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elecomunicações\Desktop\Planilhas\Preventivas\"/>
    </mc:Choice>
  </mc:AlternateContent>
  <bookViews>
    <workbookView xWindow="0" yWindow="0" windowWidth="20490" windowHeight="7650" tabRatio="734" activeTab="3"/>
  </bookViews>
  <sheets>
    <sheet name="APROVEITAMENTO" sheetId="8" r:id="rId1"/>
    <sheet name="Planilha2" sheetId="21" state="hidden" r:id="rId2"/>
    <sheet name="MacroChart" sheetId="11" r:id="rId3"/>
    <sheet name="Chart" sheetId="12" r:id="rId4"/>
    <sheet name="BTS-TX" sheetId="6" r:id="rId5"/>
    <sheet name="Infra" sheetId="3" r:id="rId6"/>
    <sheet name="FMT" sheetId="22" r:id="rId7"/>
    <sheet name="Estrutural Torre" sheetId="5" r:id="rId8"/>
    <sheet name="CCCs" sheetId="15" r:id="rId9"/>
    <sheet name="EVT" sheetId="1" state="hidden" r:id="rId10"/>
    <sheet name="Ramal de AC" sheetId="19" state="hidden" r:id="rId11"/>
    <sheet name="REPETIDOR" sheetId="13" state="hidden" r:id="rId12"/>
    <sheet name="SITE_ULTIMAMILHA" sheetId="1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c" localSheetId="10">[1]NOV96!#REF!</definedName>
    <definedName name="\c">[1]NOV96!#REF!</definedName>
    <definedName name="\l" localSheetId="10">'[2]97WALK'!#REF!</definedName>
    <definedName name="\l">'[2]97WALK'!#REF!</definedName>
    <definedName name="\m" localSheetId="10">'[2]97WALK'!#REF!</definedName>
    <definedName name="\m">'[2]97WALK'!#REF!</definedName>
    <definedName name="\p" localSheetId="10">'[2]97WALK'!#REF!</definedName>
    <definedName name="\p">'[2]97WALK'!#REF!</definedName>
    <definedName name="__123Graph_A" localSheetId="10" hidden="1">[3]MR10!#REF!</definedName>
    <definedName name="__123Graph_A" hidden="1">[3]MR10!#REF!</definedName>
    <definedName name="__123Graph_ABRANCHE" localSheetId="10" hidden="1">'[4]BU21-nov.fcs 1999'!#REF!</definedName>
    <definedName name="__123Graph_ABRANCHE" hidden="1">'[4]BU21-nov.fcs 1999'!#REF!</definedName>
    <definedName name="__123Graph_ACODEV" hidden="1">[5]MR21!$D$13:$O$13</definedName>
    <definedName name="__123Graph_ATOTAL" localSheetId="10" hidden="1">[3]MR10!#REF!</definedName>
    <definedName name="__123Graph_ATOTAL" hidden="1">[3]MR10!#REF!</definedName>
    <definedName name="__123Graph_B" localSheetId="10" hidden="1">'[6]97 BUDGET'!#REF!</definedName>
    <definedName name="__123Graph_B" hidden="1">'[6]97 BUDGET'!#REF!</definedName>
    <definedName name="__123Graph_BBRANCHE" localSheetId="10" hidden="1">'[4]BU21-nov.fcs 1999'!#REF!</definedName>
    <definedName name="__123Graph_BBRANCHE" hidden="1">'[4]BU21-nov.fcs 1999'!#REF!</definedName>
    <definedName name="__123Graph_BCODEV" hidden="1">[5]MR21!$D$27:$O$27</definedName>
    <definedName name="__123Graph_CBRANCHE" localSheetId="10" hidden="1">'[4]BU21-nov.fcs 1999'!#REF!</definedName>
    <definedName name="__123Graph_CBRANCHE" hidden="1">'[4]BU21-nov.fcs 1999'!#REF!</definedName>
    <definedName name="__123Graph_CCODEV" hidden="1">[5]MR21!$D$32:$L$32</definedName>
    <definedName name="__123Graph_X" localSheetId="10" hidden="1">'[4]BU21-nov.fcs 1999'!#REF!</definedName>
    <definedName name="__123Graph_X" hidden="1">'[4]BU21-nov.fcs 1999'!#REF!</definedName>
    <definedName name="__123Graph_XBRANCHE" localSheetId="10" hidden="1">'[4]BU21-nov.fcs 1999'!#REF!</definedName>
    <definedName name="__123Graph_XBRANCHE" hidden="1">'[4]BU21-nov.fcs 1999'!#REF!</definedName>
    <definedName name="__123Graph_XCODEV" localSheetId="10" hidden="1">[3]MR21!#REF!</definedName>
    <definedName name="__123Graph_XCODEV" hidden="1">[3]MR21!#REF!</definedName>
    <definedName name="__123Graph_XPICCUM" localSheetId="10" hidden="1">[7]MR21!#REF!</definedName>
    <definedName name="__123Graph_XPICCUM" hidden="1">[7]MR21!#REF!</definedName>
    <definedName name="__123Graph_XTOTAL" localSheetId="10" hidden="1">'[4]BU21-nov.fcs 1999'!#REF!</definedName>
    <definedName name="__123Graph_XTOTAL" hidden="1">'[4]BU21-nov.fcs 1999'!#REF!</definedName>
    <definedName name="__2_Avail_by_Option_ID_w_Vendor__AllDates_NO_Countries" localSheetId="10">#REF!</definedName>
    <definedName name="__2_Avail_by_Option_ID_w_Vendor__AllDates_NO_Countries">#REF!</definedName>
    <definedName name="__coa4" localSheetId="10">[8]Mapping!#REF!</definedName>
    <definedName name="__coa4">[8]Mapping!#REF!</definedName>
    <definedName name="__DAT1" localSheetId="10">#REF!</definedName>
    <definedName name="__DAT1">#REF!</definedName>
    <definedName name="__DAT10" localSheetId="10">#REF!</definedName>
    <definedName name="__DAT10">#REF!</definedName>
    <definedName name="__DAT11" localSheetId="10">#REF!</definedName>
    <definedName name="__DAT11">#REF!</definedName>
    <definedName name="__DAT12" localSheetId="10">#REF!</definedName>
    <definedName name="__DAT12">#REF!</definedName>
    <definedName name="__DAT13" localSheetId="10">#REF!</definedName>
    <definedName name="__DAT13">#REF!</definedName>
    <definedName name="__DAT14" localSheetId="10">#REF!</definedName>
    <definedName name="__DAT14">#REF!</definedName>
    <definedName name="__DAT15" localSheetId="10">#REF!</definedName>
    <definedName name="__DAT15">#REF!</definedName>
    <definedName name="__DAT16" localSheetId="10">#REF!</definedName>
    <definedName name="__DAT16">#REF!</definedName>
    <definedName name="__DAT17" localSheetId="10">#REF!</definedName>
    <definedName name="__DAT17">#REF!</definedName>
    <definedName name="__DAT18" localSheetId="10">#REF!</definedName>
    <definedName name="__DAT18">#REF!</definedName>
    <definedName name="__DAT19" localSheetId="10">#REF!</definedName>
    <definedName name="__DAT19">#REF!</definedName>
    <definedName name="__DAT2" localSheetId="10">#REF!</definedName>
    <definedName name="__DAT2">#REF!</definedName>
    <definedName name="__DAT20" localSheetId="10">#REF!</definedName>
    <definedName name="__DAT20">#REF!</definedName>
    <definedName name="__DAT21" localSheetId="10">#REF!</definedName>
    <definedName name="__DAT21">#REF!</definedName>
    <definedName name="__DAT22" localSheetId="10">#REF!</definedName>
    <definedName name="__DAT22">#REF!</definedName>
    <definedName name="__DAT23" localSheetId="10">#REF!</definedName>
    <definedName name="__DAT23">#REF!</definedName>
    <definedName name="__DAT24" localSheetId="10">#REF!</definedName>
    <definedName name="__DAT24">#REF!</definedName>
    <definedName name="__DAT25" localSheetId="10">#REF!</definedName>
    <definedName name="__DAT25">#REF!</definedName>
    <definedName name="__DAT26" localSheetId="10">#REF!</definedName>
    <definedName name="__DAT26">#REF!</definedName>
    <definedName name="__DAT27" localSheetId="10">#REF!</definedName>
    <definedName name="__DAT27">#REF!</definedName>
    <definedName name="__DAT28" localSheetId="10">#REF!</definedName>
    <definedName name="__DAT28">#REF!</definedName>
    <definedName name="__DAT29" localSheetId="10">#REF!</definedName>
    <definedName name="__DAT29">#REF!</definedName>
    <definedName name="__DAT3" localSheetId="10">#REF!</definedName>
    <definedName name="__DAT3">#REF!</definedName>
    <definedName name="__DAT30" localSheetId="10">#REF!</definedName>
    <definedName name="__DAT30">#REF!</definedName>
    <definedName name="__DAT31" localSheetId="10">#REF!</definedName>
    <definedName name="__DAT31">#REF!</definedName>
    <definedName name="__DAT32" localSheetId="10">#REF!</definedName>
    <definedName name="__DAT32">#REF!</definedName>
    <definedName name="__DAT33" localSheetId="10">#REF!</definedName>
    <definedName name="__DAT33">#REF!</definedName>
    <definedName name="__DAT34" localSheetId="10">#REF!</definedName>
    <definedName name="__DAT34">#REF!</definedName>
    <definedName name="__DAT35" localSheetId="10">#REF!</definedName>
    <definedName name="__DAT35">#REF!</definedName>
    <definedName name="__DAT36" localSheetId="10">#REF!</definedName>
    <definedName name="__DAT36">#REF!</definedName>
    <definedName name="__DAT37" localSheetId="10">#REF!</definedName>
    <definedName name="__DAT37">#REF!</definedName>
    <definedName name="__DAT38" localSheetId="10">#REF!</definedName>
    <definedName name="__DAT38">#REF!</definedName>
    <definedName name="__DAT39" localSheetId="10">#REF!</definedName>
    <definedName name="__DAT39">#REF!</definedName>
    <definedName name="__DAT4" localSheetId="10">#REF!</definedName>
    <definedName name="__DAT4">#REF!</definedName>
    <definedName name="__DAT40" localSheetId="10">#REF!</definedName>
    <definedName name="__DAT40">#REF!</definedName>
    <definedName name="__DAT41" localSheetId="10">#REF!</definedName>
    <definedName name="__DAT41">#REF!</definedName>
    <definedName name="__DAT42" localSheetId="10">#REF!</definedName>
    <definedName name="__DAT42">#REF!</definedName>
    <definedName name="__DAT43" localSheetId="10">#REF!</definedName>
    <definedName name="__DAT43">#REF!</definedName>
    <definedName name="__DAT44" localSheetId="10">#REF!</definedName>
    <definedName name="__DAT44">#REF!</definedName>
    <definedName name="__DAT45" localSheetId="10">#REF!</definedName>
    <definedName name="__DAT45">#REF!</definedName>
    <definedName name="__DAT46" localSheetId="10">#REF!</definedName>
    <definedName name="__DAT46">#REF!</definedName>
    <definedName name="__DAT47" localSheetId="10">#REF!</definedName>
    <definedName name="__DAT47">#REF!</definedName>
    <definedName name="__DAT48" localSheetId="10">#REF!</definedName>
    <definedName name="__DAT48">#REF!</definedName>
    <definedName name="__DAT49" localSheetId="10">#REF!</definedName>
    <definedName name="__DAT49">#REF!</definedName>
    <definedName name="__DAT5" localSheetId="10">#REF!</definedName>
    <definedName name="__DAT5">#REF!</definedName>
    <definedName name="__DAT50" localSheetId="10">#REF!</definedName>
    <definedName name="__DAT50">#REF!</definedName>
    <definedName name="__DAT51" localSheetId="10">#REF!</definedName>
    <definedName name="__DAT51">#REF!</definedName>
    <definedName name="__DAT52" localSheetId="10">#REF!</definedName>
    <definedName name="__DAT52">#REF!</definedName>
    <definedName name="__DAT53" localSheetId="10">#REF!</definedName>
    <definedName name="__DAT53">#REF!</definedName>
    <definedName name="__DAT54" localSheetId="10">#REF!</definedName>
    <definedName name="__DAT54">#REF!</definedName>
    <definedName name="__DAT55" localSheetId="10">#REF!</definedName>
    <definedName name="__DAT55">#REF!</definedName>
    <definedName name="__DAT56" localSheetId="10">#REF!</definedName>
    <definedName name="__DAT56">#REF!</definedName>
    <definedName name="__DAT57" localSheetId="10">#REF!</definedName>
    <definedName name="__DAT57">#REF!</definedName>
    <definedName name="__DAT58" localSheetId="10">#REF!</definedName>
    <definedName name="__DAT58">#REF!</definedName>
    <definedName name="__DAT59" localSheetId="10">#REF!</definedName>
    <definedName name="__DAT59">#REF!</definedName>
    <definedName name="__DAT6" localSheetId="10">#REF!</definedName>
    <definedName name="__DAT6">#REF!</definedName>
    <definedName name="__DAT60" localSheetId="10">#REF!</definedName>
    <definedName name="__DAT60">#REF!</definedName>
    <definedName name="__DAT61" localSheetId="10">#REF!</definedName>
    <definedName name="__DAT61">#REF!</definedName>
    <definedName name="__DAT62" localSheetId="10">#REF!</definedName>
    <definedName name="__DAT62">#REF!</definedName>
    <definedName name="__DAT7" localSheetId="10">#REF!</definedName>
    <definedName name="__DAT7">#REF!</definedName>
    <definedName name="__DAT8" localSheetId="10">#REF!</definedName>
    <definedName name="__DAT8">#REF!</definedName>
    <definedName name="__DAT9" localSheetId="10">#REF!</definedName>
    <definedName name="__DAT9">#REF!</definedName>
    <definedName name="__LAM111">'[9]#REF'!$I$25</definedName>
    <definedName name="__one025" localSheetId="10">'[10]Formulas &amp; notes'!#REF!</definedName>
    <definedName name="__one025">'[10]Formulas &amp; notes'!#REF!</definedName>
    <definedName name="__PBU1" localSheetId="10">#REF!</definedName>
    <definedName name="__PBU1">#REF!</definedName>
    <definedName name="__PBU2" localSheetId="10">#REF!</definedName>
    <definedName name="__PBU2">#REF!</definedName>
    <definedName name="__PBU3" localSheetId="10">#REF!</definedName>
    <definedName name="__PBU3">#REF!</definedName>
    <definedName name="__PBU4" localSheetId="10">#REF!</definedName>
    <definedName name="__PBU4">#REF!</definedName>
    <definedName name="__PBU5" localSheetId="10">#REF!</definedName>
    <definedName name="__PBU5">#REF!</definedName>
    <definedName name="__PC197">'[11]Main Numerical Analysis'!$E$44:$R$77</definedName>
    <definedName name="__PC199">[11]Sheet1!$E$79:$R$112</definedName>
    <definedName name="__pct96" localSheetId="10">#REF!</definedName>
    <definedName name="__pct96">#REF!</definedName>
    <definedName name="__pct97" localSheetId="10">#REF!</definedName>
    <definedName name="__pct97">#REF!</definedName>
    <definedName name="__PED1" localSheetId="10">#REF!</definedName>
    <definedName name="__PED1">#REF!</definedName>
    <definedName name="__rpt1" localSheetId="10">#REF!</definedName>
    <definedName name="__rpt1">#REF!</definedName>
    <definedName name="__sum1" localSheetId="10">#REF!</definedName>
    <definedName name="__sum1">#REF!</definedName>
    <definedName name="_2_Avail_by_Option_ID_w_Vendor__AllDates_NO_Countries" localSheetId="10">#REF!</definedName>
    <definedName name="_2_Avail_by_Option_ID_w_Vendor__AllDates_NO_Countries">#REF!</definedName>
    <definedName name="_coa4" localSheetId="10">[8]Mapping!#REF!</definedName>
    <definedName name="_coa4">[8]Mapping!#REF!</definedName>
    <definedName name="_DAT1" localSheetId="10">#REF!</definedName>
    <definedName name="_DAT1">#REF!</definedName>
    <definedName name="_DAT10" localSheetId="10">#REF!</definedName>
    <definedName name="_DAT10">#REF!</definedName>
    <definedName name="_DAT11" localSheetId="10">#REF!</definedName>
    <definedName name="_DAT11">#REF!</definedName>
    <definedName name="_DAT12" localSheetId="10">#REF!</definedName>
    <definedName name="_DAT12">#REF!</definedName>
    <definedName name="_DAT13" localSheetId="10">#REF!</definedName>
    <definedName name="_DAT13">#REF!</definedName>
    <definedName name="_DAT14" localSheetId="10">#REF!</definedName>
    <definedName name="_DAT14">#REF!</definedName>
    <definedName name="_DAT15" localSheetId="10">#REF!</definedName>
    <definedName name="_DAT15">#REF!</definedName>
    <definedName name="_DAT16" localSheetId="10">#REF!</definedName>
    <definedName name="_DAT16">#REF!</definedName>
    <definedName name="_DAT17" localSheetId="10">#REF!</definedName>
    <definedName name="_DAT17">#REF!</definedName>
    <definedName name="_DAT18" localSheetId="10">#REF!</definedName>
    <definedName name="_DAT18">#REF!</definedName>
    <definedName name="_DAT19" localSheetId="10">#REF!</definedName>
    <definedName name="_DAT19">#REF!</definedName>
    <definedName name="_DAT2" localSheetId="10">#REF!</definedName>
    <definedName name="_DAT2">#REF!</definedName>
    <definedName name="_DAT20" localSheetId="10">#REF!</definedName>
    <definedName name="_DAT20">#REF!</definedName>
    <definedName name="_DAT21" localSheetId="10">#REF!</definedName>
    <definedName name="_DAT21">#REF!</definedName>
    <definedName name="_DAT22" localSheetId="10">#REF!</definedName>
    <definedName name="_DAT22">#REF!</definedName>
    <definedName name="_DAT23" localSheetId="10">#REF!</definedName>
    <definedName name="_DAT23">#REF!</definedName>
    <definedName name="_DAT24" localSheetId="10">#REF!</definedName>
    <definedName name="_DAT24">#REF!</definedName>
    <definedName name="_DAT25" localSheetId="10">#REF!</definedName>
    <definedName name="_DAT25">#REF!</definedName>
    <definedName name="_DAT26" localSheetId="10">#REF!</definedName>
    <definedName name="_DAT26">#REF!</definedName>
    <definedName name="_DAT27" localSheetId="10">#REF!</definedName>
    <definedName name="_DAT27">#REF!</definedName>
    <definedName name="_DAT28" localSheetId="10">#REF!</definedName>
    <definedName name="_DAT28">#REF!</definedName>
    <definedName name="_DAT29" localSheetId="10">#REF!</definedName>
    <definedName name="_DAT29">#REF!</definedName>
    <definedName name="_DAT3" localSheetId="10">#REF!</definedName>
    <definedName name="_DAT3">#REF!</definedName>
    <definedName name="_DAT30" localSheetId="10">#REF!</definedName>
    <definedName name="_DAT30">#REF!</definedName>
    <definedName name="_DAT31" localSheetId="10">#REF!</definedName>
    <definedName name="_DAT31">#REF!</definedName>
    <definedName name="_DAT32" localSheetId="10">#REF!</definedName>
    <definedName name="_DAT32">#REF!</definedName>
    <definedName name="_DAT33" localSheetId="10">#REF!</definedName>
    <definedName name="_DAT33">#REF!</definedName>
    <definedName name="_DAT34" localSheetId="10">#REF!</definedName>
    <definedName name="_DAT34">#REF!</definedName>
    <definedName name="_DAT35" localSheetId="10">#REF!</definedName>
    <definedName name="_DAT35">#REF!</definedName>
    <definedName name="_DAT36" localSheetId="10">#REF!</definedName>
    <definedName name="_DAT36">#REF!</definedName>
    <definedName name="_DAT37" localSheetId="10">#REF!</definedName>
    <definedName name="_DAT37">#REF!</definedName>
    <definedName name="_DAT38" localSheetId="10">#REF!</definedName>
    <definedName name="_DAT38">#REF!</definedName>
    <definedName name="_DAT39" localSheetId="10">#REF!</definedName>
    <definedName name="_DAT39">#REF!</definedName>
    <definedName name="_DAT4" localSheetId="10">#REF!</definedName>
    <definedName name="_DAT4">#REF!</definedName>
    <definedName name="_DAT40" localSheetId="10">#REF!</definedName>
    <definedName name="_DAT40">#REF!</definedName>
    <definedName name="_DAT41" localSheetId="10">#REF!</definedName>
    <definedName name="_DAT41">#REF!</definedName>
    <definedName name="_DAT42" localSheetId="10">#REF!</definedName>
    <definedName name="_DAT42">#REF!</definedName>
    <definedName name="_DAT43" localSheetId="10">#REF!</definedName>
    <definedName name="_DAT43">#REF!</definedName>
    <definedName name="_DAT44" localSheetId="10">#REF!</definedName>
    <definedName name="_DAT44">#REF!</definedName>
    <definedName name="_DAT45" localSheetId="10">#REF!</definedName>
    <definedName name="_DAT45">#REF!</definedName>
    <definedName name="_DAT46" localSheetId="10">#REF!</definedName>
    <definedName name="_DAT46">#REF!</definedName>
    <definedName name="_DAT47" localSheetId="10">#REF!</definedName>
    <definedName name="_DAT47">#REF!</definedName>
    <definedName name="_DAT48" localSheetId="10">#REF!</definedName>
    <definedName name="_DAT48">#REF!</definedName>
    <definedName name="_DAT49" localSheetId="10">#REF!</definedName>
    <definedName name="_DAT49">#REF!</definedName>
    <definedName name="_DAT5" localSheetId="10">#REF!</definedName>
    <definedName name="_DAT5">#REF!</definedName>
    <definedName name="_DAT50" localSheetId="10">#REF!</definedName>
    <definedName name="_DAT50">#REF!</definedName>
    <definedName name="_DAT51" localSheetId="10">#REF!</definedName>
    <definedName name="_DAT51">#REF!</definedName>
    <definedName name="_DAT52" localSheetId="10">#REF!</definedName>
    <definedName name="_DAT52">#REF!</definedName>
    <definedName name="_DAT53" localSheetId="10">#REF!</definedName>
    <definedName name="_DAT53">#REF!</definedName>
    <definedName name="_DAT54" localSheetId="10">#REF!</definedName>
    <definedName name="_DAT54">#REF!</definedName>
    <definedName name="_DAT55" localSheetId="10">#REF!</definedName>
    <definedName name="_DAT55">#REF!</definedName>
    <definedName name="_DAT56" localSheetId="10">#REF!</definedName>
    <definedName name="_DAT56">#REF!</definedName>
    <definedName name="_DAT57" localSheetId="10">#REF!</definedName>
    <definedName name="_DAT57">#REF!</definedName>
    <definedName name="_DAT58" localSheetId="10">#REF!</definedName>
    <definedName name="_DAT58">#REF!</definedName>
    <definedName name="_DAT59" localSheetId="10">#REF!</definedName>
    <definedName name="_DAT59">#REF!</definedName>
    <definedName name="_DAT6" localSheetId="10">#REF!</definedName>
    <definedName name="_DAT6">#REF!</definedName>
    <definedName name="_DAT60" localSheetId="10">#REF!</definedName>
    <definedName name="_DAT60">#REF!</definedName>
    <definedName name="_DAT61" localSheetId="10">#REF!</definedName>
    <definedName name="_DAT61">#REF!</definedName>
    <definedName name="_DAT62" localSheetId="10">#REF!</definedName>
    <definedName name="_DAT62">#REF!</definedName>
    <definedName name="_DAT7" localSheetId="10">#REF!</definedName>
    <definedName name="_DAT7">#REF!</definedName>
    <definedName name="_DAT8" localSheetId="10">#REF!</definedName>
    <definedName name="_DAT8">#REF!</definedName>
    <definedName name="_DAT9" localSheetId="10">#REF!</definedName>
    <definedName name="_DAT9">#REF!</definedName>
    <definedName name="_Fill" localSheetId="10" hidden="1">#REF!</definedName>
    <definedName name="_Fill" hidden="1">#REF!</definedName>
    <definedName name="_fill2" localSheetId="10" hidden="1">#REF!</definedName>
    <definedName name="_fill2" hidden="1">#REF!</definedName>
    <definedName name="_xlnm._FilterDatabase" localSheetId="0" hidden="1">APROVEITAMENTO!$A$3:$BH$20</definedName>
    <definedName name="_xlnm._FilterDatabase" localSheetId="4" hidden="1">'BTS-TX'!$A$3:$J$4104</definedName>
    <definedName name="_xlnm._FilterDatabase" localSheetId="8" hidden="1">CCCs!$A$2:$O$13</definedName>
    <definedName name="_xlnm._FilterDatabase" localSheetId="7" hidden="1">'Estrutural Torre'!$A$3:$J$3840</definedName>
    <definedName name="_xlnm._FilterDatabase" localSheetId="9" hidden="1">EVT!$A$3:$Y$102</definedName>
    <definedName name="_xlnm._FilterDatabase" localSheetId="6" hidden="1">FMT!$A$3:$J$221</definedName>
    <definedName name="_xlnm._FilterDatabase" localSheetId="5" hidden="1">Infra!$A$3:$J$4103</definedName>
    <definedName name="_xlnm._FilterDatabase" localSheetId="1" hidden="1">Planilha2!#REF!</definedName>
    <definedName name="_xlnm._FilterDatabase" localSheetId="10" hidden="1">'Ramal de AC'!$A$3:$Y$22</definedName>
    <definedName name="_xlnm._FilterDatabase" localSheetId="11" hidden="1">REPETIDOR!$A$2:$O$12</definedName>
    <definedName name="_xlnm._FilterDatabase" localSheetId="12" hidden="1">SITE_ULTIMAMILHA!$A$2:$I$15</definedName>
    <definedName name="_Key1" localSheetId="10" hidden="1">#REF!</definedName>
    <definedName name="_Key1" hidden="1">#REF!</definedName>
    <definedName name="_LAM111">'[9]#REF'!$I$25</definedName>
    <definedName name="_one025" localSheetId="10">'[10]Formulas &amp; notes'!#REF!</definedName>
    <definedName name="_one025">'[10]Formulas &amp; notes'!#REF!</definedName>
    <definedName name="_Order1" hidden="1">255</definedName>
    <definedName name="_Order2" hidden="1">255</definedName>
    <definedName name="_PBU1" localSheetId="10">#REF!</definedName>
    <definedName name="_PBU1">#REF!</definedName>
    <definedName name="_PBU2" localSheetId="10">#REF!</definedName>
    <definedName name="_PBU2">#REF!</definedName>
    <definedName name="_PBU3" localSheetId="10">#REF!</definedName>
    <definedName name="_PBU3">#REF!</definedName>
    <definedName name="_PBU4" localSheetId="10">#REF!</definedName>
    <definedName name="_PBU4">#REF!</definedName>
    <definedName name="_PBU5" localSheetId="10">#REF!</definedName>
    <definedName name="_PBU5">#REF!</definedName>
    <definedName name="_PC197">'[11]Main Numerical Analysis'!$E$44:$R$77</definedName>
    <definedName name="_PC199">[11]Sheet1!$E$79:$R$112</definedName>
    <definedName name="_pct96" localSheetId="10">#REF!</definedName>
    <definedName name="_pct96">#REF!</definedName>
    <definedName name="_pct97" localSheetId="10">#REF!</definedName>
    <definedName name="_pct97">#REF!</definedName>
    <definedName name="_PED1" localSheetId="10">#REF!</definedName>
    <definedName name="_PED1">#REF!</definedName>
    <definedName name="_R" hidden="1">{#N/A,#N/A,FALSE,"Balances";#N/A,#N/A,FALSE,"ANEX-1";#N/A,#N/A,FALSE,"ANEX.2";#N/A,#N/A,FALSE,"ANEX-3";#N/A,#N/A,FALSE,"ANEX.4";#N/A,#N/A,FALSE,"ANEX-5";#N/A,#N/A,FALSE,"ANEX-7 (último)";#N/A,#N/A,FALSE,"ANEX-6"}</definedName>
    <definedName name="_rpt1" localSheetId="10">#REF!</definedName>
    <definedName name="_rpt1">#REF!</definedName>
    <definedName name="_Sort" localSheetId="10" hidden="1">#REF!</definedName>
    <definedName name="_Sort" hidden="1">#REF!</definedName>
    <definedName name="_sum1" localSheetId="10">#REF!</definedName>
    <definedName name="_sum1">#REF!</definedName>
    <definedName name="a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_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A" localSheetId="10">#REF!</definedName>
    <definedName name="AA">#REF!</definedName>
    <definedName name="aaa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can" localSheetId="10">#REF!</definedName>
    <definedName name="acan">#REF!</definedName>
    <definedName name="ACCESS" localSheetId="10">'[12]#REF'!#REF!</definedName>
    <definedName name="ACCESS">'[12]#REF'!#REF!</definedName>
    <definedName name="accounts" localSheetId="10">#REF!</definedName>
    <definedName name="accounts">#REF!</definedName>
    <definedName name="act" localSheetId="10">#REF!</definedName>
    <definedName name="act">#REF!</definedName>
    <definedName name="ActScenario" localSheetId="10">'[13]Access Outlook Chart 4'!#REF!</definedName>
    <definedName name="ActScenario">'[13]Access Outlook Chart 4'!#REF!</definedName>
    <definedName name="AddressTable" localSheetId="10">[14]COA!#REF!</definedName>
    <definedName name="AddressTable">[14]COA!#REF!</definedName>
    <definedName name="AdjToCaratSection" localSheetId="10">#REF!</definedName>
    <definedName name="AdjToCaratSection">#REF!</definedName>
    <definedName name="AnnualAmount" localSheetId="10">#REF!</definedName>
    <definedName name="AnnualAmount">#REF!</definedName>
    <definedName name="APN" localSheetId="10">#REF!</definedName>
    <definedName name="APN">#REF!</definedName>
    <definedName name="APR" localSheetId="10">'[15]06710'!#REF!</definedName>
    <definedName name="APR">'[15]06710'!#REF!</definedName>
    <definedName name="Apr__96">[16]Data!$L$4:$L$41</definedName>
    <definedName name="Area">[16]Data!$D$4:$D$41</definedName>
    <definedName name="_xlnm.Print_Area" localSheetId="0">APROVEITAMENTO!#REF!</definedName>
    <definedName name="ASPAN_60" localSheetId="10">'[17]SG&amp;A'!#REF!</definedName>
    <definedName name="ASPAN_60">'[17]SG&amp;A'!#REF!</definedName>
    <definedName name="ASPAN_600" localSheetId="10">'[17]SG&amp;A'!#REF!</definedName>
    <definedName name="ASPAN_600">'[17]SG&amp;A'!#REF!</definedName>
    <definedName name="Aspan_LS120" localSheetId="10">#REF!</definedName>
    <definedName name="Aspan_LS120">#REF!</definedName>
    <definedName name="Asset" localSheetId="10">#REF!</definedName>
    <definedName name="Asset">#REF!</definedName>
    <definedName name="Asset2" localSheetId="10">#REF!</definedName>
    <definedName name="Asset2">#REF!</definedName>
    <definedName name="Asset3" localSheetId="10">#REF!</definedName>
    <definedName name="Asset3">#REF!</definedName>
    <definedName name="Assets" localSheetId="10">#REF!</definedName>
    <definedName name="Assets">#REF!</definedName>
    <definedName name="ATMother">[18]Master!$B$13</definedName>
    <definedName name="AUexchangeRate">[19]Inputs!$E$3</definedName>
    <definedName name="Aug_96">[16]Data!$P$4:$P$37</definedName>
    <definedName name="b" hidden="1">{#N/A,#N/A,FALSE,"Presentation by Unit";#N/A,#N/A,FALSE,"Presentation by BD";#N/A,#N/A,FALSE,"Presentation Split by Biggest U";#N/A,#N/A,FALSE,"Presentation Split by Area";#N/A,#N/A,FALSE,"Presentation Split by BD"}</definedName>
    <definedName name="_xlnm.Database" localSheetId="10">#REF!</definedName>
    <definedName name="_xlnm.Database">#REF!</definedName>
    <definedName name="BD" localSheetId="10">#REF!</definedName>
    <definedName name="BD">#REF!</definedName>
    <definedName name="blue">[0]!blue</definedName>
    <definedName name="bob" localSheetId="10">#REF!,#REF!,#REF!,#REF!,#REF!</definedName>
    <definedName name="bob">#REF!,#REF!,#REF!,#REF!,#REF!</definedName>
    <definedName name="brandon" localSheetId="10">#REF!</definedName>
    <definedName name="brandon">#REF!</definedName>
    <definedName name="BROADBAND" localSheetId="10">'[12]#REF'!#REF!</definedName>
    <definedName name="BROADBAND">'[12]#REF'!#REF!</definedName>
    <definedName name="bruno" localSheetId="10">#REF!</definedName>
    <definedName name="bruno">#REF!</definedName>
    <definedName name="BudScenario" localSheetId="10">#REF!</definedName>
    <definedName name="BudScenario">#REF!</definedName>
    <definedName name="C_" localSheetId="10">[1]NOV96!#REF!</definedName>
    <definedName name="C_">[1]NOV96!#REF!</definedName>
    <definedName name="CADtoCURR">[20]Master!$B$5</definedName>
    <definedName name="CADtoEUR">[20]TgtCU_FY02!$I$1</definedName>
    <definedName name="Cancel">[0]!Cancel</definedName>
    <definedName name="CancelClicked">[0]!CancelClicked</definedName>
    <definedName name="Cap" localSheetId="10">#REF!</definedName>
    <definedName name="Cap">#REF!</definedName>
    <definedName name="Capex" localSheetId="10">#REF!</definedName>
    <definedName name="Capex">#REF!</definedName>
    <definedName name="CARATdetail" localSheetId="10">#REF!</definedName>
    <definedName name="CARATdetail">#REF!</definedName>
    <definedName name="CashFlow" localSheetId="10">#REF!</definedName>
    <definedName name="CashFlow">#REF!</definedName>
    <definedName name="CC" localSheetId="10">[1]NOV96!#REF!</definedName>
    <definedName name="CC">[1]NOV96!#REF!</definedName>
    <definedName name="CCType" localSheetId="10">#REF!</definedName>
    <definedName name="CCType">#REF!</definedName>
    <definedName name="cdn_db">[21]S0_170CD!$A$1:$K$12</definedName>
    <definedName name="celeste" localSheetId="10">#REF!</definedName>
    <definedName name="celeste">#REF!</definedName>
    <definedName name="CFdetail" localSheetId="10">#REF!</definedName>
    <definedName name="CFdetail">#REF!</definedName>
    <definedName name="Cogs" localSheetId="10">#REF!</definedName>
    <definedName name="Cogs">#REF!</definedName>
    <definedName name="COGS1" localSheetId="10">#REF!</definedName>
    <definedName name="COGS1">#REF!</definedName>
    <definedName name="Collapse">[22]reportBig!$F$4,[22]reportBig!$K$4,[22]reportBig!$P$4</definedName>
    <definedName name="Combo">[16]Data!$C$4:$AH$41</definedName>
    <definedName name="CompanyCode" localSheetId="10">#REF!</definedName>
    <definedName name="CompanyCode">#REF!</definedName>
    <definedName name="con_db">[23]SO_170C!$A$1:$J$12</definedName>
    <definedName name="Consultants" localSheetId="10">#REF!</definedName>
    <definedName name="Consultants">#REF!</definedName>
    <definedName name="ContractAmountA" localSheetId="10">#REF!</definedName>
    <definedName name="ContractAmountA">#REF!</definedName>
    <definedName name="Cost" localSheetId="10">#REF!</definedName>
    <definedName name="Cost">#REF!</definedName>
    <definedName name="CostCenter" localSheetId="10">#REF!</definedName>
    <definedName name="CostCenter">#REF!</definedName>
    <definedName name="CostOpex" localSheetId="10">#REF!</definedName>
    <definedName name="CostOpex">#REF!</definedName>
    <definedName name="CPDIGITAL" localSheetId="10">'[12]#REF'!#REF!</definedName>
    <definedName name="CPDIGITAL">'[12]#REF'!#REF!</definedName>
    <definedName name="CROSSCON" localSheetId="10">'[12]#REF'!#REF!</definedName>
    <definedName name="CROSSCON">'[12]#REF'!#REF!</definedName>
    <definedName name="csub" localSheetId="10">#REF!</definedName>
    <definedName name="csub">#REF!</definedName>
    <definedName name="CTO" localSheetId="10">#REF!</definedName>
    <definedName name="CTO">#REF!</definedName>
    <definedName name="Cur.___deffered_taxes__debit__credit" localSheetId="10">#REF!,#REF!,#REF!,#REF!,#REF!</definedName>
    <definedName name="Cur.___deffered_taxes__debit__credit">#REF!,#REF!,#REF!,#REF!,#REF!</definedName>
    <definedName name="Curr">'[9]#REF'!$I$25</definedName>
    <definedName name="curr_value" localSheetId="10">#REF!</definedName>
    <definedName name="curr_value">#REF!</definedName>
    <definedName name="Currency" localSheetId="10">#REF!</definedName>
    <definedName name="Currency">#REF!</definedName>
    <definedName name="currencyName">[19]Forms!$E$1</definedName>
    <definedName name="Current_Budget" localSheetId="10">#REF!</definedName>
    <definedName name="Current_Budget">#REF!</definedName>
    <definedName name="CurrentMonth">'[24]Title Page'!$F$4</definedName>
    <definedName name="CurrentWorkingView" localSheetId="10">#REF!</definedName>
    <definedName name="CurrentWorkingView">#REF!</definedName>
    <definedName name="customer">[25]CustomerGroup!$A$1:$A$16</definedName>
    <definedName name="CustomerGroup">[26]CustomerGroup!$A$2:$A$9</definedName>
    <definedName name="CustomerList" localSheetId="10">#REF!</definedName>
    <definedName name="CustomerList">#REF!</definedName>
    <definedName name="d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darrell" localSheetId="10">#REF!</definedName>
    <definedName name="darrell">#REF!</definedName>
    <definedName name="Data" localSheetId="10">#REF!</definedName>
    <definedName name="Data">#REF!</definedName>
    <definedName name="DATA1" localSheetId="10">#REF!</definedName>
    <definedName name="DATA1">#REF!</definedName>
    <definedName name="DATA10" localSheetId="10">#REF!</definedName>
    <definedName name="DATA10">#REF!</definedName>
    <definedName name="DATA11" localSheetId="10">#REF!</definedName>
    <definedName name="DATA11">#REF!</definedName>
    <definedName name="DATA12" localSheetId="10">#REF!</definedName>
    <definedName name="DATA12">#REF!</definedName>
    <definedName name="DATA13" localSheetId="10">#REF!</definedName>
    <definedName name="DATA13">#REF!</definedName>
    <definedName name="DATA14" localSheetId="10">#REF!</definedName>
    <definedName name="DATA14">#REF!</definedName>
    <definedName name="DATA15" localSheetId="10">#REF!</definedName>
    <definedName name="DATA15">#REF!</definedName>
    <definedName name="DATA16" localSheetId="10">#REF!</definedName>
    <definedName name="DATA16">#REF!</definedName>
    <definedName name="DATA17" localSheetId="10">#REF!</definedName>
    <definedName name="DATA17">#REF!</definedName>
    <definedName name="DATA18" localSheetId="10">#REF!</definedName>
    <definedName name="DATA18">#REF!</definedName>
    <definedName name="DATA19" localSheetId="10">#REF!</definedName>
    <definedName name="DATA19">#REF!</definedName>
    <definedName name="DATA2" localSheetId="10">#REF!</definedName>
    <definedName name="DATA2">#REF!</definedName>
    <definedName name="DATA3" localSheetId="10">#REF!</definedName>
    <definedName name="DATA3">#REF!</definedName>
    <definedName name="DATA4" localSheetId="10">#REF!</definedName>
    <definedName name="DATA4">#REF!</definedName>
    <definedName name="DATA5" localSheetId="10">#REF!</definedName>
    <definedName name="DATA5">#REF!</definedName>
    <definedName name="DATA6" localSheetId="10">#REF!</definedName>
    <definedName name="DATA6">#REF!</definedName>
    <definedName name="DATA7" localSheetId="10">#REF!</definedName>
    <definedName name="DATA7">#REF!</definedName>
    <definedName name="DATA8" localSheetId="10">#REF!</definedName>
    <definedName name="DATA8">#REF!</definedName>
    <definedName name="DATA9" localSheetId="10">#REF!</definedName>
    <definedName name="DATA9">#REF!</definedName>
    <definedName name="Date" localSheetId="10">#REF!</definedName>
    <definedName name="Date">#REF!</definedName>
    <definedName name="Days_AP_Tgt" localSheetId="10">#REF!</definedName>
    <definedName name="Days_AP_Tgt">#REF!</definedName>
    <definedName name="Days_AP_Tgt1" localSheetId="10">#REF!</definedName>
    <definedName name="Days_AP_Tgt1">#REF!</definedName>
    <definedName name="Days_AP_Tgt2" localSheetId="10">#REF!</definedName>
    <definedName name="Days_AP_Tgt2">#REF!</definedName>
    <definedName name="Days_AP_Tgt3" localSheetId="10">#REF!</definedName>
    <definedName name="Days_AP_Tgt3">#REF!</definedName>
    <definedName name="Days_AP_Tgt4" localSheetId="10">#REF!</definedName>
    <definedName name="Days_AP_Tgt4">#REF!</definedName>
    <definedName name="Days_AP_Tgt5" localSheetId="10">#REF!</definedName>
    <definedName name="Days_AP_Tgt5">#REF!</definedName>
    <definedName name="Days_AR_Tgt" localSheetId="10">#REF!</definedName>
    <definedName name="Days_AR_Tgt">#REF!</definedName>
    <definedName name="Days_AR_Tgt1" localSheetId="10">#REF!</definedName>
    <definedName name="Days_AR_Tgt1">#REF!</definedName>
    <definedName name="Days_AR_Tgt2" localSheetId="10">#REF!</definedName>
    <definedName name="Days_AR_Tgt2">#REF!</definedName>
    <definedName name="Days_AR_Tgt3" localSheetId="10">#REF!</definedName>
    <definedName name="Days_AR_Tgt3">#REF!</definedName>
    <definedName name="Days_AR_Tgt4" localSheetId="10">#REF!</definedName>
    <definedName name="Days_AR_Tgt4">#REF!</definedName>
    <definedName name="Days_AR_Tgt5" localSheetId="10">#REF!</definedName>
    <definedName name="Days_AR_Tgt5">#REF!</definedName>
    <definedName name="db" localSheetId="10">#REF!</definedName>
    <definedName name="db">#REF!</definedName>
    <definedName name="db_170ce" localSheetId="10">[27]CurrData!#REF!</definedName>
    <definedName name="db_170ce">[27]CurrData!#REF!</definedName>
    <definedName name="db_c" localSheetId="10">#REF!</definedName>
    <definedName name="db_c">#REF!</definedName>
    <definedName name="DB_NE" localSheetId="10">#REF!</definedName>
    <definedName name="DB_NE">#REF!</definedName>
    <definedName name="dbn" localSheetId="10">#REF!</definedName>
    <definedName name="dbn">#REF!</definedName>
    <definedName name="dddd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ddddd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de">[28]Detail!$V$1:$V$4965</definedName>
    <definedName name="Dec__95">[16]Data!$H$4:$H$41</definedName>
    <definedName name="Departures" localSheetId="10">#REF!</definedName>
    <definedName name="Departures">#REF!</definedName>
    <definedName name="depreciation">[29]Assumptions!$B$4</definedName>
    <definedName name="DETAIL" localSheetId="10">#REF!</definedName>
    <definedName name="DETAIL">#REF!</definedName>
    <definedName name="DEV_PROJ" localSheetId="10">#REF!</definedName>
    <definedName name="DEV_PROJ">#REF!</definedName>
    <definedName name="Dialog">[30]!Dialog</definedName>
    <definedName name="DIM" localSheetId="10">#REF!</definedName>
    <definedName name="DIM">#REF!</definedName>
    <definedName name="DIM_FB02" localSheetId="10">#REF!</definedName>
    <definedName name="DIM_FB02">#REF!</definedName>
    <definedName name="DIM_FD01" localSheetId="10">#REF!</definedName>
    <definedName name="DIM_FD01">#REF!</definedName>
    <definedName name="DIM_FU01" localSheetId="10">#REF!</definedName>
    <definedName name="DIM_FU01">#REF!</definedName>
    <definedName name="DIM_FU02" localSheetId="10">#REF!</definedName>
    <definedName name="DIM_FU02">#REF!</definedName>
    <definedName name="Dimensions" localSheetId="10">#REF!</definedName>
    <definedName name="Dimensions">#REF!</definedName>
    <definedName name="disc">[31]Assumptions!$D$94</definedName>
    <definedName name="Discount" localSheetId="10">#REF!</definedName>
    <definedName name="Discount">#REF!</definedName>
    <definedName name="Discount1" localSheetId="10">#REF!</definedName>
    <definedName name="Discount1">#REF!</definedName>
    <definedName name="Discount2" localSheetId="10">#REF!</definedName>
    <definedName name="Discount2">#REF!</definedName>
    <definedName name="Discount3" localSheetId="10">#REF!</definedName>
    <definedName name="Discount3">#REF!</definedName>
    <definedName name="Discount4" localSheetId="10">#REF!</definedName>
    <definedName name="Discount4">#REF!</definedName>
    <definedName name="Discount5" localSheetId="10">#REF!</definedName>
    <definedName name="Discount5">#REF!</definedName>
    <definedName name="DLC" localSheetId="10">#REF!</definedName>
    <definedName name="DLC">#REF!</definedName>
    <definedName name="Domestic_ccy" localSheetId="10">#REF!</definedName>
    <definedName name="Domestic_ccy">#REF!</definedName>
    <definedName name="DPM_Rate" localSheetId="10">#REF!</definedName>
    <definedName name="DPM_Rate">#REF!</definedName>
    <definedName name="DPM_Rate1" localSheetId="10">#REF!</definedName>
    <definedName name="DPM_Rate1">#REF!</definedName>
    <definedName name="DPM_Rate2" localSheetId="10">#REF!</definedName>
    <definedName name="DPM_Rate2">#REF!</definedName>
    <definedName name="DPM_Rate3" localSheetId="10">#REF!</definedName>
    <definedName name="DPM_Rate3">#REF!</definedName>
    <definedName name="DPM_Rate4" localSheetId="10">#REF!</definedName>
    <definedName name="DPM_Rate4">#REF!</definedName>
    <definedName name="DPM_Rate5" localSheetId="10">#REF!</definedName>
    <definedName name="DPM_Rate5">#REF!</definedName>
    <definedName name="DPMs" localSheetId="10">#REF!</definedName>
    <definedName name="DPMs">#REF!</definedName>
    <definedName name="DPMs1" localSheetId="10">#REF!</definedName>
    <definedName name="DPMs1">#REF!</definedName>
    <definedName name="DPMs2" localSheetId="10">#REF!</definedName>
    <definedName name="DPMs2">#REF!</definedName>
    <definedName name="DPMs3" localSheetId="10">#REF!</definedName>
    <definedName name="DPMs3">#REF!</definedName>
    <definedName name="DPMs4" localSheetId="10">#REF!</definedName>
    <definedName name="DPMs4">#REF!</definedName>
    <definedName name="DPMs5" localSheetId="10">#REF!</definedName>
    <definedName name="DPMs5">#REF!</definedName>
    <definedName name="DSC_COMMUNICATIONS_CORPORATION" localSheetId="10">#REF!</definedName>
    <definedName name="DSC_COMMUNICATIONS_CORPORATION">#REF!</definedName>
    <definedName name="EE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Electronic_ServicesOperations">[16]Data!$C$35:$AH$35</definedName>
    <definedName name="Electronic_ServicesR_D">[16]Data!$C$36:$AH$36</definedName>
    <definedName name="Electronic_ServicesSales_Marketing">[16]Data!$C$37:$AH$37</definedName>
    <definedName name="Encargos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ND" localSheetId="10">#REF!</definedName>
    <definedName name="END">#REF!</definedName>
    <definedName name="EndDate" localSheetId="10">#REF!</definedName>
    <definedName name="EndDate">#REF!</definedName>
    <definedName name="EndDateA" localSheetId="10">#REF!</definedName>
    <definedName name="EndDateA">#REF!</definedName>
    <definedName name="EndMonth" localSheetId="10">#REF!</definedName>
    <definedName name="EndMonth">#REF!</definedName>
    <definedName name="EndMonth2" localSheetId="10">#REF!</definedName>
    <definedName name="EndMonth2">#REF!</definedName>
    <definedName name="EndMonthA" localSheetId="10">#REF!</definedName>
    <definedName name="EndMonthA">#REF!</definedName>
    <definedName name="EssAliasTable">"Default"</definedName>
    <definedName name="EssLatest">"M01"</definedName>
    <definedName name="EssOptions">"A1100000000111000000001100000_01000"</definedName>
    <definedName name="EURtoCAD">[20]Master!$B$7</definedName>
    <definedName name="EURtoUSD">[20]Master!$D$5</definedName>
    <definedName name="exchangeRate">[29]Assumptions!$B$5</definedName>
    <definedName name="EXTASSUMP" localSheetId="10">'[12]#REF'!#REF!</definedName>
    <definedName name="EXTASSUMP">'[12]#REF'!#REF!</definedName>
    <definedName name="extemp2" localSheetId="10">#REF!</definedName>
    <definedName name="extemp2">#REF!</definedName>
    <definedName name="extemp3" localSheetId="10">#REF!</definedName>
    <definedName name="extemp3">#REF!</definedName>
    <definedName name="EXTWTY" localSheetId="10">'[12]#REF'!#REF!</definedName>
    <definedName name="EXTWTY">'[12]#REF'!#REF!</definedName>
    <definedName name="EXTWTYSUM" localSheetId="10">'[12]#REF'!#REF!</definedName>
    <definedName name="EXTWTYSUM">'[12]#REF'!#REF!</definedName>
    <definedName name="f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F_LastRow" localSheetId="10">'[32]FORECAST INPUT'!#REF!</definedName>
    <definedName name="F_LastRow">'[32]FORECAST INPUT'!#REF!</definedName>
    <definedName name="fdf">[0]!fdf</definedName>
    <definedName name="Feb__96">[16]Data!$J$4:$J$41</definedName>
    <definedName name="FFF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ffff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FFR" localSheetId="10">#REF!</definedName>
    <definedName name="FFR">#REF!</definedName>
    <definedName name="FG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fg_pu" localSheetId="10">#REF!</definedName>
    <definedName name="fg_pu">#REF!</definedName>
    <definedName name="FGFG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file">[0]!file</definedName>
    <definedName name="Fiscal2001" localSheetId="10">'[33]BORG Revenue'!#REF!</definedName>
    <definedName name="Fiscal2001">'[33]BORG Revenue'!#REF!</definedName>
    <definedName name="Fiscal2001Actuals" localSheetId="10">#REF!</definedName>
    <definedName name="Fiscal2001Actuals">#REF!</definedName>
    <definedName name="Fiscal2001DecBilled" localSheetId="10">#REF!</definedName>
    <definedName name="Fiscal2001DecBilled">#REF!</definedName>
    <definedName name="Fiscal2002" localSheetId="10">'[33]BORG Revenue'!#REF!</definedName>
    <definedName name="Fiscal2002">'[33]BORG Revenue'!#REF!</definedName>
    <definedName name="fix">[0]!fix</definedName>
    <definedName name="Fixed_MAD">'[34]Fixed Costs'!$K$3:$S$71</definedName>
    <definedName name="Fixed_NID">'[34]Fixed Costs'!$U$3:$AC$70</definedName>
    <definedName name="Fixed_NOD">'[34]Fixed Costs'!$AE$3:$AM$71</definedName>
    <definedName name="Fixed_PSD">'[34]Fixed Costs'!$AO$3:$AW$71</definedName>
    <definedName name="Fixed_SBG">'[34]Fixed Costs'!$A$3:$I$70</definedName>
    <definedName name="fml" localSheetId="10">#REF!</definedName>
    <definedName name="fml">#REF!</definedName>
    <definedName name="FML_Account" localSheetId="10">#REF!</definedName>
    <definedName name="FML_Account">#REF!</definedName>
    <definedName name="FORECAST" localSheetId="10">'[9]#REF'!#REF!</definedName>
    <definedName name="FORECAST">'[9]#REF'!#REF!</definedName>
    <definedName name="forecastbycustomer" localSheetId="10">#REF!</definedName>
    <definedName name="forecastbycustomer">#REF!</definedName>
    <definedName name="FRANCE" localSheetId="10">#REF!</definedName>
    <definedName name="FRANCE">#REF!</definedName>
    <definedName name="FUFU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Function">[16]Data!$C$4:$C$41</definedName>
    <definedName name="FX">'[35]Guidelines &amp; Assumptions'!$D$38</definedName>
    <definedName name="FXadj" localSheetId="10">#REF!</definedName>
    <definedName name="FXadj">#REF!</definedName>
    <definedName name="FXadj1" localSheetId="10">#REF!</definedName>
    <definedName name="FXadj1">#REF!</definedName>
    <definedName name="FXadj2" localSheetId="10">#REF!</definedName>
    <definedName name="FXadj2">#REF!</definedName>
    <definedName name="FXadj3" localSheetId="10">#REF!</definedName>
    <definedName name="FXadj3">#REF!</definedName>
    <definedName name="FXadj4" localSheetId="10">#REF!</definedName>
    <definedName name="FXadj4">#REF!</definedName>
    <definedName name="FXadj5" localSheetId="10">#REF!</definedName>
    <definedName name="FXadj5">#REF!</definedName>
    <definedName name="FXrate">[18]Master!$B$7</definedName>
    <definedName name="G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G_AExecutive">[16]Data!$C$38:$AH$38</definedName>
    <definedName name="G_AFinance___Admin">[16]Data!$C$39:$AH$39</definedName>
    <definedName name="G_AHuman_Resources">[16]Data!$C$41:$AH$41</definedName>
    <definedName name="G_AMIS">[16]Data!$C$40:$AH$40</definedName>
    <definedName name="GA_All" localSheetId="10">#REF!</definedName>
    <definedName name="GA_All">#REF!</definedName>
    <definedName name="GA_All1" localSheetId="10">#REF!</definedName>
    <definedName name="GA_All1">#REF!</definedName>
    <definedName name="GA_All2" localSheetId="10">#REF!</definedName>
    <definedName name="GA_All2">#REF!</definedName>
    <definedName name="GA_All3" localSheetId="10">#REF!</definedName>
    <definedName name="GA_All3">#REF!</definedName>
    <definedName name="GA_All4" localSheetId="10">#REF!</definedName>
    <definedName name="GA_All4">#REF!</definedName>
    <definedName name="GA_All5" localSheetId="10">#REF!</definedName>
    <definedName name="GA_All5">#REF!</definedName>
    <definedName name="GA_APR" localSheetId="10">#REF!</definedName>
    <definedName name="GA_APR">#REF!</definedName>
    <definedName name="GA_APR1" localSheetId="10">#REF!</definedName>
    <definedName name="GA_APR1">#REF!</definedName>
    <definedName name="GA_APR2" localSheetId="10">#REF!</definedName>
    <definedName name="GA_APR2">#REF!</definedName>
    <definedName name="GA_APR3" localSheetId="10">#REF!</definedName>
    <definedName name="GA_APR3">#REF!</definedName>
    <definedName name="GA_APR4" localSheetId="10">#REF!</definedName>
    <definedName name="GA_APR4">#REF!</definedName>
    <definedName name="GA_APR5" localSheetId="10">#REF!</definedName>
    <definedName name="GA_APR5">#REF!</definedName>
    <definedName name="GA_Corp" localSheetId="10">#REF!</definedName>
    <definedName name="GA_Corp">#REF!</definedName>
    <definedName name="GA_Corp1" localSheetId="10">#REF!</definedName>
    <definedName name="GA_Corp1">#REF!</definedName>
    <definedName name="GA_Corp2" localSheetId="10">#REF!</definedName>
    <definedName name="GA_Corp2">#REF!</definedName>
    <definedName name="GA_Corp3" localSheetId="10">#REF!</definedName>
    <definedName name="GA_Corp3">#REF!</definedName>
    <definedName name="GA_Corp4" localSheetId="10">#REF!</definedName>
    <definedName name="GA_Corp4">#REF!</definedName>
    <definedName name="GA_Corp5" localSheetId="10">#REF!</definedName>
    <definedName name="GA_Corp5">#REF!</definedName>
    <definedName name="GA_EMA" localSheetId="10">#REF!</definedName>
    <definedName name="GA_EMA">#REF!</definedName>
    <definedName name="GA_EMA1" localSheetId="10">#REF!</definedName>
    <definedName name="GA_EMA1">#REF!</definedName>
    <definedName name="GA_EMA2" localSheetId="10">#REF!</definedName>
    <definedName name="GA_EMA2">#REF!</definedName>
    <definedName name="GA_EMA3" localSheetId="10">#REF!</definedName>
    <definedName name="GA_EMA3">#REF!</definedName>
    <definedName name="GA_EMA4" localSheetId="10">#REF!</definedName>
    <definedName name="GA_EMA4">#REF!</definedName>
    <definedName name="GA_EMA5" localSheetId="10">#REF!</definedName>
    <definedName name="GA_EMA5">#REF!</definedName>
    <definedName name="GA_NSA" localSheetId="10">#REF!</definedName>
    <definedName name="GA_NSA">#REF!</definedName>
    <definedName name="GA_NSA1" localSheetId="10">#REF!</definedName>
    <definedName name="GA_NSA1">#REF!</definedName>
    <definedName name="GA_NSA2" localSheetId="10">#REF!</definedName>
    <definedName name="GA_NSA2">#REF!</definedName>
    <definedName name="GA_NSA3" localSheetId="10">#REF!</definedName>
    <definedName name="GA_NSA3">#REF!</definedName>
    <definedName name="GA_NSA4" localSheetId="10">#REF!</definedName>
    <definedName name="GA_NSA4">#REF!</definedName>
    <definedName name="GA_NSA5" localSheetId="10">#REF!</definedName>
    <definedName name="GA_NSA5">#REF!</definedName>
    <definedName name="gbhz">[0]!gbhz</definedName>
    <definedName name="gf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gfsa">[0]!gfsa</definedName>
    <definedName name="gggg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ghhg" hidden="1">{#N/A,#N/A,FALSE,"Presentation by Unit";#N/A,#N/A,FALSE,"Presentation by BD";#N/A,#N/A,FALSE,"Presentation Split by Biggest U";#N/A,#N/A,FALSE,"Presentation Split by Area";#N/A,#N/A,FALSE,"Presentation Split by BD"}</definedName>
    <definedName name="GotoError">[0]!GotoError</definedName>
    <definedName name="GROSS_ASPAN_60" localSheetId="10">#REF!</definedName>
    <definedName name="GROSS_ASPAN_60">#REF!</definedName>
    <definedName name="GROSS_ASPAN_600" localSheetId="10">#REF!</definedName>
    <definedName name="GROSS_ASPAN_600">#REF!</definedName>
    <definedName name="GROSS_DEV_COST" localSheetId="10">#REF!</definedName>
    <definedName name="GROSS_DEV_COST">#REF!</definedName>
    <definedName name="GROSS_INV" localSheetId="10">#REF!</definedName>
    <definedName name="GROSS_INV">#REF!</definedName>
    <definedName name="GROSS_INV_OTHER" localSheetId="10">#REF!</definedName>
    <definedName name="GROSS_INV_OTHER">#REF!</definedName>
    <definedName name="GROSS_LITESPAN" localSheetId="10">#REF!</definedName>
    <definedName name="GROSS_LITESPAN">#REF!</definedName>
    <definedName name="GROSS_LS120" localSheetId="10">#REF!</definedName>
    <definedName name="GROSS_LS120">#REF!</definedName>
    <definedName name="GROSS_TOTAL" localSheetId="10">#REF!</definedName>
    <definedName name="GROSS_TOTAL">#REF!</definedName>
    <definedName name="HC" localSheetId="10">#REF!</definedName>
    <definedName name="HC">#REF!</definedName>
    <definedName name="HDCT">'[12]#REF'!$A$1:$N$56</definedName>
    <definedName name="head_a" hidden="1">{#N/A,#N/A,FALSE,"Presentation by Unit";#N/A,#N/A,FALSE,"Presentation by BD";#N/A,#N/A,FALSE,"Presentation Split by Biggest U";#N/A,#N/A,FALSE,"Presentation Split by Area";#N/A,#N/A,FALSE,"Presentation Split by BD"}</definedName>
    <definedName name="head_inv" hidden="1">{#N/A,#N/A,FALSE,"Presentation by Unit";#N/A,#N/A,FALSE,"Presentation by BD";#N/A,#N/A,FALSE,"Presentation Split by Biggest U";#N/A,#N/A,FALSE,"Presentation Split by Area";#N/A,#N/A,FALSE,"Presentation Split by BD"}</definedName>
    <definedName name="Headcount" localSheetId="10">#REF!</definedName>
    <definedName name="Headcount">#REF!</definedName>
    <definedName name="HeadcountSynergies" localSheetId="10">#REF!</definedName>
    <definedName name="HeadcountSynergies">#REF!</definedName>
    <definedName name="Help.BCAHelp">[0]!Help.BCAHelp</definedName>
    <definedName name="hfad">[0]!hfad</definedName>
    <definedName name="HH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hhhh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hjkiuy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i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I_LOG">'[32]INPUT SUMMARY'!$C$58</definedName>
    <definedName name="I_MR">'[32]INPUT SUMMARY'!$C$62</definedName>
    <definedName name="I_TR">'[32]INPUT SUMMARY'!$C$61</definedName>
    <definedName name="id" localSheetId="10">#REF!</definedName>
    <definedName name="id">#REF!</definedName>
    <definedName name="IDN" localSheetId="10">#REF!</definedName>
    <definedName name="IDN">#REF!</definedName>
    <definedName name="idno" localSheetId="10">#REF!</definedName>
    <definedName name="idno">#REF!</definedName>
    <definedName name="II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includeFixedCosts">[29]Assumptions!$E$5</definedName>
    <definedName name="includePUcosts">[29]Assumptions!$E$4</definedName>
    <definedName name="includeVariableCosts">[29]Assumptions!$E$6</definedName>
    <definedName name="inflation">[29]Assumptions!$B$3</definedName>
    <definedName name="Info" localSheetId="10">#REF!</definedName>
    <definedName name="Info">#REF!</definedName>
    <definedName name="Information" localSheetId="10">#REF!</definedName>
    <definedName name="Information">#REF!</definedName>
    <definedName name="INPUT_OUTPUT" localSheetId="10">#REF!</definedName>
    <definedName name="INPUT_OUTPUT">#REF!</definedName>
    <definedName name="inss.a" localSheetId="10">#REF!</definedName>
    <definedName name="inss.a">#REF!</definedName>
    <definedName name="inss.actuals" localSheetId="10">#REF!</definedName>
    <definedName name="inss.actuals">#REF!</definedName>
    <definedName name="inss.plan" localSheetId="10">#REF!</definedName>
    <definedName name="inss.plan">#REF!</definedName>
    <definedName name="INSS_Actuals" localSheetId="10">#REF!</definedName>
    <definedName name="INSS_Actuals">#REF!</definedName>
    <definedName name="INSS_Plan" localSheetId="10">#REF!</definedName>
    <definedName name="INSS_Plan">#REF!</definedName>
    <definedName name="INSSActuals" localSheetId="10">#REF!</definedName>
    <definedName name="INSSActuals">#REF!</definedName>
    <definedName name="Interns" localSheetId="10">#REF!</definedName>
    <definedName name="Interns">#REF!</definedName>
    <definedName name="INV_PROG" localSheetId="10">'[17]SG&amp;A'!#REF!</definedName>
    <definedName name="INV_PROG">'[17]SG&amp;A'!#REF!</definedName>
    <definedName name="Inv_Prov" localSheetId="10">#REF!</definedName>
    <definedName name="Inv_Prov">#REF!</definedName>
    <definedName name="Inv_Prov1" localSheetId="10">#REF!</definedName>
    <definedName name="Inv_Prov1">#REF!</definedName>
    <definedName name="Inv_Prov2" localSheetId="10">#REF!</definedName>
    <definedName name="Inv_Prov2">#REF!</definedName>
    <definedName name="Inv_Prov3" localSheetId="10">#REF!</definedName>
    <definedName name="Inv_Prov3">#REF!</definedName>
    <definedName name="Inv_Prov4" localSheetId="10">#REF!</definedName>
    <definedName name="Inv_Prov4">#REF!</definedName>
    <definedName name="Inv_Prov5" localSheetId="10">#REF!</definedName>
    <definedName name="Inv_Prov5">#REF!</definedName>
    <definedName name="Inv_Turn_Tgt" localSheetId="10">#REF!</definedName>
    <definedName name="Inv_Turn_Tgt">#REF!</definedName>
    <definedName name="Inv_Turn_Tgt1" localSheetId="10">#REF!</definedName>
    <definedName name="Inv_Turn_Tgt1">#REF!</definedName>
    <definedName name="Inv_Turn_Tgt2" localSheetId="10">#REF!</definedName>
    <definedName name="Inv_Turn_Tgt2">#REF!</definedName>
    <definedName name="Inv_Turn_Tgt3" localSheetId="10">#REF!</definedName>
    <definedName name="Inv_Turn_Tgt3">#REF!</definedName>
    <definedName name="Inv_Turn_Tgt4" localSheetId="10">#REF!</definedName>
    <definedName name="Inv_Turn_Tgt4">#REF!</definedName>
    <definedName name="Inv_Turn_Tgt5" localSheetId="10">#REF!</definedName>
    <definedName name="Inv_Turn_Tgt5">#REF!</definedName>
    <definedName name="IPD" hidden="1">{#N/A,#N/A,FALSE,"Presentation by Unit";#N/A,#N/A,FALSE,"Presentation by BD";#N/A,#N/A,FALSE,"Presentation Split by Biggest U";#N/A,#N/A,FALSE,"Presentation Split by Area";#N/A,#N/A,FALSE,"Presentation Split by BD"}</definedName>
    <definedName name="jan" localSheetId="10">#REF!</definedName>
    <definedName name="jan">#REF!</definedName>
    <definedName name="Jan__96">[16]Data!$I$4:$I$41</definedName>
    <definedName name="Janytd" localSheetId="10">#REF!</definedName>
    <definedName name="Janytd">#REF!</definedName>
    <definedName name="jb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jdf">[0]!jdf</definedName>
    <definedName name="JETSET" localSheetId="10">[1]NOV96!#REF!</definedName>
    <definedName name="JETSET">[1]NOV96!#REF!</definedName>
    <definedName name="JJ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JJJBBB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jjjj" hidden="1">{#N/A,#N/A,FALSE,"Balances";#N/A,#N/A,FALSE,"ANEX-1";#N/A,#N/A,FALSE,"ANEX.2";#N/A,#N/A,FALSE,"ANEX-3";#N/A,#N/A,FALSE,"ANEX.4";#N/A,#N/A,FALSE,"ANEX-5";#N/A,#N/A,FALSE,"ANEX-7 (último)";#N/A,#N/A,FALSE,"ANEX-6"}</definedName>
    <definedName name="Jul_96">[16]Data!$O$4:$O$41</definedName>
    <definedName name="Jun_96">[16]Data!$N$4:$N$41</definedName>
    <definedName name="karen" localSheetId="10">#REF!</definedName>
    <definedName name="karen">#REF!</definedName>
    <definedName name="kjf">[0]!kjf</definedName>
    <definedName name="KK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kkkk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KMPF" hidden="1">{#N/A,#N/A,FALSE,"Presentation by Unit";#N/A,#N/A,FALSE,"Presentation by BD";#N/A,#N/A,FALSE,"Presentation Split by Biggest U";#N/A,#N/A,FALSE,"Presentation Split by Area";#N/A,#N/A,FALSE,"Presentation Split by BD"}</definedName>
    <definedName name="know_trf_in" localSheetId="10">#REF!</definedName>
    <definedName name="know_trf_in">#REF!</definedName>
    <definedName name="known_dep" localSheetId="10">#REF!</definedName>
    <definedName name="known_dep">#REF!</definedName>
    <definedName name="known_trf_out" localSheetId="10">#REF!</definedName>
    <definedName name="known_trf_out">#REF!</definedName>
    <definedName name="Last_FY_Rolled" localSheetId="10">#REF!</definedName>
    <definedName name="Last_FY_Rolled">#REF!</definedName>
    <definedName name="LITESPAN">'[36]SG&amp;A'!$A$1:$B$34</definedName>
    <definedName name="LL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Log_All" localSheetId="10">#REF!</definedName>
    <definedName name="Log_All">#REF!</definedName>
    <definedName name="Log_ALL1" localSheetId="10">#REF!</definedName>
    <definedName name="Log_ALL1">#REF!</definedName>
    <definedName name="Log_all2" localSheetId="10">#REF!</definedName>
    <definedName name="Log_all2">#REF!</definedName>
    <definedName name="Log_All3" localSheetId="10">#REF!</definedName>
    <definedName name="Log_All3">#REF!</definedName>
    <definedName name="Log_All4" localSheetId="10">#REF!</definedName>
    <definedName name="Log_All4">#REF!</definedName>
    <definedName name="Log_All5" localSheetId="10">#REF!</definedName>
    <definedName name="Log_All5">#REF!</definedName>
    <definedName name="Log_EEC" localSheetId="10">#REF!</definedName>
    <definedName name="Log_EEC">#REF!</definedName>
    <definedName name="Log_EEC1" localSheetId="10">#REF!</definedName>
    <definedName name="Log_EEC1">#REF!</definedName>
    <definedName name="Log_EEC2" localSheetId="10">#REF!</definedName>
    <definedName name="Log_EEC2">#REF!</definedName>
    <definedName name="Log_EEC3" localSheetId="10">#REF!</definedName>
    <definedName name="Log_EEC3">#REF!</definedName>
    <definedName name="Log_EEC4" localSheetId="10">#REF!</definedName>
    <definedName name="Log_EEC4">#REF!</definedName>
    <definedName name="Log_EEC5" localSheetId="10">#REF!</definedName>
    <definedName name="Log_EEC5">#REF!</definedName>
    <definedName name="Log_US" localSheetId="10">#REF!</definedName>
    <definedName name="Log_US">#REF!</definedName>
    <definedName name="Log_US1" localSheetId="10">#REF!</definedName>
    <definedName name="Log_US1">#REF!</definedName>
    <definedName name="Log_US2" localSheetId="10">#REF!</definedName>
    <definedName name="Log_US2">#REF!</definedName>
    <definedName name="Log_US3" localSheetId="10">#REF!</definedName>
    <definedName name="Log_US3">#REF!</definedName>
    <definedName name="Log_US4" localSheetId="10">#REF!</definedName>
    <definedName name="Log_US4">#REF!</definedName>
    <definedName name="Log_US5" localSheetId="10">#REF!</definedName>
    <definedName name="Log_US5">#REF!</definedName>
    <definedName name="lookuprange" localSheetId="10">[37]carat!#REF!</definedName>
    <definedName name="lookuprange">[37]carat!#REF!</definedName>
    <definedName name="Louise" localSheetId="10">#REF!</definedName>
    <definedName name="Louise">#REF!</definedName>
    <definedName name="LS_120" localSheetId="10">'[17]SG&amp;A'!#REF!</definedName>
    <definedName name="LS_120">'[17]SG&amp;A'!#REF!</definedName>
    <definedName name="Mar__96">[16]Data!$K$4:$K$41</definedName>
    <definedName name="mat" localSheetId="10">#REF!</definedName>
    <definedName name="mat">#REF!</definedName>
    <definedName name="Mat_Cnt" localSheetId="10">#REF!</definedName>
    <definedName name="Mat_Cnt">#REF!</definedName>
    <definedName name="Mat_Cnt1" localSheetId="10">#REF!</definedName>
    <definedName name="Mat_Cnt1">#REF!</definedName>
    <definedName name="Mat_Cnt2" localSheetId="10">#REF!</definedName>
    <definedName name="Mat_Cnt2">#REF!</definedName>
    <definedName name="Mat_Cnt3" localSheetId="10">#REF!</definedName>
    <definedName name="Mat_Cnt3">#REF!</definedName>
    <definedName name="Mat_Cnt4" localSheetId="10">#REF!</definedName>
    <definedName name="Mat_Cnt4">#REF!</definedName>
    <definedName name="Mat_Cnt5" localSheetId="10">#REF!</definedName>
    <definedName name="Mat_Cnt5">#REF!</definedName>
    <definedName name="May__96">[16]Data!$M$4:$M$41</definedName>
    <definedName name="Midpoints">[38]Assumptions!$B$8:$D$23</definedName>
    <definedName name="Milestones" localSheetId="10">#REF!</definedName>
    <definedName name="Milestones">#REF!</definedName>
    <definedName name="Mkt_All" localSheetId="10">#REF!</definedName>
    <definedName name="Mkt_All">#REF!</definedName>
    <definedName name="Mkt_All1" localSheetId="10">#REF!</definedName>
    <definedName name="Mkt_All1">#REF!</definedName>
    <definedName name="Mkt_All2" localSheetId="10">#REF!</definedName>
    <definedName name="Mkt_All2">#REF!</definedName>
    <definedName name="Mkt_All3" localSheetId="10">#REF!</definedName>
    <definedName name="Mkt_All3">#REF!</definedName>
    <definedName name="Mkt_All4" localSheetId="10">#REF!</definedName>
    <definedName name="Mkt_All4">#REF!</definedName>
    <definedName name="Mkt_All5" localSheetId="10">#REF!</definedName>
    <definedName name="Mkt_All5">#REF!</definedName>
    <definedName name="Mkt_APR" localSheetId="10">#REF!</definedName>
    <definedName name="Mkt_APR">#REF!</definedName>
    <definedName name="Mkt_APR1" localSheetId="10">#REF!</definedName>
    <definedName name="Mkt_APR1">#REF!</definedName>
    <definedName name="Mkt_APR2" localSheetId="10">#REF!</definedName>
    <definedName name="Mkt_APR2">#REF!</definedName>
    <definedName name="Mkt_APR3" localSheetId="10">#REF!</definedName>
    <definedName name="Mkt_APR3">#REF!</definedName>
    <definedName name="Mkt_APR4" localSheetId="10">#REF!</definedName>
    <definedName name="Mkt_APR4">#REF!</definedName>
    <definedName name="Mkt_APR5" localSheetId="10">#REF!</definedName>
    <definedName name="Mkt_APR5">#REF!</definedName>
    <definedName name="Mkt_EMA" localSheetId="10">#REF!</definedName>
    <definedName name="Mkt_EMA">#REF!</definedName>
    <definedName name="Mkt_EMA1" localSheetId="10">#REF!</definedName>
    <definedName name="Mkt_EMA1">#REF!</definedName>
    <definedName name="Mkt_EMA2" localSheetId="10">#REF!</definedName>
    <definedName name="Mkt_EMA2">#REF!</definedName>
    <definedName name="Mkt_EMA3" localSheetId="10">#REF!</definedName>
    <definedName name="Mkt_EMA3">#REF!</definedName>
    <definedName name="Mkt_EMA4" localSheetId="10">#REF!</definedName>
    <definedName name="Mkt_EMA4">#REF!</definedName>
    <definedName name="Mkt_EMA5" localSheetId="10">#REF!</definedName>
    <definedName name="Mkt_EMA5">#REF!</definedName>
    <definedName name="Mkt_NSA" localSheetId="10">#REF!</definedName>
    <definedName name="Mkt_NSA">#REF!</definedName>
    <definedName name="Mkt_NSA1" localSheetId="10">#REF!</definedName>
    <definedName name="Mkt_NSA1">#REF!</definedName>
    <definedName name="Mkt_NSA2" localSheetId="10">#REF!</definedName>
    <definedName name="Mkt_NSA2">#REF!</definedName>
    <definedName name="Mkt_NSA3" localSheetId="10">#REF!</definedName>
    <definedName name="Mkt_NSA3">#REF!</definedName>
    <definedName name="Mkt_NSA4" localSheetId="10">#REF!</definedName>
    <definedName name="Mkt_NSA4">#REF!</definedName>
    <definedName name="Mkt_NSA5" localSheetId="10">#REF!</definedName>
    <definedName name="Mkt_NSA5">#REF!</definedName>
    <definedName name="mod" hidden="1">{#N/A,#N/A,FALSE,"Presentation by Unit";#N/A,#N/A,FALSE,"Presentation by BD";#N/A,#N/A,FALSE,"Presentation Split by Biggest U";#N/A,#N/A,FALSE,"Presentation Split by Area";#N/A,#N/A,FALSE,"Presentation Split by BD"}</definedName>
    <definedName name="MonthlyAmount" localSheetId="10">#REF!</definedName>
    <definedName name="MonthlyAmount">#REF!</definedName>
    <definedName name="MonthlyAmount2" localSheetId="10">#REF!</definedName>
    <definedName name="MonthlyAmount2">#REF!</definedName>
    <definedName name="MonthlyAmountA" localSheetId="10">#REF!</definedName>
    <definedName name="MonthlyAmountA">#REF!</definedName>
    <definedName name="MonthYear" localSheetId="10">#REF!</definedName>
    <definedName name="MonthYear">#REF!</definedName>
    <definedName name="MonthYear2" localSheetId="10">#REF!</definedName>
    <definedName name="MonthYear2">#REF!</definedName>
    <definedName name="MonthYearA" localSheetId="10">#REF!</definedName>
    <definedName name="MonthYearA">#REF!</definedName>
    <definedName name="MontlyAmount2" localSheetId="10">#REF!</definedName>
    <definedName name="MontlyAmount2">#REF!</definedName>
    <definedName name="MR_High" localSheetId="10">#REF!</definedName>
    <definedName name="MR_High">#REF!</definedName>
    <definedName name="MR_High1" localSheetId="10">#REF!</definedName>
    <definedName name="MR_High1">#REF!</definedName>
    <definedName name="MR_High2" localSheetId="10">#REF!</definedName>
    <definedName name="MR_High2">#REF!</definedName>
    <definedName name="MR_High3" localSheetId="10">#REF!</definedName>
    <definedName name="MR_High3">#REF!</definedName>
    <definedName name="MR_High4" localSheetId="10">#REF!</definedName>
    <definedName name="MR_High4">#REF!</definedName>
    <definedName name="MR_High5" localSheetId="10">#REF!</definedName>
    <definedName name="MR_High5">#REF!</definedName>
    <definedName name="MR_Low" localSheetId="10">#REF!</definedName>
    <definedName name="MR_Low">#REF!</definedName>
    <definedName name="MR_Low1" localSheetId="10">#REF!</definedName>
    <definedName name="MR_Low1">#REF!</definedName>
    <definedName name="MR_Low2" localSheetId="10">#REF!</definedName>
    <definedName name="MR_Low2">#REF!</definedName>
    <definedName name="MR_Low3" localSheetId="10">#REF!</definedName>
    <definedName name="MR_Low3">#REF!</definedName>
    <definedName name="MR_Low4" localSheetId="10">#REF!</definedName>
    <definedName name="MR_Low4">#REF!</definedName>
    <definedName name="MR_Low5" localSheetId="10">#REF!</definedName>
    <definedName name="MR_Low5">#REF!</definedName>
    <definedName name="MR_Med" localSheetId="10">#REF!</definedName>
    <definedName name="MR_Med">#REF!</definedName>
    <definedName name="MR_Med1" localSheetId="10">#REF!</definedName>
    <definedName name="MR_Med1">#REF!</definedName>
    <definedName name="MR_Med2" localSheetId="10">#REF!</definedName>
    <definedName name="MR_Med2">#REF!</definedName>
    <definedName name="MR_Med3" localSheetId="10">#REF!</definedName>
    <definedName name="MR_Med3">#REF!</definedName>
    <definedName name="MR_Med4" localSheetId="10">#REF!</definedName>
    <definedName name="MR_Med4">#REF!</definedName>
    <definedName name="MR_Med5" localSheetId="10">#REF!</definedName>
    <definedName name="MR_Med5">#REF!</definedName>
    <definedName name="Mrgn_Prod" localSheetId="10">#REF!</definedName>
    <definedName name="Mrgn_Prod">#REF!</definedName>
    <definedName name="MSEdge">[18]Master!$B$14</definedName>
    <definedName name="n" hidden="1">{#N/A,#N/A,FALSE,"Balances";#N/A,#N/A,FALSE,"ANEX-1";#N/A,#N/A,FALSE,"ANEX.2";#N/A,#N/A,FALSE,"ANEX-3";#N/A,#N/A,FALSE,"ANEX.4";#N/A,#N/A,FALSE,"ANEX-5";#N/A,#N/A,FALSE,"ANEX-7 (último)";#N/A,#N/A,FALSE,"ANEX-6"}</definedName>
    <definedName name="name" localSheetId="10">#REF!</definedName>
    <definedName name="name">#REF!</definedName>
    <definedName name="NB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NB_K" localSheetId="10">#REF!</definedName>
    <definedName name="NB_K">#REF!</definedName>
    <definedName name="NB_K1" localSheetId="10">#REF!</definedName>
    <definedName name="NB_K1">#REF!</definedName>
    <definedName name="NB_K2" localSheetId="10">#REF!</definedName>
    <definedName name="NB_K2">#REF!</definedName>
    <definedName name="NB_K3" localSheetId="10">#REF!</definedName>
    <definedName name="NB_K3">#REF!</definedName>
    <definedName name="NB_K4" localSheetId="10">#REF!</definedName>
    <definedName name="NB_K4">#REF!</definedName>
    <definedName name="NB_K5" localSheetId="10">#REF!</definedName>
    <definedName name="NB_K5">#REF!</definedName>
    <definedName name="NBDmargin" localSheetId="10">#REF!</definedName>
    <definedName name="NBDmargin">#REF!</definedName>
    <definedName name="new">[0]!new</definedName>
    <definedName name="NewCancelClicked">[0]!NewCancelClicked</definedName>
    <definedName name="NewHelp.BCAHelp">[0]!NewHelp.BCAHelp</definedName>
    <definedName name="NKC">[11]Sheet1!$E$149:$R$182</definedName>
    <definedName name="NKC_New">[11]Sheet1!$E$184:$R$217</definedName>
    <definedName name="nni" localSheetId="10">[39]CrossKeys!#REF!</definedName>
    <definedName name="nni">[39]CrossKeys!#REF!</definedName>
    <definedName name="NOCmargin" localSheetId="10">#REF!</definedName>
    <definedName name="NOCmargin">#REF!</definedName>
    <definedName name="node_list" localSheetId="10">#REF!</definedName>
    <definedName name="node_list">#REF!</definedName>
    <definedName name="Nov__95">[16]Data!$G$4:$G$41</definedName>
    <definedName name="nuevo" localSheetId="10" hidden="1">#REF!</definedName>
    <definedName name="nuevo" hidden="1">#REF!</definedName>
    <definedName name="nuevoii" localSheetId="10" hidden="1">#REF!</definedName>
    <definedName name="nuevoii" hidden="1">#REF!</definedName>
    <definedName name="Num_of_Months">'[24]Title Page'!$G$4:$I$15</definedName>
    <definedName name="numberOfEngineers">[29]Assumptions!$B$7</definedName>
    <definedName name="NvsASD">"V1999-02-21"</definedName>
    <definedName name="NvsAutoDrillOk">"VN"</definedName>
    <definedName name="NvsElapsedTime">0.00091736111062346</definedName>
    <definedName name="NvsEndTime">36257.6072744213</definedName>
    <definedName name="NvsInstSpec">"%,FDEPTID,TRPT_DEPTS_GEOGRAPH,NES ENG PENNSYLVANIA"</definedName>
    <definedName name="NvsLayoutType">"M3"</definedName>
    <definedName name="NvsNplSpec">"%,X,RZF..,CZT.ACCOUNT."</definedName>
    <definedName name="NvsPanelEffdt">"V1999-03-24"</definedName>
    <definedName name="NvsPanelSetid">"VINS"</definedName>
    <definedName name="NvsReqBU">"VUS"</definedName>
    <definedName name="NvsReqBUOnly">"VN"</definedName>
    <definedName name="NvsTransLed">"VN"</definedName>
    <definedName name="NvsTreeASD">"V1999-02-21"</definedName>
    <definedName name="NvsValTbl.ACCOUNT">"GL_ACCOUNT_TBL"</definedName>
    <definedName name="NvsValTbl.CURRENCY_CD">"CURRENCY_CD_TBL"</definedName>
    <definedName name="NvsValTbl.DEPTID">"DEPARTMENT_TBL"</definedName>
    <definedName name="Obs_Yr0" localSheetId="10">#REF!</definedName>
    <definedName name="Obs_Yr0">#REF!</definedName>
    <definedName name="Obs_Yr1" localSheetId="10">#REF!</definedName>
    <definedName name="Obs_Yr1">#REF!</definedName>
    <definedName name="Obs_Yr2" localSheetId="10">#REF!</definedName>
    <definedName name="Obs_Yr2">#REF!</definedName>
    <definedName name="Obs_Yr3" localSheetId="10">#REF!</definedName>
    <definedName name="Obs_Yr3">#REF!</definedName>
    <definedName name="Oct__95">[16]Data!$F$4:$F$41</definedName>
    <definedName name="OE_Rate_07" localSheetId="10">#REF!</definedName>
    <definedName name="OE_Rate_07">#REF!</definedName>
    <definedName name="OE_Rate_08" localSheetId="10">#REF!</definedName>
    <definedName name="OE_Rate_08">#REF!</definedName>
    <definedName name="offer_accept" localSheetId="10">#REF!</definedName>
    <definedName name="offer_accept">#REF!</definedName>
    <definedName name="offer_nya" localSheetId="10">#REF!</definedName>
    <definedName name="offer_nya">#REF!</definedName>
    <definedName name="OK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OkClicked">[0]!OkClicked</definedName>
    <definedName name="OLD" localSheetId="10">'[2]97WALK'!#REF!</definedName>
    <definedName name="OLD">'[2]97WALK'!#REF!</definedName>
    <definedName name="ole">[0]!ole</definedName>
    <definedName name="ON_Code" localSheetId="10">[40]Summary!#REF!</definedName>
    <definedName name="ON_Code">[40]Summary!#REF!</definedName>
    <definedName name="OO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op" localSheetId="10">#REF!</definedName>
    <definedName name="op">#REF!</definedName>
    <definedName name="OPR" localSheetId="10">#REF!</definedName>
    <definedName name="OPR">#REF!</definedName>
    <definedName name="ORDR_CUST" localSheetId="10">#REF!</definedName>
    <definedName name="ORDR_CUST">#REF!</definedName>
    <definedName name="ORDR_PROD" localSheetId="10">#REF!</definedName>
    <definedName name="ORDR_PROD">#REF!</definedName>
    <definedName name="PAGE1" localSheetId="10">'[15]06710'!#REF!</definedName>
    <definedName name="PAGE1">'[15]06710'!#REF!</definedName>
    <definedName name="PAGE2" localSheetId="10">'[15]06710'!#REF!</definedName>
    <definedName name="PAGE2">'[15]06710'!#REF!</definedName>
    <definedName name="PBU" localSheetId="10">#REF!</definedName>
    <definedName name="PBU">#REF!</definedName>
    <definedName name="PC" localSheetId="10">#REF!</definedName>
    <definedName name="PC">#REF!</definedName>
    <definedName name="pcdg" localSheetId="10">#REF!</definedName>
    <definedName name="pcdg">#REF!</definedName>
    <definedName name="pe" localSheetId="10">#REF!</definedName>
    <definedName name="pe">#REF!</definedName>
    <definedName name="PED" localSheetId="10">#REF!</definedName>
    <definedName name="PED">#REF!</definedName>
    <definedName name="pedi" localSheetId="10">#REF!</definedName>
    <definedName name="pedi">#REF!</definedName>
    <definedName name="People_Catgry" localSheetId="10">#REF!</definedName>
    <definedName name="People_Catgry">#REF!</definedName>
    <definedName name="People_Func" localSheetId="10">#REF!</definedName>
    <definedName name="People_Func">#REF!</definedName>
    <definedName name="Per" localSheetId="10">#REF!</definedName>
    <definedName name="Per">#REF!</definedName>
    <definedName name="Period" localSheetId="10">#REF!</definedName>
    <definedName name="Period">#REF!</definedName>
    <definedName name="Periode" localSheetId="10">#REF!</definedName>
    <definedName name="Periode">#REF!</definedName>
    <definedName name="plan" localSheetId="10">#REF!</definedName>
    <definedName name="plan">#REF!</definedName>
    <definedName name="ploki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Powerpoint" localSheetId="10">'[9]#REF'!#REF!</definedName>
    <definedName name="Powerpoint">'[9]#REF'!#REF!</definedName>
    <definedName name="PP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PPC" localSheetId="10">#REF!</definedName>
    <definedName name="PPC">#REF!</definedName>
    <definedName name="PrimaryDate" localSheetId="10">#REF!</definedName>
    <definedName name="PrimaryDate">#REF!</definedName>
    <definedName name="Print_All" localSheetId="10">#REF!,#REF!,#REF!</definedName>
    <definedName name="Print_All">#REF!,#REF!,#REF!</definedName>
    <definedName name="Print_Area_MI" localSheetId="10">#REF!</definedName>
    <definedName name="Print_Area_MI">#REF!</definedName>
    <definedName name="Print_Gross" localSheetId="10">#REF!,#REF!,#REF!,#REF!,#REF!,#REF!</definedName>
    <definedName name="Print_Gross">#REF!,#REF!,#REF!,#REF!,#REF!,#REF!</definedName>
    <definedName name="PRINT_IS">'[41]P&amp;L Detail'!$A$1:$CI$60,'[41]P&amp;L Detail'!$A$129:$CI$188,'[41]P&amp;L Detail'!$A$193:$CI$252,'[41]P&amp;L Detail'!$A$257:$CI$316,'[41]P&amp;L Detail'!$A$319:$CI$378,'[41]P&amp;L Detail'!$A$383:$CI$442,'[41]P&amp;L Detail'!$A$447:$CI$506,'[41]P&amp;L Detail'!$A$511:$CI$570,'[41]P&amp;L Detail'!$A$575:$CI$634,'[41]P&amp;L Detail'!$A$767:$CI$826,'[41]P&amp;L Detail'!$A$639:$CI$698</definedName>
    <definedName name="PRINT_ROADMAPS">[41]ROADMAP!$A$1:$BJ$29,[41]ROADMAP!$A$34:$BJ$62,[41]ROADMAP!$A$67:$BJ$95,[41]ROADMAP!$A$100:$BJ$128,[41]ROADMAP!$A$133:$BJ$161,[41]ROADMAP!$A$166:$BJ$194,[41]ROADMAP!$A$199:$BJ$227,[41]ROADMAP!$A$232:$BJ$260</definedName>
    <definedName name="PRINT_SRD_IS">'[41]P&amp;L Detail'!$A$65:$CI$124,'[41]P&amp;L Detail'!$A$129:$CI$188,'[41]P&amp;L Detail'!$A$193:$CI$252,'[41]P&amp;L Detail'!$A$257:$CI$316,'[41]P&amp;L Detail'!$A$319:$CI$378,'[41]P&amp;L Detail'!$A$383:$CI$442,'[41]P&amp;L Detail'!$A$447:$CI$506,'[41]P&amp;L Detail'!$A$511:$CI$570,'[41]P&amp;L Detail'!$A$575:$CI$634,'[41]P&amp;L Detail'!$A$639:$CI$698</definedName>
    <definedName name="Print_Summary" localSheetId="10">#REF!,#REF!,#REF!</definedName>
    <definedName name="Print_Summary">#REF!,#REF!,#REF!</definedName>
    <definedName name="Print_Titles_MI" localSheetId="10">'[15]06710'!#REF!</definedName>
    <definedName name="Print_Titles_MI">'[15]06710'!#REF!</definedName>
    <definedName name="PRINT_YEAR">'[41]P&amp;L-YEAR'!$A$1:$AH$60,'[41]P&amp;L-YEAR'!$A$129:$AH$188,'[41]P&amp;L-YEAR'!$B$132,'[41]P&amp;L-YEAR'!$A$193:$AH$252,'[41]P&amp;L-YEAR'!$A$257:$AH$316,'[41]P&amp;L-YEAR'!$A$319:$AH$378,'[41]P&amp;L-YEAR'!$A$383:$AH$442,'[41]P&amp;L-YEAR'!$A$447:$AH$506,'[41]P&amp;L-YEAR'!$A$511:$AH$570,'[41]P&amp;L-YEAR'!$A$575:$AH$634,'[41]P&amp;L-YEAR'!$A$703:$AH$762,'[41]P&amp;L-YEAR'!$A$639:$AH$698</definedName>
    <definedName name="PRINT_YEAR_SRD">'[41]P&amp;L-YEAR'!$A$65:$AH$124,'[41]P&amp;L-YEAR'!$A$129:$AH$188,'[41]P&amp;L-YEAR'!$A$193:$AH$252,'[41]P&amp;L-YEAR'!$A$257:$AH$316,'[41]P&amp;L-YEAR'!$A$319:$AH$378,'[41]P&amp;L-YEAR'!$A$383:$AH$442,'[41]P&amp;L-YEAR'!$A$447:$AH$506,'[41]P&amp;L-YEAR'!$A$511:$AH$570,'[41]P&amp;L-YEAR'!$A$575:$AH$634,'[41]P&amp;L-YEAR'!$A$639:$AH$698</definedName>
    <definedName name="printarea" localSheetId="10">#REF!</definedName>
    <definedName name="printarea">#REF!</definedName>
    <definedName name="prod" localSheetId="10">#REF!</definedName>
    <definedName name="prod">#REF!</definedName>
    <definedName name="product">'[42]Drop Down Box'!$E$3:$E$34</definedName>
    <definedName name="product1">'[43]Drop Down Box'!$E$3:$E$33</definedName>
    <definedName name="ProfitCenter" localSheetId="10">#REF!</definedName>
    <definedName name="ProfitCenter">#REF!</definedName>
    <definedName name="Project" localSheetId="10">#REF!</definedName>
    <definedName name="Project">#REF!</definedName>
    <definedName name="ProjectInformation" localSheetId="10">#REF!</definedName>
    <definedName name="ProjectInformation">#REF!</definedName>
    <definedName name="ProjectMilestones" localSheetId="10">#REF!</definedName>
    <definedName name="ProjectMilestones">#REF!</definedName>
    <definedName name="ProjectProfile" localSheetId="10">#REF!</definedName>
    <definedName name="ProjectProfile">#REF!</definedName>
    <definedName name="ProjectStatus" localSheetId="10">#REF!</definedName>
    <definedName name="ProjectStatus">#REF!</definedName>
    <definedName name="ProjProf" localSheetId="10">#REF!</definedName>
    <definedName name="ProjProf">#REF!</definedName>
    <definedName name="ProjStatus" localSheetId="10">#REF!</definedName>
    <definedName name="ProjStatus">#REF!</definedName>
    <definedName name="proposalName">[19]Summary!$E$1</definedName>
    <definedName name="PS_Sales_Marketing___OperationsCentral" localSheetId="10">[16]Data!#REF!</definedName>
    <definedName name="PS_Sales_Marketing___OperationsCentral">[16]Data!#REF!</definedName>
    <definedName name="PS_Sales_Marketing___OperationsCorporate">[16]Data!$C$34:$AH$34</definedName>
    <definedName name="PS_Sales_Marketing___OperationsEast">[16]Data!$C$26:$AH$26</definedName>
    <definedName name="PS_Sales_Marketing___OperationsSouth">[16]Data!$C$30:$AH$30</definedName>
    <definedName name="PS_Sales_Marketing___OperationsWest">[16]Data!$C$24:$AH$24</definedName>
    <definedName name="PS_Systems_EngineeringCentral">[16]Data!$C$7:$AH$7</definedName>
    <definedName name="PS_Systems_EngineeringEast">[16]Data!$C$6:$AH$6</definedName>
    <definedName name="PS_Systems_EngineeringSouth">[16]Data!$C$10:$AH$10</definedName>
    <definedName name="PS_Systems_EngineeringWest">[16]Data!$C$4:$AH$4</definedName>
    <definedName name="q" localSheetId="10">#REF!</definedName>
    <definedName name="q">#REF!</definedName>
    <definedName name="Q_Results_Consolidated_YTD_May_Stredde" localSheetId="10">#REF!</definedName>
    <definedName name="Q_Results_Consolidated_YTD_May_Stredde">#REF!</definedName>
    <definedName name="Q1data" localSheetId="10">#REF!</definedName>
    <definedName name="Q1data">#REF!</definedName>
    <definedName name="Q1FY03" localSheetId="10">#REF!</definedName>
    <definedName name="Q1FY03">#REF!</definedName>
    <definedName name="Q1YTD" localSheetId="10">#REF!</definedName>
    <definedName name="Q1YTD">#REF!</definedName>
    <definedName name="Q2data" localSheetId="10">#REF!</definedName>
    <definedName name="Q2data">#REF!</definedName>
    <definedName name="q2YTD" localSheetId="10">#REF!</definedName>
    <definedName name="q2YTD">#REF!</definedName>
    <definedName name="Q3data" localSheetId="10">#REF!</definedName>
    <definedName name="Q3data">#REF!</definedName>
    <definedName name="Q3YTD" localSheetId="10">#REF!</definedName>
    <definedName name="Q3YTD">#REF!</definedName>
    <definedName name="Q4data" localSheetId="10">#REF!</definedName>
    <definedName name="Q4data">#REF!</definedName>
    <definedName name="Q4YTD" localSheetId="10">#REF!</definedName>
    <definedName name="Q4YTD">#REF!</definedName>
    <definedName name="QQ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QQQ" localSheetId="10">#REF!</definedName>
    <definedName name="QQQ">#REF!</definedName>
    <definedName name="qryProduct_code_cross_reference_report_query___2003" localSheetId="10">#REF!</definedName>
    <definedName name="qryProduct_code_cross_reference_report_query___2003">#REF!</definedName>
    <definedName name="qrySheetOut" localSheetId="10">#REF!</definedName>
    <definedName name="qrySheetOut">#REF!</definedName>
    <definedName name="Quarter" localSheetId="10">#REF!</definedName>
    <definedName name="Quarter">#REF!</definedName>
    <definedName name="R_LibSession" localSheetId="10">#REF!</definedName>
    <definedName name="R_LibSession">#REF!</definedName>
    <definedName name="R_Month" localSheetId="10">#REF!</definedName>
    <definedName name="R_Month">#REF!</definedName>
    <definedName name="R_Nxt_Quarter" localSheetId="10">#REF!</definedName>
    <definedName name="R_Nxt_Quarter">#REF!</definedName>
    <definedName name="R_PrevMonth" localSheetId="10">#REF!</definedName>
    <definedName name="R_PrevMonth">#REF!</definedName>
    <definedName name="R_Quarter" localSheetId="10">#REF!</definedName>
    <definedName name="R_Quarter">#REF!</definedName>
    <definedName name="range" localSheetId="10">#REF!</definedName>
    <definedName name="range">#REF!</definedName>
    <definedName name="range1" localSheetId="10">#REF!</definedName>
    <definedName name="range1">#REF!</definedName>
    <definedName name="rate" localSheetId="10">#REF!</definedName>
    <definedName name="rate">#REF!</definedName>
    <definedName name="rate_contract" localSheetId="10">#REF!</definedName>
    <definedName name="rate_contract">#REF!</definedName>
    <definedName name="rate_D" localSheetId="10">#REF!</definedName>
    <definedName name="rate_D">#REF!</definedName>
    <definedName name="rate_DMTS" localSheetId="10">#REF!</definedName>
    <definedName name="rate_DMTS">#REF!</definedName>
    <definedName name="rate_MGR" localSheetId="10">#REF!</definedName>
    <definedName name="rate_MGR">#REF!</definedName>
    <definedName name="rate_MTS">'[29]Loaded Rates'!$B$5</definedName>
    <definedName name="rate_MTS1" localSheetId="10">#REF!</definedName>
    <definedName name="rate_MTS1">#REF!</definedName>
    <definedName name="rate_STA" localSheetId="10">#REF!</definedName>
    <definedName name="rate_STA">#REF!</definedName>
    <definedName name="rate_TA" localSheetId="10">#REF!</definedName>
    <definedName name="rate_TA">#REF!</definedName>
    <definedName name="rate_TMGR" localSheetId="10">#REF!</definedName>
    <definedName name="rate_TMGR">#REF!</definedName>
    <definedName name="RD_Costs" localSheetId="10">#REF!</definedName>
    <definedName name="RD_Costs">#REF!</definedName>
    <definedName name="RD_Costs1" localSheetId="10">#REF!</definedName>
    <definedName name="RD_Costs1">#REF!</definedName>
    <definedName name="RD_Costs2" localSheetId="10">#REF!</definedName>
    <definedName name="RD_Costs2">#REF!</definedName>
    <definedName name="RD_Costs3" localSheetId="10">#REF!</definedName>
    <definedName name="RD_Costs3">#REF!</definedName>
    <definedName name="RD_Costs4" localSheetId="10">#REF!</definedName>
    <definedName name="RD_Costs4">#REF!</definedName>
    <definedName name="RD_Costs5" localSheetId="10">#REF!</definedName>
    <definedName name="RD_Costs5">#REF!</definedName>
    <definedName name="RD_Target" localSheetId="10">#REF!</definedName>
    <definedName name="RD_Target">#REF!</definedName>
    <definedName name="rdmap" localSheetId="10">#REF!</definedName>
    <definedName name="rdmap">#REF!</definedName>
    <definedName name="Reclass" localSheetId="10">#REF!</definedName>
    <definedName name="Reclass">#REF!</definedName>
    <definedName name="reclass_in" localSheetId="10">#REF!</definedName>
    <definedName name="reclass_in">#REF!</definedName>
    <definedName name="reclass_out" localSheetId="10">#REF!</definedName>
    <definedName name="reclass_out">#REF!</definedName>
    <definedName name="Record1">#N/A</definedName>
    <definedName name="Record10">#N/A</definedName>
    <definedName name="Record11">#N/A</definedName>
    <definedName name="Record2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port" localSheetId="10">#REF!</definedName>
    <definedName name="Report">#REF!</definedName>
    <definedName name="Report_Date">'[24]Title Page'!$E$4</definedName>
    <definedName name="RES">[0]!RES</definedName>
    <definedName name="RESmargin" localSheetId="10">#REF!</definedName>
    <definedName name="RESmargin">#REF!</definedName>
    <definedName name="REV_CUST_DLC" localSheetId="10">#REF!</definedName>
    <definedName name="REV_CUST_DLC">#REF!</definedName>
    <definedName name="REV_CUSTOMER" localSheetId="10">#REF!</definedName>
    <definedName name="REV_CUSTOMER">#REF!</definedName>
    <definedName name="REV_PRODUCT" localSheetId="10">#REF!</definedName>
    <definedName name="REV_PRODUCT">#REF!</definedName>
    <definedName name="REV_SALESFORCE" localSheetId="10">#REF!</definedName>
    <definedName name="REV_SALESFORCE">#REF!</definedName>
    <definedName name="REVENUE">'[12]#REF'!$A$59:$N$77</definedName>
    <definedName name="RevenueSynergies" localSheetId="10">#REF!</definedName>
    <definedName name="RevenueSynergies">#REF!</definedName>
    <definedName name="RevSyn" localSheetId="10">#REF!</definedName>
    <definedName name="RevSyn">#REF!</definedName>
    <definedName name="RGNfx1">[18]Master!$B$11</definedName>
    <definedName name="RGNfx2">[18]Master!$B$12</definedName>
    <definedName name="ri" localSheetId="10">#REF!</definedName>
    <definedName name="ri">#REF!</definedName>
    <definedName name="RID" localSheetId="10">#REF!</definedName>
    <definedName name="RID">#REF!</definedName>
    <definedName name="ROIC_Tgt" localSheetId="10">#REF!</definedName>
    <definedName name="ROIC_Tgt">#REF!</definedName>
    <definedName name="ROS_Tgt" localSheetId="10">#REF!</definedName>
    <definedName name="ROS_Tgt">#REF!</definedName>
    <definedName name="ROS_Tgt_PBU" localSheetId="10">#REF!</definedName>
    <definedName name="ROS_Tgt_PBU">#REF!</definedName>
    <definedName name="RR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RRR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RTSmargin">[29]Summary!$B$9</definedName>
    <definedName name="Run_me_2nd" localSheetId="10">#REF!</definedName>
    <definedName name="Run_me_2nd">#REF!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_Capital" localSheetId="10">#REF!</definedName>
    <definedName name="S_Capital">#REF!</definedName>
    <definedName name="S_DPMs" localSheetId="10">#REF!</definedName>
    <definedName name="S_DPMs">#REF!</definedName>
    <definedName name="S_Margin" localSheetId="10">#REF!</definedName>
    <definedName name="S_Margin">#REF!</definedName>
    <definedName name="S_Sales" localSheetId="10">#REF!</definedName>
    <definedName name="S_Sales">#REF!</definedName>
    <definedName name="Sales_BD" localSheetId="10">'[44]Essbase Sales - CTRY'!#REF!</definedName>
    <definedName name="Sales_BD">'[44]Essbase Sales - CTRY'!#REF!</definedName>
    <definedName name="Sales_Bgt" localSheetId="10">#REF!</definedName>
    <definedName name="Sales_Bgt">#REF!</definedName>
    <definedName name="Sales_Bgt1" localSheetId="10">#REF!</definedName>
    <definedName name="Sales_Bgt1">#REF!</definedName>
    <definedName name="Sales_Bgt2" localSheetId="10">#REF!</definedName>
    <definedName name="Sales_Bgt2">#REF!</definedName>
    <definedName name="Sales_Bgt3" localSheetId="10">#REF!</definedName>
    <definedName name="Sales_Bgt3">#REF!</definedName>
    <definedName name="Sales_Bgt4" localSheetId="10">#REF!</definedName>
    <definedName name="Sales_Bgt4">#REF!</definedName>
    <definedName name="Sales_Bgt5" localSheetId="10">#REF!</definedName>
    <definedName name="Sales_Bgt5">#REF!</definedName>
    <definedName name="Sales_Bt2" localSheetId="10">#REF!</definedName>
    <definedName name="Sales_Bt2">#REF!</definedName>
    <definedName name="Sales_BU_MAD" localSheetId="10">'[44]Essbase Sales - CTRY'!#REF!</definedName>
    <definedName name="Sales_BU_MAD">'[44]Essbase Sales - CTRY'!#REF!</definedName>
    <definedName name="Sales_BU_NID" localSheetId="10">'[44]Essbase Sales - CTRY'!#REF!</definedName>
    <definedName name="Sales_BU_NID">'[44]Essbase Sales - CTRY'!#REF!</definedName>
    <definedName name="Sales_BU_PSD" localSheetId="10">'[44]Essbase Sales - CTRY'!#REF!</definedName>
    <definedName name="Sales_BU_PSD">'[44]Essbase Sales - CTRY'!#REF!</definedName>
    <definedName name="Sales_By_Region1" localSheetId="10">#REF!</definedName>
    <definedName name="Sales_By_Region1">#REF!</definedName>
    <definedName name="Sales_By_Region2" localSheetId="10">#REF!</definedName>
    <definedName name="Sales_By_Region2">#REF!</definedName>
    <definedName name="Sales_By_Region3" localSheetId="10">#REF!</definedName>
    <definedName name="Sales_By_Region3">#REF!</definedName>
    <definedName name="Sales_By_Region4" localSheetId="10">#REF!</definedName>
    <definedName name="Sales_By_Region4">#REF!</definedName>
    <definedName name="Sales_By_Region5" localSheetId="10">#REF!</definedName>
    <definedName name="Sales_By_Region5">#REF!</definedName>
    <definedName name="Sales_Maintenance_Revenue_Forecast_FY_2000_by_Quarter" localSheetId="10">#REF!</definedName>
    <definedName name="Sales_Maintenance_Revenue_Forecast_FY_2000_by_Quarter">#REF!</definedName>
    <definedName name="Sales_RD_Obj" localSheetId="10">#REF!</definedName>
    <definedName name="Sales_RD_Obj">#REF!</definedName>
    <definedName name="SalesReps">'[45]M&amp;S$US'!$C$1:$C$65536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PBEXhrIndnt" hidden="1">1</definedName>
    <definedName name="SAPBEXrevision" hidden="1">56</definedName>
    <definedName name="SAPBEXsysID" hidden="1">"BW3"</definedName>
    <definedName name="SAPBEXwbID" hidden="1">"402LBRXHUGNOJ2SWX1XQVCN0J"</definedName>
    <definedName name="Scenario" localSheetId="10">'[46]All Businesses'!#REF!</definedName>
    <definedName name="Scenario">'[46]All Businesses'!#REF!</definedName>
    <definedName name="SDSD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SDSDDSSD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SDSSDSSSSS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Selling_All" localSheetId="10">#REF!</definedName>
    <definedName name="Selling_All">#REF!</definedName>
    <definedName name="Selling_All1" localSheetId="10">#REF!</definedName>
    <definedName name="Selling_All1">#REF!</definedName>
    <definedName name="Selling_All2" localSheetId="10">#REF!</definedName>
    <definedName name="Selling_All2">#REF!</definedName>
    <definedName name="Selling_All3" localSheetId="10">#REF!</definedName>
    <definedName name="Selling_All3">#REF!</definedName>
    <definedName name="Selling_All4" localSheetId="10">#REF!</definedName>
    <definedName name="Selling_All4">#REF!</definedName>
    <definedName name="Selling_All5" localSheetId="10">#REF!</definedName>
    <definedName name="Selling_All5">#REF!</definedName>
    <definedName name="Selling_APR" localSheetId="10">#REF!</definedName>
    <definedName name="Selling_APR">#REF!</definedName>
    <definedName name="Selling_APR1" localSheetId="10">#REF!</definedName>
    <definedName name="Selling_APR1">#REF!</definedName>
    <definedName name="Selling_APR2" localSheetId="10">#REF!</definedName>
    <definedName name="Selling_APR2">#REF!</definedName>
    <definedName name="Selling_APR3" localSheetId="10">#REF!</definedName>
    <definedName name="Selling_APR3">#REF!</definedName>
    <definedName name="Selling_APR4" localSheetId="10">#REF!</definedName>
    <definedName name="Selling_APR4">#REF!</definedName>
    <definedName name="Selling_APR5" localSheetId="10">#REF!</definedName>
    <definedName name="Selling_APR5">#REF!</definedName>
    <definedName name="Selling_Can" localSheetId="10">#REF!</definedName>
    <definedName name="Selling_Can">#REF!</definedName>
    <definedName name="Selling_CAN1" localSheetId="10">#REF!</definedName>
    <definedName name="Selling_CAN1">#REF!</definedName>
    <definedName name="Selling_Can2" localSheetId="10">#REF!</definedName>
    <definedName name="Selling_Can2">#REF!</definedName>
    <definedName name="Selling_Can3" localSheetId="10">#REF!</definedName>
    <definedName name="Selling_Can3">#REF!</definedName>
    <definedName name="Selling_Can4" localSheetId="10">#REF!</definedName>
    <definedName name="Selling_Can4">#REF!</definedName>
    <definedName name="Selling_Can5" localSheetId="10">#REF!</definedName>
    <definedName name="Selling_Can5">#REF!</definedName>
    <definedName name="Selling_EMA" localSheetId="10">#REF!</definedName>
    <definedName name="Selling_EMA">#REF!</definedName>
    <definedName name="Selling_EMA1" localSheetId="10">#REF!</definedName>
    <definedName name="Selling_EMA1">#REF!</definedName>
    <definedName name="Selling_EMA2" localSheetId="10">#REF!</definedName>
    <definedName name="Selling_EMA2">#REF!</definedName>
    <definedName name="Selling_EMA3" localSheetId="10">#REF!</definedName>
    <definedName name="Selling_EMA3">#REF!</definedName>
    <definedName name="Selling_EMA4" localSheetId="10">#REF!</definedName>
    <definedName name="Selling_EMA4">#REF!</definedName>
    <definedName name="Selling_EMA5" localSheetId="10">#REF!</definedName>
    <definedName name="Selling_EMA5">#REF!</definedName>
    <definedName name="Selling_LAM" localSheetId="10">#REF!</definedName>
    <definedName name="Selling_LAM">#REF!</definedName>
    <definedName name="Selling_LAM1" localSheetId="10">#REF!</definedName>
    <definedName name="Selling_LAM1">#REF!</definedName>
    <definedName name="Selling_LAM2" localSheetId="10">#REF!</definedName>
    <definedName name="Selling_LAM2">#REF!</definedName>
    <definedName name="Selling_LAM3" localSheetId="10">#REF!</definedName>
    <definedName name="Selling_LAM3">#REF!</definedName>
    <definedName name="Selling_LAM4" localSheetId="10">#REF!</definedName>
    <definedName name="Selling_LAM4">#REF!</definedName>
    <definedName name="Selling_LAM5" localSheetId="10">#REF!</definedName>
    <definedName name="Selling_LAM5">#REF!</definedName>
    <definedName name="Selling_US" localSheetId="10">#REF!</definedName>
    <definedName name="Selling_US">#REF!</definedName>
    <definedName name="Selling_US1" localSheetId="10">#REF!</definedName>
    <definedName name="Selling_US1">#REF!</definedName>
    <definedName name="Selling_US2" localSheetId="10">#REF!</definedName>
    <definedName name="Selling_US2">#REF!</definedName>
    <definedName name="Selling_US3" localSheetId="10">#REF!</definedName>
    <definedName name="Selling_US3">#REF!</definedName>
    <definedName name="Selling_US4" localSheetId="10">#REF!</definedName>
    <definedName name="Selling_US4">#REF!</definedName>
    <definedName name="Selling_US5" localSheetId="10">#REF!</definedName>
    <definedName name="Selling_US5">#REF!</definedName>
    <definedName name="Sep__95">[16]Data!$E$4:$E$41</definedName>
    <definedName name="Series" localSheetId="10">#REF!</definedName>
    <definedName name="Series">#REF!</definedName>
    <definedName name="so" localSheetId="10">#REF!</definedName>
    <definedName name="so">#REF!</definedName>
    <definedName name="Source" localSheetId="10">#REF!</definedName>
    <definedName name="Source">#REF!</definedName>
    <definedName name="SPM_Factor" localSheetId="10">#REF!</definedName>
    <definedName name="SPM_Factor">#REF!</definedName>
    <definedName name="SPM_Factor1" localSheetId="10">#REF!</definedName>
    <definedName name="SPM_Factor1">#REF!</definedName>
    <definedName name="SPM_Factor2" localSheetId="10">#REF!</definedName>
    <definedName name="SPM_Factor2">#REF!</definedName>
    <definedName name="SPM_Factor3" localSheetId="10">#REF!</definedName>
    <definedName name="SPM_Factor3">#REF!</definedName>
    <definedName name="SPM_Factor4" localSheetId="10">#REF!</definedName>
    <definedName name="SPM_Factor4">#REF!</definedName>
    <definedName name="SPM_Factor5" localSheetId="10">#REF!</definedName>
    <definedName name="SPM_Factor5">#REF!</definedName>
    <definedName name="sq" localSheetId="10">'[15]06710'!#REF!</definedName>
    <definedName name="sq">'[15]06710'!#REF!</definedName>
    <definedName name="SSS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ssss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StartDate" localSheetId="10">#REF!</definedName>
    <definedName name="StartDate">#REF!</definedName>
    <definedName name="StartDateA" localSheetId="10">#REF!</definedName>
    <definedName name="StartDateA">#REF!</definedName>
    <definedName name="StartMonth" localSheetId="10">#REF!</definedName>
    <definedName name="StartMonth">#REF!</definedName>
    <definedName name="StartMonth2" localSheetId="10">#REF!</definedName>
    <definedName name="StartMonth2">#REF!</definedName>
    <definedName name="StartMonthA" localSheetId="10">#REF!</definedName>
    <definedName name="StartMonthA">#REF!</definedName>
    <definedName name="sum" localSheetId="10">#REF!</definedName>
    <definedName name="sum">#REF!</definedName>
    <definedName name="SUMMARY" localSheetId="10">'[12]#REF'!#REF!</definedName>
    <definedName name="SUMMARY">'[12]#REF'!#REF!</definedName>
    <definedName name="Summary_No_ON">OFFSET([40]Summary!$A$1,0,0,COUNTA([40]Summary!$A$1:$A$65536),COUNTA([40]Summary!$A$1:$IV$1))</definedName>
    <definedName name="Summary_Raw">OFFSET([40]Summary!$A$1,0,0,COUNTA([40]Summary!$A$1:$A$65536),COUNTA([40]Summary!$A$1:$IV$1))</definedName>
    <definedName name="Support_All" localSheetId="10">#REF!</definedName>
    <definedName name="Support_All">#REF!</definedName>
    <definedName name="Support_All1" localSheetId="10">#REF!</definedName>
    <definedName name="Support_All1">#REF!</definedName>
    <definedName name="Support_All2" localSheetId="10">#REF!</definedName>
    <definedName name="Support_All2">#REF!</definedName>
    <definedName name="Support_All3" localSheetId="10">#REF!</definedName>
    <definedName name="Support_All3">#REF!</definedName>
    <definedName name="Support_All4" localSheetId="10">#REF!</definedName>
    <definedName name="Support_All4">#REF!</definedName>
    <definedName name="Support_All5" localSheetId="10">#REF!</definedName>
    <definedName name="Support_All5">#REF!</definedName>
    <definedName name="Support_APR" localSheetId="10">#REF!</definedName>
    <definedName name="Support_APR">#REF!</definedName>
    <definedName name="Support_APR1" localSheetId="10">#REF!</definedName>
    <definedName name="Support_APR1">#REF!</definedName>
    <definedName name="Support_APR2" localSheetId="10">#REF!</definedName>
    <definedName name="Support_APR2">#REF!</definedName>
    <definedName name="Support_APR3" localSheetId="10">#REF!</definedName>
    <definedName name="Support_APR3">#REF!</definedName>
    <definedName name="Support_APR4" localSheetId="10">#REF!</definedName>
    <definedName name="Support_APR4">#REF!</definedName>
    <definedName name="Support_APR5" localSheetId="10">#REF!</definedName>
    <definedName name="Support_APR5">#REF!</definedName>
    <definedName name="Support_EMA" localSheetId="10">#REF!</definedName>
    <definedName name="Support_EMA">#REF!</definedName>
    <definedName name="Support_EMA1" localSheetId="10">#REF!</definedName>
    <definedName name="Support_EMA1">#REF!</definedName>
    <definedName name="Support_EMA2" localSheetId="10">#REF!</definedName>
    <definedName name="Support_EMA2">#REF!</definedName>
    <definedName name="Support_EMA3" localSheetId="10">#REF!</definedName>
    <definedName name="Support_EMA3">#REF!</definedName>
    <definedName name="Support_EMA4" localSheetId="10">#REF!</definedName>
    <definedName name="Support_EMA4">#REF!</definedName>
    <definedName name="Support_EMA5" localSheetId="10">#REF!</definedName>
    <definedName name="Support_EMA5">#REF!</definedName>
    <definedName name="Support_NSA" localSheetId="10">#REF!</definedName>
    <definedName name="Support_NSA">#REF!</definedName>
    <definedName name="Support_NSA1" localSheetId="10">#REF!</definedName>
    <definedName name="Support_NSA1">#REF!</definedName>
    <definedName name="Support_NSA2" localSheetId="10">#REF!</definedName>
    <definedName name="Support_NSA2">#REF!</definedName>
    <definedName name="Support_NSA3" localSheetId="10">#REF!</definedName>
    <definedName name="Support_NSA3">#REF!</definedName>
    <definedName name="Support_NSA4" localSheetId="10">#REF!</definedName>
    <definedName name="Support_NSA4">#REF!</definedName>
    <definedName name="Support_NSA5" localSheetId="10">#REF!</definedName>
    <definedName name="Support_NSA5">#REF!</definedName>
    <definedName name="Sus_Dev" localSheetId="10">#REF!</definedName>
    <definedName name="Sus_Dev">#REF!</definedName>
    <definedName name="Sus_Dev1" localSheetId="10">#REF!</definedName>
    <definedName name="Sus_Dev1">#REF!</definedName>
    <definedName name="Sus_Dev2" localSheetId="10">#REF!</definedName>
    <definedName name="Sus_Dev2">#REF!</definedName>
    <definedName name="Sus_Dev3" localSheetId="10">#REF!</definedName>
    <definedName name="Sus_Dev3">#REF!</definedName>
    <definedName name="Sus_Dev4" localSheetId="10">#REF!</definedName>
    <definedName name="Sus_Dev4">#REF!</definedName>
    <definedName name="Sus_Dev5" localSheetId="10">#REF!</definedName>
    <definedName name="Sus_Dev5">#REF!</definedName>
    <definedName name="SWITCH" localSheetId="10">'[12]#REF'!#REF!</definedName>
    <definedName name="SWITCH">'[12]#REF'!#REF!</definedName>
    <definedName name="Table_1E">'[34]Essbase REP'!$A$2:$F$14</definedName>
    <definedName name="Table_1F">'[34]Essbase REP'!$A$18:$F$30</definedName>
    <definedName name="Table_1G">'[34]Essbase REP'!$A$34:$F$46</definedName>
    <definedName name="Table_1H">'[34]Essbase REP'!$A$50:$F$62</definedName>
    <definedName name="Table_1I">'[34]Essbase REP'!$A$66:$F$78</definedName>
    <definedName name="Target_AL" localSheetId="10">#REF!</definedName>
    <definedName name="Target_AL">#REF!</definedName>
    <definedName name="Target_ALU" localSheetId="10">#REF!</definedName>
    <definedName name="Target_ALU">#REF!</definedName>
    <definedName name="Target_LU" localSheetId="10">#REF!</definedName>
    <definedName name="Target_LU">#REF!</definedName>
    <definedName name="Term" localSheetId="10">#REF!</definedName>
    <definedName name="Term">#REF!</definedName>
    <definedName name="TermA" localSheetId="10">#REF!</definedName>
    <definedName name="TermA">#REF!</definedName>
    <definedName name="test" localSheetId="10">#REF!</definedName>
    <definedName name="test">#REF!</definedName>
    <definedName name="TEST0" localSheetId="10">#REF!</definedName>
    <definedName name="TEST0">#REF!</definedName>
    <definedName name="TEST1" localSheetId="10">#REF!</definedName>
    <definedName name="TEST1">#REF!</definedName>
    <definedName name="TEST2" localSheetId="10">#REF!</definedName>
    <definedName name="TEST2">#REF!</definedName>
    <definedName name="TEST3" localSheetId="10">#REF!</definedName>
    <definedName name="TEST3">#REF!</definedName>
    <definedName name="TEST4" localSheetId="10">#REF!</definedName>
    <definedName name="TEST4">#REF!</definedName>
    <definedName name="TEST5" localSheetId="10">#REF!</definedName>
    <definedName name="TEST5">#REF!</definedName>
    <definedName name="TEST6" localSheetId="10">#REF!</definedName>
    <definedName name="TEST6">#REF!</definedName>
    <definedName name="TEST7" localSheetId="10">#REF!</definedName>
    <definedName name="TEST7">#REF!</definedName>
    <definedName name="TESTFUNNEL" localSheetId="10">#REF!</definedName>
    <definedName name="TESTFUNNEL">#REF!</definedName>
    <definedName name="TESTHKEY" localSheetId="10">#REF!</definedName>
    <definedName name="TESTHKEY">#REF!</definedName>
    <definedName name="TESTKEYS" localSheetId="10">#REF!</definedName>
    <definedName name="TESTKEYS">#REF!</definedName>
    <definedName name="TESTVKEY" localSheetId="10">#REF!</definedName>
    <definedName name="TESTVKEY">#REF!</definedName>
    <definedName name="tim" localSheetId="10">#REF!</definedName>
    <definedName name="tim">#REF!</definedName>
    <definedName name="Time" localSheetId="10">#REF!</definedName>
    <definedName name="Time">#REF!</definedName>
    <definedName name="Title">[18]Master!$B$4</definedName>
    <definedName name="Title2">[18]Master!$B$5</definedName>
    <definedName name="TM1View" localSheetId="10">#REF!</definedName>
    <definedName name="TM1View">#REF!</definedName>
    <definedName name="ToCSVFile" localSheetId="10">#REF!</definedName>
    <definedName name="ToCSVFile">#REF!</definedName>
    <definedName name="toda" localSheetId="10">#REF!</definedName>
    <definedName name="toda">#REF!</definedName>
    <definedName name="tog" localSheetId="10">#REF!</definedName>
    <definedName name="tog">#REF!</definedName>
    <definedName name="together" localSheetId="10">#REF!</definedName>
    <definedName name="together">#REF!</definedName>
    <definedName name="TOTAL" localSheetId="10">'[17]SG&amp;A'!#REF!</definedName>
    <definedName name="TOTAL">'[17]SG&amp;A'!#REF!</definedName>
    <definedName name="TR_High" localSheetId="10">#REF!</definedName>
    <definedName name="TR_High">#REF!</definedName>
    <definedName name="TR_High1" localSheetId="10">#REF!</definedName>
    <definedName name="TR_High1">#REF!</definedName>
    <definedName name="TR_High2" localSheetId="10">#REF!</definedName>
    <definedName name="TR_High2">#REF!</definedName>
    <definedName name="TR_High3" localSheetId="10">#REF!</definedName>
    <definedName name="TR_High3">#REF!</definedName>
    <definedName name="TR_High4" localSheetId="10">#REF!</definedName>
    <definedName name="TR_High4">#REF!</definedName>
    <definedName name="TR_High5" localSheetId="10">#REF!</definedName>
    <definedName name="TR_High5">#REF!</definedName>
    <definedName name="TR_Low" localSheetId="10">#REF!</definedName>
    <definedName name="TR_Low">#REF!</definedName>
    <definedName name="TR_Low1" localSheetId="10">#REF!</definedName>
    <definedName name="TR_Low1">#REF!</definedName>
    <definedName name="TR_Low2" localSheetId="10">#REF!</definedName>
    <definedName name="TR_Low2">#REF!</definedName>
    <definedName name="TR_Low3" localSheetId="10">#REF!</definedName>
    <definedName name="TR_Low3">#REF!</definedName>
    <definedName name="TR_Low4" localSheetId="10">#REF!</definedName>
    <definedName name="TR_Low4">#REF!</definedName>
    <definedName name="TR_Low5" localSheetId="10">#REF!</definedName>
    <definedName name="TR_Low5">#REF!</definedName>
    <definedName name="TR_Med" localSheetId="10">#REF!</definedName>
    <definedName name="TR_Med">#REF!</definedName>
    <definedName name="TR_Med1" localSheetId="10">#REF!</definedName>
    <definedName name="TR_Med1">#REF!</definedName>
    <definedName name="TR_Med2" localSheetId="10">#REF!</definedName>
    <definedName name="TR_Med2">#REF!</definedName>
    <definedName name="TR_Med3" localSheetId="10">#REF!</definedName>
    <definedName name="TR_Med3">#REF!</definedName>
    <definedName name="TR_Med4" localSheetId="10">#REF!</definedName>
    <definedName name="TR_Med4">#REF!</definedName>
    <definedName name="TR_Med5" localSheetId="10">#REF!</definedName>
    <definedName name="TR_Med5">#REF!</definedName>
    <definedName name="transfer_in" localSheetId="10">[47]Inactives!#REF!</definedName>
    <definedName name="transfer_in">[47]Inactives!#REF!</definedName>
    <definedName name="transfer_out" localSheetId="10">#REF!</definedName>
    <definedName name="transfer_out">#REF!</definedName>
    <definedName name="trw">[0]!trw</definedName>
    <definedName name="TT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TTM_Obj" localSheetId="10">#REF!</definedName>
    <definedName name="TTM_Obj">#REF!</definedName>
    <definedName name="U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uk_db">[48]S0_170UK!$A$1:$K$14</definedName>
    <definedName name="Unit">[49]D1!$B$1</definedName>
    <definedName name="us_db">[50]SO_170US!$A$1:$K$11</definedName>
    <definedName name="usa" localSheetId="10">#REF!</definedName>
    <definedName name="usa">#REF!</definedName>
    <definedName name="USD" localSheetId="10">#REF!</definedName>
    <definedName name="USD">#REF!</definedName>
    <definedName name="USDtoCAD">[20]Master!$B$8</definedName>
    <definedName name="UU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V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V_Horizon" localSheetId="10">#REF!</definedName>
    <definedName name="V_Horizon">#REF!</definedName>
    <definedName name="V_Original_Score">4</definedName>
    <definedName name="V_Sens_Type">"none"</definedName>
    <definedName name="V_Sens_Value">0</definedName>
    <definedName name="ValidActionList">'[51]Valid Input'!$D$2:$D$4</definedName>
    <definedName name="ValidCountryNames">'[51]Valid Input'!$A$2:$A$24</definedName>
    <definedName name="ValidCustomerList">'[51]Valid Input'!$B$2:$B$39</definedName>
    <definedName name="ValidProposalStart">'[51]Valid Input'!$F$2:$F$13</definedName>
    <definedName name="ValidProposalStart1">'[52]Valid Input'!$F$2:$F$13</definedName>
    <definedName name="ValidProposalStatus">'[51]Valid Input'!$E$2:$E$6</definedName>
    <definedName name="ValidRegion">'[51]Valid Input'!$G$2:$G$4</definedName>
    <definedName name="Validregion1">'[53]Valid Input'!$G$2:$G$4</definedName>
    <definedName name="ValidTechnologyList">'[51]Valid Input'!$C$2:$C$10</definedName>
    <definedName name="Version">[18]Master!$B$6</definedName>
    <definedName name="VersionDate">[20]Master!$B$4</definedName>
    <definedName name="VVV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w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Warr_Chg" localSheetId="10">#REF!</definedName>
    <definedName name="Warr_Chg">#REF!</definedName>
    <definedName name="Warr_Chg1" localSheetId="10">#REF!</definedName>
    <definedName name="Warr_Chg1">#REF!</definedName>
    <definedName name="Warr_Chg2" localSheetId="10">#REF!</definedName>
    <definedName name="Warr_Chg2">#REF!</definedName>
    <definedName name="Warr_Chg3" localSheetId="10">#REF!</definedName>
    <definedName name="Warr_Chg3">#REF!</definedName>
    <definedName name="Warr_Chg4" localSheetId="10">#REF!</definedName>
    <definedName name="Warr_Chg4">#REF!</definedName>
    <definedName name="Warr_Chg5" localSheetId="10">#REF!</definedName>
    <definedName name="Warr_Chg5">#REF!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dkk.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MENSUAL.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recovery.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SPD._.WKLY._.STAFF._.CHARTS.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usd.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WW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WWIO">'[11]Main Numerical Analysis'!$E$9:$R$42</definedName>
    <definedName name="WWIO_New">'[11]Main Numerical Analysis'!$E$114:$R$147</definedName>
    <definedName name="www" localSheetId="10">#REF!</definedName>
    <definedName name="www">#REF!</definedName>
    <definedName name="x" localSheetId="10">#REF!</definedName>
    <definedName name="x">#REF!</definedName>
    <definedName name="xCC" localSheetId="10">#REF!</definedName>
    <definedName name="xCC">#REF!</definedName>
    <definedName name="xCCType">'[54]By Expense'!$B$2</definedName>
    <definedName name="xCompanyCode" localSheetId="10">'[55]COGS CC Exec Summary'!#REF!</definedName>
    <definedName name="xCompanyCode">'[55]COGS CC Exec Summary'!#REF!</definedName>
    <definedName name="xCompCode">'[54]By Expense'!$B$5</definedName>
    <definedName name="xMonth" localSheetId="10">'[55]COGS CC Exec Summary'!#REF!</definedName>
    <definedName name="xMonth">'[55]COGS CC Exec Summary'!#REF!</definedName>
    <definedName name="xPC">'[54]By Expense'!$B$7</definedName>
    <definedName name="xRange" localSheetId="10">#REF!</definedName>
    <definedName name="xRange">#REF!</definedName>
    <definedName name="xScenario">'[54]By Expense'!$B$6</definedName>
    <definedName name="Year" localSheetId="10">#REF!</definedName>
    <definedName name="Year">#REF!</definedName>
    <definedName name="YEARLY" localSheetId="10">[12]Q1!#REF!</definedName>
    <definedName name="YEARLY">[12]Q1!#REF!</definedName>
    <definedName name="years" localSheetId="10">[12]Q1!#REF!</definedName>
    <definedName name="years">[12]Q1!#REF!</definedName>
    <definedName name="YES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YY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z" localSheetId="10">#REF!</definedName>
    <definedName name="z">#REF!</definedName>
    <definedName name="ZZ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ZZZ" localSheetId="10">#REF!</definedName>
    <definedName name="ZZZ">#REF!</definedName>
  </definedNames>
  <calcPr calcId="162913"/>
  <pivotCaches>
    <pivotCache cacheId="181" r:id="rId69"/>
    <pivotCache cacheId="185" r:id="rId70"/>
    <pivotCache cacheId="189" r:id="rId71"/>
    <pivotCache cacheId="194" r:id="rId72"/>
    <pivotCache cacheId="197" r:id="rId73"/>
    <pivotCache cacheId="200" r:id="rId74"/>
  </pivotCaches>
</workbook>
</file>

<file path=xl/calcChain.xml><?xml version="1.0" encoding="utf-8"?>
<calcChain xmlns="http://schemas.openxmlformats.org/spreadsheetml/2006/main">
  <c r="K20" i="8" l="1"/>
  <c r="K19" i="8"/>
  <c r="K18" i="8"/>
  <c r="BD18" i="8" s="1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BB20" i="8" l="1"/>
  <c r="AY19" i="8"/>
  <c r="AX19" i="8"/>
  <c r="AW19" i="8"/>
  <c r="BB19" i="8" s="1"/>
  <c r="BA19" i="8" l="1"/>
  <c r="AZ19" i="8"/>
  <c r="BD19" i="8"/>
  <c r="BF19" i="8" s="1"/>
  <c r="BC19" i="8"/>
  <c r="BE19" i="8" s="1"/>
  <c r="J18" i="8"/>
  <c r="BC18" i="8" s="1"/>
  <c r="I18" i="8"/>
  <c r="BB18" i="8" s="1"/>
  <c r="BE18" i="8" l="1"/>
  <c r="L18" i="8"/>
  <c r="J13" i="8"/>
  <c r="J12" i="8"/>
  <c r="J11" i="8"/>
  <c r="J10" i="8"/>
  <c r="J9" i="8"/>
  <c r="J8" i="8"/>
  <c r="J7" i="8"/>
  <c r="J6" i="8"/>
  <c r="J5" i="8"/>
  <c r="J4" i="8"/>
  <c r="J14" i="8"/>
  <c r="J15" i="8"/>
  <c r="J16" i="8"/>
  <c r="J17" i="8"/>
  <c r="F3726" i="5" l="1"/>
  <c r="F3724" i="5"/>
  <c r="F3719" i="5"/>
  <c r="F3710" i="5"/>
  <c r="F3707" i="5"/>
  <c r="F3697" i="5"/>
  <c r="F3667" i="5"/>
  <c r="F3662" i="5"/>
  <c r="F3645" i="5"/>
  <c r="F3640" i="5"/>
  <c r="F3618" i="5"/>
  <c r="F3603" i="5"/>
  <c r="F3571" i="5"/>
  <c r="F3568" i="5"/>
  <c r="F3547" i="5"/>
  <c r="F3536" i="5"/>
  <c r="F3534" i="5"/>
  <c r="F3528" i="5"/>
  <c r="F3509" i="5"/>
  <c r="F3508" i="5"/>
  <c r="F3502" i="5"/>
  <c r="F3500" i="5"/>
  <c r="F3486" i="5"/>
  <c r="F3440" i="5"/>
  <c r="F3439" i="5"/>
  <c r="F3430" i="5"/>
  <c r="F3375" i="5"/>
  <c r="F3361" i="5"/>
  <c r="F3356" i="5"/>
  <c r="F3353" i="5"/>
  <c r="F3351" i="5"/>
  <c r="F3338" i="5"/>
  <c r="F3335" i="5"/>
  <c r="F3326" i="5"/>
  <c r="F3307" i="5"/>
  <c r="F3306" i="5"/>
  <c r="F3288" i="5"/>
  <c r="F3265" i="5"/>
  <c r="F3218" i="5"/>
  <c r="F3212" i="5"/>
  <c r="F3200" i="5"/>
  <c r="F3194" i="5"/>
  <c r="F3192" i="5"/>
  <c r="F3190" i="5"/>
  <c r="F3187" i="5"/>
  <c r="F3186" i="5"/>
  <c r="F3166" i="5"/>
  <c r="F3142" i="5"/>
  <c r="F3117" i="5"/>
  <c r="F3101" i="5"/>
  <c r="F3093" i="5"/>
  <c r="F3079" i="5"/>
  <c r="F3061" i="5"/>
  <c r="F3059" i="5"/>
  <c r="F3052" i="5"/>
  <c r="F3045" i="5"/>
  <c r="F3026" i="5"/>
  <c r="F2995" i="5"/>
  <c r="F2993" i="5"/>
  <c r="F2960" i="5"/>
  <c r="F2951" i="5"/>
  <c r="F2899" i="5"/>
  <c r="F2898" i="5"/>
  <c r="F2897" i="5"/>
  <c r="F2893" i="5"/>
  <c r="F2854" i="5"/>
  <c r="F2846" i="5"/>
  <c r="F2809" i="5"/>
  <c r="F2808" i="5"/>
  <c r="F2804" i="5"/>
  <c r="F2799" i="5"/>
  <c r="F2798" i="5"/>
  <c r="F2794" i="5"/>
  <c r="F2792" i="5"/>
  <c r="F2768" i="5"/>
  <c r="F2754" i="5"/>
  <c r="F2745" i="5"/>
  <c r="F2737" i="5"/>
  <c r="F2736" i="5"/>
  <c r="F2728" i="5"/>
  <c r="F2703" i="5"/>
  <c r="F2692" i="5"/>
  <c r="F2672" i="5"/>
  <c r="F2669" i="5"/>
  <c r="F2661" i="5"/>
  <c r="F2660" i="5"/>
  <c r="F2657" i="5"/>
  <c r="F2652" i="5"/>
  <c r="F2651" i="5"/>
  <c r="F2640" i="5"/>
  <c r="F2540" i="5"/>
  <c r="F2532" i="5"/>
  <c r="F2529" i="5"/>
  <c r="F2521" i="5"/>
  <c r="F2515" i="5"/>
  <c r="F2491" i="5"/>
  <c r="F2458" i="5"/>
  <c r="F2453" i="5"/>
  <c r="F2447" i="5"/>
  <c r="F2415" i="5"/>
  <c r="F2411" i="5"/>
  <c r="F2409" i="5"/>
  <c r="F2394" i="5"/>
  <c r="F2390" i="5"/>
  <c r="F2372" i="5"/>
  <c r="F2123" i="5"/>
  <c r="F2114" i="5"/>
  <c r="F2097" i="5"/>
  <c r="F2092" i="5"/>
  <c r="F2088" i="5"/>
  <c r="F2087" i="5"/>
  <c r="F2085" i="5"/>
  <c r="F2083" i="5"/>
  <c r="F2081" i="5"/>
  <c r="F2079" i="5"/>
  <c r="F2059" i="5"/>
  <c r="F2055" i="5"/>
  <c r="F2019" i="5"/>
  <c r="F1999" i="5"/>
  <c r="F1994" i="5"/>
  <c r="F1941" i="5"/>
  <c r="F1931" i="5"/>
  <c r="F1898" i="5"/>
  <c r="F1897" i="5"/>
  <c r="F1896" i="5"/>
  <c r="F1876" i="5"/>
  <c r="F1873" i="5"/>
  <c r="F1842" i="5"/>
  <c r="F1830" i="5"/>
  <c r="F324" i="5"/>
  <c r="F322" i="5"/>
  <c r="F321" i="5"/>
  <c r="F319" i="5"/>
  <c r="F320" i="5"/>
  <c r="F318" i="5"/>
  <c r="F317" i="5"/>
  <c r="F315" i="5"/>
  <c r="F314" i="5"/>
  <c r="F316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4" i="5"/>
  <c r="F293" i="5"/>
  <c r="F292" i="5"/>
  <c r="F291" i="5"/>
  <c r="F290" i="5"/>
  <c r="F289" i="5"/>
  <c r="F232" i="5"/>
  <c r="F281" i="5"/>
  <c r="F230" i="5"/>
  <c r="F288" i="5"/>
  <c r="F227" i="5"/>
  <c r="F287" i="5"/>
  <c r="F225" i="5"/>
  <c r="F224" i="5"/>
  <c r="F274" i="5"/>
  <c r="F273" i="5"/>
  <c r="F272" i="5"/>
  <c r="F286" i="5"/>
  <c r="F270" i="5"/>
  <c r="F266" i="5"/>
  <c r="F223" i="5"/>
  <c r="F217" i="5"/>
  <c r="F215" i="5"/>
  <c r="F280" i="5"/>
  <c r="F279" i="5"/>
  <c r="F278" i="5"/>
  <c r="F214" i="5"/>
  <c r="F258" i="5"/>
  <c r="F257" i="5"/>
  <c r="F213" i="5"/>
  <c r="F255" i="5"/>
  <c r="F211" i="5"/>
  <c r="F207" i="5"/>
  <c r="F277" i="5"/>
  <c r="F201" i="5"/>
  <c r="F197" i="5"/>
  <c r="F196" i="5"/>
  <c r="F248" i="5"/>
  <c r="F247" i="5"/>
  <c r="F195" i="5"/>
  <c r="F245" i="5"/>
  <c r="F194" i="5"/>
  <c r="F276" i="5"/>
  <c r="F193" i="5"/>
  <c r="F241" i="5"/>
  <c r="F240" i="5"/>
  <c r="F275" i="5"/>
  <c r="F238" i="5"/>
  <c r="F237" i="5"/>
  <c r="F192" i="5"/>
  <c r="F191" i="5"/>
  <c r="F190" i="5"/>
  <c r="F233" i="5"/>
  <c r="F185" i="5"/>
  <c r="F271" i="5"/>
  <c r="F229" i="5"/>
  <c r="F184" i="5"/>
  <c r="F226" i="5"/>
  <c r="F183" i="5"/>
  <c r="F182" i="5"/>
  <c r="F181" i="5"/>
  <c r="F222" i="5"/>
  <c r="F221" i="5"/>
  <c r="F220" i="5"/>
  <c r="F219" i="5"/>
  <c r="F218" i="5"/>
  <c r="F265" i="5"/>
  <c r="F216" i="5"/>
  <c r="F174" i="5"/>
  <c r="F173" i="5"/>
  <c r="F264" i="5"/>
  <c r="F212" i="5"/>
  <c r="F171" i="5"/>
  <c r="F210" i="5"/>
  <c r="F209" i="5"/>
  <c r="F208" i="5"/>
  <c r="F170" i="5"/>
  <c r="F206" i="5"/>
  <c r="F205" i="5"/>
  <c r="F204" i="5"/>
  <c r="F203" i="5"/>
  <c r="F169" i="5"/>
  <c r="F200" i="5"/>
  <c r="F199" i="5"/>
  <c r="F168" i="5"/>
  <c r="F263" i="5"/>
  <c r="F262" i="5"/>
  <c r="F261" i="5"/>
  <c r="F260" i="5"/>
  <c r="F259" i="5"/>
  <c r="F256" i="5"/>
  <c r="F167" i="5"/>
  <c r="F189" i="5"/>
  <c r="F186" i="5"/>
  <c r="F254" i="5"/>
  <c r="F253" i="5"/>
  <c r="F165" i="5"/>
  <c r="F252" i="5"/>
  <c r="F180" i="5"/>
  <c r="F178" i="5"/>
  <c r="F177" i="5"/>
  <c r="F176" i="5"/>
  <c r="F175" i="5"/>
  <c r="F163" i="5"/>
  <c r="F251" i="5"/>
  <c r="F162" i="5"/>
  <c r="F161" i="5"/>
  <c r="F250" i="5"/>
  <c r="F158" i="5"/>
  <c r="F157" i="5"/>
  <c r="F249" i="5"/>
  <c r="F156" i="5"/>
  <c r="F164" i="5"/>
  <c r="F246" i="5"/>
  <c r="F244" i="5"/>
  <c r="F243" i="5"/>
  <c r="F155" i="5"/>
  <c r="F242" i="5"/>
  <c r="F154" i="5"/>
  <c r="F239" i="5"/>
  <c r="F153" i="5"/>
  <c r="F236" i="5"/>
  <c r="F150" i="5"/>
  <c r="F147" i="5"/>
  <c r="F3727" i="5"/>
  <c r="O19" i="21" l="1"/>
  <c r="N19" i="21"/>
  <c r="M19" i="21"/>
  <c r="L19" i="21"/>
  <c r="K19" i="21"/>
  <c r="J19" i="21"/>
  <c r="I19" i="21"/>
  <c r="Q18" i="21"/>
  <c r="Q17" i="21"/>
  <c r="Q16" i="21"/>
  <c r="Q15" i="21"/>
  <c r="Q13" i="21"/>
  <c r="Q12" i="21"/>
  <c r="Q10" i="21"/>
  <c r="Q9" i="21"/>
  <c r="Q8" i="21"/>
  <c r="Q7" i="21"/>
  <c r="Q6" i="21"/>
  <c r="Q5" i="21"/>
  <c r="Q4" i="21"/>
  <c r="P18" i="21"/>
  <c r="P17" i="21"/>
  <c r="P16" i="21"/>
  <c r="P15" i="21"/>
  <c r="P14" i="21"/>
  <c r="Q14" i="21" s="1"/>
  <c r="P13" i="21"/>
  <c r="P12" i="21"/>
  <c r="P11" i="21"/>
  <c r="Q11" i="21" s="1"/>
  <c r="P10" i="21"/>
  <c r="P9" i="21"/>
  <c r="P8" i="21"/>
  <c r="P7" i="21"/>
  <c r="P6" i="21"/>
  <c r="P5" i="21"/>
  <c r="P4" i="21"/>
  <c r="BF18" i="8" l="1"/>
  <c r="M18" i="8"/>
  <c r="Q19" i="21"/>
  <c r="P19" i="21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D9" i="8" l="1"/>
  <c r="U17" i="8" l="1"/>
  <c r="T17" i="8"/>
  <c r="U16" i="8"/>
  <c r="T16" i="8"/>
  <c r="U15" i="8"/>
  <c r="T15" i="8"/>
  <c r="U14" i="8"/>
  <c r="T14" i="8"/>
  <c r="U13" i="8"/>
  <c r="T13" i="8"/>
  <c r="U12" i="8"/>
  <c r="T12" i="8"/>
  <c r="U11" i="8"/>
  <c r="T11" i="8"/>
  <c r="U10" i="8"/>
  <c r="T10" i="8"/>
  <c r="U9" i="8"/>
  <c r="T9" i="8"/>
  <c r="U8" i="8"/>
  <c r="T8" i="8"/>
  <c r="U7" i="8"/>
  <c r="T7" i="8"/>
  <c r="U6" i="8"/>
  <c r="T6" i="8"/>
  <c r="U5" i="8"/>
  <c r="T5" i="8"/>
  <c r="U4" i="8"/>
  <c r="T4" i="8"/>
  <c r="S17" i="8"/>
  <c r="S16" i="8"/>
  <c r="S15" i="8"/>
  <c r="S14" i="8"/>
  <c r="S13" i="8"/>
  <c r="S12" i="8"/>
  <c r="S11" i="8"/>
  <c r="S10" i="8"/>
  <c r="S9" i="8"/>
  <c r="BB9" i="8" s="1"/>
  <c r="S8" i="8"/>
  <c r="S7" i="8"/>
  <c r="S4" i="8"/>
  <c r="S5" i="8"/>
  <c r="S6" i="8"/>
  <c r="W8" i="8" l="1"/>
  <c r="AT20" i="8"/>
  <c r="BD20" i="8" s="1"/>
  <c r="AS20" i="8"/>
  <c r="BC20" i="8" s="1"/>
  <c r="AR20" i="8"/>
  <c r="BE20" i="8" l="1"/>
  <c r="BF20" i="8"/>
  <c r="AV20" i="8"/>
  <c r="AU20" i="8"/>
  <c r="AT11" i="8" l="1"/>
  <c r="AS11" i="8"/>
  <c r="AR11" i="8"/>
  <c r="AT10" i="8"/>
  <c r="AS10" i="8"/>
  <c r="AR10" i="8"/>
  <c r="AT9" i="8"/>
  <c r="AS9" i="8"/>
  <c r="AR9" i="8"/>
  <c r="AT8" i="8"/>
  <c r="AS8" i="8"/>
  <c r="AR8" i="8"/>
  <c r="AT7" i="8"/>
  <c r="AS7" i="8"/>
  <c r="AR7" i="8"/>
  <c r="AT6" i="8"/>
  <c r="AS6" i="8"/>
  <c r="AR6" i="8"/>
  <c r="AR4" i="8"/>
  <c r="AT4" i="8"/>
  <c r="AS4" i="8"/>
  <c r="AU6" i="8" l="1"/>
  <c r="F16" i="8"/>
  <c r="BD16" i="8" s="1"/>
  <c r="F15" i="8"/>
  <c r="BD15" i="8" s="1"/>
  <c r="F14" i="8"/>
  <c r="BD14" i="8" s="1"/>
  <c r="F13" i="8"/>
  <c r="BD13" i="8" s="1"/>
  <c r="E16" i="8"/>
  <c r="BC16" i="8" s="1"/>
  <c r="E15" i="8"/>
  <c r="BC15" i="8" s="1"/>
  <c r="E14" i="8"/>
  <c r="BC14" i="8" s="1"/>
  <c r="E13" i="8"/>
  <c r="BC13" i="8" s="1"/>
  <c r="D16" i="8"/>
  <c r="BB16" i="8" s="1"/>
  <c r="D15" i="8"/>
  <c r="BB15" i="8" s="1"/>
  <c r="D14" i="8"/>
  <c r="BB14" i="8" s="1"/>
  <c r="D13" i="8"/>
  <c r="BB13" i="8" s="1"/>
  <c r="F17" i="8" l="1"/>
  <c r="BD17" i="8" s="1"/>
  <c r="E17" i="8"/>
  <c r="BC17" i="8" s="1"/>
  <c r="D17" i="8"/>
  <c r="BB17" i="8" s="1"/>
  <c r="G16" i="8"/>
  <c r="G15" i="8"/>
  <c r="F12" i="8"/>
  <c r="BD12" i="8" s="1"/>
  <c r="E12" i="8"/>
  <c r="BC12" i="8" s="1"/>
  <c r="D12" i="8"/>
  <c r="BB12" i="8" s="1"/>
  <c r="F11" i="8"/>
  <c r="BD11" i="8" s="1"/>
  <c r="E11" i="8"/>
  <c r="BC11" i="8" s="1"/>
  <c r="D11" i="8"/>
  <c r="BB11" i="8" s="1"/>
  <c r="F10" i="8"/>
  <c r="BD10" i="8" s="1"/>
  <c r="D10" i="8"/>
  <c r="BB10" i="8" s="1"/>
  <c r="E10" i="8"/>
  <c r="BC10" i="8" s="1"/>
  <c r="F9" i="8"/>
  <c r="BD9" i="8" s="1"/>
  <c r="E9" i="8"/>
  <c r="BC9" i="8" s="1"/>
  <c r="F8" i="8"/>
  <c r="BD8" i="8" s="1"/>
  <c r="E8" i="8"/>
  <c r="BC8" i="8" s="1"/>
  <c r="D8" i="8"/>
  <c r="BB8" i="8" s="1"/>
  <c r="F7" i="8"/>
  <c r="BD7" i="8" s="1"/>
  <c r="E7" i="8"/>
  <c r="BC7" i="8" s="1"/>
  <c r="D7" i="8"/>
  <c r="BB7" i="8" s="1"/>
  <c r="F6" i="8"/>
  <c r="BD6" i="8" s="1"/>
  <c r="E6" i="8"/>
  <c r="BC6" i="8" s="1"/>
  <c r="D6" i="8"/>
  <c r="BB6" i="8" s="1"/>
  <c r="F5" i="8"/>
  <c r="BD5" i="8" s="1"/>
  <c r="E5" i="8"/>
  <c r="BC5" i="8" s="1"/>
  <c r="D5" i="8"/>
  <c r="BB5" i="8" s="1"/>
  <c r="F4" i="8"/>
  <c r="BD4" i="8" s="1"/>
  <c r="E4" i="8"/>
  <c r="BC4" i="8" s="1"/>
  <c r="D4" i="8"/>
  <c r="BB4" i="8" s="1"/>
  <c r="H15" i="8" l="1"/>
  <c r="H16" i="8"/>
  <c r="H13" i="8"/>
  <c r="G14" i="8"/>
  <c r="W17" i="8"/>
  <c r="V17" i="8"/>
  <c r="H17" i="8"/>
  <c r="H14" i="8"/>
  <c r="G13" i="8"/>
  <c r="G17" i="8"/>
  <c r="W12" i="8"/>
  <c r="V11" i="8"/>
  <c r="W11" i="8"/>
  <c r="W10" i="8"/>
  <c r="V10" i="8"/>
  <c r="V9" i="8"/>
  <c r="V8" i="8"/>
  <c r="V12" i="8"/>
  <c r="W9" i="8"/>
  <c r="H12" i="8"/>
  <c r="H11" i="8"/>
  <c r="G11" i="8"/>
  <c r="H10" i="8"/>
  <c r="G10" i="8"/>
  <c r="G9" i="8"/>
  <c r="H8" i="8"/>
  <c r="H9" i="8"/>
  <c r="G8" i="8"/>
  <c r="G12" i="8"/>
  <c r="W7" i="8"/>
  <c r="V7" i="8"/>
  <c r="L12" i="8" l="1"/>
  <c r="M12" i="8"/>
  <c r="BE12" i="8" l="1"/>
  <c r="BF12" i="8"/>
  <c r="R17" i="8" l="1"/>
  <c r="M17" i="8"/>
  <c r="L17" i="8" l="1"/>
  <c r="BE17" i="8" l="1"/>
  <c r="BF17" i="8"/>
  <c r="W16" i="8" l="1"/>
  <c r="V16" i="8"/>
  <c r="L15" i="8" l="1"/>
  <c r="L7" i="8"/>
  <c r="L6" i="8"/>
  <c r="W15" i="8"/>
  <c r="W14" i="8"/>
  <c r="R11" i="8"/>
  <c r="R9" i="8"/>
  <c r="R7" i="8"/>
  <c r="V6" i="8"/>
  <c r="R5" i="8"/>
  <c r="BF4" i="8" l="1"/>
  <c r="L10" i="8"/>
  <c r="M16" i="8"/>
  <c r="L16" i="8"/>
  <c r="L11" i="8"/>
  <c r="L9" i="8"/>
  <c r="L13" i="8"/>
  <c r="L5" i="8"/>
  <c r="L14" i="8"/>
  <c r="V5" i="8"/>
  <c r="R14" i="8"/>
  <c r="R15" i="8"/>
  <c r="R16" i="8"/>
  <c r="R10" i="8"/>
  <c r="V13" i="8"/>
  <c r="R6" i="8"/>
  <c r="R13" i="8"/>
  <c r="R8" i="8"/>
  <c r="V15" i="8"/>
  <c r="L8" i="8"/>
  <c r="W13" i="8"/>
  <c r="W5" i="8"/>
  <c r="W6" i="8"/>
  <c r="M14" i="8"/>
  <c r="M13" i="8"/>
  <c r="M11" i="8"/>
  <c r="M10" i="8"/>
  <c r="M9" i="8"/>
  <c r="M8" i="8"/>
  <c r="M7" i="8"/>
  <c r="M6" i="8"/>
  <c r="M5" i="8"/>
  <c r="M15" i="8"/>
  <c r="V14" i="8"/>
  <c r="BF6" i="8" l="1"/>
  <c r="BE4" i="8"/>
  <c r="BF7" i="8"/>
  <c r="BE6" i="8"/>
  <c r="BE7" i="8"/>
  <c r="BC27" i="8"/>
  <c r="BF16" i="8" l="1"/>
  <c r="BF15" i="8"/>
  <c r="BF14" i="8" l="1"/>
  <c r="BE15" i="8"/>
  <c r="BE16" i="8"/>
  <c r="BE14" i="8"/>
  <c r="BE13" i="8"/>
  <c r="BF13" i="8"/>
  <c r="G4" i="8" l="1"/>
  <c r="H4" i="8"/>
  <c r="L4" i="8"/>
  <c r="M4" i="8"/>
  <c r="R4" i="8"/>
  <c r="V4" i="8"/>
  <c r="W4" i="8"/>
  <c r="AU4" i="8"/>
  <c r="AV4" i="8"/>
  <c r="G5" i="8"/>
  <c r="H5" i="8"/>
  <c r="G6" i="8"/>
  <c r="AV6" i="8"/>
  <c r="G7" i="8"/>
  <c r="H7" i="8"/>
  <c r="AU7" i="8"/>
  <c r="AV7" i="8"/>
  <c r="AU9" i="8"/>
  <c r="AV9" i="8"/>
  <c r="AU8" i="8"/>
  <c r="AU10" i="8"/>
  <c r="AV10" i="8"/>
  <c r="AU11" i="8"/>
  <c r="AV11" i="8"/>
  <c r="BF10" i="8" l="1"/>
  <c r="BE11" i="8"/>
  <c r="BE10" i="8"/>
  <c r="AV8" i="8"/>
  <c r="BE8" i="8"/>
  <c r="BF9" i="8"/>
  <c r="H6" i="8"/>
  <c r="BE5" i="8"/>
  <c r="BD27" i="8" l="1"/>
  <c r="BB27" i="8"/>
  <c r="BE27" i="8" s="1"/>
  <c r="BF5" i="8"/>
  <c r="BF11" i="8"/>
  <c r="BF8" i="8"/>
  <c r="BE9" i="8"/>
  <c r="BF27" i="8" l="1"/>
</calcChain>
</file>

<file path=xl/sharedStrings.xml><?xml version="1.0" encoding="utf-8"?>
<sst xmlns="http://schemas.openxmlformats.org/spreadsheetml/2006/main" count="50182" uniqueCount="5211">
  <si>
    <t>DETENTORA</t>
  </si>
  <si>
    <t>TIPO</t>
  </si>
  <si>
    <t>C.M</t>
  </si>
  <si>
    <t>UF</t>
  </si>
  <si>
    <t>ID</t>
  </si>
  <si>
    <t>OBSERVAÇÃO</t>
  </si>
  <si>
    <t>DATA DE ATIVAÇÃO</t>
  </si>
  <si>
    <t>SITE</t>
  </si>
  <si>
    <t>TECNICO</t>
  </si>
  <si>
    <t>RELATÓRIO</t>
  </si>
  <si>
    <t>REPETIDOR</t>
  </si>
  <si>
    <t>U.F</t>
  </si>
  <si>
    <t>TÉCNICOS</t>
  </si>
  <si>
    <t>EVT</t>
  </si>
  <si>
    <t>GMG</t>
  </si>
  <si>
    <t>TOTAL</t>
  </si>
  <si>
    <t>PR</t>
  </si>
  <si>
    <t>EX</t>
  </si>
  <si>
    <t>REL</t>
  </si>
  <si>
    <t>APROV</t>
  </si>
  <si>
    <t>REAL</t>
  </si>
  <si>
    <t>mensal</t>
  </si>
  <si>
    <t>PROGRAMADAS</t>
  </si>
  <si>
    <t>EXECUTADAS</t>
  </si>
  <si>
    <t xml:space="preserve">OK EM PORCENTAGEM </t>
  </si>
  <si>
    <t>PROG2</t>
  </si>
  <si>
    <t>TOTAL DE PROGRAMADAS</t>
  </si>
  <si>
    <t>EXEC2</t>
  </si>
  <si>
    <t>TOTAL DE EXECURADAS</t>
  </si>
  <si>
    <t>RELATO2</t>
  </si>
  <si>
    <t>APROV2</t>
  </si>
  <si>
    <t>TOTAL OK EM PORCENTAGEM</t>
  </si>
  <si>
    <t>REAL2</t>
  </si>
  <si>
    <t>Values</t>
  </si>
  <si>
    <t>Count of RELATÓRIO</t>
  </si>
  <si>
    <t>PROGRAMADA</t>
  </si>
  <si>
    <t>EXECUTADA</t>
  </si>
  <si>
    <t>Count of PROGRAMADA</t>
  </si>
  <si>
    <t>Count of EXECUTADA</t>
  </si>
  <si>
    <t>SUPERVISOR</t>
  </si>
  <si>
    <t xml:space="preserve">                 </t>
  </si>
  <si>
    <t>PROGRAMADOf</t>
  </si>
  <si>
    <t>EXECUTADOf</t>
  </si>
  <si>
    <t>% CONCLUÍDOf</t>
  </si>
  <si>
    <t>REALf</t>
  </si>
  <si>
    <t>INICIAL</t>
  </si>
  <si>
    <t>FINAL</t>
  </si>
  <si>
    <t>TEMPO DECORRIDO</t>
  </si>
  <si>
    <t xml:space="preserve">RELATÓRIO </t>
  </si>
  <si>
    <t>ÁREA</t>
  </si>
  <si>
    <t>TÉCNICO</t>
  </si>
  <si>
    <t>ENDEREÇO</t>
  </si>
  <si>
    <t>Rótulos de Linha</t>
  </si>
  <si>
    <t>CM</t>
  </si>
  <si>
    <t xml:space="preserve">TÉCNICO </t>
  </si>
  <si>
    <t>Contagem de EXECUTADA</t>
  </si>
  <si>
    <t>Contagem de PROGRAMADA</t>
  </si>
  <si>
    <t>Contagem de RELATÓRIO</t>
  </si>
  <si>
    <t>Valores</t>
  </si>
  <si>
    <t>Nº C. A.</t>
  </si>
  <si>
    <t>anual</t>
  </si>
  <si>
    <t>RELATÓRIOS ENTREGUES</t>
  </si>
  <si>
    <t>EXECUTADOS + RELATÓRIOS ENTREGUES</t>
  </si>
  <si>
    <t>TOTAL EXECUTADOS + RELATÓRIOS ENTREGUES</t>
  </si>
  <si>
    <t>TOTAL DE RELATÓRIOS ENTREGUES</t>
  </si>
  <si>
    <t>(vazio)</t>
  </si>
  <si>
    <t>SIGLA</t>
  </si>
  <si>
    <t>CAS</t>
  </si>
  <si>
    <t>PAA</t>
  </si>
  <si>
    <t>DDD</t>
  </si>
  <si>
    <t>PS</t>
  </si>
  <si>
    <t>BRU</t>
  </si>
  <si>
    <t>SOC</t>
  </si>
  <si>
    <t>SRR</t>
  </si>
  <si>
    <t>RPO</t>
  </si>
  <si>
    <t>SJC</t>
  </si>
  <si>
    <t>BTS/TX</t>
  </si>
  <si>
    <t>PPE</t>
  </si>
  <si>
    <t>CCC´S</t>
  </si>
  <si>
    <t>SITES ULTIMA MILHA</t>
  </si>
  <si>
    <t>INFRA</t>
  </si>
  <si>
    <t xml:space="preserve">P. S </t>
  </si>
  <si>
    <t>EVENTO</t>
  </si>
  <si>
    <t>TORRE</t>
  </si>
  <si>
    <t/>
  </si>
  <si>
    <t>TX</t>
  </si>
  <si>
    <t>MICRO-AREAS</t>
  </si>
  <si>
    <t>Supervisor</t>
  </si>
  <si>
    <t>preventiva</t>
  </si>
  <si>
    <t>RAMAL DE AC</t>
  </si>
  <si>
    <t>RAMAL AC</t>
  </si>
  <si>
    <t>PREVENTIVAS DEZEMBRO 2014</t>
  </si>
  <si>
    <t>PREVENTIVAS DE REPETIDOR DEZEMBRO 2014</t>
  </si>
  <si>
    <t>PREVENTIVAS ULTIMA MILHA DEZEMBRO 2014</t>
  </si>
  <si>
    <t>CSP</t>
  </si>
  <si>
    <t>Total Geral</t>
  </si>
  <si>
    <t>SLSPMN01</t>
  </si>
  <si>
    <t>SLSPPN20</t>
  </si>
  <si>
    <t>SLSPVP03</t>
  </si>
  <si>
    <t>ARNH01</t>
  </si>
  <si>
    <t>SNSH01</t>
  </si>
  <si>
    <t>AJJS01</t>
  </si>
  <si>
    <t>BACT01</t>
  </si>
  <si>
    <t>BAJM01</t>
  </si>
  <si>
    <t>BAPC01</t>
  </si>
  <si>
    <t>BATM01</t>
  </si>
  <si>
    <t>CMSB01</t>
  </si>
  <si>
    <t>CMSI01</t>
  </si>
  <si>
    <t>DDCO01</t>
  </si>
  <si>
    <t>DDJR01</t>
  </si>
  <si>
    <t>EEEW01</t>
  </si>
  <si>
    <t>EBDJ01</t>
  </si>
  <si>
    <t>FMNB01</t>
  </si>
  <si>
    <t>FRBC01</t>
  </si>
  <si>
    <t>FRCT01</t>
  </si>
  <si>
    <t>GRBS01</t>
  </si>
  <si>
    <t>GRCM04</t>
  </si>
  <si>
    <t>GRCM05</t>
  </si>
  <si>
    <t>GRCS01</t>
  </si>
  <si>
    <t>GRJA01</t>
  </si>
  <si>
    <t>GRPB02</t>
  </si>
  <si>
    <t>GRSM01</t>
  </si>
  <si>
    <t>GRVA01</t>
  </si>
  <si>
    <t>IQBV01</t>
  </si>
  <si>
    <t>IQJI01</t>
  </si>
  <si>
    <t>MCSB01</t>
  </si>
  <si>
    <t>IPNI01</t>
  </si>
  <si>
    <t>ITHB01</t>
  </si>
  <si>
    <t>ITPR01</t>
  </si>
  <si>
    <t>ITPR02</t>
  </si>
  <si>
    <t>ITSJ01</t>
  </si>
  <si>
    <t>MRAC01</t>
  </si>
  <si>
    <t>MAJV01</t>
  </si>
  <si>
    <t>MASM03</t>
  </si>
  <si>
    <t>MASV01</t>
  </si>
  <si>
    <t>MAVD01</t>
  </si>
  <si>
    <t>SLSPCN02</t>
  </si>
  <si>
    <t>OSJP01</t>
  </si>
  <si>
    <t>OSPA04</t>
  </si>
  <si>
    <t>SLSPIT03</t>
  </si>
  <si>
    <t>SLSPJB01</t>
  </si>
  <si>
    <t>SLSPJB03</t>
  </si>
  <si>
    <t>SAJV01</t>
  </si>
  <si>
    <t>SAVA01</t>
  </si>
  <si>
    <t>SAVP01</t>
  </si>
  <si>
    <t>SBJB03</t>
  </si>
  <si>
    <t>SBJT01</t>
  </si>
  <si>
    <t>SBJU02</t>
  </si>
  <si>
    <t>SLSPCO01</t>
  </si>
  <si>
    <t>SLSPCO15</t>
  </si>
  <si>
    <t>SLSPJH01</t>
  </si>
  <si>
    <t>SLSPLJ06</t>
  </si>
  <si>
    <t>SLSPBS04</t>
  </si>
  <si>
    <t>SLSPCB14</t>
  </si>
  <si>
    <t>SLSPPH04</t>
  </si>
  <si>
    <t>SLSPSB01</t>
  </si>
  <si>
    <t>SLSPSB02</t>
  </si>
  <si>
    <t>SLSPCM10</t>
  </si>
  <si>
    <t>SLSPCR03</t>
  </si>
  <si>
    <t>SLSPLB16</t>
  </si>
  <si>
    <t>SLSPIB09</t>
  </si>
  <si>
    <t>SLSPSR01</t>
  </si>
  <si>
    <t>SLSPIB23</t>
  </si>
  <si>
    <t>SLSPIB25</t>
  </si>
  <si>
    <t>SLSPPZ02</t>
  </si>
  <si>
    <t>SLSPRP06</t>
  </si>
  <si>
    <t>SLSPRT03</t>
  </si>
  <si>
    <t>SLSPSU05</t>
  </si>
  <si>
    <t>SLSPJN04</t>
  </si>
  <si>
    <t>SLSPTT12</t>
  </si>
  <si>
    <t>SLSPTC04</t>
  </si>
  <si>
    <t>SLSPVF02</t>
  </si>
  <si>
    <t>SLSPVG04</t>
  </si>
  <si>
    <t>SLSPSC01</t>
  </si>
  <si>
    <t>SLSPSC05</t>
  </si>
  <si>
    <t>SLSPVJ02</t>
  </si>
  <si>
    <t>SLSPJQ16</t>
  </si>
  <si>
    <t>SLSPSD08</t>
  </si>
  <si>
    <t>SLSPVM01</t>
  </si>
  <si>
    <t>SLSPVM31</t>
  </si>
  <si>
    <t>SLSPMR02</t>
  </si>
  <si>
    <t>SLSPMR28</t>
  </si>
  <si>
    <t>SLSPPN04</t>
  </si>
  <si>
    <t>SLSPPN12</t>
  </si>
  <si>
    <t>SLSPTC11</t>
  </si>
  <si>
    <t>SLSPSM06</t>
  </si>
  <si>
    <t>SLSPSM09</t>
  </si>
  <si>
    <t>SLSPSM10</t>
  </si>
  <si>
    <t>SLSPSM12</t>
  </si>
  <si>
    <t>SLSPSM22</t>
  </si>
  <si>
    <t>SLSPRT07</t>
  </si>
  <si>
    <t>SLSPVA11</t>
  </si>
  <si>
    <t>SLSPVS02</t>
  </si>
  <si>
    <t>SLSPVS05</t>
  </si>
  <si>
    <t>SLSPBT08</t>
  </si>
  <si>
    <t>SP1129</t>
  </si>
  <si>
    <t>SP119S</t>
  </si>
  <si>
    <t>SP124S</t>
  </si>
  <si>
    <t>SP135S</t>
  </si>
  <si>
    <t>SP136S</t>
  </si>
  <si>
    <t>SLIQRM04</t>
  </si>
  <si>
    <t>SLSZJR02</t>
  </si>
  <si>
    <t>SLSPIB22</t>
  </si>
  <si>
    <t>SLSPTT07</t>
  </si>
  <si>
    <t>SLSPTT08</t>
  </si>
  <si>
    <t>SPY026</t>
  </si>
  <si>
    <t>SP5805</t>
  </si>
  <si>
    <t>SRSB02</t>
  </si>
  <si>
    <t>SLSPRT02</t>
  </si>
  <si>
    <t>SP1581</t>
  </si>
  <si>
    <t>OS121S</t>
  </si>
  <si>
    <t>SP039R</t>
  </si>
  <si>
    <t>SP088R</t>
  </si>
  <si>
    <t>SP134S</t>
  </si>
  <si>
    <t>BTJA01</t>
  </si>
  <si>
    <t>BTJC01</t>
  </si>
  <si>
    <t>BTJL01</t>
  </si>
  <si>
    <t>BTJP01</t>
  </si>
  <si>
    <t>BTRS03</t>
  </si>
  <si>
    <t>BTSL01</t>
  </si>
  <si>
    <t>BTSL02</t>
  </si>
  <si>
    <t>BTVA01</t>
  </si>
  <si>
    <t>BTMP01</t>
  </si>
  <si>
    <t>CYRD01</t>
  </si>
  <si>
    <t>CBSJ01</t>
  </si>
  <si>
    <t>GJEN03</t>
  </si>
  <si>
    <t>GJJA01</t>
  </si>
  <si>
    <t>GJSA01</t>
  </si>
  <si>
    <t>INJE01</t>
  </si>
  <si>
    <t>INJR01</t>
  </si>
  <si>
    <t>INGY01</t>
  </si>
  <si>
    <t>INSS01</t>
  </si>
  <si>
    <t>JIRD03</t>
  </si>
  <si>
    <t>JIRD04</t>
  </si>
  <si>
    <t>JQRD01</t>
  </si>
  <si>
    <t>JQRDRP</t>
  </si>
  <si>
    <t>PGTB01</t>
  </si>
  <si>
    <t>ATFD02</t>
  </si>
  <si>
    <t>ATJC01</t>
  </si>
  <si>
    <t>ATPA01</t>
  </si>
  <si>
    <t>BPCP01</t>
  </si>
  <si>
    <t>BPCT01</t>
  </si>
  <si>
    <t>IAED01</t>
  </si>
  <si>
    <t>SP6322</t>
  </si>
  <si>
    <t>JNCT01</t>
  </si>
  <si>
    <t>JN120S</t>
  </si>
  <si>
    <t>APCT01</t>
  </si>
  <si>
    <t>CGAR01</t>
  </si>
  <si>
    <t>CGEN01</t>
  </si>
  <si>
    <t>CJVM01</t>
  </si>
  <si>
    <t>CJFPRP</t>
  </si>
  <si>
    <t>CZCT01</t>
  </si>
  <si>
    <t>CZFP01</t>
  </si>
  <si>
    <t>GTSJ02</t>
  </si>
  <si>
    <t>JCCA01</t>
  </si>
  <si>
    <t>JCCG01</t>
  </si>
  <si>
    <t>JCVR01</t>
  </si>
  <si>
    <t>JBTP01</t>
  </si>
  <si>
    <t>PDMC01</t>
  </si>
  <si>
    <t>PBCH01</t>
  </si>
  <si>
    <t>PBET01</t>
  </si>
  <si>
    <t>PBRP01</t>
  </si>
  <si>
    <t>PBSF01</t>
  </si>
  <si>
    <t>SI2344</t>
  </si>
  <si>
    <t>SI2352</t>
  </si>
  <si>
    <t>SI2805</t>
  </si>
  <si>
    <t>SI2508</t>
  </si>
  <si>
    <t>KPRD01</t>
  </si>
  <si>
    <t>BRJF01</t>
  </si>
  <si>
    <t>BRST01</t>
  </si>
  <si>
    <t>HARD01</t>
  </si>
  <si>
    <t>DUCT01</t>
  </si>
  <si>
    <t>GLRD01</t>
  </si>
  <si>
    <t>GQCT01</t>
  </si>
  <si>
    <t>LNCT02</t>
  </si>
  <si>
    <t>MXCT01</t>
  </si>
  <si>
    <t>SI4480</t>
  </si>
  <si>
    <t>SI4481</t>
  </si>
  <si>
    <t>AIFC01</t>
  </si>
  <si>
    <t>ASGF01</t>
  </si>
  <si>
    <t>BVCT01</t>
  </si>
  <si>
    <t>IIFN01</t>
  </si>
  <si>
    <t>IIRD05</t>
  </si>
  <si>
    <t>PZRD01</t>
  </si>
  <si>
    <t>PZRD02</t>
  </si>
  <si>
    <t>SI5032</t>
  </si>
  <si>
    <t>SI5017</t>
  </si>
  <si>
    <t>SI5024</t>
  </si>
  <si>
    <t>SO131S</t>
  </si>
  <si>
    <t>MBCT01</t>
  </si>
  <si>
    <t>BIFF01</t>
  </si>
  <si>
    <t>BIRI02</t>
  </si>
  <si>
    <t>CWCT01</t>
  </si>
  <si>
    <t>FCCT01</t>
  </si>
  <si>
    <t>FCBS01</t>
  </si>
  <si>
    <t>GXEB01</t>
  </si>
  <si>
    <t>GBRD01</t>
  </si>
  <si>
    <t>NUCT01</t>
  </si>
  <si>
    <t>RTJP01</t>
  </si>
  <si>
    <t>RTJS02</t>
  </si>
  <si>
    <t>RTPF01</t>
  </si>
  <si>
    <t>RTUU01</t>
  </si>
  <si>
    <t>RTUN01</t>
  </si>
  <si>
    <t>RTVF02</t>
  </si>
  <si>
    <t>SI6100</t>
  </si>
  <si>
    <t>LYCT01</t>
  </si>
  <si>
    <t>SI6526</t>
  </si>
  <si>
    <t>AQ001R</t>
  </si>
  <si>
    <t>RT168S</t>
  </si>
  <si>
    <t>BSBV01</t>
  </si>
  <si>
    <t>BSNC01</t>
  </si>
  <si>
    <t>BSPP01</t>
  </si>
  <si>
    <t>BSRD02</t>
  </si>
  <si>
    <t>BSRD03</t>
  </si>
  <si>
    <t>GUCT01</t>
  </si>
  <si>
    <t>GFRD01</t>
  </si>
  <si>
    <t>OPRD01</t>
  </si>
  <si>
    <t>OPRD02</t>
  </si>
  <si>
    <t>SI7735</t>
  </si>
  <si>
    <t>ABJS01</t>
  </si>
  <si>
    <t>ACEU01</t>
  </si>
  <si>
    <t>BGRD01</t>
  </si>
  <si>
    <t>POVM01</t>
  </si>
  <si>
    <t>SI8007</t>
  </si>
  <si>
    <t>AHRD02</t>
  </si>
  <si>
    <t>ANRD01</t>
  </si>
  <si>
    <t>ADMC01</t>
  </si>
  <si>
    <t>CPCS01</t>
  </si>
  <si>
    <t>CPJG01</t>
  </si>
  <si>
    <t>CPPP01</t>
  </si>
  <si>
    <t>CPSO01</t>
  </si>
  <si>
    <t>CPVN01</t>
  </si>
  <si>
    <t>CPCT07</t>
  </si>
  <si>
    <t>SI9038</t>
  </si>
  <si>
    <t>CPSM01</t>
  </si>
  <si>
    <t>KBRD01</t>
  </si>
  <si>
    <t>KBRD02</t>
  </si>
  <si>
    <t>HTTB01</t>
  </si>
  <si>
    <t>ODCT01</t>
  </si>
  <si>
    <t>JGEF01</t>
  </si>
  <si>
    <t>MGDI01</t>
  </si>
  <si>
    <t>MJCT02</t>
  </si>
  <si>
    <t>PCBV01</t>
  </si>
  <si>
    <t>PCVI02</t>
  </si>
  <si>
    <t>PLBR01</t>
  </si>
  <si>
    <t>PLBT01</t>
  </si>
  <si>
    <t>PQCT01</t>
  </si>
  <si>
    <t>PQRD01</t>
  </si>
  <si>
    <t>SDFN01</t>
  </si>
  <si>
    <t>SI9237</t>
  </si>
  <si>
    <t>SI9216</t>
  </si>
  <si>
    <t>SAO PAULO</t>
  </si>
  <si>
    <t>ARACARIGUAMA</t>
  </si>
  <si>
    <t>ARUJA</t>
  </si>
  <si>
    <t>BARUERI</t>
  </si>
  <si>
    <t>CAJAMAR</t>
  </si>
  <si>
    <t>DIADEMA</t>
  </si>
  <si>
    <t>EMBU DAS ARTES</t>
  </si>
  <si>
    <t>FRANCISCO MORATO</t>
  </si>
  <si>
    <t>FRANCO DA ROCHA</t>
  </si>
  <si>
    <t>GUARULHOS</t>
  </si>
  <si>
    <t>ITAQUAQUECETUBA</t>
  </si>
  <si>
    <t>MOGI DAS CRUZES</t>
  </si>
  <si>
    <t>ITAPEVI</t>
  </si>
  <si>
    <t>ITU</t>
  </si>
  <si>
    <t>MAIRIPORA</t>
  </si>
  <si>
    <t>MAUA</t>
  </si>
  <si>
    <t>OSASCO</t>
  </si>
  <si>
    <t>SANTO ANDRE</t>
  </si>
  <si>
    <t>SAO BERNARDO DO CAMPO</t>
  </si>
  <si>
    <t>SUZANO</t>
  </si>
  <si>
    <t>SAO ROQUE</t>
  </si>
  <si>
    <t>TABOAO DA SERRA</t>
  </si>
  <si>
    <t>BERTIOGA</t>
  </si>
  <si>
    <t>CAJATI</t>
  </si>
  <si>
    <t>CUBATAO</t>
  </si>
  <si>
    <t>GUARUJA</t>
  </si>
  <si>
    <t>ITANHAEM</t>
  </si>
  <si>
    <t>JACUPIRANGA</t>
  </si>
  <si>
    <t>JUQUIA</t>
  </si>
  <si>
    <t>PRAIA GRANDE</t>
  </si>
  <si>
    <t>ATIBAIA</t>
  </si>
  <si>
    <t>BRAGANCA PAULISTA</t>
  </si>
  <si>
    <t>ITATIBA</t>
  </si>
  <si>
    <t>ITUPEVA</t>
  </si>
  <si>
    <t>JUNDIAI</t>
  </si>
  <si>
    <t>APARECIDA</t>
  </si>
  <si>
    <t>CARAGUATATUBA</t>
  </si>
  <si>
    <t>CAMPOS DO JORDAO</t>
  </si>
  <si>
    <t>CRUZEIRO</t>
  </si>
  <si>
    <t>GUARATINGUETA</t>
  </si>
  <si>
    <t>JACAREI</t>
  </si>
  <si>
    <t>JAMBEIRO</t>
  </si>
  <si>
    <t>PINDAMONHANGABA</t>
  </si>
  <si>
    <t>PARAIBUNA</t>
  </si>
  <si>
    <t>SAO JOSE DOS CAMPOS</t>
  </si>
  <si>
    <t>TAUBATE</t>
  </si>
  <si>
    <t>UBATUBA</t>
  </si>
  <si>
    <t>BERNARDINO DE CAMPOS</t>
  </si>
  <si>
    <t>BAURU</t>
  </si>
  <si>
    <t>CHAVANTES</t>
  </si>
  <si>
    <t>DUARTINA</t>
  </si>
  <si>
    <t>GALIA</t>
  </si>
  <si>
    <t>GUARANTA</t>
  </si>
  <si>
    <t>LINS</t>
  </si>
  <si>
    <t>MANDURI</t>
  </si>
  <si>
    <t>VERA CRUZ</t>
  </si>
  <si>
    <t>ALAMBARI</t>
  </si>
  <si>
    <t>ARACOIABA DA SERRA</t>
  </si>
  <si>
    <t>BOITUVA</t>
  </si>
  <si>
    <t>ITAPETININGA</t>
  </si>
  <si>
    <t>PORTO FELIZ</t>
  </si>
  <si>
    <t>SOROCABA</t>
  </si>
  <si>
    <t>AMERICO BRASILIENSE</t>
  </si>
  <si>
    <t>BATATAIS</t>
  </si>
  <si>
    <t>CRISTAIS PAULISTA</t>
  </si>
  <si>
    <t>FRANCA</t>
  </si>
  <si>
    <t>GAVIAO PEIXOTO</t>
  </si>
  <si>
    <t>GUARIBA</t>
  </si>
  <si>
    <t>NUPORANGA</t>
  </si>
  <si>
    <t>RIBEIRAO PRETO</t>
  </si>
  <si>
    <t>SAO CARLOS</t>
  </si>
  <si>
    <t>SANTA LUCIA</t>
  </si>
  <si>
    <t>SALES OLIVEIRA</t>
  </si>
  <si>
    <t>ARARAQUARA</t>
  </si>
  <si>
    <t>BARRETOS</t>
  </si>
  <si>
    <t>CATIGUA</t>
  </si>
  <si>
    <t>GUAPIACU</t>
  </si>
  <si>
    <t>OLIMPIA</t>
  </si>
  <si>
    <t>UCHOA</t>
  </si>
  <si>
    <t>ARACATUBA</t>
  </si>
  <si>
    <t>ASSIS</t>
  </si>
  <si>
    <t>BIRIGUI</t>
  </si>
  <si>
    <t>PENAPOLIS</t>
  </si>
  <si>
    <t>PRESIDENTE PRUDENTE</t>
  </si>
  <si>
    <t>AGUAI</t>
  </si>
  <si>
    <t>ARTUR NOGUEIRA</t>
  </si>
  <si>
    <t>AGUAS DE LINDOIA</t>
  </si>
  <si>
    <t>CAMPINAS</t>
  </si>
  <si>
    <t>CASA BRANCA</t>
  </si>
  <si>
    <t>HORTOLANDIA</t>
  </si>
  <si>
    <t>ITOBI</t>
  </si>
  <si>
    <t>JAGUARIUNA</t>
  </si>
  <si>
    <t>MOGI GUACU</t>
  </si>
  <si>
    <t>MOGI MIRIM</t>
  </si>
  <si>
    <t>PIRACICABA</t>
  </si>
  <si>
    <t>PAULINIA</t>
  </si>
  <si>
    <t>SANTA RITA DO PASSA QUATRO</t>
  </si>
  <si>
    <t>SANTA BARBARA D`OESTE</t>
  </si>
  <si>
    <t>SUMARE</t>
  </si>
  <si>
    <t>STS</t>
  </si>
  <si>
    <t>JAI</t>
  </si>
  <si>
    <t>SANTOS</t>
  </si>
  <si>
    <t>BAAH01</t>
  </si>
  <si>
    <t>SLSNMP01</t>
  </si>
  <si>
    <t>BAAH08</t>
  </si>
  <si>
    <t>FRSR01</t>
  </si>
  <si>
    <t>SLCOGJ03</t>
  </si>
  <si>
    <t>DDCT02</t>
  </si>
  <si>
    <t>DDED01</t>
  </si>
  <si>
    <t>DDJN01</t>
  </si>
  <si>
    <t>DDVM02</t>
  </si>
  <si>
    <t>MABE02</t>
  </si>
  <si>
    <t>MABE03</t>
  </si>
  <si>
    <t>MABE04</t>
  </si>
  <si>
    <t>GRAM01</t>
  </si>
  <si>
    <t>GRCM03</t>
  </si>
  <si>
    <t>GRJE01</t>
  </si>
  <si>
    <t>GRJL01</t>
  </si>
  <si>
    <t>GRJS01</t>
  </si>
  <si>
    <t>ISJJ02</t>
  </si>
  <si>
    <t>MCBB01</t>
  </si>
  <si>
    <t>MCRI01</t>
  </si>
  <si>
    <t>MCSP01</t>
  </si>
  <si>
    <t>MCVB01</t>
  </si>
  <si>
    <t>MCVL01</t>
  </si>
  <si>
    <t>PAVR01</t>
  </si>
  <si>
    <t>SICH02</t>
  </si>
  <si>
    <t>SLSPAA10</t>
  </si>
  <si>
    <t>SLSPAR04</t>
  </si>
  <si>
    <t>SLSPAR05</t>
  </si>
  <si>
    <t>ISPP01</t>
  </si>
  <si>
    <t>LSRB02</t>
  </si>
  <si>
    <t>ITMR01</t>
  </si>
  <si>
    <t>ITPC01</t>
  </si>
  <si>
    <t>ITVL01</t>
  </si>
  <si>
    <t>MRTP01</t>
  </si>
  <si>
    <t>RPIT02</t>
  </si>
  <si>
    <t>SLSPEM04</t>
  </si>
  <si>
    <t>SLSPIA03</t>
  </si>
  <si>
    <t>SLSPIA04</t>
  </si>
  <si>
    <t>SLSPIA08</t>
  </si>
  <si>
    <t>SP5922</t>
  </si>
  <si>
    <t>SLOSVJ01</t>
  </si>
  <si>
    <t>OSVY01</t>
  </si>
  <si>
    <t>OSJO02</t>
  </si>
  <si>
    <t>SACT02</t>
  </si>
  <si>
    <t>SAJA01</t>
  </si>
  <si>
    <t>SAVV01</t>
  </si>
  <si>
    <t>SBFZ01</t>
  </si>
  <si>
    <t>SBJA01</t>
  </si>
  <si>
    <t>SBRG01</t>
  </si>
  <si>
    <t>SBST01</t>
  </si>
  <si>
    <t>SBST02</t>
  </si>
  <si>
    <t>SBST03</t>
  </si>
  <si>
    <t>SBVD01</t>
  </si>
  <si>
    <t>SLVI01</t>
  </si>
  <si>
    <t>SBVV01</t>
  </si>
  <si>
    <t>SCCT02</t>
  </si>
  <si>
    <t>SLSPBV04</t>
  </si>
  <si>
    <t>SLSPBV06</t>
  </si>
  <si>
    <t>SLSPBV07</t>
  </si>
  <si>
    <t>SLSPBV11</t>
  </si>
  <si>
    <t>SLSPCO06</t>
  </si>
  <si>
    <t>CMPL01</t>
  </si>
  <si>
    <t>SLSPAN02</t>
  </si>
  <si>
    <t>SLSPBT01</t>
  </si>
  <si>
    <t>SLSPCB03</t>
  </si>
  <si>
    <t>SLSPCD06</t>
  </si>
  <si>
    <t>SLSPPR03</t>
  </si>
  <si>
    <t>SLSPPR08</t>
  </si>
  <si>
    <t>SLSPJP02</t>
  </si>
  <si>
    <t>SLSPJP17</t>
  </si>
  <si>
    <t>SLSPJP21</t>
  </si>
  <si>
    <t>SLSPJP22</t>
  </si>
  <si>
    <t>SLSPCR05</t>
  </si>
  <si>
    <t>SLSPCR06</t>
  </si>
  <si>
    <t>SLSPGR03</t>
  </si>
  <si>
    <t>SLSPLP07</t>
  </si>
  <si>
    <t>SLSPIB12</t>
  </si>
  <si>
    <t>SLSPIB15</t>
  </si>
  <si>
    <t>SLSPIB16</t>
  </si>
  <si>
    <t>SLSPIB21</t>
  </si>
  <si>
    <t>SLSPIB26</t>
  </si>
  <si>
    <t>SLSPPS02</t>
  </si>
  <si>
    <t>SLSPPT01</t>
  </si>
  <si>
    <t>SLSPRE01</t>
  </si>
  <si>
    <t>SLSPSG01</t>
  </si>
  <si>
    <t>SPIB63</t>
  </si>
  <si>
    <t>SLSPJN13</t>
  </si>
  <si>
    <t>SLSPVF05</t>
  </si>
  <si>
    <t>SLSPVF06</t>
  </si>
  <si>
    <t>SLSPJQ18</t>
  </si>
  <si>
    <t>SLSPSD05</t>
  </si>
  <si>
    <t>SLSPSD06</t>
  </si>
  <si>
    <t>SLSPSE02</t>
  </si>
  <si>
    <t>SLSPST11</t>
  </si>
  <si>
    <t>SLSPJS01</t>
  </si>
  <si>
    <t>SLSPJS02</t>
  </si>
  <si>
    <t>SLSPVM02</t>
  </si>
  <si>
    <t>SLSPJS20</t>
  </si>
  <si>
    <t>SLSPTC06</t>
  </si>
  <si>
    <t>SLSPMM26</t>
  </si>
  <si>
    <t>SLSPMR07</t>
  </si>
  <si>
    <t>SLSPAN04</t>
  </si>
  <si>
    <t>SLSPPN02</t>
  </si>
  <si>
    <t>SLSPPN06</t>
  </si>
  <si>
    <t>SP3129</t>
  </si>
  <si>
    <t>SP3150</t>
  </si>
  <si>
    <t>SLSPPN22</t>
  </si>
  <si>
    <t>SLSPSM02</t>
  </si>
  <si>
    <t>SLSPJG04</t>
  </si>
  <si>
    <t>SP3410</t>
  </si>
  <si>
    <t>SLSPVG14</t>
  </si>
  <si>
    <t>SLSPVG15</t>
  </si>
  <si>
    <t>SP3533</t>
  </si>
  <si>
    <t>SP3765</t>
  </si>
  <si>
    <t>SP3865</t>
  </si>
  <si>
    <t>SP3866</t>
  </si>
  <si>
    <t>SLSPSM31</t>
  </si>
  <si>
    <t>SLSPSM40</t>
  </si>
  <si>
    <t>SLSPVA15</t>
  </si>
  <si>
    <t>SLSPCR12</t>
  </si>
  <si>
    <t>SP108R</t>
  </si>
  <si>
    <t>SP109R</t>
  </si>
  <si>
    <t>SP157S</t>
  </si>
  <si>
    <t>SP2243</t>
  </si>
  <si>
    <t>SP2336</t>
  </si>
  <si>
    <t>SP2423</t>
  </si>
  <si>
    <t>SP2515</t>
  </si>
  <si>
    <t>SLSPPD10</t>
  </si>
  <si>
    <t>SLSPCB29</t>
  </si>
  <si>
    <t>SLSZIT04</t>
  </si>
  <si>
    <t>SLSZJR04</t>
  </si>
  <si>
    <t>SP8795</t>
  </si>
  <si>
    <t>SP8799</t>
  </si>
  <si>
    <t>SLSPJQ25</t>
  </si>
  <si>
    <t>SPY327</t>
  </si>
  <si>
    <t>SPY355</t>
  </si>
  <si>
    <t>SPY357</t>
  </si>
  <si>
    <t>SPY359</t>
  </si>
  <si>
    <t>SPY383</t>
  </si>
  <si>
    <t>SPY385</t>
  </si>
  <si>
    <t>SPY387</t>
  </si>
  <si>
    <t>SPY489</t>
  </si>
  <si>
    <t>SPY515</t>
  </si>
  <si>
    <t>SPX277</t>
  </si>
  <si>
    <t>SP5800</t>
  </si>
  <si>
    <t>SP2456</t>
  </si>
  <si>
    <t>SPY581</t>
  </si>
  <si>
    <t>SP139S</t>
  </si>
  <si>
    <t>SP138S</t>
  </si>
  <si>
    <t>SPTT11</t>
  </si>
  <si>
    <t>INPA01</t>
  </si>
  <si>
    <t>MOBI01</t>
  </si>
  <si>
    <t>MUCT01</t>
  </si>
  <si>
    <t>MURD04</t>
  </si>
  <si>
    <t>MURD05</t>
  </si>
  <si>
    <t>PGBP01</t>
  </si>
  <si>
    <t>PGIG01</t>
  </si>
  <si>
    <t>PGCA01</t>
  </si>
  <si>
    <t>PRCT01</t>
  </si>
  <si>
    <t>PRPR01</t>
  </si>
  <si>
    <t>ROCT01</t>
  </si>
  <si>
    <t>RORD03</t>
  </si>
  <si>
    <t>SI3085</t>
  </si>
  <si>
    <t>GJCR01</t>
  </si>
  <si>
    <t>SI3044</t>
  </si>
  <si>
    <t>SI3026</t>
  </si>
  <si>
    <t>SI3027</t>
  </si>
  <si>
    <t>SI3039</t>
  </si>
  <si>
    <t>SI3040</t>
  </si>
  <si>
    <t>SI3046</t>
  </si>
  <si>
    <t>SI3037</t>
  </si>
  <si>
    <t>SVMIRP</t>
  </si>
  <si>
    <t>SI3315</t>
  </si>
  <si>
    <t>SI3316</t>
  </si>
  <si>
    <t>SI3327</t>
  </si>
  <si>
    <t>SI3320</t>
  </si>
  <si>
    <t>SI3323</t>
  </si>
  <si>
    <t>SI3324</t>
  </si>
  <si>
    <t>BPNB01</t>
  </si>
  <si>
    <t>IASM01</t>
  </si>
  <si>
    <t>IAXP01</t>
  </si>
  <si>
    <t>JNJG01</t>
  </si>
  <si>
    <t>JNPC01</t>
  </si>
  <si>
    <t>JNPS01</t>
  </si>
  <si>
    <t>SLVPJB01</t>
  </si>
  <si>
    <t>JNMD01</t>
  </si>
  <si>
    <t>JNPQ02</t>
  </si>
  <si>
    <t>JNSH01</t>
  </si>
  <si>
    <t>SP7801</t>
  </si>
  <si>
    <t>SLSPBF12</t>
  </si>
  <si>
    <t>SLSPBU12</t>
  </si>
  <si>
    <t>SLSPMC02</t>
  </si>
  <si>
    <t>OSJB01</t>
  </si>
  <si>
    <t>CMVN01</t>
  </si>
  <si>
    <t>COJS01</t>
  </si>
  <si>
    <t>COMS01</t>
  </si>
  <si>
    <t>COVJ01</t>
  </si>
  <si>
    <t>SP5513</t>
  </si>
  <si>
    <t>COSF01</t>
  </si>
  <si>
    <t>DDPA01</t>
  </si>
  <si>
    <t>DDPJ01</t>
  </si>
  <si>
    <t>DDSN01</t>
  </si>
  <si>
    <t>MAJM01</t>
  </si>
  <si>
    <t>EBJF01</t>
  </si>
  <si>
    <t>EBJS01</t>
  </si>
  <si>
    <t>EBJS05</t>
  </si>
  <si>
    <t>EBJS09</t>
  </si>
  <si>
    <t>EBSM02</t>
  </si>
  <si>
    <t>FMNB02</t>
  </si>
  <si>
    <t>FVPD03</t>
  </si>
  <si>
    <t>FVSM01</t>
  </si>
  <si>
    <t>FRCT03</t>
  </si>
  <si>
    <t>GRCB01</t>
  </si>
  <si>
    <t>GRCI03</t>
  </si>
  <si>
    <t>GRIT01</t>
  </si>
  <si>
    <t>GRJT01</t>
  </si>
  <si>
    <t>GRLE01</t>
  </si>
  <si>
    <t>GRSD01</t>
  </si>
  <si>
    <t>GRVA02</t>
  </si>
  <si>
    <t>GRVB01</t>
  </si>
  <si>
    <t>GRVC01</t>
  </si>
  <si>
    <t>GRVC02</t>
  </si>
  <si>
    <t>IQMB01</t>
  </si>
  <si>
    <t>IQRD01</t>
  </si>
  <si>
    <t>ISJJ01</t>
  </si>
  <si>
    <t>MCBT01</t>
  </si>
  <si>
    <t>MCJA02</t>
  </si>
  <si>
    <t>MCJP02</t>
  </si>
  <si>
    <t>MCJP03</t>
  </si>
  <si>
    <t>MCTB03</t>
  </si>
  <si>
    <t>MCVM03</t>
  </si>
  <si>
    <t>MCVO01</t>
  </si>
  <si>
    <t>MCVP01</t>
  </si>
  <si>
    <t>SICH01</t>
  </si>
  <si>
    <t>SLSPAA01</t>
  </si>
  <si>
    <t>SLSPAC01</t>
  </si>
  <si>
    <t>SLSPBE04</t>
  </si>
  <si>
    <t>SLSPBE05</t>
  </si>
  <si>
    <t>ISRB01</t>
  </si>
  <si>
    <t>ISSH01</t>
  </si>
  <si>
    <t>IPJP01</t>
  </si>
  <si>
    <t>ITSL02</t>
  </si>
  <si>
    <t>MRFD01</t>
  </si>
  <si>
    <t>MRCM01</t>
  </si>
  <si>
    <t>MAJV02</t>
  </si>
  <si>
    <t>MAJV03</t>
  </si>
  <si>
    <t>MAMM01</t>
  </si>
  <si>
    <t>MAMM02</t>
  </si>
  <si>
    <t>MAMM03</t>
  </si>
  <si>
    <t>MASJ01</t>
  </si>
  <si>
    <t>MAVA02</t>
  </si>
  <si>
    <t>MAVF01</t>
  </si>
  <si>
    <t>RPIT01</t>
  </si>
  <si>
    <t>SLSPEM07</t>
  </si>
  <si>
    <t>SLSPEM09</t>
  </si>
  <si>
    <t>SLSPJR04</t>
  </si>
  <si>
    <t>SACT03</t>
  </si>
  <si>
    <t>SAJS01</t>
  </si>
  <si>
    <t>SANO01</t>
  </si>
  <si>
    <t>SAPI32</t>
  </si>
  <si>
    <t>SASD01</t>
  </si>
  <si>
    <t>SAVR02</t>
  </si>
  <si>
    <t>SBBN01</t>
  </si>
  <si>
    <t>SBBT01</t>
  </si>
  <si>
    <t>SBJR01</t>
  </si>
  <si>
    <t>SBMN01</t>
  </si>
  <si>
    <t>SCFN01</t>
  </si>
  <si>
    <t>SLSPBV02</t>
  </si>
  <si>
    <t>SAPI14</t>
  </si>
  <si>
    <t>SLSPBV14</t>
  </si>
  <si>
    <t>SLSNTM01</t>
  </si>
  <si>
    <t>SLSNFZ01</t>
  </si>
  <si>
    <t>SLSPAI07</t>
  </si>
  <si>
    <t>SLSPLJ05</t>
  </si>
  <si>
    <t>SLSPBU02</t>
  </si>
  <si>
    <t>SLSPBU03</t>
  </si>
  <si>
    <t>SLSPBF01</t>
  </si>
  <si>
    <t>SLSPBT04</t>
  </si>
  <si>
    <t>SLSPBU04</t>
  </si>
  <si>
    <t>SLSPBU11</t>
  </si>
  <si>
    <t>SLSPBU14</t>
  </si>
  <si>
    <t>SLSPCB04</t>
  </si>
  <si>
    <t>SLSPCB05</t>
  </si>
  <si>
    <t>SLSPCB07</t>
  </si>
  <si>
    <t>SLSPCG04</t>
  </si>
  <si>
    <t>SLSPCY04</t>
  </si>
  <si>
    <t>SLSPIP01</t>
  </si>
  <si>
    <t>SLSPCG08</t>
  </si>
  <si>
    <t>SLSPSB03</t>
  </si>
  <si>
    <t>SLSPCL02</t>
  </si>
  <si>
    <t>SLSPJP43</t>
  </si>
  <si>
    <t>SLSPLB01</t>
  </si>
  <si>
    <t>SLSPLB06</t>
  </si>
  <si>
    <t>SLSPJR01</t>
  </si>
  <si>
    <t>SLSPJR02</t>
  </si>
  <si>
    <t>SLSPJR03</t>
  </si>
  <si>
    <t>SLSPSL04</t>
  </si>
  <si>
    <t>SLSPIB03</t>
  </si>
  <si>
    <t>SLSPIB04</t>
  </si>
  <si>
    <t>SLSPMN03</t>
  </si>
  <si>
    <t>SLSPIB13</t>
  </si>
  <si>
    <t>SLSPPI02</t>
  </si>
  <si>
    <t>SLSPPI03</t>
  </si>
  <si>
    <t>SLSPPZ06</t>
  </si>
  <si>
    <t>SLSPSU07</t>
  </si>
  <si>
    <t>SLSPRE21</t>
  </si>
  <si>
    <t>SLSPSG05</t>
  </si>
  <si>
    <t>SLSPSG06</t>
  </si>
  <si>
    <t>SLSPST01</t>
  </si>
  <si>
    <t>SLSPST02</t>
  </si>
  <si>
    <t>SLSPST06</t>
  </si>
  <si>
    <t>SLSPJQ02</t>
  </si>
  <si>
    <t>SLSPVF07</t>
  </si>
  <si>
    <t>SLSPJQ12</t>
  </si>
  <si>
    <t>SLSPSE19</t>
  </si>
  <si>
    <t>SLSPVG11</t>
  </si>
  <si>
    <t>SLSPJS14</t>
  </si>
  <si>
    <t>SLSPJS17</t>
  </si>
  <si>
    <t>SLSPJS18</t>
  </si>
  <si>
    <t>SLSPMM08</t>
  </si>
  <si>
    <t>SLSPLP20</t>
  </si>
  <si>
    <t>SLSPMM21</t>
  </si>
  <si>
    <t>SLSPMR03</t>
  </si>
  <si>
    <t>SLSPMR04</t>
  </si>
  <si>
    <t>SLSPPN03</t>
  </si>
  <si>
    <t>SLSPPN07</t>
  </si>
  <si>
    <t>SLSBVD02</t>
  </si>
  <si>
    <t>SLSPRT01</t>
  </si>
  <si>
    <t>SP8156</t>
  </si>
  <si>
    <t>SLSPST08</t>
  </si>
  <si>
    <t>SP3523</t>
  </si>
  <si>
    <t>SLSPSM05</t>
  </si>
  <si>
    <t>SP8215</t>
  </si>
  <si>
    <t>SLSPSM30</t>
  </si>
  <si>
    <t>SP8218</t>
  </si>
  <si>
    <t>SLSPMN07</t>
  </si>
  <si>
    <t>SLSPVA04</t>
  </si>
  <si>
    <t>SLDDVC03</t>
  </si>
  <si>
    <t>SLDDJM01</t>
  </si>
  <si>
    <t>SLMABE08</t>
  </si>
  <si>
    <t>SP8434</t>
  </si>
  <si>
    <t>SLMAJD01</t>
  </si>
  <si>
    <t>SP8438</t>
  </si>
  <si>
    <t>SLSPPN38</t>
  </si>
  <si>
    <t>SLSPPZ28</t>
  </si>
  <si>
    <t>SLGRCT04</t>
  </si>
  <si>
    <t>SP7097</t>
  </si>
  <si>
    <t>SLSPCD29</t>
  </si>
  <si>
    <t>SLSPSM49</t>
  </si>
  <si>
    <t>SP5450</t>
  </si>
  <si>
    <t>SP7908</t>
  </si>
  <si>
    <t>SLPAVL01</t>
  </si>
  <si>
    <t>SLMCVM06</t>
  </si>
  <si>
    <t>SP8831</t>
  </si>
  <si>
    <t>SP8832</t>
  </si>
  <si>
    <t>SP8838</t>
  </si>
  <si>
    <t>SP8841</t>
  </si>
  <si>
    <t>SLSP052M</t>
  </si>
  <si>
    <t>SLSP051M</t>
  </si>
  <si>
    <t>SLSP053M</t>
  </si>
  <si>
    <t>EBSMRP</t>
  </si>
  <si>
    <t>SP5624</t>
  </si>
  <si>
    <t>SP0108</t>
  </si>
  <si>
    <t>SPX902</t>
  </si>
  <si>
    <t>SPX903</t>
  </si>
  <si>
    <t>SLSPBV13</t>
  </si>
  <si>
    <t>SP5522</t>
  </si>
  <si>
    <t>BTTT01</t>
  </si>
  <si>
    <t>BTVI01</t>
  </si>
  <si>
    <t>BTCP01</t>
  </si>
  <si>
    <t>SI3219</t>
  </si>
  <si>
    <t>SI3210</t>
  </si>
  <si>
    <t>SP9987</t>
  </si>
  <si>
    <t>CYRD02</t>
  </si>
  <si>
    <t>CBAN01</t>
  </si>
  <si>
    <t>CBPG01</t>
  </si>
  <si>
    <t>CBSR01</t>
  </si>
  <si>
    <t>SI3452</t>
  </si>
  <si>
    <t>ELCT01</t>
  </si>
  <si>
    <t>GJLP01</t>
  </si>
  <si>
    <t>SI3116</t>
  </si>
  <si>
    <t>SI3122</t>
  </si>
  <si>
    <t>INCI01</t>
  </si>
  <si>
    <t>MURD10</t>
  </si>
  <si>
    <t>PRBE01</t>
  </si>
  <si>
    <t>SI3045</t>
  </si>
  <si>
    <t>ATJM01</t>
  </si>
  <si>
    <t>ATJP01</t>
  </si>
  <si>
    <t>ATJI01</t>
  </si>
  <si>
    <t>IAJI01</t>
  </si>
  <si>
    <t>IAJF01</t>
  </si>
  <si>
    <t>ICCT01</t>
  </si>
  <si>
    <t>SP7720</t>
  </si>
  <si>
    <t>BAAH06</t>
  </si>
  <si>
    <t>BAPC02</t>
  </si>
  <si>
    <t>BAVN01</t>
  </si>
  <si>
    <t>CRAE01</t>
  </si>
  <si>
    <t>CRBS01</t>
  </si>
  <si>
    <t>CRVH01</t>
  </si>
  <si>
    <t>CRBS02</t>
  </si>
  <si>
    <t>CRVM02</t>
  </si>
  <si>
    <t>CRBS03</t>
  </si>
  <si>
    <t>SP5118</t>
  </si>
  <si>
    <t>COJP02</t>
  </si>
  <si>
    <t>COSR01</t>
  </si>
  <si>
    <t>COWU01</t>
  </si>
  <si>
    <t>DDSN02</t>
  </si>
  <si>
    <t>DDVC01</t>
  </si>
  <si>
    <t>EBJS02</t>
  </si>
  <si>
    <t>SP6624</t>
  </si>
  <si>
    <t>SP6626</t>
  </si>
  <si>
    <t>FVPD01</t>
  </si>
  <si>
    <t>SP6609</t>
  </si>
  <si>
    <t>GRCM02</t>
  </si>
  <si>
    <t>GRIS01</t>
  </si>
  <si>
    <t>GRJD02</t>
  </si>
  <si>
    <t>GRML01</t>
  </si>
  <si>
    <t>GRVB02</t>
  </si>
  <si>
    <t>IQJM01</t>
  </si>
  <si>
    <t>IQPV01</t>
  </si>
  <si>
    <t>IQRM02</t>
  </si>
  <si>
    <t>IQVJ01</t>
  </si>
  <si>
    <t>SILB01</t>
  </si>
  <si>
    <t>SLSPAA09</t>
  </si>
  <si>
    <t>SLSPAC08</t>
  </si>
  <si>
    <t>ISRP01</t>
  </si>
  <si>
    <t>SLSPAI01</t>
  </si>
  <si>
    <t>SLSPAI02</t>
  </si>
  <si>
    <t>SLSPAI03</t>
  </si>
  <si>
    <t>SLIPMF04</t>
  </si>
  <si>
    <t>ITCN01</t>
  </si>
  <si>
    <t>MRCE01</t>
  </si>
  <si>
    <t>MAVA03</t>
  </si>
  <si>
    <t>RPJB01</t>
  </si>
  <si>
    <t>SA005M</t>
  </si>
  <si>
    <t>SAAF01</t>
  </si>
  <si>
    <t>SLSPCI07</t>
  </si>
  <si>
    <t>SLSPIA09</t>
  </si>
  <si>
    <t>OSVJ02</t>
  </si>
  <si>
    <t>OSVR02</t>
  </si>
  <si>
    <t>SLSPIT02</t>
  </si>
  <si>
    <t>SACA09</t>
  </si>
  <si>
    <t>SACM01</t>
  </si>
  <si>
    <t>SLSPJC02</t>
  </si>
  <si>
    <t>SAVB01</t>
  </si>
  <si>
    <t>SAVR01</t>
  </si>
  <si>
    <t>SBBT02</t>
  </si>
  <si>
    <t>SBFZ03</t>
  </si>
  <si>
    <t>SBMN02</t>
  </si>
  <si>
    <t>SBVA01</t>
  </si>
  <si>
    <t>SBVJ01</t>
  </si>
  <si>
    <t>SBVL01</t>
  </si>
  <si>
    <t>SCBV01</t>
  </si>
  <si>
    <t>SLSPBV01</t>
  </si>
  <si>
    <t>SLSPBV03</t>
  </si>
  <si>
    <t>SLSPBV24</t>
  </si>
  <si>
    <t>SLSPCO02</t>
  </si>
  <si>
    <t>SLSPCO03</t>
  </si>
  <si>
    <t>SLSPCO12</t>
  </si>
  <si>
    <t>SLSNAH04</t>
  </si>
  <si>
    <t>SLSPLJ04</t>
  </si>
  <si>
    <t>SLSPLJ09</t>
  </si>
  <si>
    <t>SLSPPC02</t>
  </si>
  <si>
    <t>SLSPCS05</t>
  </si>
  <si>
    <t>SLSPCS06</t>
  </si>
  <si>
    <t>SLSPCS07</t>
  </si>
  <si>
    <t>SPW003</t>
  </si>
  <si>
    <t>SLSPCS10</t>
  </si>
  <si>
    <t>SLSPCB12</t>
  </si>
  <si>
    <t>SLSPCB20</t>
  </si>
  <si>
    <t>SLSPCD02</t>
  </si>
  <si>
    <t>SLSPCY02</t>
  </si>
  <si>
    <t>SLSPCD13</t>
  </si>
  <si>
    <t>SLSPPH14</t>
  </si>
  <si>
    <t>SLSPPR01</t>
  </si>
  <si>
    <t>SLSPIP03</t>
  </si>
  <si>
    <t>SLSPCG09</t>
  </si>
  <si>
    <t>SLSPJP03</t>
  </si>
  <si>
    <t>SLSPCV01</t>
  </si>
  <si>
    <t>SLSPCV05</t>
  </si>
  <si>
    <t>SLSPCV07</t>
  </si>
  <si>
    <t>SLSPJP10</t>
  </si>
  <si>
    <t>SLSPFO02</t>
  </si>
  <si>
    <t>SLSPFO03</t>
  </si>
  <si>
    <t>SLSPFO05</t>
  </si>
  <si>
    <t>SLSPCL01</t>
  </si>
  <si>
    <t>SLSPSB06</t>
  </si>
  <si>
    <t>SLSPCL08</t>
  </si>
  <si>
    <t>SLSPCL14</t>
  </si>
  <si>
    <t>SLSPSI02</t>
  </si>
  <si>
    <t>SLSPSI03</t>
  </si>
  <si>
    <t>SLSPJP49</t>
  </si>
  <si>
    <t>SLSPLB04</t>
  </si>
  <si>
    <t>SLSPMC07</t>
  </si>
  <si>
    <t>SLSPLI03</t>
  </si>
  <si>
    <t>SLSPLP05</t>
  </si>
  <si>
    <t>SLSPSU03</t>
  </si>
  <si>
    <t>SLSPPT03</t>
  </si>
  <si>
    <t>SLSPPT04</t>
  </si>
  <si>
    <t>SLSPPT06</t>
  </si>
  <si>
    <t>SLSPPT08</t>
  </si>
  <si>
    <t>SLSPRP03</t>
  </si>
  <si>
    <t>SLSPRP04</t>
  </si>
  <si>
    <t>SLSPRE03</t>
  </si>
  <si>
    <t>SLSPJQ03</t>
  </si>
  <si>
    <t>SLSPVG02</t>
  </si>
  <si>
    <t>SLSPVF09</t>
  </si>
  <si>
    <t>SLSPSC06</t>
  </si>
  <si>
    <t>SLSPJQ13</t>
  </si>
  <si>
    <t>SLSPPZ05</t>
  </si>
  <si>
    <t>SLSPJQ17</t>
  </si>
  <si>
    <t>SLSPJQ24</t>
  </si>
  <si>
    <t>SLSPJS05</t>
  </si>
  <si>
    <t>SLSP011M</t>
  </si>
  <si>
    <t>SLSPVM03</t>
  </si>
  <si>
    <t>SLSPVM06</t>
  </si>
  <si>
    <t>SLSPMM06</t>
  </si>
  <si>
    <t>SLSPMM09</t>
  </si>
  <si>
    <t>SLSPVM25</t>
  </si>
  <si>
    <t>SP0508</t>
  </si>
  <si>
    <t>SLSPSC20</t>
  </si>
  <si>
    <t>SLSPMR06</t>
  </si>
  <si>
    <t>SP1160</t>
  </si>
  <si>
    <t>SLSPVT06</t>
  </si>
  <si>
    <t>SLSPVT07</t>
  </si>
  <si>
    <t>SLSPPD03</t>
  </si>
  <si>
    <t>SLSBMC01</t>
  </si>
  <si>
    <t>SLSPPN13</t>
  </si>
  <si>
    <t>SLSPIG02</t>
  </si>
  <si>
    <t>SP3412</t>
  </si>
  <si>
    <t>SLSPCV20</t>
  </si>
  <si>
    <t>SLSPCC05</t>
  </si>
  <si>
    <t>SLSPCC06</t>
  </si>
  <si>
    <t>SP3629</t>
  </si>
  <si>
    <t>SP8161</t>
  </si>
  <si>
    <t>SLSPPS05</t>
  </si>
  <si>
    <t>SLGRCT03</t>
  </si>
  <si>
    <t>SLGRPD02</t>
  </si>
  <si>
    <t>SLDDVC04</t>
  </si>
  <si>
    <t>SLSPCV22</t>
  </si>
  <si>
    <t>SLSPPZ19</t>
  </si>
  <si>
    <t>SP1564</t>
  </si>
  <si>
    <t>SP7091</t>
  </si>
  <si>
    <t>SLSPRP07</t>
  </si>
  <si>
    <t>SP2338</t>
  </si>
  <si>
    <t>SP7901</t>
  </si>
  <si>
    <t>SLSPCB32</t>
  </si>
  <si>
    <t>SP7911</t>
  </si>
  <si>
    <t>SP4626</t>
  </si>
  <si>
    <t>SLSZIT01</t>
  </si>
  <si>
    <t>SLSZIT02</t>
  </si>
  <si>
    <t>SLGRCI02</t>
  </si>
  <si>
    <t>SP0713</t>
  </si>
  <si>
    <t>SP1627</t>
  </si>
  <si>
    <t>SLSPIB56</t>
  </si>
  <si>
    <t>SP2441</t>
  </si>
  <si>
    <t>SLSPJR05</t>
  </si>
  <si>
    <t>SPX106</t>
  </si>
  <si>
    <t>SPX160</t>
  </si>
  <si>
    <t>SPX014</t>
  </si>
  <si>
    <t>SPX282</t>
  </si>
  <si>
    <t>SPX124</t>
  </si>
  <si>
    <t>SPX286</t>
  </si>
  <si>
    <t>SPX288</t>
  </si>
  <si>
    <t>SPX182</t>
  </si>
  <si>
    <t>SPX128</t>
  </si>
  <si>
    <t>SPX113</t>
  </si>
  <si>
    <t>SPX184</t>
  </si>
  <si>
    <t>SPX185</t>
  </si>
  <si>
    <t>SPX279</t>
  </si>
  <si>
    <t>SPX276</t>
  </si>
  <si>
    <t>SPX179</t>
  </si>
  <si>
    <t>SPX138</t>
  </si>
  <si>
    <t>SPX999</t>
  </si>
  <si>
    <t>BTSL03</t>
  </si>
  <si>
    <t>BTVL01</t>
  </si>
  <si>
    <t>CYRD06</t>
  </si>
  <si>
    <t>CBCQ01</t>
  </si>
  <si>
    <t>CBPG02</t>
  </si>
  <si>
    <t>SI3453</t>
  </si>
  <si>
    <t>SI3455</t>
  </si>
  <si>
    <t>SI3457</t>
  </si>
  <si>
    <t>SI3459</t>
  </si>
  <si>
    <t>SI3446</t>
  </si>
  <si>
    <t>SI3448</t>
  </si>
  <si>
    <t>SI3450</t>
  </si>
  <si>
    <t>SI3447</t>
  </si>
  <si>
    <t>GJCT02</t>
  </si>
  <si>
    <t>GJPQ01</t>
  </si>
  <si>
    <t>SI3421</t>
  </si>
  <si>
    <t>PGVA01</t>
  </si>
  <si>
    <t>PGVC02</t>
  </si>
  <si>
    <t>PGVA02</t>
  </si>
  <si>
    <t>PRCT02</t>
  </si>
  <si>
    <t>SI3052</t>
  </si>
  <si>
    <t>ATPD01</t>
  </si>
  <si>
    <t>CLVT01</t>
  </si>
  <si>
    <t>IAJL01</t>
  </si>
  <si>
    <t>JNVR01</t>
  </si>
  <si>
    <t>JNBV01</t>
  </si>
  <si>
    <t>JNJS01</t>
  </si>
  <si>
    <t>JNCD01</t>
  </si>
  <si>
    <t>SLJNVJ01</t>
  </si>
  <si>
    <t>JNSA01</t>
  </si>
  <si>
    <t>SLSPTT09</t>
  </si>
  <si>
    <t>SLSPVF04</t>
  </si>
  <si>
    <t>AJJJ01</t>
  </si>
  <si>
    <t>BAAH03</t>
  </si>
  <si>
    <t>BAJB01</t>
  </si>
  <si>
    <t>BAMC01</t>
  </si>
  <si>
    <t>BARA01</t>
  </si>
  <si>
    <t>BAAH07</t>
  </si>
  <si>
    <t>BAPC03</t>
  </si>
  <si>
    <t>CSCT01</t>
  </si>
  <si>
    <t>CRST01</t>
  </si>
  <si>
    <t>CRVS01</t>
  </si>
  <si>
    <t>CRVS03</t>
  </si>
  <si>
    <t>CMFV01</t>
  </si>
  <si>
    <t>CMAN01</t>
  </si>
  <si>
    <t>CONC01</t>
  </si>
  <si>
    <t>COVJ02</t>
  </si>
  <si>
    <t>SLCOPI01</t>
  </si>
  <si>
    <t>SLCOSC01</t>
  </si>
  <si>
    <t>SLCOAV01</t>
  </si>
  <si>
    <t>MABE01</t>
  </si>
  <si>
    <t>EBEP01</t>
  </si>
  <si>
    <t>GRCT02</t>
  </si>
  <si>
    <t>GRJC01</t>
  </si>
  <si>
    <t>GRJD01</t>
  </si>
  <si>
    <t>GRJJ01</t>
  </si>
  <si>
    <t>GRVL01</t>
  </si>
  <si>
    <t>IQBV02</t>
  </si>
  <si>
    <t>IQPV02</t>
  </si>
  <si>
    <t>MCBU01</t>
  </si>
  <si>
    <t>MCCS01</t>
  </si>
  <si>
    <t>MCGB01</t>
  </si>
  <si>
    <t>MCIP02</t>
  </si>
  <si>
    <t>MCMM01</t>
  </si>
  <si>
    <t>MCSR03</t>
  </si>
  <si>
    <t>MCVI02</t>
  </si>
  <si>
    <t>SLSPAC03</t>
  </si>
  <si>
    <t>SLSPAR01</t>
  </si>
  <si>
    <t>SLSPAR03</t>
  </si>
  <si>
    <t>SLSPBE01</t>
  </si>
  <si>
    <t>ISJP01</t>
  </si>
  <si>
    <t>IPMF01</t>
  </si>
  <si>
    <t>IPJL02</t>
  </si>
  <si>
    <t>IPJL03</t>
  </si>
  <si>
    <t>MASM01</t>
  </si>
  <si>
    <t>SLSPIA01</t>
  </si>
  <si>
    <t>MQRP01</t>
  </si>
  <si>
    <t>MQPS01</t>
  </si>
  <si>
    <t>SLSPIT04</t>
  </si>
  <si>
    <t>SACP05</t>
  </si>
  <si>
    <t>SLSPAI06</t>
  </si>
  <si>
    <t>SAUT01</t>
  </si>
  <si>
    <t>SAVB02</t>
  </si>
  <si>
    <t>SBPC01</t>
  </si>
  <si>
    <t>SLSPBV05</t>
  </si>
  <si>
    <t>SLSPBV20</t>
  </si>
  <si>
    <t>SLSPCO05</t>
  </si>
  <si>
    <t>SLSPCO07</t>
  </si>
  <si>
    <t>SP6014</t>
  </si>
  <si>
    <t>SP6020</t>
  </si>
  <si>
    <t>SLSPLJ02</t>
  </si>
  <si>
    <t>SLSPAI10</t>
  </si>
  <si>
    <t>SLSPBU01</t>
  </si>
  <si>
    <t>SLSPBL01</t>
  </si>
  <si>
    <t>SLSPCS04</t>
  </si>
  <si>
    <t>SLSPCB01</t>
  </si>
  <si>
    <t>SLSPCB11</t>
  </si>
  <si>
    <t>SLSPCY03</t>
  </si>
  <si>
    <t>SLSPCO04</t>
  </si>
  <si>
    <t>SLSPIP05</t>
  </si>
  <si>
    <t>SPJM01</t>
  </si>
  <si>
    <t>SLSPJP01</t>
  </si>
  <si>
    <t>SLSPJP07</t>
  </si>
  <si>
    <t>SLSPJP09</t>
  </si>
  <si>
    <t>SLSPSB04</t>
  </si>
  <si>
    <t>SLSPCL05</t>
  </si>
  <si>
    <t>SLSPCL06</t>
  </si>
  <si>
    <t>SLSPCL07</t>
  </si>
  <si>
    <t>SLSPCL11</t>
  </si>
  <si>
    <t>SLSPSB10</t>
  </si>
  <si>
    <t>SLSPJG01</t>
  </si>
  <si>
    <t>SLSPCM07</t>
  </si>
  <si>
    <t>SLSPJP18</t>
  </si>
  <si>
    <t>SLSPJP48</t>
  </si>
  <si>
    <t>SLSPLB07</t>
  </si>
  <si>
    <t>SLSPCM09</t>
  </si>
  <si>
    <t>SLSPMC05</t>
  </si>
  <si>
    <t>SLSPLP06</t>
  </si>
  <si>
    <t>SLSPGR10</t>
  </si>
  <si>
    <t>SLSPIB29</t>
  </si>
  <si>
    <t>SLSPPA04</t>
  </si>
  <si>
    <t>SLSPRE20</t>
  </si>
  <si>
    <t>SLSPSA01</t>
  </si>
  <si>
    <t>SLSPSA06</t>
  </si>
  <si>
    <t>SLSPSA09</t>
  </si>
  <si>
    <t>SLSPTC01</t>
  </si>
  <si>
    <t>SLSPSC11</t>
  </si>
  <si>
    <t>SLSPSC13</t>
  </si>
  <si>
    <t>SLSPSC14</t>
  </si>
  <si>
    <t>SLSPSD01</t>
  </si>
  <si>
    <t>SLSPVR04</t>
  </si>
  <si>
    <t>SLSPSD02</t>
  </si>
  <si>
    <t>SLSPSD03</t>
  </si>
  <si>
    <t>SLSPSE03</t>
  </si>
  <si>
    <t>SLSPSE12</t>
  </si>
  <si>
    <t>SLSPSE13</t>
  </si>
  <si>
    <t>SLSPBF09</t>
  </si>
  <si>
    <t>SLSPJS08</t>
  </si>
  <si>
    <t>SLSPVM04</t>
  </si>
  <si>
    <t>SLSPJS19</t>
  </si>
  <si>
    <t>SLSPJS22</t>
  </si>
  <si>
    <t>SLSPBF10</t>
  </si>
  <si>
    <t>SLSPAH01</t>
  </si>
  <si>
    <t>SLSPPD06</t>
  </si>
  <si>
    <t>SLSPPN08</t>
  </si>
  <si>
    <t>SLSPPZ17</t>
  </si>
  <si>
    <t>SLSAHM01</t>
  </si>
  <si>
    <t>SLSPTC08</t>
  </si>
  <si>
    <t>SLSPFO06</t>
  </si>
  <si>
    <t>SLSPVG13</t>
  </si>
  <si>
    <t>SP3445</t>
  </si>
  <si>
    <t>SP3563</t>
  </si>
  <si>
    <t>SP3616</t>
  </si>
  <si>
    <t>SP3628</t>
  </si>
  <si>
    <t>SP3652</t>
  </si>
  <si>
    <t>SP3654</t>
  </si>
  <si>
    <t>SP3715</t>
  </si>
  <si>
    <t>SLSPSM20</t>
  </si>
  <si>
    <t>SLSPPT11</t>
  </si>
  <si>
    <t>SLSPSM25</t>
  </si>
  <si>
    <t>SLSPJR06</t>
  </si>
  <si>
    <t>SLGRJB01</t>
  </si>
  <si>
    <t>SLGRMA05</t>
  </si>
  <si>
    <t>SLSPVA14</t>
  </si>
  <si>
    <t>SLMABE07</t>
  </si>
  <si>
    <t>SLSPPN27</t>
  </si>
  <si>
    <t>SLSPPN28</t>
  </si>
  <si>
    <t>SLSPMM25</t>
  </si>
  <si>
    <t>SP2238</t>
  </si>
  <si>
    <t>SP2240</t>
  </si>
  <si>
    <t>SP7096</t>
  </si>
  <si>
    <t>SP2242</t>
  </si>
  <si>
    <t>SP2335</t>
  </si>
  <si>
    <t>SLSPSM46</t>
  </si>
  <si>
    <t>SLSPJP20</t>
  </si>
  <si>
    <t>SLSPPT12</t>
  </si>
  <si>
    <t>SLSPLB15</t>
  </si>
  <si>
    <t>SP5607</t>
  </si>
  <si>
    <t>SLSPCY05</t>
  </si>
  <si>
    <t>SP5613</t>
  </si>
  <si>
    <t>SLIQJA01</t>
  </si>
  <si>
    <t>SP4415</t>
  </si>
  <si>
    <t>SLSPSD14</t>
  </si>
  <si>
    <t>SLFVJD01</t>
  </si>
  <si>
    <t>SP4505</t>
  </si>
  <si>
    <t>SA116R</t>
  </si>
  <si>
    <t>SP5615</t>
  </si>
  <si>
    <t>SLTSPG01</t>
  </si>
  <si>
    <t>SLTSPP01</t>
  </si>
  <si>
    <t>SP8840</t>
  </si>
  <si>
    <t>SP064R</t>
  </si>
  <si>
    <t>SP107R</t>
  </si>
  <si>
    <t>SP106R</t>
  </si>
  <si>
    <t>SP7074</t>
  </si>
  <si>
    <t>SP0712</t>
  </si>
  <si>
    <t>SP1559</t>
  </si>
  <si>
    <t>SPX507</t>
  </si>
  <si>
    <t>SPX560</t>
  </si>
  <si>
    <t>SPX555</t>
  </si>
  <si>
    <t>SPX579</t>
  </si>
  <si>
    <t>SPX508</t>
  </si>
  <si>
    <t>SPX568</t>
  </si>
  <si>
    <t>SPX620</t>
  </si>
  <si>
    <t>SPX614</t>
  </si>
  <si>
    <t>SP5801</t>
  </si>
  <si>
    <t>SP5802</t>
  </si>
  <si>
    <t>GR030R</t>
  </si>
  <si>
    <t>OS009R</t>
  </si>
  <si>
    <t>SPLP12</t>
  </si>
  <si>
    <t>SP115S</t>
  </si>
  <si>
    <t>SP079S</t>
  </si>
  <si>
    <t>SI3449</t>
  </si>
  <si>
    <t>SI3451</t>
  </si>
  <si>
    <t>SI3454</t>
  </si>
  <si>
    <t>SI3456</t>
  </si>
  <si>
    <t>EICT01</t>
  </si>
  <si>
    <t>GJCT03</t>
  </si>
  <si>
    <t>GJEN01</t>
  </si>
  <si>
    <t>GJSR01</t>
  </si>
  <si>
    <t>SI3119</t>
  </si>
  <si>
    <t>SI3120</t>
  </si>
  <si>
    <t>SI3107</t>
  </si>
  <si>
    <t>GJJC01</t>
  </si>
  <si>
    <t>GJSO02</t>
  </si>
  <si>
    <t>SI3134</t>
  </si>
  <si>
    <t>SI3138</t>
  </si>
  <si>
    <t>PGVN01</t>
  </si>
  <si>
    <t>PGVO01</t>
  </si>
  <si>
    <t>CBBARP</t>
  </si>
  <si>
    <t>ATVH01</t>
  </si>
  <si>
    <t>ATJA01</t>
  </si>
  <si>
    <t>SP7320</t>
  </si>
  <si>
    <t>SP7317</t>
  </si>
  <si>
    <t>BJDP01</t>
  </si>
  <si>
    <t>JRCT01</t>
  </si>
  <si>
    <t>JRDI01</t>
  </si>
  <si>
    <t>JNNJ01</t>
  </si>
  <si>
    <t>JNVL01</t>
  </si>
  <si>
    <t>JNPQ01</t>
  </si>
  <si>
    <t>SLSPCG06</t>
  </si>
  <si>
    <t>SLSPIB31</t>
  </si>
  <si>
    <t>SLSPVP05</t>
  </si>
  <si>
    <t>CSPG01</t>
  </si>
  <si>
    <t>BACT02</t>
  </si>
  <si>
    <t>COCA01</t>
  </si>
  <si>
    <t>DDJO01</t>
  </si>
  <si>
    <t>DDTB01</t>
  </si>
  <si>
    <t>DDVC02</t>
  </si>
  <si>
    <t>EBJC02</t>
  </si>
  <si>
    <t>EBML01</t>
  </si>
  <si>
    <t>EBML02</t>
  </si>
  <si>
    <t>EBSM01</t>
  </si>
  <si>
    <t>FVPD02</t>
  </si>
  <si>
    <t>GMCT02</t>
  </si>
  <si>
    <t>GMLM01</t>
  </si>
  <si>
    <t>GRCM06</t>
  </si>
  <si>
    <t>GRCT01</t>
  </si>
  <si>
    <t>GRJI01</t>
  </si>
  <si>
    <t>GRJO01</t>
  </si>
  <si>
    <t>GRMA02</t>
  </si>
  <si>
    <t>GRPB01</t>
  </si>
  <si>
    <t>GRPC01</t>
  </si>
  <si>
    <t>GRPH01</t>
  </si>
  <si>
    <t>GRSA01</t>
  </si>
  <si>
    <t>GRSE01</t>
  </si>
  <si>
    <t>GRSJ01</t>
  </si>
  <si>
    <t>GRVE01</t>
  </si>
  <si>
    <t>IQRD02</t>
  </si>
  <si>
    <t>IQRM01</t>
  </si>
  <si>
    <t>MCJP01</t>
  </si>
  <si>
    <t>SLSPAC05</t>
  </si>
  <si>
    <t>SLSPBE02</t>
  </si>
  <si>
    <t>SLSPBE07</t>
  </si>
  <si>
    <t>SLSPBE08</t>
  </si>
  <si>
    <t>SLSPCA03</t>
  </si>
  <si>
    <t>ITPR03</t>
  </si>
  <si>
    <t>ITPT01</t>
  </si>
  <si>
    <t>ITRD03</t>
  </si>
  <si>
    <t>RPJB02</t>
  </si>
  <si>
    <t>SLSPCI05</t>
  </si>
  <si>
    <t>SLSPCI06</t>
  </si>
  <si>
    <t>SLSPCN05</t>
  </si>
  <si>
    <t>SLSPIT01</t>
  </si>
  <si>
    <t>OSPA02</t>
  </si>
  <si>
    <t>OSPD01</t>
  </si>
  <si>
    <t>OSVO01</t>
  </si>
  <si>
    <t>OSVQ01</t>
  </si>
  <si>
    <t>OSVM02</t>
  </si>
  <si>
    <t>SARB01</t>
  </si>
  <si>
    <t>SAVR03</t>
  </si>
  <si>
    <t>SBBN02</t>
  </si>
  <si>
    <t>SBFZ05</t>
  </si>
  <si>
    <t>SBJB01</t>
  </si>
  <si>
    <t>SBJM01</t>
  </si>
  <si>
    <t>SBJN01</t>
  </si>
  <si>
    <t>SBPC03</t>
  </si>
  <si>
    <t>SLSPBV08</t>
  </si>
  <si>
    <t>SLSPBV21</t>
  </si>
  <si>
    <t>SLSPLJ01</t>
  </si>
  <si>
    <t>SPLJ08</t>
  </si>
  <si>
    <t>SLSPBT02</t>
  </si>
  <si>
    <t>SLSPBU10</t>
  </si>
  <si>
    <t>SLSPCS09</t>
  </si>
  <si>
    <t>SLSPCB06</t>
  </si>
  <si>
    <t>SLSPCB18</t>
  </si>
  <si>
    <t>SLSPCD03</t>
  </si>
  <si>
    <t>SLSPCD04</t>
  </si>
  <si>
    <t>SLSPCD10</t>
  </si>
  <si>
    <t>SLSPIP07</t>
  </si>
  <si>
    <t>SLSPCG05</t>
  </si>
  <si>
    <t>SLSPCV08</t>
  </si>
  <si>
    <t>SLSPCM05</t>
  </si>
  <si>
    <t>SLSPJP15</t>
  </si>
  <si>
    <t>SLSPLB02</t>
  </si>
  <si>
    <t>SLSPCR04</t>
  </si>
  <si>
    <t>SLSPGR02</t>
  </si>
  <si>
    <t>SLSPMC01</t>
  </si>
  <si>
    <t>SLSPGR08</t>
  </si>
  <si>
    <t>SLSPIB11</t>
  </si>
  <si>
    <t>SLSPSR05</t>
  </si>
  <si>
    <t>SLSPSR09</t>
  </si>
  <si>
    <t>SLSPIB20</t>
  </si>
  <si>
    <t>SLSPIB42</t>
  </si>
  <si>
    <t>SLSPIB44</t>
  </si>
  <si>
    <t>SLSPIB49</t>
  </si>
  <si>
    <t>SLSPIB51</t>
  </si>
  <si>
    <t>SLSPVD01</t>
  </si>
  <si>
    <t>SLSPVD03</t>
  </si>
  <si>
    <t>SLSPVD04</t>
  </si>
  <si>
    <t>SLSPVP04</t>
  </si>
  <si>
    <t>SLSPVP06</t>
  </si>
  <si>
    <t>SLSPVP08</t>
  </si>
  <si>
    <t>SLSPVP09</t>
  </si>
  <si>
    <t>SLSPSE04</t>
  </si>
  <si>
    <t>SLSPSE05</t>
  </si>
  <si>
    <t>SLSPSE06</t>
  </si>
  <si>
    <t>SLSPVM09</t>
  </si>
  <si>
    <t>SLSPLP21</t>
  </si>
  <si>
    <t>SLSPBT07</t>
  </si>
  <si>
    <t>SP0224</t>
  </si>
  <si>
    <t>SP0418</t>
  </si>
  <si>
    <t>SLSPJP26</t>
  </si>
  <si>
    <t>SLSPMR08</t>
  </si>
  <si>
    <t>SLSPVT04</t>
  </si>
  <si>
    <t>SP2936</t>
  </si>
  <si>
    <t>SP0730</t>
  </si>
  <si>
    <t>SP2937</t>
  </si>
  <si>
    <t>SP3110</t>
  </si>
  <si>
    <t>SLSPPN14</t>
  </si>
  <si>
    <t>SP3230</t>
  </si>
  <si>
    <t>SLSPPT10</t>
  </si>
  <si>
    <t>SP3716</t>
  </si>
  <si>
    <t>SP3717</t>
  </si>
  <si>
    <t>SP3724</t>
  </si>
  <si>
    <t>SP3725</t>
  </si>
  <si>
    <t>SP3752</t>
  </si>
  <si>
    <t>SLGRVL02</t>
  </si>
  <si>
    <t>SLSPBF16</t>
  </si>
  <si>
    <t>SP7079</t>
  </si>
  <si>
    <t>SP7080</t>
  </si>
  <si>
    <t>SP7081</t>
  </si>
  <si>
    <t>SP7086</t>
  </si>
  <si>
    <t>SP1231</t>
  </si>
  <si>
    <t>SLSPIB60</t>
  </si>
  <si>
    <t>SLSPLP29</t>
  </si>
  <si>
    <t>SP2241</t>
  </si>
  <si>
    <t>SLSPGR14</t>
  </si>
  <si>
    <t>SP7098</t>
  </si>
  <si>
    <t>SP7099</t>
  </si>
  <si>
    <t>SP7902</t>
  </si>
  <si>
    <t>SP8735</t>
  </si>
  <si>
    <t>SP8740</t>
  </si>
  <si>
    <t>SLPAVR03</t>
  </si>
  <si>
    <t>SP8842</t>
  </si>
  <si>
    <t>SLTSPP03</t>
  </si>
  <si>
    <t>SLTSRB01</t>
  </si>
  <si>
    <t>SLEBHA01</t>
  </si>
  <si>
    <t>SLSPAI09</t>
  </si>
  <si>
    <t>SLSPCB16</t>
  </si>
  <si>
    <t>SP4547</t>
  </si>
  <si>
    <t>SLSPIB43</t>
  </si>
  <si>
    <t>SLSPBV17</t>
  </si>
  <si>
    <t>SLSPBV16</t>
  </si>
  <si>
    <t>SLSPBV26</t>
  </si>
  <si>
    <t>SLSPLB24</t>
  </si>
  <si>
    <t>SP2819</t>
  </si>
  <si>
    <t>SLSPSD22</t>
  </si>
  <si>
    <t>SLSPSD28</t>
  </si>
  <si>
    <t>SLSPSD20</t>
  </si>
  <si>
    <t>SPY479</t>
  </si>
  <si>
    <t>SPY481</t>
  </si>
  <si>
    <t>SPY485</t>
  </si>
  <si>
    <t>SPY491</t>
  </si>
  <si>
    <t>SPY493</t>
  </si>
  <si>
    <t>SPY495</t>
  </si>
  <si>
    <t>SPY497</t>
  </si>
  <si>
    <t>SPY499</t>
  </si>
  <si>
    <t>SPY503</t>
  </si>
  <si>
    <t>SPY511</t>
  </si>
  <si>
    <t>SPY717</t>
  </si>
  <si>
    <t>SPX517</t>
  </si>
  <si>
    <t>SPX549</t>
  </si>
  <si>
    <t>SPX533</t>
  </si>
  <si>
    <t>SLSPCN08</t>
  </si>
  <si>
    <t>SPX998</t>
  </si>
  <si>
    <t>SPX518</t>
  </si>
  <si>
    <t>SP5521</t>
  </si>
  <si>
    <t>SP5537</t>
  </si>
  <si>
    <t>SP5539</t>
  </si>
  <si>
    <t>AMIOMW01</t>
  </si>
  <si>
    <t>SPLP16</t>
  </si>
  <si>
    <t>SPSM16</t>
  </si>
  <si>
    <t>GJEN02</t>
  </si>
  <si>
    <t>GJVC01</t>
  </si>
  <si>
    <t>SI3141</t>
  </si>
  <si>
    <t>SI3133</t>
  </si>
  <si>
    <t>SI3131</t>
  </si>
  <si>
    <t>SI3129</t>
  </si>
  <si>
    <t>SI3130</t>
  </si>
  <si>
    <t>SI3135</t>
  </si>
  <si>
    <t>SI3136</t>
  </si>
  <si>
    <t>SI3137</t>
  </si>
  <si>
    <t>SI3140</t>
  </si>
  <si>
    <t>JQRD03</t>
  </si>
  <si>
    <t>MOPG01</t>
  </si>
  <si>
    <t>MURD03</t>
  </si>
  <si>
    <t>JQRD02</t>
  </si>
  <si>
    <t>SI3030</t>
  </si>
  <si>
    <t>SI3372</t>
  </si>
  <si>
    <t>SI3337</t>
  </si>
  <si>
    <t>SI3348</t>
  </si>
  <si>
    <t>SI3350</t>
  </si>
  <si>
    <t>SI3354</t>
  </si>
  <si>
    <t>SP7323</t>
  </si>
  <si>
    <t>BPFD01</t>
  </si>
  <si>
    <t>BPSL01</t>
  </si>
  <si>
    <t>SP7612</t>
  </si>
  <si>
    <t>CLBJ02</t>
  </si>
  <si>
    <t>IASA01</t>
  </si>
  <si>
    <t>IAPN01</t>
  </si>
  <si>
    <t>JYCT01</t>
  </si>
  <si>
    <t>JNMR01</t>
  </si>
  <si>
    <t>JTRB01</t>
  </si>
  <si>
    <t>JTRB02</t>
  </si>
  <si>
    <t>SLSPME51</t>
  </si>
  <si>
    <t>SLSPTT10</t>
  </si>
  <si>
    <t>SLSPIB58</t>
  </si>
  <si>
    <t>ALSN01</t>
  </si>
  <si>
    <t>ARVN01</t>
  </si>
  <si>
    <t>AJDI01</t>
  </si>
  <si>
    <t>AJFR02</t>
  </si>
  <si>
    <t>AJRB01</t>
  </si>
  <si>
    <t>SLSNEN01</t>
  </si>
  <si>
    <t>SP5227</t>
  </si>
  <si>
    <t>SLBATM04</t>
  </si>
  <si>
    <t>BAAH17</t>
  </si>
  <si>
    <t>GRPB03</t>
  </si>
  <si>
    <t>GRSE03</t>
  </si>
  <si>
    <t>EGJS01</t>
  </si>
  <si>
    <t>MCVP02</t>
  </si>
  <si>
    <t>SLSPAR02</t>
  </si>
  <si>
    <t>SLSPAR07</t>
  </si>
  <si>
    <t>SLSPCA02</t>
  </si>
  <si>
    <t>LSCT01</t>
  </si>
  <si>
    <t>LSRB01</t>
  </si>
  <si>
    <t>SLIPCS01</t>
  </si>
  <si>
    <t>SLIPJM01</t>
  </si>
  <si>
    <t>SP5313</t>
  </si>
  <si>
    <t>ITRD02</t>
  </si>
  <si>
    <t>JDJB02</t>
  </si>
  <si>
    <t>JDJB03</t>
  </si>
  <si>
    <t>MRLP01</t>
  </si>
  <si>
    <t>MRVR01</t>
  </si>
  <si>
    <t>SLSPCI01</t>
  </si>
  <si>
    <t>SLSPCN10</t>
  </si>
  <si>
    <t>SLSPEM05</t>
  </si>
  <si>
    <t>SLSPIA10</t>
  </si>
  <si>
    <t>SLSPIA13</t>
  </si>
  <si>
    <t>OSCD01</t>
  </si>
  <si>
    <t>OSJE01</t>
  </si>
  <si>
    <t>OSJH01</t>
  </si>
  <si>
    <t>OSJO01</t>
  </si>
  <si>
    <t>OSRR01</t>
  </si>
  <si>
    <t>OSVI01</t>
  </si>
  <si>
    <t>OSVQ03</t>
  </si>
  <si>
    <t>SLSPIT06</t>
  </si>
  <si>
    <t>SAVG01</t>
  </si>
  <si>
    <t>SBPI01</t>
  </si>
  <si>
    <t>SBPQ01</t>
  </si>
  <si>
    <t>SLBR01</t>
  </si>
  <si>
    <t>SBVV02</t>
  </si>
  <si>
    <t>SCBV02</t>
  </si>
  <si>
    <t>SCSP02</t>
  </si>
  <si>
    <t>SLSNSL01</t>
  </si>
  <si>
    <t>SLSNAH02</t>
  </si>
  <si>
    <t>SLSNAH03</t>
  </si>
  <si>
    <t>SPJC03</t>
  </si>
  <si>
    <t>SLSPJH02</t>
  </si>
  <si>
    <t>SLSPAN01</t>
  </si>
  <si>
    <t>SLSPPC01</t>
  </si>
  <si>
    <t>SLSPPC03</t>
  </si>
  <si>
    <t>SLSPBF05</t>
  </si>
  <si>
    <t>SLSPPH02</t>
  </si>
  <si>
    <t>SLSPCB17</t>
  </si>
  <si>
    <t>SLSPCG02</t>
  </si>
  <si>
    <t>SLSPPR07</t>
  </si>
  <si>
    <t>SLSPCG10</t>
  </si>
  <si>
    <t>SLSPJP12</t>
  </si>
  <si>
    <t>SLSPCG12</t>
  </si>
  <si>
    <t>SLSPCL04</t>
  </si>
  <si>
    <t>SLSPJP16</t>
  </si>
  <si>
    <t>SLSPJA01</t>
  </si>
  <si>
    <t>SLSPSI06</t>
  </si>
  <si>
    <t>SLSPJP47</t>
  </si>
  <si>
    <t>SLSPLB03</t>
  </si>
  <si>
    <t>SLSPLB05</t>
  </si>
  <si>
    <t>SLSPCR10</t>
  </si>
  <si>
    <t>SLSPGR01</t>
  </si>
  <si>
    <t>SLSPLP02</t>
  </si>
  <si>
    <t>SLSPME50</t>
  </si>
  <si>
    <t>SLSPME53</t>
  </si>
  <si>
    <t>SLSPSR07</t>
  </si>
  <si>
    <t>SLSPIB38</t>
  </si>
  <si>
    <t>SLSPIB50</t>
  </si>
  <si>
    <t>SPIB52</t>
  </si>
  <si>
    <t>SLSPPS01</t>
  </si>
  <si>
    <t>SLSPPS03</t>
  </si>
  <si>
    <t>SLSPPT05</t>
  </si>
  <si>
    <t>SLSPME54</t>
  </si>
  <si>
    <t>SLSPME55</t>
  </si>
  <si>
    <t>SLSPME56</t>
  </si>
  <si>
    <t>SLSPIB54</t>
  </si>
  <si>
    <t>SLSPRE04</t>
  </si>
  <si>
    <t>SLSPRE06</t>
  </si>
  <si>
    <t>SLSPRE08</t>
  </si>
  <si>
    <t>SLSPRE10</t>
  </si>
  <si>
    <t>SLSPRE11</t>
  </si>
  <si>
    <t>SLSPRE12</t>
  </si>
  <si>
    <t>SLSPSA02</t>
  </si>
  <si>
    <t>SLSPSA05</t>
  </si>
  <si>
    <t>SLSPTR07</t>
  </si>
  <si>
    <t>SLSPTT01</t>
  </si>
  <si>
    <t>SLSPST03</t>
  </si>
  <si>
    <t>SLSPST05</t>
  </si>
  <si>
    <t>SLSPTT02</t>
  </si>
  <si>
    <t>SLSPTT13</t>
  </si>
  <si>
    <t>SLSPJQ01</t>
  </si>
  <si>
    <t>SLSPVL04</t>
  </si>
  <si>
    <t>SLSPSA11</t>
  </si>
  <si>
    <t>SLSPJQ04</t>
  </si>
  <si>
    <t>SLSPJQ05</t>
  </si>
  <si>
    <t>SLSPJQ06</t>
  </si>
  <si>
    <t>SLSPBL03</t>
  </si>
  <si>
    <t>SLSPJQ19</t>
  </si>
  <si>
    <t>SLSPJQ23</t>
  </si>
  <si>
    <t>SLSPVR06</t>
  </si>
  <si>
    <t>SP1335</t>
  </si>
  <si>
    <t>SLSPJS04</t>
  </si>
  <si>
    <t>SLSPSL05</t>
  </si>
  <si>
    <t>SLSPJS09</t>
  </si>
  <si>
    <t>SLSPSL06</t>
  </si>
  <si>
    <t>SLSPJS11</t>
  </si>
  <si>
    <t>SLSPLP19</t>
  </si>
  <si>
    <t>SLSPJS13</t>
  </si>
  <si>
    <t>SLSPJS15</t>
  </si>
  <si>
    <t>SLSPBT06</t>
  </si>
  <si>
    <t>SLSPME57</t>
  </si>
  <si>
    <t>SLSPVM08</t>
  </si>
  <si>
    <t>SLSPME58</t>
  </si>
  <si>
    <t>SLSPVM10</t>
  </si>
  <si>
    <t>SLSPVM11</t>
  </si>
  <si>
    <t>SLSPVR09</t>
  </si>
  <si>
    <t>SLSPVM17</t>
  </si>
  <si>
    <t>SLSPVM18</t>
  </si>
  <si>
    <t>SLSPVR10</t>
  </si>
  <si>
    <t>SLSPVT01</t>
  </si>
  <si>
    <t>SP2033</t>
  </si>
  <si>
    <t>SLSPVT02</t>
  </si>
  <si>
    <t>SLSPVX01</t>
  </si>
  <si>
    <t>SLSPPD02</t>
  </si>
  <si>
    <t>SLSPPD05</t>
  </si>
  <si>
    <t>SLSPBL04</t>
  </si>
  <si>
    <t>SLSPPS04</t>
  </si>
  <si>
    <t>SLSPBL05</t>
  </si>
  <si>
    <t>SP3249</t>
  </si>
  <si>
    <t>SLSPBL09</t>
  </si>
  <si>
    <t>SP3753</t>
  </si>
  <si>
    <t>SP3766</t>
  </si>
  <si>
    <t>SP3811</t>
  </si>
  <si>
    <t>SP3830</t>
  </si>
  <si>
    <t>SP3847</t>
  </si>
  <si>
    <t>SLSPSM08</t>
  </si>
  <si>
    <t>SLSPBL10</t>
  </si>
  <si>
    <t>SP7087</t>
  </si>
  <si>
    <t>SLMAFT01</t>
  </si>
  <si>
    <t>SLMAVC02</t>
  </si>
  <si>
    <t>SP7095</t>
  </si>
  <si>
    <t>SP2513</t>
  </si>
  <si>
    <t>SP2524</t>
  </si>
  <si>
    <t>SLSPBS07</t>
  </si>
  <si>
    <t>SP7903</t>
  </si>
  <si>
    <t>SP7909</t>
  </si>
  <si>
    <t>SP7912</t>
  </si>
  <si>
    <t>SP8798</t>
  </si>
  <si>
    <t>SP4606</t>
  </si>
  <si>
    <t>SP0129</t>
  </si>
  <si>
    <t>SLSPIB37</t>
  </si>
  <si>
    <t>SLSPJD01</t>
  </si>
  <si>
    <t>SLSPAA07</t>
  </si>
  <si>
    <t>SLSPJP41</t>
  </si>
  <si>
    <t>SP1146</t>
  </si>
  <si>
    <t>SPX538</t>
  </si>
  <si>
    <t>SPX540</t>
  </si>
  <si>
    <t>SPX619</t>
  </si>
  <si>
    <t>SPX567</t>
  </si>
  <si>
    <t>SPX612</t>
  </si>
  <si>
    <t>SPX562</t>
  </si>
  <si>
    <t>SPX546</t>
  </si>
  <si>
    <t>SPX571</t>
  </si>
  <si>
    <t>SPX574</t>
  </si>
  <si>
    <t>SPX521</t>
  </si>
  <si>
    <t>CYRD04</t>
  </si>
  <si>
    <t>SI3142</t>
  </si>
  <si>
    <t>ILCT01</t>
  </si>
  <si>
    <t>SI3220</t>
  </si>
  <si>
    <t>SI3222</t>
  </si>
  <si>
    <t>SI3224</t>
  </si>
  <si>
    <t>SI3226</t>
  </si>
  <si>
    <t>SI3228</t>
  </si>
  <si>
    <t>SI3229</t>
  </si>
  <si>
    <t>SI3221</t>
  </si>
  <si>
    <t>SI3223</t>
  </si>
  <si>
    <t>SI3225</t>
  </si>
  <si>
    <t>SI3227</t>
  </si>
  <si>
    <t>MOCT01</t>
  </si>
  <si>
    <t>SI3231</t>
  </si>
  <si>
    <t>SI3232</t>
  </si>
  <si>
    <t>MURD14</t>
  </si>
  <si>
    <t>OWCT01</t>
  </si>
  <si>
    <t>SI3047</t>
  </si>
  <si>
    <t>ATBH01</t>
  </si>
  <si>
    <t>CVAMW02</t>
  </si>
  <si>
    <t>IGDP01</t>
  </si>
  <si>
    <t>JNTJ01</t>
  </si>
  <si>
    <t>JNSG01</t>
  </si>
  <si>
    <t>NPDP02</t>
  </si>
  <si>
    <t>SP7821</t>
  </si>
  <si>
    <t>PJCT01</t>
  </si>
  <si>
    <t>SP7701</t>
  </si>
  <si>
    <t>SP6503</t>
  </si>
  <si>
    <t>SP6505</t>
  </si>
  <si>
    <t>JTRB03</t>
  </si>
  <si>
    <t>SLSPCE07</t>
  </si>
  <si>
    <t>SLSPMR24</t>
  </si>
  <si>
    <t>SLSPPN11</t>
  </si>
  <si>
    <t>SP2815</t>
  </si>
  <si>
    <t>SLSPSM47</t>
  </si>
  <si>
    <t>SLSPCB36</t>
  </si>
  <si>
    <t>CSLJ01</t>
  </si>
  <si>
    <t>BAPE01</t>
  </si>
  <si>
    <t>CRVM01</t>
  </si>
  <si>
    <t>CRVS02</t>
  </si>
  <si>
    <t>DDJO02</t>
  </si>
  <si>
    <t>DDJP01</t>
  </si>
  <si>
    <t>EBML04</t>
  </si>
  <si>
    <t>FVJH01</t>
  </si>
  <si>
    <t>GRCM01</t>
  </si>
  <si>
    <t>GRJN01</t>
  </si>
  <si>
    <t>GRSE02</t>
  </si>
  <si>
    <t>GRSR02</t>
  </si>
  <si>
    <t>GRVI01</t>
  </si>
  <si>
    <t>GRVM01</t>
  </si>
  <si>
    <t>GRVS01</t>
  </si>
  <si>
    <t>MCVM01</t>
  </si>
  <si>
    <t>SP5328</t>
  </si>
  <si>
    <t>MAVA01</t>
  </si>
  <si>
    <t>RPIT03</t>
  </si>
  <si>
    <t>RPIT04</t>
  </si>
  <si>
    <t>RPRC01</t>
  </si>
  <si>
    <t>RPVR01</t>
  </si>
  <si>
    <t>SLSPEM01</t>
  </si>
  <si>
    <t>SLSPEM03</t>
  </si>
  <si>
    <t>SLSPEM06</t>
  </si>
  <si>
    <t>SLSPIA02</t>
  </si>
  <si>
    <t>OSJF01</t>
  </si>
  <si>
    <t>OSJG01</t>
  </si>
  <si>
    <t>OSCT01</t>
  </si>
  <si>
    <t>OSJE02</t>
  </si>
  <si>
    <t>SAJR01</t>
  </si>
  <si>
    <t>SAML01</t>
  </si>
  <si>
    <t>SAVB04</t>
  </si>
  <si>
    <t>SAVB05</t>
  </si>
  <si>
    <t>SAVB06</t>
  </si>
  <si>
    <t>SBAL02</t>
  </si>
  <si>
    <t>SBFZ02</t>
  </si>
  <si>
    <t>SLDI01</t>
  </si>
  <si>
    <t>SLJC01</t>
  </si>
  <si>
    <t>SLSJ01</t>
  </si>
  <si>
    <t>SCSJ01</t>
  </si>
  <si>
    <t>SLSPAI08</t>
  </si>
  <si>
    <t>SLSPLJ03</t>
  </si>
  <si>
    <t>SPAI11</t>
  </si>
  <si>
    <t>SLSPBF03</t>
  </si>
  <si>
    <t>SLSPCY01</t>
  </si>
  <si>
    <t>SLSPPH10</t>
  </si>
  <si>
    <t>SLSPPH11</t>
  </si>
  <si>
    <t>SLSPPH13</t>
  </si>
  <si>
    <t>SLSPCD11</t>
  </si>
  <si>
    <t>SLSPCG03</t>
  </si>
  <si>
    <t>SLSPJP04</t>
  </si>
  <si>
    <t>SLSPSB05</t>
  </si>
  <si>
    <t>SLSPCM03</t>
  </si>
  <si>
    <t>SLSPCR01</t>
  </si>
  <si>
    <t>SLSPCR07</t>
  </si>
  <si>
    <t>SLSPSL07</t>
  </si>
  <si>
    <t>SLSPSL08</t>
  </si>
  <si>
    <t>SLSPMC08</t>
  </si>
  <si>
    <t>SLSPMC09</t>
  </si>
  <si>
    <t>SLSPMN04</t>
  </si>
  <si>
    <t>SLSPIB08</t>
  </si>
  <si>
    <t>SLSPSR04</t>
  </si>
  <si>
    <t>SLSPPI01</t>
  </si>
  <si>
    <t>SLSPPZ01</t>
  </si>
  <si>
    <t>SLSPSU04</t>
  </si>
  <si>
    <t>SLSPRE02</t>
  </si>
  <si>
    <t>SLSPSA07</t>
  </si>
  <si>
    <t>SLSPSG03</t>
  </si>
  <si>
    <t>SLSPSU10</t>
  </si>
  <si>
    <t>SLSPTR02</t>
  </si>
  <si>
    <t>SLSPTR05</t>
  </si>
  <si>
    <t>SLSPJN02</t>
  </si>
  <si>
    <t>SLSPTR06</t>
  </si>
  <si>
    <t>SLSPTT04</t>
  </si>
  <si>
    <t>SLSPTT15</t>
  </si>
  <si>
    <t>SLSPTT17</t>
  </si>
  <si>
    <t>SLSPVC04</t>
  </si>
  <si>
    <t>SLSPVF03</t>
  </si>
  <si>
    <t>SLSPVF08</t>
  </si>
  <si>
    <t>SLSPVL03</t>
  </si>
  <si>
    <t>SLSPSC12</t>
  </si>
  <si>
    <t>SLSPJQ07</t>
  </si>
  <si>
    <t>SLSPSE22</t>
  </si>
  <si>
    <t>SLSPJS06</t>
  </si>
  <si>
    <t>SLSPJS10</t>
  </si>
  <si>
    <t>SLSPJS12</t>
  </si>
  <si>
    <t>SLSPMM02</t>
  </si>
  <si>
    <t>SLSPVR08</t>
  </si>
  <si>
    <t>SLSPMM04</t>
  </si>
  <si>
    <t>SLSPMM05</t>
  </si>
  <si>
    <t>SLSPMM07</t>
  </si>
  <si>
    <t>SLSPMM10</t>
  </si>
  <si>
    <t>SLSPVT03</t>
  </si>
  <si>
    <t>SLSPMR16</t>
  </si>
  <si>
    <t>SP8059</t>
  </si>
  <si>
    <t>SLSPST14</t>
  </si>
  <si>
    <t>SLSPPD08</t>
  </si>
  <si>
    <t>SLSPTT28</t>
  </si>
  <si>
    <t>SLSPPI06</t>
  </si>
  <si>
    <t>SP3131</t>
  </si>
  <si>
    <t>SLSPPN10</t>
  </si>
  <si>
    <t>SP8153</t>
  </si>
  <si>
    <t>SLSPSM04</t>
  </si>
  <si>
    <t>SLSPTC09</t>
  </si>
  <si>
    <t>SLSPTC10</t>
  </si>
  <si>
    <t>SLSPTC12</t>
  </si>
  <si>
    <t>SLSPCV19</t>
  </si>
  <si>
    <t>SLSPCE19</t>
  </si>
  <si>
    <t>SLSPBL08</t>
  </si>
  <si>
    <t>SLSPSM11</t>
  </si>
  <si>
    <t>SP8171</t>
  </si>
  <si>
    <t>SLSPVA01</t>
  </si>
  <si>
    <t>SLSPVA03</t>
  </si>
  <si>
    <t>SPVS10</t>
  </si>
  <si>
    <t>SLMABE09</t>
  </si>
  <si>
    <t>SP1430</t>
  </si>
  <si>
    <t>SP1927</t>
  </si>
  <si>
    <t>SP1949</t>
  </si>
  <si>
    <t>SP2155</t>
  </si>
  <si>
    <t>SP1948</t>
  </si>
  <si>
    <t>SLTSJM01</t>
  </si>
  <si>
    <t>SLTSPP04</t>
  </si>
  <si>
    <t>SP7910</t>
  </si>
  <si>
    <t>SP4627</t>
  </si>
  <si>
    <t>SLIQEG01</t>
  </si>
  <si>
    <t>SLSZJS04</t>
  </si>
  <si>
    <t>SLMCVC01</t>
  </si>
  <si>
    <t>SLGRBV01</t>
  </si>
  <si>
    <t>SLSPPN21</t>
  </si>
  <si>
    <t>SLSPAC06</t>
  </si>
  <si>
    <t>SLSPX418</t>
  </si>
  <si>
    <t>SLSPX405</t>
  </si>
  <si>
    <t>SPY297</t>
  </si>
  <si>
    <t>SPY425</t>
  </si>
  <si>
    <t>SPY427</t>
  </si>
  <si>
    <t>SPY431</t>
  </si>
  <si>
    <t>SPY437</t>
  </si>
  <si>
    <t>SPY439</t>
  </si>
  <si>
    <t>SP8338</t>
  </si>
  <si>
    <t>SLSPRE16</t>
  </si>
  <si>
    <t>SLSPRE18</t>
  </si>
  <si>
    <t>SLSPRE19</t>
  </si>
  <si>
    <t>SLSPSE20</t>
  </si>
  <si>
    <t>SLSPSE18</t>
  </si>
  <si>
    <t>SPY455</t>
  </si>
  <si>
    <t>SPY457</t>
  </si>
  <si>
    <t>SPY461</t>
  </si>
  <si>
    <t>SPY463</t>
  </si>
  <si>
    <t>SPY465</t>
  </si>
  <si>
    <t>SPY473</t>
  </si>
  <si>
    <t>SPX504</t>
  </si>
  <si>
    <t>SPX570</t>
  </si>
  <si>
    <t>SPX589</t>
  </si>
  <si>
    <t>SPX572</t>
  </si>
  <si>
    <t>SPX576</t>
  </si>
  <si>
    <t>SPX584</t>
  </si>
  <si>
    <t>SLSPPT13</t>
  </si>
  <si>
    <t>SPX586</t>
  </si>
  <si>
    <t>SPX502</t>
  </si>
  <si>
    <t>SPX509</t>
  </si>
  <si>
    <t>SPX551</t>
  </si>
  <si>
    <t>SPX616</t>
  </si>
  <si>
    <t>SPX561</t>
  </si>
  <si>
    <t>SPX636</t>
  </si>
  <si>
    <t>SPX505</t>
  </si>
  <si>
    <t>SPY429</t>
  </si>
  <si>
    <t>SLSPRT08</t>
  </si>
  <si>
    <t>SI3234</t>
  </si>
  <si>
    <t>SI3233</t>
  </si>
  <si>
    <t>MOCT02</t>
  </si>
  <si>
    <t>MURD15</t>
  </si>
  <si>
    <t>PGBQ01</t>
  </si>
  <si>
    <t>PGCO02</t>
  </si>
  <si>
    <t>PGPP01</t>
  </si>
  <si>
    <t>PGSO01</t>
  </si>
  <si>
    <t>SI3358</t>
  </si>
  <si>
    <t>SI3365</t>
  </si>
  <si>
    <t>SI3367</t>
  </si>
  <si>
    <t>SI3359</t>
  </si>
  <si>
    <t>SI3363</t>
  </si>
  <si>
    <t>SI3362</t>
  </si>
  <si>
    <t>SI3364</t>
  </si>
  <si>
    <t>SI3036</t>
  </si>
  <si>
    <t>SI3318</t>
  </si>
  <si>
    <t>CLSJ01</t>
  </si>
  <si>
    <t>IATG01</t>
  </si>
  <si>
    <t>SP6320</t>
  </si>
  <si>
    <t>JNCT02</t>
  </si>
  <si>
    <t>JNEC01</t>
  </si>
  <si>
    <t>JNCT03</t>
  </si>
  <si>
    <t>JNFG01</t>
  </si>
  <si>
    <t>SLJNJD02</t>
  </si>
  <si>
    <t>JNCX02</t>
  </si>
  <si>
    <t>SLSPCG07</t>
  </si>
  <si>
    <t>SLSPJQ14</t>
  </si>
  <si>
    <t>SLSPPZ11</t>
  </si>
  <si>
    <t>BWCT01</t>
  </si>
  <si>
    <t>BAAI02</t>
  </si>
  <si>
    <t>BAAH04</t>
  </si>
  <si>
    <t>CRCT01</t>
  </si>
  <si>
    <t>SLCRCT04</t>
  </si>
  <si>
    <t>COGV01</t>
  </si>
  <si>
    <t>SLCOJL01</t>
  </si>
  <si>
    <t>DDMH01</t>
  </si>
  <si>
    <t>EBJC01</t>
  </si>
  <si>
    <t>EBJS08</t>
  </si>
  <si>
    <t>EBSM03</t>
  </si>
  <si>
    <t>EBVA01</t>
  </si>
  <si>
    <t>GRAG01</t>
  </si>
  <si>
    <t>GRJA02</t>
  </si>
  <si>
    <t>GRPD01</t>
  </si>
  <si>
    <t>GRSF01</t>
  </si>
  <si>
    <t>GRSM02</t>
  </si>
  <si>
    <t>GRSR01</t>
  </si>
  <si>
    <t>IQJG01</t>
  </si>
  <si>
    <t>IQJM02</t>
  </si>
  <si>
    <t>IQVJ02</t>
  </si>
  <si>
    <t>MCVJ01</t>
  </si>
  <si>
    <t>MCVM04</t>
  </si>
  <si>
    <t>SIVN01</t>
  </si>
  <si>
    <t>SLSPAA02</t>
  </si>
  <si>
    <t>SLSPAA03</t>
  </si>
  <si>
    <t>SLSPBE06</t>
  </si>
  <si>
    <t>IPLJ03</t>
  </si>
  <si>
    <t>ITVP01</t>
  </si>
  <si>
    <t>JDJB01</t>
  </si>
  <si>
    <t>SLSPCN03</t>
  </si>
  <si>
    <t>SLSPCN07</t>
  </si>
  <si>
    <t>OSJT01</t>
  </si>
  <si>
    <t>OSVL01</t>
  </si>
  <si>
    <t>OSVQ02</t>
  </si>
  <si>
    <t>OSVR01</t>
  </si>
  <si>
    <t>SLOSPR01</t>
  </si>
  <si>
    <t>SLSPIT05</t>
  </si>
  <si>
    <t>SACM04</t>
  </si>
  <si>
    <t>SAHU01</t>
  </si>
  <si>
    <t>SLSPJC01</t>
  </si>
  <si>
    <t>SAJA02</t>
  </si>
  <si>
    <t>SBJB02</t>
  </si>
  <si>
    <t>SBJT02</t>
  </si>
  <si>
    <t>SBJU01</t>
  </si>
  <si>
    <t>SBPC02</t>
  </si>
  <si>
    <t>SBRP01</t>
  </si>
  <si>
    <t>SBVL02</t>
  </si>
  <si>
    <t>SCCT01</t>
  </si>
  <si>
    <t>SCSA01</t>
  </si>
  <si>
    <t>SCSM01</t>
  </si>
  <si>
    <t>SLSPBV12</t>
  </si>
  <si>
    <t>SLSPCO10</t>
  </si>
  <si>
    <t>SLSNAS01</t>
  </si>
  <si>
    <t>SLSNFZ02</t>
  </si>
  <si>
    <t>SLSPVM29</t>
  </si>
  <si>
    <t>SLSPLJ10</t>
  </si>
  <si>
    <t>SLSPBF06</t>
  </si>
  <si>
    <t>SLSPCS03</t>
  </si>
  <si>
    <t>SLSPSI01</t>
  </si>
  <si>
    <t>SLSPSL02</t>
  </si>
  <si>
    <t>SLSPJP19</t>
  </si>
  <si>
    <t>SLSPCR02</t>
  </si>
  <si>
    <t>SLSPCR08</t>
  </si>
  <si>
    <t>SLSPMC06</t>
  </si>
  <si>
    <t>SLSPLP01</t>
  </si>
  <si>
    <t>SLSPSR02</t>
  </si>
  <si>
    <t>SLSPSR03</t>
  </si>
  <si>
    <t>SLSPSU02</t>
  </si>
  <si>
    <t>SLSPSU06</t>
  </si>
  <si>
    <t>SLSPSU08</t>
  </si>
  <si>
    <t>SLSPRE17</t>
  </si>
  <si>
    <t>SLSPTR01</t>
  </si>
  <si>
    <t>SPIB65</t>
  </si>
  <si>
    <t>SLSPTC05</t>
  </si>
  <si>
    <t>SLSPVD02</t>
  </si>
  <si>
    <t>SLSPVA12</t>
  </si>
  <si>
    <t>SLSPJN11</t>
  </si>
  <si>
    <t>SLSPVG01</t>
  </si>
  <si>
    <t>SLSPVL01</t>
  </si>
  <si>
    <t>SLSPSA12</t>
  </si>
  <si>
    <t>SLSPSA13</t>
  </si>
  <si>
    <t>SLSPSC04</t>
  </si>
  <si>
    <t>SLSPVJ03</t>
  </si>
  <si>
    <t>SLSPSC15</t>
  </si>
  <si>
    <t>SLSPVR01</t>
  </si>
  <si>
    <t>SLSPVR02</t>
  </si>
  <si>
    <t>SLSPVR03</t>
  </si>
  <si>
    <t>SLSPSE17</t>
  </si>
  <si>
    <t>SLSPRT06</t>
  </si>
  <si>
    <t>SLSPST12</t>
  </si>
  <si>
    <t>SLSPVR07</t>
  </si>
  <si>
    <t>SLSPVG09</t>
  </si>
  <si>
    <t>SPVM28</t>
  </si>
  <si>
    <t>SLSPMR01</t>
  </si>
  <si>
    <t>SP2840</t>
  </si>
  <si>
    <t>SP2909</t>
  </si>
  <si>
    <t>SLSPST15</t>
  </si>
  <si>
    <t>SLSPBF13</t>
  </si>
  <si>
    <t>SLSPBS06</t>
  </si>
  <si>
    <t>SLSBBN05</t>
  </si>
  <si>
    <t>SLSBJP01</t>
  </si>
  <si>
    <t>SLSBVL06</t>
  </si>
  <si>
    <t>SLSPPN16</t>
  </si>
  <si>
    <t>SLSPPN19</t>
  </si>
  <si>
    <t>SP3248</t>
  </si>
  <si>
    <t>SLSPCV16</t>
  </si>
  <si>
    <t>SP3250</t>
  </si>
  <si>
    <t>SLSPCV17</t>
  </si>
  <si>
    <t>SLSPCV18</t>
  </si>
  <si>
    <t>SLSPLI06</t>
  </si>
  <si>
    <t>SP3450</t>
  </si>
  <si>
    <t>SP3532</t>
  </si>
  <si>
    <t>SP3534</t>
  </si>
  <si>
    <t>SP3535</t>
  </si>
  <si>
    <t>SP3615</t>
  </si>
  <si>
    <t>SP4028</t>
  </si>
  <si>
    <t>SLSPSM28</t>
  </si>
  <si>
    <t>SP4131</t>
  </si>
  <si>
    <t>SP4132</t>
  </si>
  <si>
    <t>SLSPSM34</t>
  </si>
  <si>
    <t>SLSPSM36</t>
  </si>
  <si>
    <t>SP8329</t>
  </si>
  <si>
    <t>SLSPVA05</t>
  </si>
  <si>
    <t>SLSPVA06</t>
  </si>
  <si>
    <t>SLSPVA07</t>
  </si>
  <si>
    <t>SLSPVA17</t>
  </si>
  <si>
    <t>SLSPVS01</t>
  </si>
  <si>
    <t>SP7082</t>
  </si>
  <si>
    <t>SLSPTC14</t>
  </si>
  <si>
    <t>SLSPVS03</t>
  </si>
  <si>
    <t>SLSPVS04</t>
  </si>
  <si>
    <t>SLSPVS06</t>
  </si>
  <si>
    <t>SLSPVS08</t>
  </si>
  <si>
    <t>SLSPVS09</t>
  </si>
  <si>
    <t>SP8508</t>
  </si>
  <si>
    <t>SLSPZZ30</t>
  </si>
  <si>
    <t>SP7090</t>
  </si>
  <si>
    <t>SLSPLP04</t>
  </si>
  <si>
    <t>SLSPVA18</t>
  </si>
  <si>
    <t>SP2207</t>
  </si>
  <si>
    <t>SP2215</t>
  </si>
  <si>
    <t>SLSPSM48</t>
  </si>
  <si>
    <t>SP2536</t>
  </si>
  <si>
    <t>SLTSPP05</t>
  </si>
  <si>
    <t>SLTSPG02</t>
  </si>
  <si>
    <t>SLIQRD03</t>
  </si>
  <si>
    <t>SP8837</t>
  </si>
  <si>
    <t>SLSZIT03</t>
  </si>
  <si>
    <t>SLSZJM01</t>
  </si>
  <si>
    <t>SLSPSM27</t>
  </si>
  <si>
    <t>SP4644</t>
  </si>
  <si>
    <t>SLSPVA10</t>
  </si>
  <si>
    <t>SLSPX403</t>
  </si>
  <si>
    <t>SPX585</t>
  </si>
  <si>
    <t>SPX609</t>
  </si>
  <si>
    <t>SPX613</t>
  </si>
  <si>
    <t>SPX554</t>
  </si>
  <si>
    <t>SPX514</t>
  </si>
  <si>
    <t>SPX506</t>
  </si>
  <si>
    <t>SPX559</t>
  </si>
  <si>
    <t>SPX558</t>
  </si>
  <si>
    <t>SPX644</t>
  </si>
  <si>
    <t>SPX591</t>
  </si>
  <si>
    <t>SPX547</t>
  </si>
  <si>
    <t>SPX633</t>
  </si>
  <si>
    <t>SP5803</t>
  </si>
  <si>
    <t>INCT01</t>
  </si>
  <si>
    <t>INJE02</t>
  </si>
  <si>
    <t>IWCT01</t>
  </si>
  <si>
    <t>IWRDRP</t>
  </si>
  <si>
    <t>MURD13</t>
  </si>
  <si>
    <t>PGJM01</t>
  </si>
  <si>
    <t>RQCT01</t>
  </si>
  <si>
    <t>SI3236</t>
  </si>
  <si>
    <t>SI3240</t>
  </si>
  <si>
    <t>SI3242</t>
  </si>
  <si>
    <t>SI3235</t>
  </si>
  <si>
    <t>SI3237</t>
  </si>
  <si>
    <t>SI3239</t>
  </si>
  <si>
    <t>SI3241</t>
  </si>
  <si>
    <t>SI3031</t>
  </si>
  <si>
    <t>SI3041</t>
  </si>
  <si>
    <t>SI3005</t>
  </si>
  <si>
    <t>SI3021</t>
  </si>
  <si>
    <t>SI3317</t>
  </si>
  <si>
    <t>SI3322</t>
  </si>
  <si>
    <t>ATBP01</t>
  </si>
  <si>
    <t>SP7318</t>
  </si>
  <si>
    <t>SP7316</t>
  </si>
  <si>
    <t>AIAMW01</t>
  </si>
  <si>
    <t>BPAC01</t>
  </si>
  <si>
    <t>IAJI02</t>
  </si>
  <si>
    <t>JNJT01</t>
  </si>
  <si>
    <t>JNJV01</t>
  </si>
  <si>
    <t>JNTU01</t>
  </si>
  <si>
    <t>JN089R</t>
  </si>
  <si>
    <t>SLSPBU05</t>
  </si>
  <si>
    <t>SP1637</t>
  </si>
  <si>
    <t>SP2225</t>
  </si>
  <si>
    <t>ALSL01</t>
  </si>
  <si>
    <t>BAAI04</t>
  </si>
  <si>
    <t>SP5226</t>
  </si>
  <si>
    <t>SP5246</t>
  </si>
  <si>
    <t>BAAH20</t>
  </si>
  <si>
    <t>CSNC01</t>
  </si>
  <si>
    <t>CSLJ02</t>
  </si>
  <si>
    <t>CRCT02</t>
  </si>
  <si>
    <t>SP5116</t>
  </si>
  <si>
    <t>SLCRCT03</t>
  </si>
  <si>
    <t>SP5124</t>
  </si>
  <si>
    <t>COCR01</t>
  </si>
  <si>
    <t>FMNB03</t>
  </si>
  <si>
    <t>FRCT02</t>
  </si>
  <si>
    <t>FRBC04</t>
  </si>
  <si>
    <t>SLIQRM03</t>
  </si>
  <si>
    <t>SP8736</t>
  </si>
  <si>
    <t>ISRB02</t>
  </si>
  <si>
    <t>IPJL01</t>
  </si>
  <si>
    <t>SLIPMF03</t>
  </si>
  <si>
    <t>SP5315</t>
  </si>
  <si>
    <t>ITPI01</t>
  </si>
  <si>
    <t>BAPC04</t>
  </si>
  <si>
    <t>MRCV02</t>
  </si>
  <si>
    <t>SP7409</t>
  </si>
  <si>
    <t>SLMAVC01</t>
  </si>
  <si>
    <t>OSVM01</t>
  </si>
  <si>
    <t>OSVM04</t>
  </si>
  <si>
    <t>OSJV01</t>
  </si>
  <si>
    <t>SLOSJE03</t>
  </si>
  <si>
    <t>SP5043</t>
  </si>
  <si>
    <t>SBMN04</t>
  </si>
  <si>
    <t>SP6241</t>
  </si>
  <si>
    <t>SLSAHM02</t>
  </si>
  <si>
    <t>SP5253</t>
  </si>
  <si>
    <t>SLSPIB61</t>
  </si>
  <si>
    <t>SLSPIB70</t>
  </si>
  <si>
    <t>SLSPIB71</t>
  </si>
  <si>
    <t>SLSPLP26</t>
  </si>
  <si>
    <t>SP2012</t>
  </si>
  <si>
    <t>SLSBCT02</t>
  </si>
  <si>
    <t>SP3229</t>
  </si>
  <si>
    <t>SLSBJG01</t>
  </si>
  <si>
    <t>SP3305</t>
  </si>
  <si>
    <t>SP3350</t>
  </si>
  <si>
    <t>SP3411</t>
  </si>
  <si>
    <t>SP3451</t>
  </si>
  <si>
    <t>SP3452</t>
  </si>
  <si>
    <t>SP3512</t>
  </si>
  <si>
    <t>SP3585</t>
  </si>
  <si>
    <t>SP3653</t>
  </si>
  <si>
    <t>SP4217</t>
  </si>
  <si>
    <t>SLSPCB30</t>
  </si>
  <si>
    <t>SLSPCB31</t>
  </si>
  <si>
    <t>SLPAJI01</t>
  </si>
  <si>
    <t>SPX618</t>
  </si>
  <si>
    <t>SPX632</t>
  </si>
  <si>
    <t>SLSP055M</t>
  </si>
  <si>
    <t>SPX624</t>
  </si>
  <si>
    <t>SPX621</t>
  </si>
  <si>
    <t>SPX626</t>
  </si>
  <si>
    <t>SPX628</t>
  </si>
  <si>
    <t>SPX606</t>
  </si>
  <si>
    <t>SPX601</t>
  </si>
  <si>
    <t>SPX552</t>
  </si>
  <si>
    <t>SPX548</t>
  </si>
  <si>
    <t>SPX522</t>
  </si>
  <si>
    <t>SPX611</t>
  </si>
  <si>
    <t>SPX653</t>
  </si>
  <si>
    <t>SPX655</t>
  </si>
  <si>
    <t>SPX657</t>
  </si>
  <si>
    <t>SPX658</t>
  </si>
  <si>
    <t>SPX900</t>
  </si>
  <si>
    <t>SPX901</t>
  </si>
  <si>
    <t>SPY001</t>
  </si>
  <si>
    <t>SPY009</t>
  </si>
  <si>
    <t>SPY013</t>
  </si>
  <si>
    <t>SPY017</t>
  </si>
  <si>
    <t>SPY019</t>
  </si>
  <si>
    <t>SPY031</t>
  </si>
  <si>
    <t>SPY033</t>
  </si>
  <si>
    <t>SPY035</t>
  </si>
  <si>
    <t>SPY043</t>
  </si>
  <si>
    <t>SPY045</t>
  </si>
  <si>
    <t>SPY051</t>
  </si>
  <si>
    <t>SPY053</t>
  </si>
  <si>
    <t>SPX557</t>
  </si>
  <si>
    <t>SPX566</t>
  </si>
  <si>
    <t>SPX588</t>
  </si>
  <si>
    <t>SPX550</t>
  </si>
  <si>
    <t>SPX637</t>
  </si>
  <si>
    <t>SPX565</t>
  </si>
  <si>
    <t>SPX513</t>
  </si>
  <si>
    <t>SPX638</t>
  </si>
  <si>
    <t>SPX511</t>
  </si>
  <si>
    <t>SPX510</t>
  </si>
  <si>
    <t>SPX627</t>
  </si>
  <si>
    <t>SPX516</t>
  </si>
  <si>
    <t>SPX610</t>
  </si>
  <si>
    <t>SPX642</t>
  </si>
  <si>
    <t>SPX645</t>
  </si>
  <si>
    <t>SPX647</t>
  </si>
  <si>
    <t>SPX563</t>
  </si>
  <si>
    <t>SPX553</t>
  </si>
  <si>
    <t>SPX635</t>
  </si>
  <si>
    <t>SPX541</t>
  </si>
  <si>
    <t>SPY025</t>
  </si>
  <si>
    <t>SPY137</t>
  </si>
  <si>
    <t>SPY153</t>
  </si>
  <si>
    <t>SPY157</t>
  </si>
  <si>
    <t>SPY255</t>
  </si>
  <si>
    <t>SPY315</t>
  </si>
  <si>
    <t>SPY339</t>
  </si>
  <si>
    <t>SPY347</t>
  </si>
  <si>
    <t>SPY349</t>
  </si>
  <si>
    <t>SPY351</t>
  </si>
  <si>
    <t>SPY393</t>
  </si>
  <si>
    <t>SPY399</t>
  </si>
  <si>
    <t>SPY405</t>
  </si>
  <si>
    <t>SPY413</t>
  </si>
  <si>
    <t>SPY417</t>
  </si>
  <si>
    <t>SPY561</t>
  </si>
  <si>
    <t>SPY567</t>
  </si>
  <si>
    <t>SI3326</t>
  </si>
  <si>
    <t>SI3018</t>
  </si>
  <si>
    <t>SI3017</t>
  </si>
  <si>
    <t>SI3020</t>
  </si>
  <si>
    <t>SI3003</t>
  </si>
  <si>
    <t>SI3025</t>
  </si>
  <si>
    <t>SPZ999</t>
  </si>
  <si>
    <t>SI3050</t>
  </si>
  <si>
    <t>SLSIX381</t>
  </si>
  <si>
    <t>SI3319</t>
  </si>
  <si>
    <t>SI3333</t>
  </si>
  <si>
    <t>SI3334</t>
  </si>
  <si>
    <t>SI3335</t>
  </si>
  <si>
    <t>SI3336</t>
  </si>
  <si>
    <t>SI3339</t>
  </si>
  <si>
    <t>SI3338</t>
  </si>
  <si>
    <t>SI3371</t>
  </si>
  <si>
    <t>SI3373</t>
  </si>
  <si>
    <t>SI3344</t>
  </si>
  <si>
    <t>SI3346</t>
  </si>
  <si>
    <t>ATFD03</t>
  </si>
  <si>
    <t>SP7609</t>
  </si>
  <si>
    <t>CLVI01</t>
  </si>
  <si>
    <t>IAMA01</t>
  </si>
  <si>
    <t>YACP01</t>
  </si>
  <si>
    <t>JNJC01</t>
  </si>
  <si>
    <t>JNDT01</t>
  </si>
  <si>
    <t>SLJNDI01</t>
  </si>
  <si>
    <t>SP7625</t>
  </si>
  <si>
    <t>SLSPCE06</t>
  </si>
  <si>
    <t>SLSPMC04</t>
  </si>
  <si>
    <t>SLSPPH08</t>
  </si>
  <si>
    <t>BAAI01</t>
  </si>
  <si>
    <t>COJS02</t>
  </si>
  <si>
    <t>SLSPAA04</t>
  </si>
  <si>
    <t>SLSPAA05</t>
  </si>
  <si>
    <t>SLSPBS02</t>
  </si>
  <si>
    <t>ITSL01</t>
  </si>
  <si>
    <t>SLSPCI02</t>
  </si>
  <si>
    <t>SLSPCI03</t>
  </si>
  <si>
    <t>SLSPGN01</t>
  </si>
  <si>
    <t>SLSPIA14</t>
  </si>
  <si>
    <t>SLOSVM03</t>
  </si>
  <si>
    <t>SP5031</t>
  </si>
  <si>
    <t>SLOSCT02</t>
  </si>
  <si>
    <t>SLOSAL01</t>
  </si>
  <si>
    <t>SLOSVO03</t>
  </si>
  <si>
    <t>SLOSVQ04</t>
  </si>
  <si>
    <t>SP5055</t>
  </si>
  <si>
    <t>SP5048</t>
  </si>
  <si>
    <t>SP5049</t>
  </si>
  <si>
    <t>SP5059</t>
  </si>
  <si>
    <t>SP5053</t>
  </si>
  <si>
    <t>SP5042</t>
  </si>
  <si>
    <t>SACM02</t>
  </si>
  <si>
    <t>SAHT01</t>
  </si>
  <si>
    <t>SLSPAI05</t>
  </si>
  <si>
    <t>SAJL01</t>
  </si>
  <si>
    <t>SAJL02</t>
  </si>
  <si>
    <t>SAJR02</t>
  </si>
  <si>
    <t>SAVS01</t>
  </si>
  <si>
    <t>SBCT01</t>
  </si>
  <si>
    <t>SBFZ04</t>
  </si>
  <si>
    <t>BABMW01</t>
  </si>
  <si>
    <t>SBJM02</t>
  </si>
  <si>
    <t>SBJM03</t>
  </si>
  <si>
    <t>SBMN03</t>
  </si>
  <si>
    <t>SBPC05</t>
  </si>
  <si>
    <t>SP8080</t>
  </si>
  <si>
    <t>SBTB01</t>
  </si>
  <si>
    <t>SBVL03</t>
  </si>
  <si>
    <t>SP6240</t>
  </si>
  <si>
    <t>SBVM01</t>
  </si>
  <si>
    <t>SCSA02</t>
  </si>
  <si>
    <t>SCSP05</t>
  </si>
  <si>
    <t>SLSPJH03</t>
  </si>
  <si>
    <t>SLSPBL02</t>
  </si>
  <si>
    <t>SLSPBS01</t>
  </si>
  <si>
    <t>SLSPCS11</t>
  </si>
  <si>
    <t>SLSPCB08</t>
  </si>
  <si>
    <t>SLSPCC01</t>
  </si>
  <si>
    <t>SLSPCC02</t>
  </si>
  <si>
    <t>SLSPCB15</t>
  </si>
  <si>
    <t>SLSPCB23</t>
  </si>
  <si>
    <t>SLSPCD01</t>
  </si>
  <si>
    <t>SLSPPH12</t>
  </si>
  <si>
    <t>SLSPCD09</t>
  </si>
  <si>
    <t>SLSPGJ01</t>
  </si>
  <si>
    <t>SLSPGJ02</t>
  </si>
  <si>
    <t>SLSPCV03</t>
  </si>
  <si>
    <t>SLSPJP11</t>
  </si>
  <si>
    <t>SLSPFO04</t>
  </si>
  <si>
    <t>SLSPCL09</t>
  </si>
  <si>
    <t>SLSPCL10</t>
  </si>
  <si>
    <t>SLSPCM01</t>
  </si>
  <si>
    <t>SLSPSB09</t>
  </si>
  <si>
    <t>SLSPSI04</t>
  </si>
  <si>
    <t>SLSPSL03</t>
  </si>
  <si>
    <t>SLSPCM08</t>
  </si>
  <si>
    <t>SLSPCM12</t>
  </si>
  <si>
    <t>SLSPMC03</t>
  </si>
  <si>
    <t>SLSPLI02</t>
  </si>
  <si>
    <t>SLSPLP08</t>
  </si>
  <si>
    <t>SLSPGR04</t>
  </si>
  <si>
    <t>SLSPGR06</t>
  </si>
  <si>
    <t>SLSPGR07</t>
  </si>
  <si>
    <t>SLSPGR09</t>
  </si>
  <si>
    <t>SLSPIB05</t>
  </si>
  <si>
    <t>SLSPIB06</t>
  </si>
  <si>
    <t>SLSPIB17</t>
  </si>
  <si>
    <t>SLSPIB19</t>
  </si>
  <si>
    <t>SLSPSU01</t>
  </si>
  <si>
    <t>SLSPPT02</t>
  </si>
  <si>
    <t>SLSPPZ04</t>
  </si>
  <si>
    <t>SLSPPZ08</t>
  </si>
  <si>
    <t>SLSPJN01</t>
  </si>
  <si>
    <t>APIT01</t>
  </si>
  <si>
    <t>APCT02</t>
  </si>
  <si>
    <t>APCT03</t>
  </si>
  <si>
    <t>SI2714</t>
  </si>
  <si>
    <t>SI2716</t>
  </si>
  <si>
    <t>SI2726</t>
  </si>
  <si>
    <t>SI2727</t>
  </si>
  <si>
    <t>KREA01</t>
  </si>
  <si>
    <t>NNCT01</t>
  </si>
  <si>
    <t>CGIN02</t>
  </si>
  <si>
    <t>CGMG01</t>
  </si>
  <si>
    <t>SI2110</t>
  </si>
  <si>
    <t>CGPA01</t>
  </si>
  <si>
    <t>CGPN01</t>
  </si>
  <si>
    <t>CGRO01</t>
  </si>
  <si>
    <t>CGTB01</t>
  </si>
  <si>
    <t>CGTT01</t>
  </si>
  <si>
    <t>CGTT03</t>
  </si>
  <si>
    <t>CGEN02</t>
  </si>
  <si>
    <t>SI2118</t>
  </si>
  <si>
    <t>SI2122</t>
  </si>
  <si>
    <t>SI2125</t>
  </si>
  <si>
    <t>SI2127</t>
  </si>
  <si>
    <t>SI2129</t>
  </si>
  <si>
    <t>SI2131</t>
  </si>
  <si>
    <t>SI2124</t>
  </si>
  <si>
    <t>SI2126</t>
  </si>
  <si>
    <t>SI2130</t>
  </si>
  <si>
    <t>CCSJ01</t>
  </si>
  <si>
    <t>CCSJ02</t>
  </si>
  <si>
    <t>QACT01</t>
  </si>
  <si>
    <t>CJAB01</t>
  </si>
  <si>
    <t>CJAC01</t>
  </si>
  <si>
    <t>CJPN01</t>
  </si>
  <si>
    <t>CJSC01</t>
  </si>
  <si>
    <t>CJSR01</t>
  </si>
  <si>
    <t>CJTT01</t>
  </si>
  <si>
    <t>CJVI01</t>
  </si>
  <si>
    <t>CJVL01</t>
  </si>
  <si>
    <t>CJLG01</t>
  </si>
  <si>
    <t>CJBV03</t>
  </si>
  <si>
    <t>SI2614</t>
  </si>
  <si>
    <t>CVNC01</t>
  </si>
  <si>
    <t>CVNE01</t>
  </si>
  <si>
    <t>CVSC01</t>
  </si>
  <si>
    <t>CVSJ01</t>
  </si>
  <si>
    <t>CVPK01</t>
  </si>
  <si>
    <t>CVXL02</t>
  </si>
  <si>
    <t>CZRM01</t>
  </si>
  <si>
    <t>KACT01</t>
  </si>
  <si>
    <t>GTNG01</t>
  </si>
  <si>
    <t>GTSJ01</t>
  </si>
  <si>
    <t>GTPD01</t>
  </si>
  <si>
    <t>GTRD01</t>
  </si>
  <si>
    <t>GTPD02</t>
  </si>
  <si>
    <t>SI2707</t>
  </si>
  <si>
    <t>SI2791</t>
  </si>
  <si>
    <t>SI2776</t>
  </si>
  <si>
    <t>SI2777</t>
  </si>
  <si>
    <t>SI2796</t>
  </si>
  <si>
    <t>SI2779</t>
  </si>
  <si>
    <t>SI2798</t>
  </si>
  <si>
    <t>SI2786</t>
  </si>
  <si>
    <t>SI2788</t>
  </si>
  <si>
    <t>SI2775</t>
  </si>
  <si>
    <t>SI2793</t>
  </si>
  <si>
    <t>SI2794</t>
  </si>
  <si>
    <t>SI2795</t>
  </si>
  <si>
    <t>SI2778</t>
  </si>
  <si>
    <t>SI2785</t>
  </si>
  <si>
    <t>SI2787</t>
  </si>
  <si>
    <t>SI2789</t>
  </si>
  <si>
    <t>IBBB01</t>
  </si>
  <si>
    <t>IBCT01</t>
  </si>
  <si>
    <t>IBPS01</t>
  </si>
  <si>
    <t>JCAV01</t>
  </si>
  <si>
    <t>JCBB01</t>
  </si>
  <si>
    <t>JCJC01</t>
  </si>
  <si>
    <t>JCJP01</t>
  </si>
  <si>
    <t>JCNE01</t>
  </si>
  <si>
    <t>JCPM01</t>
  </si>
  <si>
    <t>JCRA01</t>
  </si>
  <si>
    <t>JCSJ01</t>
  </si>
  <si>
    <t>JCVD01</t>
  </si>
  <si>
    <t>JCVP01</t>
  </si>
  <si>
    <t>JCVX01</t>
  </si>
  <si>
    <t>JCAM01</t>
  </si>
  <si>
    <t>JCSS01</t>
  </si>
  <si>
    <t>JCCA03</t>
  </si>
  <si>
    <t>SI2389</t>
  </si>
  <si>
    <t>SI2390</t>
  </si>
  <si>
    <t>SI2393</t>
  </si>
  <si>
    <t>SI2394</t>
  </si>
  <si>
    <t>SI2395</t>
  </si>
  <si>
    <t>SI2396</t>
  </si>
  <si>
    <t>SI2398</t>
  </si>
  <si>
    <t>SI2399</t>
  </si>
  <si>
    <t>SI2956</t>
  </si>
  <si>
    <t>SI2954</t>
  </si>
  <si>
    <t>JBRM01</t>
  </si>
  <si>
    <t>LRCT01</t>
  </si>
  <si>
    <t>LRPR01</t>
  </si>
  <si>
    <t>LRCE01</t>
  </si>
  <si>
    <t>LRPRRP</t>
  </si>
  <si>
    <t>LRPR02</t>
  </si>
  <si>
    <t>LVBB01</t>
  </si>
  <si>
    <t>LVFG01</t>
  </si>
  <si>
    <t>LVCT01</t>
  </si>
  <si>
    <t>LVCT02</t>
  </si>
  <si>
    <t>SI2010</t>
  </si>
  <si>
    <t>NICT01</t>
  </si>
  <si>
    <t>PDCR01</t>
  </si>
  <si>
    <t>PDCT01</t>
  </si>
  <si>
    <t>PDPU01</t>
  </si>
  <si>
    <t>PDSC01</t>
  </si>
  <si>
    <t>PDAP01</t>
  </si>
  <si>
    <t>PDPC01</t>
  </si>
  <si>
    <t>PDCN01</t>
  </si>
  <si>
    <t>PDRD01</t>
  </si>
  <si>
    <t>PD139S</t>
  </si>
  <si>
    <t>SI2639</t>
  </si>
  <si>
    <t>SI2640</t>
  </si>
  <si>
    <t>SI2642</t>
  </si>
  <si>
    <t>SI2643</t>
  </si>
  <si>
    <t>SI2644</t>
  </si>
  <si>
    <t>SI2663</t>
  </si>
  <si>
    <t>SI2646</t>
  </si>
  <si>
    <t>SI2647</t>
  </si>
  <si>
    <t>SI2641</t>
  </si>
  <si>
    <t>SI2661</t>
  </si>
  <si>
    <t>SI2662</t>
  </si>
  <si>
    <t>SI2645</t>
  </si>
  <si>
    <t>SI2664</t>
  </si>
  <si>
    <t>SI2648</t>
  </si>
  <si>
    <t>SI2665</t>
  </si>
  <si>
    <t>ETCT01</t>
  </si>
  <si>
    <t>OMCT01</t>
  </si>
  <si>
    <t>PBMR01</t>
  </si>
  <si>
    <t>PBPL01</t>
  </si>
  <si>
    <t>PBRA01</t>
  </si>
  <si>
    <t>PBST01</t>
  </si>
  <si>
    <t>QLSJ01</t>
  </si>
  <si>
    <t>RSBR01</t>
  </si>
  <si>
    <t>RSCT01</t>
  </si>
  <si>
    <t>ENCT01</t>
  </si>
  <si>
    <t>BCCT01</t>
  </si>
  <si>
    <t>SP8941</t>
  </si>
  <si>
    <t>SI2302</t>
  </si>
  <si>
    <t>SI2303</t>
  </si>
  <si>
    <t>SI2338</t>
  </si>
  <si>
    <t>SI2304</t>
  </si>
  <si>
    <t>SI2348</t>
  </si>
  <si>
    <t>SI2353</t>
  </si>
  <si>
    <t>SI2305</t>
  </si>
  <si>
    <t>SI2306</t>
  </si>
  <si>
    <t>SI2335</t>
  </si>
  <si>
    <t>SI2308</t>
  </si>
  <si>
    <t>SI2309</t>
  </si>
  <si>
    <t>SI2310</t>
  </si>
  <si>
    <t>SI2311</t>
  </si>
  <si>
    <t>SI2312</t>
  </si>
  <si>
    <t>SI2313</t>
  </si>
  <si>
    <t>SI2314</t>
  </si>
  <si>
    <t>SI2315</t>
  </si>
  <si>
    <t>SJMC04</t>
  </si>
  <si>
    <t>SI2317</t>
  </si>
  <si>
    <t>SI2318</t>
  </si>
  <si>
    <t>SI2334</t>
  </si>
  <si>
    <t>SI2321</t>
  </si>
  <si>
    <t>SI2341</t>
  </si>
  <si>
    <t>SI2322</t>
  </si>
  <si>
    <t>SI2319</t>
  </si>
  <si>
    <t>SI2336</t>
  </si>
  <si>
    <t>SI2325</t>
  </si>
  <si>
    <t>SI2326</t>
  </si>
  <si>
    <t>SI2331</t>
  </si>
  <si>
    <t>SI2327</t>
  </si>
  <si>
    <t>SI2328</t>
  </si>
  <si>
    <t>SI2329</t>
  </si>
  <si>
    <t>SI2324</t>
  </si>
  <si>
    <t>SI2342</t>
  </si>
  <si>
    <t>SI2332</t>
  </si>
  <si>
    <t>SI2330</t>
  </si>
  <si>
    <t>SI2333</t>
  </si>
  <si>
    <t>SI2323</t>
  </si>
  <si>
    <t>SI2337</t>
  </si>
  <si>
    <t>SI2345</t>
  </si>
  <si>
    <t>SI2350</t>
  </si>
  <si>
    <t>ASJC01</t>
  </si>
  <si>
    <t>SI2301</t>
  </si>
  <si>
    <t>SJNA01</t>
  </si>
  <si>
    <t>SI2016</t>
  </si>
  <si>
    <t>SI2349</t>
  </si>
  <si>
    <t>SI2351</t>
  </si>
  <si>
    <t>SI2347</t>
  </si>
  <si>
    <t>SI2356</t>
  </si>
  <si>
    <t>SI2357</t>
  </si>
  <si>
    <t>SI2358</t>
  </si>
  <si>
    <t>SI2361</t>
  </si>
  <si>
    <t>SI2363</t>
  </si>
  <si>
    <t>SI2364</t>
  </si>
  <si>
    <t>SI2365</t>
  </si>
  <si>
    <t>SI2368</t>
  </si>
  <si>
    <t>SI2901</t>
  </si>
  <si>
    <t>SI2904</t>
  </si>
  <si>
    <t>SI2910</t>
  </si>
  <si>
    <t>SI2911</t>
  </si>
  <si>
    <t>SI2912</t>
  </si>
  <si>
    <t>SI2914</t>
  </si>
  <si>
    <t>SI2915</t>
  </si>
  <si>
    <t>SI2918</t>
  </si>
  <si>
    <t>SLSP065M</t>
  </si>
  <si>
    <t>SI2923</t>
  </si>
  <si>
    <t>SI2924</t>
  </si>
  <si>
    <t>SI2925</t>
  </si>
  <si>
    <t>SI2926</t>
  </si>
  <si>
    <t>SI2932</t>
  </si>
  <si>
    <t>SI2936</t>
  </si>
  <si>
    <t>LUCT01</t>
  </si>
  <si>
    <t>PHCT01</t>
  </si>
  <si>
    <t>PHLG01</t>
  </si>
  <si>
    <t>PHSR01</t>
  </si>
  <si>
    <t>PHCT02</t>
  </si>
  <si>
    <t>SI2065</t>
  </si>
  <si>
    <t>SI2412</t>
  </si>
  <si>
    <t>SI2415</t>
  </si>
  <si>
    <t>SI2416</t>
  </si>
  <si>
    <t>SI2413</t>
  </si>
  <si>
    <t>SI2403</t>
  </si>
  <si>
    <t>SI2406</t>
  </si>
  <si>
    <t>SI2408</t>
  </si>
  <si>
    <t>SI2411</t>
  </si>
  <si>
    <t>SI2414</t>
  </si>
  <si>
    <t>SI2417</t>
  </si>
  <si>
    <t>SI2405</t>
  </si>
  <si>
    <t>SI2402</t>
  </si>
  <si>
    <t>SI2407</t>
  </si>
  <si>
    <t>SI2409</t>
  </si>
  <si>
    <t>SI2404</t>
  </si>
  <si>
    <t>SI2418</t>
  </si>
  <si>
    <t>SI2419</t>
  </si>
  <si>
    <t>SI2420</t>
  </si>
  <si>
    <t>SI2401</t>
  </si>
  <si>
    <t>SI2421</t>
  </si>
  <si>
    <t>SI2410</t>
  </si>
  <si>
    <t>SXPTRP</t>
  </si>
  <si>
    <t>SI2075</t>
  </si>
  <si>
    <t>SI2830</t>
  </si>
  <si>
    <t>SI2831</t>
  </si>
  <si>
    <t>SI2832</t>
  </si>
  <si>
    <t>SI2833</t>
  </si>
  <si>
    <t>SI2812</t>
  </si>
  <si>
    <t>SI2809</t>
  </si>
  <si>
    <t>SI2801</t>
  </si>
  <si>
    <t>SI2815</t>
  </si>
  <si>
    <t>SI2810</t>
  </si>
  <si>
    <t>SI2802</t>
  </si>
  <si>
    <t>SI2816</t>
  </si>
  <si>
    <t>SI2803</t>
  </si>
  <si>
    <t>SI2813</t>
  </si>
  <si>
    <t>SI2804</t>
  </si>
  <si>
    <t>SI2806</t>
  </si>
  <si>
    <t>SI2807</t>
  </si>
  <si>
    <t>SI2811</t>
  </si>
  <si>
    <t>SI2800</t>
  </si>
  <si>
    <t>SI2808</t>
  </si>
  <si>
    <t>SI2817</t>
  </si>
  <si>
    <t>SI2818</t>
  </si>
  <si>
    <t>SI2821</t>
  </si>
  <si>
    <t>SI2819</t>
  </si>
  <si>
    <t>SI2820</t>
  </si>
  <si>
    <t>SI2829</t>
  </si>
  <si>
    <t>SI2852</t>
  </si>
  <si>
    <t>SI2824</t>
  </si>
  <si>
    <t>SI2825</t>
  </si>
  <si>
    <t>SI2853</t>
  </si>
  <si>
    <t>SI2827</t>
  </si>
  <si>
    <t>SI2855</t>
  </si>
  <si>
    <t>SI2828</t>
  </si>
  <si>
    <t>SI2504</t>
  </si>
  <si>
    <t>SI2503</t>
  </si>
  <si>
    <t>SI2422</t>
  </si>
  <si>
    <t>SI2509</t>
  </si>
  <si>
    <t>SI2501</t>
  </si>
  <si>
    <t>SI2513</t>
  </si>
  <si>
    <t>SI2507</t>
  </si>
  <si>
    <t>SI2502</t>
  </si>
  <si>
    <t>SI2514</t>
  </si>
  <si>
    <t>SI2506</t>
  </si>
  <si>
    <t>SI2512</t>
  </si>
  <si>
    <t>SI2505</t>
  </si>
  <si>
    <t>SI2517</t>
  </si>
  <si>
    <t>SI2528</t>
  </si>
  <si>
    <t>SI2530</t>
  </si>
  <si>
    <t>SI2533</t>
  </si>
  <si>
    <t>SI2520</t>
  </si>
  <si>
    <t>SI2522</t>
  </si>
  <si>
    <t>SI2519</t>
  </si>
  <si>
    <t>SI2521</t>
  </si>
  <si>
    <t>SI2523</t>
  </si>
  <si>
    <t>SI2527</t>
  </si>
  <si>
    <t>SI2532</t>
  </si>
  <si>
    <t>SI2534</t>
  </si>
  <si>
    <t>GTAMW02</t>
  </si>
  <si>
    <t>JC138S</t>
  </si>
  <si>
    <t>MLBMW01</t>
  </si>
  <si>
    <t>PBSFRP</t>
  </si>
  <si>
    <t>SJ057R</t>
  </si>
  <si>
    <t>SJ045R</t>
  </si>
  <si>
    <t>SJSDRP</t>
  </si>
  <si>
    <t>SJ128S</t>
  </si>
  <si>
    <t>SJ129S</t>
  </si>
  <si>
    <t>SJ130S</t>
  </si>
  <si>
    <t>SSTMW02</t>
  </si>
  <si>
    <t>SSTMW06</t>
  </si>
  <si>
    <t>SSTMW07</t>
  </si>
  <si>
    <t>SSTMW08</t>
  </si>
  <si>
    <t>TB160S</t>
  </si>
  <si>
    <t>UBTMW04</t>
  </si>
  <si>
    <t>UBTMW03</t>
  </si>
  <si>
    <t>UBTMW02</t>
  </si>
  <si>
    <t>UBTMW07</t>
  </si>
  <si>
    <t>UBTMW08</t>
  </si>
  <si>
    <t>CVJJ01 - CVJULIETA01</t>
  </si>
  <si>
    <t>CVXL01</t>
  </si>
  <si>
    <t>SLSPTT03</t>
  </si>
  <si>
    <t>SLSPTC02</t>
  </si>
  <si>
    <t>SLSPTC03</t>
  </si>
  <si>
    <t>SLSPVC01</t>
  </si>
  <si>
    <t>SLSPVC03</t>
  </si>
  <si>
    <t>SLSPJN10</t>
  </si>
  <si>
    <t>SLSPSC07</t>
  </si>
  <si>
    <t>SLSPSC08</t>
  </si>
  <si>
    <t>SLSPVP01</t>
  </si>
  <si>
    <t>SLSPVP02</t>
  </si>
  <si>
    <t>SLSPVR05</t>
  </si>
  <si>
    <t>SLSPPI04</t>
  </si>
  <si>
    <t>SLSPSD07</t>
  </si>
  <si>
    <t>SLSPSE01</t>
  </si>
  <si>
    <t>SLSPBS05</t>
  </si>
  <si>
    <t>SLSPVM19</t>
  </si>
  <si>
    <t>SLSPMM22</t>
  </si>
  <si>
    <t>SLSPMM24</t>
  </si>
  <si>
    <t>SLSPVM32</t>
  </si>
  <si>
    <t>SLSPPI05</t>
  </si>
  <si>
    <t>SLSPJP61</t>
  </si>
  <si>
    <t>SLSPMR10</t>
  </si>
  <si>
    <t>SLSPMR11</t>
  </si>
  <si>
    <t>SLSPMR14</t>
  </si>
  <si>
    <t>SLSPLP23</t>
  </si>
  <si>
    <t>SLSPMR17</t>
  </si>
  <si>
    <t>SLSPMR21</t>
  </si>
  <si>
    <t>SLSPMR22</t>
  </si>
  <si>
    <t>SLSPMR23</t>
  </si>
  <si>
    <t>SLSPPD01</t>
  </si>
  <si>
    <t>SLSPPN01</t>
  </si>
  <si>
    <t>SLSPPN09</t>
  </si>
  <si>
    <t>SLSBMN05</t>
  </si>
  <si>
    <t>SLSPCC04</t>
  </si>
  <si>
    <t>SLSPBL06</t>
  </si>
  <si>
    <t>SP8152</t>
  </si>
  <si>
    <t>SP3304</t>
  </si>
  <si>
    <t>SP3726</t>
  </si>
  <si>
    <t>SP3848</t>
  </si>
  <si>
    <t>SP4054</t>
  </si>
  <si>
    <t>SLSPSM14</t>
  </si>
  <si>
    <t>SLSPSM15</t>
  </si>
  <si>
    <t>SLSPSM17</t>
  </si>
  <si>
    <t>SLSPTC13</t>
  </si>
  <si>
    <t>SLSPSM29</t>
  </si>
  <si>
    <t>SLSPSM32</t>
  </si>
  <si>
    <t>SLSPSM33</t>
  </si>
  <si>
    <t>SLSPSM35</t>
  </si>
  <si>
    <t>SLSPSO03</t>
  </si>
  <si>
    <t>SLSPLP27</t>
  </si>
  <si>
    <t>SLSPVL15</t>
  </si>
  <si>
    <t>SLSPAI22</t>
  </si>
  <si>
    <t>SLSPJS35</t>
  </si>
  <si>
    <t>SLSPJS37</t>
  </si>
  <si>
    <t>SLSPJN39</t>
  </si>
  <si>
    <t>SLSPCD20</t>
  </si>
  <si>
    <t>SLSPCB34</t>
  </si>
  <si>
    <t>SLFVVC01</t>
  </si>
  <si>
    <t>SLFVJB01</t>
  </si>
  <si>
    <t>SP5617</t>
  </si>
  <si>
    <t>SLSZJS01</t>
  </si>
  <si>
    <t>SP1730</t>
  </si>
  <si>
    <t>SP4345</t>
  </si>
  <si>
    <t>SLSPPN15</t>
  </si>
  <si>
    <t>SPY647</t>
  </si>
  <si>
    <t>SLMCVM02</t>
  </si>
  <si>
    <t>SPY057</t>
  </si>
  <si>
    <t>SPY061</t>
  </si>
  <si>
    <t>SPY073</t>
  </si>
  <si>
    <t>SPY079</t>
  </si>
  <si>
    <t>SPY089</t>
  </si>
  <si>
    <t>SLSAVB03</t>
  </si>
  <si>
    <t>SPY605</t>
  </si>
  <si>
    <t>SPY613</t>
  </si>
  <si>
    <t>SPY621</t>
  </si>
  <si>
    <t>SPY635</t>
  </si>
  <si>
    <t>SPY637</t>
  </si>
  <si>
    <t>SPY641</t>
  </si>
  <si>
    <t>SPY643</t>
  </si>
  <si>
    <t>SPY657</t>
  </si>
  <si>
    <t>SPY659</t>
  </si>
  <si>
    <t>SPY661</t>
  </si>
  <si>
    <t>SPY663</t>
  </si>
  <si>
    <t>SPY673</t>
  </si>
  <si>
    <t>SI3121</t>
  </si>
  <si>
    <t>SI3022</t>
  </si>
  <si>
    <t>SI3032</t>
  </si>
  <si>
    <t>SI3024</t>
  </si>
  <si>
    <t>SI3007</t>
  </si>
  <si>
    <t>SI3028</t>
  </si>
  <si>
    <t>SI3029</t>
  </si>
  <si>
    <t>SI3049</t>
  </si>
  <si>
    <t>SI3321</t>
  </si>
  <si>
    <t>SI3325</t>
  </si>
  <si>
    <t>SI3347</t>
  </si>
  <si>
    <t>SI3349</t>
  </si>
  <si>
    <t>SI3351</t>
  </si>
  <si>
    <t>SI3353</t>
  </si>
  <si>
    <t>SI3355</t>
  </si>
  <si>
    <t>SI3356</t>
  </si>
  <si>
    <t>SI3342</t>
  </si>
  <si>
    <t>SI3370</t>
  </si>
  <si>
    <t>SI3329</t>
  </si>
  <si>
    <t>SI3343</t>
  </si>
  <si>
    <t>SI3345</t>
  </si>
  <si>
    <t>SP7321</t>
  </si>
  <si>
    <t>BPJM01</t>
  </si>
  <si>
    <t>BPSJ01</t>
  </si>
  <si>
    <t>CAJE01</t>
  </si>
  <si>
    <t>CAJM01</t>
  </si>
  <si>
    <t>CAJP01</t>
  </si>
  <si>
    <t>CAMR04</t>
  </si>
  <si>
    <t>JNJD01</t>
  </si>
  <si>
    <t>SP7820</t>
  </si>
  <si>
    <t>SLSPPN23</t>
  </si>
  <si>
    <t>SLSPJN05</t>
  </si>
  <si>
    <t>BAAI03</t>
  </si>
  <si>
    <t>CRAE02</t>
  </si>
  <si>
    <t>IPRV01</t>
  </si>
  <si>
    <t>DDSN03</t>
  </si>
  <si>
    <t>GMHE01</t>
  </si>
  <si>
    <t>GMRD01</t>
  </si>
  <si>
    <t>GRTA01</t>
  </si>
  <si>
    <t>IQTP01</t>
  </si>
  <si>
    <t>PAVR02</t>
  </si>
  <si>
    <t>SLSPAA06</t>
  </si>
  <si>
    <t>SLSPAA08</t>
  </si>
  <si>
    <t>SLSPAC07</t>
  </si>
  <si>
    <t>SLSPAR08</t>
  </si>
  <si>
    <t>SLSPCE01</t>
  </si>
  <si>
    <t>IPNI02</t>
  </si>
  <si>
    <t>JDJA01</t>
  </si>
  <si>
    <t>SLSPCE04</t>
  </si>
  <si>
    <t>SLSPCE08</t>
  </si>
  <si>
    <t>SLSPCE09</t>
  </si>
  <si>
    <t>MAVV01</t>
  </si>
  <si>
    <t>RGVF01</t>
  </si>
  <si>
    <t>SLSPCI04</t>
  </si>
  <si>
    <t>SLSPCN01</t>
  </si>
  <si>
    <t>SLSPCN04</t>
  </si>
  <si>
    <t>SLSPCN09</t>
  </si>
  <si>
    <t>SLSPIA05</t>
  </si>
  <si>
    <t>SLSPIA06</t>
  </si>
  <si>
    <t>SLSPIG01</t>
  </si>
  <si>
    <t>OSRE01</t>
  </si>
  <si>
    <t>SLOSVC01</t>
  </si>
  <si>
    <t>SLOSAR01</t>
  </si>
  <si>
    <t>SLOSRO01</t>
  </si>
  <si>
    <t>SLSPIT07</t>
  </si>
  <si>
    <t>SLSPIT08</t>
  </si>
  <si>
    <t>SLSPIT09</t>
  </si>
  <si>
    <t>SACT01</t>
  </si>
  <si>
    <t>SLSPAI04</t>
  </si>
  <si>
    <t>SAPI31</t>
  </si>
  <si>
    <t>SBPT01</t>
  </si>
  <si>
    <t>SBRR01</t>
  </si>
  <si>
    <t>SLSPBV31</t>
  </si>
  <si>
    <t>SLSPCO13</t>
  </si>
  <si>
    <t>SLSPCO20</t>
  </si>
  <si>
    <t>SLSNAH01</t>
  </si>
  <si>
    <t>SLSPCO27</t>
  </si>
  <si>
    <t>SLSPPH01</t>
  </si>
  <si>
    <t>SLSPBS03</t>
  </si>
  <si>
    <t>SLSPBU09</t>
  </si>
  <si>
    <t>SLSPCS01</t>
  </si>
  <si>
    <t>SLSPCS02</t>
  </si>
  <si>
    <t>SLSPCS12</t>
  </si>
  <si>
    <t>SLSPBU16</t>
  </si>
  <si>
    <t>SLSPPH05</t>
  </si>
  <si>
    <t>SLSPCD07</t>
  </si>
  <si>
    <t>SLSPCD15</t>
  </si>
  <si>
    <t>SLSPCG01</t>
  </si>
  <si>
    <t>SLSPPR02</t>
  </si>
  <si>
    <t>SLSPJP05</t>
  </si>
  <si>
    <t>SLSPJP06</t>
  </si>
  <si>
    <t>SLSPJP08</t>
  </si>
  <si>
    <t>SLSPSB07</t>
  </si>
  <si>
    <t>SLSPSB08</t>
  </si>
  <si>
    <t>SLSPCM02</t>
  </si>
  <si>
    <t>SLSPCM06</t>
  </si>
  <si>
    <t>SLSPJP13</t>
  </si>
  <si>
    <t>SLSPJA02</t>
  </si>
  <si>
    <t>SLSPJA03</t>
  </si>
  <si>
    <t>SLSPSL01</t>
  </si>
  <si>
    <t>SLSPCR09</t>
  </si>
  <si>
    <t>SLSPLB13</t>
  </si>
  <si>
    <t>SLSPLP09</t>
  </si>
  <si>
    <t>SLSPIB01</t>
  </si>
  <si>
    <t>SLSPIB02</t>
  </si>
  <si>
    <t>SLSPIB07</t>
  </si>
  <si>
    <t>SLSPIB10</t>
  </si>
  <si>
    <t>SLSPIB18</t>
  </si>
  <si>
    <t>SLSPRP02</t>
  </si>
  <si>
    <t>SLSPPA05</t>
  </si>
  <si>
    <t>SLSPPA06</t>
  </si>
  <si>
    <t>SLSPSA03</t>
  </si>
  <si>
    <t>SLSPSA08</t>
  </si>
  <si>
    <t>SLSPTR03</t>
  </si>
  <si>
    <t>SLSPJN06</t>
  </si>
  <si>
    <t>SLSPTT14</t>
  </si>
  <si>
    <t>SLSPJN08</t>
  </si>
  <si>
    <t>SLSPVD05</t>
  </si>
  <si>
    <t>SLSPVD06</t>
  </si>
  <si>
    <t>SLSPSA10</t>
  </si>
  <si>
    <t>SLSPSC03</t>
  </si>
  <si>
    <t>SLSPJQ11</t>
  </si>
  <si>
    <t>SLSPSD09</t>
  </si>
  <si>
    <t>SPSD17</t>
  </si>
  <si>
    <t>SLSPJQ22</t>
  </si>
  <si>
    <t>SLSPJQ26</t>
  </si>
  <si>
    <t>SLSPVM05</t>
  </si>
  <si>
    <t>SLSPPZ09</t>
  </si>
  <si>
    <t>SLSPVM07</t>
  </si>
  <si>
    <t>SLSPVM16</t>
  </si>
  <si>
    <t>SLSPMM11</t>
  </si>
  <si>
    <t>SLSPMM12</t>
  </si>
  <si>
    <t>SLSPMM20</t>
  </si>
  <si>
    <t>SLSPVM27</t>
  </si>
  <si>
    <t>SLSPVM30</t>
  </si>
  <si>
    <t>SLSPRE23</t>
  </si>
  <si>
    <t>SLSPMR12</t>
  </si>
  <si>
    <t>SLSPPZ16</t>
  </si>
  <si>
    <t>SLSPPA01</t>
  </si>
  <si>
    <t>SLSPPA02</t>
  </si>
  <si>
    <t>SLSPPN05</t>
  </si>
  <si>
    <t>SP8060</t>
  </si>
  <si>
    <t>SLSPSD10</t>
  </si>
  <si>
    <t>SP4027</t>
  </si>
  <si>
    <t>SLSPVG16</t>
  </si>
  <si>
    <t>SP8219</t>
  </si>
  <si>
    <t>SLGRPB05</t>
  </si>
  <si>
    <t>SLDDMH02</t>
  </si>
  <si>
    <t>SLGRVS03</t>
  </si>
  <si>
    <t>GSCT01</t>
  </si>
  <si>
    <t>GSRD01</t>
  </si>
  <si>
    <t>GSRD02</t>
  </si>
  <si>
    <t>DNCT02</t>
  </si>
  <si>
    <t>AGCT01</t>
  </si>
  <si>
    <t>NBRD01</t>
  </si>
  <si>
    <t>NBCT01</t>
  </si>
  <si>
    <t>AWCT01</t>
  </si>
  <si>
    <t>AECT01</t>
  </si>
  <si>
    <t>AERD01</t>
  </si>
  <si>
    <t>AFRD02</t>
  </si>
  <si>
    <t>AFCT01</t>
  </si>
  <si>
    <t>AVJE01</t>
  </si>
  <si>
    <t>AVRD01</t>
  </si>
  <si>
    <t>AVRD02</t>
  </si>
  <si>
    <t>AVBB01</t>
  </si>
  <si>
    <t>AVCT01</t>
  </si>
  <si>
    <t>QCCT01</t>
  </si>
  <si>
    <t>SI4170</t>
  </si>
  <si>
    <t>BNCT01</t>
  </si>
  <si>
    <t>BECT01</t>
  </si>
  <si>
    <t>BERD01</t>
  </si>
  <si>
    <t>BERD02</t>
  </si>
  <si>
    <t>BERD03</t>
  </si>
  <si>
    <t>KPCT01</t>
  </si>
  <si>
    <t>BKCT01</t>
  </si>
  <si>
    <t>OFCT01</t>
  </si>
  <si>
    <t>BYCT01</t>
  </si>
  <si>
    <t>BYCT02</t>
  </si>
  <si>
    <t>OTCT02</t>
  </si>
  <si>
    <t>OTRD01</t>
  </si>
  <si>
    <t>OTRD02</t>
  </si>
  <si>
    <t>OTRD03</t>
  </si>
  <si>
    <t>OTRD04</t>
  </si>
  <si>
    <t>OTCT03</t>
  </si>
  <si>
    <t>BRAM01</t>
  </si>
  <si>
    <t>BRCS01</t>
  </si>
  <si>
    <t>SI4005</t>
  </si>
  <si>
    <t>BRJC01</t>
  </si>
  <si>
    <t>BRPC01</t>
  </si>
  <si>
    <t>BRSJ01</t>
  </si>
  <si>
    <t>BRVA01</t>
  </si>
  <si>
    <t>BRUN01</t>
  </si>
  <si>
    <t>BRUMW02</t>
  </si>
  <si>
    <t>BRJN02</t>
  </si>
  <si>
    <t>BRVA03</t>
  </si>
  <si>
    <t>BBRU01</t>
  </si>
  <si>
    <t>SI4999</t>
  </si>
  <si>
    <t>BRAC01</t>
  </si>
  <si>
    <t>BRSL05</t>
  </si>
  <si>
    <t>BRJF02</t>
  </si>
  <si>
    <t>BRUN02</t>
  </si>
  <si>
    <t>BRBV02</t>
  </si>
  <si>
    <t>BRJN04</t>
  </si>
  <si>
    <t>BRCT02</t>
  </si>
  <si>
    <t>BRNN01</t>
  </si>
  <si>
    <t>BUMR02</t>
  </si>
  <si>
    <t>BUPC01</t>
  </si>
  <si>
    <t>BURD02</t>
  </si>
  <si>
    <t>BURD04</t>
  </si>
  <si>
    <t>BURD05</t>
  </si>
  <si>
    <t>BUVA01</t>
  </si>
  <si>
    <t>BUVE01</t>
  </si>
  <si>
    <t>BUVP01</t>
  </si>
  <si>
    <t>BULG01</t>
  </si>
  <si>
    <t>BUCP01</t>
  </si>
  <si>
    <t>BUJP01</t>
  </si>
  <si>
    <t>BTUMW01</t>
  </si>
  <si>
    <t>BUAE01</t>
  </si>
  <si>
    <t>SI4190</t>
  </si>
  <si>
    <t>CFCT01</t>
  </si>
  <si>
    <t>CFMR01</t>
  </si>
  <si>
    <t>QMCT02</t>
  </si>
  <si>
    <t>ONRD01</t>
  </si>
  <si>
    <t>ONRD02</t>
  </si>
  <si>
    <t>CKRD01</t>
  </si>
  <si>
    <t>CKCT02</t>
  </si>
  <si>
    <t>QPCT01</t>
  </si>
  <si>
    <t>DGCT01</t>
  </si>
  <si>
    <t>DGRD01</t>
  </si>
  <si>
    <t>DGCT02</t>
  </si>
  <si>
    <t>EXCT01</t>
  </si>
  <si>
    <t>FTCT01</t>
  </si>
  <si>
    <t>GLCT01</t>
  </si>
  <si>
    <t>GLRD02</t>
  </si>
  <si>
    <t>GACT01</t>
  </si>
  <si>
    <t>GARD01</t>
  </si>
  <si>
    <t>GARD02</t>
  </si>
  <si>
    <t>SI4310</t>
  </si>
  <si>
    <t>GYCT01</t>
  </si>
  <si>
    <t>GWCT01</t>
  </si>
  <si>
    <t>HLRD01</t>
  </si>
  <si>
    <t>SI4330</t>
  </si>
  <si>
    <t>SI4305</t>
  </si>
  <si>
    <t>IKCT01</t>
  </si>
  <si>
    <t>IFCT01</t>
  </si>
  <si>
    <t>IZCT01</t>
  </si>
  <si>
    <t>SI4340</t>
  </si>
  <si>
    <t>HICT01</t>
  </si>
  <si>
    <t>IHCT01</t>
  </si>
  <si>
    <t>IHRD02</t>
  </si>
  <si>
    <t>IHRD03</t>
  </si>
  <si>
    <t>IHRD04</t>
  </si>
  <si>
    <t>SI4335</t>
  </si>
  <si>
    <t>JUMA01</t>
  </si>
  <si>
    <t>JURD04</t>
  </si>
  <si>
    <t>JUCT01</t>
  </si>
  <si>
    <t>JUBV02</t>
  </si>
  <si>
    <t>JUVN02</t>
  </si>
  <si>
    <t>JUSF01</t>
  </si>
  <si>
    <t>JURD05</t>
  </si>
  <si>
    <t>JECT02</t>
  </si>
  <si>
    <t>LPRD03</t>
  </si>
  <si>
    <t>LPTI01</t>
  </si>
  <si>
    <t>LPCT01</t>
  </si>
  <si>
    <t>LPJC01</t>
  </si>
  <si>
    <t>LNBV01</t>
  </si>
  <si>
    <t>LNVP01</t>
  </si>
  <si>
    <t>LNJD01</t>
  </si>
  <si>
    <t>LFCT01</t>
  </si>
  <si>
    <t>KTCT01</t>
  </si>
  <si>
    <t>MLDI01</t>
  </si>
  <si>
    <t>MLFR01</t>
  </si>
  <si>
    <t>MLMC01</t>
  </si>
  <si>
    <t>MLMN01</t>
  </si>
  <si>
    <t>MLPL01</t>
  </si>
  <si>
    <t>MLPL02</t>
  </si>
  <si>
    <t>MLUN01</t>
  </si>
  <si>
    <t>MLRD03</t>
  </si>
  <si>
    <t>MLCT01</t>
  </si>
  <si>
    <t>MLOB01</t>
  </si>
  <si>
    <t>MLCT02</t>
  </si>
  <si>
    <t>SI4111</t>
  </si>
  <si>
    <t>MLMC02</t>
  </si>
  <si>
    <t>SI4114</t>
  </si>
  <si>
    <t>SI4115</t>
  </si>
  <si>
    <t>MECT01</t>
  </si>
  <si>
    <t>MLRD02</t>
  </si>
  <si>
    <t>OUJA01</t>
  </si>
  <si>
    <t>OURD03</t>
  </si>
  <si>
    <t>OUVR01</t>
  </si>
  <si>
    <t>OUPN01</t>
  </si>
  <si>
    <t>OUNC01</t>
  </si>
  <si>
    <t>OUPN02</t>
  </si>
  <si>
    <t>KKCT01</t>
  </si>
  <si>
    <t>FYPLRP</t>
  </si>
  <si>
    <t>OJCT01</t>
  </si>
  <si>
    <t>PNCT01</t>
  </si>
  <si>
    <t>PNRD02</t>
  </si>
  <si>
    <t>PNCT02</t>
  </si>
  <si>
    <t>SI4385</t>
  </si>
  <si>
    <t>EZCT01</t>
  </si>
  <si>
    <t>PTCT01</t>
  </si>
  <si>
    <t>PTRD01</t>
  </si>
  <si>
    <t>SI4070</t>
  </si>
  <si>
    <t>SI4071</t>
  </si>
  <si>
    <t>SI4072</t>
  </si>
  <si>
    <t>SI4073</t>
  </si>
  <si>
    <t>PMRD01</t>
  </si>
  <si>
    <t>PMCT01</t>
  </si>
  <si>
    <t>EYCT01</t>
  </si>
  <si>
    <t>NMCT01</t>
  </si>
  <si>
    <t>NMRD03</t>
  </si>
  <si>
    <t>SI4420</t>
  </si>
  <si>
    <t>SI4425</t>
  </si>
  <si>
    <t>SI4426</t>
  </si>
  <si>
    <t>QNCT01</t>
  </si>
  <si>
    <t>SI4445</t>
  </si>
  <si>
    <t>SI4440</t>
  </si>
  <si>
    <t>RDRD01</t>
  </si>
  <si>
    <t>RDTI01</t>
  </si>
  <si>
    <t>SI4080</t>
  </si>
  <si>
    <t>SI4455</t>
  </si>
  <si>
    <t>SI4450</t>
  </si>
  <si>
    <t>SI4090</t>
  </si>
  <si>
    <t>SI4091</t>
  </si>
  <si>
    <t>SI4092</t>
  </si>
  <si>
    <t>GDRD01</t>
  </si>
  <si>
    <t>DPCT01</t>
  </si>
  <si>
    <t>SI4620</t>
  </si>
  <si>
    <t>SI4465</t>
  </si>
  <si>
    <t>RHCT01</t>
  </si>
  <si>
    <t>QUCT01</t>
  </si>
  <si>
    <t>SI4221</t>
  </si>
  <si>
    <t>SI4220</t>
  </si>
  <si>
    <t>TURD01</t>
  </si>
  <si>
    <t>SI4475</t>
  </si>
  <si>
    <t>AHMMW01</t>
  </si>
  <si>
    <t>GARMW02</t>
  </si>
  <si>
    <t>MIAMW02</t>
  </si>
  <si>
    <t>RD048R</t>
  </si>
  <si>
    <t>SCPMW01</t>
  </si>
  <si>
    <t>SIKMW01</t>
  </si>
  <si>
    <t>TAGMW02</t>
  </si>
  <si>
    <t>ML061R</t>
  </si>
  <si>
    <t>LG174S</t>
  </si>
  <si>
    <t>SI5300</t>
  </si>
  <si>
    <t>AIFC02</t>
  </si>
  <si>
    <t>NGRD01</t>
  </si>
  <si>
    <t>NGRD02</t>
  </si>
  <si>
    <t>NGCT01</t>
  </si>
  <si>
    <t>NGRD03</t>
  </si>
  <si>
    <t>ASBR01</t>
  </si>
  <si>
    <t>EWCT01</t>
  </si>
  <si>
    <t>BZCT01</t>
  </si>
  <si>
    <t>BZRD05</t>
  </si>
  <si>
    <t>SI5080</t>
  </si>
  <si>
    <t>HZBS01</t>
  </si>
  <si>
    <t>BVRD01</t>
  </si>
  <si>
    <t>LGRD02</t>
  </si>
  <si>
    <t>LGTV01</t>
  </si>
  <si>
    <t>KXCT01</t>
  </si>
  <si>
    <t>SI5085</t>
  </si>
  <si>
    <t>BOCT01</t>
  </si>
  <si>
    <t>CQJE01</t>
  </si>
  <si>
    <t>GVCT01</t>
  </si>
  <si>
    <t>GHCT01</t>
  </si>
  <si>
    <t>IUCR01</t>
  </si>
  <si>
    <t>IUCT01</t>
  </si>
  <si>
    <t>IUVT01</t>
  </si>
  <si>
    <t>IURD02</t>
  </si>
  <si>
    <t>IUVI01</t>
  </si>
  <si>
    <t>IUMR01</t>
  </si>
  <si>
    <t>IXCT01</t>
  </si>
  <si>
    <t>IYCT01</t>
  </si>
  <si>
    <t>IIBV01</t>
  </si>
  <si>
    <t>IIJS01</t>
  </si>
  <si>
    <t>IIRD01</t>
  </si>
  <si>
    <t>IIRD06</t>
  </si>
  <si>
    <t>IIVM01</t>
  </si>
  <si>
    <t>IIVC01</t>
  </si>
  <si>
    <t>IIVM02</t>
  </si>
  <si>
    <t>SI5245</t>
  </si>
  <si>
    <t>SI5255</t>
  </si>
  <si>
    <t>SI5210</t>
  </si>
  <si>
    <t>SI5211</t>
  </si>
  <si>
    <t>SI5200</t>
  </si>
  <si>
    <t>JMRD01</t>
  </si>
  <si>
    <t>LADO01</t>
  </si>
  <si>
    <t>LARD01</t>
  </si>
  <si>
    <t>OVCT01</t>
  </si>
  <si>
    <t>DAMG01</t>
  </si>
  <si>
    <t>DARD01</t>
  </si>
  <si>
    <t>DLCT01</t>
  </si>
  <si>
    <t>PYRD01</t>
  </si>
  <si>
    <t>PYRD03</t>
  </si>
  <si>
    <t>PYCT01</t>
  </si>
  <si>
    <t>PZCM01</t>
  </si>
  <si>
    <t>PZPZ01</t>
  </si>
  <si>
    <t>PZRD03</t>
  </si>
  <si>
    <t>PZRD04</t>
  </si>
  <si>
    <t>RWCT01</t>
  </si>
  <si>
    <t>OGCT01</t>
  </si>
  <si>
    <t>SI5280</t>
  </si>
  <si>
    <t>SI5220</t>
  </si>
  <si>
    <t>SI5031</t>
  </si>
  <si>
    <t>SI5002</t>
  </si>
  <si>
    <t>SI5003</t>
  </si>
  <si>
    <t>SI5033</t>
  </si>
  <si>
    <t>SOFG01</t>
  </si>
  <si>
    <t>SI5004</t>
  </si>
  <si>
    <t>SI5005</t>
  </si>
  <si>
    <t>SI5006</t>
  </si>
  <si>
    <t>SI5007</t>
  </si>
  <si>
    <t>SI5008</t>
  </si>
  <si>
    <t>SI5009</t>
  </si>
  <si>
    <t>SI5010</t>
  </si>
  <si>
    <t>SI5011</t>
  </si>
  <si>
    <t>SI5012</t>
  </si>
  <si>
    <t>SI5028</t>
  </si>
  <si>
    <t>SI5014</t>
  </si>
  <si>
    <t>SI5015</t>
  </si>
  <si>
    <t>SI5016</t>
  </si>
  <si>
    <t>SI5039</t>
  </si>
  <si>
    <t>SI5029</t>
  </si>
  <si>
    <t>SI5053</t>
  </si>
  <si>
    <t>SORD02</t>
  </si>
  <si>
    <t>SI5018</t>
  </si>
  <si>
    <t>SI5019</t>
  </si>
  <si>
    <t>SI5020</t>
  </si>
  <si>
    <t>SI5021</t>
  </si>
  <si>
    <t>SI5022</t>
  </si>
  <si>
    <t>SI5023</t>
  </si>
  <si>
    <t>SI5025</t>
  </si>
  <si>
    <t>SI5026</t>
  </si>
  <si>
    <t>18NLSOPI02</t>
  </si>
  <si>
    <t>SI5013</t>
  </si>
  <si>
    <t>SI5027</t>
  </si>
  <si>
    <t>SI5030</t>
  </si>
  <si>
    <t>SI5034</t>
  </si>
  <si>
    <t>SI5001</t>
  </si>
  <si>
    <t>SI5038</t>
  </si>
  <si>
    <t>SI5040</t>
  </si>
  <si>
    <t>SI5042</t>
  </si>
  <si>
    <t>SI5043</t>
  </si>
  <si>
    <t>SI5041</t>
  </si>
  <si>
    <t>SI5050</t>
  </si>
  <si>
    <t>SI5051</t>
  </si>
  <si>
    <t>SI5052</t>
  </si>
  <si>
    <t>ORCT01</t>
  </si>
  <si>
    <t>ORRD01</t>
  </si>
  <si>
    <t>SI5285</t>
  </si>
  <si>
    <t>QVCT01</t>
  </si>
  <si>
    <t>SI5290</t>
  </si>
  <si>
    <t>SI5641</t>
  </si>
  <si>
    <t>SI5640</t>
  </si>
  <si>
    <t>SI5600</t>
  </si>
  <si>
    <t>SI5601</t>
  </si>
  <si>
    <t>SI5602</t>
  </si>
  <si>
    <t>SI5603</t>
  </si>
  <si>
    <t>SI5604</t>
  </si>
  <si>
    <t>SI5605</t>
  </si>
  <si>
    <t>SI5606</t>
  </si>
  <si>
    <t>SI5607</t>
  </si>
  <si>
    <t>SI5101</t>
  </si>
  <si>
    <t>VTRD01</t>
  </si>
  <si>
    <t>SI5102</t>
  </si>
  <si>
    <t>SI5100</t>
  </si>
  <si>
    <t>SI5103</t>
  </si>
  <si>
    <t>SI5104</t>
  </si>
  <si>
    <t>AIIMW01</t>
  </si>
  <si>
    <t>BDVMW01</t>
  </si>
  <si>
    <t>BRIMW01</t>
  </si>
  <si>
    <t>CQ165S</t>
  </si>
  <si>
    <t>IERMW01</t>
  </si>
  <si>
    <t>II005R</t>
  </si>
  <si>
    <t>IGAMW02</t>
  </si>
  <si>
    <t>IGAMW03</t>
  </si>
  <si>
    <t>IVAMW01</t>
  </si>
  <si>
    <t>PDDMW01</t>
  </si>
  <si>
    <t>RICMW01</t>
  </si>
  <si>
    <t>RRLMW01</t>
  </si>
  <si>
    <t>SO118S</t>
  </si>
  <si>
    <t>SO161S</t>
  </si>
  <si>
    <t>MBCT02</t>
  </si>
  <si>
    <t>OICT01</t>
  </si>
  <si>
    <t>AQCT01</t>
  </si>
  <si>
    <t>SI6129</t>
  </si>
  <si>
    <t>AQJA01</t>
  </si>
  <si>
    <t>SI6124</t>
  </si>
  <si>
    <t>AQJF01</t>
  </si>
  <si>
    <t>AQJP01</t>
  </si>
  <si>
    <t>AQRD01</t>
  </si>
  <si>
    <t>AQRD02</t>
  </si>
  <si>
    <t>AQCT02</t>
  </si>
  <si>
    <t>AQCT04</t>
  </si>
  <si>
    <t>AQVH01</t>
  </si>
  <si>
    <t>AQJA02</t>
  </si>
  <si>
    <t>AQCT03</t>
  </si>
  <si>
    <t>BIRD01</t>
  </si>
  <si>
    <t>BIRD04</t>
  </si>
  <si>
    <t>BIRI03</t>
  </si>
  <si>
    <t>OECT01</t>
  </si>
  <si>
    <t>BLCT01</t>
  </si>
  <si>
    <t>BHNB01</t>
  </si>
  <si>
    <t>BQCT01</t>
  </si>
  <si>
    <t>BQRD01</t>
  </si>
  <si>
    <t>SI6425</t>
  </si>
  <si>
    <t>RUCT01</t>
  </si>
  <si>
    <t>KUCARP</t>
  </si>
  <si>
    <t>CHCT01</t>
  </si>
  <si>
    <t>CHND01</t>
  </si>
  <si>
    <t>CHRD01</t>
  </si>
  <si>
    <t>CHFP02</t>
  </si>
  <si>
    <t>DBCT01</t>
  </si>
  <si>
    <t>DBRD01</t>
  </si>
  <si>
    <t>DOCT01</t>
  </si>
  <si>
    <t>DMCT01</t>
  </si>
  <si>
    <t>FCCA01</t>
  </si>
  <si>
    <t>FCCS01</t>
  </si>
  <si>
    <t>FCDI01</t>
  </si>
  <si>
    <t>FCJA01</t>
  </si>
  <si>
    <t>FCJB01</t>
  </si>
  <si>
    <t>FCJC01</t>
  </si>
  <si>
    <t>FCJN01</t>
  </si>
  <si>
    <t>FCJR01</t>
  </si>
  <si>
    <t>FCPH01</t>
  </si>
  <si>
    <t>FCVA01</t>
  </si>
  <si>
    <t>SI6217</t>
  </si>
  <si>
    <t>FCDI02</t>
  </si>
  <si>
    <t>FCCT02</t>
  </si>
  <si>
    <t>FCMV01</t>
  </si>
  <si>
    <t>FCCB01</t>
  </si>
  <si>
    <t>FCJD02</t>
  </si>
  <si>
    <t>FSCT01</t>
  </si>
  <si>
    <t>GXEB02</t>
  </si>
  <si>
    <t>GBCT01</t>
  </si>
  <si>
    <t>GZCT01</t>
  </si>
  <si>
    <t>SI6445</t>
  </si>
  <si>
    <t>IOCT02</t>
  </si>
  <si>
    <t>IERD01</t>
  </si>
  <si>
    <t>GPCT01</t>
  </si>
  <si>
    <t>GPCT02</t>
  </si>
  <si>
    <t>IVCT01</t>
  </si>
  <si>
    <t>IVRD01</t>
  </si>
  <si>
    <t>SI6270</t>
  </si>
  <si>
    <t>SI6300</t>
  </si>
  <si>
    <t>SI6302</t>
  </si>
  <si>
    <t>SI6455</t>
  </si>
  <si>
    <t>JOCT01</t>
  </si>
  <si>
    <t>JORD01</t>
  </si>
  <si>
    <t>JORD02</t>
  </si>
  <si>
    <t>JOCT02</t>
  </si>
  <si>
    <t>JACT01</t>
  </si>
  <si>
    <t>JARD01</t>
  </si>
  <si>
    <t>JARD02</t>
  </si>
  <si>
    <t>JARD03</t>
  </si>
  <si>
    <t>JKCT02</t>
  </si>
  <si>
    <t>LTCT01</t>
  </si>
  <si>
    <t>SI6470</t>
  </si>
  <si>
    <t>EOCT01</t>
  </si>
  <si>
    <t>KCCT01</t>
  </si>
  <si>
    <t>MNCT01</t>
  </si>
  <si>
    <t>MTRD01</t>
  </si>
  <si>
    <t>MTRD02</t>
  </si>
  <si>
    <t>MTRD03</t>
  </si>
  <si>
    <t>MTRD04</t>
  </si>
  <si>
    <t>MTVG01</t>
  </si>
  <si>
    <t>MTIV01</t>
  </si>
  <si>
    <t>EUCT01</t>
  </si>
  <si>
    <t>OLCT01</t>
  </si>
  <si>
    <t>SI6500</t>
  </si>
  <si>
    <t>OOCT01</t>
  </si>
  <si>
    <t>EHCT01</t>
  </si>
  <si>
    <t>EHRDRP</t>
  </si>
  <si>
    <t>PUFP01</t>
  </si>
  <si>
    <t>PURD01</t>
  </si>
  <si>
    <t>SI6085</t>
  </si>
  <si>
    <t>RYCT01</t>
  </si>
  <si>
    <t>SI6515</t>
  </si>
  <si>
    <t>RKCT01</t>
  </si>
  <si>
    <t>BFJA01</t>
  </si>
  <si>
    <t>RTAI01</t>
  </si>
  <si>
    <t>RTCE01</t>
  </si>
  <si>
    <t>RTCR01</t>
  </si>
  <si>
    <t>RTCT01</t>
  </si>
  <si>
    <t>RTCT02</t>
  </si>
  <si>
    <t>RTCT03</t>
  </si>
  <si>
    <t>ARPO01</t>
  </si>
  <si>
    <t>RTJA01</t>
  </si>
  <si>
    <t>SI6008</t>
  </si>
  <si>
    <t>RTJF01</t>
  </si>
  <si>
    <t>RTJG01</t>
  </si>
  <si>
    <t>RTJI01</t>
  </si>
  <si>
    <t>RTJJ01</t>
  </si>
  <si>
    <t>RTJM01</t>
  </si>
  <si>
    <t>RTJU01</t>
  </si>
  <si>
    <t>RTLG01</t>
  </si>
  <si>
    <t>RTPI01</t>
  </si>
  <si>
    <t>RTQD01</t>
  </si>
  <si>
    <t>RTRD01</t>
  </si>
  <si>
    <t>RTRT01</t>
  </si>
  <si>
    <t>RTSZ01</t>
  </si>
  <si>
    <t>RTVE01</t>
  </si>
  <si>
    <t>RTVS01</t>
  </si>
  <si>
    <t>RTVT01</t>
  </si>
  <si>
    <t>RTVV01</t>
  </si>
  <si>
    <t>RTCR02</t>
  </si>
  <si>
    <t>RTAIRP</t>
  </si>
  <si>
    <t>RTJJ02</t>
  </si>
  <si>
    <t>RTCT05</t>
  </si>
  <si>
    <t>RTCB02</t>
  </si>
  <si>
    <t>RTCT08</t>
  </si>
  <si>
    <t>RTVD02</t>
  </si>
  <si>
    <t>RTJS03</t>
  </si>
  <si>
    <t>RTCR03</t>
  </si>
  <si>
    <t>RTAM02</t>
  </si>
  <si>
    <t>RTJI02</t>
  </si>
  <si>
    <t>SLSIX680</t>
  </si>
  <si>
    <t>SI6510</t>
  </si>
  <si>
    <t>RERD01</t>
  </si>
  <si>
    <t>RECN01</t>
  </si>
  <si>
    <t>SI6550</t>
  </si>
  <si>
    <t>SI6108</t>
  </si>
  <si>
    <t>SI6102</t>
  </si>
  <si>
    <t>SI6105</t>
  </si>
  <si>
    <t>SI6103</t>
  </si>
  <si>
    <t>SKRD01</t>
  </si>
  <si>
    <t>SI6106</t>
  </si>
  <si>
    <t>SI6104</t>
  </si>
  <si>
    <t>SI6101</t>
  </si>
  <si>
    <t>SI6107</t>
  </si>
  <si>
    <t>SI6109</t>
  </si>
  <si>
    <t>SI6110</t>
  </si>
  <si>
    <t>SI6112</t>
  </si>
  <si>
    <t>HECT01</t>
  </si>
  <si>
    <t>SI6545</t>
  </si>
  <si>
    <t>IMCT01</t>
  </si>
  <si>
    <t>IMRD01</t>
  </si>
  <si>
    <t>SI6340</t>
  </si>
  <si>
    <t>SI6341</t>
  </si>
  <si>
    <t>ERCT01</t>
  </si>
  <si>
    <t>SI6540</t>
  </si>
  <si>
    <t>SI6560</t>
  </si>
  <si>
    <t>SI6525</t>
  </si>
  <si>
    <t>RTJR01</t>
  </si>
  <si>
    <t>SEJF01</t>
  </si>
  <si>
    <t>SEJR01</t>
  </si>
  <si>
    <t>SEVI01</t>
  </si>
  <si>
    <t>SEJJ02</t>
  </si>
  <si>
    <t>SI6570</t>
  </si>
  <si>
    <t>SI7400</t>
  </si>
  <si>
    <t>SI6575</t>
  </si>
  <si>
    <t>SI6565</t>
  </si>
  <si>
    <t>SI6222</t>
  </si>
  <si>
    <t>SI6221</t>
  </si>
  <si>
    <t>SI6220</t>
  </si>
  <si>
    <t>SI6255</t>
  </si>
  <si>
    <t>BBOMW01</t>
  </si>
  <si>
    <t>FC054R</t>
  </si>
  <si>
    <t>SLRMW01</t>
  </si>
  <si>
    <t>TBTMW01</t>
  </si>
  <si>
    <t>OKCT02</t>
  </si>
  <si>
    <t>FECT02</t>
  </si>
  <si>
    <t>MZCT01</t>
  </si>
  <si>
    <t>FOCT01</t>
  </si>
  <si>
    <t>HYCT01</t>
  </si>
  <si>
    <t>SI7133</t>
  </si>
  <si>
    <t>SI7425</t>
  </si>
  <si>
    <t>BDDI01</t>
  </si>
  <si>
    <t>BDRD01</t>
  </si>
  <si>
    <t>BDRD02</t>
  </si>
  <si>
    <t>BDVE01</t>
  </si>
  <si>
    <t>BDCT01</t>
  </si>
  <si>
    <t>BXCT01</t>
  </si>
  <si>
    <t>BSCT01</t>
  </si>
  <si>
    <t>BSRD01</t>
  </si>
  <si>
    <t>BSRD04</t>
  </si>
  <si>
    <t>BSSI01</t>
  </si>
  <si>
    <t>BSSS01</t>
  </si>
  <si>
    <t>BSSS02</t>
  </si>
  <si>
    <t>SI7163</t>
  </si>
  <si>
    <t>SI7164</t>
  </si>
  <si>
    <t>SI7165</t>
  </si>
  <si>
    <t>SI7136</t>
  </si>
  <si>
    <t>SI7139</t>
  </si>
  <si>
    <t>SI7160</t>
  </si>
  <si>
    <t>SI7112</t>
  </si>
  <si>
    <t>SI7161</t>
  </si>
  <si>
    <t>SI7162</t>
  </si>
  <si>
    <t>SI7113</t>
  </si>
  <si>
    <t>SI7114</t>
  </si>
  <si>
    <t>BBCT01</t>
  </si>
  <si>
    <t>GURD01</t>
  </si>
  <si>
    <t>CECT01</t>
  </si>
  <si>
    <t>KJCT01</t>
  </si>
  <si>
    <t>OBRD01</t>
  </si>
  <si>
    <t>KOCT01</t>
  </si>
  <si>
    <t>KORD01</t>
  </si>
  <si>
    <t>KSCT01</t>
  </si>
  <si>
    <t>SI7460</t>
  </si>
  <si>
    <t>CXCT01</t>
  </si>
  <si>
    <t>CTCT02</t>
  </si>
  <si>
    <t>CTJB02</t>
  </si>
  <si>
    <t>CTJB03</t>
  </si>
  <si>
    <t>SI7465</t>
  </si>
  <si>
    <t>EDRD01</t>
  </si>
  <si>
    <t>DXEMRP</t>
  </si>
  <si>
    <t>FICT01</t>
  </si>
  <si>
    <t>FNCR02</t>
  </si>
  <si>
    <t>FNJA02</t>
  </si>
  <si>
    <t>FNCO01</t>
  </si>
  <si>
    <t>SI7495</t>
  </si>
  <si>
    <t>OXCT02</t>
  </si>
  <si>
    <t>GICT01</t>
  </si>
  <si>
    <t>GFCT01</t>
  </si>
  <si>
    <t>GNCT01</t>
  </si>
  <si>
    <t>SI7480</t>
  </si>
  <si>
    <t>SI7505</t>
  </si>
  <si>
    <t>SI7510</t>
  </si>
  <si>
    <t>SI7515</t>
  </si>
  <si>
    <t>IJCT01</t>
  </si>
  <si>
    <t>SI7520</t>
  </si>
  <si>
    <t>SI7525</t>
  </si>
  <si>
    <t>JJRD01</t>
  </si>
  <si>
    <t>JJCD01</t>
  </si>
  <si>
    <t>JLCT01</t>
  </si>
  <si>
    <t>JXCT01</t>
  </si>
  <si>
    <t>JFCT01</t>
  </si>
  <si>
    <t>MWCT01</t>
  </si>
  <si>
    <t>SI7095</t>
  </si>
  <si>
    <t>SI7545</t>
  </si>
  <si>
    <t>SI7560</t>
  </si>
  <si>
    <t>SI7550</t>
  </si>
  <si>
    <t>NKCT01</t>
  </si>
  <si>
    <t>OYMO01</t>
  </si>
  <si>
    <t>MPCT01</t>
  </si>
  <si>
    <t>MPRD01</t>
  </si>
  <si>
    <t>MPCT02</t>
  </si>
  <si>
    <t>AZCT01</t>
  </si>
  <si>
    <t>MSCT01</t>
  </si>
  <si>
    <t>MSRD01</t>
  </si>
  <si>
    <t>MSAE01</t>
  </si>
  <si>
    <t>NVCT01</t>
  </si>
  <si>
    <t>NACT01</t>
  </si>
  <si>
    <t>NHCT01</t>
  </si>
  <si>
    <t>NHCT02</t>
  </si>
  <si>
    <t>NHCT03</t>
  </si>
  <si>
    <t>NWCT01</t>
  </si>
  <si>
    <t>SI7590</t>
  </si>
  <si>
    <t>NXCT01</t>
  </si>
  <si>
    <t>SI7600</t>
  </si>
  <si>
    <t>NECT01</t>
  </si>
  <si>
    <t>SI7605</t>
  </si>
  <si>
    <t>SI7610</t>
  </si>
  <si>
    <t>OPCT01</t>
  </si>
  <si>
    <t>OPCT02</t>
  </si>
  <si>
    <t>OPCT03</t>
  </si>
  <si>
    <t>SI7615</t>
  </si>
  <si>
    <t>DSCT01</t>
  </si>
  <si>
    <t>DFCT01</t>
  </si>
  <si>
    <t>GGCT01</t>
  </si>
  <si>
    <t>GGRD01</t>
  </si>
  <si>
    <t>NTCT01</t>
  </si>
  <si>
    <t>PICT01</t>
  </si>
  <si>
    <t>PIRD01</t>
  </si>
  <si>
    <t>QFCT01</t>
  </si>
  <si>
    <t>SI7660</t>
  </si>
  <si>
    <t>FDCT01</t>
  </si>
  <si>
    <t>PKRD01</t>
  </si>
  <si>
    <t>OACT01</t>
  </si>
  <si>
    <t>SI7635</t>
  </si>
  <si>
    <t>RZCT01</t>
  </si>
  <si>
    <t>SI7675</t>
  </si>
  <si>
    <t>LBCT01</t>
  </si>
  <si>
    <t>SI7687</t>
  </si>
  <si>
    <t>SI7686</t>
  </si>
  <si>
    <t>SI7685</t>
  </si>
  <si>
    <t>SI7680</t>
  </si>
  <si>
    <t>SFCT01</t>
  </si>
  <si>
    <t>SFCT02</t>
  </si>
  <si>
    <t>SFCT03</t>
  </si>
  <si>
    <t>FFCT01</t>
  </si>
  <si>
    <t>FQCT01</t>
  </si>
  <si>
    <t>JPAA01</t>
  </si>
  <si>
    <t>JPEJ01</t>
  </si>
  <si>
    <t>JPJA01</t>
  </si>
  <si>
    <t>JPJC01</t>
  </si>
  <si>
    <t>JPJE01</t>
  </si>
  <si>
    <t>JPJU01</t>
  </si>
  <si>
    <t>JPRD01</t>
  </si>
  <si>
    <t>JPRD02</t>
  </si>
  <si>
    <t>JPVE01</t>
  </si>
  <si>
    <t>JPVT01</t>
  </si>
  <si>
    <t>JPVU01</t>
  </si>
  <si>
    <t>JPCT02</t>
  </si>
  <si>
    <t>JPSF01</t>
  </si>
  <si>
    <t>JPSS01</t>
  </si>
  <si>
    <t>JPJP01</t>
  </si>
  <si>
    <t>JPCT03</t>
  </si>
  <si>
    <t>JPTN01</t>
  </si>
  <si>
    <t>BSRR02</t>
  </si>
  <si>
    <t>JPDH01</t>
  </si>
  <si>
    <t>JPJA02</t>
  </si>
  <si>
    <t>JPSS02</t>
  </si>
  <si>
    <t>JPDI01</t>
  </si>
  <si>
    <t>JPVA01</t>
  </si>
  <si>
    <t>JPMM01</t>
  </si>
  <si>
    <t>JPMM02</t>
  </si>
  <si>
    <t>SI7710</t>
  </si>
  <si>
    <t>SI7690</t>
  </si>
  <si>
    <t>SI7715</t>
  </si>
  <si>
    <t>SI7725</t>
  </si>
  <si>
    <t>SI7040</t>
  </si>
  <si>
    <t>SI7041</t>
  </si>
  <si>
    <t>AXCT01</t>
  </si>
  <si>
    <t>SI7730</t>
  </si>
  <si>
    <t>UCFB01</t>
  </si>
  <si>
    <t>SI7740</t>
  </si>
  <si>
    <t>SI7330</t>
  </si>
  <si>
    <t>SI7745</t>
  </si>
  <si>
    <t>SI7310</t>
  </si>
  <si>
    <t>SI7341</t>
  </si>
  <si>
    <t>SI7260</t>
  </si>
  <si>
    <t>SI7261</t>
  </si>
  <si>
    <t>SI7262</t>
  </si>
  <si>
    <t>SI7320</t>
  </si>
  <si>
    <t>SI7321</t>
  </si>
  <si>
    <t>ODUMW01</t>
  </si>
  <si>
    <t>OPRDRP</t>
  </si>
  <si>
    <t>SI8150</t>
  </si>
  <si>
    <t>NDCT01</t>
  </si>
  <si>
    <t>NDRD01</t>
  </si>
  <si>
    <t>NDRD03</t>
  </si>
  <si>
    <t>NDRD04</t>
  </si>
  <si>
    <t>DTCT02</t>
  </si>
  <si>
    <t>MDCT02</t>
  </si>
  <si>
    <t>HMCT02</t>
  </si>
  <si>
    <t>DHCT01</t>
  </si>
  <si>
    <t>PORD02</t>
  </si>
  <si>
    <t>MHRD01</t>
  </si>
  <si>
    <t>ABCT01</t>
  </si>
  <si>
    <t>ABJP01</t>
  </si>
  <si>
    <t>ABMC01</t>
  </si>
  <si>
    <t>ABNY01</t>
  </si>
  <si>
    <t>ABRD01</t>
  </si>
  <si>
    <t>ABAP01</t>
  </si>
  <si>
    <t>ABTR01</t>
  </si>
  <si>
    <t>ABRC01</t>
  </si>
  <si>
    <t>ABBH01</t>
  </si>
  <si>
    <t>ABHM01</t>
  </si>
  <si>
    <t>ABHI01</t>
  </si>
  <si>
    <t>ABAV01</t>
  </si>
  <si>
    <t>ACAC01</t>
  </si>
  <si>
    <t>ACRD01</t>
  </si>
  <si>
    <t>ACVR01</t>
  </si>
  <si>
    <t>ACRD02</t>
  </si>
  <si>
    <t>ACAC02</t>
  </si>
  <si>
    <t>SI8165</t>
  </si>
  <si>
    <t>BGCT01</t>
  </si>
  <si>
    <t>BGXC01</t>
  </si>
  <si>
    <t>BGCT02</t>
  </si>
  <si>
    <t>LKCT01</t>
  </si>
  <si>
    <t>HJEQ01</t>
  </si>
  <si>
    <t>SI8185</t>
  </si>
  <si>
    <t>SI8175</t>
  </si>
  <si>
    <t>KMCT01</t>
  </si>
  <si>
    <t>KMRD01</t>
  </si>
  <si>
    <t>KYCT02</t>
  </si>
  <si>
    <t>KDCT01</t>
  </si>
  <si>
    <t>HOCT01</t>
  </si>
  <si>
    <t>QECT01</t>
  </si>
  <si>
    <t>KICT01</t>
  </si>
  <si>
    <t>DCCT01</t>
  </si>
  <si>
    <t>DCDI01</t>
  </si>
  <si>
    <t>EQCT01</t>
  </si>
  <si>
    <t>EACT01</t>
  </si>
  <si>
    <t>KNEM01</t>
  </si>
  <si>
    <t>FBCT01</t>
  </si>
  <si>
    <t>FPRD01</t>
  </si>
  <si>
    <t>FPRD03</t>
  </si>
  <si>
    <t>SI8235</t>
  </si>
  <si>
    <t>GKCT02</t>
  </si>
  <si>
    <t>SI8320</t>
  </si>
  <si>
    <t>SI8245</t>
  </si>
  <si>
    <t>GCRD01</t>
  </si>
  <si>
    <t>GCCT01</t>
  </si>
  <si>
    <t>SI8280</t>
  </si>
  <si>
    <t>DICT01</t>
  </si>
  <si>
    <t>LHCT01</t>
  </si>
  <si>
    <t>EECT01</t>
  </si>
  <si>
    <t>HUCT01</t>
  </si>
  <si>
    <t>SI8275</t>
  </si>
  <si>
    <t>JSRD01</t>
  </si>
  <si>
    <t>JHCT02</t>
  </si>
  <si>
    <t>LCCT02</t>
  </si>
  <si>
    <t>SI8340</t>
  </si>
  <si>
    <t>SI8335</t>
  </si>
  <si>
    <t>LWCT01</t>
  </si>
  <si>
    <t>MYCT01</t>
  </si>
  <si>
    <t>MYRD01</t>
  </si>
  <si>
    <t>RNCT01</t>
  </si>
  <si>
    <t>SI8370</t>
  </si>
  <si>
    <t>MICT01</t>
  </si>
  <si>
    <t>KECT01</t>
  </si>
  <si>
    <t>LICT01</t>
  </si>
  <si>
    <t>SI8360</t>
  </si>
  <si>
    <t>MVCT01</t>
  </si>
  <si>
    <t>SI8380</t>
  </si>
  <si>
    <t>DQCT01</t>
  </si>
  <si>
    <t>OZCT01</t>
  </si>
  <si>
    <t>SI8385</t>
  </si>
  <si>
    <t>RBCT01</t>
  </si>
  <si>
    <t>EMCT01</t>
  </si>
  <si>
    <t>QYCT01</t>
  </si>
  <si>
    <t>PWCT01</t>
  </si>
  <si>
    <t>PWRD02</t>
  </si>
  <si>
    <t>LLCT01</t>
  </si>
  <si>
    <t>POVM02</t>
  </si>
  <si>
    <t>NRCT01</t>
  </si>
  <si>
    <t>PPCN01</t>
  </si>
  <si>
    <t>PPCT01</t>
  </si>
  <si>
    <t>PPJA01</t>
  </si>
  <si>
    <t>PPJS01</t>
  </si>
  <si>
    <t>PPMA01</t>
  </si>
  <si>
    <t>PPRD01</t>
  </si>
  <si>
    <t>PPSE01</t>
  </si>
  <si>
    <t>PPCO01</t>
  </si>
  <si>
    <t>PPIT01</t>
  </si>
  <si>
    <t>PPBR01</t>
  </si>
  <si>
    <t>SI8013</t>
  </si>
  <si>
    <t>BPPE02</t>
  </si>
  <si>
    <t>PPJP01</t>
  </si>
  <si>
    <t>PPPS01</t>
  </si>
  <si>
    <t>PPJC01</t>
  </si>
  <si>
    <t>PPCT03</t>
  </si>
  <si>
    <t>PPBR02</t>
  </si>
  <si>
    <t>SI8210</t>
  </si>
  <si>
    <t>QRCT01</t>
  </si>
  <si>
    <t>PXCT02</t>
  </si>
  <si>
    <t>EPCT01</t>
  </si>
  <si>
    <t>EPCT02</t>
  </si>
  <si>
    <t>SI8430</t>
  </si>
  <si>
    <t>SI8390</t>
  </si>
  <si>
    <t>LZCT01</t>
  </si>
  <si>
    <t>PVCT01</t>
  </si>
  <si>
    <t>QTCT01</t>
  </si>
  <si>
    <t>NCCT01</t>
  </si>
  <si>
    <t>RICT01</t>
  </si>
  <si>
    <t>RIRD01</t>
  </si>
  <si>
    <t>NLCT01</t>
  </si>
  <si>
    <t>RXCT01</t>
  </si>
  <si>
    <t>RXCT02</t>
  </si>
  <si>
    <t>RXCT03</t>
  </si>
  <si>
    <t>NSCT01</t>
  </si>
  <si>
    <t>SI8475</t>
  </si>
  <si>
    <t>SI8460</t>
  </si>
  <si>
    <t>AKCT01</t>
  </si>
  <si>
    <t>SI8470</t>
  </si>
  <si>
    <t>DWCT02</t>
  </si>
  <si>
    <t>SI8465</t>
  </si>
  <si>
    <t>XWCTRP</t>
  </si>
  <si>
    <t>SI8485</t>
  </si>
  <si>
    <t>SI8480</t>
  </si>
  <si>
    <t>SI8140</t>
  </si>
  <si>
    <t>TXCT02</t>
  </si>
  <si>
    <t>UPRD02</t>
  </si>
  <si>
    <t>SI8490</t>
  </si>
  <si>
    <t>SI8495</t>
  </si>
  <si>
    <t>UE067R</t>
  </si>
  <si>
    <t>MPOMW01</t>
  </si>
  <si>
    <t>PBEMW02</t>
  </si>
  <si>
    <t>PUAMW01</t>
  </si>
  <si>
    <t>TOPMW01</t>
  </si>
  <si>
    <t>AHCT01</t>
  </si>
  <si>
    <t>AHRD01</t>
  </si>
  <si>
    <t>AAAN01</t>
  </si>
  <si>
    <t>AAAN02</t>
  </si>
  <si>
    <t>AACT01</t>
  </si>
  <si>
    <t>AAJA01</t>
  </si>
  <si>
    <t>AAJB01</t>
  </si>
  <si>
    <t>AAPA01</t>
  </si>
  <si>
    <t>NYCT01</t>
  </si>
  <si>
    <t>ANCT01</t>
  </si>
  <si>
    <t>ADMM01</t>
  </si>
  <si>
    <t>SI9562</t>
  </si>
  <si>
    <t>HPCT01</t>
  </si>
  <si>
    <t>AMCT01</t>
  </si>
  <si>
    <t>AMJB01</t>
  </si>
  <si>
    <t>AMJL01</t>
  </si>
  <si>
    <t>AMJM01</t>
  </si>
  <si>
    <t>AMPN01</t>
  </si>
  <si>
    <t>AMSL01</t>
  </si>
  <si>
    <t>AMSP01</t>
  </si>
  <si>
    <t>AMNARP</t>
  </si>
  <si>
    <t>AMVR01</t>
  </si>
  <si>
    <t>AMDI01</t>
  </si>
  <si>
    <t>AMJB02</t>
  </si>
  <si>
    <t>SDSR01</t>
  </si>
  <si>
    <t>AMCA01</t>
  </si>
  <si>
    <t>AMJM02</t>
  </si>
  <si>
    <t>SI9328</t>
  </si>
  <si>
    <t>SI9329</t>
  </si>
  <si>
    <t>SI9337</t>
  </si>
  <si>
    <t>SI9339</t>
  </si>
  <si>
    <t>SI9350</t>
  </si>
  <si>
    <t>SI9326</t>
  </si>
  <si>
    <t>SI9327</t>
  </si>
  <si>
    <t>SI9348</t>
  </si>
  <si>
    <t>SI9349</t>
  </si>
  <si>
    <t>SI9338</t>
  </si>
  <si>
    <t>SI9345</t>
  </si>
  <si>
    <t>SI9351</t>
  </si>
  <si>
    <t>SI9352</t>
  </si>
  <si>
    <t>AOCT01</t>
  </si>
  <si>
    <t>AORD01</t>
  </si>
  <si>
    <t>AORD02</t>
  </si>
  <si>
    <t>AOMM02</t>
  </si>
  <si>
    <t>AOMMRP</t>
  </si>
  <si>
    <t>AOJA02</t>
  </si>
  <si>
    <t>SI9290</t>
  </si>
  <si>
    <t>SI9295</t>
  </si>
  <si>
    <t>SI9293</t>
  </si>
  <si>
    <t>SI9292</t>
  </si>
  <si>
    <t>AUCT01</t>
  </si>
  <si>
    <t>CPAD01</t>
  </si>
  <si>
    <t>CPAH02</t>
  </si>
  <si>
    <t>CPBF01</t>
  </si>
  <si>
    <t>CPCB01</t>
  </si>
  <si>
    <t>CPCB02</t>
  </si>
  <si>
    <t>CPCB03</t>
  </si>
  <si>
    <t>CPCE01</t>
  </si>
  <si>
    <t>CPCT01</t>
  </si>
  <si>
    <t>CPCT02</t>
  </si>
  <si>
    <t>CPCT03</t>
  </si>
  <si>
    <t>CPCTRP</t>
  </si>
  <si>
    <t>CPCV01</t>
  </si>
  <si>
    <t>CPJE01</t>
  </si>
  <si>
    <t>CPJI01</t>
  </si>
  <si>
    <t>CPJL01</t>
  </si>
  <si>
    <t>CPJM01</t>
  </si>
  <si>
    <t>CPJO01</t>
  </si>
  <si>
    <t>CPJP01</t>
  </si>
  <si>
    <t>SI9198</t>
  </si>
  <si>
    <t>CPJS01</t>
  </si>
  <si>
    <t>CPMD01</t>
  </si>
  <si>
    <t>CPNA01</t>
  </si>
  <si>
    <t>CPNM01</t>
  </si>
  <si>
    <t>CPPR01</t>
  </si>
  <si>
    <t>CPPT01</t>
  </si>
  <si>
    <t>CPQD01</t>
  </si>
  <si>
    <t>CPRA01</t>
  </si>
  <si>
    <t>CPSA01</t>
  </si>
  <si>
    <t>CPSB01</t>
  </si>
  <si>
    <t>CPSB02</t>
  </si>
  <si>
    <t>CPSC01</t>
  </si>
  <si>
    <t>SI9196</t>
  </si>
  <si>
    <t>CPSR01</t>
  </si>
  <si>
    <t>CPSS01</t>
  </si>
  <si>
    <t>CPSX01</t>
  </si>
  <si>
    <t>CPTI01</t>
  </si>
  <si>
    <t>CPTQ01</t>
  </si>
  <si>
    <t>CPVG01</t>
  </si>
  <si>
    <t>CPVI01</t>
  </si>
  <si>
    <t>CPVJ01</t>
  </si>
  <si>
    <t>CPVM01</t>
  </si>
  <si>
    <t>CPVO01</t>
  </si>
  <si>
    <t>CPVP01</t>
  </si>
  <si>
    <t>CPVT01</t>
  </si>
  <si>
    <t>CPXB01</t>
  </si>
  <si>
    <t>ACAS01</t>
  </si>
  <si>
    <t>SI9108</t>
  </si>
  <si>
    <t>CPBG01</t>
  </si>
  <si>
    <t>CPPJ01</t>
  </si>
  <si>
    <t>CPGB01</t>
  </si>
  <si>
    <t>CPAH03</t>
  </si>
  <si>
    <t>CPCN01</t>
  </si>
  <si>
    <t>CPPU01</t>
  </si>
  <si>
    <t>CPLO01</t>
  </si>
  <si>
    <t>CPSQ01</t>
  </si>
  <si>
    <t>CPCN02</t>
  </si>
  <si>
    <t>CPDI01</t>
  </si>
  <si>
    <t>CPSI01</t>
  </si>
  <si>
    <t>CPCE02</t>
  </si>
  <si>
    <t>CPJC01</t>
  </si>
  <si>
    <t>CPJN02</t>
  </si>
  <si>
    <t>CPJB01</t>
  </si>
  <si>
    <t>CPJT01</t>
  </si>
  <si>
    <t>CPGR02</t>
  </si>
  <si>
    <t>CPPP02</t>
  </si>
  <si>
    <t>CPIT01</t>
  </si>
  <si>
    <t>CPJM03</t>
  </si>
  <si>
    <t>CPIP01</t>
  </si>
  <si>
    <t>CPSB03</t>
  </si>
  <si>
    <t>CPVC01</t>
  </si>
  <si>
    <t>CP215S</t>
  </si>
  <si>
    <t>CPJA01</t>
  </si>
  <si>
    <t>CPJB02</t>
  </si>
  <si>
    <t>CPTV02</t>
  </si>
  <si>
    <t>CPAV01</t>
  </si>
  <si>
    <t>SLSP054M</t>
  </si>
  <si>
    <t>CPGR03</t>
  </si>
  <si>
    <t>CPTV03</t>
  </si>
  <si>
    <t>CPJM04</t>
  </si>
  <si>
    <t>SI9163</t>
  </si>
  <si>
    <t>SI9167</t>
  </si>
  <si>
    <t>SI9175</t>
  </si>
  <si>
    <t>SI9177</t>
  </si>
  <si>
    <t>SI9183</t>
  </si>
  <si>
    <t>SI9185</t>
  </si>
  <si>
    <t>SI9191</t>
  </si>
  <si>
    <t>SI9202</t>
  </si>
  <si>
    <t>SI9204</t>
  </si>
  <si>
    <t>SI9095</t>
  </si>
  <si>
    <t>SI9097</t>
  </si>
  <si>
    <t>SI9126</t>
  </si>
  <si>
    <t>SI9128</t>
  </si>
  <si>
    <t>SI9138</t>
  </si>
  <si>
    <t>SI9157</t>
  </si>
  <si>
    <t>SI9096</t>
  </si>
  <si>
    <t>SI9098</t>
  </si>
  <si>
    <t>SI9100</t>
  </si>
  <si>
    <t>SI9129</t>
  </si>
  <si>
    <t>SI9137</t>
  </si>
  <si>
    <t>SI9139</t>
  </si>
  <si>
    <t>SI9158</t>
  </si>
  <si>
    <t>SI9160</t>
  </si>
  <si>
    <t>SI9164</t>
  </si>
  <si>
    <t>SI9166</t>
  </si>
  <si>
    <t>SI9168</t>
  </si>
  <si>
    <t>SI9172</t>
  </si>
  <si>
    <t>SI9174</t>
  </si>
  <si>
    <t>SI9178</t>
  </si>
  <si>
    <t>SI9180</t>
  </si>
  <si>
    <t>SI9184</t>
  </si>
  <si>
    <t>SI9186</t>
  </si>
  <si>
    <t>SI9190</t>
  </si>
  <si>
    <t>SI9201</t>
  </si>
  <si>
    <t>SI9203</t>
  </si>
  <si>
    <t>SI9205</t>
  </si>
  <si>
    <t>KBCT01</t>
  </si>
  <si>
    <t>DECT01</t>
  </si>
  <si>
    <t>CDWL01</t>
  </si>
  <si>
    <t>CDCT02</t>
  </si>
  <si>
    <t>KLCT01</t>
  </si>
  <si>
    <t>HQCT01</t>
  </si>
  <si>
    <t>CICT01</t>
  </si>
  <si>
    <t>CIRD01</t>
  </si>
  <si>
    <t>CICT02</t>
  </si>
  <si>
    <t>CICT03</t>
  </si>
  <si>
    <t>KVRD01</t>
  </si>
  <si>
    <t>KVVF01</t>
  </si>
  <si>
    <t>CUWL02</t>
  </si>
  <si>
    <t>CUCT01</t>
  </si>
  <si>
    <t>DVCT01</t>
  </si>
  <si>
    <t>DYCT01</t>
  </si>
  <si>
    <t>EFCT01</t>
  </si>
  <si>
    <t>ECCT01</t>
  </si>
  <si>
    <t>ECUN01</t>
  </si>
  <si>
    <t>ECCT02</t>
  </si>
  <si>
    <t>ESJR01</t>
  </si>
  <si>
    <t>ESRD01</t>
  </si>
  <si>
    <t>EVCT01</t>
  </si>
  <si>
    <t>HBLH01</t>
  </si>
  <si>
    <t>SI9334</t>
  </si>
  <si>
    <t>HTBN01</t>
  </si>
  <si>
    <t>HTJP01</t>
  </si>
  <si>
    <t>HTSR01</t>
  </si>
  <si>
    <t>HTSI01</t>
  </si>
  <si>
    <t>HTSI03</t>
  </si>
  <si>
    <t>HTJA01</t>
  </si>
  <si>
    <t>SI9257</t>
  </si>
  <si>
    <t>SI9263</t>
  </si>
  <si>
    <t>SI9264</t>
  </si>
  <si>
    <t>SI9254</t>
  </si>
  <si>
    <t>SI9256</t>
  </si>
  <si>
    <t>SI9253</t>
  </si>
  <si>
    <t>SI9255</t>
  </si>
  <si>
    <t>SI9258</t>
  </si>
  <si>
    <t>SI9259</t>
  </si>
  <si>
    <t>SI9265</t>
  </si>
  <si>
    <t>IDIT01</t>
  </si>
  <si>
    <t>IDJG01</t>
  </si>
  <si>
    <t>IDJP01</t>
  </si>
  <si>
    <t>IDMA01</t>
  </si>
  <si>
    <t>IDJG02</t>
  </si>
  <si>
    <t>IDMS01</t>
  </si>
  <si>
    <t>IDHV01</t>
  </si>
  <si>
    <t>IDMS03</t>
  </si>
  <si>
    <t>IDTY01</t>
  </si>
  <si>
    <t>SI9694</t>
  </si>
  <si>
    <t>SI9298</t>
  </si>
  <si>
    <t>SI9690</t>
  </si>
  <si>
    <t>SI9515</t>
  </si>
  <si>
    <t>IRBV01</t>
  </si>
  <si>
    <t>IRCT01</t>
  </si>
  <si>
    <t>IRVB01</t>
  </si>
  <si>
    <t>IRRD01</t>
  </si>
  <si>
    <t>IRRD02</t>
  </si>
  <si>
    <t>IRRD03</t>
  </si>
  <si>
    <t>SI9701</t>
  </si>
  <si>
    <t>SI9704</t>
  </si>
  <si>
    <t>TPBA01</t>
  </si>
  <si>
    <t>SI9700</t>
  </si>
  <si>
    <t>RLRD01</t>
  </si>
  <si>
    <t>RLCT01</t>
  </si>
  <si>
    <t>JGAB01</t>
  </si>
  <si>
    <t>JGJS01</t>
  </si>
  <si>
    <t>SI9487</t>
  </si>
  <si>
    <t>JGAB02</t>
  </si>
  <si>
    <t>SI9484</t>
  </si>
  <si>
    <t>SI9485</t>
  </si>
  <si>
    <t>LDRP01</t>
  </si>
  <si>
    <t>LEAN01</t>
  </si>
  <si>
    <t>LEAN02</t>
  </si>
  <si>
    <t>LOPP01</t>
  </si>
  <si>
    <t>SI9152</t>
  </si>
  <si>
    <t>SI9155</t>
  </si>
  <si>
    <t>SI9154</t>
  </si>
  <si>
    <t>LMBD01</t>
  </si>
  <si>
    <t>LMBN01</t>
  </si>
  <si>
    <t>LMBN02</t>
  </si>
  <si>
    <t>LMCT01</t>
  </si>
  <si>
    <t>LMER01</t>
  </si>
  <si>
    <t>LMJP01</t>
  </si>
  <si>
    <t>LMJP02</t>
  </si>
  <si>
    <t>LMJR01</t>
  </si>
  <si>
    <t>LMMC01</t>
  </si>
  <si>
    <t>LMPH01</t>
  </si>
  <si>
    <t>SI9425</t>
  </si>
  <si>
    <t>LMRD01</t>
  </si>
  <si>
    <t>LMRD02</t>
  </si>
  <si>
    <t>LMSC01</t>
  </si>
  <si>
    <t>LMSL01</t>
  </si>
  <si>
    <t>LMER02</t>
  </si>
  <si>
    <t>LMERRP</t>
  </si>
  <si>
    <t>LMNS01</t>
  </si>
  <si>
    <t>LMER03</t>
  </si>
  <si>
    <t>LMVL01</t>
  </si>
  <si>
    <t>LMNL02</t>
  </si>
  <si>
    <t>LMPN02</t>
  </si>
  <si>
    <t>LMER04</t>
  </si>
  <si>
    <t>SI9458</t>
  </si>
  <si>
    <t>SI9465</t>
  </si>
  <si>
    <t>SI9468</t>
  </si>
  <si>
    <t>MFCT01</t>
  </si>
  <si>
    <t>MGAR01</t>
  </si>
  <si>
    <t>MGCN01</t>
  </si>
  <si>
    <t>MGJC01</t>
  </si>
  <si>
    <t>MGRD01</t>
  </si>
  <si>
    <t>MGRD02</t>
  </si>
  <si>
    <t>MJCT01</t>
  </si>
  <si>
    <t>MJJP01</t>
  </si>
  <si>
    <t>MJRD01</t>
  </si>
  <si>
    <t>MJRD02</t>
  </si>
  <si>
    <t>MJGZ01</t>
  </si>
  <si>
    <t>MJJL01</t>
  </si>
  <si>
    <t>SI9850</t>
  </si>
  <si>
    <t>UKCTRP</t>
  </si>
  <si>
    <t>MKRD01</t>
  </si>
  <si>
    <t>MKVM01</t>
  </si>
  <si>
    <t>MMCP01</t>
  </si>
  <si>
    <t>MMRD01</t>
  </si>
  <si>
    <t>MMVA01</t>
  </si>
  <si>
    <t>NOCT01</t>
  </si>
  <si>
    <t>NOPR02</t>
  </si>
  <si>
    <t>SI9267</t>
  </si>
  <si>
    <t>SI9248</t>
  </si>
  <si>
    <t>SI9249</t>
  </si>
  <si>
    <t>SI9268</t>
  </si>
  <si>
    <t>SI9275</t>
  </si>
  <si>
    <t>SI9276</t>
  </si>
  <si>
    <t>PCCT01</t>
  </si>
  <si>
    <t>PCCT02</t>
  </si>
  <si>
    <t>PCJA01</t>
  </si>
  <si>
    <t>PCJB01</t>
  </si>
  <si>
    <t>PCJP01</t>
  </si>
  <si>
    <t>SI9408</t>
  </si>
  <si>
    <t>PCPL01</t>
  </si>
  <si>
    <t>PCRD01</t>
  </si>
  <si>
    <t>PCRD02</t>
  </si>
  <si>
    <t>PCSC01</t>
  </si>
  <si>
    <t>PCSE01</t>
  </si>
  <si>
    <t>PCUN01</t>
  </si>
  <si>
    <t>PCUN02</t>
  </si>
  <si>
    <t>PCVN01</t>
  </si>
  <si>
    <t>PCCN01</t>
  </si>
  <si>
    <t>PCTP01</t>
  </si>
  <si>
    <t>PCRD03</t>
  </si>
  <si>
    <t>PCTQ01</t>
  </si>
  <si>
    <t>PCJG01</t>
  </si>
  <si>
    <t>PCJM01</t>
  </si>
  <si>
    <t>SI9472</t>
  </si>
  <si>
    <t>SI9498</t>
  </si>
  <si>
    <t>SI9669</t>
  </si>
  <si>
    <t>SI9479</t>
  </si>
  <si>
    <t>SI9461</t>
  </si>
  <si>
    <t>SI9673</t>
  </si>
  <si>
    <t>SI9464</t>
  </si>
  <si>
    <t>SI9663</t>
  </si>
  <si>
    <t>SI9665</t>
  </si>
  <si>
    <t>SI9666</t>
  </si>
  <si>
    <t>SI9667</t>
  </si>
  <si>
    <t>SI9668</t>
  </si>
  <si>
    <t>SI9474</t>
  </si>
  <si>
    <t>SI9475</t>
  </si>
  <si>
    <t>SI9499</t>
  </si>
  <si>
    <t>SI9478</t>
  </si>
  <si>
    <t>SI9671</t>
  </si>
  <si>
    <t>SI9672</t>
  </si>
  <si>
    <t>SI9463</t>
  </si>
  <si>
    <t>SI9660</t>
  </si>
  <si>
    <t>SI9662</t>
  </si>
  <si>
    <t>PSCT01</t>
  </si>
  <si>
    <t>PSVB01</t>
  </si>
  <si>
    <t>PSAF01</t>
  </si>
  <si>
    <t>PSEM01</t>
  </si>
  <si>
    <t>PEAB01</t>
  </si>
  <si>
    <t>PEMC01</t>
  </si>
  <si>
    <t>PLJF01</t>
  </si>
  <si>
    <t>PLNP01</t>
  </si>
  <si>
    <t>PLRH01</t>
  </si>
  <si>
    <t>PLSP01</t>
  </si>
  <si>
    <t>PLPJ03</t>
  </si>
  <si>
    <t>SI9283</t>
  </si>
  <si>
    <t>SI9287</t>
  </si>
  <si>
    <t>SI9288</t>
  </si>
  <si>
    <t>SI9279</t>
  </si>
  <si>
    <t>SI9282</t>
  </si>
  <si>
    <t>SI9285</t>
  </si>
  <si>
    <t>SI9280</t>
  </si>
  <si>
    <t>PFAN01</t>
  </si>
  <si>
    <t>RCCT01</t>
  </si>
  <si>
    <t>RCET01</t>
  </si>
  <si>
    <t>RCKR01</t>
  </si>
  <si>
    <t>RCSP01</t>
  </si>
  <si>
    <t>RCWL01</t>
  </si>
  <si>
    <t>RCDI01</t>
  </si>
  <si>
    <t>RCCL01</t>
  </si>
  <si>
    <t>RCCJ02</t>
  </si>
  <si>
    <t>RCET02</t>
  </si>
  <si>
    <t>RRCT01</t>
  </si>
  <si>
    <t>RRRD01</t>
  </si>
  <si>
    <t>RFCA01</t>
  </si>
  <si>
    <t>SHCT01</t>
  </si>
  <si>
    <t>AYCT01</t>
  </si>
  <si>
    <t>NJCT01</t>
  </si>
  <si>
    <t>GEWL01</t>
  </si>
  <si>
    <t>RACT01</t>
  </si>
  <si>
    <t>RAMC01</t>
  </si>
  <si>
    <t>JVRD01</t>
  </si>
  <si>
    <t>JVRD02</t>
  </si>
  <si>
    <t>JVJM01</t>
  </si>
  <si>
    <t>JVCT02</t>
  </si>
  <si>
    <t>JVRD03</t>
  </si>
  <si>
    <t>SGBP01</t>
  </si>
  <si>
    <t>SGQC01</t>
  </si>
  <si>
    <t>SGSG06</t>
  </si>
  <si>
    <t>SGQCRP</t>
  </si>
  <si>
    <t>SI9680</t>
  </si>
  <si>
    <t>SI9682</t>
  </si>
  <si>
    <t>SI9495</t>
  </si>
  <si>
    <t>OCST01</t>
  </si>
  <si>
    <t>OCRD02</t>
  </si>
  <si>
    <t>OCRD03</t>
  </si>
  <si>
    <t>SI9534</t>
  </si>
  <si>
    <t>DRCT01</t>
  </si>
  <si>
    <t>DRCT02</t>
  </si>
  <si>
    <t>SI9527</t>
  </si>
  <si>
    <t>PQAN01</t>
  </si>
  <si>
    <t>PQAN02</t>
  </si>
  <si>
    <t>PQAN03</t>
  </si>
  <si>
    <t>SI9555</t>
  </si>
  <si>
    <t>BMCT01</t>
  </si>
  <si>
    <t>SDCT01</t>
  </si>
  <si>
    <t>SDJI01</t>
  </si>
  <si>
    <t>SDJP01</t>
  </si>
  <si>
    <t>SDSA01</t>
  </si>
  <si>
    <t>SDRD01</t>
  </si>
  <si>
    <t>SDPS01</t>
  </si>
  <si>
    <t>SDPS02</t>
  </si>
  <si>
    <t>SI9364</t>
  </si>
  <si>
    <t>SI9370</t>
  </si>
  <si>
    <t>SI9353</t>
  </si>
  <si>
    <t>SI9355</t>
  </si>
  <si>
    <t>SI9360</t>
  </si>
  <si>
    <t>SI9361</t>
  </si>
  <si>
    <t>SI9362</t>
  </si>
  <si>
    <t>SI9366</t>
  </si>
  <si>
    <t>SI9354</t>
  </si>
  <si>
    <t>SI9371</t>
  </si>
  <si>
    <t>SI9367</t>
  </si>
  <si>
    <t>SI9356</t>
  </si>
  <si>
    <t>SI9358</t>
  </si>
  <si>
    <t>SI9359</t>
  </si>
  <si>
    <t>SI9363</t>
  </si>
  <si>
    <t>SI9369</t>
  </si>
  <si>
    <t>SI9365</t>
  </si>
  <si>
    <t>SI9217</t>
  </si>
  <si>
    <t>SI9214</t>
  </si>
  <si>
    <t>SI9213</t>
  </si>
  <si>
    <t>SI9218</t>
  </si>
  <si>
    <t>SI9219</t>
  </si>
  <si>
    <t>SI9240</t>
  </si>
  <si>
    <t>SI9243</t>
  </si>
  <si>
    <t>SI9246</t>
  </si>
  <si>
    <t>SI9117</t>
  </si>
  <si>
    <t>SI9118</t>
  </si>
  <si>
    <t>SI9121</t>
  </si>
  <si>
    <t>SI9122</t>
  </si>
  <si>
    <t>SI9124</t>
  </si>
  <si>
    <t>SI9120</t>
  </si>
  <si>
    <t>SI9125</t>
  </si>
  <si>
    <t>KZCT01</t>
  </si>
  <si>
    <t>KZCT02</t>
  </si>
  <si>
    <t>CNAN01</t>
  </si>
  <si>
    <t>CNCT01</t>
  </si>
  <si>
    <t>SI9570</t>
  </si>
  <si>
    <t>SI9746</t>
  </si>
  <si>
    <t>SI9882</t>
  </si>
  <si>
    <t>SI9881</t>
  </si>
  <si>
    <t>SI9880</t>
  </si>
  <si>
    <t>BMRD01</t>
  </si>
  <si>
    <t>SI9142</t>
  </si>
  <si>
    <t>SI9146</t>
  </si>
  <si>
    <t>SI9140</t>
  </si>
  <si>
    <t>SI9141</t>
  </si>
  <si>
    <t>SI9144</t>
  </si>
  <si>
    <t>SI9147</t>
  </si>
  <si>
    <t>SI9153</t>
  </si>
  <si>
    <t>SI9149</t>
  </si>
  <si>
    <t>SI9107</t>
  </si>
  <si>
    <t>SI9101</t>
  </si>
  <si>
    <t>SI9103</t>
  </si>
  <si>
    <t>SI9105</t>
  </si>
  <si>
    <t>SI9106</t>
  </si>
  <si>
    <t>SI9102</t>
  </si>
  <si>
    <t>SI9109</t>
  </si>
  <si>
    <t>SI9110</t>
  </si>
  <si>
    <t>SI9113</t>
  </si>
  <si>
    <t>SI9104</t>
  </si>
  <si>
    <t>SI9112</t>
  </si>
  <si>
    <t>SI9114</t>
  </si>
  <si>
    <t>ADYMW01</t>
  </si>
  <si>
    <t>AROMW03</t>
  </si>
  <si>
    <t>CASMW07</t>
  </si>
  <si>
    <t>DVNMW01</t>
  </si>
  <si>
    <t>MJMIRP</t>
  </si>
  <si>
    <t>MMMMW01</t>
  </si>
  <si>
    <t>MOCMW02</t>
  </si>
  <si>
    <t>LOCD01</t>
  </si>
  <si>
    <t>NOPR01</t>
  </si>
  <si>
    <t>SLSPBF15</t>
  </si>
  <si>
    <t>SLDDJA01</t>
  </si>
  <si>
    <t>SLSPRT04</t>
  </si>
  <si>
    <t>SLSPJA05</t>
  </si>
  <si>
    <t>SP7083</t>
  </si>
  <si>
    <t>SP7088</t>
  </si>
  <si>
    <t>SLSPLI05</t>
  </si>
  <si>
    <t>SLSPBT09</t>
  </si>
  <si>
    <t>SLSPPZ29</t>
  </si>
  <si>
    <t>SP1836</t>
  </si>
  <si>
    <t>SP1931</t>
  </si>
  <si>
    <t>SP7094</t>
  </si>
  <si>
    <t>SLSPSM51</t>
  </si>
  <si>
    <t>SLSPCM15</t>
  </si>
  <si>
    <t>SLSPMN08</t>
  </si>
  <si>
    <t>SLTSPP08</t>
  </si>
  <si>
    <t>SP4414</t>
  </si>
  <si>
    <t>SLSZVS02</t>
  </si>
  <si>
    <t>SLSZVA01</t>
  </si>
  <si>
    <t>SLSZJS02</t>
  </si>
  <si>
    <t>SP4020</t>
  </si>
  <si>
    <t>SP1907</t>
  </si>
  <si>
    <t>SLSZJS03</t>
  </si>
  <si>
    <t>SP4628</t>
  </si>
  <si>
    <t>SP4430</t>
  </si>
  <si>
    <t>SP4327</t>
  </si>
  <si>
    <t>SP4320</t>
  </si>
  <si>
    <t>SP4629</t>
  </si>
  <si>
    <t>SLSZVS01</t>
  </si>
  <si>
    <t>SP0731</t>
  </si>
  <si>
    <t>SP1307</t>
  </si>
  <si>
    <t>SP1969</t>
  </si>
  <si>
    <t>SLSPCS08</t>
  </si>
  <si>
    <t>SPY291</t>
  </si>
  <si>
    <t>SPX649</t>
  </si>
  <si>
    <t>SPX650</t>
  </si>
  <si>
    <t>SPY715</t>
  </si>
  <si>
    <t>SLMCCC01</t>
  </si>
  <si>
    <t>SLSPPH07</t>
  </si>
  <si>
    <t>SPY097</t>
  </si>
  <si>
    <t>SPY099</t>
  </si>
  <si>
    <t>SPY103</t>
  </si>
  <si>
    <t>SPY105</t>
  </si>
  <si>
    <t>SPY107</t>
  </si>
  <si>
    <t>SPY109</t>
  </si>
  <si>
    <t>SPY111</t>
  </si>
  <si>
    <t>SPY117</t>
  </si>
  <si>
    <t>SPY119</t>
  </si>
  <si>
    <t>SPY121</t>
  </si>
  <si>
    <t>SPY129</t>
  </si>
  <si>
    <t>SPY139</t>
  </si>
  <si>
    <t>SPY223</t>
  </si>
  <si>
    <t>SPY243</t>
  </si>
  <si>
    <t>SPY289</t>
  </si>
  <si>
    <t>SPY307</t>
  </si>
  <si>
    <t>SPY313</t>
  </si>
  <si>
    <t>SPY317</t>
  </si>
  <si>
    <t>SPY319</t>
  </si>
  <si>
    <t>SPY321</t>
  </si>
  <si>
    <t>SPY323</t>
  </si>
  <si>
    <t>SPY325</t>
  </si>
  <si>
    <t>SP3515</t>
  </si>
  <si>
    <t>GR162S</t>
  </si>
  <si>
    <t>SPY691</t>
  </si>
  <si>
    <t>SPY705</t>
  </si>
  <si>
    <t>SPY707</t>
  </si>
  <si>
    <t>SPY709</t>
  </si>
  <si>
    <t>SPY711</t>
  </si>
  <si>
    <t>SPY713</t>
  </si>
  <si>
    <t>MRCV01</t>
  </si>
  <si>
    <t>PGCA02</t>
  </si>
  <si>
    <t>PRGU01</t>
  </si>
  <si>
    <t>SI3038</t>
  </si>
  <si>
    <t>SI3034</t>
  </si>
  <si>
    <t>SI3016</t>
  </si>
  <si>
    <t>SI3042</t>
  </si>
  <si>
    <t>SI3023</t>
  </si>
  <si>
    <t>SI3009</t>
  </si>
  <si>
    <t>STJM05</t>
  </si>
  <si>
    <t>SI3368</t>
  </si>
  <si>
    <t>RGTMW01</t>
  </si>
  <si>
    <t>CAJTMW01</t>
  </si>
  <si>
    <t>CAOMW01</t>
  </si>
  <si>
    <t>CEYMW01</t>
  </si>
  <si>
    <t>IGPMW01</t>
  </si>
  <si>
    <t>MIUMW01</t>
  </si>
  <si>
    <t>PQUMW01</t>
  </si>
  <si>
    <t>ATFD01</t>
  </si>
  <si>
    <t>ATJL01</t>
  </si>
  <si>
    <t>IGCT01</t>
  </si>
  <si>
    <t>JNJP01</t>
  </si>
  <si>
    <t>NPCT01</t>
  </si>
  <si>
    <t>SP6504</t>
  </si>
  <si>
    <t>SP6502</t>
  </si>
  <si>
    <t>SANTANA DE PARNAIBA</t>
  </si>
  <si>
    <t>COTIA</t>
  </si>
  <si>
    <t>ITAPECERICA DA SERRA</t>
  </si>
  <si>
    <t>POA</t>
  </si>
  <si>
    <t>SANTA ISABEL</t>
  </si>
  <si>
    <t>SAO LOURENCO DA SERRA</t>
  </si>
  <si>
    <t>RIBEIRAO PIRES</t>
  </si>
  <si>
    <t>MAIRINQUE</t>
  </si>
  <si>
    <t>SALTO</t>
  </si>
  <si>
    <t>SAO CAETANO DO SUL</t>
  </si>
  <si>
    <t>São Paulo</t>
  </si>
  <si>
    <t>MONGAGUA</t>
  </si>
  <si>
    <t>MIRACATU</t>
  </si>
  <si>
    <t>PERUIBE</t>
  </si>
  <si>
    <t>REGISTRO</t>
  </si>
  <si>
    <t>SETE BARRAS</t>
  </si>
  <si>
    <t>SAO VICENTE</t>
  </si>
  <si>
    <t>PEDRA BELA</t>
  </si>
  <si>
    <t>FERRAZ DE VASCONCELOS</t>
  </si>
  <si>
    <t>VARGEM GRANDE PAULISTA</t>
  </si>
  <si>
    <t>ELDORADO</t>
  </si>
  <si>
    <t>PIRACAIA</t>
  </si>
  <si>
    <t>VARGEM</t>
  </si>
  <si>
    <t>CARAPICUIBA</t>
  </si>
  <si>
    <t>CAMPO LIMPO PAULISTA</t>
  </si>
  <si>
    <t>Jundiaí</t>
  </si>
  <si>
    <t>CAIEIRAS</t>
  </si>
  <si>
    <t>CANANEIA</t>
  </si>
  <si>
    <t>BOM JESUS DOS PERDOES</t>
  </si>
  <si>
    <t>JARINU</t>
  </si>
  <si>
    <t>GUARAREMA</t>
  </si>
  <si>
    <t>ALUMINIO</t>
  </si>
  <si>
    <t>JOANOPOLIS</t>
  </si>
  <si>
    <t>JUQUITIBA</t>
  </si>
  <si>
    <t>EMBU-GUACU</t>
  </si>
  <si>
    <t>JANDIRA</t>
  </si>
  <si>
    <t>ILHA COMPRIDA</t>
  </si>
  <si>
    <t>PEDRO DE TOLEDO</t>
  </si>
  <si>
    <t>CABREUVA</t>
  </si>
  <si>
    <t>IGARATA</t>
  </si>
  <si>
    <t>NAZARE PAULISTA</t>
  </si>
  <si>
    <t>PINHALZINHO</t>
  </si>
  <si>
    <t>PIRAPORA DO BOM JESUS</t>
  </si>
  <si>
    <t>TUIUTI</t>
  </si>
  <si>
    <t>VARZEA PAULISTA</t>
  </si>
  <si>
    <t>BIRITIBA-MIRIM</t>
  </si>
  <si>
    <t>ITARIRI</t>
  </si>
  <si>
    <t>PARIQUERA-ACU</t>
  </si>
  <si>
    <t>IGUAPE</t>
  </si>
  <si>
    <t>MORUNGABA</t>
  </si>
  <si>
    <t>BALBINOS</t>
  </si>
  <si>
    <t>AREIAS</t>
  </si>
  <si>
    <t>BANANAL</t>
  </si>
  <si>
    <t>CACHOEIRA PAULISTA</t>
  </si>
  <si>
    <t>CANAS</t>
  </si>
  <si>
    <t>CACAPAVA</t>
  </si>
  <si>
    <t>CUNHA</t>
  </si>
  <si>
    <t>ILHABELA</t>
  </si>
  <si>
    <t>LORENA</t>
  </si>
  <si>
    <t>LAVRINHAS</t>
  </si>
  <si>
    <t>MONTEIRO LOBATO</t>
  </si>
  <si>
    <t>NATIVIDADE DA SERRA</t>
  </si>
  <si>
    <t>PIQUETE</t>
  </si>
  <si>
    <t>POTIM</t>
  </si>
  <si>
    <t>QUELUZ</t>
  </si>
  <si>
    <t>ROSEIRA</t>
  </si>
  <si>
    <t>SAO BENTO DO SAPUCAI</t>
  </si>
  <si>
    <t>SANTA BRANCA</t>
  </si>
  <si>
    <t>SALESOPOLIS</t>
  </si>
  <si>
    <t>SAO LUIZ DO PARAITINGA</t>
  </si>
  <si>
    <t>SANTO ANTONIO DO PINHAL</t>
  </si>
  <si>
    <t>SAO JOSE DO BARREIRO</t>
  </si>
  <si>
    <t>SAO SEBASTIAO</t>
  </si>
  <si>
    <t>SILVEIRAS</t>
  </si>
  <si>
    <t>TREMEMBE</t>
  </si>
  <si>
    <t>Caçapava</t>
  </si>
  <si>
    <t>RIO GRANDE DA SERRA</t>
  </si>
  <si>
    <t>AGUAS DE SANTA BARBARA</t>
  </si>
  <si>
    <t>ARANDU</t>
  </si>
  <si>
    <t>AGUDOS</t>
  </si>
  <si>
    <t>ANHEMBI</t>
  </si>
  <si>
    <t>AREALVA</t>
  </si>
  <si>
    <t>AREIOPOLIS</t>
  </si>
  <si>
    <t>AVAI</t>
  </si>
  <si>
    <t>AVARE</t>
  </si>
  <si>
    <t>ALVARO DE CARVALHO</t>
  </si>
  <si>
    <t>BASTOS</t>
  </si>
  <si>
    <t>BARRA BONITA</t>
  </si>
  <si>
    <t>BOFETE</t>
  </si>
  <si>
    <t>BOCAINA</t>
  </si>
  <si>
    <t>BORACEIA</t>
  </si>
  <si>
    <t>BARIRI</t>
  </si>
  <si>
    <t>BROTAS</t>
  </si>
  <si>
    <t>BOTUCATU</t>
  </si>
  <si>
    <t>CABRALIA PAULISTA</t>
  </si>
  <si>
    <t>CAFELANDIA</t>
  </si>
  <si>
    <t>CORONEL MACEDO</t>
  </si>
  <si>
    <t>CONCHAS</t>
  </si>
  <si>
    <t>CERQUEIRA CESAR</t>
  </si>
  <si>
    <t>CAMPOS NOVOS PAULISTA</t>
  </si>
  <si>
    <t>DOIS CORREGOS</t>
  </si>
  <si>
    <t>ESPIRITO SANTO DO TURVO</t>
  </si>
  <si>
    <t>FARTURA</t>
  </si>
  <si>
    <t>GARCA</t>
  </si>
  <si>
    <t>GUAIMBE</t>
  </si>
  <si>
    <t>GUAICARA</t>
  </si>
  <si>
    <t>GETULINA</t>
  </si>
  <si>
    <t>HERCULANDIA</t>
  </si>
  <si>
    <t>IPAUSSU</t>
  </si>
  <si>
    <t>IBIRAREMA</t>
  </si>
  <si>
    <t>IACANGA</t>
  </si>
  <si>
    <t>IACRI</t>
  </si>
  <si>
    <t>IGARACU DO TIETE</t>
  </si>
  <si>
    <t>ITAPUI</t>
  </si>
  <si>
    <t>IARAS</t>
  </si>
  <si>
    <t>ITATINGA</t>
  </si>
  <si>
    <t>ITAI</t>
  </si>
  <si>
    <t>JAU</t>
  </si>
  <si>
    <t>JULIO MESQUITA</t>
  </si>
  <si>
    <t>LENCOIS PAULISTA</t>
  </si>
  <si>
    <t>LUPERCIO</t>
  </si>
  <si>
    <t>MACATUBA</t>
  </si>
  <si>
    <t>MARILIA</t>
  </si>
  <si>
    <t>MINEIROS DO TIETE</t>
  </si>
  <si>
    <t>ORIENTE</t>
  </si>
  <si>
    <t>OURINHOS</t>
  </si>
  <si>
    <t>OCAUCU</t>
  </si>
  <si>
    <t>PAULISTANIA</t>
  </si>
  <si>
    <t>PONGAI</t>
  </si>
  <si>
    <t>PEDERNEIRAS</t>
  </si>
  <si>
    <t>PARDINHO</t>
  </si>
  <si>
    <t>PEREIRAS</t>
  </si>
  <si>
    <t>PIRATININGA</t>
  </si>
  <si>
    <t>PIRAJU</t>
  </si>
  <si>
    <t>PIRAJUI</t>
  </si>
  <si>
    <t>PROMISSAO</t>
  </si>
  <si>
    <t>POMPEIA</t>
  </si>
  <si>
    <t>PARANAPANEMA</t>
  </si>
  <si>
    <t>PRATANIA</t>
  </si>
  <si>
    <t>PRESIDENTE ALVES</t>
  </si>
  <si>
    <t>QUINTANA</t>
  </si>
  <si>
    <t>RIBEIRAO DO SUL</t>
  </si>
  <si>
    <t>REGINOPOLIS</t>
  </si>
  <si>
    <t>SANTA CRUZ DO RIO PARDO</t>
  </si>
  <si>
    <t>SARUTAIA</t>
  </si>
  <si>
    <t>SABINO</t>
  </si>
  <si>
    <t>SAO MANUEL</t>
  </si>
  <si>
    <t>SALTO GRANDE</t>
  </si>
  <si>
    <t>SAO PEDRO DO TURVO</t>
  </si>
  <si>
    <t>TAGUAI</t>
  </si>
  <si>
    <t>TEJUPA</t>
  </si>
  <si>
    <t>TORRINHA</t>
  </si>
  <si>
    <t>TAQUARITUBA</t>
  </si>
  <si>
    <t>TUPA</t>
  </si>
  <si>
    <t>UBIRAJARA</t>
  </si>
  <si>
    <t>Marília</t>
  </si>
  <si>
    <t>CESARIO LANGE</t>
  </si>
  <si>
    <t>APIAI</t>
  </si>
  <si>
    <t>ANGATUBA</t>
  </si>
  <si>
    <t>BARRA DO CHAPEU</t>
  </si>
  <si>
    <t>BARRA DO TURVO</t>
  </si>
  <si>
    <t>BURI</t>
  </si>
  <si>
    <t>BOM SUCESSO DE ITARARE</t>
  </si>
  <si>
    <t>CAPELA DO ALTO</t>
  </si>
  <si>
    <t>CAMPINA DO MONTE ALEGRE</t>
  </si>
  <si>
    <t>CAPAO BONITO</t>
  </si>
  <si>
    <t>CERQUILHO</t>
  </si>
  <si>
    <t>GUAREI</t>
  </si>
  <si>
    <t>GUAPIARA</t>
  </si>
  <si>
    <t>IBIUNA</t>
  </si>
  <si>
    <t>IPERO</t>
  </si>
  <si>
    <t>ITABERA</t>
  </si>
  <si>
    <t>IPORANGA</t>
  </si>
  <si>
    <t>ITAPORANGA</t>
  </si>
  <si>
    <t>ITARARE</t>
  </si>
  <si>
    <t>ITAPEVA</t>
  </si>
  <si>
    <t>JUMIRIM</t>
  </si>
  <si>
    <t>LARANJAL PAULISTA</t>
  </si>
  <si>
    <t>NOVA CAMPINA</t>
  </si>
  <si>
    <t>PIEDADE</t>
  </si>
  <si>
    <t>PILAR DO SUL</t>
  </si>
  <si>
    <t>PORANGABA</t>
  </si>
  <si>
    <t>RIBEIRAO BRANCO</t>
  </si>
  <si>
    <t>RIBEIRAO GRANDE</t>
  </si>
  <si>
    <t>RIVERSUL</t>
  </si>
  <si>
    <t>SAO MIGUEL ARCANJO</t>
  </si>
  <si>
    <t>SALTO DE PIRAPORA</t>
  </si>
  <si>
    <t>SARAPUI</t>
  </si>
  <si>
    <t>TAQUARIVAI</t>
  </si>
  <si>
    <t>TAPIRAI</t>
  </si>
  <si>
    <t>TIETE</t>
  </si>
  <si>
    <t>TATUI</t>
  </si>
  <si>
    <t>VOTORANTIM</t>
  </si>
  <si>
    <t>ALTINOPOLIS</t>
  </si>
  <si>
    <t>BORBOREMA</t>
  </si>
  <si>
    <t>BOA ESPERANCA DO SUL</t>
  </si>
  <si>
    <t>BARRINHA</t>
  </si>
  <si>
    <t>BRODOWSKI</t>
  </si>
  <si>
    <t>BURITIZAL</t>
  </si>
  <si>
    <t>CAJURU</t>
  </si>
  <si>
    <t>CANDIDO RODRIGUES</t>
  </si>
  <si>
    <t>CRAVINHOS</t>
  </si>
  <si>
    <t>DOBRADA</t>
  </si>
  <si>
    <t>DOURADO</t>
  </si>
  <si>
    <t>DUMONT</t>
  </si>
  <si>
    <t>FERNANDO PRESTES</t>
  </si>
  <si>
    <t>GUATAPARA</t>
  </si>
  <si>
    <t>GUARA</t>
  </si>
  <si>
    <t>ITAPOLIS</t>
  </si>
  <si>
    <t>IBATE</t>
  </si>
  <si>
    <t>IGARAPAVA</t>
  </si>
  <si>
    <t>ITUVERAVA</t>
  </si>
  <si>
    <t>IPUA</t>
  </si>
  <si>
    <t>IBITINGA</t>
  </si>
  <si>
    <t>ITIRAPUA</t>
  </si>
  <si>
    <t>JABOTICABAL</t>
  </si>
  <si>
    <t>JARDINOPOLIS</t>
  </si>
  <si>
    <t>JERIQUARA</t>
  </si>
  <si>
    <t>LUIS ANTONIO</t>
  </si>
  <si>
    <t>MORRO AGUDO</t>
  </si>
  <si>
    <t>MIGUELOPOLIS</t>
  </si>
  <si>
    <t>MOTUCA</t>
  </si>
  <si>
    <t>MONTE ALTO</t>
  </si>
  <si>
    <t>MATAO</t>
  </si>
  <si>
    <t>NOVA EUROPA</t>
  </si>
  <si>
    <t>ORLANDIA</t>
  </si>
  <si>
    <t>PATROCINIO PAULISTA</t>
  </si>
  <si>
    <t>PRADOPOLIS</t>
  </si>
  <si>
    <t>PEDREGULHO</t>
  </si>
  <si>
    <t>PITANGUEIRAS</t>
  </si>
  <si>
    <t>PONTAL</t>
  </si>
  <si>
    <t>RIBEIRAO BONITO</t>
  </si>
  <si>
    <t>RIFAINA</t>
  </si>
  <si>
    <t>RINCAO</t>
  </si>
  <si>
    <t>RIBEIRAO CORRENTE</t>
  </si>
  <si>
    <t>RESTINGA</t>
  </si>
  <si>
    <t>SAO JOSE DA BELA VISTA</t>
  </si>
  <si>
    <t>SANTA ERNESTINA</t>
  </si>
  <si>
    <t>SANTO ANTONIO DA ALEGRIA</t>
  </si>
  <si>
    <t>SAO SIMAO</t>
  </si>
  <si>
    <t>SAO JOAQUIM DA BARRA</t>
  </si>
  <si>
    <t>SERRANA</t>
  </si>
  <si>
    <t>SANTA ROSA DE VITERBO</t>
  </si>
  <si>
    <t>SERRA AZUL</t>
  </si>
  <si>
    <t>SERTAOZINHO</t>
  </si>
  <si>
    <t>TAIACU</t>
  </si>
  <si>
    <t>TAQUARAL</t>
  </si>
  <si>
    <t>TAIUVA</t>
  </si>
  <si>
    <t>TABATINGA</t>
  </si>
  <si>
    <t>TAQUARITINGA</t>
  </si>
  <si>
    <t>VISTA ALEGRE DO ALTO</t>
  </si>
  <si>
    <t>APARECIDA D`OESTE</t>
  </si>
  <si>
    <t>ALVARES FLORENCE</t>
  </si>
  <si>
    <t>AMERICO DE CAMPOS</t>
  </si>
  <si>
    <t>ADOLFO</t>
  </si>
  <si>
    <t>ARIRANHA</t>
  </si>
  <si>
    <t>ALTAIR</t>
  </si>
  <si>
    <t>AURIFLAMA</t>
  </si>
  <si>
    <t>BEBEDOURO</t>
  </si>
  <si>
    <t>BALSAMO</t>
  </si>
  <si>
    <t>BADY BASSITT</t>
  </si>
  <si>
    <t>CEDRAL</t>
  </si>
  <si>
    <t>CAJOBI</t>
  </si>
  <si>
    <t>COLOMBIA</t>
  </si>
  <si>
    <t>COLINA</t>
  </si>
  <si>
    <t>CARDOSO</t>
  </si>
  <si>
    <t>COSMORAMA</t>
  </si>
  <si>
    <t>CATANDUVA</t>
  </si>
  <si>
    <t>ELISIARIO</t>
  </si>
  <si>
    <t>ESTRELA D`OESTE</t>
  </si>
  <si>
    <t>EMBAUBA</t>
  </si>
  <si>
    <t>FLOREAL</t>
  </si>
  <si>
    <t>FERNANDOPOLIS</t>
  </si>
  <si>
    <t>GUARACI</t>
  </si>
  <si>
    <t>GUARANI D`OESTE</t>
  </si>
  <si>
    <t>GUAIRA</t>
  </si>
  <si>
    <t>GENERAL SALGADO</t>
  </si>
  <si>
    <t>GASTAO VIDIGAL</t>
  </si>
  <si>
    <t>GUZOLANDIA</t>
  </si>
  <si>
    <t>ICEM</t>
  </si>
  <si>
    <t>INDIAPORA</t>
  </si>
  <si>
    <t>ITAJOBI</t>
  </si>
  <si>
    <t>IPIGUA</t>
  </si>
  <si>
    <t>IRAPUA</t>
  </si>
  <si>
    <t>JACI</t>
  </si>
  <si>
    <t>JALES</t>
  </si>
  <si>
    <t>JABORANDI</t>
  </si>
  <si>
    <t>JOSE BONIFACIO</t>
  </si>
  <si>
    <t>MACAUBAL</t>
  </si>
  <si>
    <t>MAGDA</t>
  </si>
  <si>
    <t>MACEDONIA</t>
  </si>
  <si>
    <t>MERIDIANO</t>
  </si>
  <si>
    <t>MARINOPOLIS</t>
  </si>
  <si>
    <t>MENDONCA</t>
  </si>
  <si>
    <t>MONCOES</t>
  </si>
  <si>
    <t>MONTE APRAZIVEL</t>
  </si>
  <si>
    <t>MONTE AZUL PAULISTA</t>
  </si>
  <si>
    <t>MIRASSOL</t>
  </si>
  <si>
    <t>NOVA GRANADA</t>
  </si>
  <si>
    <t>NHANDEARA</t>
  </si>
  <si>
    <t>NOVO HORIZONTE</t>
  </si>
  <si>
    <t>NIPOA</t>
  </si>
  <si>
    <t>NOVA LUZITANIA</t>
  </si>
  <si>
    <t>NOVA ALIANCA</t>
  </si>
  <si>
    <t>NOVAIS</t>
  </si>
  <si>
    <t>NEVES PAULISTA</t>
  </si>
  <si>
    <t>ONDA VERDE</t>
  </si>
  <si>
    <t>ORINDIUVA</t>
  </si>
  <si>
    <t>OUROESTE</t>
  </si>
  <si>
    <t>PALMEIRA D`OESTE</t>
  </si>
  <si>
    <t>PAULO DE FARIA</t>
  </si>
  <si>
    <t>PIRANGI</t>
  </si>
  <si>
    <t>PALESTINA</t>
  </si>
  <si>
    <t>PINDORAMA</t>
  </si>
  <si>
    <t>PARANAPUA</t>
  </si>
  <si>
    <t>POLONI</t>
  </si>
  <si>
    <t>PONTALINDA</t>
  </si>
  <si>
    <t>PALMARES PAULISTA</t>
  </si>
  <si>
    <t>POTIRENDABA</t>
  </si>
  <si>
    <t>PARAISO</t>
  </si>
  <si>
    <t>RIOLANDIA</t>
  </si>
  <si>
    <t>RUBINEIA</t>
  </si>
  <si>
    <t>SANTA ALBERTINA</t>
  </si>
  <si>
    <t>SANTA ADELIA</t>
  </si>
  <si>
    <t>SALES</t>
  </si>
  <si>
    <t>SANTA FE DO SUL</t>
  </si>
  <si>
    <t>SANTANA DA PONTE PENSA</t>
  </si>
  <si>
    <t>SAO FRANCISCO</t>
  </si>
  <si>
    <t>SAO JOSE DO RIO PRETO</t>
  </si>
  <si>
    <t>SEVERINIA</t>
  </si>
  <si>
    <t>SANTA RITA D`OESTE</t>
  </si>
  <si>
    <t>TABAPUA</t>
  </si>
  <si>
    <t>TRES FRONTEIRAS</t>
  </si>
  <si>
    <t>TANABI</t>
  </si>
  <si>
    <t>TERRA ROXA</t>
  </si>
  <si>
    <t>UBARANA</t>
  </si>
  <si>
    <t>URANIA</t>
  </si>
  <si>
    <t>URUPES</t>
  </si>
  <si>
    <t>VIRADOURO</t>
  </si>
  <si>
    <t>VALENTIM GENTIL</t>
  </si>
  <si>
    <t>VOTUPORANGA</t>
  </si>
  <si>
    <t>IBIRA</t>
  </si>
  <si>
    <t>ALTO ALEGRE</t>
  </si>
  <si>
    <t>ANDRADINA</t>
  </si>
  <si>
    <t>ADAMANTINA</t>
  </si>
  <si>
    <t>ALFREDO MARCONDES</t>
  </si>
  <si>
    <t>ANHUMAS</t>
  </si>
  <si>
    <t>AVANHANDAVA</t>
  </si>
  <si>
    <t>ALVARES MACHADO</t>
  </si>
  <si>
    <t>BARBOSA</t>
  </si>
  <si>
    <t>BILAC</t>
  </si>
  <si>
    <t>BREJO ALEGRE</t>
  </si>
  <si>
    <t>BURITAMA</t>
  </si>
  <si>
    <t>BRAUNA</t>
  </si>
  <si>
    <t>CANDIDO MOTA</t>
  </si>
  <si>
    <t>CAIABU</t>
  </si>
  <si>
    <t>COROADOS</t>
  </si>
  <si>
    <t>CASTILHO</t>
  </si>
  <si>
    <t>CLEMENTINA</t>
  </si>
  <si>
    <t>CAIUA</t>
  </si>
  <si>
    <t>DRACENA</t>
  </si>
  <si>
    <t>EUCLIDES DA CUNHA PAULISTA</t>
  </si>
  <si>
    <t>ECHAPORA</t>
  </si>
  <si>
    <t>EMILIANOPOLIS</t>
  </si>
  <si>
    <t>FLORINIA</t>
  </si>
  <si>
    <t>FLORIDA PAULISTA</t>
  </si>
  <si>
    <t>FLORA RICA</t>
  </si>
  <si>
    <t>GUARACAI</t>
  </si>
  <si>
    <t>GUARARAPES</t>
  </si>
  <si>
    <t>GABRIEL MONTEIRO</t>
  </si>
  <si>
    <t>GLICERIO</t>
  </si>
  <si>
    <t>ITAPURA</t>
  </si>
  <si>
    <t>INDIANA</t>
  </si>
  <si>
    <t>ILHA SOLTEIRA</t>
  </si>
  <si>
    <t>IEPE</t>
  </si>
  <si>
    <t>IRAPURU</t>
  </si>
  <si>
    <t>INUBIA PAULISTA</t>
  </si>
  <si>
    <t>JUNQUEIROPOLIS</t>
  </si>
  <si>
    <t>JOAO RAMALHO</t>
  </si>
  <si>
    <t>LUCELIA</t>
  </si>
  <si>
    <t>LUTECIA</t>
  </si>
  <si>
    <t>LUIZIANIA</t>
  </si>
  <si>
    <t>LAVINIA</t>
  </si>
  <si>
    <t>MARACAI</t>
  </si>
  <si>
    <t>MIRANDOPOLIS</t>
  </si>
  <si>
    <t>MURUTINGA DO SUL</t>
  </si>
  <si>
    <t>MARIAPOLIS</t>
  </si>
  <si>
    <t>MONTE CASTELO</t>
  </si>
  <si>
    <t>MARTINOPOLIS</t>
  </si>
  <si>
    <t>MIRANTE DO PARANAPANEMA</t>
  </si>
  <si>
    <t>MARABA PAULISTA</t>
  </si>
  <si>
    <t>NOVA INDEPENDENCIA</t>
  </si>
  <si>
    <t>NARANDIBA</t>
  </si>
  <si>
    <t>OSVALDO CRUZ</t>
  </si>
  <si>
    <t>OURO VERDE</t>
  </si>
  <si>
    <t>PEREIRA BARRETO</t>
  </si>
  <si>
    <t>PACAEMBU</t>
  </si>
  <si>
    <t>PIACATU</t>
  </si>
  <si>
    <t>PARAGUACU PAULISTA</t>
  </si>
  <si>
    <t>PALMITAL</t>
  </si>
  <si>
    <t>PANORAMA</t>
  </si>
  <si>
    <t>PIRAPOZINHO</t>
  </si>
  <si>
    <t>PIQUEROBI</t>
  </si>
  <si>
    <t>PRESIDENTE BERNARDES</t>
  </si>
  <si>
    <t>PRESIDENTE EPITACIO</t>
  </si>
  <si>
    <t>PLATINA</t>
  </si>
  <si>
    <t>PARAPUA</t>
  </si>
  <si>
    <t>PAULICEIA</t>
  </si>
  <si>
    <t>PRESIDENTE VENCESLAU</t>
  </si>
  <si>
    <t>QUATA</t>
  </si>
  <si>
    <t>RANCHARIA</t>
  </si>
  <si>
    <t>REGENTE FEIJO</t>
  </si>
  <si>
    <t>RINOPOLIS</t>
  </si>
  <si>
    <t>ROSANA</t>
  </si>
  <si>
    <t>SANTO ANASTACIO</t>
  </si>
  <si>
    <t>SUD MENNUCCI</t>
  </si>
  <si>
    <t>SANTA MERCEDES</t>
  </si>
  <si>
    <t>SANTO ANTONIO DO ARACANGUA</t>
  </si>
  <si>
    <t>SANTOPOLIS DO AGUAPEI</t>
  </si>
  <si>
    <t>SANDOVALINA</t>
  </si>
  <si>
    <t>SANTO EXPEDITO</t>
  </si>
  <si>
    <t>TARABAI</t>
  </si>
  <si>
    <t>TACIBA</t>
  </si>
  <si>
    <t>TEODORO SAMPAIO</t>
  </si>
  <si>
    <t>TUPI PAULISTA</t>
  </si>
  <si>
    <t>TARUMA</t>
  </si>
  <si>
    <t>VALPARAISO</t>
  </si>
  <si>
    <t>ARARAS</t>
  </si>
  <si>
    <t>ANALANDIA</t>
  </si>
  <si>
    <t>AGUAS DA PRATA</t>
  </si>
  <si>
    <t>AMERICANA</t>
  </si>
  <si>
    <t>AMPARO</t>
  </si>
  <si>
    <t>AGUAS DE SAO PEDRO</t>
  </si>
  <si>
    <t>CACONDE</t>
  </si>
  <si>
    <t>CORDEIROPOLIS</t>
  </si>
  <si>
    <t>CONCHAL</t>
  </si>
  <si>
    <t>CHARQUEADA</t>
  </si>
  <si>
    <t>COSMOPOLIS</t>
  </si>
  <si>
    <t>CAPIVARI</t>
  </si>
  <si>
    <t>CORUMBATAI</t>
  </si>
  <si>
    <t>DESCALVADO</t>
  </si>
  <si>
    <t>DIVINOLANDIA</t>
  </si>
  <si>
    <t>ELIAS FAUSTO</t>
  </si>
  <si>
    <t>ENGENHEIRO COELHO</t>
  </si>
  <si>
    <t>ESPIRITO SANTO DO PINHAL</t>
  </si>
  <si>
    <t>ESTIVA GERBI</t>
  </si>
  <si>
    <t>HOLAMBRA</t>
  </si>
  <si>
    <t>INDAIATUBA</t>
  </si>
  <si>
    <t>IPEUNA</t>
  </si>
  <si>
    <t>ITAPIRA</t>
  </si>
  <si>
    <t>ITIRAPINA</t>
  </si>
  <si>
    <t>IRACEMAPOLIS</t>
  </si>
  <si>
    <t>LINDOIA</t>
  </si>
  <si>
    <t>LEME</t>
  </si>
  <si>
    <t>LOUVEIRA</t>
  </si>
  <si>
    <t>LIMEIRA</t>
  </si>
  <si>
    <t>MONTE ALEGRE DO SUL</t>
  </si>
  <si>
    <t>MOMBUCA</t>
  </si>
  <si>
    <t>MOCOCA</t>
  </si>
  <si>
    <t>MONTE MOR</t>
  </si>
  <si>
    <t>NOVA ODESSA</t>
  </si>
  <si>
    <t>PIRASSUNUNGA</t>
  </si>
  <si>
    <t>PEDREIRA</t>
  </si>
  <si>
    <t>PORTO FERREIRA</t>
  </si>
  <si>
    <t>RIO CLARO</t>
  </si>
  <si>
    <t>RIO DAS PEDRAS</t>
  </si>
  <si>
    <t>RAFARD</t>
  </si>
  <si>
    <t>SALTINHO</t>
  </si>
  <si>
    <t>SANTO ANTONIO DE POSSE</t>
  </si>
  <si>
    <t>SANTO ANTONIO DO JARDIM</t>
  </si>
  <si>
    <t>SANTA GERTRUDES</t>
  </si>
  <si>
    <t>SAO JOSE DO RIO PARDO</t>
  </si>
  <si>
    <t>SAO JOAO DA BOA VISTA</t>
  </si>
  <si>
    <t>SERRA NEGRA</t>
  </si>
  <si>
    <t>SOCORRO</t>
  </si>
  <si>
    <t>SAO PEDRO</t>
  </si>
  <si>
    <t>SAO SEBASTIAO DA GRAMA</t>
  </si>
  <si>
    <t>SANTA CRUZ DAS PALMEIRAS</t>
  </si>
  <si>
    <t>SANTA CRUZ DA CONCEICAO</t>
  </si>
  <si>
    <t>TAMBAU</t>
  </si>
  <si>
    <t>TAPIRATIBA</t>
  </si>
  <si>
    <t>VARGEM GRANDE DO SUL</t>
  </si>
  <si>
    <t>VINHEDO</t>
  </si>
  <si>
    <t>VALINHOS</t>
  </si>
  <si>
    <t>Louveira</t>
  </si>
  <si>
    <t>Nova Odessa</t>
  </si>
  <si>
    <t>Mairiporã</t>
  </si>
  <si>
    <t>ALSL02</t>
  </si>
  <si>
    <t>CPVMW01</t>
  </si>
  <si>
    <t>FRBC05</t>
  </si>
  <si>
    <t>HTJP02</t>
  </si>
  <si>
    <t>NLSJNH05</t>
  </si>
  <si>
    <t>NZPMW01</t>
  </si>
  <si>
    <t>SI2616</t>
  </si>
  <si>
    <t>SI7137</t>
  </si>
  <si>
    <t>SI9489</t>
  </si>
  <si>
    <t>SI9681</t>
  </si>
  <si>
    <t>SJCMW02</t>
  </si>
  <si>
    <t>SJRMW01</t>
  </si>
  <si>
    <t>SLSIX283</t>
  </si>
  <si>
    <t>SLSPX438</t>
  </si>
  <si>
    <t>SLSP057M</t>
  </si>
  <si>
    <t>SOCMW03</t>
  </si>
  <si>
    <t>SP8155</t>
  </si>
  <si>
    <t>SP7107</t>
  </si>
  <si>
    <t>SP6323</t>
  </si>
  <si>
    <t>SP8755</t>
  </si>
  <si>
    <t>UTBMW01</t>
  </si>
  <si>
    <t>INEMW01</t>
  </si>
  <si>
    <t>ITYMW01</t>
  </si>
  <si>
    <t>PREVENTIVAS INFRA - Novembro-2017</t>
  </si>
  <si>
    <t>Q1</t>
  </si>
  <si>
    <t>Q2</t>
  </si>
  <si>
    <t>Q3</t>
  </si>
  <si>
    <t>Q4</t>
  </si>
  <si>
    <t>CIDADE</t>
  </si>
  <si>
    <t>PREVENTIVAS DE NOVEMBRO 2017</t>
  </si>
  <si>
    <t>PREVENTIVA DE NOVEMBRO 2017</t>
  </si>
  <si>
    <t>PREVENTIVAS CCC´S DEZEMBRO DE 2017</t>
  </si>
  <si>
    <t>Giovanni Gronchi</t>
  </si>
  <si>
    <t>Vila Mariana</t>
  </si>
  <si>
    <t>Campinas</t>
  </si>
  <si>
    <t>Campinas - Intelig</t>
  </si>
  <si>
    <t>São José dos Campos</t>
  </si>
  <si>
    <t>Caraguatatuba</t>
  </si>
  <si>
    <t>Ribeirão Preto</t>
  </si>
  <si>
    <t>Santos</t>
  </si>
  <si>
    <t>Bauru</t>
  </si>
  <si>
    <t>Sorocaba</t>
  </si>
  <si>
    <t>São José do Rio Preto</t>
  </si>
  <si>
    <t>Presidente Prudente</t>
  </si>
  <si>
    <t xml:space="preserve"> Lapa</t>
  </si>
  <si>
    <t>TIM</t>
  </si>
  <si>
    <t>ALEX MARTINS</t>
  </si>
  <si>
    <t>GG</t>
  </si>
  <si>
    <t>LP</t>
  </si>
  <si>
    <t>VM</t>
  </si>
  <si>
    <t>PREVENTIVAS NOVEMBRO 2017</t>
  </si>
  <si>
    <t>SÃO PAULO</t>
  </si>
  <si>
    <t>PREVENTIVAS - ESTRUTURAL TORRE</t>
  </si>
  <si>
    <t xml:space="preserve">APROVEITAMENTO DE PREVENTIVAS </t>
  </si>
  <si>
    <t>EDWALDO ESTRELLA GRAMIGNA</t>
  </si>
  <si>
    <t>MAIK DOUGLAS FELIX</t>
  </si>
  <si>
    <t>MARCIO ROBERTO DE JESUS</t>
  </si>
  <si>
    <t>ELIEL ALEXANDRE</t>
  </si>
  <si>
    <t>VALTEMIR APARECIDO</t>
  </si>
  <si>
    <t>EXECUTADO</t>
  </si>
  <si>
    <t>PROGRAMADO</t>
  </si>
  <si>
    <t>WALTER BARRANCO</t>
  </si>
  <si>
    <t xml:space="preserve">GUSTAVO  </t>
  </si>
  <si>
    <t xml:space="preserve">GUSTAVO   </t>
  </si>
  <si>
    <t>CORE SPC</t>
  </si>
  <si>
    <t>CHICO GG</t>
  </si>
  <si>
    <t>ESTRUTURAL TORRE</t>
  </si>
  <si>
    <t>MICHAEL DOS SANTOS PIRES</t>
  </si>
  <si>
    <t>JOSILDO JOSE DOS SANTOS</t>
  </si>
  <si>
    <t>REGINALDO DE JESUS TERRA</t>
  </si>
  <si>
    <t>JOÃO MEDEIROS</t>
  </si>
  <si>
    <t>LUIZ FERNANDO DE CARVALHO MACHADO</t>
  </si>
  <si>
    <t>ROMULO DE ARAUJO FERREIRA</t>
  </si>
  <si>
    <t>MARÇAL LESSANDRO ROQUE</t>
  </si>
  <si>
    <t>RENATO GUTIERREZ</t>
  </si>
  <si>
    <t>ROQUE NIGRO NETO</t>
  </si>
  <si>
    <t>ALESSANDRO RENATO MARCUCCI</t>
  </si>
  <si>
    <t>CLAYTON PEDROSO MACHADO</t>
  </si>
  <si>
    <t>FLAVIO CRISTIANO PEREIRA</t>
  </si>
  <si>
    <t>KLEBER WELLINGTON ROSSIN</t>
  </si>
  <si>
    <t>ALTIMAR JOSE GONCALVES</t>
  </si>
  <si>
    <t>ANTONIO ARAGAO</t>
  </si>
  <si>
    <t>CESAR AUGUSTO MOREIRA DA SILVA</t>
  </si>
  <si>
    <t>ALEX MENDES DE BRITO</t>
  </si>
  <si>
    <t>FABRICIO AZEVEDO LEMOS</t>
  </si>
  <si>
    <t>FERNANDO JOSE FERNANDES</t>
  </si>
  <si>
    <t>LUCAS GILLIET ALMEIDA</t>
  </si>
  <si>
    <t>PAULO GERRI UBALDO ALMEIDA</t>
  </si>
  <si>
    <t>ELIESER RODRIGUES DA SILVA</t>
  </si>
  <si>
    <t>LEANDRO RODRIGO MARCUCCI</t>
  </si>
  <si>
    <t>EDSON FRANCISCO RAMPIM</t>
  </si>
  <si>
    <t>EDILSON APARECIDO DOS SANTOS</t>
  </si>
  <si>
    <t>FELIPE GABRIEL SIMAO</t>
  </si>
  <si>
    <t>MARCELO SANTANA DE MIRANDA</t>
  </si>
  <si>
    <t>ADRIANO DOS SANTOS FERNANDES</t>
  </si>
  <si>
    <t>CRISTIANO CESAR DE OLIVEIRA</t>
  </si>
  <si>
    <t>EDERSON DA SILVA VITORIO</t>
  </si>
  <si>
    <t>ELEANDRO DA SILVA DAMIANI</t>
  </si>
  <si>
    <t>FERNANDO JOSE DE MEDEIROS GOMES</t>
  </si>
  <si>
    <t>HELIO VINICIUS CORTEZ BONASORTE</t>
  </si>
  <si>
    <t>LUIZ ADRIANO SILVA</t>
  </si>
  <si>
    <t>THIAGO FABRICIO DA SILVA BASTOS</t>
  </si>
  <si>
    <t>SAMUEL FREDERICO CESAR SANTOS / RENATO HIDEKI MENEGHINI</t>
  </si>
  <si>
    <t>SAMUEL FREDERICO CESAR SANTOS</t>
  </si>
  <si>
    <t>MARCOS DA SILVA PEREIRA</t>
  </si>
  <si>
    <t>MARCOS DA SILVA PEREIRA / RENATO HIDEKI MENEGHINI</t>
  </si>
  <si>
    <t>MARCIO BISPO DOS SANTOS</t>
  </si>
  <si>
    <t>ALESSANDRO DE MOURA NOBRE</t>
  </si>
  <si>
    <t>ALESSANDRO DE MOURA NOBRE / CLEBER EDUARDO SANCHES</t>
  </si>
  <si>
    <t>FELIPE FERREIRA PENNA</t>
  </si>
  <si>
    <t>FELIPE FERREIRA PENNA / HAMILTON CARLOS DE OLIVEIRA</t>
  </si>
  <si>
    <t>ANDRE LUIS FRANCA</t>
  </si>
  <si>
    <t>REINALDO DOS SANTOS MORALES / VIVALDO DIAS DOS SANTOS</t>
  </si>
  <si>
    <t>SIDNEI LIMA DE BARROS</t>
  </si>
  <si>
    <t>SIDNEI LIMA DE BARROS / MILTON JOSE DE LANNES SILVA</t>
  </si>
  <si>
    <t>ALEX RODRIGUES</t>
  </si>
  <si>
    <t>ALEXANDRO YUKIO SUZUKI</t>
  </si>
  <si>
    <t>FABIANO JOSE ALVES</t>
  </si>
  <si>
    <t>MARCOS AURELIO DE OLIVEIRA</t>
  </si>
  <si>
    <t>REGINALDO DOS SANTOS FERNANDES</t>
  </si>
  <si>
    <t>EMANUEL MACHADO DOS PASSOS SILVA</t>
  </si>
  <si>
    <t>FERNANDO SABINO DA SILVA / MARCELO DA SILVA</t>
  </si>
  <si>
    <t>ANDERSON GOMES TOSTA / ENRIQUE JOSE MICHELS</t>
  </si>
  <si>
    <t>GESIVANDO DE OLIVEIRA SILVA</t>
  </si>
  <si>
    <t>GENIVALDO OLIVEIRA DE ALMEIDA / EDGAR RODRIGUES</t>
  </si>
  <si>
    <t>GESIVANDO DE OLIVEIRA SILVA / VINICIUS MESEL DE MELO</t>
  </si>
  <si>
    <t>WALLACE OLIVEIRA LEITE LIMA</t>
  </si>
  <si>
    <t>CRISTIAN FERREIRA ROSA</t>
  </si>
  <si>
    <t>DENILSON ANDRADE DE MELO</t>
  </si>
  <si>
    <t>LEOPOLDO DE SOUSA E SILVA</t>
  </si>
  <si>
    <t>MARCOS LEANDRO MIGUELETI DE CARVALHO</t>
  </si>
  <si>
    <t>WELKER SILVA TERRA</t>
  </si>
  <si>
    <t>TIAGO RODRIGO LOURENCO DE SOUZA</t>
  </si>
  <si>
    <t>MARIO ROGERIO DOS SANTOS</t>
  </si>
  <si>
    <t>MILTON SONEHARA</t>
  </si>
  <si>
    <t>REINALDO SOARES CAMARGO</t>
  </si>
  <si>
    <t>RENATO FARIAS DA SILVA</t>
  </si>
  <si>
    <t>ROGERIO CARNELOS MARSICANO</t>
  </si>
  <si>
    <t>RODOLFO LEITE LIMA</t>
  </si>
  <si>
    <t>RODOLFO ALVES VITORINO</t>
  </si>
  <si>
    <t>SERGIO NILTON DA CUNHA</t>
  </si>
  <si>
    <t>ALISSON LIPPE DE OLIVEIRA SILVA</t>
  </si>
  <si>
    <t>ANDERSON CARLOS ALVES DE OLIVEIRA / JEAN VITOR TAVARES PRADO</t>
  </si>
  <si>
    <t>EVANDRO DOS SANTOS BOSCOLO</t>
  </si>
  <si>
    <t>MAICON DANILO SAMPAIO</t>
  </si>
  <si>
    <t>PEDRO FRANCISCO DOS SANTOS NETO</t>
  </si>
  <si>
    <t>WELLINGTON PEREIRA SEVERIANO</t>
  </si>
  <si>
    <t>ELEANDRO DA SILVA DAMIANI / THIAGO FABRICIO DA SILVA BASTOS</t>
  </si>
  <si>
    <t>HELIO VINICIUS CORTEZ BONASORTE / THIAGO FABRICIO DA SILVA BASTOS</t>
  </si>
  <si>
    <t>SAULO DE SOUZA LEITE</t>
  </si>
  <si>
    <t>ROBSON DE CASSIO TOLEDO</t>
  </si>
  <si>
    <t>CLOVIS ALMEIDA DE SOUZA / FELIPE EDENILSON DA CUNHA</t>
  </si>
  <si>
    <t>JOSIMAR PEREIRA DA CUNHA</t>
  </si>
  <si>
    <t>ROBERTO DAMASIO PINTO / CARLOS HENRIQUE FERREIRA</t>
  </si>
  <si>
    <t>JORGE DOS SANTOS FERREIRA</t>
  </si>
  <si>
    <t>PEDRO FRANCISCO DOS SANTOS NETO / ALVARO CARRIEL</t>
  </si>
  <si>
    <t>MAICON DANILO SAMPAIO / JORGE DOS SANTOS FERREIRA</t>
  </si>
  <si>
    <t>WANDERLEY RAMOS / JEFFERSON DA SILVA NASCIMENTO</t>
  </si>
  <si>
    <t>ODAIR JOSE ALVES DOS SANTOS</t>
  </si>
  <si>
    <t>ANTONIO RAFAEL DA SILVA FAGUNDES</t>
  </si>
  <si>
    <t>NYULLER PABLO MANTEIGA DA SILVA</t>
  </si>
  <si>
    <t>ALEX MENDES DE BRITO / LUCAS GILLIET ALMEIDA</t>
  </si>
  <si>
    <t>JONATHAN FERREIRA PROENCA / FERNANDO JOSE FERNANDES</t>
  </si>
  <si>
    <t>SAPI16</t>
  </si>
  <si>
    <t>SOBV01</t>
  </si>
  <si>
    <t>MSTS01</t>
  </si>
  <si>
    <t>MRPO01</t>
  </si>
  <si>
    <t>KSJC01</t>
  </si>
  <si>
    <t>MCAS01</t>
  </si>
  <si>
    <t>INEVRP</t>
  </si>
  <si>
    <t>RELATORIO</t>
  </si>
  <si>
    <t>S/ ACESSO</t>
  </si>
  <si>
    <t>DESATIVADO</t>
  </si>
  <si>
    <t>RAPHAEL FONSECA</t>
  </si>
  <si>
    <t>MIHAIL NIKITIN</t>
  </si>
  <si>
    <t>RFS01</t>
  </si>
  <si>
    <t>INEXISTENTE</t>
  </si>
  <si>
    <t>SITE NÃO ATIVO</t>
  </si>
  <si>
    <t>MARCOS MIGUELETTI DE CARVALHO</t>
  </si>
  <si>
    <t>PREVENTIVAS CCC´s - Dezembro 2017</t>
  </si>
  <si>
    <t>PREVENTIVAS BTX/TX/ATERRAMENTO/BATERIA - Dezembro 2017</t>
  </si>
  <si>
    <t>RTVR01</t>
  </si>
  <si>
    <t>SPME52</t>
  </si>
  <si>
    <t>SPME54</t>
  </si>
  <si>
    <t>SPME55</t>
  </si>
  <si>
    <t>SPME56</t>
  </si>
  <si>
    <t>SJOC01</t>
  </si>
  <si>
    <t>ACESSO</t>
  </si>
  <si>
    <t>SEM ACESSO</t>
  </si>
  <si>
    <t>NÃO ATIVO</t>
  </si>
  <si>
    <t>EXECUTADO REAL</t>
  </si>
  <si>
    <t>ALESSANDRO / CLEBER</t>
  </si>
  <si>
    <t>ANDERSON GOMES/ENRIQUE JOSE</t>
  </si>
  <si>
    <t>EDGAR RODRIGUES/GENIVALDO OLIVIERA</t>
  </si>
  <si>
    <t xml:space="preserve">FERNANDO HENRIQUE LOPES </t>
  </si>
  <si>
    <t>FABRICIO AZEVEDO LEMOS / ELTON EDIE MIRANDA TOMAS</t>
  </si>
  <si>
    <t>JONATHAN FERREIRA PROENCA / ALEX MENDES DE BRITO</t>
  </si>
  <si>
    <t xml:space="preserve">FABRICIO AZEVEDO LEMOS </t>
  </si>
  <si>
    <t>FELIPE EDENILSON DA CUNHA / CLOVIS ALMEIDA DE SOUZA</t>
  </si>
  <si>
    <t>ROBSON OLIVEIRA RODRIGUES</t>
  </si>
  <si>
    <t>LEANDRO DE PAIVA PEREIRA</t>
  </si>
  <si>
    <t>MATUSALEM NEILOR DE PAULA MESSIAS</t>
  </si>
  <si>
    <t>SILVIO DE PAULA LICA</t>
  </si>
  <si>
    <t>CRISTIANO ADENES DA SILVA</t>
  </si>
  <si>
    <t>MANOEL MACHADO DOS SANTOS</t>
  </si>
  <si>
    <t>ANDERSON BATISTA PIRES</t>
  </si>
  <si>
    <t>JONATHAN FERREIRA PROENCA</t>
  </si>
  <si>
    <t>VITOR KIKUCHI</t>
  </si>
  <si>
    <t>ANDERSON OLIVEIRA</t>
  </si>
  <si>
    <t>PEDRO FRANCISCO</t>
  </si>
  <si>
    <t>JORGE DOS SANTOS</t>
  </si>
  <si>
    <t>CARLOS HENRIQUE</t>
  </si>
  <si>
    <t>DOUGLAS MACEDO</t>
  </si>
  <si>
    <t>JEFFERSON NASCIMENTO</t>
  </si>
  <si>
    <t>ALISSON LIPPE</t>
  </si>
  <si>
    <t>EVANDRO BOSCOLO</t>
  </si>
  <si>
    <t>EYKON MARQUES</t>
  </si>
  <si>
    <t>ALTIMAR GONÇALVES</t>
  </si>
  <si>
    <t>PAULO ROBERTO DOS SANTOS</t>
  </si>
  <si>
    <t>LEONARDO RUGGIERO</t>
  </si>
  <si>
    <t>WERIQUE BRAGA DA SILVA</t>
  </si>
  <si>
    <t>SPC EV</t>
  </si>
  <si>
    <t>FMT</t>
  </si>
  <si>
    <t>SPCM01</t>
  </si>
  <si>
    <t>SPIB13</t>
  </si>
  <si>
    <t>SPGR10</t>
  </si>
  <si>
    <t>SPCA02</t>
  </si>
  <si>
    <t>SPEM04</t>
  </si>
  <si>
    <t>SPJS05</t>
  </si>
  <si>
    <t>SPSL03</t>
  </si>
  <si>
    <t>SPBT04</t>
  </si>
  <si>
    <t>SPCL09</t>
  </si>
  <si>
    <t>SPCO12</t>
  </si>
  <si>
    <t>SPCR05</t>
  </si>
  <si>
    <t>SPJQ07</t>
  </si>
  <si>
    <t>SPLI03</t>
  </si>
  <si>
    <t>SPLI06</t>
  </si>
  <si>
    <t>SPPH04</t>
  </si>
  <si>
    <t>SPTT03</t>
  </si>
  <si>
    <t>SP011M</t>
  </si>
  <si>
    <t>SPBU11</t>
  </si>
  <si>
    <t>SPCD10</t>
  </si>
  <si>
    <t>SPCM02</t>
  </si>
  <si>
    <t>SPCN05</t>
  </si>
  <si>
    <t>SPCO01</t>
  </si>
  <si>
    <t>SPEM06</t>
  </si>
  <si>
    <t>SPGR03</t>
  </si>
  <si>
    <t>SPJH02</t>
  </si>
  <si>
    <t>SPME59</t>
  </si>
  <si>
    <t>SPLP19</t>
  </si>
  <si>
    <t>SPLP21</t>
  </si>
  <si>
    <t>SPMC01</t>
  </si>
  <si>
    <t>SPMC02</t>
  </si>
  <si>
    <t>SPMC03</t>
  </si>
  <si>
    <t>SPMC04</t>
  </si>
  <si>
    <t>SPMC05</t>
  </si>
  <si>
    <t>SPMC06</t>
  </si>
  <si>
    <t>SPMC07</t>
  </si>
  <si>
    <t>SPMC08</t>
  </si>
  <si>
    <t>SPMC09</t>
  </si>
  <si>
    <t>SPME50</t>
  </si>
  <si>
    <t>SPMM02</t>
  </si>
  <si>
    <t>SPMM04</t>
  </si>
  <si>
    <t>SPMM05</t>
  </si>
  <si>
    <t>SPMM06</t>
  </si>
  <si>
    <t>SPMM07</t>
  </si>
  <si>
    <t>SPMM08</t>
  </si>
  <si>
    <t>SPMM10</t>
  </si>
  <si>
    <t>SPMM11</t>
  </si>
  <si>
    <t>SPMM12</t>
  </si>
  <si>
    <t>SPMM20</t>
  </si>
  <si>
    <t>SPMM22</t>
  </si>
  <si>
    <t>SPMM24</t>
  </si>
  <si>
    <t>SPMM26</t>
  </si>
  <si>
    <t>SPMN01</t>
  </si>
  <si>
    <t>SPMN04</t>
  </si>
  <si>
    <t>SPMN08</t>
  </si>
  <si>
    <t>SPMN07</t>
  </si>
  <si>
    <t>SPMR01</t>
  </si>
  <si>
    <t>SPMR02</t>
  </si>
  <si>
    <t>SPMR03</t>
  </si>
  <si>
    <t>SPMR04</t>
  </si>
  <si>
    <t>SPMR06</t>
  </si>
  <si>
    <t>SPMR07</t>
  </si>
  <si>
    <t>SPMR10</t>
  </si>
  <si>
    <t>SPMR11</t>
  </si>
  <si>
    <t>SPMR12</t>
  </si>
  <si>
    <t>SPMR14</t>
  </si>
  <si>
    <t>SPMR16</t>
  </si>
  <si>
    <t>SPMR17</t>
  </si>
  <si>
    <t>SPMR21</t>
  </si>
  <si>
    <t>SPMR22</t>
  </si>
  <si>
    <t>SPMR23</t>
  </si>
  <si>
    <t>SPMR24</t>
  </si>
  <si>
    <t>SPMR25</t>
  </si>
  <si>
    <t>SPMR27</t>
  </si>
  <si>
    <t>SPPC01</t>
  </si>
  <si>
    <t>SPPC02</t>
  </si>
  <si>
    <t>SPPC03</t>
  </si>
  <si>
    <t>SPPD01</t>
  </si>
  <si>
    <t>SPPD02</t>
  </si>
  <si>
    <t>SPPD03</t>
  </si>
  <si>
    <t>SPPD05</t>
  </si>
  <si>
    <t>SPPD06</t>
  </si>
  <si>
    <t>SPPD08</t>
  </si>
  <si>
    <t>SPPH01</t>
  </si>
  <si>
    <t>SPPH02</t>
  </si>
  <si>
    <t>SPPH07</t>
  </si>
  <si>
    <t>SPPH08</t>
  </si>
  <si>
    <t>SPPH10</t>
  </si>
  <si>
    <t>SPPH11</t>
  </si>
  <si>
    <t>SPPH12</t>
  </si>
  <si>
    <t>SPPH13</t>
  </si>
  <si>
    <t>SPPH14</t>
  </si>
  <si>
    <t>SPPI01</t>
  </si>
  <si>
    <t>SPSG01</t>
  </si>
  <si>
    <t>SPSG06</t>
  </si>
  <si>
    <t>SPSI02</t>
  </si>
  <si>
    <t>SPSL07</t>
  </si>
  <si>
    <t>SPVJ03</t>
  </si>
  <si>
    <t>SPVL04</t>
  </si>
  <si>
    <t>SPVM03</t>
  </si>
  <si>
    <t>SPVR05</t>
  </si>
  <si>
    <t>SPVR08</t>
  </si>
  <si>
    <t>SPVX01</t>
  </si>
  <si>
    <t>EMBU</t>
  </si>
  <si>
    <t>ADSTON BARBOSA DOS SANTOS</t>
  </si>
  <si>
    <t>SPC FMT</t>
  </si>
  <si>
    <t>SPC</t>
  </si>
  <si>
    <t>SPPIN001M</t>
  </si>
  <si>
    <t>SPPIN003M</t>
  </si>
  <si>
    <t>SPPIN004M</t>
  </si>
  <si>
    <t>SPPIN007M</t>
  </si>
  <si>
    <t>SPPIN011M</t>
  </si>
  <si>
    <t>SPPIN012M</t>
  </si>
  <si>
    <t>SPPIN013M</t>
  </si>
  <si>
    <t>SPPIN014M</t>
  </si>
  <si>
    <t>SPPIN016M</t>
  </si>
  <si>
    <t>SPPIN020M</t>
  </si>
  <si>
    <t>SPPIN025M</t>
  </si>
  <si>
    <t>SPPIN027M</t>
  </si>
  <si>
    <t>SPPIN028M</t>
  </si>
  <si>
    <t>SPPIN031M</t>
  </si>
  <si>
    <t>SPPIN034M</t>
  </si>
  <si>
    <t>SPPIN035M</t>
  </si>
  <si>
    <t>SPPIN037M</t>
  </si>
  <si>
    <t>SPPIN038M</t>
  </si>
  <si>
    <t>SPPIN040M</t>
  </si>
  <si>
    <t>SPPIN047M</t>
  </si>
  <si>
    <t>SPPIN048M</t>
  </si>
  <si>
    <t>SPPIR004M</t>
  </si>
  <si>
    <t>SPPIR026M</t>
  </si>
  <si>
    <t>SPPIR031M</t>
  </si>
  <si>
    <t>SPPIR033M</t>
  </si>
  <si>
    <t>SPPIR043M</t>
  </si>
  <si>
    <t>SPPIR046M</t>
  </si>
  <si>
    <t>SPPIR048M</t>
  </si>
  <si>
    <t>SPPIR052M</t>
  </si>
  <si>
    <t>SPPIR054M</t>
  </si>
  <si>
    <t>SPPRD001M</t>
  </si>
  <si>
    <t>SPPRD003M</t>
  </si>
  <si>
    <t>SPPRD006M</t>
  </si>
  <si>
    <t>SPPRD008M</t>
  </si>
  <si>
    <t>SPPRD011M</t>
  </si>
  <si>
    <t>SPPRD013M</t>
  </si>
  <si>
    <t>SPPRD016M</t>
  </si>
  <si>
    <t>SPPRD018M</t>
  </si>
  <si>
    <t>SPPRD020M</t>
  </si>
  <si>
    <t>SPPRD035M</t>
  </si>
  <si>
    <t>SPPRD036M</t>
  </si>
  <si>
    <t>SPPRD044M</t>
  </si>
  <si>
    <t>SPPRD046M</t>
  </si>
  <si>
    <t>SPPTR007M</t>
  </si>
  <si>
    <t>SPPTR008M</t>
  </si>
  <si>
    <t>SPPTR009M</t>
  </si>
  <si>
    <t>SPPTR010M</t>
  </si>
  <si>
    <t>SPPTR012M</t>
  </si>
  <si>
    <t>SPPTR014M</t>
  </si>
  <si>
    <t>SPPTR015M</t>
  </si>
  <si>
    <t>SPPTR017M</t>
  </si>
  <si>
    <t>SPPTR021M</t>
  </si>
  <si>
    <t>SPPTR022M</t>
  </si>
  <si>
    <t>SPPTR024M</t>
  </si>
  <si>
    <t>SPPTR025M</t>
  </si>
  <si>
    <t>SPPTR026M</t>
  </si>
  <si>
    <t>SPPTR028M</t>
  </si>
  <si>
    <t>SPPTR029M</t>
  </si>
  <si>
    <t>SPPTR030M</t>
  </si>
  <si>
    <t>SPPTR031M</t>
  </si>
  <si>
    <t>SPPTR041M</t>
  </si>
  <si>
    <t>SPRPE004M</t>
  </si>
  <si>
    <t>SPRPE009M</t>
  </si>
  <si>
    <t>SPRPE010M</t>
  </si>
  <si>
    <t>SPRPE012M</t>
  </si>
  <si>
    <t>SPRPE013M</t>
  </si>
  <si>
    <t>SPRPE016M</t>
  </si>
  <si>
    <t>SPRPE019M</t>
  </si>
  <si>
    <t>SPRPE036M</t>
  </si>
  <si>
    <t>SPRPE042M</t>
  </si>
  <si>
    <t>SPRPE043M</t>
  </si>
  <si>
    <t>SPRPE046M</t>
  </si>
  <si>
    <t>SPRTA002M</t>
  </si>
  <si>
    <t>SPRTA005M</t>
  </si>
  <si>
    <t>SPRTA006M</t>
  </si>
  <si>
    <t>SPRTA011M</t>
  </si>
  <si>
    <t>SPRTA012M</t>
  </si>
  <si>
    <t>SPRTA023M</t>
  </si>
  <si>
    <t>SPRTA028M</t>
  </si>
  <si>
    <t>SPRTA034M</t>
  </si>
  <si>
    <t>SPRTA035B</t>
  </si>
  <si>
    <t>SPSAM006M</t>
  </si>
  <si>
    <t>SPSAM008M</t>
  </si>
  <si>
    <t>SPSAM010M</t>
  </si>
  <si>
    <t>SPSAM012M</t>
  </si>
  <si>
    <t>SPSAM019M</t>
  </si>
  <si>
    <t>SPSAM055M</t>
  </si>
  <si>
    <t>SPSAM066M</t>
  </si>
  <si>
    <t>SPSAM071M</t>
  </si>
  <si>
    <t>SPSAM074M</t>
  </si>
  <si>
    <t>SPSAM075M</t>
  </si>
  <si>
    <t>SPSAM076M</t>
  </si>
  <si>
    <t>SPSAM079M</t>
  </si>
  <si>
    <t>SPSAP001M</t>
  </si>
  <si>
    <t>SPSAP003M</t>
  </si>
  <si>
    <t>SPSAP004M</t>
  </si>
  <si>
    <t>SPSAP007M</t>
  </si>
  <si>
    <t>SPSAP010M</t>
  </si>
  <si>
    <t>SPSAP011M</t>
  </si>
  <si>
    <t>SPSAP012M</t>
  </si>
  <si>
    <t>FTTS</t>
  </si>
  <si>
    <t>MSAN</t>
  </si>
  <si>
    <t>Relatórios Entregues</t>
  </si>
  <si>
    <t>% de Conclusão</t>
  </si>
  <si>
    <t>% Relatórios Entregues</t>
  </si>
  <si>
    <t>Executados</t>
  </si>
  <si>
    <t>Programados</t>
  </si>
  <si>
    <t>SPVF06</t>
  </si>
  <si>
    <t>SPVC03</t>
  </si>
  <si>
    <t>SPPH05</t>
  </si>
  <si>
    <t>SPVD03</t>
  </si>
  <si>
    <t xml:space="preserve"> </t>
  </si>
  <si>
    <t xml:space="preserve">SLSPVG01 </t>
  </si>
  <si>
    <t xml:space="preserve">PRPR01 </t>
  </si>
  <si>
    <t>WESLEY OSEIAS</t>
  </si>
  <si>
    <t>CESAR AUGUSTO DOS REIS VELOSO</t>
  </si>
  <si>
    <t>REPROGRAMAR</t>
  </si>
  <si>
    <t>WESLEY OSEIAS ALVES (CAS)</t>
  </si>
  <si>
    <t>WESLEY OSEIAS ALVES (PAA)</t>
  </si>
  <si>
    <t>WESLEY OSEIAS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</si>
</sst>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2">
    <numFmt numFmtId="41" formatCode="_-* #,##0_-;\-* #,##0_-;_-* &quot;-&quot;_-;_-@_-"/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(* #,##0_);_(* \(#,##0\);_(* &quot;-&quot;_);_(@_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dd/mm/yy;@"/>
    <numFmt numFmtId="168" formatCode="[$-409]d\-mmm\-yy;@"/>
    <numFmt numFmtId="169" formatCode="&quot;$&quot;#,##0.00_);\(&quot;$&quot;#,##0.00\)"/>
    <numFmt numFmtId="170" formatCode="&quot;$&quot;#,##0_);\(&quot;$&quot;#,##0\)"/>
    <numFmt numFmtId="171" formatCode="_(&quot;$&quot;* #,##0.00_);_(&quot;$&quot;* \(#,##0.00\);_(&quot;$&quot;* &quot;-&quot;??_);_(@_)"/>
    <numFmt numFmtId="172" formatCode="#,##0&quot; F&quot;_);\(#,##0&quot; F&quot;\)"/>
    <numFmt numFmtId="173" formatCode="&quot;£&quot;#,##0.00;\-&quot;£&quot;#,##0.00"/>
    <numFmt numFmtId="174" formatCode="#,##0\ &quot;F&quot;;\-#,##0\ &quot;F&quot;"/>
    <numFmt numFmtId="175" formatCode="_(&quot;$&quot;* #,##0_);_(&quot;$&quot;* \(#,##0\);_(&quot;$&quot;* &quot;-&quot;_);_(@_)"/>
    <numFmt numFmtId="176" formatCode="0&quot;  &quot;"/>
    <numFmt numFmtId="177" formatCode="&quot;£&quot;#,##0;\-&quot;£&quot;#,##0"/>
    <numFmt numFmtId="178" formatCode="#,##0.0000_ ;[Red]\-#,##0.0000\ "/>
    <numFmt numFmtId="179" formatCode="mm/dd/yy_)"/>
    <numFmt numFmtId="180" formatCode="&quot;$&quot;#,##0.0&quot;B&quot;_);[Red]\(#,##0.0&quot;B&quot;\);\-"/>
    <numFmt numFmtId="181" formatCode="#,##0\ &quot;FB&quot;;[Red]\-#,##0\ &quot;FB&quot;"/>
    <numFmt numFmtId="182" formatCode="0.0000&quot;  &quot;"/>
    <numFmt numFmtId="183" formatCode="0.00000&quot;  &quot;"/>
    <numFmt numFmtId="184" formatCode="m/d/yy\ hh:mm"/>
    <numFmt numFmtId="185" formatCode="_(* #,##0_);_(* \(#,##0\);_(* &quot;-&quot;???_);_(@_)"/>
    <numFmt numFmtId="186" formatCode="_(* #,##0.0000_);_(* \(#,##0.0000\);_(* &quot;-&quot;????_);_(@_)"/>
    <numFmt numFmtId="187" formatCode="#,##0_%_);\(#,##0\)_%;#,##0_%_);@_%_)"/>
    <numFmt numFmtId="188" formatCode="#,##0.00000000"/>
    <numFmt numFmtId="189" formatCode="#,##0.00_%_);\(#,##0.00\)_%;#,##0.00_%_);@_%_)"/>
    <numFmt numFmtId="190" formatCode="#."/>
    <numFmt numFmtId="191" formatCode="&quot;$&quot;#,##0_);[Red]\(&quot;$&quot;#,##0\)"/>
    <numFmt numFmtId="192" formatCode="&quot;$&quot;#,##0_%_);\(&quot;$&quot;#,##0\)_%;&quot;$&quot;#,##0_%_);@_$_)"/>
    <numFmt numFmtId="193" formatCode="&quot;$&quot;#,##0.00_%_);\(&quot;$&quot;#,##0.00\)_%;&quot;$&quot;#,##0.00_%_);@_%_)"/>
    <numFmt numFmtId="194" formatCode="m/d/yy_%_)"/>
    <numFmt numFmtId="195" formatCode="#,##0&quot; $&quot;;[Red]\-#,##0&quot; $&quot;"/>
    <numFmt numFmtId="196" formatCode="_-* #,##0\ _D_M_-;\-* #,##0\ _D_M_-;_-* &quot;-&quot;\ _D_M_-;_-@_-"/>
    <numFmt numFmtId="197" formatCode="0_%_);\(0\)_%;0_%_);@_%_)"/>
    <numFmt numFmtId="198" formatCode="_([$€-2]* #,##0.00_);_([$€-2]* \(#,##0.00\);_([$€-2]* &quot;-&quot;??_)"/>
    <numFmt numFmtId="199" formatCode="0.0\%_);\(0.0\%\);0.0\%_);@_%_)"/>
    <numFmt numFmtId="200" formatCode="#,##0.0_);\(#,##0.0\)"/>
    <numFmt numFmtId="201" formatCode="&quot;$&quot;#,##0.0_%_);\(&quot;$&quot;#,##0.0\)_%;&quot;$&quot;#,##0.0_%_);@_%_)"/>
    <numFmt numFmtId="202" formatCode="0.0\x_)_);&quot;NM&quot;_x_)_);0.0\x_)_);@_%_)"/>
    <numFmt numFmtId="203" formatCode="0.0%_);\(0.0%\);0.0%_);@_%_)"/>
    <numFmt numFmtId="204" formatCode="0\ &quot;Years&quot;_%_)"/>
    <numFmt numFmtId="205" formatCode="#,##0.00_);\(&quot;$&quot;#,##0.00\)"/>
    <numFmt numFmtId="206" formatCode="#,##0.00_%_);\(#,##0.00\)_%"/>
    <numFmt numFmtId="207" formatCode="0.00%_);\(0.00%\);0.00%_);@_%_)"/>
    <numFmt numFmtId="208" formatCode="0.000\x_)_);&quot;NM&quot;_x_)_);0.000\x_)_);@_%_)"/>
    <numFmt numFmtId="209" formatCode="#,##0.0_%_);\(&quot;$&quot;#,##0.0\)_%"/>
    <numFmt numFmtId="210" formatCode="[=0]#;#,##0.0"/>
    <numFmt numFmtId="211" formatCode="_-* #,##0\ _P_t_a_-;\-* #,##0\ _P_t_a_-;_-* &quot;-&quot;\ _P_t_a_-;_-@_-"/>
    <numFmt numFmtId="212" formatCode="_-* #,##0.00\ _P_t_a_-;\-* #,##0.00\ _P_t_a_-;_-* &quot;-&quot;??\ _P_t_a_-;_-@_-"/>
    <numFmt numFmtId="213" formatCode="&quot;$&quot;#,##0.0&quot;m&quot;_);[Red]\(#,##0.0&quot;m&quot;\);\-"/>
    <numFmt numFmtId="214" formatCode="_(&quot;R$&quot;* #,##0.00_);_(&quot;R$&quot;* \(#,##0.00\);_(&quot;R$&quot;* &quot;-&quot;??_);_(@_)"/>
    <numFmt numFmtId="215" formatCode="_-* #,##0\ &quot;Pta&quot;_-;\-* #,##0\ &quot;Pta&quot;_-;_-* &quot;-&quot;\ &quot;Pta&quot;_-;_-@_-"/>
    <numFmt numFmtId="216" formatCode="_-* #,##0.00\ &quot;Pta&quot;_-;\-* #,##0.00\ &quot;Pta&quot;_-;_-* &quot;-&quot;??\ &quot;Pta&quot;_-;_-@_-"/>
    <numFmt numFmtId="217" formatCode="#,##0.000"/>
    <numFmt numFmtId="218" formatCode="#,##0\ &quot;DM&quot;;[Red]\-#,##0\ &quot;DM&quot;"/>
    <numFmt numFmtId="219" formatCode="_-* #,##0\ &quot;F&quot;_-;\-* #,##0\ &quot;F&quot;_-;_-* &quot;-&quot;\ &quot;F&quot;_-;_-@_-"/>
    <numFmt numFmtId="220" formatCode="#,##0.00000"/>
    <numFmt numFmtId="221" formatCode="#,##0.00\ &quot;DM&quot;;[Red]\-#,##0.00\ &quot;DM&quot;"/>
    <numFmt numFmtId="222" formatCode="_-* #,##0.00\ &quot;F&quot;_-;\-* #,##0.00\ &quot;F&quot;_-;_-* &quot;-&quot;??\ &quot;F&quot;_-;_-@_-"/>
    <numFmt numFmtId="223" formatCode="0.00_)"/>
    <numFmt numFmtId="224" formatCode="#,##0;\-#,##0;&quot;-&quot;"/>
    <numFmt numFmtId="225" formatCode="_(* #,###.00_);_(* \(#,###.00\);_(* &quot;-&quot;??_);_(@_)"/>
    <numFmt numFmtId="226" formatCode="#,##0&quot; &quot;;\-#,##0&quot; &quot;\ "/>
    <numFmt numFmtId="227" formatCode="#,##0,&quot;  &quot;;\-#,##0,&quot;  &quot;"/>
    <numFmt numFmtId="228" formatCode="_(* #,##0.0_);_(* \(#,##0.0\);_(* &quot;-&quot;????_);_(@_)"/>
    <numFmt numFmtId="229" formatCode="&quot;£¤&quot;#,##0.00;[Red]&quot;£¤&quot;\-#,##0.00"/>
    <numFmt numFmtId="230" formatCode="_(* #,##0_);_(* \(#,##0\);_(* &quot;-&quot;??_);_(@_)"/>
    <numFmt numFmtId="231" formatCode="mm/dd/yy"/>
    <numFmt numFmtId="232" formatCode="_ * #,##0.00_)&quot;F&quot;_ ;_ * \(#,##0.00\)&quot;F&quot;_ ;_ * &quot;-&quot;??_)&quot;F&quot;_ ;_ @_ "/>
    <numFmt numFmtId="233" formatCode="_(* #,##0.000_);_(* \(#,##0.000\);_(* &quot;-&quot;????_);_(@_)"/>
    <numFmt numFmtId="234" formatCode="_(* #,##0.00_);_(* \(#,##0.00\);_(* &quot;-&quot;????_);_(@_)"/>
    <numFmt numFmtId="235" formatCode="#,##0.00&quot; $&quot;;\-#,##0.00&quot; $&quot;"/>
    <numFmt numFmtId="236" formatCode="_ * #,##0.0,_);_ * \(#,##0.0,\);_ * &quot;-&quot;??_);_ @_ "/>
    <numFmt numFmtId="237" formatCode="_ * #,##0,_);_ * \(#,##0,\);_ * &quot;-&quot;??_);_ @_ "/>
    <numFmt numFmtId="238" formatCode="#,##0.0_%_);\(#,##0.0\)_%;#,##0.0_%_);@_%_)"/>
    <numFmt numFmtId="239" formatCode="#,###.00_);\(#,###.00\)"/>
    <numFmt numFmtId="240" formatCode="_-&quot;F&quot;* #,##0.00_-;\-&quot;F&quot;* #,##0.00_-;_-&quot;F&quot;* &quot;-&quot;??_-;_-@_-"/>
    <numFmt numFmtId="241" formatCode="#,##0&quot; $&quot;;\-#,##0&quot; $&quot;"/>
    <numFmt numFmtId="242" formatCode="_-* #,##0\ &quot;DM&quot;_-;\-* #,##0\ &quot;DM&quot;_-;_-* &quot;-&quot;\ &quot;DM&quot;_-;_-@_-"/>
    <numFmt numFmtId="243" formatCode="0000000"/>
    <numFmt numFmtId="244" formatCode="0%_);\(0%\);0%_);@_%_)"/>
    <numFmt numFmtId="245" formatCode="_-&quot;$&quot;* #,##0_-;\-&quot;$&quot;* #,##0_-;_-&quot;$&quot;* &quot;-&quot;_-;_-@_-"/>
    <numFmt numFmtId="246" formatCode="_-&quot;$&quot;* #,##0.00_-;\-&quot;$&quot;* #,##0.00_-;_-&quot;$&quot;* &quot;-&quot;??_-;_-@_-"/>
    <numFmt numFmtId="247" formatCode="[$-416]mmm\-yy;@"/>
    <numFmt numFmtId="248" formatCode="&quot; &quot;[$R$ -416]#,##0&quot; &quot;;&quot; &quot;[$R$ -416]&quot;(&quot;#,##0&quot;)&quot;;&quot; &quot;[$R$ -416]&quot;-&quot;00&quot; &quot;;&quot; &quot;@&quot; &quot;"/>
    <numFmt numFmtId="249" formatCode="&quot; &quot;[$R$ -416]#,##0.00&quot; &quot;;&quot; &quot;[$R$ -416]&quot;(&quot;#,##0.00&quot;)&quot;;&quot; &quot;[$R$ -416]&quot;-&quot;00&quot; &quot;;&quot; &quot;@&quot; &quot;"/>
    <numFmt numFmtId="250" formatCode="[$R$-416]&quot; &quot;#,##0.00;[Red]&quot;-&quot;[$R$-416]&quot; &quot;#,##0.00"/>
    <numFmt numFmtId="251" formatCode="_([$R$ -416]* #,##0_);_([$R$ -416]* \(#,##0\);_([$R$ -416]* &quot;-&quot;??_);_(@_)"/>
    <numFmt numFmtId="252" formatCode="_([$R$ -416]* #,##0.00_);_([$R$ -416]* \(#,##0.00\);_([$R$ -416]* &quot;-&quot;??_);_(@_)"/>
  </numFmts>
  <fonts count="1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Geneva"/>
    </font>
    <font>
      <b/>
      <sz val="14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Verdana"/>
      <family val="2"/>
    </font>
    <font>
      <sz val="11"/>
      <color indexed="8"/>
      <name val="‚l‚r ‚oƒSƒVƒbƒN"/>
      <family val="3"/>
      <charset val="128"/>
    </font>
    <font>
      <sz val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Helv"/>
    </font>
    <font>
      <sz val="11"/>
      <color indexed="8"/>
      <name val="lr oSVbN"/>
      <family val="3"/>
      <charset val="128"/>
    </font>
    <font>
      <sz val="12"/>
      <name val="FuturaA Bk BT"/>
      <family val="2"/>
    </font>
    <font>
      <sz val="8"/>
      <name val="Times New Roman"/>
      <family val="1"/>
    </font>
    <font>
      <b/>
      <sz val="10"/>
      <color indexed="8"/>
      <name val="Arial"/>
      <family val="2"/>
    </font>
    <font>
      <b/>
      <i/>
      <sz val="11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8"/>
      <name val="TimesNewRomanPS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1"/>
      <color indexed="16"/>
      <name val="Courier"/>
      <family val="3"/>
    </font>
    <font>
      <sz val="10"/>
      <name val="BERNHARD"/>
    </font>
    <font>
      <sz val="9"/>
      <name val="Tms Rmn"/>
    </font>
    <font>
      <sz val="10"/>
      <name val="MS Serif"/>
      <family val="1"/>
    </font>
    <font>
      <sz val="10"/>
      <name val="MS Sans Serif"/>
      <family val="2"/>
    </font>
    <font>
      <b/>
      <sz val="9.5"/>
      <name val="Arial"/>
      <family val="2"/>
    </font>
    <font>
      <sz val="10"/>
      <name val="FuturaA Bk BT"/>
      <family val="2"/>
    </font>
    <font>
      <sz val="8.25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u/>
      <sz val="10"/>
      <color indexed="36"/>
      <name val="Arial"/>
      <family val="2"/>
    </font>
    <font>
      <sz val="12"/>
      <color indexed="9"/>
      <name val="Arial"/>
      <family val="2"/>
    </font>
    <font>
      <b/>
      <sz val="10"/>
      <name val="Verdana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sz val="12"/>
      <name val="Helv"/>
    </font>
    <font>
      <b/>
      <sz val="9"/>
      <name val="Arial"/>
      <family val="2"/>
    </font>
    <font>
      <u/>
      <sz val="7.5"/>
      <color indexed="12"/>
      <name val="FuturaA Bk BT"/>
      <family val="2"/>
    </font>
    <font>
      <u/>
      <sz val="9"/>
      <color indexed="36"/>
      <name val="FuturaA Bk BT"/>
      <family val="2"/>
    </font>
    <font>
      <u/>
      <sz val="10"/>
      <color indexed="12"/>
      <name val="Arial"/>
      <family val="2"/>
    </font>
    <font>
      <sz val="12"/>
      <color indexed="9"/>
      <name val="Helv"/>
    </font>
    <font>
      <sz val="10"/>
      <name val="PragmaticaCTT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1"/>
      <color rgb="FF000000"/>
      <name val="Calibri"/>
      <family val="2"/>
      <scheme val="minor"/>
    </font>
    <font>
      <b/>
      <sz val="8"/>
      <name val="Arial"/>
      <family val="2"/>
    </font>
    <font>
      <sz val="11"/>
      <name val="FuturaA Bk BT"/>
      <family val="2"/>
    </font>
    <font>
      <b/>
      <sz val="11"/>
      <color indexed="63"/>
      <name val="Calibri"/>
      <family val="2"/>
    </font>
    <font>
      <b/>
      <u/>
      <sz val="14"/>
      <name val="FuturaA Bk BT"/>
      <family val="2"/>
    </font>
    <font>
      <b/>
      <sz val="8"/>
      <name val="Times New Roman"/>
      <family val="1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8"/>
      <name val="YRGaramond"/>
      <family val="1"/>
    </font>
    <font>
      <sz val="8"/>
      <name val="FuturaA Bk BT"/>
      <family val="2"/>
    </font>
    <font>
      <sz val="12"/>
      <name val="Arial"/>
      <family val="2"/>
    </font>
    <font>
      <sz val="8"/>
      <name val="MS Sans Serif"/>
      <family val="2"/>
    </font>
    <font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.25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2"/>
      <color indexed="10"/>
      <name val="Arial"/>
      <family val="2"/>
    </font>
    <font>
      <b/>
      <sz val="11"/>
      <color indexed="8"/>
      <name val="Calibri"/>
      <family val="2"/>
    </font>
    <font>
      <b/>
      <sz val="14"/>
      <color indexed="39"/>
      <name val="Arial"/>
      <family val="2"/>
    </font>
    <font>
      <sz val="7"/>
      <color indexed="8"/>
      <name val="Arial"/>
      <family val="2"/>
    </font>
    <font>
      <sz val="10"/>
      <name val="Palatino"/>
    </font>
    <font>
      <sz val="14"/>
      <name val="Cordia New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u/>
      <sz val="12"/>
      <color indexed="12"/>
      <name val="新細明體"/>
      <family val="1"/>
      <charset val="136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Liberation Sans"/>
    </font>
    <font>
      <sz val="10"/>
      <color rgb="FF000000"/>
      <name val="Arial"/>
      <family val="2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sz val="9"/>
      <color theme="1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gray125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5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41">
    <xf numFmtId="0" fontId="0" fillId="0" borderId="0"/>
    <xf numFmtId="0" fontId="3" fillId="0" borderId="0"/>
    <xf numFmtId="0" fontId="2" fillId="0" borderId="0"/>
    <xf numFmtId="0" fontId="3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165" fontId="2" fillId="0" borderId="0" applyFont="0" applyFill="0" applyBorder="0" applyAlignment="0" applyProtection="0"/>
    <xf numFmtId="0" fontId="11" fillId="0" borderId="0"/>
    <xf numFmtId="0" fontId="4" fillId="0" borderId="0"/>
    <xf numFmtId="0" fontId="1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4" fontId="14" fillId="0" borderId="0"/>
    <xf numFmtId="169" fontId="14" fillId="0" borderId="0"/>
    <xf numFmtId="38" fontId="15" fillId="0" borderId="0"/>
    <xf numFmtId="170" fontId="14" fillId="0" borderId="0"/>
    <xf numFmtId="0" fontId="2" fillId="0" borderId="0"/>
    <xf numFmtId="0" fontId="2" fillId="0" borderId="0"/>
    <xf numFmtId="0" fontId="2" fillId="0" borderId="0"/>
    <xf numFmtId="39" fontId="14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3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3" fontId="1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18" fillId="0" borderId="0"/>
    <xf numFmtId="3" fontId="13" fillId="0" borderId="0"/>
    <xf numFmtId="0" fontId="16" fillId="0" borderId="0">
      <alignment vertical="top"/>
    </xf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3" fontId="1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1" fontId="20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37" fontId="14" fillId="0" borderId="0"/>
    <xf numFmtId="9" fontId="14" fillId="0" borderId="0"/>
    <xf numFmtId="0" fontId="17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3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4" fillId="0" borderId="0">
      <protection locked="0"/>
    </xf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166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" fillId="0" borderId="0"/>
    <xf numFmtId="0" fontId="2" fillId="0" borderId="0"/>
    <xf numFmtId="0" fontId="26" fillId="0" borderId="0" applyNumberFormat="0" applyFill="0" applyBorder="0" applyAlignment="0" applyProtection="0">
      <alignment vertical="center"/>
    </xf>
    <xf numFmtId="0" fontId="27" fillId="0" borderId="0">
      <alignment horizontal="center" wrapText="1"/>
      <protection locked="0"/>
    </xf>
    <xf numFmtId="0" fontId="28" fillId="0" borderId="0" applyNumberFormat="0" applyFont="0" applyBorder="0" applyAlignment="0"/>
    <xf numFmtId="0" fontId="29" fillId="0" borderId="0"/>
    <xf numFmtId="0" fontId="30" fillId="14" borderId="0" applyNumberFormat="0" applyBorder="0" applyAlignment="0" applyProtection="0"/>
    <xf numFmtId="180" fontId="2" fillId="0" borderId="0">
      <alignment vertical="center"/>
    </xf>
    <xf numFmtId="180" fontId="2" fillId="0" borderId="0">
      <alignment vertical="center"/>
    </xf>
    <xf numFmtId="0" fontId="14" fillId="0" borderId="0"/>
    <xf numFmtId="0" fontId="31" fillId="15" borderId="0" applyNumberFormat="0" applyBorder="0" applyAlignment="0" applyProtection="0"/>
    <xf numFmtId="0" fontId="32" fillId="0" borderId="0"/>
    <xf numFmtId="181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84" fontId="2" fillId="0" borderId="0" applyFill="0" applyBorder="0" applyAlignment="0"/>
    <xf numFmtId="185" fontId="2" fillId="0" borderId="0" applyFill="0" applyBorder="0" applyAlignment="0"/>
    <xf numFmtId="181" fontId="2" fillId="0" borderId="0" applyFill="0" applyBorder="0" applyAlignment="0"/>
    <xf numFmtId="186" fontId="2" fillId="0" borderId="0" applyFill="0" applyBorder="0" applyAlignment="0"/>
    <xf numFmtId="182" fontId="2" fillId="0" borderId="0" applyFill="0" applyBorder="0" applyAlignment="0"/>
    <xf numFmtId="0" fontId="33" fillId="31" borderId="40" applyNumberFormat="0" applyAlignment="0" applyProtection="0"/>
    <xf numFmtId="0" fontId="33" fillId="31" borderId="40" applyNumberFormat="0" applyAlignment="0" applyProtection="0"/>
    <xf numFmtId="0" fontId="34" fillId="32" borderId="41" applyNumberFormat="0" applyAlignment="0" applyProtection="0"/>
    <xf numFmtId="0" fontId="35" fillId="0" borderId="42" applyNumberFormat="0" applyFill="0" applyAlignment="0" applyProtection="0"/>
    <xf numFmtId="0" fontId="34" fillId="32" borderId="41" applyNumberFormat="0" applyAlignment="0" applyProtection="0"/>
    <xf numFmtId="181" fontId="2" fillId="0" borderId="0" applyFont="0" applyFill="0" applyBorder="0" applyAlignment="0" applyProtection="0"/>
    <xf numFmtId="187" fontId="36" fillId="0" borderId="0" applyFill="0" applyBorder="0" applyProtection="0">
      <alignment horizontal="right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7" fontId="36" fillId="0" borderId="0" applyFill="0" applyBorder="0" applyProtection="0">
      <alignment horizontal="right"/>
    </xf>
    <xf numFmtId="189" fontId="37" fillId="0" borderId="0" applyFill="0" applyBorder="0" applyProtection="0">
      <alignment horizontal="right"/>
    </xf>
    <xf numFmtId="190" fontId="38" fillId="0" borderId="0">
      <protection locked="0"/>
    </xf>
    <xf numFmtId="0" fontId="39" fillId="0" borderId="0"/>
    <xf numFmtId="0" fontId="24" fillId="0" borderId="0"/>
    <xf numFmtId="0" fontId="39" fillId="0" borderId="0"/>
    <xf numFmtId="0" fontId="24" fillId="0" borderId="0"/>
    <xf numFmtId="0" fontId="40" fillId="0" borderId="18" applyNumberFormat="0" applyBorder="0" applyAlignment="0">
      <alignment horizontal="center"/>
    </xf>
    <xf numFmtId="0" fontId="41" fillId="0" borderId="0" applyNumberFormat="0" applyAlignment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2" fillId="0" borderId="0"/>
    <xf numFmtId="0" fontId="2" fillId="0" borderId="0"/>
    <xf numFmtId="0" fontId="2" fillId="0" borderId="0">
      <alignment horizontal="left"/>
    </xf>
    <xf numFmtId="0" fontId="2" fillId="0" borderId="0">
      <alignment horizontal="left"/>
    </xf>
    <xf numFmtId="191" fontId="42" fillId="0" borderId="0" applyFont="0" applyFill="0" applyBorder="0" applyAlignment="0" applyProtection="0"/>
    <xf numFmtId="182" fontId="2" fillId="0" borderId="0" applyFont="0" applyFill="0" applyBorder="0" applyAlignment="0" applyProtection="0"/>
    <xf numFmtId="192" fontId="37" fillId="0" borderId="0" applyFill="0" applyBorder="0" applyProtection="0">
      <alignment horizontal="right"/>
    </xf>
    <xf numFmtId="193" fontId="43" fillId="0" borderId="0" applyFill="0" applyBorder="0" applyProtection="0">
      <alignment horizontal="right"/>
    </xf>
    <xf numFmtId="190" fontId="38" fillId="0" borderId="0">
      <protection locked="0"/>
    </xf>
    <xf numFmtId="194" fontId="2" fillId="0" borderId="0" applyFill="0" applyBorder="0" applyProtection="0">
      <alignment vertical="center"/>
    </xf>
    <xf numFmtId="194" fontId="2" fillId="0" borderId="0" applyFill="0" applyBorder="0" applyProtection="0">
      <alignment vertical="center"/>
    </xf>
    <xf numFmtId="0" fontId="44" fillId="31" borderId="43" applyNumberFormat="0">
      <alignment horizontal="center"/>
    </xf>
    <xf numFmtId="0" fontId="14" fillId="33" borderId="0" applyNumberFormat="0" applyFont="0" applyBorder="0" applyAlignment="0" applyProtection="0"/>
    <xf numFmtId="190" fontId="38" fillId="0" borderId="0">
      <protection locked="0"/>
    </xf>
    <xf numFmtId="194" fontId="45" fillId="0" borderId="0" applyFont="0" applyFill="0" applyBorder="0" applyAlignment="0" applyProtection="0"/>
    <xf numFmtId="14" fontId="16" fillId="0" borderId="0" applyFill="0" applyBorder="0" applyAlignment="0"/>
    <xf numFmtId="194" fontId="37" fillId="0" borderId="0" applyFill="0" applyBorder="0" applyProtection="0">
      <alignment horizontal="right"/>
    </xf>
    <xf numFmtId="19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46" fillId="0" borderId="0">
      <protection locked="0"/>
    </xf>
    <xf numFmtId="0" fontId="2" fillId="0" borderId="0" applyFill="0" applyBorder="0"/>
    <xf numFmtId="197" fontId="37" fillId="0" borderId="44" applyNumberFormat="0" applyFont="0" applyFill="0" applyAlignment="0" applyProtection="0"/>
    <xf numFmtId="0" fontId="47" fillId="0" borderId="0">
      <protection locked="0"/>
    </xf>
    <xf numFmtId="0" fontId="47" fillId="0" borderId="0">
      <protection locked="0"/>
    </xf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181" fontId="2" fillId="0" borderId="0" applyFill="0" applyBorder="0" applyAlignment="0"/>
    <xf numFmtId="182" fontId="2" fillId="0" borderId="0" applyFill="0" applyBorder="0" applyAlignment="0"/>
    <xf numFmtId="181" fontId="2" fillId="0" borderId="0" applyFill="0" applyBorder="0" applyAlignment="0"/>
    <xf numFmtId="186" fontId="2" fillId="0" borderId="0" applyFill="0" applyBorder="0" applyAlignment="0"/>
    <xf numFmtId="182" fontId="2" fillId="0" borderId="0" applyFill="0" applyBorder="0" applyAlignment="0"/>
    <xf numFmtId="0" fontId="48" fillId="0" borderId="0" applyNumberFormat="0" applyAlignment="0">
      <alignment horizontal="left"/>
    </xf>
    <xf numFmtId="0" fontId="49" fillId="18" borderId="40" applyNumberFormat="0" applyAlignment="0" applyProtection="0"/>
    <xf numFmtId="198" fontId="37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190" fontId="38" fillId="0" borderId="0">
      <protection locked="0"/>
    </xf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2" fillId="0" borderId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2" fillId="0" borderId="0" applyFill="0" applyBorder="0" applyProtection="0">
      <alignment horizontal="left"/>
    </xf>
    <xf numFmtId="0" fontId="2" fillId="0" borderId="0" applyFill="0" applyBorder="0" applyProtection="0">
      <alignment horizontal="left"/>
    </xf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Protection="0">
      <alignment horizontal="left"/>
    </xf>
    <xf numFmtId="0" fontId="2" fillId="0" borderId="0" applyFill="0" applyBorder="0" applyProtection="0">
      <alignment horizontal="left"/>
    </xf>
    <xf numFmtId="0" fontId="2" fillId="0" borderId="0" applyNumberFormat="0" applyFont="0" applyAlignment="0"/>
    <xf numFmtId="0" fontId="2" fillId="0" borderId="0" applyNumberFormat="0" applyFont="0" applyAlignment="0"/>
    <xf numFmtId="2" fontId="14" fillId="0" borderId="0">
      <alignment horizontal="left"/>
    </xf>
    <xf numFmtId="0" fontId="31" fillId="15" borderId="0" applyNumberFormat="0" applyBorder="0" applyAlignment="0" applyProtection="0"/>
    <xf numFmtId="3" fontId="52" fillId="34" borderId="1">
      <alignment horizontal="right"/>
    </xf>
    <xf numFmtId="38" fontId="37" fillId="33" borderId="0" applyNumberFormat="0" applyBorder="0" applyAlignment="0" applyProtection="0"/>
    <xf numFmtId="0" fontId="53" fillId="33" borderId="0"/>
    <xf numFmtId="199" fontId="37" fillId="0" borderId="0" applyFill="0" applyBorder="0" applyProtection="0">
      <alignment horizontal="right"/>
    </xf>
    <xf numFmtId="0" fontId="15" fillId="0" borderId="0"/>
    <xf numFmtId="0" fontId="2" fillId="0" borderId="0" applyProtection="0">
      <alignment horizontal="right"/>
    </xf>
    <xf numFmtId="0" fontId="2" fillId="0" borderId="0" applyProtection="0">
      <alignment horizontal="right"/>
    </xf>
    <xf numFmtId="0" fontId="2" fillId="0" borderId="0">
      <alignment horizontal="left"/>
    </xf>
    <xf numFmtId="0" fontId="2" fillId="0" borderId="0">
      <alignment horizontal="left"/>
    </xf>
    <xf numFmtId="0" fontId="2" fillId="0" borderId="0" applyProtection="0">
      <alignment horizontal="right"/>
    </xf>
    <xf numFmtId="0" fontId="54" fillId="0" borderId="45" applyNumberFormat="0" applyAlignment="0" applyProtection="0">
      <alignment horizontal="left" vertical="center"/>
    </xf>
    <xf numFmtId="0" fontId="54" fillId="0" borderId="4">
      <alignment horizontal="left" vertical="center"/>
    </xf>
    <xf numFmtId="0" fontId="2" fillId="0" borderId="3">
      <alignment horizontal="center"/>
    </xf>
    <xf numFmtId="0" fontId="55" fillId="0" borderId="46" applyNumberFormat="0" applyFill="0" applyAlignment="0" applyProtection="0"/>
    <xf numFmtId="0" fontId="2" fillId="0" borderId="0">
      <alignment horizontal="left"/>
    </xf>
    <xf numFmtId="0" fontId="2" fillId="0" borderId="0">
      <alignment horizontal="left"/>
    </xf>
    <xf numFmtId="0" fontId="2" fillId="0" borderId="14">
      <alignment horizontal="left" vertical="top"/>
    </xf>
    <xf numFmtId="0" fontId="2" fillId="0" borderId="14">
      <alignment horizontal="left" vertical="top"/>
    </xf>
    <xf numFmtId="0" fontId="56" fillId="0" borderId="47" applyNumberFormat="0" applyFill="0" applyAlignment="0" applyProtection="0"/>
    <xf numFmtId="0" fontId="2" fillId="0" borderId="0">
      <alignment horizontal="left"/>
    </xf>
    <xf numFmtId="0" fontId="2" fillId="0" borderId="0">
      <alignment horizontal="left"/>
    </xf>
    <xf numFmtId="0" fontId="2" fillId="0" borderId="14">
      <alignment horizontal="left" vertical="top"/>
    </xf>
    <xf numFmtId="0" fontId="2" fillId="0" borderId="14">
      <alignment horizontal="left" vertical="top"/>
    </xf>
    <xf numFmtId="0" fontId="57" fillId="0" borderId="48" applyNumberFormat="0" applyFill="0" applyAlignment="0" applyProtection="0"/>
    <xf numFmtId="0" fontId="2" fillId="0" borderId="0">
      <alignment horizontal="left"/>
    </xf>
    <xf numFmtId="0" fontId="2" fillId="0" borderId="0">
      <alignment horizontal="left"/>
    </xf>
    <xf numFmtId="0" fontId="57" fillId="0" borderId="0" applyNumberFormat="0" applyFill="0" applyBorder="0" applyAlignment="0" applyProtection="0"/>
    <xf numFmtId="0" fontId="58" fillId="0" borderId="49">
      <alignment horizontal="center"/>
    </xf>
    <xf numFmtId="0" fontId="58" fillId="0" borderId="0">
      <alignment horizontal="center"/>
    </xf>
    <xf numFmtId="0" fontId="30" fillId="14" borderId="0" applyNumberFormat="0" applyBorder="0" applyAlignment="0" applyProtection="0"/>
    <xf numFmtId="0" fontId="49" fillId="18" borderId="40" applyNumberFormat="0" applyAlignment="0" applyProtection="0"/>
    <xf numFmtId="10" fontId="37" fillId="9" borderId="1" applyNumberFormat="0" applyBorder="0" applyAlignment="0" applyProtection="0"/>
    <xf numFmtId="187" fontId="36" fillId="0" borderId="0" applyFill="0" applyBorder="0" applyProtection="0">
      <alignment horizontal="right"/>
    </xf>
    <xf numFmtId="189" fontId="37" fillId="0" borderId="0" applyFill="0" applyBorder="0" applyProtection="0">
      <alignment horizontal="right"/>
    </xf>
    <xf numFmtId="200" fontId="59" fillId="35" borderId="0"/>
    <xf numFmtId="201" fontId="37" fillId="0" borderId="0" applyFill="0" applyBorder="0" applyProtection="0">
      <alignment horizontal="right"/>
    </xf>
    <xf numFmtId="192" fontId="37" fillId="0" borderId="0" applyFill="0" applyBorder="0" applyProtection="0">
      <alignment horizontal="right"/>
    </xf>
    <xf numFmtId="193" fontId="43" fillId="0" borderId="0" applyFill="0" applyBorder="0" applyProtection="0">
      <alignment horizontal="right"/>
    </xf>
    <xf numFmtId="201" fontId="37" fillId="0" borderId="0" applyFill="0" applyBorder="0" applyProtection="0">
      <alignment horizontal="right"/>
    </xf>
    <xf numFmtId="202" fontId="37" fillId="0" borderId="0" applyFill="0" applyBorder="0" applyProtection="0">
      <alignment horizontal="right"/>
    </xf>
    <xf numFmtId="197" fontId="37" fillId="0" borderId="0" applyFill="0" applyBorder="0" applyProtection="0"/>
    <xf numFmtId="203" fontId="60" fillId="0" borderId="0" applyFill="0" applyBorder="0" applyProtection="0">
      <alignment horizontal="right"/>
    </xf>
    <xf numFmtId="204" fontId="37" fillId="0" borderId="0" applyFill="0" applyBorder="0" applyProtection="0">
      <alignment horizontal="right"/>
    </xf>
    <xf numFmtId="204" fontId="2" fillId="0" borderId="0" applyFill="0" applyBorder="0" applyProtection="0">
      <alignment vertical="center"/>
    </xf>
    <xf numFmtId="204" fontId="2" fillId="0" borderId="0" applyFill="0" applyBorder="0" applyProtection="0">
      <alignment vertical="center"/>
    </xf>
    <xf numFmtId="194" fontId="2" fillId="0" borderId="0" applyFill="0" applyBorder="0" applyProtection="0">
      <alignment vertical="center"/>
    </xf>
    <xf numFmtId="194" fontId="2" fillId="0" borderId="0" applyFill="0" applyBorder="0" applyProtection="0">
      <alignment vertical="center"/>
    </xf>
    <xf numFmtId="205" fontId="60" fillId="0" borderId="0" applyFont="0" applyFill="0" applyBorder="0" applyAlignment="0">
      <protection locked="0"/>
    </xf>
    <xf numFmtId="206" fontId="2" fillId="0" borderId="0" applyFont="0" applyFill="0" applyBorder="0" applyAlignment="0">
      <protection locked="0"/>
    </xf>
    <xf numFmtId="206" fontId="2" fillId="0" borderId="0" applyFont="0" applyFill="0" applyBorder="0" applyAlignment="0">
      <protection locked="0"/>
    </xf>
    <xf numFmtId="207" fontId="2" fillId="0" borderId="0" applyFill="0" applyBorder="0" applyProtection="0">
      <alignment vertical="center"/>
    </xf>
    <xf numFmtId="207" fontId="2" fillId="0" borderId="0" applyFill="0" applyBorder="0" applyProtection="0">
      <alignment vertical="center"/>
    </xf>
    <xf numFmtId="208" fontId="2" fillId="0" borderId="0" applyFill="0" applyBorder="0" applyProtection="0">
      <alignment vertical="center"/>
    </xf>
    <xf numFmtId="208" fontId="2" fillId="0" borderId="0" applyFill="0" applyBorder="0" applyProtection="0">
      <alignment vertical="center"/>
    </xf>
    <xf numFmtId="209" fontId="2" fillId="0" borderId="3" applyFill="0"/>
    <xf numFmtId="209" fontId="2" fillId="0" borderId="3" applyFill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81" fontId="2" fillId="0" borderId="0" applyFill="0" applyBorder="0" applyAlignment="0"/>
    <xf numFmtId="182" fontId="2" fillId="0" borderId="0" applyFill="0" applyBorder="0" applyAlignment="0"/>
    <xf numFmtId="181" fontId="2" fillId="0" borderId="0" applyFill="0" applyBorder="0" applyAlignment="0"/>
    <xf numFmtId="186" fontId="2" fillId="0" borderId="0" applyFill="0" applyBorder="0" applyAlignment="0"/>
    <xf numFmtId="182" fontId="2" fillId="0" borderId="0" applyFill="0" applyBorder="0" applyAlignment="0"/>
    <xf numFmtId="0" fontId="35" fillId="0" borderId="42" applyNumberFormat="0" applyFill="0" applyAlignment="0" applyProtection="0"/>
    <xf numFmtId="200" fontId="64" fillId="36" borderId="0"/>
    <xf numFmtId="0" fontId="2" fillId="37" borderId="0" applyNumberFormat="0" applyFont="0" applyBorder="0" applyAlignment="0"/>
    <xf numFmtId="0" fontId="2" fillId="37" borderId="0" applyNumberFormat="0" applyFont="0" applyBorder="0" applyAlignment="0"/>
    <xf numFmtId="210" fontId="2" fillId="38" borderId="50" applyNumberFormat="0" applyFont="0" applyBorder="0" applyAlignment="0"/>
    <xf numFmtId="210" fontId="2" fillId="38" borderId="50" applyNumberFormat="0" applyFont="0" applyBorder="0" applyAlignment="0"/>
    <xf numFmtId="0" fontId="2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3" fontId="2" fillId="0" borderId="0">
      <alignment vertical="center"/>
    </xf>
    <xf numFmtId="213" fontId="2" fillId="0" borderId="0">
      <alignment vertical="center"/>
    </xf>
    <xf numFmtId="165" fontId="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18" fontId="42" fillId="0" borderId="0" applyFont="0" applyFill="0" applyBorder="0" applyAlignment="0" applyProtection="0"/>
    <xf numFmtId="21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10" fontId="2" fillId="0" borderId="0" applyFont="0" applyFill="0" applyProtection="0"/>
    <xf numFmtId="10" fontId="2" fillId="0" borderId="0" applyFont="0" applyFill="0" applyProtection="0"/>
    <xf numFmtId="10" fontId="2" fillId="0" borderId="0" applyFont="0" applyFill="0" applyProtection="0"/>
    <xf numFmtId="10" fontId="2" fillId="0" borderId="0" applyFont="0" applyFill="0" applyProtection="0"/>
    <xf numFmtId="0" fontId="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221" fontId="42" fillId="0" borderId="0" applyFont="0" applyFill="0" applyBorder="0" applyAlignment="0" applyProtection="0"/>
    <xf numFmtId="22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12" fontId="2" fillId="0" borderId="0" applyFont="0" applyFill="0" applyProtection="0"/>
    <xf numFmtId="12" fontId="2" fillId="0" borderId="0" applyFont="0" applyFill="0" applyProtection="0"/>
    <xf numFmtId="12" fontId="2" fillId="0" borderId="0" applyFont="0" applyFill="0" applyProtection="0"/>
    <xf numFmtId="12" fontId="2" fillId="0" borderId="0" applyFont="0" applyFill="0" applyProtection="0"/>
    <xf numFmtId="0" fontId="46" fillId="0" borderId="0">
      <protection locked="0"/>
    </xf>
    <xf numFmtId="202" fontId="37" fillId="0" borderId="0" applyFill="0" applyBorder="0" applyProtection="0">
      <alignment horizontal="right"/>
    </xf>
    <xf numFmtId="207" fontId="2" fillId="0" borderId="0" applyFill="0" applyBorder="0" applyProtection="0">
      <alignment vertical="center"/>
    </xf>
    <xf numFmtId="207" fontId="2" fillId="0" borderId="0" applyFill="0" applyBorder="0" applyProtection="0">
      <alignment vertical="center"/>
    </xf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37" fontId="67" fillId="0" borderId="0"/>
    <xf numFmtId="223" fontId="68" fillId="0" borderId="0"/>
    <xf numFmtId="224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69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192" fontId="2" fillId="0" borderId="0" applyFill="0" applyBorder="0" applyProtection="0">
      <alignment vertical="center"/>
    </xf>
    <xf numFmtId="192" fontId="2" fillId="0" borderId="0" applyFill="0" applyBorder="0" applyProtection="0">
      <alignment vertical="center"/>
    </xf>
    <xf numFmtId="0" fontId="59" fillId="0" borderId="0"/>
    <xf numFmtId="0" fontId="2" fillId="0" borderId="0"/>
    <xf numFmtId="0" fontId="2" fillId="0" borderId="0"/>
    <xf numFmtId="0" fontId="2" fillId="40" borderId="51" applyNumberFormat="0" applyFont="0" applyAlignment="0" applyProtection="0"/>
    <xf numFmtId="0" fontId="2" fillId="40" borderId="51" applyNumberFormat="0" applyFont="0" applyAlignment="0" applyProtection="0"/>
    <xf numFmtId="0" fontId="2" fillId="40" borderId="51" applyNumberFormat="0" applyFont="0" applyAlignment="0" applyProtection="0"/>
    <xf numFmtId="0" fontId="70" fillId="0" borderId="0">
      <alignment horizontal="center"/>
    </xf>
    <xf numFmtId="225" fontId="15" fillId="0" borderId="0"/>
    <xf numFmtId="226" fontId="44" fillId="0" borderId="0"/>
    <xf numFmtId="227" fontId="71" fillId="0" borderId="0"/>
    <xf numFmtId="166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72" fillId="31" borderId="52" applyNumberFormat="0" applyAlignment="0" applyProtection="0"/>
    <xf numFmtId="0" fontId="73" fillId="0" borderId="0">
      <alignment horizontal="centerContinuous" vertical="center"/>
    </xf>
    <xf numFmtId="1" fontId="2" fillId="0" borderId="0" applyProtection="0">
      <alignment horizontal="right" vertical="center"/>
    </xf>
    <xf numFmtId="1" fontId="2" fillId="0" borderId="0" applyProtection="0">
      <alignment horizontal="right" vertical="center"/>
    </xf>
    <xf numFmtId="14" fontId="27" fillId="0" borderId="0">
      <alignment horizontal="center" wrapText="1"/>
      <protection locked="0"/>
    </xf>
    <xf numFmtId="185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208" fontId="2" fillId="0" borderId="0" applyFill="0" applyBorder="0" applyProtection="0">
      <alignment vertical="center"/>
    </xf>
    <xf numFmtId="208" fontId="2" fillId="0" borderId="0" applyFill="0" applyBorder="0" applyProtection="0">
      <alignment vertical="center"/>
    </xf>
    <xf numFmtId="0" fontId="74" fillId="0" borderId="53" applyNumberFormat="0" applyFont="0" applyBorder="0" applyAlignment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6" fillId="0" borderId="0">
      <protection locked="0"/>
    </xf>
    <xf numFmtId="9" fontId="42" fillId="0" borderId="0" applyFont="0" applyFill="0" applyBorder="0" applyAlignment="0" applyProtection="0"/>
    <xf numFmtId="181" fontId="2" fillId="0" borderId="0" applyFill="0" applyBorder="0" applyAlignment="0"/>
    <xf numFmtId="182" fontId="2" fillId="0" borderId="0" applyFill="0" applyBorder="0" applyAlignment="0"/>
    <xf numFmtId="181" fontId="2" fillId="0" borderId="0" applyFill="0" applyBorder="0" applyAlignment="0"/>
    <xf numFmtId="186" fontId="2" fillId="0" borderId="0" applyFill="0" applyBorder="0" applyAlignment="0"/>
    <xf numFmtId="182" fontId="2" fillId="0" borderId="0" applyFill="0" applyBorder="0" applyAlignment="0"/>
    <xf numFmtId="0" fontId="42" fillId="0" borderId="0" applyFill="0" applyBorder="0">
      <alignment vertical="top"/>
    </xf>
    <xf numFmtId="229" fontId="2" fillId="0" borderId="0" applyFill="0" applyBorder="0">
      <alignment vertical="top"/>
    </xf>
    <xf numFmtId="229" fontId="2" fillId="0" borderId="0" applyFill="0" applyBorder="0">
      <alignment vertical="top"/>
    </xf>
    <xf numFmtId="230" fontId="42" fillId="0" borderId="0" applyFill="0" applyBorder="0">
      <alignment vertical="top"/>
    </xf>
    <xf numFmtId="9" fontId="2" fillId="0" borderId="0" applyFont="0" applyFill="0" applyBorder="0" applyAlignment="0"/>
    <xf numFmtId="0" fontId="42" fillId="0" borderId="0" applyNumberFormat="0" applyFont="0" applyFill="0" applyBorder="0" applyAlignment="0" applyProtection="0">
      <alignment horizontal="left"/>
    </xf>
    <xf numFmtId="15" fontId="42" fillId="0" borderId="0" applyFont="0" applyFill="0" applyBorder="0" applyAlignment="0" applyProtection="0"/>
    <xf numFmtId="4" fontId="42" fillId="0" borderId="0" applyFont="0" applyFill="0" applyBorder="0" applyAlignment="0" applyProtection="0"/>
    <xf numFmtId="0" fontId="75" fillId="0" borderId="49">
      <alignment horizontal="center"/>
    </xf>
    <xf numFmtId="38" fontId="2" fillId="0" borderId="0" applyFill="0" applyBorder="0">
      <alignment horizontal="center" vertical="top"/>
    </xf>
    <xf numFmtId="38" fontId="2" fillId="0" borderId="0" applyFill="0" applyBorder="0">
      <alignment horizontal="center" vertical="top"/>
    </xf>
    <xf numFmtId="0" fontId="76" fillId="41" borderId="0" applyNumberFormat="0" applyFont="0" applyBorder="0" applyAlignment="0">
      <alignment horizontal="center"/>
    </xf>
    <xf numFmtId="231" fontId="77" fillId="0" borderId="0" applyNumberFormat="0" applyFill="0" applyBorder="0" applyAlignment="0" applyProtection="0">
      <alignment horizontal="left"/>
    </xf>
    <xf numFmtId="38" fontId="77" fillId="0" borderId="0"/>
    <xf numFmtId="0" fontId="2" fillId="0" borderId="0" applyNumberFormat="0" applyFill="0" applyBorder="0" applyAlignment="0" applyProtection="0"/>
    <xf numFmtId="0" fontId="72" fillId="31" borderId="52" applyNumberFormat="0" applyAlignment="0" applyProtection="0"/>
    <xf numFmtId="0" fontId="2" fillId="0" borderId="54">
      <alignment vertical="center"/>
    </xf>
    <xf numFmtId="0" fontId="2" fillId="0" borderId="54">
      <alignment vertical="center"/>
    </xf>
    <xf numFmtId="4" fontId="78" fillId="12" borderId="55" applyNumberFormat="0" applyProtection="0">
      <alignment vertical="center"/>
    </xf>
    <xf numFmtId="4" fontId="79" fillId="12" borderId="55" applyNumberFormat="0" applyProtection="0">
      <alignment vertical="center"/>
    </xf>
    <xf numFmtId="4" fontId="80" fillId="12" borderId="55" applyNumberFormat="0" applyProtection="0">
      <alignment horizontal="left" vertical="center" indent="1"/>
    </xf>
    <xf numFmtId="0" fontId="28" fillId="12" borderId="55" applyNumberFormat="0" applyProtection="0">
      <alignment horizontal="left" vertical="top" indent="1"/>
    </xf>
    <xf numFmtId="4" fontId="80" fillId="42" borderId="0" applyNumberFormat="0" applyProtection="0">
      <alignment horizontal="left" vertical="center" indent="1"/>
    </xf>
    <xf numFmtId="4" fontId="81" fillId="43" borderId="56" applyNumberFormat="0" applyProtection="0">
      <alignment vertical="center"/>
    </xf>
    <xf numFmtId="4" fontId="80" fillId="43" borderId="55" applyNumberFormat="0" applyProtection="0">
      <alignment horizontal="right" vertical="center"/>
    </xf>
    <xf numFmtId="4" fontId="80" fillId="44" borderId="55" applyNumberFormat="0" applyProtection="0">
      <alignment horizontal="right" vertical="center"/>
    </xf>
    <xf numFmtId="4" fontId="80" fillId="45" borderId="55" applyNumberFormat="0" applyProtection="0">
      <alignment horizontal="right" vertical="center"/>
    </xf>
    <xf numFmtId="4" fontId="82" fillId="33" borderId="56" applyNumberFormat="0" applyProtection="0">
      <alignment vertical="center"/>
    </xf>
    <xf numFmtId="4" fontId="80" fillId="10" borderId="55" applyNumberFormat="0" applyProtection="0">
      <alignment horizontal="right" vertical="center"/>
    </xf>
    <xf numFmtId="4" fontId="80" fillId="46" borderId="55" applyNumberFormat="0" applyProtection="0">
      <alignment horizontal="right" vertical="center"/>
    </xf>
    <xf numFmtId="4" fontId="80" fillId="11" borderId="55" applyNumberFormat="0" applyProtection="0">
      <alignment horizontal="right" vertical="center"/>
    </xf>
    <xf numFmtId="4" fontId="81" fillId="47" borderId="56" applyNumberFormat="0" applyProtection="0">
      <alignment vertical="center"/>
    </xf>
    <xf numFmtId="4" fontId="80" fillId="48" borderId="55" applyNumberFormat="0" applyProtection="0">
      <alignment horizontal="right" vertical="center"/>
    </xf>
    <xf numFmtId="4" fontId="80" fillId="49" borderId="55" applyNumberFormat="0" applyProtection="0">
      <alignment horizontal="right" vertical="center"/>
    </xf>
    <xf numFmtId="4" fontId="80" fillId="47" borderId="55" applyNumberFormat="0" applyProtection="0">
      <alignment horizontal="right" vertical="center"/>
    </xf>
    <xf numFmtId="4" fontId="83" fillId="43" borderId="56" applyNumberFormat="0" applyProtection="0">
      <alignment vertical="center"/>
    </xf>
    <xf numFmtId="4" fontId="78" fillId="50" borderId="57" applyNumberFormat="0" applyProtection="0">
      <alignment horizontal="left" vertical="center" indent="1"/>
    </xf>
    <xf numFmtId="4" fontId="78" fillId="51" borderId="0" applyNumberFormat="0" applyProtection="0">
      <alignment horizontal="left" vertical="center" indent="1"/>
    </xf>
    <xf numFmtId="4" fontId="78" fillId="42" borderId="0" applyNumberFormat="0" applyProtection="0">
      <alignment horizontal="left" vertical="center" indent="1"/>
    </xf>
    <xf numFmtId="4" fontId="80" fillId="51" borderId="55" applyNumberFormat="0" applyProtection="0">
      <alignment horizontal="right" vertical="center"/>
    </xf>
    <xf numFmtId="4" fontId="84" fillId="9" borderId="56" applyNumberFormat="0" applyProtection="0">
      <alignment horizontal="left" vertical="center"/>
    </xf>
    <xf numFmtId="4" fontId="16" fillId="51" borderId="0" applyNumberFormat="0" applyProtection="0">
      <alignment horizontal="left" vertical="center" indent="1"/>
    </xf>
    <xf numFmtId="4" fontId="16" fillId="42" borderId="0" applyNumberFormat="0" applyProtection="0">
      <alignment horizontal="left" vertical="center" indent="1"/>
    </xf>
    <xf numFmtId="0" fontId="2" fillId="42" borderId="55" applyNumberFormat="0" applyProtection="0">
      <alignment horizontal="left" vertical="center" indent="1"/>
    </xf>
    <xf numFmtId="0" fontId="2" fillId="42" borderId="55" applyNumberFormat="0" applyProtection="0">
      <alignment horizontal="left" vertical="center" indent="1"/>
    </xf>
    <xf numFmtId="0" fontId="2" fillId="42" borderId="55" applyNumberFormat="0" applyProtection="0">
      <alignment horizontal="left" vertical="top" indent="1"/>
    </xf>
    <xf numFmtId="0" fontId="2" fillId="42" borderId="55" applyNumberFormat="0" applyProtection="0">
      <alignment horizontal="left" vertical="top" indent="1"/>
    </xf>
    <xf numFmtId="0" fontId="2" fillId="52" borderId="55" applyNumberFormat="0" applyProtection="0">
      <alignment horizontal="left" vertical="center" indent="1"/>
    </xf>
    <xf numFmtId="0" fontId="2" fillId="52" borderId="55" applyNumberFormat="0" applyProtection="0">
      <alignment horizontal="left" vertical="center" indent="1"/>
    </xf>
    <xf numFmtId="0" fontId="2" fillId="52" borderId="55" applyNumberFormat="0" applyProtection="0">
      <alignment horizontal="left" vertical="top" indent="1"/>
    </xf>
    <xf numFmtId="0" fontId="2" fillId="52" borderId="55" applyNumberFormat="0" applyProtection="0">
      <alignment horizontal="left" vertical="top" indent="1"/>
    </xf>
    <xf numFmtId="0" fontId="2" fillId="51" borderId="55" applyNumberFormat="0" applyProtection="0">
      <alignment horizontal="left" vertical="center" indent="1"/>
    </xf>
    <xf numFmtId="0" fontId="2" fillId="51" borderId="55" applyNumberFormat="0" applyProtection="0">
      <alignment horizontal="left" vertical="center" indent="1"/>
    </xf>
    <xf numFmtId="0" fontId="2" fillId="51" borderId="55" applyNumberFormat="0" applyProtection="0">
      <alignment horizontal="left" vertical="top" indent="1"/>
    </xf>
    <xf numFmtId="0" fontId="2" fillId="51" borderId="55" applyNumberFormat="0" applyProtection="0">
      <alignment horizontal="left" vertical="top" indent="1"/>
    </xf>
    <xf numFmtId="0" fontId="2" fillId="53" borderId="55" applyNumberFormat="0" applyProtection="0">
      <alignment horizontal="left" vertical="center" indent="1"/>
    </xf>
    <xf numFmtId="0" fontId="2" fillId="53" borderId="55" applyNumberFormat="0" applyProtection="0">
      <alignment horizontal="left" vertical="center" indent="1"/>
    </xf>
    <xf numFmtId="0" fontId="2" fillId="53" borderId="55" applyNumberFormat="0" applyProtection="0">
      <alignment horizontal="left" vertical="top" indent="1"/>
    </xf>
    <xf numFmtId="0" fontId="2" fillId="53" borderId="55" applyNumberFormat="0" applyProtection="0">
      <alignment horizontal="left" vertical="top" indent="1"/>
    </xf>
    <xf numFmtId="4" fontId="80" fillId="53" borderId="55" applyNumberFormat="0" applyProtection="0">
      <alignment vertical="center"/>
    </xf>
    <xf numFmtId="4" fontId="85" fillId="53" borderId="55" applyNumberFormat="0" applyProtection="0">
      <alignment vertical="center"/>
    </xf>
    <xf numFmtId="4" fontId="78" fillId="51" borderId="58" applyNumberFormat="0" applyProtection="0">
      <alignment horizontal="left" vertical="center" indent="1"/>
    </xf>
    <xf numFmtId="0" fontId="16" fillId="54" borderId="55" applyNumberFormat="0" applyProtection="0">
      <alignment horizontal="left" vertical="top" indent="1"/>
    </xf>
    <xf numFmtId="4" fontId="80" fillId="53" borderId="55" applyNumberFormat="0" applyProtection="0">
      <alignment horizontal="right" vertical="center"/>
    </xf>
    <xf numFmtId="4" fontId="85" fillId="53" borderId="55" applyNumberFormat="0" applyProtection="0">
      <alignment horizontal="right" vertical="center"/>
    </xf>
    <xf numFmtId="4" fontId="78" fillId="51" borderId="55" applyNumberFormat="0" applyProtection="0">
      <alignment horizontal="left" vertical="center" indent="1"/>
    </xf>
    <xf numFmtId="0" fontId="16" fillId="52" borderId="55" applyNumberFormat="0" applyProtection="0">
      <alignment horizontal="left" vertical="top" indent="1"/>
    </xf>
    <xf numFmtId="4" fontId="86" fillId="9" borderId="56" applyNumberFormat="0" applyProtection="0">
      <alignment vertical="center"/>
    </xf>
    <xf numFmtId="4" fontId="87" fillId="9" borderId="56" applyNumberFormat="0" applyProtection="0">
      <alignment vertical="center"/>
    </xf>
    <xf numFmtId="4" fontId="88" fillId="54" borderId="56" applyNumberFormat="0" applyProtection="0">
      <alignment horizontal="left" vertical="center"/>
    </xf>
    <xf numFmtId="4" fontId="89" fillId="52" borderId="58" applyNumberFormat="0" applyProtection="0">
      <alignment horizontal="left" vertical="center" indent="1"/>
    </xf>
    <xf numFmtId="4" fontId="90" fillId="53" borderId="55" applyNumberFormat="0" applyProtection="0">
      <alignment horizontal="right" vertical="center"/>
    </xf>
    <xf numFmtId="0" fontId="2" fillId="0" borderId="59" applyNumberFormat="0" applyFont="0" applyFill="0" applyAlignment="0" applyProtection="0"/>
    <xf numFmtId="0" fontId="2" fillId="0" borderId="59" applyNumberFormat="0" applyFont="0" applyFill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51" applyNumberFormat="0" applyFont="0" applyFill="0" applyAlignment="0" applyProtection="0"/>
    <xf numFmtId="0" fontId="2" fillId="0" borderId="51" applyNumberFormat="0" applyFont="0" applyFill="0" applyAlignment="0" applyProtection="0"/>
    <xf numFmtId="166" fontId="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6" fillId="1" borderId="4" applyNumberFormat="0" applyFont="0" applyAlignment="0">
      <alignment horizontal="center"/>
    </xf>
    <xf numFmtId="170" fontId="91" fillId="0" borderId="60" applyNumberFormat="0" applyFont="0" applyBorder="0"/>
    <xf numFmtId="0" fontId="92" fillId="0" borderId="0">
      <alignment horizontal="center" vertical="center" wrapText="1"/>
    </xf>
    <xf numFmtId="232" fontId="93" fillId="33" borderId="61"/>
    <xf numFmtId="0" fontId="94" fillId="0" borderId="0" applyNumberFormat="0" applyFill="0" applyBorder="0" applyAlignment="0">
      <alignment horizontal="center"/>
    </xf>
    <xf numFmtId="1" fontId="95" fillId="0" borderId="0" applyBorder="0">
      <alignment horizontal="left" vertical="top" wrapText="1"/>
    </xf>
    <xf numFmtId="3" fontId="13" fillId="0" borderId="0"/>
    <xf numFmtId="0" fontId="96" fillId="0" borderId="1">
      <alignment horizontal="center"/>
    </xf>
    <xf numFmtId="0" fontId="17" fillId="0" borderId="0"/>
    <xf numFmtId="0" fontId="2" fillId="0" borderId="0"/>
    <xf numFmtId="0" fontId="2" fillId="0" borderId="0"/>
    <xf numFmtId="0" fontId="2" fillId="0" borderId="0"/>
    <xf numFmtId="0" fontId="96" fillId="0" borderId="0">
      <alignment horizontal="center" vertical="center"/>
    </xf>
    <xf numFmtId="0" fontId="97" fillId="55" borderId="0" applyNumberFormat="0" applyFill="0">
      <alignment horizontal="left" vertical="center"/>
    </xf>
    <xf numFmtId="40" fontId="98" fillId="0" borderId="0" applyBorder="0">
      <alignment horizontal="right"/>
    </xf>
    <xf numFmtId="0" fontId="2" fillId="0" borderId="0" applyFill="0" applyBorder="0" applyProtection="0">
      <alignment vertical="center"/>
    </xf>
    <xf numFmtId="0" fontId="2" fillId="0" borderId="0" applyFill="0" applyBorder="0" applyProtection="0">
      <alignment vertical="center"/>
    </xf>
    <xf numFmtId="197" fontId="37" fillId="0" borderId="3" applyBorder="0" applyProtection="0">
      <alignment horizontal="right" vertical="center"/>
    </xf>
    <xf numFmtId="0" fontId="2" fillId="56" borderId="0" applyBorder="0" applyProtection="0">
      <alignment horizontal="centerContinuous" vertical="center"/>
    </xf>
    <xf numFmtId="0" fontId="2" fillId="56" borderId="0" applyBorder="0" applyProtection="0">
      <alignment horizontal="centerContinuous" vertical="center"/>
    </xf>
    <xf numFmtId="0" fontId="2" fillId="34" borderId="3" applyBorder="0" applyProtection="0">
      <alignment horizontal="centerContinuous" vertical="center"/>
    </xf>
    <xf numFmtId="0" fontId="2" fillId="34" borderId="3" applyBorder="0" applyProtection="0">
      <alignment horizontal="centerContinuous" vertical="center"/>
    </xf>
    <xf numFmtId="0" fontId="2" fillId="0" borderId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Protection="0">
      <alignment horizontal="left"/>
    </xf>
    <xf numFmtId="0" fontId="2" fillId="0" borderId="0" applyFill="0" applyBorder="0" applyProtection="0">
      <alignment vertical="center"/>
    </xf>
    <xf numFmtId="0" fontId="2" fillId="0" borderId="0" applyFill="0" applyBorder="0" applyProtection="0">
      <alignment vertical="center"/>
    </xf>
    <xf numFmtId="0" fontId="2" fillId="0" borderId="0" applyFill="0" applyBorder="0" applyProtection="0">
      <alignment horizontal="left"/>
    </xf>
    <xf numFmtId="0" fontId="2" fillId="0" borderId="0" applyFill="0" applyBorder="0" applyProtection="0">
      <alignment horizontal="left"/>
    </xf>
    <xf numFmtId="0" fontId="2" fillId="0" borderId="14" applyFill="0" applyBorder="0" applyProtection="0">
      <alignment horizontal="left" vertical="top"/>
    </xf>
    <xf numFmtId="0" fontId="2" fillId="0" borderId="14" applyFill="0" applyBorder="0" applyProtection="0">
      <alignment horizontal="left" vertical="top"/>
    </xf>
    <xf numFmtId="0" fontId="2" fillId="0" borderId="0" applyNumberFormat="0" applyFill="0" applyBorder="0">
      <alignment horizontal="left"/>
    </xf>
    <xf numFmtId="0" fontId="2" fillId="0" borderId="0" applyNumberFormat="0" applyFill="0" applyBorder="0">
      <alignment horizontal="left"/>
    </xf>
    <xf numFmtId="200" fontId="99" fillId="0" borderId="0" applyNumberFormat="0" applyFill="0" applyBorder="0">
      <alignment horizontal="right"/>
    </xf>
    <xf numFmtId="0" fontId="2" fillId="0" borderId="0" applyNumberFormat="0" applyFill="0" applyBorder="0">
      <alignment horizontal="right"/>
    </xf>
    <xf numFmtId="0" fontId="2" fillId="0" borderId="0" applyNumberFormat="0" applyFill="0" applyBorder="0">
      <alignment horizontal="right"/>
    </xf>
    <xf numFmtId="0" fontId="2" fillId="0" borderId="14" applyFill="0" applyBorder="0" applyProtection="0"/>
    <xf numFmtId="0" fontId="2" fillId="0" borderId="0"/>
    <xf numFmtId="0" fontId="2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2" fillId="0" borderId="14" applyFill="0" applyBorder="0" applyProtection="0"/>
    <xf numFmtId="0" fontId="2" fillId="0" borderId="0" applyFill="0" applyBorder="0" applyProtection="0"/>
    <xf numFmtId="0" fontId="2" fillId="0" borderId="0"/>
    <xf numFmtId="0" fontId="2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2" fillId="0" borderId="0" applyFill="0" applyBorder="0" applyProtection="0"/>
    <xf numFmtId="0" fontId="2" fillId="0" borderId="0" applyFill="0" applyBorder="0" applyProtection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2" fillId="0" borderId="0"/>
    <xf numFmtId="0" fontId="2" fillId="0" borderId="0"/>
    <xf numFmtId="49" fontId="16" fillId="0" borderId="0" applyFill="0" applyBorder="0" applyAlignment="0"/>
    <xf numFmtId="233" fontId="2" fillId="0" borderId="0" applyFill="0" applyBorder="0" applyAlignment="0"/>
    <xf numFmtId="234" fontId="2" fillId="0" borderId="0" applyFill="0" applyBorder="0" applyAlignment="0"/>
    <xf numFmtId="0" fontId="2" fillId="0" borderId="14" applyFill="0" applyBorder="0" applyProtection="0"/>
    <xf numFmtId="0" fontId="10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235" fontId="2" fillId="0" borderId="0" applyFont="0" applyFill="0" applyBorder="0" applyAlignment="0" applyProtection="0"/>
    <xf numFmtId="23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62">
      <alignment vertical="top" wrapText="1"/>
      <protection locked="0"/>
    </xf>
    <xf numFmtId="236" fontId="44" fillId="0" borderId="0" applyFont="0" applyFill="0" applyBorder="0" applyAlignment="0"/>
    <xf numFmtId="237" fontId="44" fillId="0" borderId="0" applyFont="0" applyFill="0" applyBorder="0" applyAlignment="0"/>
    <xf numFmtId="0" fontId="101" fillId="0" borderId="0" applyNumberFormat="0" applyFill="0" applyBorder="0" applyAlignment="0" applyProtection="0"/>
    <xf numFmtId="0" fontId="55" fillId="0" borderId="46" applyNumberFormat="0" applyFill="0" applyAlignment="0" applyProtection="0"/>
    <xf numFmtId="0" fontId="56" fillId="0" borderId="47" applyNumberFormat="0" applyFill="0" applyAlignment="0" applyProtection="0"/>
    <xf numFmtId="0" fontId="57" fillId="0" borderId="48" applyNumberFormat="0" applyFill="0" applyAlignment="0" applyProtection="0"/>
    <xf numFmtId="0" fontId="57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49" fontId="102" fillId="54" borderId="63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2" fillId="0" borderId="0"/>
    <xf numFmtId="0" fontId="103" fillId="0" borderId="64" applyNumberFormat="0" applyFill="0" applyAlignment="0" applyProtection="0"/>
    <xf numFmtId="201" fontId="37" fillId="0" borderId="0" applyFill="0" applyBorder="0" applyProtection="0"/>
    <xf numFmtId="238" fontId="60" fillId="0" borderId="0" applyFill="0" applyBorder="0" applyProtection="0"/>
    <xf numFmtId="204" fontId="2" fillId="0" borderId="44" applyFill="0" applyBorder="0" applyProtection="0">
      <alignment vertical="center"/>
    </xf>
    <xf numFmtId="204" fontId="2" fillId="0" borderId="44" applyFill="0" applyBorder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>
      <alignment horizontal="fill"/>
    </xf>
    <xf numFmtId="239" fontId="104" fillId="0" borderId="0">
      <protection locked="0"/>
    </xf>
    <xf numFmtId="0" fontId="105" fillId="0" borderId="1">
      <alignment horizontal="left" vertical="top" wrapText="1"/>
    </xf>
    <xf numFmtId="240" fontId="44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5" fillId="0" borderId="0"/>
    <xf numFmtId="241" fontId="2" fillId="0" borderId="0" applyFont="0" applyFill="0" applyBorder="0" applyAlignment="0" applyProtection="0"/>
    <xf numFmtId="242" fontId="2" fillId="0" borderId="0" applyFont="0" applyFill="0" applyBorder="0" applyAlignment="0" applyProtection="0"/>
    <xf numFmtId="242" fontId="2" fillId="0" borderId="0" applyFont="0" applyFill="0" applyBorder="0" applyAlignment="0" applyProtection="0"/>
    <xf numFmtId="243" fontId="2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244" fontId="2" fillId="0" borderId="0"/>
    <xf numFmtId="244" fontId="2" fillId="0" borderId="0"/>
    <xf numFmtId="3" fontId="106" fillId="0" borderId="65" applyBorder="0" applyAlignment="0"/>
    <xf numFmtId="0" fontId="107" fillId="0" borderId="0"/>
    <xf numFmtId="0" fontId="93" fillId="0" borderId="0" applyBorder="0"/>
    <xf numFmtId="164" fontId="108" fillId="0" borderId="0" applyFont="0" applyFill="0" applyBorder="0" applyAlignment="0" applyProtection="0"/>
    <xf numFmtId="166" fontId="10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09" fillId="0" borderId="0"/>
    <xf numFmtId="0" fontId="2" fillId="0" borderId="0" applyNumberFormat="0" applyFill="0" applyBorder="0" applyAlignment="0" applyProtection="0"/>
    <xf numFmtId="245" fontId="108" fillId="0" borderId="0" applyFont="0" applyFill="0" applyBorder="0" applyAlignment="0" applyProtection="0"/>
    <xf numFmtId="246" fontId="108" fillId="0" borderId="0" applyFont="0" applyFill="0" applyBorder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198" fontId="4" fillId="0" borderId="0"/>
    <xf numFmtId="198" fontId="2" fillId="0" borderId="0"/>
    <xf numFmtId="198" fontId="2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2" fillId="0" borderId="0"/>
    <xf numFmtId="198" fontId="2" fillId="0" borderId="0"/>
    <xf numFmtId="198" fontId="2" fillId="0" borderId="0"/>
    <xf numFmtId="198" fontId="17" fillId="0" borderId="0"/>
    <xf numFmtId="198" fontId="22" fillId="13" borderId="0" applyNumberFormat="0" applyBorder="0" applyAlignment="0" applyProtection="0"/>
    <xf numFmtId="198" fontId="22" fillId="14" borderId="0" applyNumberFormat="0" applyBorder="0" applyAlignment="0" applyProtection="0"/>
    <xf numFmtId="198" fontId="22" fillId="15" borderId="0" applyNumberFormat="0" applyBorder="0" applyAlignment="0" applyProtection="0"/>
    <xf numFmtId="198" fontId="22" fillId="16" borderId="0" applyNumberFormat="0" applyBorder="0" applyAlignment="0" applyProtection="0"/>
    <xf numFmtId="198" fontId="22" fillId="17" borderId="0" applyNumberFormat="0" applyBorder="0" applyAlignment="0" applyProtection="0"/>
    <xf numFmtId="198" fontId="22" fillId="18" borderId="0" applyNumberFormat="0" applyBorder="0" applyAlignment="0" applyProtection="0"/>
    <xf numFmtId="198" fontId="4" fillId="65" borderId="0" applyNumberFormat="0" applyBorder="0" applyAlignment="0" applyProtection="0"/>
    <xf numFmtId="198" fontId="4" fillId="69" borderId="0" applyNumberFormat="0" applyBorder="0" applyAlignment="0" applyProtection="0"/>
    <xf numFmtId="198" fontId="4" fillId="73" borderId="0" applyNumberFormat="0" applyBorder="0" applyAlignment="0" applyProtection="0"/>
    <xf numFmtId="198" fontId="4" fillId="77" borderId="0" applyNumberFormat="0" applyBorder="0" applyAlignment="0" applyProtection="0"/>
    <xf numFmtId="198" fontId="4" fillId="81" borderId="0" applyNumberFormat="0" applyBorder="0" applyAlignment="0" applyProtection="0"/>
    <xf numFmtId="198" fontId="4" fillId="85" borderId="0" applyNumberFormat="0" applyBorder="0" applyAlignment="0" applyProtection="0"/>
    <xf numFmtId="198" fontId="22" fillId="19" borderId="0" applyNumberFormat="0" applyBorder="0" applyAlignment="0" applyProtection="0"/>
    <xf numFmtId="198" fontId="22" fillId="20" borderId="0" applyNumberFormat="0" applyBorder="0" applyAlignment="0" applyProtection="0"/>
    <xf numFmtId="198" fontId="22" fillId="21" borderId="0" applyNumberFormat="0" applyBorder="0" applyAlignment="0" applyProtection="0"/>
    <xf numFmtId="198" fontId="22" fillId="16" borderId="0" applyNumberFormat="0" applyBorder="0" applyAlignment="0" applyProtection="0"/>
    <xf numFmtId="198" fontId="22" fillId="19" borderId="0" applyNumberFormat="0" applyBorder="0" applyAlignment="0" applyProtection="0"/>
    <xf numFmtId="198" fontId="22" fillId="22" borderId="0" applyNumberFormat="0" applyBorder="0" applyAlignment="0" applyProtection="0"/>
    <xf numFmtId="198" fontId="4" fillId="66" borderId="0" applyNumberFormat="0" applyBorder="0" applyAlignment="0" applyProtection="0"/>
    <xf numFmtId="198" fontId="4" fillId="70" borderId="0" applyNumberFormat="0" applyBorder="0" applyAlignment="0" applyProtection="0"/>
    <xf numFmtId="198" fontId="4" fillId="74" borderId="0" applyNumberFormat="0" applyBorder="0" applyAlignment="0" applyProtection="0"/>
    <xf numFmtId="198" fontId="4" fillId="78" borderId="0" applyNumberFormat="0" applyBorder="0" applyAlignment="0" applyProtection="0"/>
    <xf numFmtId="198" fontId="4" fillId="82" borderId="0" applyNumberFormat="0" applyBorder="0" applyAlignment="0" applyProtection="0"/>
    <xf numFmtId="198" fontId="4" fillId="86" borderId="0" applyNumberFormat="0" applyBorder="0" applyAlignment="0" applyProtection="0"/>
    <xf numFmtId="198" fontId="23" fillId="23" borderId="0" applyNumberFormat="0" applyBorder="0" applyAlignment="0" applyProtection="0"/>
    <xf numFmtId="198" fontId="23" fillId="20" borderId="0" applyNumberFormat="0" applyBorder="0" applyAlignment="0" applyProtection="0"/>
    <xf numFmtId="198" fontId="23" fillId="21" borderId="0" applyNumberFormat="0" applyBorder="0" applyAlignment="0" applyProtection="0"/>
    <xf numFmtId="198" fontId="23" fillId="24" borderId="0" applyNumberFormat="0" applyBorder="0" applyAlignment="0" applyProtection="0"/>
    <xf numFmtId="198" fontId="23" fillId="25" borderId="0" applyNumberFormat="0" applyBorder="0" applyAlignment="0" applyProtection="0"/>
    <xf numFmtId="198" fontId="23" fillId="26" borderId="0" applyNumberFormat="0" applyBorder="0" applyAlignment="0" applyProtection="0"/>
    <xf numFmtId="198" fontId="125" fillId="67" borderId="0" applyNumberFormat="0" applyBorder="0" applyAlignment="0" applyProtection="0"/>
    <xf numFmtId="198" fontId="125" fillId="71" borderId="0" applyNumberFormat="0" applyBorder="0" applyAlignment="0" applyProtection="0"/>
    <xf numFmtId="198" fontId="125" fillId="75" borderId="0" applyNumberFormat="0" applyBorder="0" applyAlignment="0" applyProtection="0"/>
    <xf numFmtId="198" fontId="125" fillId="79" borderId="0" applyNumberFormat="0" applyBorder="0" applyAlignment="0" applyProtection="0"/>
    <xf numFmtId="198" fontId="125" fillId="83" borderId="0" applyNumberFormat="0" applyBorder="0" applyAlignment="0" applyProtection="0"/>
    <xf numFmtId="198" fontId="125" fillId="87" borderId="0" applyNumberFormat="0" applyBorder="0" applyAlignment="0" applyProtection="0"/>
    <xf numFmtId="198" fontId="23" fillId="27" borderId="0" applyNumberFormat="0" applyBorder="0" applyAlignment="0" applyProtection="0"/>
    <xf numFmtId="198" fontId="23" fillId="28" borderId="0" applyNumberFormat="0" applyBorder="0" applyAlignment="0" applyProtection="0"/>
    <xf numFmtId="198" fontId="23" fillId="29" borderId="0" applyNumberFormat="0" applyBorder="0" applyAlignment="0" applyProtection="0"/>
    <xf numFmtId="198" fontId="23" fillId="24" borderId="0" applyNumberFormat="0" applyBorder="0" applyAlignment="0" applyProtection="0"/>
    <xf numFmtId="198" fontId="23" fillId="25" borderId="0" applyNumberFormat="0" applyBorder="0" applyAlignment="0" applyProtection="0"/>
    <xf numFmtId="198" fontId="23" fillId="30" borderId="0" applyNumberFormat="0" applyBorder="0" applyAlignment="0" applyProtection="0"/>
    <xf numFmtId="198" fontId="28" fillId="0" borderId="0" applyNumberFormat="0" applyFont="0" applyBorder="0" applyAlignment="0"/>
    <xf numFmtId="198" fontId="30" fillId="14" borderId="0" applyNumberFormat="0" applyBorder="0" applyAlignment="0" applyProtection="0"/>
    <xf numFmtId="198" fontId="115" fillId="57" borderId="0" applyNumberFormat="0" applyBorder="0" applyAlignment="0" applyProtection="0"/>
    <xf numFmtId="198" fontId="33" fillId="31" borderId="40" applyNumberFormat="0" applyAlignment="0" applyProtection="0"/>
    <xf numFmtId="198" fontId="120" fillId="61" borderId="69" applyNumberFormat="0" applyAlignment="0" applyProtection="0"/>
    <xf numFmtId="198" fontId="122" fillId="62" borderId="72" applyNumberFormat="0" applyAlignment="0" applyProtection="0"/>
    <xf numFmtId="198" fontId="121" fillId="0" borderId="71" applyNumberFormat="0" applyFill="0" applyAlignment="0" applyProtection="0"/>
    <xf numFmtId="198" fontId="34" fillId="32" borderId="41" applyNumberFormat="0" applyAlignment="0" applyProtection="0"/>
    <xf numFmtId="198" fontId="39" fillId="0" borderId="0"/>
    <xf numFmtId="198" fontId="24" fillId="0" borderId="0"/>
    <xf numFmtId="198" fontId="39" fillId="0" borderId="0"/>
    <xf numFmtId="198" fontId="24" fillId="0" borderId="0"/>
    <xf numFmtId="198" fontId="46" fillId="0" borderId="0">
      <protection locked="0"/>
    </xf>
    <xf numFmtId="198" fontId="2" fillId="0" borderId="0" applyFill="0" applyBorder="0"/>
    <xf numFmtId="198" fontId="47" fillId="0" borderId="0">
      <protection locked="0"/>
    </xf>
    <xf numFmtId="198" fontId="47" fillId="0" borderId="0">
      <protection locked="0"/>
    </xf>
    <xf numFmtId="198" fontId="125" fillId="64" borderId="0" applyNumberFormat="0" applyBorder="0" applyAlignment="0" applyProtection="0"/>
    <xf numFmtId="198" fontId="125" fillId="68" borderId="0" applyNumberFormat="0" applyBorder="0" applyAlignment="0" applyProtection="0"/>
    <xf numFmtId="198" fontId="125" fillId="72" borderId="0" applyNumberFormat="0" applyBorder="0" applyAlignment="0" applyProtection="0"/>
    <xf numFmtId="198" fontId="125" fillId="76" borderId="0" applyNumberFormat="0" applyBorder="0" applyAlignment="0" applyProtection="0"/>
    <xf numFmtId="198" fontId="125" fillId="80" borderId="0" applyNumberFormat="0" applyBorder="0" applyAlignment="0" applyProtection="0"/>
    <xf numFmtId="198" fontId="125" fillId="84" borderId="0" applyNumberFormat="0" applyBorder="0" applyAlignment="0" applyProtection="0"/>
    <xf numFmtId="198" fontId="118" fillId="60" borderId="69" applyNumberFormat="0" applyAlignment="0" applyProtection="0"/>
    <xf numFmtId="198" fontId="50" fillId="0" borderId="0" applyNumberFormat="0" applyFill="0" applyBorder="0" applyAlignment="0" applyProtection="0"/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46" fillId="0" borderId="0">
      <protection locked="0"/>
    </xf>
    <xf numFmtId="198" fontId="51" fillId="0" borderId="0" applyNumberFormat="0" applyFill="0" applyBorder="0" applyAlignment="0" applyProtection="0">
      <alignment vertical="top"/>
      <protection locked="0"/>
    </xf>
    <xf numFmtId="198" fontId="31" fillId="15" borderId="0" applyNumberFormat="0" applyBorder="0" applyAlignment="0" applyProtection="0"/>
    <xf numFmtId="198" fontId="54" fillId="0" borderId="45" applyNumberFormat="0" applyAlignment="0" applyProtection="0">
      <alignment horizontal="left" vertical="center"/>
    </xf>
    <xf numFmtId="198" fontId="54" fillId="0" borderId="4">
      <alignment horizontal="left" vertical="center"/>
    </xf>
    <xf numFmtId="198" fontId="55" fillId="0" borderId="46" applyNumberFormat="0" applyFill="0" applyAlignment="0" applyProtection="0"/>
    <xf numFmtId="198" fontId="56" fillId="0" borderId="47" applyNumberFormat="0" applyFill="0" applyAlignment="0" applyProtection="0"/>
    <xf numFmtId="198" fontId="57" fillId="0" borderId="48" applyNumberFormat="0" applyFill="0" applyAlignment="0" applyProtection="0"/>
    <xf numFmtId="198" fontId="57" fillId="0" borderId="0" applyNumberFormat="0" applyFill="0" applyBorder="0" applyAlignment="0" applyProtection="0"/>
    <xf numFmtId="198" fontId="116" fillId="58" borderId="0" applyNumberFormat="0" applyBorder="0" applyAlignment="0" applyProtection="0"/>
    <xf numFmtId="198" fontId="49" fillId="18" borderId="40" applyNumberFormat="0" applyAlignment="0" applyProtection="0"/>
    <xf numFmtId="198" fontId="35" fillId="0" borderId="42" applyNumberFormat="0" applyFill="0" applyAlignment="0" applyProtection="0"/>
    <xf numFmtId="198" fontId="2" fillId="0" borderId="0"/>
    <xf numFmtId="198" fontId="2" fillId="0" borderId="0" applyFont="0" applyFill="0" applyBorder="0" applyAlignment="0" applyProtection="0"/>
    <xf numFmtId="198" fontId="46" fillId="0" borderId="0">
      <protection locked="0"/>
    </xf>
    <xf numFmtId="198" fontId="117" fillId="59" borderId="0" applyNumberFormat="0" applyBorder="0" applyAlignment="0" applyProtection="0"/>
    <xf numFmtId="198" fontId="66" fillId="39" borderId="0" applyNumberFormat="0" applyBorder="0" applyAlignment="0" applyProtection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2" fillId="0" borderId="0">
      <alignment vertical="top"/>
    </xf>
    <xf numFmtId="198" fontId="2" fillId="0" borderId="0"/>
    <xf numFmtId="198" fontId="22" fillId="0" borderId="0"/>
    <xf numFmtId="198" fontId="22" fillId="0" borderId="0"/>
    <xf numFmtId="198" fontId="22" fillId="0" borderId="0"/>
    <xf numFmtId="198" fontId="2" fillId="0" borderId="0">
      <alignment vertical="top"/>
    </xf>
    <xf numFmtId="198" fontId="2" fillId="0" borderId="0">
      <alignment vertical="top"/>
    </xf>
    <xf numFmtId="198" fontId="4" fillId="63" borderId="73" applyNumberFormat="0" applyFont="0" applyAlignment="0" applyProtection="0"/>
    <xf numFmtId="198" fontId="2" fillId="40" borderId="51" applyNumberFormat="0" applyFont="0" applyAlignment="0" applyProtection="0"/>
    <xf numFmtId="198" fontId="72" fillId="31" borderId="52" applyNumberFormat="0" applyAlignment="0" applyProtection="0"/>
    <xf numFmtId="198" fontId="74" fillId="0" borderId="53" applyNumberFormat="0" applyFont="0" applyBorder="0" applyAlignment="0"/>
    <xf numFmtId="198" fontId="46" fillId="0" borderId="0">
      <protection locked="0"/>
    </xf>
    <xf numFmtId="198" fontId="42" fillId="0" borderId="0" applyNumberFormat="0" applyFont="0" applyFill="0" applyBorder="0" applyAlignment="0" applyProtection="0">
      <alignment horizontal="left"/>
    </xf>
    <xf numFmtId="198" fontId="119" fillId="61" borderId="70" applyNumberFormat="0" applyAlignment="0" applyProtection="0"/>
    <xf numFmtId="198" fontId="123" fillId="0" borderId="0" applyNumberFormat="0" applyFill="0" applyBorder="0" applyAlignment="0" applyProtection="0"/>
    <xf numFmtId="198" fontId="124" fillId="0" borderId="0" applyNumberFormat="0" applyFill="0" applyBorder="0" applyAlignment="0" applyProtection="0"/>
    <xf numFmtId="198" fontId="101" fillId="0" borderId="0" applyNumberFormat="0" applyFill="0" applyBorder="0" applyAlignment="0" applyProtection="0"/>
    <xf numFmtId="198" fontId="112" fillId="0" borderId="66" applyNumberFormat="0" applyFill="0" applyAlignment="0" applyProtection="0"/>
    <xf numFmtId="198" fontId="113" fillId="0" borderId="67" applyNumberFormat="0" applyFill="0" applyAlignment="0" applyProtection="0"/>
    <xf numFmtId="198" fontId="114" fillId="0" borderId="68" applyNumberFormat="0" applyFill="0" applyAlignment="0" applyProtection="0"/>
    <xf numFmtId="198" fontId="114" fillId="0" borderId="0" applyNumberFormat="0" applyFill="0" applyBorder="0" applyAlignment="0" applyProtection="0"/>
    <xf numFmtId="198" fontId="111" fillId="0" borderId="0" applyNumberFormat="0" applyFill="0" applyBorder="0" applyAlignment="0" applyProtection="0"/>
    <xf numFmtId="198" fontId="1" fillId="0" borderId="74" applyNumberFormat="0" applyFill="0" applyAlignment="0" applyProtection="0"/>
    <xf numFmtId="198" fontId="100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2" fillId="0" borderId="0"/>
    <xf numFmtId="248" fontId="133" fillId="0" borderId="0" applyBorder="0" applyProtection="0"/>
    <xf numFmtId="0" fontId="134" fillId="0" borderId="0" applyNumberFormat="0" applyBorder="0" applyProtection="0">
      <alignment horizontal="center"/>
    </xf>
    <xf numFmtId="0" fontId="134" fillId="0" borderId="0" applyNumberFormat="0" applyBorder="0" applyProtection="0">
      <alignment horizontal="center" textRotation="90"/>
    </xf>
    <xf numFmtId="0" fontId="131" fillId="0" borderId="0" applyNumberFormat="0" applyBorder="0" applyProtection="0"/>
    <xf numFmtId="249" fontId="131" fillId="0" borderId="0" applyBorder="0" applyProtection="0"/>
    <xf numFmtId="0" fontId="135" fillId="0" borderId="0" applyNumberFormat="0" applyBorder="0" applyProtection="0"/>
    <xf numFmtId="250" fontId="135" fillId="0" borderId="0" applyBorder="0" applyProtection="0"/>
    <xf numFmtId="0" fontId="132" fillId="0" borderId="0"/>
    <xf numFmtId="0" fontId="134" fillId="0" borderId="0" applyNumberFormat="0" applyBorder="0" applyProtection="0">
      <alignment horizontal="center"/>
    </xf>
    <xf numFmtId="251" fontId="2" fillId="0" borderId="0"/>
    <xf numFmtId="252" fontId="4" fillId="0" borderId="0"/>
    <xf numFmtId="0" fontId="112" fillId="0" borderId="66" applyNumberFormat="0" applyFill="0" applyAlignment="0" applyProtection="0"/>
    <xf numFmtId="0" fontId="113" fillId="0" borderId="67" applyNumberFormat="0" applyFill="0" applyAlignment="0" applyProtection="0"/>
    <xf numFmtId="0" fontId="114" fillId="0" borderId="68" applyNumberFormat="0" applyFill="0" applyAlignment="0" applyProtection="0"/>
    <xf numFmtId="0" fontId="114" fillId="0" borderId="0" applyNumberFormat="0" applyFill="0" applyBorder="0" applyAlignment="0" applyProtection="0"/>
    <xf numFmtId="0" fontId="115" fillId="57" borderId="0" applyNumberFormat="0" applyBorder="0" applyAlignment="0" applyProtection="0"/>
    <xf numFmtId="0" fontId="116" fillId="58" borderId="0" applyNumberFormat="0" applyBorder="0" applyAlignment="0" applyProtection="0"/>
    <xf numFmtId="0" fontId="117" fillId="59" borderId="0" applyNumberFormat="0" applyBorder="0" applyAlignment="0" applyProtection="0"/>
    <xf numFmtId="0" fontId="118" fillId="60" borderId="69" applyNumberFormat="0" applyAlignment="0" applyProtection="0"/>
    <xf numFmtId="0" fontId="119" fillId="61" borderId="70" applyNumberFormat="0" applyAlignment="0" applyProtection="0"/>
    <xf numFmtId="0" fontId="120" fillId="61" borderId="69" applyNumberFormat="0" applyAlignment="0" applyProtection="0"/>
    <xf numFmtId="0" fontId="121" fillId="0" borderId="71" applyNumberFormat="0" applyFill="0" applyAlignment="0" applyProtection="0"/>
    <xf numFmtId="0" fontId="122" fillId="62" borderId="72" applyNumberFormat="0" applyAlignment="0" applyProtection="0"/>
    <xf numFmtId="0" fontId="123" fillId="0" borderId="0" applyNumberFormat="0" applyFill="0" applyBorder="0" applyAlignment="0" applyProtection="0"/>
    <xf numFmtId="0" fontId="4" fillId="63" borderId="73" applyNumberFormat="0" applyFont="0" applyAlignment="0" applyProtection="0"/>
    <xf numFmtId="0" fontId="124" fillId="0" borderId="0" applyNumberFormat="0" applyFill="0" applyBorder="0" applyAlignment="0" applyProtection="0"/>
    <xf numFmtId="0" fontId="1" fillId="0" borderId="74" applyNumberFormat="0" applyFill="0" applyAlignment="0" applyProtection="0"/>
    <xf numFmtId="0" fontId="125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6" borderId="0" applyNumberFormat="0" applyBorder="0" applyAlignment="0" applyProtection="0"/>
    <xf numFmtId="0" fontId="125" fillId="67" borderId="0" applyNumberFormat="0" applyBorder="0" applyAlignment="0" applyProtection="0"/>
    <xf numFmtId="0" fontId="125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70" borderId="0" applyNumberFormat="0" applyBorder="0" applyAlignment="0" applyProtection="0"/>
    <xf numFmtId="0" fontId="125" fillId="71" borderId="0" applyNumberFormat="0" applyBorder="0" applyAlignment="0" applyProtection="0"/>
    <xf numFmtId="0" fontId="125" fillId="72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125" fillId="75" borderId="0" applyNumberFormat="0" applyBorder="0" applyAlignment="0" applyProtection="0"/>
    <xf numFmtId="0" fontId="125" fillId="76" borderId="0" applyNumberFormat="0" applyBorder="0" applyAlignment="0" applyProtection="0"/>
    <xf numFmtId="0" fontId="4" fillId="77" borderId="0" applyNumberFormat="0" applyBorder="0" applyAlignment="0" applyProtection="0"/>
    <xf numFmtId="0" fontId="4" fillId="78" borderId="0" applyNumberFormat="0" applyBorder="0" applyAlignment="0" applyProtection="0"/>
    <xf numFmtId="0" fontId="125" fillId="79" borderId="0" applyNumberFormat="0" applyBorder="0" applyAlignment="0" applyProtection="0"/>
    <xf numFmtId="0" fontId="125" fillId="80" borderId="0" applyNumberFormat="0" applyBorder="0" applyAlignment="0" applyProtection="0"/>
    <xf numFmtId="0" fontId="4" fillId="81" borderId="0" applyNumberFormat="0" applyBorder="0" applyAlignment="0" applyProtection="0"/>
    <xf numFmtId="0" fontId="4" fillId="82" borderId="0" applyNumberFormat="0" applyBorder="0" applyAlignment="0" applyProtection="0"/>
    <xf numFmtId="0" fontId="125" fillId="83" borderId="0" applyNumberFormat="0" applyBorder="0" applyAlignment="0" applyProtection="0"/>
    <xf numFmtId="0" fontId="125" fillId="84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125" fillId="87" borderId="0" applyNumberFormat="0" applyBorder="0" applyAlignment="0" applyProtection="0"/>
    <xf numFmtId="0" fontId="111" fillId="0" borderId="0" applyNumberForma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0" fillId="6" borderId="0" xfId="0" applyFill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5" fontId="7" fillId="3" borderId="20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5" fontId="5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3" borderId="24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15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6" fillId="0" borderId="1" xfId="0" applyFont="1" applyBorder="1"/>
    <xf numFmtId="168" fontId="6" fillId="0" borderId="1" xfId="0" applyNumberFormat="1" applyFont="1" applyBorder="1" applyAlignment="1">
      <alignment horizontal="center"/>
    </xf>
    <xf numFmtId="0" fontId="5" fillId="0" borderId="2" xfId="5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6" fillId="0" borderId="1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5" fontId="5" fillId="0" borderId="0" xfId="2" applyNumberFormat="1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5" fillId="0" borderId="1" xfId="5" applyNumberFormat="1" applyFont="1" applyFill="1" applyBorder="1" applyAlignment="1">
      <alignment horizontal="center" vertical="center"/>
    </xf>
    <xf numFmtId="1" fontId="5" fillId="0" borderId="2" xfId="5" applyNumberFormat="1" applyFont="1" applyFill="1" applyBorder="1" applyAlignment="1">
      <alignment horizontal="left" vertical="center" wrapText="1"/>
    </xf>
    <xf numFmtId="1" fontId="5" fillId="0" borderId="2" xfId="5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" fontId="5" fillId="0" borderId="1" xfId="5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6" fillId="0" borderId="32" xfId="0" applyNumberFormat="1" applyFont="1" applyBorder="1" applyAlignment="1">
      <alignment horizontal="center"/>
    </xf>
    <xf numFmtId="0" fontId="10" fillId="2" borderId="32" xfId="0" applyFont="1" applyFill="1" applyBorder="1"/>
    <xf numFmtId="0" fontId="10" fillId="2" borderId="3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7" fontId="6" fillId="2" borderId="32" xfId="0" applyNumberFormat="1" applyFont="1" applyFill="1" applyBorder="1" applyAlignment="1">
      <alignment horizontal="center"/>
    </xf>
    <xf numFmtId="14" fontId="10" fillId="2" borderId="32" xfId="0" applyNumberFormat="1" applyFont="1" applyFill="1" applyBorder="1" applyAlignment="1">
      <alignment horizontal="center"/>
    </xf>
    <xf numFmtId="0" fontId="0" fillId="0" borderId="0" xfId="0"/>
    <xf numFmtId="0" fontId="7" fillId="3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6" fillId="2" borderId="1" xfId="0" applyFont="1" applyFill="1" applyBorder="1"/>
    <xf numFmtId="49" fontId="6" fillId="2" borderId="32" xfId="0" applyNumberFormat="1" applyFont="1" applyFill="1" applyBorder="1" applyAlignment="1">
      <alignment horizontal="center"/>
    </xf>
    <xf numFmtId="0" fontId="0" fillId="0" borderId="0" xfId="0" quotePrefix="1"/>
    <xf numFmtId="14" fontId="10" fillId="0" borderId="32" xfId="0" applyNumberFormat="1" applyFont="1" applyFill="1" applyBorder="1" applyAlignment="1">
      <alignment horizontal="center"/>
    </xf>
    <xf numFmtId="0" fontId="6" fillId="2" borderId="32" xfId="0" applyNumberFormat="1" applyFont="1" applyFill="1" applyBorder="1" applyAlignment="1">
      <alignment horizontal="center"/>
    </xf>
    <xf numFmtId="0" fontId="0" fillId="0" borderId="0" xfId="0"/>
    <xf numFmtId="14" fontId="6" fillId="2" borderId="32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127" fillId="2" borderId="1" xfId="0" applyFont="1" applyFill="1" applyBorder="1" applyAlignment="1">
      <alignment vertical="center"/>
    </xf>
    <xf numFmtId="0" fontId="128" fillId="0" borderId="0" xfId="0" applyFont="1" applyAlignment="1">
      <alignment horizontal="center" vertical="center" readingOrder="1"/>
    </xf>
    <xf numFmtId="0" fontId="6" fillId="0" borderId="1" xfId="0" applyFont="1" applyBorder="1" applyAlignment="1"/>
    <xf numFmtId="0" fontId="127" fillId="88" borderId="1" xfId="0" applyFont="1" applyFill="1" applyBorder="1" applyAlignment="1">
      <alignment vertical="center"/>
    </xf>
    <xf numFmtId="0" fontId="6" fillId="88" borderId="1" xfId="0" applyFont="1" applyFill="1" applyBorder="1" applyAlignment="1"/>
    <xf numFmtId="247" fontId="6" fillId="2" borderId="1" xfId="0" applyNumberFormat="1" applyFont="1" applyFill="1" applyBorder="1" applyAlignment="1">
      <alignment horizontal="center"/>
    </xf>
    <xf numFmtId="17" fontId="6" fillId="88" borderId="1" xfId="0" applyNumberFormat="1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0" fontId="0" fillId="6" borderId="0" xfId="0" applyFill="1" applyAlignment="1"/>
    <xf numFmtId="0" fontId="1" fillId="5" borderId="0" xfId="0" applyFont="1" applyFill="1" applyAlignment="1"/>
    <xf numFmtId="0" fontId="7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26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129" fillId="0" borderId="1" xfId="0" applyFont="1" applyBorder="1"/>
    <xf numFmtId="0" fontId="8" fillId="3" borderId="27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15" fontId="8" fillId="3" borderId="18" xfId="0" applyNumberFormat="1" applyFont="1" applyFill="1" applyBorder="1" applyAlignment="1">
      <alignment horizontal="center" vertical="center"/>
    </xf>
    <xf numFmtId="167" fontId="8" fillId="3" borderId="18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130" fillId="0" borderId="0" xfId="0" applyFont="1" applyAlignment="1">
      <alignment horizontal="left" vertical="center"/>
    </xf>
    <xf numFmtId="0" fontId="130" fillId="2" borderId="0" xfId="0" applyFont="1" applyFill="1" applyAlignment="1">
      <alignment horizontal="left" vertical="center"/>
    </xf>
    <xf numFmtId="0" fontId="130" fillId="2" borderId="0" xfId="0" applyFont="1" applyFill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130" fillId="2" borderId="0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9" fontId="0" fillId="0" borderId="0" xfId="0" applyNumberFormat="1"/>
    <xf numFmtId="0" fontId="6" fillId="2" borderId="1" xfId="0" applyFont="1" applyFill="1" applyBorder="1" applyAlignment="1">
      <alignment horizontal="center" vertical="center"/>
    </xf>
    <xf numFmtId="0" fontId="127" fillId="2" borderId="1" xfId="0" applyFont="1" applyFill="1" applyBorder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0" fontId="6" fillId="2" borderId="0" xfId="0" applyFont="1" applyFill="1"/>
    <xf numFmtId="2" fontId="8" fillId="7" borderId="23" xfId="0" applyNumberFormat="1" applyFont="1" applyFill="1" applyBorder="1" applyAlignment="1">
      <alignment horizontal="center" vertical="center"/>
    </xf>
    <xf numFmtId="2" fontId="8" fillId="7" borderId="8" xfId="0" applyNumberFormat="1" applyFont="1" applyFill="1" applyBorder="1" applyAlignment="1">
      <alignment horizontal="center" vertical="center"/>
    </xf>
    <xf numFmtId="2" fontId="8" fillId="7" borderId="8" xfId="0" applyNumberFormat="1" applyFont="1" applyFill="1" applyBorder="1" applyAlignment="1">
      <alignment vertical="center"/>
    </xf>
    <xf numFmtId="10" fontId="8" fillId="3" borderId="1" xfId="4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5" fillId="0" borderId="1" xfId="4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Alignment="1"/>
    <xf numFmtId="0" fontId="6" fillId="4" borderId="5" xfId="0" applyFont="1" applyFill="1" applyBorder="1" applyAlignment="1"/>
    <xf numFmtId="0" fontId="0" fillId="0" borderId="0" xfId="0"/>
    <xf numFmtId="0" fontId="8" fillId="3" borderId="2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8" xfId="0" applyFont="1" applyFill="1" applyBorder="1" applyAlignment="1"/>
    <xf numFmtId="0" fontId="8" fillId="3" borderId="28" xfId="0" applyFont="1" applyFill="1" applyBorder="1" applyAlignment="1"/>
    <xf numFmtId="0" fontId="5" fillId="8" borderId="2" xfId="0" applyFont="1" applyFill="1" applyBorder="1" applyAlignment="1">
      <alignment horizontal="center"/>
    </xf>
    <xf numFmtId="0" fontId="6" fillId="8" borderId="2" xfId="0" applyFont="1" applyFill="1" applyBorder="1"/>
    <xf numFmtId="10" fontId="6" fillId="8" borderId="2" xfId="4" applyNumberFormat="1" applyFont="1" applyFill="1" applyBorder="1"/>
    <xf numFmtId="10" fontId="5" fillId="8" borderId="35" xfId="0" applyNumberFormat="1" applyFont="1" applyFill="1" applyBorder="1" applyAlignment="1">
      <alignment horizontal="center"/>
    </xf>
    <xf numFmtId="0" fontId="5" fillId="0" borderId="1" xfId="5" applyNumberFormat="1" applyFont="1" applyFill="1" applyBorder="1" applyAlignment="1">
      <alignment horizontal="center" wrapText="1"/>
    </xf>
    <xf numFmtId="10" fontId="5" fillId="0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5" applyNumberFormat="1" applyFont="1" applyFill="1" applyBorder="1" applyAlignment="1">
      <alignment horizontal="center"/>
    </xf>
    <xf numFmtId="10" fontId="5" fillId="0" borderId="1" xfId="4" applyNumberFormat="1" applyFont="1" applyBorder="1" applyAlignment="1">
      <alignment horizontal="center" vertical="center"/>
    </xf>
    <xf numFmtId="10" fontId="5" fillId="0" borderId="1" xfId="4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/>
    </xf>
    <xf numFmtId="0" fontId="6" fillId="4" borderId="14" xfId="0" applyFont="1" applyFill="1" applyBorder="1" applyAlignment="1"/>
    <xf numFmtId="0" fontId="6" fillId="4" borderId="0" xfId="0" applyFont="1" applyFill="1" applyBorder="1" applyAlignment="1"/>
    <xf numFmtId="0" fontId="6" fillId="4" borderId="3" xfId="0" applyFont="1" applyFill="1" applyBorder="1" applyAlignment="1"/>
    <xf numFmtId="14" fontId="130" fillId="0" borderId="1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14" fontId="10" fillId="0" borderId="1" xfId="0" applyNumberFormat="1" applyFont="1" applyFill="1" applyBorder="1" applyAlignment="1">
      <alignment horizontal="center"/>
    </xf>
    <xf numFmtId="16" fontId="10" fillId="0" borderId="1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5" fontId="6" fillId="0" borderId="0" xfId="0" applyNumberFormat="1" applyFont="1" applyFill="1" applyBorder="1" applyAlignment="1">
      <alignment horizontal="center" vertical="center"/>
    </xf>
    <xf numFmtId="247" fontId="6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49" fontId="136" fillId="0" borderId="1" xfId="0" applyNumberFormat="1" applyFont="1" applyBorder="1"/>
    <xf numFmtId="0" fontId="12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16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" fontId="5" fillId="0" borderId="1" xfId="0" applyNumberFormat="1" applyFont="1" applyFill="1" applyBorder="1" applyAlignment="1">
      <alignment horizontal="center" vertical="center"/>
    </xf>
    <xf numFmtId="0" fontId="129" fillId="0" borderId="1" xfId="0" applyFont="1" applyFill="1" applyBorder="1" applyAlignment="1">
      <alignment horizontal="center" vertical="center"/>
    </xf>
    <xf numFmtId="0" fontId="129" fillId="0" borderId="1" xfId="0" applyFont="1" applyFill="1" applyBorder="1" applyAlignment="1">
      <alignment horizontal="center" vertical="center" wrapText="1"/>
    </xf>
    <xf numFmtId="0" fontId="127" fillId="0" borderId="1" xfId="0" applyFont="1" applyFill="1" applyBorder="1" applyAlignment="1">
      <alignment horizontal="center" vertical="center"/>
    </xf>
    <xf numFmtId="14" fontId="130" fillId="0" borderId="0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6" fillId="4" borderId="3" xfId="0" applyFont="1" applyFill="1" applyBorder="1" applyAlignment="1"/>
    <xf numFmtId="0" fontId="6" fillId="4" borderId="6" xfId="0" applyFont="1" applyFill="1" applyBorder="1" applyAlignment="1"/>
    <xf numFmtId="0" fontId="6" fillId="4" borderId="0" xfId="0" applyFont="1" applyFill="1" applyBorder="1" applyAlignment="1"/>
    <xf numFmtId="0" fontId="6" fillId="4" borderId="15" xfId="0" applyFont="1" applyFill="1" applyBorder="1" applyAlignment="1"/>
    <xf numFmtId="0" fontId="6" fillId="4" borderId="11" xfId="0" applyFont="1" applyFill="1" applyBorder="1" applyAlignment="1"/>
    <xf numFmtId="0" fontId="6" fillId="4" borderId="12" xfId="0" applyFont="1" applyFill="1" applyBorder="1" applyAlignment="1"/>
    <xf numFmtId="0" fontId="6" fillId="4" borderId="13" xfId="0" applyFont="1" applyFill="1" applyBorder="1" applyAlignment="1"/>
    <xf numFmtId="0" fontId="6" fillId="4" borderId="14" xfId="0" applyFont="1" applyFill="1" applyBorder="1" applyAlignment="1"/>
    <xf numFmtId="0" fontId="8" fillId="7" borderId="33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8" fillId="7" borderId="30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23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7" fontId="7" fillId="3" borderId="25" xfId="0" applyNumberFormat="1" applyFont="1" applyFill="1" applyBorder="1" applyAlignment="1">
      <alignment horizontal="center" vertical="center"/>
    </xf>
    <xf numFmtId="17" fontId="7" fillId="3" borderId="10" xfId="0" applyNumberFormat="1" applyFont="1" applyFill="1" applyBorder="1" applyAlignment="1">
      <alignment horizontal="center" vertical="center"/>
    </xf>
    <xf numFmtId="17" fontId="7" fillId="3" borderId="29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17" fontId="7" fillId="3" borderId="38" xfId="0" applyNumberFormat="1" applyFont="1" applyFill="1" applyBorder="1" applyAlignment="1">
      <alignment horizontal="center" vertical="center"/>
    </xf>
    <xf numFmtId="17" fontId="7" fillId="3" borderId="4" xfId="0" applyNumberFormat="1" applyFont="1" applyFill="1" applyBorder="1" applyAlignment="1">
      <alignment horizontal="center" vertical="center"/>
    </xf>
    <xf numFmtId="17" fontId="7" fillId="3" borderId="39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</cellXfs>
  <cellStyles count="1741">
    <cellStyle name=" 1" xfId="13"/>
    <cellStyle name=" 1 2" xfId="14"/>
    <cellStyle name=" Task]_x000a_TaskName=Scan At_x000a_TaskID=3_x000a_WorkstationName=SmarTone_x000a_LastExecuted=0_x000a_LastSt 2" xfId="1689"/>
    <cellStyle name=" Task]_x000d__x000a_TaskName=Scan At_x000d__x000a_TaskID=3_x000d__x000a_WorkstationName=SmarTone_x000d__x000a_LastExecuted=0_x000d__x000a_LastSt 2" xfId="1698"/>
    <cellStyle name="_x0007__x000b_" xfId="15"/>
    <cellStyle name="_x0007__x000b_ 2" xfId="16"/>
    <cellStyle name="#/#/#" xfId="17"/>
    <cellStyle name="$.00" xfId="18"/>
    <cellStyle name="$_in_Thous" xfId="19"/>
    <cellStyle name="$0" xfId="20"/>
    <cellStyle name="%" xfId="21"/>
    <cellStyle name="% 2" xfId="1541"/>
    <cellStyle name="%_Ranking Estações V2-27-04- RK1 - teste 3" xfId="22"/>
    <cellStyle name="%_Ranking Estações V2-27-04- RK1 - teste 3 2" xfId="1542"/>
    <cellStyle name="%_Ranking Estações V2-27-04- RK1 - teste 4" xfId="23"/>
    <cellStyle name="%_Ranking Estações V2-27-04- RK1 - teste 4 2" xfId="1543"/>
    <cellStyle name=".00" xfId="24"/>
    <cellStyle name="??_x0011_?_x0010_?" xfId="25"/>
    <cellStyle name="??_x0011_?_x0010_? 2" xfId="26"/>
    <cellStyle name="??_Total Rev.Outlook-version2(Jan'01)" xfId="27"/>
    <cellStyle name="?…‹?O‚e [0.00]_Region Orders (2)" xfId="30"/>
    <cellStyle name="?…‹?O‚e_Region Orders (2)" xfId="31"/>
    <cellStyle name="?†Ê_x0011_?_x0010_ý¤" xfId="28"/>
    <cellStyle name="?†Ê_x0011_?_x0010_ý¤ 2" xfId="29"/>
    <cellStyle name="_~5457456" xfId="32"/>
    <cellStyle name="_~5457456 2" xfId="33"/>
    <cellStyle name="_~5698704" xfId="34"/>
    <cellStyle name="_~5698704 2" xfId="35"/>
    <cellStyle name="_111501portfolio" xfId="36"/>
    <cellStyle name="_111501portfolio 2" xfId="37"/>
    <cellStyle name="_111501portfolio_Book2" xfId="38"/>
    <cellStyle name="_111501portfolio_Book2 2" xfId="39"/>
    <cellStyle name="_111501portfolio_China_MeetCharts_062105_final" xfId="40"/>
    <cellStyle name="_111501portfolio_China_MeetCharts_062105_final 2" xfId="41"/>
    <cellStyle name="_111501portfolio_Japan P-Analysis - Jun03v1" xfId="42"/>
    <cellStyle name="_111501portfolio_Japan P-Analysis - Jun03v1 2" xfId="43"/>
    <cellStyle name="_111501portfolio_NOTES &amp; DEFN" xfId="44"/>
    <cellStyle name="_111501portfolio_NOTES &amp; DEFN 2" xfId="45"/>
    <cellStyle name="_111501portfolio_Portfolio Structure" xfId="46"/>
    <cellStyle name="_111501portfolio_Portfolio Structure 2" xfId="47"/>
    <cellStyle name="_2_9 Output MS FY04 Outlook" xfId="48"/>
    <cellStyle name="_2_9 Output MS FY04 Outlook 2" xfId="49"/>
    <cellStyle name="_2_9 Output MS FY04 Outlook_LWS TCV 2Q FY04" xfId="50"/>
    <cellStyle name="_2_9 Output MS FY04 Outlook_LWS TCV 2Q FY04 2" xfId="51"/>
    <cellStyle name="_2004 Wireline Funnel - as of 10-10-03" xfId="52"/>
    <cellStyle name="_2004 Wireline Funnel - as of 10-10-03 2" xfId="53"/>
    <cellStyle name="_2004 Wireline Funnel - as of 10-10-03_Book2" xfId="54"/>
    <cellStyle name="_2004 Wireline Funnel - as of 10-10-03_Book2 2" xfId="55"/>
    <cellStyle name="_2004 Wireline Funnel - as of 10-10-03_China_MeetCharts_062105_final" xfId="56"/>
    <cellStyle name="_2004 Wireline Funnel - as of 10-10-03_China_MeetCharts_062105_final 2" xfId="57"/>
    <cellStyle name="_3-31 portfolio go-to-mkt sent to dave 092702" xfId="58"/>
    <cellStyle name="_3-31 portfolio go-to-mkt sent to dave 092702 2" xfId="59"/>
    <cellStyle name="_3-31 portfolio go-to-mkt sent to dave 092702_Japan P-Analysis - Jun03v1" xfId="60"/>
    <cellStyle name="_3-31 portfolio go-to-mkt sent to dave 092702_Japan P-Analysis - Jun03v1 2" xfId="61"/>
    <cellStyle name="_3-31 portfolio go-to-mkt sent to dave 092702_NOTES &amp; DEFN" xfId="62"/>
    <cellStyle name="_3-31 portfolio go-to-mkt sent to dave 092702_NOTES &amp; DEFN 2" xfId="63"/>
    <cellStyle name="_3-31 portfolio go-to-mkt sent to dave 092702_Portfolio Structure" xfId="64"/>
    <cellStyle name="_3-31 portfolio go-to-mkt sent to dave 092702_Portfolio Structure 2" xfId="65"/>
    <cellStyle name="_additional" xfId="66"/>
    <cellStyle name="_additional 2" xfId="67"/>
    <cellStyle name="_additional_TCV" xfId="68"/>
    <cellStyle name="_additional_TCV 2" xfId="69"/>
    <cellStyle name="_ADP_31_03_2009_Final Manpower Katay" xfId="70"/>
    <cellStyle name="_All Other Lws Portfolio as of jan 15 xls" xfId="71"/>
    <cellStyle name="_All Other Lws Portfolio as of jan 15 xls 2" xfId="72"/>
    <cellStyle name="_All Other Lws Portfolio as of jan 15 xls_Book2" xfId="73"/>
    <cellStyle name="_All Other Lws Portfolio as of jan 15 xls_Book2 2" xfId="74"/>
    <cellStyle name="_All Other Lws Portfolio as of jan 15 xls_China_MeetCharts_062105_final" xfId="75"/>
    <cellStyle name="_All Other Lws Portfolio as of jan 15 xls_China_MeetCharts_062105_final 2" xfId="76"/>
    <cellStyle name="_AP Qtr. View" xfId="77"/>
    <cellStyle name="_AP Qtr. View 2" xfId="78"/>
    <cellStyle name="_AP Qtr. View_Book2" xfId="79"/>
    <cellStyle name="_AP Qtr. View_Book2 2" xfId="80"/>
    <cellStyle name="_AP Qtr. View_China_MeetCharts_062105_final" xfId="81"/>
    <cellStyle name="_AP Qtr. View_China_MeetCharts_062105_final 2" xfId="82"/>
    <cellStyle name="_AP Qtr. View_TCV" xfId="83"/>
    <cellStyle name="_AP Qtr. View_TCV 2" xfId="84"/>
    <cellStyle name="_AP_MeetCharts_040604_Final" xfId="85"/>
    <cellStyle name="_AP_MeetCharts_040604_Final 2" xfId="86"/>
    <cellStyle name="_AP_MeetCharts_040604_Final_TCV" xfId="87"/>
    <cellStyle name="_AP_MeetCharts_040604_Final_TCV 2" xfId="88"/>
    <cellStyle name="_AP_MeetCharts_062904_Final" xfId="89"/>
    <cellStyle name="_AP_MeetCharts_062904_Final 2" xfId="90"/>
    <cellStyle name="_AP_MeetCharts_100504_Final-V2" xfId="91"/>
    <cellStyle name="_AP_MeetCharts_100504_Final-V2 2" xfId="92"/>
    <cellStyle name="_AugPMtoCFOReconciliation" xfId="93"/>
    <cellStyle name="_AugPMtoCFOReconciliation 2" xfId="94"/>
    <cellStyle name="_AugPMtoCFOReconciliation_Book2" xfId="95"/>
    <cellStyle name="_AugPMtoCFOReconciliation_Book2 2" xfId="96"/>
    <cellStyle name="_AugPMtoCFOReconciliation_China_MeetCharts_062105_final" xfId="97"/>
    <cellStyle name="_AugPMtoCFOReconciliation_China_MeetCharts_062105_final 2" xfId="98"/>
    <cellStyle name="_BD Outlook Templates Feb 07v3" xfId="99"/>
    <cellStyle name="_BD Outlook Templates Feb 07v3 2" xfId="100"/>
    <cellStyle name="_Book1" xfId="101"/>
    <cellStyle name="_Book1 2" xfId="102"/>
    <cellStyle name="_Book1_Book2" xfId="103"/>
    <cellStyle name="_Book1_Book2 2" xfId="104"/>
    <cellStyle name="_Book1_China_MeetCharts_062105_final" xfId="105"/>
    <cellStyle name="_Book1_China_MeetCharts_062105_final 2" xfId="106"/>
    <cellStyle name="_Book2" xfId="107"/>
    <cellStyle name="_Book2 2" xfId="108"/>
    <cellStyle name="_Book2_China_MeetCharts_062105_final" xfId="109"/>
    <cellStyle name="_Book2_China_MeetCharts_062105_final 2" xfId="110"/>
    <cellStyle name="_Book4" xfId="111"/>
    <cellStyle name="_Book4 2" xfId="112"/>
    <cellStyle name="_Book4_Book2" xfId="113"/>
    <cellStyle name="_Book4_Book2 2" xfId="114"/>
    <cellStyle name="_Book4_China_MeetCharts_040604_Final" xfId="115"/>
    <cellStyle name="_Book4_China_MeetCharts_040604_Final 2" xfId="116"/>
    <cellStyle name="_Book4_China_MeetCharts_040604_Final_LWS TCV 2Q FY04" xfId="117"/>
    <cellStyle name="_Book4_China_MeetCharts_040604_Final_LWS TCV 2Q FY04 2" xfId="118"/>
    <cellStyle name="_Book4_China_MeetCharts_062105_final" xfId="119"/>
    <cellStyle name="_Book4_China_MeetCharts_062105_final 2" xfId="120"/>
    <cellStyle name="_Book4_China_MeetCharts_062904_Final" xfId="121"/>
    <cellStyle name="_Book4_China_MeetCharts_062904_Final 2" xfId="122"/>
    <cellStyle name="_Book4_China_MeetCharts_10050-3" xfId="123"/>
    <cellStyle name="_Book4_China_MeetCharts_10050-3 2" xfId="124"/>
    <cellStyle name="_Book4_TCV" xfId="125"/>
    <cellStyle name="_Book4_TCV 2" xfId="126"/>
    <cellStyle name="_Book71" xfId="127"/>
    <cellStyle name="_Book71 2" xfId="128"/>
    <cellStyle name="_Book71_AP_MeetCharts_040604_Final" xfId="129"/>
    <cellStyle name="_Book71_AP_MeetCharts_040604_Final 2" xfId="130"/>
    <cellStyle name="_Book71_AP_MeetCharts_040604_Final_TCV" xfId="131"/>
    <cellStyle name="_Book71_AP_MeetCharts_040604_Final_TCV 2" xfId="132"/>
    <cellStyle name="_Book71_AP_MeetCharts_062904_Final" xfId="133"/>
    <cellStyle name="_Book71_AP_MeetCharts_062904_Final 2" xfId="134"/>
    <cellStyle name="_Book71_AP_MeetCharts_100504_Final-V2" xfId="135"/>
    <cellStyle name="_Book71_AP_MeetCharts_100504_Final-V2 2" xfId="136"/>
    <cellStyle name="_Book71_Book2" xfId="137"/>
    <cellStyle name="_Book71_Book2 2" xfId="138"/>
    <cellStyle name="_Book71_CALA-Meetcharts_040604_final" xfId="139"/>
    <cellStyle name="_Book71_CALA-Meetcharts_040604_final 2" xfId="140"/>
    <cellStyle name="_Book71_CALA-Meetcharts_040604_final_TCV" xfId="141"/>
    <cellStyle name="_Book71_CALA-Meetcharts_040604_final_TCV 2" xfId="142"/>
    <cellStyle name="_Book71_CALA-Meetcharts_062904_final" xfId="143"/>
    <cellStyle name="_Book71_CALA-Meetcharts_062904_final 2" xfId="144"/>
    <cellStyle name="_Book71_CALA-Meetcharts_100504-4" xfId="145"/>
    <cellStyle name="_Book71_CALA-Meetcharts_100504-4 2" xfId="146"/>
    <cellStyle name="_Book71_China_MeetCharts_062105_final" xfId="147"/>
    <cellStyle name="_Book71_China_MeetCharts_062105_final 2" xfId="148"/>
    <cellStyle name="_Book71_Europe-MeetCharts_0406304_Final" xfId="149"/>
    <cellStyle name="_Book71_Europe-MeetCharts_0406304_Final 2" xfId="150"/>
    <cellStyle name="_Book71_Europe-MeetCharts_0406304_Final_TCV" xfId="151"/>
    <cellStyle name="_Book71_Europe-MeetCharts_0406304_Final_TCV 2" xfId="152"/>
    <cellStyle name="_Book71_Europe-MeetCharts_062904_Final" xfId="153"/>
    <cellStyle name="_Book71_Europe-MeetCharts_062904_Final 2" xfId="154"/>
    <cellStyle name="_Book71_Europe-MeetCharts_1005-1" xfId="155"/>
    <cellStyle name="_Book71_Europe-MeetCharts_1005-1 2" xfId="156"/>
    <cellStyle name="_Book71_LWS TCV 2Q FY04" xfId="157"/>
    <cellStyle name="_Book71_LWS TCV 2Q FY04 2" xfId="158"/>
    <cellStyle name="_Book71_NAR Wireline West_Meet-7" xfId="159"/>
    <cellStyle name="_Book71_NAR Wireline West_Meet-7 2" xfId="160"/>
    <cellStyle name="_Book71_NAR Wireline West_MeetCharts_040604_Final" xfId="161"/>
    <cellStyle name="_Book71_NAR Wireline West_MeetCharts_040604_Final 2" xfId="162"/>
    <cellStyle name="_Book71_NAR Wireline West_MeetCharts_040604_Final_TCV" xfId="163"/>
    <cellStyle name="_Book71_NAR Wireline West_MeetCharts_040604_Final_TCV 2" xfId="164"/>
    <cellStyle name="_Book71_NAR Wireline West_MeetCharts_062904_Final" xfId="165"/>
    <cellStyle name="_Book71_NAR Wireline West_MeetCharts_062904_Final 2" xfId="166"/>
    <cellStyle name="_Book71_NAREAST_MeetCharts_040604 Draft" xfId="167"/>
    <cellStyle name="_Book71_NAREAST_MeetCharts_040604 Draft 2" xfId="168"/>
    <cellStyle name="_Book71_NAREAST_MeetCharts_040604 Draft_TCV" xfId="169"/>
    <cellStyle name="_Book71_NAREAST_MeetCharts_040604 Draft_TCV 2" xfId="170"/>
    <cellStyle name="_Book71_NAREAST_MeetCharts_062904 FINAL" xfId="171"/>
    <cellStyle name="_Book71_NAREAST_MeetCharts_062904 FINAL 2" xfId="172"/>
    <cellStyle name="_Book71_NAREAST_MeetCharts_100-3" xfId="173"/>
    <cellStyle name="_Book71_NAREAST_MeetCharts_100-3 2" xfId="174"/>
    <cellStyle name="_Book71_TCV  Q3 Maint and Deploy LOBs" xfId="175"/>
    <cellStyle name="_Book71_TCV  Q3 Maint and Deploy LOBs 2" xfId="176"/>
    <cellStyle name="_Book71_TCV  Q3 Maint LOB" xfId="177"/>
    <cellStyle name="_Book71_TCV  Q3 Maint LOB 2" xfId="178"/>
    <cellStyle name="_Book71_TCV Format Q1 2005 Maint" xfId="179"/>
    <cellStyle name="_Book71_TCV Format Q1 2005 Maint 2" xfId="180"/>
    <cellStyle name="_CALA Backup" xfId="181"/>
    <cellStyle name="_CALA Backup 2" xfId="182"/>
    <cellStyle name="_CALA_MeetCharts_011105_Draft with 1Q05WINS" xfId="183"/>
    <cellStyle name="_CALA_MeetCharts_011105_Draft with 1Q05WINS 2" xfId="184"/>
    <cellStyle name="_CALA_MeetCharts_062005_OR1" xfId="185"/>
    <cellStyle name="_CALA_MeetCharts_062005_OR1 2" xfId="186"/>
    <cellStyle name="_CALA_MeetCharts_062005_ORMM WinsQ3" xfId="187"/>
    <cellStyle name="_CALA_MeetCharts_062005_ORMM WinsQ3 2" xfId="188"/>
    <cellStyle name="_CALA-Meecharts_011304_final" xfId="189"/>
    <cellStyle name="_CALA-Meecharts_011304_final 2" xfId="190"/>
    <cellStyle name="_CALA-Meecharts_011304_final_TCV" xfId="191"/>
    <cellStyle name="_CALA-Meecharts_011304_final_TCV 2" xfId="192"/>
    <cellStyle name="_CALA-Meetcharts_040604_final" xfId="193"/>
    <cellStyle name="_CALA-Meetcharts_040604_final 2" xfId="194"/>
    <cellStyle name="_CALA-Meetcharts_040604_final_TCV" xfId="195"/>
    <cellStyle name="_CALA-Meetcharts_040604_final_TCV 2" xfId="196"/>
    <cellStyle name="_CALA-Meetcharts_062904_final" xfId="197"/>
    <cellStyle name="_CALA-Meetcharts_062904_final 2" xfId="198"/>
    <cellStyle name="_CALA-Meetcharts_100504-4" xfId="199"/>
    <cellStyle name="_CALA-Meetcharts_100504-4 2" xfId="200"/>
    <cellStyle name="_Cap Team Charts" xfId="201"/>
    <cellStyle name="_Cap Team Charts 2" xfId="202"/>
    <cellStyle name="_Cap Team Charts_Book2" xfId="203"/>
    <cellStyle name="_Cap Team Charts_Book2 2" xfId="204"/>
    <cellStyle name="_Cap Team Charts_China_MeetCharts_040604_Final" xfId="205"/>
    <cellStyle name="_Cap Team Charts_China_MeetCharts_040604_Final 2" xfId="206"/>
    <cellStyle name="_Cap Team Charts_China_MeetCharts_040604_Final_LWS TCV 2Q FY04" xfId="207"/>
    <cellStyle name="_Cap Team Charts_China_MeetCharts_040604_Final_LWS TCV 2Q FY04 2" xfId="208"/>
    <cellStyle name="_Cap Team Charts_China_MeetCharts_062105_final" xfId="209"/>
    <cellStyle name="_Cap Team Charts_China_MeetCharts_062105_final 2" xfId="210"/>
    <cellStyle name="_Cap Team Charts_China_MeetCharts_062904_Final" xfId="211"/>
    <cellStyle name="_Cap Team Charts_China_MeetCharts_062904_Final 2" xfId="212"/>
    <cellStyle name="_Cap Team Charts_China_MeetCharts_10050-3" xfId="213"/>
    <cellStyle name="_Cap Team Charts_China_MeetCharts_10050-3 2" xfId="214"/>
    <cellStyle name="_Cap Team Charts_TCV" xfId="215"/>
    <cellStyle name="_Cap Team Charts_TCV 2" xfId="216"/>
    <cellStyle name="_Carrrealization.july14.03.v11" xfId="217"/>
    <cellStyle name="_Carrrealization.july14.03.v11 2" xfId="218"/>
    <cellStyle name="_Carrrealization.july14.03.v11_Book2" xfId="219"/>
    <cellStyle name="_Carrrealization.july14.03.v11_Book2 2" xfId="220"/>
    <cellStyle name="_Carrrealization.july14.03.v11_China_MeetCharts_040604_Final" xfId="221"/>
    <cellStyle name="_Carrrealization.july14.03.v11_China_MeetCharts_040604_Final 2" xfId="222"/>
    <cellStyle name="_Carrrealization.july14.03.v11_China_MeetCharts_040604_Final_LWS TCV 2Q FY04" xfId="223"/>
    <cellStyle name="_Carrrealization.july14.03.v11_China_MeetCharts_040604_Final_LWS TCV 2Q FY04 2" xfId="224"/>
    <cellStyle name="_Carrrealization.july14.03.v11_China_MeetCharts_062105_final" xfId="225"/>
    <cellStyle name="_Carrrealization.july14.03.v11_China_MeetCharts_062105_final 2" xfId="226"/>
    <cellStyle name="_Carrrealization.july14.03.v11_China_MeetCharts_062904_Final" xfId="227"/>
    <cellStyle name="_Carrrealization.july14.03.v11_China_MeetCharts_062904_Final 2" xfId="228"/>
    <cellStyle name="_Carrrealization.july14.03.v11_China_MeetCharts_10050-3" xfId="229"/>
    <cellStyle name="_Carrrealization.july14.03.v11_China_MeetCharts_10050-3 2" xfId="230"/>
    <cellStyle name="_Carrrealization.july14.03.v11_TCV" xfId="231"/>
    <cellStyle name="_Carrrealization.july14.03.v11_TCV 2" xfId="232"/>
    <cellStyle name="_CCbyMo2002-2003" xfId="233"/>
    <cellStyle name="_CCbyMo2002-2003 2" xfId="234"/>
    <cellStyle name="_CCbyMo2002-2003_Book2" xfId="235"/>
    <cellStyle name="_CCbyMo2002-2003_Book2 2" xfId="236"/>
    <cellStyle name="_CCbyMo2002-2003_China_MeetCharts_062105_final" xfId="237"/>
    <cellStyle name="_CCbyMo2002-2003_China_MeetCharts_062105_final 2" xfId="238"/>
    <cellStyle name="_China_MeetCharts_040604_Final" xfId="239"/>
    <cellStyle name="_China_MeetCharts_040604_Final 2" xfId="240"/>
    <cellStyle name="_China_MeetCharts_040604_Final_LWS TCV 2Q FY04" xfId="241"/>
    <cellStyle name="_China_MeetCharts_040604_Final_LWS TCV 2Q FY04 2" xfId="242"/>
    <cellStyle name="_China_MeetCharts_062105_final" xfId="243"/>
    <cellStyle name="_China_MeetCharts_062105_final 2" xfId="244"/>
    <cellStyle name="_China_MeetCharts_062904_Final" xfId="245"/>
    <cellStyle name="_China_MeetCharts_062904_Final 2" xfId="246"/>
    <cellStyle name="_China_MeetCharts_10050-3" xfId="247"/>
    <cellStyle name="_China_MeetCharts_10050-3 2" xfId="248"/>
    <cellStyle name="_CodeMatrix2-13-03" xfId="249"/>
    <cellStyle name="_CodeMatrix2-13-03 2" xfId="250"/>
    <cellStyle name="_CodeMatrix2-13-03_Book2" xfId="251"/>
    <cellStyle name="_CodeMatrix2-13-03_Book2 2" xfId="252"/>
    <cellStyle name="_CodeMatrix2-13-03_China_MeetCharts_062105_final" xfId="253"/>
    <cellStyle name="_CodeMatrix2-13-03_China_MeetCharts_062105_final 2" xfId="254"/>
    <cellStyle name="_CodeMatrix3-13-03" xfId="255"/>
    <cellStyle name="_CodeMatrix3-13-03 2" xfId="256"/>
    <cellStyle name="_CodeMatrix3-13-03_Book2" xfId="257"/>
    <cellStyle name="_CodeMatrix3-13-03_Book2 2" xfId="258"/>
    <cellStyle name="_CodeMatrix3-13-03_China_MeetCharts_062105_final" xfId="259"/>
    <cellStyle name="_CodeMatrix3-13-03_China_MeetCharts_062105_final 2" xfId="260"/>
    <cellStyle name="_CodeMatrix4-14-03" xfId="261"/>
    <cellStyle name="_CodeMatrix4-14-03 2" xfId="262"/>
    <cellStyle name="_CodeMatrix4-14-03_Book2" xfId="263"/>
    <cellStyle name="_CodeMatrix4-14-03_Book2 2" xfId="264"/>
    <cellStyle name="_CodeMatrix4-14-03_China_MeetCharts_062105_final" xfId="265"/>
    <cellStyle name="_CodeMatrix4-14-03_China_MeetCharts_062105_final 2" xfId="266"/>
    <cellStyle name="_CodeMatrix4-24-03" xfId="267"/>
    <cellStyle name="_CodeMatrix4-24-03 2" xfId="268"/>
    <cellStyle name="_CodeMatrix4-24-03_Book2" xfId="269"/>
    <cellStyle name="_CodeMatrix4-24-03_Book2 2" xfId="270"/>
    <cellStyle name="_CodeMatrix4-24-03_China_MeetCharts_062105_final" xfId="271"/>
    <cellStyle name="_CodeMatrix4-24-03_China_MeetCharts_062105_final 2" xfId="272"/>
    <cellStyle name="_CodeMatrix4-24-04" xfId="273"/>
    <cellStyle name="_CodeMatrix4-24-04 2" xfId="274"/>
    <cellStyle name="_CodeMatrix4-24-04_Book2" xfId="275"/>
    <cellStyle name="_CodeMatrix4-24-04_Book2 2" xfId="276"/>
    <cellStyle name="_CodeMatrix4-24-04_China_MeetCharts_062105_final" xfId="277"/>
    <cellStyle name="_CodeMatrix4-24-04_China_MeetCharts_062105_final 2" xfId="278"/>
    <cellStyle name="_CodeMatrix6-11-03" xfId="279"/>
    <cellStyle name="_CodeMatrix6-11-03 2" xfId="280"/>
    <cellStyle name="_CodeMatrix6-11-03_Book2" xfId="281"/>
    <cellStyle name="_CodeMatrix6-11-03_Book2 2" xfId="282"/>
    <cellStyle name="_CodeMatrix6-11-03_China_MeetCharts_062105_final" xfId="283"/>
    <cellStyle name="_CodeMatrix6-11-03_China_MeetCharts_062105_final 2" xfId="284"/>
    <cellStyle name="_CodeMatrix7-09-03" xfId="285"/>
    <cellStyle name="_CodeMatrix7-09-03 2" xfId="286"/>
    <cellStyle name="_CodeMatrix7-09-03_Book2" xfId="287"/>
    <cellStyle name="_CodeMatrix7-09-03_Book2 2" xfId="288"/>
    <cellStyle name="_CodeMatrix7-09-03_China_MeetCharts_062105_final" xfId="289"/>
    <cellStyle name="_CodeMatrix7-09-03_China_MeetCharts_062105_final 2" xfId="290"/>
    <cellStyle name="_Complete" xfId="291"/>
    <cellStyle name="_Complete 2" xfId="292"/>
    <cellStyle name="_Complete_Book2" xfId="293"/>
    <cellStyle name="_Complete_Book2 2" xfId="294"/>
    <cellStyle name="_Complete_China_MeetCharts_062105_final" xfId="295"/>
    <cellStyle name="_Complete_China_MeetCharts_062105_final 2" xfId="296"/>
    <cellStyle name="_Complete_Japan P-Analysis - Jun03v1" xfId="297"/>
    <cellStyle name="_Complete_Japan P-Analysis - Jun03v1 2" xfId="298"/>
    <cellStyle name="_Complete_NOTES &amp; DEFN" xfId="299"/>
    <cellStyle name="_Complete_NOTES &amp; DEFN 2" xfId="300"/>
    <cellStyle name="_Complete_Portfolio Structure" xfId="301"/>
    <cellStyle name="_Complete_Portfolio Structure 2" xfId="302"/>
    <cellStyle name="_Contracted rev" xfId="303"/>
    <cellStyle name="_Contracted rev 2" xfId="304"/>
    <cellStyle name="_Contracted rev_TCV" xfId="305"/>
    <cellStyle name="_Contracted rev_TCV 2" xfId="306"/>
    <cellStyle name="_CWV for October 20 Due Oct13final" xfId="307"/>
    <cellStyle name="_CWV for October 20 Due Oct13final 2" xfId="308"/>
    <cellStyle name="_CWV for October 20 Due Oct13final_Book2" xfId="309"/>
    <cellStyle name="_CWV for October 20 Due Oct13final_Book2 2" xfId="310"/>
    <cellStyle name="_CWV for October 20 Due Oct13final_China_MeetCharts_062105_final" xfId="311"/>
    <cellStyle name="_CWV for October 20 Due Oct13final_China_MeetCharts_062105_final 2" xfId="312"/>
    <cellStyle name="_DA'd Codes" xfId="313"/>
    <cellStyle name="_DA'd Codes 2" xfId="314"/>
    <cellStyle name="_DA'd Codes_Book2" xfId="315"/>
    <cellStyle name="_DA'd Codes_Book2 2" xfId="316"/>
    <cellStyle name="_DA'd Codes_China_MeetCharts_062105_final" xfId="317"/>
    <cellStyle name="_DA'd Codes_China_MeetCharts_062105_final 2" xfId="318"/>
    <cellStyle name="_DA'd Codes_Japan P-Analysis - Jun03v1" xfId="319"/>
    <cellStyle name="_DA'd Codes_Japan P-Analysis - Jun03v1 2" xfId="320"/>
    <cellStyle name="_DA'd Codes_NOTES &amp; DEFN" xfId="321"/>
    <cellStyle name="_DA'd Codes_NOTES &amp; DEFN 2" xfId="322"/>
    <cellStyle name="_DA'd Codes_Portfolio Structure" xfId="323"/>
    <cellStyle name="_DA'd Codes_Portfolio Structure 2" xfId="324"/>
    <cellStyle name="_DATA" xfId="325"/>
    <cellStyle name="_DATA 2" xfId="326"/>
    <cellStyle name="_Data file" xfId="327"/>
    <cellStyle name="_DATA_1" xfId="328"/>
    <cellStyle name="_DATA_1 2" xfId="329"/>
    <cellStyle name="_Estag NOD Junho08" xfId="330"/>
    <cellStyle name="_Europe_MeetCharts_062105_Final" xfId="331"/>
    <cellStyle name="_Europe_MeetCharts_062105_Final 2" xfId="332"/>
    <cellStyle name="_Europe-MeetCharts_0406304_Final" xfId="333"/>
    <cellStyle name="_Europe-MeetCharts_0406304_Final 2" xfId="334"/>
    <cellStyle name="_Europe-MeetCharts_0406304_Final_TCV" xfId="335"/>
    <cellStyle name="_Europe-MeetCharts_0406304_Final_TCV 2" xfId="336"/>
    <cellStyle name="_Europe-MeetCharts_062904_Final" xfId="337"/>
    <cellStyle name="_Europe-MeetCharts_062904_Final 2" xfId="338"/>
    <cellStyle name="_Europe-MeetCharts_1005-1" xfId="339"/>
    <cellStyle name="_Europe-MeetCharts_1005-1 2" xfId="340"/>
    <cellStyle name="_Evol Jun 08 Manpower NOD" xfId="341"/>
    <cellStyle name="_Final Mampower fev 2009 e movimentaçoes Kata" xfId="342"/>
    <cellStyle name="_FINAL MANPOWER 25_08_08 E MOV ENV CONTROL Kata" xfId="343"/>
    <cellStyle name="_Final Manpower 30_06_2009 e movimentações v2" xfId="344"/>
    <cellStyle name="_Final Manpower 31_05_09 e movimentações Kata" xfId="345"/>
    <cellStyle name="_FINAL MANPOWER Ago 08  NOD" xfId="346"/>
    <cellStyle name="_FINAL MANPOWER Ago 08  NOD (2)" xfId="347"/>
    <cellStyle name="_Final Manpower e adm desl e transf - 30_11_08 Kata" xfId="348"/>
    <cellStyle name="_Final Manpower e movi Out08 Kata" xfId="349"/>
    <cellStyle name="_Final Manpower e movimentações janeiro_09" xfId="350"/>
    <cellStyle name="_Final Manpower e movimentacoes Katayama" xfId="351"/>
    <cellStyle name="_Final Manpower env Control 2" xfId="352"/>
    <cellStyle name="_Final Manpower Kata e adm desl e transf - 31_12_08" xfId="353"/>
    <cellStyle name="_Final Manpower_23_06_08 e Moviments env (2) Alb" xfId="354"/>
    <cellStyle name="_Final Manpower_30_04_2009 e movimentações2 kata" xfId="355"/>
    <cellStyle name="_Final Manpower23_04 e Movimentações Alberto" xfId="356"/>
    <cellStyle name="_Final Manpower23_04 e Movimentações Alberto 2" xfId="357"/>
    <cellStyle name="_Final NAR Mobility_MeetCharts_062904" xfId="358"/>
    <cellStyle name="_Final NAR Mobility_MeetCharts_062904 2" xfId="359"/>
    <cellStyle name="_FY04 input v2" xfId="360"/>
    <cellStyle name="_FY04 input v2 2" xfId="361"/>
    <cellStyle name="_FY04 input v2_Book2" xfId="362"/>
    <cellStyle name="_FY04 input v2_Book2 2" xfId="363"/>
    <cellStyle name="_FY04 input v2_China_MeetCharts_040604_Final" xfId="364"/>
    <cellStyle name="_FY04 input v2_China_MeetCharts_040604_Final 2" xfId="365"/>
    <cellStyle name="_FY04 input v2_China_MeetCharts_040604_Final_LWS TCV 2Q FY04" xfId="366"/>
    <cellStyle name="_FY04 input v2_China_MeetCharts_040604_Final_LWS TCV 2Q FY04 2" xfId="367"/>
    <cellStyle name="_FY04 input v2_China_MeetCharts_062105_final" xfId="368"/>
    <cellStyle name="_FY04 input v2_China_MeetCharts_062105_final 2" xfId="369"/>
    <cellStyle name="_FY04 input v2_China_MeetCharts_062904_Final" xfId="370"/>
    <cellStyle name="_FY04 input v2_China_MeetCharts_062904_Final 2" xfId="371"/>
    <cellStyle name="_FY04 input v2_China_MeetCharts_10050-3" xfId="372"/>
    <cellStyle name="_FY04 input v2_China_MeetCharts_10050-3 2" xfId="373"/>
    <cellStyle name="_FY04 input v2_TCV" xfId="374"/>
    <cellStyle name="_FY04 input v2_TCV 2" xfId="375"/>
    <cellStyle name="_go to mkt view 092302" xfId="376"/>
    <cellStyle name="_go to mkt view 092302 2" xfId="377"/>
    <cellStyle name="_go to mkt view 092302_Book2" xfId="378"/>
    <cellStyle name="_go to mkt view 092302_Book2 2" xfId="379"/>
    <cellStyle name="_go to mkt view 092302_China_MeetCharts_062105_final" xfId="380"/>
    <cellStyle name="_go to mkt view 092302_China_MeetCharts_062105_final 2" xfId="381"/>
    <cellStyle name="_go to mkt view 092302_Japan P-Analysis - Jun03v1" xfId="382"/>
    <cellStyle name="_go to mkt view 092302_Japan P-Analysis - Jun03v1 2" xfId="383"/>
    <cellStyle name="_go to mkt view 092302_NOTES &amp; DEFN" xfId="384"/>
    <cellStyle name="_go to mkt view 092302_NOTES &amp; DEFN 2" xfId="385"/>
    <cellStyle name="_go to mkt view 092302_Portfolio Structure" xfId="386"/>
    <cellStyle name="_go to mkt view 092302_Portfolio Structure 2" xfId="387"/>
    <cellStyle name="_go-to-mkt fin file 092502" xfId="388"/>
    <cellStyle name="_go-to-mkt fin file 092502 2" xfId="389"/>
    <cellStyle name="_go-to-mkt fin file 092502_Japan P-Analysis - Jun03v1" xfId="390"/>
    <cellStyle name="_go-to-mkt fin file 092502_Japan P-Analysis - Jun03v1 2" xfId="391"/>
    <cellStyle name="_go-to-mkt fin file 092502_NOTES &amp; DEFN" xfId="392"/>
    <cellStyle name="_go-to-mkt fin file 092502_NOTES &amp; DEFN 2" xfId="393"/>
    <cellStyle name="_go-to-mkt fin file 092502_Portfolio Structure" xfId="394"/>
    <cellStyle name="_go-to-mkt fin file 092502_Portfolio Structure 2" xfId="395"/>
    <cellStyle name="_HC of RSU CALA Sv BG -  113008 Br(Jan_30 Rev8)" xfId="396"/>
    <cellStyle name="_Headcount_SBG_2009" xfId="397"/>
    <cellStyle name="_Headcount_SBG_2009 2" xfId="398"/>
    <cellStyle name="_HR Database - New ACTIVITY mapping v2.1" xfId="399"/>
    <cellStyle name="_HR Database - New ACTIVITY mapping v2.1 2" xfId="400"/>
    <cellStyle name="_IOM Heads RF Abr 09 final (2)" xfId="401"/>
    <cellStyle name="_IOM Heads RF Feb 09 final" xfId="402"/>
    <cellStyle name="_IOM Heads RF Jan 09 final" xfId="403"/>
    <cellStyle name="_IOM Heads RF Mar 09 final" xfId="404"/>
    <cellStyle name="_IOM Heads RF May 09 final" xfId="405"/>
    <cellStyle name="_Jan CWV-NNS" xfId="406"/>
    <cellStyle name="_Jan CWV-NNS 2" xfId="407"/>
    <cellStyle name="_Jan CWV-NNS_Master NNS CWV (Mar 5)" xfId="408"/>
    <cellStyle name="_Jan CWV-NNS_Master NNS CWV (Mar 5) 2" xfId="409"/>
    <cellStyle name="_Januaryrevworksheet" xfId="410"/>
    <cellStyle name="_Januaryrevworksheet 2" xfId="411"/>
    <cellStyle name="_Januaryrevworksheet_Book2" xfId="412"/>
    <cellStyle name="_Januaryrevworksheet_Book2 2" xfId="413"/>
    <cellStyle name="_Januaryrevworksheet_China_MeetCharts_062105_final" xfId="414"/>
    <cellStyle name="_Januaryrevworksheet_China_MeetCharts_062105_final 2" xfId="415"/>
    <cellStyle name="_Key Financial Data-SBG" xfId="416"/>
    <cellStyle name="_Lws Portfolio -  Tss -Preliminary 1215" xfId="417"/>
    <cellStyle name="_Lws Portfolio -  Tss -Preliminary 1215 2" xfId="418"/>
    <cellStyle name="_Lws Portfolio -  Tss -Preliminary 1215_Book2" xfId="419"/>
    <cellStyle name="_Lws Portfolio -  Tss -Preliminary 1215_Book2 2" xfId="420"/>
    <cellStyle name="_Lws Portfolio -  Tss -Preliminary 1215_China_MeetCharts_062105_final" xfId="421"/>
    <cellStyle name="_Lws Portfolio -  Tss -Preliminary 1215_China_MeetCharts_062105_final 2" xfId="422"/>
    <cellStyle name="_Lws Portfolio -  Tss -Preliminary 1215_Japan P-Analysis - Jun03v1" xfId="423"/>
    <cellStyle name="_Lws Portfolio -  Tss -Preliminary 1215_Japan P-Analysis - Jun03v1 2" xfId="424"/>
    <cellStyle name="_Lws Portfolio -  Tss -Preliminary 1215_NOTES &amp; DEFN" xfId="425"/>
    <cellStyle name="_Lws Portfolio -  Tss -Preliminary 1215_NOTES &amp; DEFN 2" xfId="426"/>
    <cellStyle name="_Lws Portfolio -  Tss -Preliminary 1215_Portfolio Structure" xfId="427"/>
    <cellStyle name="_Lws Portfolio -  Tss -Preliminary 1215_Portfolio Structure 2" xfId="428"/>
    <cellStyle name="_LWS Portfolio Comcode Alignment - Preliminary" xfId="429"/>
    <cellStyle name="_LWS Portfolio Comcode Alignment - Preliminary 2" xfId="430"/>
    <cellStyle name="_LWS Portfolio Comcode Alignment - Preliminary_Book2" xfId="431"/>
    <cellStyle name="_LWS Portfolio Comcode Alignment - Preliminary_Book2 2" xfId="432"/>
    <cellStyle name="_LWS Portfolio Comcode Alignment - Preliminary_China_MeetCharts_062105_final" xfId="433"/>
    <cellStyle name="_LWS Portfolio Comcode Alignment - Preliminary_China_MeetCharts_062105_final 2" xfId="434"/>
    <cellStyle name="_LWS Portfolio Comcode Alignment - Preliminary_Japan P-Analysis - Jun03v1" xfId="435"/>
    <cellStyle name="_LWS Portfolio Comcode Alignment - Preliminary_Japan P-Analysis - Jun03v1 2" xfId="436"/>
    <cellStyle name="_LWS Portfolio Comcode Alignment - Preliminary_NOTES &amp; DEFN" xfId="437"/>
    <cellStyle name="_LWS Portfolio Comcode Alignment - Preliminary_NOTES &amp; DEFN 2" xfId="438"/>
    <cellStyle name="_LWS Portfolio Comcode Alignment - Preliminary_Portfolio Structure" xfId="439"/>
    <cellStyle name="_LWS Portfolio Comcode Alignment - Preliminary_Portfolio Structure 2" xfId="440"/>
    <cellStyle name="_LWS Portfolio Structure for FY 2003" xfId="441"/>
    <cellStyle name="_LWS Portfolio Structure for FY 2003 2" xfId="442"/>
    <cellStyle name="_LWS Portfolio Structure for FY 2003_Book2" xfId="443"/>
    <cellStyle name="_LWS Portfolio Structure for FY 2003_Book2 2" xfId="444"/>
    <cellStyle name="_LWS Portfolio Structure for FY 2003_China_MeetCharts_062105_final" xfId="445"/>
    <cellStyle name="_LWS Portfolio Structure for FY 2003_China_MeetCharts_062105_final 2" xfId="446"/>
    <cellStyle name="_LWS Portfolio Structure for FY 2003_Japan P-Analysis - Jun03v1" xfId="447"/>
    <cellStyle name="_LWS Portfolio Structure for FY 2003_Japan P-Analysis - Jun03v1 2" xfId="448"/>
    <cellStyle name="_LWS Portfolio Structure for FY 2003_NOTES &amp; DEFN" xfId="449"/>
    <cellStyle name="_LWS Portfolio Structure for FY 2003_NOTES &amp; DEFN 2" xfId="450"/>
    <cellStyle name="_LWS Portfolio Structure for FY 2003_Portfolio Structure" xfId="451"/>
    <cellStyle name="_LWS Portfolio Structure for FY 2003_Portfolio Structure 2" xfId="452"/>
    <cellStyle name="_LWSRESAnalysis9_12" xfId="453"/>
    <cellStyle name="_LWSRESAnalysis9_12 2" xfId="454"/>
    <cellStyle name="_LWSRESAnalysis9_12_Book2" xfId="455"/>
    <cellStyle name="_LWSRESAnalysis9_12_Book2 2" xfId="456"/>
    <cellStyle name="_LWSRESAnalysis9_12_China_MeetCharts_040604_Final" xfId="457"/>
    <cellStyle name="_LWSRESAnalysis9_12_China_MeetCharts_040604_Final 2" xfId="458"/>
    <cellStyle name="_LWSRESAnalysis9_12_China_MeetCharts_040604_Final_LWS TCV 2Q FY04" xfId="459"/>
    <cellStyle name="_LWSRESAnalysis9_12_China_MeetCharts_040604_Final_LWS TCV 2Q FY04 2" xfId="460"/>
    <cellStyle name="_LWSRESAnalysis9_12_China_MeetCharts_062105_final" xfId="461"/>
    <cellStyle name="_LWSRESAnalysis9_12_China_MeetCharts_062105_final 2" xfId="462"/>
    <cellStyle name="_LWSRESAnalysis9_12_China_MeetCharts_062904_Final" xfId="463"/>
    <cellStyle name="_LWSRESAnalysis9_12_China_MeetCharts_062904_Final 2" xfId="464"/>
    <cellStyle name="_LWSRESAnalysis9_12_China_MeetCharts_10050-3" xfId="465"/>
    <cellStyle name="_LWSRESAnalysis9_12_China_MeetCharts_10050-3 2" xfId="466"/>
    <cellStyle name="_LWSRESAnalysis9_12_TCV" xfId="467"/>
    <cellStyle name="_LWSRESAnalysis9_12_TCV 2" xfId="468"/>
    <cellStyle name="_Maintenance Financials - 031217" xfId="469"/>
    <cellStyle name="_Maintenance Financials - 031217 2" xfId="470"/>
    <cellStyle name="_Maintenance Financials - 031217_TCV" xfId="471"/>
    <cellStyle name="_Maintenance Financials - 031217_TCV 2" xfId="472"/>
    <cellStyle name="_Manpower BrT Maio09" xfId="473"/>
    <cellStyle name="_Manpower BrT Maio09 2" xfId="474"/>
    <cellStyle name="_Manpower NOD OM Nov08" xfId="475"/>
    <cellStyle name="_Master NNS CWV (Mar 5)" xfId="476"/>
    <cellStyle name="_Master NNS CWV (Mar 5) 2" xfId="477"/>
    <cellStyle name="_Mayrev" xfId="478"/>
    <cellStyle name="_Mayrev 2" xfId="479"/>
    <cellStyle name="_Mayrev_Book2" xfId="480"/>
    <cellStyle name="_Mayrev_Book2 2" xfId="481"/>
    <cellStyle name="_Mayrev_China_MeetCharts_062105_final" xfId="482"/>
    <cellStyle name="_Mayrev_China_MeetCharts_062105_final 2" xfId="483"/>
    <cellStyle name="_MayrevWirelineRTS" xfId="484"/>
    <cellStyle name="_MayrevWirelineRTS 2" xfId="485"/>
    <cellStyle name="_MayrevWirelineRTS_Book2" xfId="486"/>
    <cellStyle name="_MayrevWirelineRTS_Book2 2" xfId="487"/>
    <cellStyle name="_MayrevWirelineRTS_China_MeetCharts_062105_final" xfId="488"/>
    <cellStyle name="_MayrevWirelineRTS_China_MeetCharts_062105_final 2" xfId="489"/>
    <cellStyle name="_MEA-MeetCharts_062904_ Draft" xfId="490"/>
    <cellStyle name="_MEA-MeetCharts_062904_ Draft 2" xfId="491"/>
    <cellStyle name="_MEA-MeetCharts_100504_Final" xfId="492"/>
    <cellStyle name="_MEA-MeetCharts_100504_Final 2" xfId="493"/>
    <cellStyle name="_MMF SALES September Forecast 10-10-05 2005 revised" xfId="494"/>
    <cellStyle name="_Mobility Plan v CWV F04 - 100903b" xfId="495"/>
    <cellStyle name="_Mobility Plan v CWV F04 - 100903b 2" xfId="496"/>
    <cellStyle name="_Mobility Plan v CWV F04 - 100903b_Book2" xfId="497"/>
    <cellStyle name="_Mobility Plan v CWV F04 - 100903b_Book2 2" xfId="498"/>
    <cellStyle name="_Mobility Plan v CWV F04 - 100903b_China_MeetCharts_062105_final" xfId="499"/>
    <cellStyle name="_Mobility Plan v CWV F04 - 100903b_China_MeetCharts_062105_final 2" xfId="500"/>
    <cellStyle name="_Mobility Plan v CWV F04 - 100903b-Veiw 3 -10-31-03" xfId="501"/>
    <cellStyle name="_Mobility Plan v CWV F04 - 100903b-Veiw 3 -10-31-03 2" xfId="502"/>
    <cellStyle name="_Mobility Plan v CWV F04 - 100903b-Veiw 3 -10-31-03_Book2" xfId="503"/>
    <cellStyle name="_Mobility Plan v CWV F04 - 100903b-Veiw 3 -10-31-03_Book2 2" xfId="504"/>
    <cellStyle name="_Mobility Plan v CWV F04 - 100903b-Veiw 3 -10-31-03_China_MeetCharts_062105_final" xfId="505"/>
    <cellStyle name="_Mobility Plan v CWV F04 - 100903b-Veiw 3 -10-31-03_China_MeetCharts_062105_final 2" xfId="506"/>
    <cellStyle name="_Mobility Plan v CWV F04 - 110203 - Majors-IOT" xfId="507"/>
    <cellStyle name="_Mobility Plan v CWV F04 - 110203 - Majors-IOT 2" xfId="508"/>
    <cellStyle name="_Mobility Plan v CWV F04 - 110203 - Majors-IOT_Book2" xfId="509"/>
    <cellStyle name="_Mobility Plan v CWV F04 - 110203 - Majors-IOT_Book2 2" xfId="510"/>
    <cellStyle name="_Mobility Plan v CWV F04 - 110203 - Majors-IOT_China_MeetCharts_062105_final" xfId="511"/>
    <cellStyle name="_Mobility Plan v CWV F04 - 110203 - Majors-IOT_China_MeetCharts_062105_final 2" xfId="512"/>
    <cellStyle name="_MU v PU - Q3 in May" xfId="513"/>
    <cellStyle name="_MU v PU - Q3 in May 2" xfId="514"/>
    <cellStyle name="_MU v PU - Q3 in May_Book2" xfId="515"/>
    <cellStyle name="_MU v PU - Q3 in May_Book2 2" xfId="516"/>
    <cellStyle name="_MU v PU - Q3 in May_China_MeetCharts_040604_Final" xfId="517"/>
    <cellStyle name="_MU v PU - Q3 in May_China_MeetCharts_040604_Final 2" xfId="518"/>
    <cellStyle name="_MU v PU - Q3 in May_China_MeetCharts_040604_Final_LWS TCV 2Q FY04" xfId="519"/>
    <cellStyle name="_MU v PU - Q3 in May_China_MeetCharts_040604_Final_LWS TCV 2Q FY04 2" xfId="520"/>
    <cellStyle name="_MU v PU - Q3 in May_China_MeetCharts_062105_final" xfId="521"/>
    <cellStyle name="_MU v PU - Q3 in May_China_MeetCharts_062105_final 2" xfId="522"/>
    <cellStyle name="_MU v PU - Q3 in May_China_MeetCharts_062904_Final" xfId="523"/>
    <cellStyle name="_MU v PU - Q3 in May_China_MeetCharts_062904_Final 2" xfId="524"/>
    <cellStyle name="_MU v PU - Q3 in May_China_MeetCharts_10050-3" xfId="525"/>
    <cellStyle name="_MU v PU - Q3 in May_China_MeetCharts_10050-3 2" xfId="526"/>
    <cellStyle name="_MU v PU - Q3 in May_TCV" xfId="527"/>
    <cellStyle name="_MU v PU - Q3 in May_TCV 2" xfId="528"/>
    <cellStyle name="_NAR EAST_MeetCharts_011105_Draft" xfId="529"/>
    <cellStyle name="_NAR EAST_MeetCharts_011105_Draft 2" xfId="530"/>
    <cellStyle name="_NAR EAST_MeetCharts_071205_Draft" xfId="531"/>
    <cellStyle name="_NAR EAST_MeetCharts_071205_Draft 2" xfId="532"/>
    <cellStyle name="_NAR MOB_MeetCharts_011105_Draft" xfId="533"/>
    <cellStyle name="_NAR MOB_MeetCharts_011105_Draft 2" xfId="534"/>
    <cellStyle name="_NAR MOB_MeetCharts_071205_Draft" xfId="535"/>
    <cellStyle name="_NAR MOB_MeetCharts_071205_Draft 2" xfId="536"/>
    <cellStyle name="_NAR Mobility_MeetChart-5" xfId="537"/>
    <cellStyle name="_NAR Mobility_MeetChart-5 2" xfId="538"/>
    <cellStyle name="_NAR Mobility-121603-Final" xfId="539"/>
    <cellStyle name="_NAR Mobility-121603-Final 2" xfId="540"/>
    <cellStyle name="_NAR Mobility-121603-Final_Book2" xfId="541"/>
    <cellStyle name="_NAR Mobility-121603-Final_Book2 2" xfId="542"/>
    <cellStyle name="_NAR Mobility-121603-Final_China_MeetCharts_062105_final" xfId="543"/>
    <cellStyle name="_NAR Mobility-121603-Final_China_MeetCharts_062105_final 2" xfId="544"/>
    <cellStyle name="_NAR TSS Bridge - Sep" xfId="545"/>
    <cellStyle name="_NAR TSS Bridge - Sep 2" xfId="546"/>
    <cellStyle name="_NAR TSS Bridge - Sep_Book2" xfId="547"/>
    <cellStyle name="_NAR TSS Bridge - Sep_Book2 2" xfId="548"/>
    <cellStyle name="_NAR TSS Bridge - Sep_China_MeetCharts_040604_Final" xfId="549"/>
    <cellStyle name="_NAR TSS Bridge - Sep_China_MeetCharts_040604_Final 2" xfId="550"/>
    <cellStyle name="_NAR TSS Bridge - Sep_China_MeetCharts_040604_Final_LWS TCV 2Q FY04" xfId="551"/>
    <cellStyle name="_NAR TSS Bridge - Sep_China_MeetCharts_040604_Final_LWS TCV 2Q FY04 2" xfId="552"/>
    <cellStyle name="_NAR TSS Bridge - Sep_China_MeetCharts_062105_final" xfId="553"/>
    <cellStyle name="_NAR TSS Bridge - Sep_China_MeetCharts_062105_final 2" xfId="554"/>
    <cellStyle name="_NAR TSS Bridge - Sep_China_MeetCharts_062904_Final" xfId="555"/>
    <cellStyle name="_NAR TSS Bridge - Sep_China_MeetCharts_062904_Final 2" xfId="556"/>
    <cellStyle name="_NAR TSS Bridge - Sep_China_MeetCharts_10050-3" xfId="557"/>
    <cellStyle name="_NAR TSS Bridge - Sep_China_MeetCharts_10050-3 2" xfId="558"/>
    <cellStyle name="_NAR TSS Bridge - Sep_TCV" xfId="559"/>
    <cellStyle name="_NAR TSS Bridge - Sep_TCV 2" xfId="560"/>
    <cellStyle name="_NAR TSS OPs Package - Aug" xfId="561"/>
    <cellStyle name="_NAR TSS OPs Package - Aug 2" xfId="562"/>
    <cellStyle name="_NAR TSS OPs Package - Aug_Book2" xfId="563"/>
    <cellStyle name="_NAR TSS OPs Package - Aug_Book2 2" xfId="564"/>
    <cellStyle name="_NAR TSS OPs Package - Aug_China_MeetCharts_040604_Final" xfId="565"/>
    <cellStyle name="_NAR TSS OPs Package - Aug_China_MeetCharts_040604_Final 2" xfId="566"/>
    <cellStyle name="_NAR TSS OPs Package - Aug_China_MeetCharts_040604_Final_LWS TCV 2Q FY04" xfId="567"/>
    <cellStyle name="_NAR TSS OPs Package - Aug_China_MeetCharts_040604_Final_LWS TCV 2Q FY04 2" xfId="568"/>
    <cellStyle name="_NAR TSS OPs Package - Aug_China_MeetCharts_062105_final" xfId="569"/>
    <cellStyle name="_NAR TSS OPs Package - Aug_China_MeetCharts_062105_final 2" xfId="570"/>
    <cellStyle name="_NAR TSS OPs Package - Aug_China_MeetCharts_062904_Final" xfId="571"/>
    <cellStyle name="_NAR TSS OPs Package - Aug_China_MeetCharts_062904_Final 2" xfId="572"/>
    <cellStyle name="_NAR TSS OPs Package - Aug_China_MeetCharts_10050-3" xfId="573"/>
    <cellStyle name="_NAR TSS OPs Package - Aug_China_MeetCharts_10050-3 2" xfId="574"/>
    <cellStyle name="_NAR TSS OPs Package - Aug_TCV" xfId="575"/>
    <cellStyle name="_NAR TSS OPs Package - Aug_TCV 2" xfId="576"/>
    <cellStyle name="_NAR Wireline West Plan" xfId="577"/>
    <cellStyle name="_NAR Wireline West Plan 2" xfId="578"/>
    <cellStyle name="_NAR Wireline West Plan_Book2" xfId="579"/>
    <cellStyle name="_NAR Wireline West Plan_Book2 2" xfId="580"/>
    <cellStyle name="_NAR Wireline West Plan_China_MeetCharts_040604_Final" xfId="581"/>
    <cellStyle name="_NAR Wireline West Plan_China_MeetCharts_040604_Final 2" xfId="582"/>
    <cellStyle name="_NAR Wireline West Plan_China_MeetCharts_040604_Final_LWS TCV 2Q FY04" xfId="583"/>
    <cellStyle name="_NAR Wireline West Plan_China_MeetCharts_040604_Final_LWS TCV 2Q FY04 2" xfId="584"/>
    <cellStyle name="_NAR Wireline West Plan_China_MeetCharts_062105_final" xfId="585"/>
    <cellStyle name="_NAR Wireline West Plan_China_MeetCharts_062105_final 2" xfId="586"/>
    <cellStyle name="_NAR Wireline West Plan_China_MeetCharts_062904_Final" xfId="587"/>
    <cellStyle name="_NAR Wireline West Plan_China_MeetCharts_062904_Final 2" xfId="588"/>
    <cellStyle name="_NAR Wireline West Plan_China_MeetCharts_10050-3" xfId="589"/>
    <cellStyle name="_NAR Wireline West Plan_China_MeetCharts_10050-3 2" xfId="590"/>
    <cellStyle name="_NAR Wireline West Plan_TCV" xfId="591"/>
    <cellStyle name="_NAR Wireline West Plan_TCV 2" xfId="592"/>
    <cellStyle name="_NAR Wireline West_Meet-7" xfId="593"/>
    <cellStyle name="_NAR Wireline West_Meet-7 2" xfId="594"/>
    <cellStyle name="_NAR Wireline West_MeetCharts_040604_Final" xfId="595"/>
    <cellStyle name="_NAR Wireline West_MeetCharts_040604_Final 2" xfId="596"/>
    <cellStyle name="_NAR Wireline West_MeetCharts_040604_Final_TCV" xfId="597"/>
    <cellStyle name="_NAR Wireline West_MeetCharts_040604_Final_TCV 2" xfId="598"/>
    <cellStyle name="_NAR Wireline West_MeetCharts_062904_Final" xfId="599"/>
    <cellStyle name="_NAR Wireline West_MeetCharts_062904_Final 2" xfId="600"/>
    <cellStyle name="_NAR Wireline West_MeetCharts-062105-Final" xfId="601"/>
    <cellStyle name="_NAR Wireline West_MeetCharts-062105-Final 2" xfId="602"/>
    <cellStyle name="_NAREAST_MeetCharts_040604 Draft" xfId="603"/>
    <cellStyle name="_NAREAST_MeetCharts_040604 Draft 2" xfId="604"/>
    <cellStyle name="_NAREAST_MeetCharts_040604 Draft_TCV" xfId="605"/>
    <cellStyle name="_NAREAST_MeetCharts_040604 Draft_TCV 2" xfId="606"/>
    <cellStyle name="_NAREAST_MeetCharts_062904 FINAL" xfId="607"/>
    <cellStyle name="_NAREAST_MeetCharts_062904 FINAL 2" xfId="608"/>
    <cellStyle name="_NAREAST_MeetCharts_100-3" xfId="609"/>
    <cellStyle name="_NAREAST_MeetCharts_100-3 2" xfId="610"/>
    <cellStyle name="_New Charts 04PLan vs CWV" xfId="611"/>
    <cellStyle name="_New Charts 04PLan vs CWV 2" xfId="612"/>
    <cellStyle name="_New Charts 04PLan vs CWV_TCV" xfId="613"/>
    <cellStyle name="_New Charts 04PLan vs CWV_TCV 2" xfId="614"/>
    <cellStyle name="_Newco Plan - OC meeting 180107" xfId="615"/>
    <cellStyle name="_NGN 2006 project scenario_060123 incl. opp&amp;risk_V3 _BE" xfId="616"/>
    <cellStyle name="_NID - February Outlook" xfId="617"/>
    <cellStyle name="_NID 2006 Restatement by BU_Region - Mar 7 PRELIMINARY" xfId="618"/>
    <cellStyle name="_NID BD Outlook - January Outlook - Feb 16v2" xfId="619"/>
    <cellStyle name="_NID P&amp;L Overview - February outlook - Mar 9" xfId="620"/>
    <cellStyle name="_NID Unit Reporting - February Outlook _Mar 13 (before BDA)" xfId="621"/>
    <cellStyle name="_NOD Dez manpower" xfId="622"/>
    <cellStyle name="_NOD manpower Julho 2008" xfId="623"/>
    <cellStyle name="_NOD manpower Set08" xfId="624"/>
    <cellStyle name="_NOTES &amp; DEFN" xfId="625"/>
    <cellStyle name="_NOTES &amp; DEFN 2" xfId="626"/>
    <cellStyle name="_OPS analysis Prmry  2ndry Catg 04182003 Preliminary" xfId="627"/>
    <cellStyle name="_OPS analysis Prmry  2ndry Catg 04182003 Preliminary 2" xfId="628"/>
    <cellStyle name="_OPS analysis Prmry  2ndry Catg 04182003 Preliminary_Book2" xfId="629"/>
    <cellStyle name="_OPS analysis Prmry  2ndry Catg 04182003 Preliminary_Book2 2" xfId="630"/>
    <cellStyle name="_OPS analysis Prmry  2ndry Catg 04182003 Preliminary_China_MeetCharts_062105_final" xfId="631"/>
    <cellStyle name="_OPS analysis Prmry  2ndry Catg 04182003 Preliminary_China_MeetCharts_062105_final 2" xfId="632"/>
    <cellStyle name="_Ops Review Feb 20_w Pat Russo" xfId="633"/>
    <cellStyle name="_Ops Review Feb 20_w Pat Russo 2" xfId="634"/>
    <cellStyle name="_Ops-Mtce FY04 10-01-03  $375.52 - Mobility Only FD" xfId="635"/>
    <cellStyle name="_Ops-Mtce FY04 10-01-03  $375.52 - Mobility Only FD 2" xfId="636"/>
    <cellStyle name="_Ops-Mtce FY04 10-01-03  $375.52 - Mobility Only FD_Book2" xfId="637"/>
    <cellStyle name="_Ops-Mtce FY04 10-01-03  $375.52 - Mobility Only FD_Book2 2" xfId="638"/>
    <cellStyle name="_Ops-Mtce FY04 10-01-03  $375.52 - Mobility Only FD_China_MeetCharts_062105_final" xfId="639"/>
    <cellStyle name="_Ops-Mtce FY04 10-01-03  $375.52 - Mobility Only FD_China_MeetCharts_062105_final 2" xfId="640"/>
    <cellStyle name="_Ops-Mtce FY04 8-15-03 Holmes1" xfId="641"/>
    <cellStyle name="_Ops-Mtce FY04 8-15-03 Holmes1 2" xfId="642"/>
    <cellStyle name="_Ops-Mtce FY04 8-15-03 Holmes1_Book2" xfId="643"/>
    <cellStyle name="_Ops-Mtce FY04 8-15-03 Holmes1_Book2 2" xfId="644"/>
    <cellStyle name="_Ops-Mtce FY04 8-15-03 Holmes1_China_MeetCharts_040604_Final" xfId="645"/>
    <cellStyle name="_Ops-Mtce FY04 8-15-03 Holmes1_China_MeetCharts_040604_Final 2" xfId="646"/>
    <cellStyle name="_Ops-Mtce FY04 8-15-03 Holmes1_China_MeetCharts_040604_Final_LWS TCV 2Q FY04" xfId="647"/>
    <cellStyle name="_Ops-Mtce FY04 8-15-03 Holmes1_China_MeetCharts_040604_Final_LWS TCV 2Q FY04 2" xfId="648"/>
    <cellStyle name="_Ops-Mtce FY04 8-15-03 Holmes1_China_MeetCharts_062105_final" xfId="649"/>
    <cellStyle name="_Ops-Mtce FY04 8-15-03 Holmes1_China_MeetCharts_062105_final 2" xfId="650"/>
    <cellStyle name="_Ops-Mtce FY04 8-15-03 Holmes1_China_MeetCharts_062904_Final" xfId="651"/>
    <cellStyle name="_Ops-Mtce FY04 8-15-03 Holmes1_China_MeetCharts_062904_Final 2" xfId="652"/>
    <cellStyle name="_Ops-Mtce FY04 8-15-03 Holmes1_China_MeetCharts_10050-3" xfId="653"/>
    <cellStyle name="_Ops-Mtce FY04 8-15-03 Holmes1_China_MeetCharts_10050-3 2" xfId="654"/>
    <cellStyle name="_Ops-Mtce FY04 8-15-03 Holmes1_TCV" xfId="655"/>
    <cellStyle name="_Ops-Mtce FY04 8-15-03 Holmes1_TCV 2" xfId="656"/>
    <cellStyle name="_Orders and Sales 2005 final_Vb" xfId="657"/>
    <cellStyle name="_Outsourcing Business Development Status 11-13" xfId="658"/>
    <cellStyle name="_Outsourcing Business Development Status 11-13 2" xfId="659"/>
    <cellStyle name="_P&amp;L by BU by Region" xfId="660"/>
    <cellStyle name="_P&amp;L Overview template" xfId="661"/>
    <cellStyle name="_P&amp;L2007_June_TDM" xfId="662"/>
    <cellStyle name="_Pasta2" xfId="663"/>
    <cellStyle name="_Pasta3" xfId="664"/>
    <cellStyle name="_PC 1236 FY04 Global Revenue" xfId="665"/>
    <cellStyle name="_PC 1236 FY04 Global Revenue 2" xfId="666"/>
    <cellStyle name="_Pessoal NOD Junho" xfId="667"/>
    <cellStyle name="_Pessoal NOD Out08" xfId="668"/>
    <cellStyle name="_Pkg oct 03" xfId="669"/>
    <cellStyle name="_Pkg oct 03 2" xfId="670"/>
    <cellStyle name="_Pkg oct 03_TCV" xfId="671"/>
    <cellStyle name="_Pkg oct 03_TCV 2" xfId="672"/>
    <cellStyle name="_Plan_CWV  by Cust" xfId="673"/>
    <cellStyle name="_Plan_CWV  by Cust 2" xfId="674"/>
    <cellStyle name="_Plan_CWV  by Cust_Book2" xfId="675"/>
    <cellStyle name="_Plan_CWV  by Cust_Book2 2" xfId="676"/>
    <cellStyle name="_Plan_CWV  by Cust_China_MeetCharts_040604_Final" xfId="677"/>
    <cellStyle name="_Plan_CWV  by Cust_China_MeetCharts_040604_Final 2" xfId="678"/>
    <cellStyle name="_Plan_CWV  by Cust_China_MeetCharts_040604_Final_LWS TCV 2Q FY04" xfId="679"/>
    <cellStyle name="_Plan_CWV  by Cust_China_MeetCharts_040604_Final_LWS TCV 2Q FY04 2" xfId="680"/>
    <cellStyle name="_Plan_CWV  by Cust_China_MeetCharts_062105_final" xfId="681"/>
    <cellStyle name="_Plan_CWV  by Cust_China_MeetCharts_062105_final 2" xfId="682"/>
    <cellStyle name="_Plan_CWV  by Cust_China_MeetCharts_062904_Final" xfId="683"/>
    <cellStyle name="_Plan_CWV  by Cust_China_MeetCharts_062904_Final 2" xfId="684"/>
    <cellStyle name="_Plan_CWV  by Cust_China_MeetCharts_10050-3" xfId="685"/>
    <cellStyle name="_Plan_CWV  by Cust_China_MeetCharts_10050-3 2" xfId="686"/>
    <cellStyle name="_Plan_CWV  by Cust_TCV" xfId="687"/>
    <cellStyle name="_Plan_CWV  by Cust_TCV 2" xfId="688"/>
    <cellStyle name="_Portfolio Structure" xfId="689"/>
    <cellStyle name="_Portfolio Structure 2" xfId="690"/>
    <cellStyle name="_Portfolio Structure svc products 090502 for Kathy" xfId="691"/>
    <cellStyle name="_Portfolio Structure svc products 090502 for Kathy 2" xfId="692"/>
    <cellStyle name="_Portfolio Structure svc products 090502 for Kathy_Book2" xfId="693"/>
    <cellStyle name="_Portfolio Structure svc products 090502 for Kathy_Book2 2" xfId="694"/>
    <cellStyle name="_Portfolio Structure svc products 090502 for Kathy_China_MeetCharts_062105_final" xfId="695"/>
    <cellStyle name="_Portfolio Structure svc products 090502 for Kathy_China_MeetCharts_062105_final 2" xfId="696"/>
    <cellStyle name="_Portfolio Structure svc products 090502 for Kathy_Japan P-Analysis - Jun03v1" xfId="697"/>
    <cellStyle name="_Portfolio Structure svc products 090502 for Kathy_Japan P-Analysis - Jun03v1 2" xfId="698"/>
    <cellStyle name="_Portfolio Structure svc products 090502 for Kathy_NOTES &amp; DEFN" xfId="699"/>
    <cellStyle name="_Portfolio Structure svc products 090502 for Kathy_NOTES &amp; DEFN 2" xfId="700"/>
    <cellStyle name="_Portfolio Structure svc products 090502 for Kathy_Portfolio Structure" xfId="701"/>
    <cellStyle name="_Portfolio Structure svc products 090502 for Kathy_Portfolio Structure 2" xfId="702"/>
    <cellStyle name="_PU v MU 7_11 view version 3" xfId="703"/>
    <cellStyle name="_PU v MU 7_11 view version 3 2" xfId="704"/>
    <cellStyle name="_PU v MU 7_11 view version 3_Book2" xfId="705"/>
    <cellStyle name="_PU v MU 7_11 view version 3_Book2 2" xfId="706"/>
    <cellStyle name="_PU v MU 7_11 view version 3_China_MeetCharts_040604_Final" xfId="707"/>
    <cellStyle name="_PU v MU 7_11 view version 3_China_MeetCharts_040604_Final 2" xfId="708"/>
    <cellStyle name="_PU v MU 7_11 view version 3_China_MeetCharts_040604_Final_LWS TCV 2Q FY04" xfId="709"/>
    <cellStyle name="_PU v MU 7_11 view version 3_China_MeetCharts_040604_Final_LWS TCV 2Q FY04 2" xfId="710"/>
    <cellStyle name="_PU v MU 7_11 view version 3_China_MeetCharts_062105_final" xfId="711"/>
    <cellStyle name="_PU v MU 7_11 view version 3_China_MeetCharts_062105_final 2" xfId="712"/>
    <cellStyle name="_PU v MU 7_11 view version 3_China_MeetCharts_062904_Final" xfId="713"/>
    <cellStyle name="_PU v MU 7_11 view version 3_China_MeetCharts_062904_Final 2" xfId="714"/>
    <cellStyle name="_PU v MU 7_11 view version 3_China_MeetCharts_10050-3" xfId="715"/>
    <cellStyle name="_PU v MU 7_11 view version 3_China_MeetCharts_10050-3 2" xfId="716"/>
    <cellStyle name="_PU v MU 7_11 view version 3_TCV" xfId="717"/>
    <cellStyle name="_PU v MU 7_11 view version 3_TCV 2" xfId="718"/>
    <cellStyle name="_PU v MU 8_8 view version 3" xfId="719"/>
    <cellStyle name="_PU v MU 8_8 view version 3 2" xfId="720"/>
    <cellStyle name="_PU v MU 8_8 view version 3_Book2" xfId="721"/>
    <cellStyle name="_PU v MU 8_8 view version 3_Book2 2" xfId="722"/>
    <cellStyle name="_PU v MU 8_8 view version 3_China_MeetCharts_040604_Final" xfId="723"/>
    <cellStyle name="_PU v MU 8_8 view version 3_China_MeetCharts_040604_Final 2" xfId="724"/>
    <cellStyle name="_PU v MU 8_8 view version 3_China_MeetCharts_040604_Final_LWS TCV 2Q FY04" xfId="725"/>
    <cellStyle name="_PU v MU 8_8 view version 3_China_MeetCharts_040604_Final_LWS TCV 2Q FY04 2" xfId="726"/>
    <cellStyle name="_PU v MU 8_8 view version 3_China_MeetCharts_062105_final" xfId="727"/>
    <cellStyle name="_PU v MU 8_8 view version 3_China_MeetCharts_062105_final 2" xfId="728"/>
    <cellStyle name="_PU v MU 8_8 view version 3_China_MeetCharts_062904_Final" xfId="729"/>
    <cellStyle name="_PU v MU 8_8 view version 3_China_MeetCharts_062904_Final 2" xfId="730"/>
    <cellStyle name="_PU v MU 8_8 view version 3_China_MeetCharts_10050-3" xfId="731"/>
    <cellStyle name="_PU v MU 8_8 view version 3_China_MeetCharts_10050-3 2" xfId="732"/>
    <cellStyle name="_PU v MU 8_8 view version 3_TCV" xfId="733"/>
    <cellStyle name="_PU v MU 8_8 view version 3_TCV 2" xfId="734"/>
    <cellStyle name="_PU v MU 8_8 view version 4" xfId="735"/>
    <cellStyle name="_PU v MU 8_8 view version 4 2" xfId="736"/>
    <cellStyle name="_PU v MU 8_8 view version 4_Book2" xfId="737"/>
    <cellStyle name="_PU v MU 8_8 view version 4_Book2 2" xfId="738"/>
    <cellStyle name="_PU v MU 8_8 view version 4_China_MeetCharts_040604_Final" xfId="739"/>
    <cellStyle name="_PU v MU 8_8 view version 4_China_MeetCharts_040604_Final 2" xfId="740"/>
    <cellStyle name="_PU v MU 8_8 view version 4_China_MeetCharts_040604_Final_LWS TCV 2Q FY04" xfId="741"/>
    <cellStyle name="_PU v MU 8_8 view version 4_China_MeetCharts_040604_Final_LWS TCV 2Q FY04 2" xfId="742"/>
    <cellStyle name="_PU v MU 8_8 view version 4_China_MeetCharts_062105_final" xfId="743"/>
    <cellStyle name="_PU v MU 8_8 view version 4_China_MeetCharts_062105_final 2" xfId="744"/>
    <cellStyle name="_PU v MU 8_8 view version 4_China_MeetCharts_062904_Final" xfId="745"/>
    <cellStyle name="_PU v MU 8_8 view version 4_China_MeetCharts_062904_Final 2" xfId="746"/>
    <cellStyle name="_PU v MU 8_8 view version 4_China_MeetCharts_10050-3" xfId="747"/>
    <cellStyle name="_PU v MU 8_8 view version 4_China_MeetCharts_10050-3 2" xfId="748"/>
    <cellStyle name="_PU v MU 8_8 view version 4_TCV" xfId="749"/>
    <cellStyle name="_PU v MU 8_8 view version 4_TCV 2" xfId="750"/>
    <cellStyle name="_PU v MU 9_5 version 3" xfId="751"/>
    <cellStyle name="_PU v MU 9_5 version 3 2" xfId="752"/>
    <cellStyle name="_PU v MU 9_5 version 3_Book2" xfId="753"/>
    <cellStyle name="_PU v MU 9_5 version 3_Book2 2" xfId="754"/>
    <cellStyle name="_PU v MU 9_5 version 3_China_MeetCharts_040604_Final" xfId="755"/>
    <cellStyle name="_PU v MU 9_5 version 3_China_MeetCharts_040604_Final 2" xfId="756"/>
    <cellStyle name="_PU v MU 9_5 version 3_China_MeetCharts_040604_Final_LWS TCV 2Q FY04" xfId="757"/>
    <cellStyle name="_PU v MU 9_5 version 3_China_MeetCharts_040604_Final_LWS TCV 2Q FY04 2" xfId="758"/>
    <cellStyle name="_PU v MU 9_5 version 3_China_MeetCharts_062105_final" xfId="759"/>
    <cellStyle name="_PU v MU 9_5 version 3_China_MeetCharts_062105_final 2" xfId="760"/>
    <cellStyle name="_PU v MU 9_5 version 3_China_MeetCharts_062904_Final" xfId="761"/>
    <cellStyle name="_PU v MU 9_5 version 3_China_MeetCharts_062904_Final 2" xfId="762"/>
    <cellStyle name="_PU v MU 9_5 version 3_China_MeetCharts_10050-3" xfId="763"/>
    <cellStyle name="_PU v MU 9_5 version 3_China_MeetCharts_10050-3 2" xfId="764"/>
    <cellStyle name="_PU v MU 9_5 version 3_TCV" xfId="765"/>
    <cellStyle name="_PU v MU 9_5 version 3_TCV 2" xfId="766"/>
    <cellStyle name="_PY rate CIT_SEL_ASB 2006" xfId="767"/>
    <cellStyle name="_Q2 Mtnce MJE" xfId="768"/>
    <cellStyle name="_Q2 Mtnce MJE 2" xfId="769"/>
    <cellStyle name="_Q2 Mtnce MJE_Book2" xfId="770"/>
    <cellStyle name="_Q2 Mtnce MJE_Book2 2" xfId="771"/>
    <cellStyle name="_Q3 Revised TCV Format and Contacts 6-29-05 (AP)" xfId="772"/>
    <cellStyle name="_Q3 Revised TCV Format and Contacts 6-29-05 (AP) 2" xfId="773"/>
    <cellStyle name="_Revenue meeting 20Feb07 - BG OP template" xfId="774"/>
    <cellStyle name="_Revised TCV Format 7-4-05" xfId="775"/>
    <cellStyle name="_Revised TCV Format 7-4-05 2" xfId="776"/>
    <cellStyle name="_Revised TCV Format and Contacts 3-28-06" xfId="777"/>
    <cellStyle name="_Revised TCV Format and Contacts 3-28-06 2" xfId="778"/>
    <cellStyle name="_Sales &amp; Market" xfId="779"/>
    <cellStyle name="_SBG employee &amp; contracted heads  2008" xfId="780"/>
    <cellStyle name="_SBG Essbase Master" xfId="781"/>
    <cellStyle name="_SBG Financial Package by Qtr_reconcile" xfId="782"/>
    <cellStyle name="_SBG Fixed Cost v2" xfId="783"/>
    <cellStyle name="_SBG Product Structure Dictionary feb 9th (2)" xfId="784"/>
    <cellStyle name="_SBG Q1 &amp; Q2 Sales Bridge" xfId="785"/>
    <cellStyle name="_SBG Q1 &amp; Q2 Sales Bridge 2" xfId="786"/>
    <cellStyle name="_SBG Sales by Quarter_(P4) v1" xfId="787"/>
    <cellStyle name="_SBG Sales Forecast_Feb 20" xfId="788"/>
    <cellStyle name="_SBG Sales Forecast_Feb 20 2" xfId="789"/>
    <cellStyle name="_Service product listing 091102" xfId="790"/>
    <cellStyle name="_Service product listing 091102 2" xfId="791"/>
    <cellStyle name="_Service product listing 091102_Book2" xfId="792"/>
    <cellStyle name="_Service product listing 091102_Book2 2" xfId="793"/>
    <cellStyle name="_Service product listing 091102_China_MeetCharts_062105_final" xfId="794"/>
    <cellStyle name="_Service product listing 091102_China_MeetCharts_062105_final 2" xfId="795"/>
    <cellStyle name="_Service product listing 091102_Japan P-Analysis - Jun03v1" xfId="796"/>
    <cellStyle name="_Service product listing 091102_Japan P-Analysis - Jun03v1 2" xfId="797"/>
    <cellStyle name="_Service product listing 091102_NOTES &amp; DEFN" xfId="798"/>
    <cellStyle name="_Service product listing 091102_NOTES &amp; DEFN 2" xfId="799"/>
    <cellStyle name="_Service product listing 091102_Portfolio Structure" xfId="800"/>
    <cellStyle name="_Service product listing 091102_Portfolio Structure 2" xfId="801"/>
    <cellStyle name="_Services Heads Fcst v 30Jun09" xfId="802"/>
    <cellStyle name="_Sheet1" xfId="803"/>
    <cellStyle name="_Sheet1 2" xfId="804"/>
    <cellStyle name="_Sheet2" xfId="805"/>
    <cellStyle name="_Sheet2 2" xfId="806"/>
    <cellStyle name="_Sheet2_Book2" xfId="807"/>
    <cellStyle name="_Sheet2_Book2 2" xfId="808"/>
    <cellStyle name="_Sheet2_China_MeetCharts_062105_final" xfId="809"/>
    <cellStyle name="_Sheet2_China_MeetCharts_062105_final 2" xfId="810"/>
    <cellStyle name="_Sheet7" xfId="811"/>
    <cellStyle name="_Sheet7 2" xfId="812"/>
    <cellStyle name="_Synergies split by BG-2nd edition" xfId="813"/>
    <cellStyle name="_Synergies split by BG-2nd edition 2" xfId="814"/>
    <cellStyle name="_Synergies split by BG-2nd edition-v2" xfId="815"/>
    <cellStyle name="_Synergies split by BG-2nd edition-v2 2" xfId="816"/>
    <cellStyle name="_Synergy Operating Plan 2007 V0.2" xfId="817"/>
    <cellStyle name="_Synergy Operating Plan 2007 V0.2 2" xfId="818"/>
    <cellStyle name="_Synergy Phase 3- HC Project APAC V21" xfId="819"/>
    <cellStyle name="_Synergy Phase 3- HC Project APAC V21 2" xfId="820"/>
    <cellStyle name="_Synergy Phase 3- HC Project APAC V2fc" xfId="821"/>
    <cellStyle name="_Synergy Phase 3- HC Project APAC V2fc 2" xfId="822"/>
    <cellStyle name="_Synergy Plan_Forecast" xfId="823"/>
    <cellStyle name="_Synergy Plan_Forecast 2" xfId="824"/>
    <cellStyle name="_TCV" xfId="825"/>
    <cellStyle name="_TCV - CommApps_VzW_Canada" xfId="826"/>
    <cellStyle name="_TCV - CommApps_VzW_Canada 2" xfId="827"/>
    <cellStyle name="_TCV 2" xfId="828"/>
    <cellStyle name="_TCV DeploymentQ105" xfId="829"/>
    <cellStyle name="_TCV DeploymentQ105 2" xfId="830"/>
    <cellStyle name="_TCV v2" xfId="831"/>
    <cellStyle name="_TCV v2 2" xfId="832"/>
    <cellStyle name="_TCV-AP FY04Q4" xfId="833"/>
    <cellStyle name="_TCV-AP FY04Q4 2" xfId="834"/>
    <cellStyle name="_template P&amp;L meeting 2007 - R&amp;O chart" xfId="835"/>
    <cellStyle name="_template P&amp;L meeting 2007 - R&amp;O chart 2" xfId="836"/>
    <cellStyle name="_transferencias solicitadas OM" xfId="837"/>
    <cellStyle name="_TSS" xfId="838"/>
    <cellStyle name="_TSS 2" xfId="839"/>
    <cellStyle name="_tss Portfolio as of 102" xfId="840"/>
    <cellStyle name="_tss Portfolio as of 102 2" xfId="841"/>
    <cellStyle name="_tss Portfolio as of 102_Japan P-Analysis - Jun03v1" xfId="842"/>
    <cellStyle name="_tss Portfolio as of 102_Japan P-Analysis - Jun03v1 2" xfId="843"/>
    <cellStyle name="_tss Portfolio as of 102_NOTES &amp; DEFN" xfId="844"/>
    <cellStyle name="_tss Portfolio as of 102_NOTES &amp; DEFN 2" xfId="845"/>
    <cellStyle name="_tss Portfolio as of 102_Portfolio Structure" xfId="846"/>
    <cellStyle name="_tss Portfolio as of 102_Portfolio Structure 2" xfId="847"/>
    <cellStyle name="_TSS_Book2" xfId="848"/>
    <cellStyle name="_TSS_Book2 2" xfId="849"/>
    <cellStyle name="_TSS_China_MeetCharts_062105_final" xfId="850"/>
    <cellStyle name="_TSS_China_MeetCharts_062105_final 2" xfId="851"/>
    <cellStyle name="_TSS_Japan P-Analysis - Jun03v1" xfId="852"/>
    <cellStyle name="_TSS_Japan P-Analysis - Jun03v1 2" xfId="853"/>
    <cellStyle name="_TSS_NOTES &amp; DEFN" xfId="854"/>
    <cellStyle name="_TSS_NOTES &amp; DEFN 2" xfId="855"/>
    <cellStyle name="_TSS_Portfolio Structure" xfId="856"/>
    <cellStyle name="_TSS_Portfolio Structure 2" xfId="857"/>
    <cellStyle name="_TSSCodeSum" xfId="858"/>
    <cellStyle name="_TSSCodeSum 2" xfId="859"/>
    <cellStyle name="_TSSCodeSum_Book2" xfId="860"/>
    <cellStyle name="_TSSCodeSum_Book2 2" xfId="861"/>
    <cellStyle name="_TSSCodeSum_China_MeetCharts_062105_final" xfId="862"/>
    <cellStyle name="_TSSCodeSum_China_MeetCharts_062105_final 2" xfId="863"/>
    <cellStyle name="_verzoncwvlast" xfId="864"/>
    <cellStyle name="_verzoncwvlast 2" xfId="865"/>
    <cellStyle name="_verzoncwvlast_Book2" xfId="866"/>
    <cellStyle name="_verzoncwvlast_Book2 2" xfId="867"/>
    <cellStyle name="_verzoncwvlast_China_MeetCharts_062105_final" xfId="868"/>
    <cellStyle name="_verzoncwvlast_China_MeetCharts_062105_final 2" xfId="869"/>
    <cellStyle name="_Wins" xfId="870"/>
    <cellStyle name="_Wins - Losses Europe 07JUL2005" xfId="871"/>
    <cellStyle name="_Wins - Losses Europe 07JUL2005 2" xfId="872"/>
    <cellStyle name="_Wins - Losses Europe 24DEC04" xfId="873"/>
    <cellStyle name="_Wins - Losses Europe 24DEC04 2" xfId="874"/>
    <cellStyle name="_Wins - Losses Europe 31DEC04-" xfId="875"/>
    <cellStyle name="_Wins - Losses Europe 31DEC04- 2" xfId="876"/>
    <cellStyle name="_Wins 2" xfId="877"/>
    <cellStyle name="_Wins_LWS TCV 2Q FY04" xfId="878"/>
    <cellStyle name="_Wins_LWS TCV 2Q FY04 2" xfId="879"/>
    <cellStyle name="’Ê‰Ý [0.00]_Adv_220111" xfId="880"/>
    <cellStyle name="’E‰Y [0.00]_Region Orders (2)" xfId="881"/>
    <cellStyle name="’Ê‰Ý [0.00]_Region Orders (2)" xfId="882"/>
    <cellStyle name="’E‰Y [0.00]_Region Orders (2) 2" xfId="883"/>
    <cellStyle name="’Ê‰Ý [0.00]_Region Orders (2) 2" xfId="884"/>
    <cellStyle name="’E‰Y [0.00]_Region Orders (2)_KOR" xfId="885"/>
    <cellStyle name="’Ê‰Ý [0.00]_Region Orders (2)_KOR" xfId="886"/>
    <cellStyle name="’E‰Y [0.00]_Region Orders (2)_KOR 2" xfId="887"/>
    <cellStyle name="’Ê‰Ý [0.00]_Region Orders (2)_KOR 2" xfId="888"/>
    <cellStyle name="’E‰Y [0.00]_Region Orders (2)_SPA" xfId="889"/>
    <cellStyle name="’Ê‰Ý [0.00]_Region Orders (2)_SPA" xfId="890"/>
    <cellStyle name="’E‰Y [0.00]_Region Orders (2)_SPA 2" xfId="891"/>
    <cellStyle name="’Ê‰Ý [0.00]_Region Orders (2)_SPA 2" xfId="892"/>
    <cellStyle name="’E‰Y [0.00]_Region Summary (2)" xfId="893"/>
    <cellStyle name="’Ê‰Ý [0.00]_Region Summary (2)" xfId="894"/>
    <cellStyle name="’E‰Y [0.00]_Region Summary (2) 2" xfId="895"/>
    <cellStyle name="’Ê‰Ý [0.00]_Region Summary (2) 2" xfId="896"/>
    <cellStyle name="’E‰Y [0.00]_Region Summary (2)_KOR" xfId="897"/>
    <cellStyle name="’Ê‰Ý [0.00]_Region Summary (2)_KOR" xfId="898"/>
    <cellStyle name="’E‰Y [0.00]_Region Summary (2)_KOR 2" xfId="899"/>
    <cellStyle name="’Ê‰Ý [0.00]_Region Summary (2)_KOR 2" xfId="900"/>
    <cellStyle name="’E‰Y [0.00]_Region Summary (2)_SPA" xfId="901"/>
    <cellStyle name="’Ê‰Ý [0.00]_Region Summary (2)_SPA" xfId="902"/>
    <cellStyle name="’E‰Y [0.00]_Region Summary (2)_SPA 2" xfId="903"/>
    <cellStyle name="’Ê‰Ý [0.00]_Region Summary (2)_SPA 2" xfId="904"/>
    <cellStyle name="’Ê‰Ý_Adv_220111" xfId="905"/>
    <cellStyle name="’E‰Y_Region Orders (2)" xfId="906"/>
    <cellStyle name="’Ê‰Ý_Region Orders (2)" xfId="907"/>
    <cellStyle name="’E‰Y_Region Orders (2) 2" xfId="908"/>
    <cellStyle name="’Ê‰Ý_Region Orders (2) 2" xfId="909"/>
    <cellStyle name="’E‰Y_Region Orders (2)_KOR" xfId="910"/>
    <cellStyle name="’Ê‰Ý_Region Orders (2)_KOR" xfId="911"/>
    <cellStyle name="’E‰Y_Region Orders (2)_KOR 2" xfId="912"/>
    <cellStyle name="’Ê‰Ý_Region Orders (2)_KOR 2" xfId="913"/>
    <cellStyle name="’E‰Y_Region Orders (2)_SPA" xfId="914"/>
    <cellStyle name="’Ê‰Ý_Region Orders (2)_SPA" xfId="915"/>
    <cellStyle name="’E‰Y_Region Orders (2)_SPA 2" xfId="916"/>
    <cellStyle name="’Ê‰Ý_Region Orders (2)_SPA 2" xfId="917"/>
    <cellStyle name="’E‰Y_Region Summary (2)" xfId="918"/>
    <cellStyle name="’Ê‰Ý_Region Summary (2)" xfId="919"/>
    <cellStyle name="’E‰Y_Region Summary (2) 2" xfId="920"/>
    <cellStyle name="’Ê‰Ý_Region Summary (2) 2" xfId="921"/>
    <cellStyle name="’E‰Y_Region Summary (2)_KOR" xfId="922"/>
    <cellStyle name="’Ê‰Ý_Region Summary (2)_KOR" xfId="923"/>
    <cellStyle name="’E‰Y_Region Summary (2)_KOR 2" xfId="924"/>
    <cellStyle name="’Ê‰Ý_Region Summary (2)_KOR 2" xfId="925"/>
    <cellStyle name="’E‰Y_Region Summary (2)_SPA" xfId="926"/>
    <cellStyle name="’Ê‰Ý_Region Summary (2)_SPA" xfId="927"/>
    <cellStyle name="’E‰Y_Region Summary (2)_SPA 2" xfId="928"/>
    <cellStyle name="’Ê‰Ý_Region Summary (2)_SPA 2" xfId="929"/>
    <cellStyle name="•W?_Adv_220111" xfId="930"/>
    <cellStyle name="•W€_Adv_220111" xfId="932"/>
    <cellStyle name="•W_Adv_220111" xfId="931"/>
    <cellStyle name="æØè [0.00]_Adv_220111" xfId="986"/>
    <cellStyle name="æØè_Adv_220111" xfId="987"/>
    <cellStyle name="ÊÝ [0.00]_Adv_220111" xfId="1070"/>
    <cellStyle name="ÊÝ_Adv_220111" xfId="1071"/>
    <cellStyle name="W_Adv_220111" xfId="1509"/>
    <cellStyle name="0" xfId="933"/>
    <cellStyle name="0%" xfId="934"/>
    <cellStyle name="0,0_x000d__x000a_NA_x000d__x000a_" xfId="935"/>
    <cellStyle name="0,0_x000d__x000a_NA_x000d__x000a_ 2" xfId="1544"/>
    <cellStyle name="0_Book2" xfId="936"/>
    <cellStyle name="0_China_MeetCharts_040604_Final" xfId="937"/>
    <cellStyle name="0_China_MeetCharts_040604_Final_LWS TCV 2Q FY04" xfId="938"/>
    <cellStyle name="0_China_MeetCharts_062105_final" xfId="939"/>
    <cellStyle name="0_China_MeetCharts_062904_Final" xfId="940"/>
    <cellStyle name="0_China_MeetCharts_10050-3" xfId="941"/>
    <cellStyle name="0_TCV" xfId="942"/>
    <cellStyle name="20% - Accent1" xfId="943"/>
    <cellStyle name="20% - Accent1 2" xfId="1545"/>
    <cellStyle name="20% - Accent2" xfId="944"/>
    <cellStyle name="20% - Accent2 2" xfId="1546"/>
    <cellStyle name="20% - Accent3" xfId="945"/>
    <cellStyle name="20% - Accent3 2" xfId="1547"/>
    <cellStyle name="20% - Accent4" xfId="946"/>
    <cellStyle name="20% - Accent4 2" xfId="1548"/>
    <cellStyle name="20% - Accent5" xfId="947"/>
    <cellStyle name="20% - Accent5 2" xfId="1549"/>
    <cellStyle name="20% - Accent6" xfId="948"/>
    <cellStyle name="20% - Accent6 2" xfId="1550"/>
    <cellStyle name="20% - Ênfase1" xfId="1717" builtinId="30" customBuiltin="1"/>
    <cellStyle name="20% - Ênfase1 2" xfId="949"/>
    <cellStyle name="20% - Ênfase1 2 2" xfId="1551"/>
    <cellStyle name="20% - Ênfase2" xfId="1721" builtinId="34" customBuiltin="1"/>
    <cellStyle name="20% - Ênfase2 2" xfId="950"/>
    <cellStyle name="20% - Ênfase2 2 2" xfId="1552"/>
    <cellStyle name="20% - Ênfase3" xfId="1725" builtinId="38" customBuiltin="1"/>
    <cellStyle name="20% - Ênfase3 2" xfId="951"/>
    <cellStyle name="20% - Ênfase3 2 2" xfId="1553"/>
    <cellStyle name="20% - Ênfase4" xfId="1729" builtinId="42" customBuiltin="1"/>
    <cellStyle name="20% - Ênfase4 2" xfId="952"/>
    <cellStyle name="20% - Ênfase4 2 2" xfId="1554"/>
    <cellStyle name="20% - Ênfase5" xfId="1733" builtinId="46" customBuiltin="1"/>
    <cellStyle name="20% - Ênfase5 2" xfId="953"/>
    <cellStyle name="20% - Ênfase5 2 2" xfId="1555"/>
    <cellStyle name="20% - Ênfase6" xfId="1737" builtinId="50" customBuiltin="1"/>
    <cellStyle name="20% - Ênfase6 2" xfId="954"/>
    <cellStyle name="20% - Ênfase6 2 2" xfId="1556"/>
    <cellStyle name="40% - Accent1" xfId="955"/>
    <cellStyle name="40% - Accent1 2" xfId="1557"/>
    <cellStyle name="40% - Accent2" xfId="956"/>
    <cellStyle name="40% - Accent2 2" xfId="1558"/>
    <cellStyle name="40% - Accent3" xfId="957"/>
    <cellStyle name="40% - Accent3 2" xfId="1559"/>
    <cellStyle name="40% - Accent4" xfId="958"/>
    <cellStyle name="40% - Accent4 2" xfId="1560"/>
    <cellStyle name="40% - Accent5" xfId="959"/>
    <cellStyle name="40% - Accent5 2" xfId="1561"/>
    <cellStyle name="40% - Accent6" xfId="960"/>
    <cellStyle name="40% - Accent6 2" xfId="1562"/>
    <cellStyle name="40% - Ênfase1" xfId="1718" builtinId="31" customBuiltin="1"/>
    <cellStyle name="40% - Ênfase1 2" xfId="961"/>
    <cellStyle name="40% - Ênfase1 2 2" xfId="1563"/>
    <cellStyle name="40% - Ênfase2" xfId="1722" builtinId="35" customBuiltin="1"/>
    <cellStyle name="40% - Ênfase2 2" xfId="962"/>
    <cellStyle name="40% - Ênfase2 2 2" xfId="1564"/>
    <cellStyle name="40% - Ênfase3" xfId="1726" builtinId="39" customBuiltin="1"/>
    <cellStyle name="40% - Ênfase3 2" xfId="963"/>
    <cellStyle name="40% - Ênfase3 2 2" xfId="1565"/>
    <cellStyle name="40% - Ênfase4" xfId="1730" builtinId="43" customBuiltin="1"/>
    <cellStyle name="40% - Ênfase4 2" xfId="964"/>
    <cellStyle name="40% - Ênfase4 2 2" xfId="1566"/>
    <cellStyle name="40% - Ênfase5" xfId="1734" builtinId="47" customBuiltin="1"/>
    <cellStyle name="40% - Ênfase5 2" xfId="965"/>
    <cellStyle name="40% - Ênfase5 2 2" xfId="1567"/>
    <cellStyle name="40% - Ênfase6" xfId="1738" builtinId="51" customBuiltin="1"/>
    <cellStyle name="40% - Ênfase6 2" xfId="966"/>
    <cellStyle name="40% - Ênfase6 2 2" xfId="1568"/>
    <cellStyle name="60% - Accent1" xfId="967"/>
    <cellStyle name="60% - Accent1 2" xfId="1569"/>
    <cellStyle name="60% - Accent2" xfId="968"/>
    <cellStyle name="60% - Accent2 2" xfId="1570"/>
    <cellStyle name="60% - Accent3" xfId="969"/>
    <cellStyle name="60% - Accent3 2" xfId="1571"/>
    <cellStyle name="60% - Accent4" xfId="970"/>
    <cellStyle name="60% - Accent4 2" xfId="1572"/>
    <cellStyle name="60% - Accent5" xfId="971"/>
    <cellStyle name="60% - Accent5 2" xfId="1573"/>
    <cellStyle name="60% - Accent6" xfId="972"/>
    <cellStyle name="60% - Accent6 2" xfId="1574"/>
    <cellStyle name="60% - Ênfase1" xfId="1719" builtinId="32" customBuiltin="1"/>
    <cellStyle name="60% - Ênfase1 2" xfId="973"/>
    <cellStyle name="60% - Ênfase1 2 2" xfId="1575"/>
    <cellStyle name="60% - Ênfase2" xfId="1723" builtinId="36" customBuiltin="1"/>
    <cellStyle name="60% - Ênfase2 2" xfId="974"/>
    <cellStyle name="60% - Ênfase2 2 2" xfId="1576"/>
    <cellStyle name="60% - Ênfase3" xfId="1727" builtinId="40" customBuiltin="1"/>
    <cellStyle name="60% - Ênfase3 2" xfId="975"/>
    <cellStyle name="60% - Ênfase3 2 2" xfId="1577"/>
    <cellStyle name="60% - Ênfase4" xfId="1731" builtinId="44" customBuiltin="1"/>
    <cellStyle name="60% - Ênfase4 2" xfId="976"/>
    <cellStyle name="60% - Ênfase4 2 2" xfId="1578"/>
    <cellStyle name="60% - Ênfase5" xfId="1735" builtinId="48" customBuiltin="1"/>
    <cellStyle name="60% - Ênfase5 2" xfId="977"/>
    <cellStyle name="60% - Ênfase5 2 2" xfId="1579"/>
    <cellStyle name="60% - Ênfase6" xfId="1739" builtinId="52" customBuiltin="1"/>
    <cellStyle name="60% - Ênfase6 2" xfId="978"/>
    <cellStyle name="60% - Ênfase6 2 2" xfId="1580"/>
    <cellStyle name="6mal" xfId="979"/>
    <cellStyle name="Accent1" xfId="980"/>
    <cellStyle name="Accent1 2" xfId="1581"/>
    <cellStyle name="Accent2" xfId="981"/>
    <cellStyle name="Accent2 2" xfId="1582"/>
    <cellStyle name="Accent3" xfId="982"/>
    <cellStyle name="Accent3 2" xfId="1583"/>
    <cellStyle name="Accent4" xfId="983"/>
    <cellStyle name="Accent4 2" xfId="1584"/>
    <cellStyle name="Accent5" xfId="984"/>
    <cellStyle name="Accent5 2" xfId="1585"/>
    <cellStyle name="Accent6" xfId="985"/>
    <cellStyle name="Accent6 2" xfId="1586"/>
    <cellStyle name="AFE" xfId="988"/>
    <cellStyle name="AFE 2" xfId="989"/>
    <cellStyle name="AR" xfId="990"/>
    <cellStyle name="args.style" xfId="991"/>
    <cellStyle name="ARIAL" xfId="992"/>
    <cellStyle name="ARIAL 2" xfId="1587"/>
    <cellStyle name="arial11_bld_it" xfId="993"/>
    <cellStyle name="Bad" xfId="994"/>
    <cellStyle name="Bad 2" xfId="1588"/>
    <cellStyle name="Billions" xfId="995"/>
    <cellStyle name="Billions 2" xfId="996"/>
    <cellStyle name="BOLD" xfId="997"/>
    <cellStyle name="Bom" xfId="1704" builtinId="26" customBuiltin="1"/>
    <cellStyle name="Bom 2" xfId="998"/>
    <cellStyle name="Bom 2 2" xfId="1589"/>
    <cellStyle name="c" xfId="999"/>
    <cellStyle name="Calc Currency (0)" xfId="1000"/>
    <cellStyle name="Calc Currency (2)" xfId="1001"/>
    <cellStyle name="Calc Percent (0)" xfId="1002"/>
    <cellStyle name="Calc Percent (1)" xfId="1003"/>
    <cellStyle name="Calc Percent (2)" xfId="1004"/>
    <cellStyle name="Calc Units (0)" xfId="1005"/>
    <cellStyle name="Calc Units (1)" xfId="1006"/>
    <cellStyle name="Calc Units (2)" xfId="1007"/>
    <cellStyle name="Calculation" xfId="1008"/>
    <cellStyle name="Calculation 2" xfId="1590"/>
    <cellStyle name="Cálculo" xfId="1709" builtinId="22" customBuiltin="1"/>
    <cellStyle name="Cálculo 2" xfId="1009"/>
    <cellStyle name="Cálculo 2 2" xfId="1591"/>
    <cellStyle name="Célula de Verificação" xfId="1711" builtinId="23" customBuiltin="1"/>
    <cellStyle name="Célula de Verificação 2" xfId="1010"/>
    <cellStyle name="Célula de Verificação 2 2" xfId="1592"/>
    <cellStyle name="Célula Vinculada" xfId="1710" builtinId="24" customBuiltin="1"/>
    <cellStyle name="Célula Vinculada 2" xfId="1011"/>
    <cellStyle name="Célula Vinculada 2 2" xfId="1593"/>
    <cellStyle name="Check Cell" xfId="1012"/>
    <cellStyle name="Check Cell 2" xfId="1594"/>
    <cellStyle name="Comma [00]" xfId="1013"/>
    <cellStyle name="Comma 0" xfId="1014"/>
    <cellStyle name="Comma 0*" xfId="1015"/>
    <cellStyle name="Comma 0* 2" xfId="1016"/>
    <cellStyle name="Comma 0_2006-12 Services Market View v6" xfId="1017"/>
    <cellStyle name="Comma 2" xfId="1018"/>
    <cellStyle name="Comma0" xfId="1019"/>
    <cellStyle name="Comma0 - Modelo1" xfId="1020"/>
    <cellStyle name="Comma0 - Modelo1 2" xfId="1595"/>
    <cellStyle name="Comma0 - Style1" xfId="1021"/>
    <cellStyle name="Comma0 - Style1 2" xfId="1596"/>
    <cellStyle name="Comma1 - Modelo2" xfId="1022"/>
    <cellStyle name="Comma1 - Modelo2 2" xfId="1597"/>
    <cellStyle name="Comma1 - Style2" xfId="1023"/>
    <cellStyle name="Comma1 - Style2 2" xfId="1598"/>
    <cellStyle name="Config Data Cells" xfId="1024"/>
    <cellStyle name="Copied" xfId="1025"/>
    <cellStyle name="Cover Date" xfId="1026"/>
    <cellStyle name="Cover Date 2" xfId="1027"/>
    <cellStyle name="Cover Subtitle" xfId="1028"/>
    <cellStyle name="Cover Subtitle 2" xfId="1029"/>
    <cellStyle name="Cover Title" xfId="1030"/>
    <cellStyle name="Cover Title 2" xfId="1031"/>
    <cellStyle name="Currency [0]?CO-42" xfId="1032"/>
    <cellStyle name="Currency [00]" xfId="1033"/>
    <cellStyle name="Currency 0" xfId="1034"/>
    <cellStyle name="Currency 2" xfId="1035"/>
    <cellStyle name="Currency0" xfId="1036"/>
    <cellStyle name="Currency2" xfId="1037"/>
    <cellStyle name="Currency2 2" xfId="1038"/>
    <cellStyle name="Cyan_button_style" xfId="1039"/>
    <cellStyle name="Data Entry Shading" xfId="1040"/>
    <cellStyle name="Date" xfId="1041"/>
    <cellStyle name="Date Aligned" xfId="1042"/>
    <cellStyle name="Date Short" xfId="1043"/>
    <cellStyle name="Date_FCG Market View 2004-10 v3" xfId="1044"/>
    <cellStyle name="Dezimal [0]_pldt" xfId="1045"/>
    <cellStyle name="Dezimal[0]" xfId="1046"/>
    <cellStyle name="Dezimal[0] 2" xfId="1047"/>
    <cellStyle name="Dezimal_pldt" xfId="1048"/>
    <cellStyle name="Dia" xfId="1049"/>
    <cellStyle name="Dia 2" xfId="1599"/>
    <cellStyle name="Diseño" xfId="1050"/>
    <cellStyle name="Diseño 2" xfId="1600"/>
    <cellStyle name="Dotted Line" xfId="1051"/>
    <cellStyle name="Encabez1" xfId="1052"/>
    <cellStyle name="Encabez1 2" xfId="1601"/>
    <cellStyle name="Encabez2" xfId="1053"/>
    <cellStyle name="Encabez2 2" xfId="1602"/>
    <cellStyle name="Ênfase1" xfId="1716" builtinId="29" customBuiltin="1"/>
    <cellStyle name="Ênfase1 2" xfId="1054"/>
    <cellStyle name="Ênfase1 2 2" xfId="1603"/>
    <cellStyle name="Ênfase2" xfId="1720" builtinId="33" customBuiltin="1"/>
    <cellStyle name="Ênfase2 2" xfId="1055"/>
    <cellStyle name="Ênfase2 2 2" xfId="1604"/>
    <cellStyle name="Ênfase3" xfId="1724" builtinId="37" customBuiltin="1"/>
    <cellStyle name="Ênfase3 2" xfId="1056"/>
    <cellStyle name="Ênfase3 2 2" xfId="1605"/>
    <cellStyle name="Ênfase4" xfId="1728" builtinId="41" customBuiltin="1"/>
    <cellStyle name="Ênfase4 2" xfId="1057"/>
    <cellStyle name="Ênfase4 2 2" xfId="1606"/>
    <cellStyle name="Ênfase5" xfId="1732" builtinId="45" customBuiltin="1"/>
    <cellStyle name="Ênfase5 2" xfId="1058"/>
    <cellStyle name="Ênfase5 2 2" xfId="1607"/>
    <cellStyle name="Ênfase6" xfId="1736" builtinId="49" customBuiltin="1"/>
    <cellStyle name="Ênfase6 2" xfId="1059"/>
    <cellStyle name="Ênfase6 2 2" xfId="1608"/>
    <cellStyle name="Enter Currency (0)" xfId="1060"/>
    <cellStyle name="Enter Currency (2)" xfId="1061"/>
    <cellStyle name="Enter Units (0)" xfId="1062"/>
    <cellStyle name="Enter Units (1)" xfId="1063"/>
    <cellStyle name="Enter Units (2)" xfId="1064"/>
    <cellStyle name="Entered" xfId="1065"/>
    <cellStyle name="Entrada" xfId="1707" builtinId="20" customBuiltin="1"/>
    <cellStyle name="Entrada 2" xfId="1066"/>
    <cellStyle name="Entrada 2 2" xfId="1609"/>
    <cellStyle name="Euro" xfId="1067"/>
    <cellStyle name="Euro 2" xfId="1068"/>
    <cellStyle name="Explanatory Text" xfId="1069"/>
    <cellStyle name="Explanatory Text 2" xfId="1610"/>
    <cellStyle name="F2" xfId="1072"/>
    <cellStyle name="F2 2" xfId="1611"/>
    <cellStyle name="F3" xfId="1073"/>
    <cellStyle name="F3 2" xfId="1612"/>
    <cellStyle name="F4" xfId="1074"/>
    <cellStyle name="F4 2" xfId="1613"/>
    <cellStyle name="F5" xfId="1075"/>
    <cellStyle name="F5 2" xfId="1614"/>
    <cellStyle name="F6" xfId="1076"/>
    <cellStyle name="F6 2" xfId="1615"/>
    <cellStyle name="F7" xfId="1077"/>
    <cellStyle name="F7 2" xfId="1616"/>
    <cellStyle name="F8" xfId="1078"/>
    <cellStyle name="F8 2" xfId="1617"/>
    <cellStyle name="Fijo" xfId="1079"/>
    <cellStyle name="Fijo 2" xfId="1618"/>
    <cellStyle name="Financiero" xfId="1080"/>
    <cellStyle name="Financiero 2" xfId="1619"/>
    <cellStyle name="Fixed" xfId="1081"/>
    <cellStyle name="Float" xfId="1082"/>
    <cellStyle name="Float 2" xfId="1083"/>
    <cellStyle name="Followed Hyperlink" xfId="1084"/>
    <cellStyle name="Followed Hyperlink 2" xfId="1620"/>
    <cellStyle name="Footer SBILogo1" xfId="1085"/>
    <cellStyle name="Footer SBILogo1 2" xfId="1086"/>
    <cellStyle name="Footer SBILogo2" xfId="1087"/>
    <cellStyle name="Footer SBILogo2 2" xfId="1088"/>
    <cellStyle name="Footnote" xfId="1089"/>
    <cellStyle name="Footnote 2" xfId="1090"/>
    <cellStyle name="Footnote Reference" xfId="1091"/>
    <cellStyle name="Footnote Reference 2" xfId="1092"/>
    <cellStyle name="Footnote_2006-12 Services Market View v7" xfId="1093"/>
    <cellStyle name="Funnel" xfId="1094"/>
    <cellStyle name="Funnel 2" xfId="1095"/>
    <cellStyle name="G10" xfId="1096"/>
    <cellStyle name="Good" xfId="1097"/>
    <cellStyle name="Good 2" xfId="1621"/>
    <cellStyle name="gras" xfId="1098"/>
    <cellStyle name="Grey" xfId="1099"/>
    <cellStyle name="H1" xfId="1100"/>
    <cellStyle name="Hard Percent" xfId="1101"/>
    <cellStyle name="Headcount" xfId="1102"/>
    <cellStyle name="Header" xfId="1103"/>
    <cellStyle name="Header 2" xfId="1104"/>
    <cellStyle name="Header Draft Stamp" xfId="1105"/>
    <cellStyle name="Header Draft Stamp 2" xfId="1106"/>
    <cellStyle name="Header_2006-12 Services Market View v7" xfId="1107"/>
    <cellStyle name="Header1" xfId="1108"/>
    <cellStyle name="Header1 2" xfId="1622"/>
    <cellStyle name="Header2" xfId="1109"/>
    <cellStyle name="Header2 2" xfId="1623"/>
    <cellStyle name="heading" xfId="1110"/>
    <cellStyle name="Heading 1" xfId="1111"/>
    <cellStyle name="Heading 1 2" xfId="1624"/>
    <cellStyle name="Heading 1 Above" xfId="1112"/>
    <cellStyle name="Heading 1 Above 2" xfId="1113"/>
    <cellStyle name="Heading 1+" xfId="1114"/>
    <cellStyle name="Heading 1+ 2" xfId="1115"/>
    <cellStyle name="Heading 2" xfId="1116"/>
    <cellStyle name="Heading 2 2" xfId="1625"/>
    <cellStyle name="Heading 2 Below" xfId="1117"/>
    <cellStyle name="Heading 2 Below 2" xfId="1118"/>
    <cellStyle name="Heading 2+" xfId="1119"/>
    <cellStyle name="Heading 2+ 2" xfId="1120"/>
    <cellStyle name="Heading 3" xfId="1121"/>
    <cellStyle name="Heading 3 2" xfId="1626"/>
    <cellStyle name="Heading 3+" xfId="1122"/>
    <cellStyle name="Heading 3+ 2" xfId="1123"/>
    <cellStyle name="Heading 4" xfId="1124"/>
    <cellStyle name="Heading 4 2" xfId="1627"/>
    <cellStyle name="Heading 5" xfId="1690"/>
    <cellStyle name="Heading 6" xfId="1697"/>
    <cellStyle name="Heading1" xfId="1691"/>
    <cellStyle name="HEADINGS" xfId="1125"/>
    <cellStyle name="HEADINGSTOP" xfId="1126"/>
    <cellStyle name="Incorreto" xfId="1705" builtinId="27" customBuiltin="1"/>
    <cellStyle name="Incorreto 2" xfId="1127"/>
    <cellStyle name="Incorreto 2 2" xfId="1628"/>
    <cellStyle name="Input" xfId="1128"/>
    <cellStyle name="Input [yellow]" xfId="1129"/>
    <cellStyle name="Input 0" xfId="1130"/>
    <cellStyle name="Input 2" xfId="1131"/>
    <cellStyle name="Input 3" xfId="1629"/>
    <cellStyle name="Input Cells" xfId="1132"/>
    <cellStyle name="Input Currency" xfId="1133"/>
    <cellStyle name="Input Currency 0" xfId="1134"/>
    <cellStyle name="Input Currency 2" xfId="1135"/>
    <cellStyle name="Input Currency_2006-12 Services Market View v6" xfId="1136"/>
    <cellStyle name="Input Multiple" xfId="1137"/>
    <cellStyle name="Input Normal" xfId="1138"/>
    <cellStyle name="Input Percent" xfId="1139"/>
    <cellStyle name="Input Years" xfId="1140"/>
    <cellStyle name="InputCurrency" xfId="1141"/>
    <cellStyle name="InputCurrency 2" xfId="1142"/>
    <cellStyle name="InputCurrency2" xfId="1143"/>
    <cellStyle name="InputCurrency2 2" xfId="1144"/>
    <cellStyle name="InputDateDMth" xfId="1145"/>
    <cellStyle name="InputDateNorm" xfId="1146"/>
    <cellStyle name="InputDateNorm 2" xfId="1147"/>
    <cellStyle name="InputMultiple1" xfId="1148"/>
    <cellStyle name="InputMultiple1 2" xfId="1149"/>
    <cellStyle name="InputPercent1" xfId="1150"/>
    <cellStyle name="InputPercent1 2" xfId="1151"/>
    <cellStyle name="InputUlineNumeric" xfId="1152"/>
    <cellStyle name="InputUlineNumeric 2" xfId="1153"/>
    <cellStyle name="Jun" xfId="1"/>
    <cellStyle name="Jun 2" xfId="5"/>
    <cellStyle name="Lien hypertexte" xfId="1154"/>
    <cellStyle name="Lien hypertexte visité_BD4" xfId="1155"/>
    <cellStyle name="Lien hypertexte_ALCOG_2003-09-30 Alco Germany MMR Annex1" xfId="1156"/>
    <cellStyle name="Link Currency (0)" xfId="1157"/>
    <cellStyle name="Link Currency (2)" xfId="1158"/>
    <cellStyle name="Link Units (0)" xfId="1159"/>
    <cellStyle name="Link Units (1)" xfId="1160"/>
    <cellStyle name="Link Units (2)" xfId="1161"/>
    <cellStyle name="Linked Cell" xfId="1162"/>
    <cellStyle name="Linked Cell 2" xfId="1630"/>
    <cellStyle name="Linked Cells" xfId="1163"/>
    <cellStyle name="Lock" xfId="1164"/>
    <cellStyle name="Lock 2" xfId="1165"/>
    <cellStyle name="Lock partiel" xfId="1166"/>
    <cellStyle name="Lock partiel 2" xfId="1167"/>
    <cellStyle name="M S SANS SERIF" xfId="1168"/>
    <cellStyle name="M S SANS SERIF 2" xfId="1631"/>
    <cellStyle name="Migliaia (0)_CAL2001" xfId="1169"/>
    <cellStyle name="Migliaia_EMAI-CID" xfId="1170"/>
    <cellStyle name="Millares [0]_!!!GO" xfId="1171"/>
    <cellStyle name="Millares_!!!GO" xfId="1172"/>
    <cellStyle name="Milliers [0]_!!!GO" xfId="1173"/>
    <cellStyle name="Milliers_!!!GO" xfId="1174"/>
    <cellStyle name="Millions" xfId="1175"/>
    <cellStyle name="Millions 2" xfId="1176"/>
    <cellStyle name="Moeda 2" xfId="8"/>
    <cellStyle name="Moeda 2 2" xfId="1177"/>
    <cellStyle name="Moeda 2 3" xfId="1632"/>
    <cellStyle name="Moeda 3" xfId="1178"/>
    <cellStyle name="Moeda 3 2" xfId="1179"/>
    <cellStyle name="Moeda 4" xfId="1180"/>
    <cellStyle name="Moeda 4 2" xfId="1668"/>
    <cellStyle name="Moeda 4 2 2" xfId="1679"/>
    <cellStyle name="Moneda [0]_!!!GO" xfId="1181"/>
    <cellStyle name="Moneda_!!!GO" xfId="1182"/>
    <cellStyle name="Monetaire [0]_!!!GO" xfId="1183"/>
    <cellStyle name="Monétaire [0]_!!!GO" xfId="1184"/>
    <cellStyle name="Monetaire [0]_!!!GO 2" xfId="1185"/>
    <cellStyle name="Monétaire [0]_!!!GO 2" xfId="1186"/>
    <cellStyle name="Monetaire [0]_!!!GO_1" xfId="1187"/>
    <cellStyle name="Monétaire [0]_!!!GO_1" xfId="1188"/>
    <cellStyle name="Monetaire [0]_!!!GO_1 2" xfId="1189"/>
    <cellStyle name="Monétaire [0]_!!!GO_1 2" xfId="1190"/>
    <cellStyle name="Monetaire [0]_CTC" xfId="1191"/>
    <cellStyle name="Monétaire [0]_CTC" xfId="1192"/>
    <cellStyle name="Monetaire [0]_CTC 2" xfId="1193"/>
    <cellStyle name="Monétaire [0]_CTC 2" xfId="1194"/>
    <cellStyle name="Monetaire [0]_CTC_!!!GO" xfId="1195"/>
    <cellStyle name="Monétaire [0]_CTC_!!!GO" xfId="1196"/>
    <cellStyle name="Monetaire [0]_CTC_!!!GO 2" xfId="1197"/>
    <cellStyle name="Monétaire [0]_CTC_!!!GO 2" xfId="1198"/>
    <cellStyle name="Monetaire [0]_DIRECTIONS" xfId="1199"/>
    <cellStyle name="Monétaire [0]_DIRECTIONS" xfId="1200"/>
    <cellStyle name="Monetaire [0]_DIRECTIONS 2" xfId="1201"/>
    <cellStyle name="Monétaire [0]_DIRECTIONS 2" xfId="1202"/>
    <cellStyle name="Monetaire [0]_DIRECTIONS_!!!GO" xfId="1203"/>
    <cellStyle name="Monétaire [0]_DIRECTIONS_!!!GO" xfId="1204"/>
    <cellStyle name="Monetaire [0]_DIRECTIONS_!!!GO 2" xfId="1205"/>
    <cellStyle name="Monétaire [0]_DIRECTIONS_!!!GO 2" xfId="1206"/>
    <cellStyle name="Monetaire [0]_laroux" xfId="1207"/>
    <cellStyle name="Monétaire [0]_laroux" xfId="1208"/>
    <cellStyle name="Monetaire [0]_laroux 2" xfId="1209"/>
    <cellStyle name="Monétaire [0]_laroux 2" xfId="1210"/>
    <cellStyle name="Monetaire [0]_laroux_1" xfId="1211"/>
    <cellStyle name="Monétaire [0]_laroux_1" xfId="1212"/>
    <cellStyle name="Monetaire [0]_laroux_1 2" xfId="1213"/>
    <cellStyle name="Monétaire [0]_liste principale 1998" xfId="1214"/>
    <cellStyle name="Monetaire [0]_liste principale 1998 2" xfId="1215"/>
    <cellStyle name="Monétaire [0]_liste principale 1998 2" xfId="1216"/>
    <cellStyle name="Monetaire [0]_liste principale 1998_!!!GO" xfId="1217"/>
    <cellStyle name="Monétaire [0]_liste principale 1998_!!!GO" xfId="1218"/>
    <cellStyle name="Monetaire [0]_liste principale 1998_!!!GO 2" xfId="1219"/>
    <cellStyle name="Monétaire [0]_liste principale 1998_!!!GO 2" xfId="1220"/>
    <cellStyle name="Monetaire [0]_pldt" xfId="1221"/>
    <cellStyle name="Monétaire [0]_pldt" xfId="1222"/>
    <cellStyle name="Monetaire [0]_pldt 2" xfId="1223"/>
    <cellStyle name="Monétaire [0]_pldt 2" xfId="1224"/>
    <cellStyle name="Monetaire [0]_pldt_1" xfId="1225"/>
    <cellStyle name="Monétaire [0]_pldt_1" xfId="1226"/>
    <cellStyle name="Monetaire [0]_pldt_1 2" xfId="1227"/>
    <cellStyle name="Monétaire [0]_pldt_1 2" xfId="1228"/>
    <cellStyle name="Monetaire_!!!GO" xfId="1229"/>
    <cellStyle name="Monétaire_!!!GO" xfId="1230"/>
    <cellStyle name="Monetaire_!!!GO 2" xfId="1231"/>
    <cellStyle name="Monétaire_!!!GO_1" xfId="1232"/>
    <cellStyle name="Monetaire_!!!GO_1 2" xfId="1233"/>
    <cellStyle name="Monétaire_!!!GO_1 2" xfId="1234"/>
    <cellStyle name="Monetaire_CTC" xfId="1235"/>
    <cellStyle name="Monétaire_CTC" xfId="1236"/>
    <cellStyle name="Monetaire_CTC 2" xfId="1237"/>
    <cellStyle name="Monétaire_CTC 2" xfId="1238"/>
    <cellStyle name="Monetaire_CTC_!!!GO" xfId="1239"/>
    <cellStyle name="Monétaire_CTC_!!!GO" xfId="1240"/>
    <cellStyle name="Monetaire_CTC_!!!GO 2" xfId="1241"/>
    <cellStyle name="Monétaire_CTC_!!!GO 2" xfId="1242"/>
    <cellStyle name="Monetaire_DIRECTIONS" xfId="1243"/>
    <cellStyle name="Monétaire_DIRECTIONS" xfId="1244"/>
    <cellStyle name="Monetaire_DIRECTIONS 2" xfId="1245"/>
    <cellStyle name="Monétaire_DIRECTIONS 2" xfId="1246"/>
    <cellStyle name="Monetaire_DIRECTIONS_!!!GO" xfId="1247"/>
    <cellStyle name="Monétaire_DIRECTIONS_!!!GO" xfId="1248"/>
    <cellStyle name="Monetaire_DIRECTIONS_!!!GO 2" xfId="1249"/>
    <cellStyle name="Monétaire_DIRECTIONS_!!!GO 2" xfId="1250"/>
    <cellStyle name="Monetaire_laroux" xfId="1251"/>
    <cellStyle name="Monétaire_laroux" xfId="1252"/>
    <cellStyle name="Monetaire_laroux 2" xfId="1253"/>
    <cellStyle name="Monétaire_laroux 2" xfId="1254"/>
    <cellStyle name="Monetaire_laroux_1" xfId="1255"/>
    <cellStyle name="Monétaire_laroux_1" xfId="1256"/>
    <cellStyle name="Monetaire_laroux_1 2" xfId="1257"/>
    <cellStyle name="Monétaire_liste principale 1998" xfId="1258"/>
    <cellStyle name="Monetaire_liste principale 1998 2" xfId="1259"/>
    <cellStyle name="Monétaire_liste principale 1998 2" xfId="1260"/>
    <cellStyle name="Monetaire_liste principale 1998_!!!GO" xfId="1261"/>
    <cellStyle name="Monétaire_liste principale 1998_!!!GO" xfId="1262"/>
    <cellStyle name="Monetaire_liste principale 1998_!!!GO 2" xfId="1263"/>
    <cellStyle name="Monétaire_liste principale 1998_!!!GO 2" xfId="1264"/>
    <cellStyle name="Monetaire_pldt" xfId="1265"/>
    <cellStyle name="Monétaire_pldt" xfId="1266"/>
    <cellStyle name="Monetaire_pldt 2" xfId="1267"/>
    <cellStyle name="Monétaire_pldt 2" xfId="1268"/>
    <cellStyle name="Monetaire_pldt_1" xfId="1269"/>
    <cellStyle name="Monétaire_pldt_1" xfId="1270"/>
    <cellStyle name="Monetaire_pldt_1 2" xfId="1271"/>
    <cellStyle name="Monétaire_pldt_1 2" xfId="1272"/>
    <cellStyle name="Monetario" xfId="1273"/>
    <cellStyle name="Monetario 2" xfId="1633"/>
    <cellStyle name="Multiple" xfId="1274"/>
    <cellStyle name="Multiple1" xfId="1275"/>
    <cellStyle name="Multiple1 2" xfId="1276"/>
    <cellStyle name="Neutra" xfId="1706" builtinId="28" customBuiltin="1"/>
    <cellStyle name="Neutra 2" xfId="1277"/>
    <cellStyle name="Neutra 2 2" xfId="1634"/>
    <cellStyle name="Neutral" xfId="1278"/>
    <cellStyle name="Neutral 2" xfId="1635"/>
    <cellStyle name="no dec" xfId="1279"/>
    <cellStyle name="Normal" xfId="0" builtinId="0"/>
    <cellStyle name="Normal - Style1" xfId="1280"/>
    <cellStyle name="Normal - Style1 2" xfId="1281"/>
    <cellStyle name="Normal 10" xfId="1282"/>
    <cellStyle name="Normal 10 2" xfId="1528"/>
    <cellStyle name="Normal 10 3" xfId="10"/>
    <cellStyle name="Normal 11" xfId="1283"/>
    <cellStyle name="Normal 11 2" xfId="1535"/>
    <cellStyle name="Normal 12" xfId="1284"/>
    <cellStyle name="Normal 12 2" xfId="1534"/>
    <cellStyle name="Normal 13" xfId="1636"/>
    <cellStyle name="Normal 14" xfId="1531"/>
    <cellStyle name="Normal 15" xfId="1637"/>
    <cellStyle name="Normal 16" xfId="1638"/>
    <cellStyle name="Normal 17" xfId="1639"/>
    <cellStyle name="Normal 18" xfId="1540"/>
    <cellStyle name="Normal 19" xfId="1539"/>
    <cellStyle name="Normal 2" xfId="2"/>
    <cellStyle name="Normal 2 15" xfId="1285"/>
    <cellStyle name="Normal 2 2" xfId="3"/>
    <cellStyle name="Normal 2 2 2" xfId="6"/>
    <cellStyle name="Normal 2 2 3" xfId="1530"/>
    <cellStyle name="Normal 2 3" xfId="11"/>
    <cellStyle name="Normal 2 3 2" xfId="1286"/>
    <cellStyle name="Normal 2 4" xfId="1287"/>
    <cellStyle name="Normal 2 5" xfId="1529"/>
    <cellStyle name="Normal 2 6" xfId="1692"/>
    <cellStyle name="Normal 2_01 Planilha Suporte do leilão - São Paulo Interior V" xfId="1288"/>
    <cellStyle name="Normal 20" xfId="1538"/>
    <cellStyle name="Normal 21" xfId="1640"/>
    <cellStyle name="Normal 22" xfId="1533"/>
    <cellStyle name="Normal 23" xfId="1537"/>
    <cellStyle name="Normal 24" xfId="1536"/>
    <cellStyle name="Normal 25" xfId="1641"/>
    <cellStyle name="Normal 25 2" xfId="1693"/>
    <cellStyle name="Normal 25 2 2" xfId="1699"/>
    <cellStyle name="Normal 26" xfId="1532"/>
    <cellStyle name="Normal 27" xfId="1688"/>
    <cellStyle name="Normal 28" xfId="1696"/>
    <cellStyle name="Normal 3" xfId="7"/>
    <cellStyle name="Normal 3 2" xfId="9"/>
    <cellStyle name="Normal 3 2 2" xfId="1666"/>
    <cellStyle name="Normal 3 3" xfId="1289"/>
    <cellStyle name="Normal 3 4" xfId="1642"/>
    <cellStyle name="Normal 4" xfId="1290"/>
    <cellStyle name="Normal 4 2" xfId="1643"/>
    <cellStyle name="Normal 5" xfId="1291"/>
    <cellStyle name="Normal 5 2" xfId="1644"/>
    <cellStyle name="Normal 6" xfId="1292"/>
    <cellStyle name="Normal 6 2" xfId="1293"/>
    <cellStyle name="Normal 6 2 2" xfId="1294"/>
    <cellStyle name="Normal 6 3" xfId="1295"/>
    <cellStyle name="Normal 6 4" xfId="1645"/>
    <cellStyle name="Normal 7" xfId="1296"/>
    <cellStyle name="Normal 7 2" xfId="1646"/>
    <cellStyle name="Normal 8" xfId="1297"/>
    <cellStyle name="Normal 8 2" xfId="1647"/>
    <cellStyle name="Normal 9" xfId="1298"/>
    <cellStyle name="Normal 9 2" xfId="1299"/>
    <cellStyle name="Normal 9 3" xfId="1648"/>
    <cellStyle name="Normal2" xfId="1300"/>
    <cellStyle name="Normal2 2" xfId="1301"/>
    <cellStyle name="Normale_BIDS" xfId="1302"/>
    <cellStyle name="NormalGB" xfId="1303"/>
    <cellStyle name="NormalGB 2" xfId="1304"/>
    <cellStyle name="Nota" xfId="1713" builtinId="10" customBuiltin="1"/>
    <cellStyle name="Nota 2" xfId="1305"/>
    <cellStyle name="Nota 2 2" xfId="1306"/>
    <cellStyle name="Nota 2 3" xfId="1649"/>
    <cellStyle name="Note" xfId="1307"/>
    <cellStyle name="Note 2" xfId="1650"/>
    <cellStyle name="nplode" xfId="1308"/>
    <cellStyle name="Nrml_-" xfId="1309"/>
    <cellStyle name="Number" xfId="1310"/>
    <cellStyle name="Number million" xfId="1311"/>
    <cellStyle name="Œ…‹æØ‚è [0.00]_Adv_220111" xfId="1312"/>
    <cellStyle name="Œ…‹æØ‚è_Adv_220111" xfId="1313"/>
    <cellStyle name="Output" xfId="1314"/>
    <cellStyle name="Output 2" xfId="1651"/>
    <cellStyle name="Page heading" xfId="1315"/>
    <cellStyle name="Page Number" xfId="1316"/>
    <cellStyle name="Page Number 2" xfId="1317"/>
    <cellStyle name="per.style" xfId="1318"/>
    <cellStyle name="Percent [0]" xfId="1319"/>
    <cellStyle name="Percent [00]" xfId="1320"/>
    <cellStyle name="Percent [2]" xfId="1321"/>
    <cellStyle name="Percent [2] 2" xfId="1322"/>
    <cellStyle name="Percent1" xfId="1323"/>
    <cellStyle name="Percent1 2" xfId="1324"/>
    <cellStyle name="planilhas" xfId="1325"/>
    <cellStyle name="planilhas 2" xfId="1652"/>
    <cellStyle name="Porcentagem" xfId="4" builtinId="5"/>
    <cellStyle name="Porcentagem 2" xfId="1326"/>
    <cellStyle name="Porcentagem 3" xfId="1327"/>
    <cellStyle name="Porcentagem 4" xfId="1328"/>
    <cellStyle name="Porcentaje" xfId="1329"/>
    <cellStyle name="Porcentaje 2" xfId="1653"/>
    <cellStyle name="Pourcentage_PERSONAL" xfId="1330"/>
    <cellStyle name="PrePop Currency (0)" xfId="1331"/>
    <cellStyle name="PrePop Currency (2)" xfId="1332"/>
    <cellStyle name="PrePop Units (0)" xfId="1333"/>
    <cellStyle name="PrePop Units (1)" xfId="1334"/>
    <cellStyle name="PrePop Units (2)" xfId="1335"/>
    <cellStyle name="Price" xfId="1336"/>
    <cellStyle name="Price  .00" xfId="1337"/>
    <cellStyle name="Price  .00 2" xfId="1338"/>
    <cellStyle name="Price_2_9 Output MS FY04 Outlook" xfId="1339"/>
    <cellStyle name="Prozent_income Statement Final Budget new FSD 24 FB" xfId="1340"/>
    <cellStyle name="PSChar" xfId="1341"/>
    <cellStyle name="PSChar 2" xfId="1654"/>
    <cellStyle name="PSDate" xfId="1342"/>
    <cellStyle name="PSDec" xfId="1343"/>
    <cellStyle name="PSHeading" xfId="1344"/>
    <cellStyle name="Qty" xfId="1345"/>
    <cellStyle name="Qty 2" xfId="1346"/>
    <cellStyle name="regstoresfromspecstores" xfId="1347"/>
    <cellStyle name="Result" xfId="1694"/>
    <cellStyle name="Result2" xfId="1695"/>
    <cellStyle name="RevList" xfId="1348"/>
    <cellStyle name="RM" xfId="1349"/>
    <cellStyle name="s]_x000d__x000a_load=C:\MS\SMS\BIN\smsrun16.exe_x000d__x000a_;C:\WINDOWS\SYSTEM\MGACTRL.EXE_x000d__x000a_;C:\TC\BIN\TCSPOOL.EXE_x000d__x000a_run=_x000d__x000a_NullPort=None_x000d__x000a_Defau_DEC REV DETAIL (ACE) (2)" xfId="1350"/>
    <cellStyle name="Saída" xfId="1708" builtinId="21" customBuiltin="1"/>
    <cellStyle name="Saída 2" xfId="1351"/>
    <cellStyle name="Saída 2 2" xfId="1655"/>
    <cellStyle name="Salomon Logo" xfId="1352"/>
    <cellStyle name="Salomon Logo 2" xfId="1353"/>
    <cellStyle name="SAPBEXaggData" xfId="1354"/>
    <cellStyle name="SAPBEXaggDataEmph" xfId="1355"/>
    <cellStyle name="SAPBEXaggItem" xfId="1356"/>
    <cellStyle name="SAPBEXaggItemX" xfId="1357"/>
    <cellStyle name="SAPBEXchaText" xfId="1358"/>
    <cellStyle name="SAPBEXexcBad" xfId="1359"/>
    <cellStyle name="SAPBEXexcBad7" xfId="1360"/>
    <cellStyle name="SAPBEXexcBad8" xfId="1361"/>
    <cellStyle name="SAPBEXexcBad9" xfId="1362"/>
    <cellStyle name="SAPBEXexcCritical" xfId="1363"/>
    <cellStyle name="SAPBEXexcCritical4" xfId="1364"/>
    <cellStyle name="SAPBEXexcCritical5" xfId="1365"/>
    <cellStyle name="SAPBEXexcCritical6" xfId="1366"/>
    <cellStyle name="SAPBEXexcGood" xfId="1367"/>
    <cellStyle name="SAPBEXexcGood1" xfId="1368"/>
    <cellStyle name="SAPBEXexcGood2" xfId="1369"/>
    <cellStyle name="SAPBEXexcGood3" xfId="1370"/>
    <cellStyle name="SAPBEXexcVeryBad" xfId="1371"/>
    <cellStyle name="SAPBEXfilterDrill" xfId="1372"/>
    <cellStyle name="SAPBEXfilterItem" xfId="1373"/>
    <cellStyle name="SAPBEXfilterText" xfId="1374"/>
    <cellStyle name="SAPBEXformats" xfId="1375"/>
    <cellStyle name="SAPBEXheaderData" xfId="1376"/>
    <cellStyle name="SAPBEXheaderItem" xfId="1377"/>
    <cellStyle name="SAPBEXheaderText" xfId="1378"/>
    <cellStyle name="SAPBEXHLevel0" xfId="1379"/>
    <cellStyle name="SAPBEXHLevel0 2" xfId="1380"/>
    <cellStyle name="SAPBEXHLevel0X" xfId="1381"/>
    <cellStyle name="SAPBEXHLevel0X 2" xfId="1382"/>
    <cellStyle name="SAPBEXHLevel1" xfId="1383"/>
    <cellStyle name="SAPBEXHLevel1 2" xfId="1384"/>
    <cellStyle name="SAPBEXHLevel1X" xfId="1385"/>
    <cellStyle name="SAPBEXHLevel1X 2" xfId="1386"/>
    <cellStyle name="SAPBEXHLevel2" xfId="1387"/>
    <cellStyle name="SAPBEXHLevel2 2" xfId="1388"/>
    <cellStyle name="SAPBEXHLevel2X" xfId="1389"/>
    <cellStyle name="SAPBEXHLevel2X 2" xfId="1390"/>
    <cellStyle name="SAPBEXHLevel3" xfId="1391"/>
    <cellStyle name="SAPBEXHLevel3 2" xfId="1392"/>
    <cellStyle name="SAPBEXHLevel3X" xfId="1393"/>
    <cellStyle name="SAPBEXHLevel3X 2" xfId="1394"/>
    <cellStyle name="SAPBEXresData" xfId="1395"/>
    <cellStyle name="SAPBEXresDataEmph" xfId="1396"/>
    <cellStyle name="SAPBEXresItem" xfId="1397"/>
    <cellStyle name="SAPBEXresItemX" xfId="1398"/>
    <cellStyle name="SAPBEXstdData" xfId="1399"/>
    <cellStyle name="SAPBEXstdDataEmph" xfId="1400"/>
    <cellStyle name="SAPBEXstdItem" xfId="1401"/>
    <cellStyle name="SAPBEXstdItemX" xfId="1402"/>
    <cellStyle name="SAPBEXsubData" xfId="1403"/>
    <cellStyle name="SAPBEXsubDataEmph" xfId="1404"/>
    <cellStyle name="SAPBEXsubItem" xfId="1405"/>
    <cellStyle name="SAPBEXtitle" xfId="1406"/>
    <cellStyle name="SAPBEXundefined" xfId="1407"/>
    <cellStyle name="SAPLocked" xfId="1408"/>
    <cellStyle name="SAPLocked 2" xfId="1409"/>
    <cellStyle name="SAPOutput" xfId="1410"/>
    <cellStyle name="SAPOutput 2" xfId="1411"/>
    <cellStyle name="SAPUnLocked" xfId="1412"/>
    <cellStyle name="SAPUnLocked 2" xfId="1413"/>
    <cellStyle name="Separador de milhares 2" xfId="1414"/>
    <cellStyle name="Separador de milhares 2 2" xfId="1669"/>
    <cellStyle name="Separador de milhares 2 2 2" xfId="1680"/>
    <cellStyle name="Separador de milhares 3" xfId="1415"/>
    <cellStyle name="Separador de milhares 3 2" xfId="1670"/>
    <cellStyle name="Separador de milhares 3 2 2" xfId="1681"/>
    <cellStyle name="Separador de milhares 4" xfId="1416"/>
    <cellStyle name="Separador de milhares 4 2" xfId="1417"/>
    <cellStyle name="Separador de milhares 4 2 2" xfId="1672"/>
    <cellStyle name="Separador de milhares 4 2 2 2" xfId="1683"/>
    <cellStyle name="Separador de milhares 4 3" xfId="1671"/>
    <cellStyle name="Separador de milhares 4 3 2" xfId="1682"/>
    <cellStyle name="Separador de milhares 5" xfId="1418"/>
    <cellStyle name="Separador de milhares 5 2" xfId="1419"/>
    <cellStyle name="Separador de milhares 5 2 2" xfId="1674"/>
    <cellStyle name="Separador de milhares 5 2 2 2" xfId="1685"/>
    <cellStyle name="Separador de milhares 5 2 3" xfId="1677"/>
    <cellStyle name="Separador de milhares 5 3" xfId="1673"/>
    <cellStyle name="Separador de milhares 5 3 2" xfId="1684"/>
    <cellStyle name="SHADEDSTORES" xfId="1420"/>
    <cellStyle name="shading" xfId="1421"/>
    <cellStyle name="Small heading" xfId="1422"/>
    <cellStyle name="Sous-total" xfId="1423"/>
    <cellStyle name="specstores" xfId="1424"/>
    <cellStyle name="SPOl" xfId="1425"/>
    <cellStyle name="Standard_2007 Plan O+S v2b_FSD_V15_Area_4th_pass" xfId="1426"/>
    <cellStyle name="style" xfId="1427"/>
    <cellStyle name="Style 1" xfId="1428"/>
    <cellStyle name="Style 2" xfId="1429"/>
    <cellStyle name="Style 2 2" xfId="1430"/>
    <cellStyle name="Style 2 2 2" xfId="1431"/>
    <cellStyle name="style1" xfId="1432"/>
    <cellStyle name="style2" xfId="1433"/>
    <cellStyle name="Subtotal" xfId="1434"/>
    <cellStyle name="Table Head" xfId="1435"/>
    <cellStyle name="Table Head 2" xfId="1436"/>
    <cellStyle name="Table Head Aligned" xfId="1437"/>
    <cellStyle name="Table Head Blue" xfId="1438"/>
    <cellStyle name="Table Head Blue 2" xfId="1439"/>
    <cellStyle name="Table Head Green" xfId="1440"/>
    <cellStyle name="Table Head Green 2" xfId="1441"/>
    <cellStyle name="Table Head_2006-12 Services Market View v7" xfId="1442"/>
    <cellStyle name="Table Source" xfId="1443"/>
    <cellStyle name="Table Source 2" xfId="1444"/>
    <cellStyle name="Table Text" xfId="1445"/>
    <cellStyle name="Table Text 2" xfId="1446"/>
    <cellStyle name="Table Title" xfId="1447"/>
    <cellStyle name="Table Title 2" xfId="1448"/>
    <cellStyle name="Table Units" xfId="1449"/>
    <cellStyle name="Table Units 2" xfId="1450"/>
    <cellStyle name="TableBody" xfId="1451"/>
    <cellStyle name="TableBody 2" xfId="1452"/>
    <cellStyle name="TableBodyR" xfId="1453"/>
    <cellStyle name="TableColHeads" xfId="1454"/>
    <cellStyle name="TableColHeads 2" xfId="1455"/>
    <cellStyle name="Text" xfId="1456"/>
    <cellStyle name="Text 1" xfId="1457"/>
    <cellStyle name="Text 1 2" xfId="1458"/>
    <cellStyle name="Text 2" xfId="1459"/>
    <cellStyle name="Text 2 2" xfId="1460"/>
    <cellStyle name="Text 3" xfId="1461"/>
    <cellStyle name="Text Head" xfId="1462"/>
    <cellStyle name="Text Head 1" xfId="1463"/>
    <cellStyle name="Text Head 1 2" xfId="1464"/>
    <cellStyle name="Text Head 2" xfId="1465"/>
    <cellStyle name="Text Head 2 2" xfId="1466"/>
    <cellStyle name="Text Head 3" xfId="1467"/>
    <cellStyle name="Text Head_2006-12 Services Market View v7" xfId="1468"/>
    <cellStyle name="Text Indent 1" xfId="1469"/>
    <cellStyle name="Text Indent 1 2" xfId="1470"/>
    <cellStyle name="Text Indent 2" xfId="1471"/>
    <cellStyle name="Text Indent 2 2" xfId="1472"/>
    <cellStyle name="Text Indent A" xfId="1473"/>
    <cellStyle name="Text Indent B" xfId="1474"/>
    <cellStyle name="Text Indent C" xfId="1475"/>
    <cellStyle name="Text_2006-12 Services Market View v7" xfId="1476"/>
    <cellStyle name="Texto de Aviso" xfId="1712" builtinId="11" customBuiltin="1"/>
    <cellStyle name="Texto de Aviso 2" xfId="1477"/>
    <cellStyle name="Texto de Aviso 2 2" xfId="1656"/>
    <cellStyle name="Texto Explicativo" xfId="1714" builtinId="53" customBuiltin="1"/>
    <cellStyle name="Texto Explicativo 2" xfId="1478"/>
    <cellStyle name="Texto Explicativo 2 2" xfId="1657"/>
    <cellStyle name="þ_x001d_ð &amp;ý&amp;†ýG_x0008_? X_x000a__x0007__x0001__x0001_" xfId="1481"/>
    <cellStyle name="þ_x001d_ð &amp;ý&amp;†ýG_x0008_? X_x000a__x0007__x0001__x0001_ 2" xfId="1675"/>
    <cellStyle name="þ_x001d_ð &amp;ý&amp;†ýG_x0008_? X_x000a__x0007__x0001__x0001_ 2 2" xfId="1686"/>
    <cellStyle name="þ_x001d_ð &amp;ý&amp;†ýG_x0008_?_x0009_X_x000a__x0007__x0001__x0001_" xfId="1482"/>
    <cellStyle name="þ_x001d_ð &amp;ý&amp;†ýG_x0008_?_x0009_X_x000a__x0007__x0001__x0001_ 2" xfId="1676"/>
    <cellStyle name="þ_x001d_ð &amp;ý&amp;†ýG_x0008_?_x0009_X_x000a__x0007__x0001__x0001_ 2 2" xfId="1687"/>
    <cellStyle name="þ_x001d_ð &amp;ý&amp;†ýG_x0008_ X_x000a__x0007__x0001__x0001_" xfId="1479"/>
    <cellStyle name="þ_x001d_ð &amp;ý&amp;†ýG_x0008__x0009_X_x000a__x0007__x0001__x0001_" xfId="1480"/>
    <cellStyle name="this_content" xfId="1483"/>
    <cellStyle name="Thousand" xfId="1484"/>
    <cellStyle name="Thousand[0]" xfId="1485"/>
    <cellStyle name="Title" xfId="1486"/>
    <cellStyle name="Title 2" xfId="1658"/>
    <cellStyle name="Título 1" xfId="1700" builtinId="16" customBuiltin="1"/>
    <cellStyle name="Título 1 2" xfId="1487"/>
    <cellStyle name="Título 1 2 2" xfId="1659"/>
    <cellStyle name="Título 2" xfId="1701" builtinId="17" customBuiltin="1"/>
    <cellStyle name="Título 2 2" xfId="1488"/>
    <cellStyle name="Título 2 2 2" xfId="1660"/>
    <cellStyle name="Título 3" xfId="1702" builtinId="18" customBuiltin="1"/>
    <cellStyle name="Título 3 2" xfId="1489"/>
    <cellStyle name="Título 3 2 2" xfId="1661"/>
    <cellStyle name="Título 4" xfId="1703" builtinId="19" customBuiltin="1"/>
    <cellStyle name="Título 4 2" xfId="1490"/>
    <cellStyle name="Título 4 2 2" xfId="1662"/>
    <cellStyle name="Título 5" xfId="1491"/>
    <cellStyle name="Título 5 2" xfId="1663"/>
    <cellStyle name="Título 6" xfId="1740"/>
    <cellStyle name="titulos" xfId="1492"/>
    <cellStyle name="TOC 1" xfId="1493"/>
    <cellStyle name="TOC 1 2" xfId="1494"/>
    <cellStyle name="TOC 2" xfId="1495"/>
    <cellStyle name="TOC 2 2" xfId="1496"/>
    <cellStyle name="Total" xfId="1715" builtinId="25" customBuiltin="1"/>
    <cellStyle name="Total 2" xfId="1497"/>
    <cellStyle name="Total 2 2" xfId="1664"/>
    <cellStyle name="Total Currency" xfId="1498"/>
    <cellStyle name="Total Normal" xfId="1499"/>
    <cellStyle name="TotalCurrency" xfId="1500"/>
    <cellStyle name="TotalCurrency 2" xfId="1501"/>
    <cellStyle name="™‹†Ê_x0011_à?_x0010_ý¤" xfId="1502"/>
    <cellStyle name="™‹†Ê_x0011_à?_x0010_ý¤ 2" xfId="1503"/>
    <cellStyle name="Underline_Double" xfId="1504"/>
    <cellStyle name="Unprotect_1" xfId="1505"/>
    <cellStyle name="v" xfId="1506"/>
    <cellStyle name="Valuta (0)_CAL2001" xfId="1507"/>
    <cellStyle name="Valuta_EMAI-CID" xfId="1508"/>
    <cellStyle name="Vírgula 2" xfId="12"/>
    <cellStyle name="Vírgula 2 2" xfId="1667"/>
    <cellStyle name="Vírgula 2 2 2" xfId="1678"/>
    <cellStyle name="Währung [0]_pldt" xfId="1510"/>
    <cellStyle name="Währung[0]" xfId="1511"/>
    <cellStyle name="Währung[0] 2" xfId="1512"/>
    <cellStyle name="Währung_pldt" xfId="1513"/>
    <cellStyle name="Warning Text" xfId="1514"/>
    <cellStyle name="Warning Text 2" xfId="1665"/>
    <cellStyle name="WhiteCells" xfId="1515"/>
    <cellStyle name="WhiteCells 2" xfId="1516"/>
    <cellStyle name="XX" xfId="1517"/>
    <cellStyle name="ปกติ_Sheet1" xfId="1518"/>
    <cellStyle name="표준_CWV_Feb132001-sp" xfId="1522"/>
    <cellStyle name="一般_98_plan_order (2)" xfId="1519"/>
    <cellStyle name="千分位[0]_COST" xfId="1520"/>
    <cellStyle name="千分位_COST" xfId="1521"/>
    <cellStyle name="常规_Name list" xfId="1523"/>
    <cellStyle name="標準_Book2" xfId="1524"/>
    <cellStyle name="貨幣 [0]_COST" xfId="1525"/>
    <cellStyle name="貨幣_COST" xfId="1526"/>
    <cellStyle name="超連結_CWV for Dick" xfId="1527"/>
  </cellStyles>
  <dxfs count="20">
    <dxf>
      <numFmt numFmtId="13" formatCode="0%"/>
    </dxf>
    <dxf>
      <alignment vertical="center" readingOrder="0"/>
    </dxf>
    <dxf>
      <alignment horizontal="general" readingOrder="0"/>
    </dxf>
    <dxf>
      <alignment horizontal="center" readingOrder="0"/>
    </dxf>
    <dxf>
      <numFmt numFmtId="13" formatCode="0%"/>
    </dxf>
    <dxf>
      <alignment vertic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general" readingOrder="0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CCFF"/>
      <color rgb="FFFFFF66"/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26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61" Type="http://schemas.openxmlformats.org/officeDocument/2006/relationships/externalLink" Target="externalLinks/externalLink4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pivotCacheDefinition" Target="pivotCache/pivotCacheDefinition5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pivotCacheDefinition" Target="pivotCache/pivotCacheDefinition1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pivotCacheDefinition" Target="pivotCache/pivotCacheDefinition2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Programados x Executados x Relatórios Entregues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Planilha2!$I$3</c:f>
              <c:strCache>
                <c:ptCount val="1"/>
                <c:pt idx="0">
                  <c:v>PROGRAMADO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Planilha2!$I$4:$I$19</c:f>
              <c:numCache>
                <c:formatCode>General</c:formatCode>
                <c:ptCount val="16"/>
                <c:pt idx="0">
                  <c:v>92</c:v>
                </c:pt>
                <c:pt idx="1">
                  <c:v>66</c:v>
                </c:pt>
                <c:pt idx="2">
                  <c:v>48</c:v>
                </c:pt>
                <c:pt idx="3">
                  <c:v>39</c:v>
                </c:pt>
                <c:pt idx="4">
                  <c:v>57</c:v>
                </c:pt>
                <c:pt idx="5">
                  <c:v>43</c:v>
                </c:pt>
                <c:pt idx="6">
                  <c:v>33</c:v>
                </c:pt>
                <c:pt idx="7">
                  <c:v>57</c:v>
                </c:pt>
                <c:pt idx="8">
                  <c:v>55</c:v>
                </c:pt>
                <c:pt idx="9">
                  <c:v>109</c:v>
                </c:pt>
                <c:pt idx="10">
                  <c:v>127</c:v>
                </c:pt>
                <c:pt idx="11">
                  <c:v>103</c:v>
                </c:pt>
                <c:pt idx="12">
                  <c:v>99</c:v>
                </c:pt>
                <c:pt idx="13">
                  <c:v>23</c:v>
                </c:pt>
                <c:pt idx="14">
                  <c:v>4</c:v>
                </c:pt>
                <c:pt idx="15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5-45F1-965D-090EF7DB3D60}"/>
            </c:ext>
          </c:extLst>
        </c:ser>
        <c:ser>
          <c:idx val="1"/>
          <c:order val="1"/>
          <c:tx>
            <c:strRef>
              <c:f>Planilha2!$J$3</c:f>
              <c:strCache>
                <c:ptCount val="1"/>
                <c:pt idx="0">
                  <c:v>EXECUTADO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Planilha2!$J$4:$J$19</c:f>
              <c:numCache>
                <c:formatCode>General</c:formatCode>
                <c:ptCount val="16"/>
                <c:pt idx="0">
                  <c:v>92</c:v>
                </c:pt>
                <c:pt idx="1">
                  <c:v>66</c:v>
                </c:pt>
                <c:pt idx="2">
                  <c:v>48</c:v>
                </c:pt>
                <c:pt idx="3">
                  <c:v>39</c:v>
                </c:pt>
                <c:pt idx="4">
                  <c:v>57</c:v>
                </c:pt>
                <c:pt idx="5">
                  <c:v>43</c:v>
                </c:pt>
                <c:pt idx="6">
                  <c:v>33</c:v>
                </c:pt>
                <c:pt idx="7">
                  <c:v>57</c:v>
                </c:pt>
                <c:pt idx="8">
                  <c:v>55</c:v>
                </c:pt>
                <c:pt idx="9">
                  <c:v>109</c:v>
                </c:pt>
                <c:pt idx="10">
                  <c:v>127</c:v>
                </c:pt>
                <c:pt idx="11">
                  <c:v>103</c:v>
                </c:pt>
                <c:pt idx="12">
                  <c:v>99</c:v>
                </c:pt>
                <c:pt idx="13">
                  <c:v>23</c:v>
                </c:pt>
                <c:pt idx="14">
                  <c:v>4</c:v>
                </c:pt>
                <c:pt idx="15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5-45F1-965D-090EF7DB3D60}"/>
            </c:ext>
          </c:extLst>
        </c:ser>
        <c:ser>
          <c:idx val="8"/>
          <c:order val="8"/>
          <c:tx>
            <c:strRef>
              <c:f>Planilha2!$Q$3</c:f>
              <c:strCache>
                <c:ptCount val="1"/>
                <c:pt idx="0">
                  <c:v>EXECUTADO REAL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Planilha2!$Q$4:$Q$19</c:f>
              <c:numCache>
                <c:formatCode>General</c:formatCode>
                <c:ptCount val="16"/>
                <c:pt idx="0">
                  <c:v>92</c:v>
                </c:pt>
                <c:pt idx="1">
                  <c:v>66</c:v>
                </c:pt>
                <c:pt idx="2">
                  <c:v>48</c:v>
                </c:pt>
                <c:pt idx="3">
                  <c:v>36</c:v>
                </c:pt>
                <c:pt idx="4">
                  <c:v>55</c:v>
                </c:pt>
                <c:pt idx="5">
                  <c:v>42</c:v>
                </c:pt>
                <c:pt idx="6">
                  <c:v>33</c:v>
                </c:pt>
                <c:pt idx="7">
                  <c:v>45</c:v>
                </c:pt>
                <c:pt idx="8">
                  <c:v>47</c:v>
                </c:pt>
                <c:pt idx="9">
                  <c:v>101</c:v>
                </c:pt>
                <c:pt idx="10">
                  <c:v>117</c:v>
                </c:pt>
                <c:pt idx="11">
                  <c:v>97</c:v>
                </c:pt>
                <c:pt idx="12">
                  <c:v>99</c:v>
                </c:pt>
                <c:pt idx="13">
                  <c:v>21</c:v>
                </c:pt>
                <c:pt idx="14">
                  <c:v>4</c:v>
                </c:pt>
                <c:pt idx="15">
                  <c:v>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15-45F1-965D-090EF7DB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9713672"/>
        <c:axId val="3297044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Planilha2!$K$3</c15:sqref>
                        </c15:formulaRef>
                      </c:ext>
                    </c:extLst>
                    <c:strCache>
                      <c:ptCount val="1"/>
                      <c:pt idx="0">
                        <c:v>RELATÓRIO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Planilha2!$K$4:$K$19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415-45F1-965D-090EF7DB3D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Planilha2!$L$3</c15:sqref>
                        </c15:formulaRef>
                      </c:ext>
                    </c:extLst>
                    <c:strCache>
                      <c:ptCount val="1"/>
                      <c:pt idx="0">
                        <c:v>SEM ACESSO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Planilha2!$L$4:$L$19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3">
                        <c:v>3</c:v>
                      </c:pt>
                      <c:pt idx="7">
                        <c:v>11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4</c:v>
                      </c:pt>
                      <c:pt idx="13">
                        <c:v>1</c:v>
                      </c:pt>
                      <c:pt idx="15">
                        <c:v>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15-45F1-965D-090EF7DB3D6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Planilha2!$M$3</c15:sqref>
                        </c15:formulaRef>
                      </c:ext>
                    </c:extLst>
                    <c:strCache>
                      <c:ptCount val="1"/>
                      <c:pt idx="0">
                        <c:v>DESATIVADO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Planilha2!$M$4:$M$19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4">
                        <c:v>2</c:v>
                      </c:pt>
                      <c:pt idx="5">
                        <c:v>1</c:v>
                      </c:pt>
                      <c:pt idx="7">
                        <c:v>1</c:v>
                      </c:pt>
                      <c:pt idx="9">
                        <c:v>1</c:v>
                      </c:pt>
                      <c:pt idx="11">
                        <c:v>1</c:v>
                      </c:pt>
                      <c:pt idx="13">
                        <c:v>1</c:v>
                      </c:pt>
                      <c:pt idx="15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15-45F1-965D-090EF7DB3D6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Planilha2!$N$3</c15:sqref>
                        </c15:formulaRef>
                      </c:ext>
                    </c:extLst>
                    <c:strCache>
                      <c:ptCount val="1"/>
                      <c:pt idx="0">
                        <c:v>INEXISTENTE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Planilha2!$N$4:$N$19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8">
                        <c:v>1</c:v>
                      </c:pt>
                      <c:pt idx="1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15-45F1-965D-090EF7DB3D6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Planilha2!$O$3</c15:sqref>
                        </c15:formulaRef>
                      </c:ext>
                    </c:extLst>
                    <c:strCache>
                      <c:ptCount val="1"/>
                      <c:pt idx="0">
                        <c:v>NÃO ATIVO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Planilha2!$O$4:$O$19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11">
                        <c:v>1</c:v>
                      </c:pt>
                      <c:pt idx="1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15-45F1-965D-090EF7DB3D6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Planilha2!$P$3</c15:sqref>
                        </c15:formulaRef>
                      </c:ext>
                    </c:extLst>
                    <c:strCache>
                      <c:ptCount val="1"/>
                      <c:pt idx="0">
                        <c:v>ACESSO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Planilha2!$P$4:$P$19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10</c:v>
                      </c:pt>
                      <c:pt idx="11">
                        <c:v>6</c:v>
                      </c:pt>
                      <c:pt idx="12">
                        <c:v>0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15-45F1-965D-090EF7DB3D60}"/>
                  </c:ext>
                </c:extLst>
              </c15:ser>
            </c15:filteredBarSeries>
          </c:ext>
        </c:extLst>
      </c:barChart>
      <c:catAx>
        <c:axId val="3297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9704488"/>
        <c:crosses val="autoZero"/>
        <c:auto val="1"/>
        <c:lblAlgn val="ctr"/>
        <c:lblOffset val="100"/>
        <c:noMultiLvlLbl val="0"/>
      </c:catAx>
      <c:valAx>
        <c:axId val="32970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971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Planilha2!$L$3</c:f>
              <c:strCache>
                <c:ptCount val="1"/>
                <c:pt idx="0">
                  <c:v>SEM ACESSO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Planilha2!$L$4:$L$19</c:f>
              <c:numCache>
                <c:formatCode>General</c:formatCode>
                <c:ptCount val="16"/>
                <c:pt idx="3">
                  <c:v>3</c:v>
                </c:pt>
                <c:pt idx="7">
                  <c:v>11</c:v>
                </c:pt>
                <c:pt idx="8">
                  <c:v>7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3">
                  <c:v>1</c:v>
                </c:pt>
                <c:pt idx="1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28-4969-A19A-C017F850DCD8}"/>
            </c:ext>
          </c:extLst>
        </c:ser>
        <c:ser>
          <c:idx val="4"/>
          <c:order val="4"/>
          <c:tx>
            <c:strRef>
              <c:f>Planilha2!$M$3</c:f>
              <c:strCache>
                <c:ptCount val="1"/>
                <c:pt idx="0">
                  <c:v>DESATIVADO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Planilha2!$M$4:$M$19</c:f>
              <c:numCache>
                <c:formatCode>General</c:formatCode>
                <c:ptCount val="16"/>
                <c:pt idx="4">
                  <c:v>2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28-4969-A19A-C017F850DCD8}"/>
            </c:ext>
          </c:extLst>
        </c:ser>
        <c:ser>
          <c:idx val="5"/>
          <c:order val="5"/>
          <c:tx>
            <c:strRef>
              <c:f>Planilha2!$N$3</c:f>
              <c:strCache>
                <c:ptCount val="1"/>
                <c:pt idx="0">
                  <c:v>INEXISTENTE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Planilha2!$N$4:$N$19</c:f>
              <c:numCache>
                <c:formatCode>General</c:formatCode>
                <c:ptCount val="16"/>
                <c:pt idx="8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28-4969-A19A-C017F850DCD8}"/>
            </c:ext>
          </c:extLst>
        </c:ser>
        <c:ser>
          <c:idx val="6"/>
          <c:order val="6"/>
          <c:tx>
            <c:strRef>
              <c:f>Planilha2!$O$3</c:f>
              <c:strCache>
                <c:ptCount val="1"/>
                <c:pt idx="0">
                  <c:v>NÃO ATIVO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Planilha2!$H$4:$H$19</c:f>
              <c:strCache>
                <c:ptCount val="16"/>
                <c:pt idx="0">
                  <c:v>SJC</c:v>
                </c:pt>
                <c:pt idx="1">
                  <c:v>STS</c:v>
                </c:pt>
                <c:pt idx="2">
                  <c:v>BRU</c:v>
                </c:pt>
                <c:pt idx="3">
                  <c:v>SOC</c:v>
                </c:pt>
                <c:pt idx="4">
                  <c:v>RPO</c:v>
                </c:pt>
                <c:pt idx="5">
                  <c:v>SRR</c:v>
                </c:pt>
                <c:pt idx="6">
                  <c:v>PPE</c:v>
                </c:pt>
                <c:pt idx="7">
                  <c:v>PAA</c:v>
                </c:pt>
                <c:pt idx="8">
                  <c:v>CAS</c:v>
                </c:pt>
                <c:pt idx="9">
                  <c:v>Q2</c:v>
                </c:pt>
                <c:pt idx="10">
                  <c:v>Q1</c:v>
                </c:pt>
                <c:pt idx="11">
                  <c:v>Q3</c:v>
                </c:pt>
                <c:pt idx="12">
                  <c:v>Q4</c:v>
                </c:pt>
                <c:pt idx="13">
                  <c:v>JAI</c:v>
                </c:pt>
                <c:pt idx="14">
                  <c:v>CORE SPC</c:v>
                </c:pt>
                <c:pt idx="15">
                  <c:v>TOTAL</c:v>
                </c:pt>
              </c:strCache>
            </c:strRef>
          </c:cat>
          <c:val>
            <c:numRef>
              <c:f>Planilha2!$O$4:$O$19</c:f>
              <c:numCache>
                <c:formatCode>General</c:formatCode>
                <c:ptCount val="16"/>
                <c:pt idx="11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28-4969-A19A-C017F850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464944"/>
        <c:axId val="486460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Planilha2!$I$3</c15:sqref>
                        </c15:formulaRef>
                      </c:ext>
                    </c:extLst>
                    <c:strCache>
                      <c:ptCount val="1"/>
                      <c:pt idx="0">
                        <c:v>PROGRAMADO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Planilha2!$I$4:$I$19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92</c:v>
                      </c:pt>
                      <c:pt idx="1">
                        <c:v>66</c:v>
                      </c:pt>
                      <c:pt idx="2">
                        <c:v>48</c:v>
                      </c:pt>
                      <c:pt idx="3">
                        <c:v>39</c:v>
                      </c:pt>
                      <c:pt idx="4">
                        <c:v>57</c:v>
                      </c:pt>
                      <c:pt idx="5">
                        <c:v>43</c:v>
                      </c:pt>
                      <c:pt idx="6">
                        <c:v>33</c:v>
                      </c:pt>
                      <c:pt idx="7">
                        <c:v>57</c:v>
                      </c:pt>
                      <c:pt idx="8">
                        <c:v>55</c:v>
                      </c:pt>
                      <c:pt idx="9">
                        <c:v>109</c:v>
                      </c:pt>
                      <c:pt idx="10">
                        <c:v>127</c:v>
                      </c:pt>
                      <c:pt idx="11">
                        <c:v>103</c:v>
                      </c:pt>
                      <c:pt idx="12">
                        <c:v>99</c:v>
                      </c:pt>
                      <c:pt idx="13">
                        <c:v>23</c:v>
                      </c:pt>
                      <c:pt idx="14">
                        <c:v>4</c:v>
                      </c:pt>
                      <c:pt idx="15">
                        <c:v>955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28-4969-A19A-C017F850DCD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Planilha2!$J$3</c15:sqref>
                        </c15:formulaRef>
                      </c:ext>
                    </c:extLst>
                    <c:strCache>
                      <c:ptCount val="1"/>
                      <c:pt idx="0">
                        <c:v>EXECUTADO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Planilha2!$J$4:$J$19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92</c:v>
                      </c:pt>
                      <c:pt idx="1">
                        <c:v>66</c:v>
                      </c:pt>
                      <c:pt idx="2">
                        <c:v>48</c:v>
                      </c:pt>
                      <c:pt idx="3">
                        <c:v>39</c:v>
                      </c:pt>
                      <c:pt idx="4">
                        <c:v>57</c:v>
                      </c:pt>
                      <c:pt idx="5">
                        <c:v>43</c:v>
                      </c:pt>
                      <c:pt idx="6">
                        <c:v>33</c:v>
                      </c:pt>
                      <c:pt idx="7">
                        <c:v>57</c:v>
                      </c:pt>
                      <c:pt idx="8">
                        <c:v>55</c:v>
                      </c:pt>
                      <c:pt idx="9">
                        <c:v>109</c:v>
                      </c:pt>
                      <c:pt idx="10">
                        <c:v>127</c:v>
                      </c:pt>
                      <c:pt idx="11">
                        <c:v>103</c:v>
                      </c:pt>
                      <c:pt idx="12">
                        <c:v>99</c:v>
                      </c:pt>
                      <c:pt idx="13">
                        <c:v>23</c:v>
                      </c:pt>
                      <c:pt idx="14">
                        <c:v>4</c:v>
                      </c:pt>
                      <c:pt idx="15">
                        <c:v>955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8-4969-A19A-C017F850DCD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Planilha2!$K$3</c15:sqref>
                        </c15:formulaRef>
                      </c:ext>
                    </c:extLst>
                    <c:strCache>
                      <c:ptCount val="1"/>
                      <c:pt idx="0">
                        <c:v>RELATÓRIO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Planilha2!$K$4:$K$19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928-4969-A19A-C017F850DCD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Planilha2!$P$3</c15:sqref>
                        </c15:formulaRef>
                      </c:ext>
                    </c:extLst>
                    <c:strCache>
                      <c:ptCount val="1"/>
                      <c:pt idx="0">
                        <c:v>ACESSO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Planilha2!$P$4:$P$19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10</c:v>
                      </c:pt>
                      <c:pt idx="11">
                        <c:v>6</c:v>
                      </c:pt>
                      <c:pt idx="12">
                        <c:v>0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928-4969-A19A-C017F850DCD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Planilha2!$Q$3</c15:sqref>
                        </c15:formulaRef>
                      </c:ext>
                    </c:extLst>
                    <c:strCache>
                      <c:ptCount val="1"/>
                      <c:pt idx="0">
                        <c:v>EXECUTADO REAL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Planilha2!$H$4:$H$19</c15:sqref>
                        </c15:formulaRef>
                      </c:ext>
                    </c:extLst>
                    <c:strCache>
                      <c:ptCount val="16"/>
                      <c:pt idx="0">
                        <c:v>SJC</c:v>
                      </c:pt>
                      <c:pt idx="1">
                        <c:v>STS</c:v>
                      </c:pt>
                      <c:pt idx="2">
                        <c:v>BRU</c:v>
                      </c:pt>
                      <c:pt idx="3">
                        <c:v>SOC</c:v>
                      </c:pt>
                      <c:pt idx="4">
                        <c:v>RPO</c:v>
                      </c:pt>
                      <c:pt idx="5">
                        <c:v>SRR</c:v>
                      </c:pt>
                      <c:pt idx="6">
                        <c:v>PPE</c:v>
                      </c:pt>
                      <c:pt idx="7">
                        <c:v>PAA</c:v>
                      </c:pt>
                      <c:pt idx="8">
                        <c:v>CAS</c:v>
                      </c:pt>
                      <c:pt idx="9">
                        <c:v>Q2</c:v>
                      </c:pt>
                      <c:pt idx="10">
                        <c:v>Q1</c:v>
                      </c:pt>
                      <c:pt idx="11">
                        <c:v>Q3</c:v>
                      </c:pt>
                      <c:pt idx="12">
                        <c:v>Q4</c:v>
                      </c:pt>
                      <c:pt idx="13">
                        <c:v>JAI</c:v>
                      </c:pt>
                      <c:pt idx="14">
                        <c:v>CORE SPC</c:v>
                      </c:pt>
                      <c:pt idx="15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Planilha2!$Q$4:$Q$19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92</c:v>
                      </c:pt>
                      <c:pt idx="1">
                        <c:v>66</c:v>
                      </c:pt>
                      <c:pt idx="2">
                        <c:v>48</c:v>
                      </c:pt>
                      <c:pt idx="3">
                        <c:v>36</c:v>
                      </c:pt>
                      <c:pt idx="4">
                        <c:v>55</c:v>
                      </c:pt>
                      <c:pt idx="5">
                        <c:v>42</c:v>
                      </c:pt>
                      <c:pt idx="6">
                        <c:v>33</c:v>
                      </c:pt>
                      <c:pt idx="7">
                        <c:v>45</c:v>
                      </c:pt>
                      <c:pt idx="8">
                        <c:v>47</c:v>
                      </c:pt>
                      <c:pt idx="9">
                        <c:v>101</c:v>
                      </c:pt>
                      <c:pt idx="10">
                        <c:v>117</c:v>
                      </c:pt>
                      <c:pt idx="11">
                        <c:v>97</c:v>
                      </c:pt>
                      <c:pt idx="12">
                        <c:v>99</c:v>
                      </c:pt>
                      <c:pt idx="13">
                        <c:v>21</c:v>
                      </c:pt>
                      <c:pt idx="14">
                        <c:v>4</c:v>
                      </c:pt>
                      <c:pt idx="15">
                        <c:v>903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928-4969-A19A-C017F850DCD8}"/>
                  </c:ext>
                </c:extLst>
              </c15:ser>
            </c15:filteredBarSeries>
          </c:ext>
        </c:extLst>
      </c:barChart>
      <c:catAx>
        <c:axId val="48646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460352"/>
        <c:crosses val="autoZero"/>
        <c:auto val="1"/>
        <c:lblAlgn val="ctr"/>
        <c:lblOffset val="100"/>
        <c:noMultiLvlLbl val="0"/>
      </c:catAx>
      <c:valAx>
        <c:axId val="4864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46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GERAL.XLSX]MacroChart!PivotTable17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Preventiva BTS-TX  - SPI Dezembro 2017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5.5671537926237124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dLbl>
          <c:idx val="0"/>
          <c:layout>
            <c:manualLayout>
              <c:x val="0"/>
              <c:y val="-8.1632635570703226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4.1753653444676934E-3"/>
              <c:y val="-1.632652711414068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4.1753653444676934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8.3507306889355568E-3"/>
              <c:y val="1.2471508584706422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tIns="144000"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26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dLbl>
          <c:idx val="0"/>
          <c:layout>
            <c:manualLayout>
              <c:x val="-4.2969171074618814E-4"/>
              <c:y val="-4.8806858068119525E-2"/>
            </c:manualLayout>
          </c:layout>
          <c:spPr>
            <a:noFill/>
            <a:ln>
              <a:noFill/>
            </a:ln>
            <a:effectLst/>
          </c:spPr>
          <c:txPr>
            <a:bodyPr tIns="144000"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MacroChart!$B$183:$B$184</c:f>
              <c:strCache>
                <c:ptCount val="1"/>
                <c:pt idx="0">
                  <c:v>Contagem de PROGRAMADA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tIns="144000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cat>
            <c:multiLvlStrRef>
              <c:f>MacroChart!$A$185:$A$237</c:f>
              <c:multiLvlStrCache>
                <c:ptCount val="38"/>
                <c:lvl>
                  <c:pt idx="0">
                    <c:v>SAULO DE SOUZA LEITE</c:v>
                  </c:pt>
                  <c:pt idx="1">
                    <c:v>JOSIMAR PEREIRA DA CUNHA</c:v>
                  </c:pt>
                  <c:pt idx="2">
                    <c:v>FELIPE EDENILSON DA CUNHA / CLOVIS ALMEIDA DE SOUZA</c:v>
                  </c:pt>
                  <c:pt idx="3">
                    <c:v>ROBSON OLIVEIRA RODRIGUES</c:v>
                  </c:pt>
                  <c:pt idx="4">
                    <c:v>EVANDRO DOS SANTOS BOSCOLO</c:v>
                  </c:pt>
                  <c:pt idx="5">
                    <c:v>PEDRO FRANCISCO DOS SANTOS NETO</c:v>
                  </c:pt>
                  <c:pt idx="6">
                    <c:v>ANDERSON OLIVEIRA</c:v>
                  </c:pt>
                  <c:pt idx="7">
                    <c:v>VITOR KIKUCHI</c:v>
                  </c:pt>
                  <c:pt idx="8">
                    <c:v>JORGE DOS SANTOS</c:v>
                  </c:pt>
                  <c:pt idx="9">
                    <c:v>CARLOS HENRIQUE</c:v>
                  </c:pt>
                  <c:pt idx="10">
                    <c:v>FERNANDO HENRIQUE LOPES </c:v>
                  </c:pt>
                  <c:pt idx="11">
                    <c:v>CRISTIANO CESAR DE OLIVEIRA</c:v>
                  </c:pt>
                  <c:pt idx="12">
                    <c:v>ADRIANO DOS SANTOS FERNANDES</c:v>
                  </c:pt>
                  <c:pt idx="13">
                    <c:v>THIAGO FABRICIO DA SILVA BASTOS</c:v>
                  </c:pt>
                  <c:pt idx="14">
                    <c:v>EDERSON DA SILVA VITORIO</c:v>
                  </c:pt>
                  <c:pt idx="15">
                    <c:v>HELIO VINICIUS CORTEZ BONASORTE</c:v>
                  </c:pt>
                  <c:pt idx="16">
                    <c:v>LUIZ ADRIANO SILVA</c:v>
                  </c:pt>
                  <c:pt idx="17">
                    <c:v>FERNANDO JOSE DE MEDEIROS GOMES</c:v>
                  </c:pt>
                  <c:pt idx="18">
                    <c:v>REINALDO SOARES CAMARGO</c:v>
                  </c:pt>
                  <c:pt idx="19">
                    <c:v>ELEANDRO DA SILVA DAMIANI</c:v>
                  </c:pt>
                  <c:pt idx="20">
                    <c:v>WELKER SILVA TERRA</c:v>
                  </c:pt>
                  <c:pt idx="21">
                    <c:v>ALESSANDRO RENATO MARCUCCI</c:v>
                  </c:pt>
                  <c:pt idx="22">
                    <c:v>FLAVIO CRISTIANO PEREIRA</c:v>
                  </c:pt>
                  <c:pt idx="23">
                    <c:v>KLEBER WELLINGTON ROSSIN</c:v>
                  </c:pt>
                  <c:pt idx="24">
                    <c:v>TIAGO RODRIGO LOURENCO DE SOUZA</c:v>
                  </c:pt>
                  <c:pt idx="25">
                    <c:v>LEANDRO RODRIGO MARCUCCI</c:v>
                  </c:pt>
                  <c:pt idx="26">
                    <c:v>WELLINGTON PEREIRA SEVERIANO</c:v>
                  </c:pt>
                  <c:pt idx="27">
                    <c:v>ALEX RODRIGUES</c:v>
                  </c:pt>
                  <c:pt idx="28">
                    <c:v>ODAIR JOSE ALVES DOS SANTOS</c:v>
                  </c:pt>
                  <c:pt idx="29">
                    <c:v>FABIANO JOSE ALVES</c:v>
                  </c:pt>
                  <c:pt idx="30">
                    <c:v>REGINALDO DOS SANTOS FERNANDES</c:v>
                  </c:pt>
                  <c:pt idx="31">
                    <c:v>MARCOS AURELIO DE OLIVEIRA</c:v>
                  </c:pt>
                  <c:pt idx="32">
                    <c:v>ALEXANDRO YUKIO SUZUKI</c:v>
                  </c:pt>
                  <c:pt idx="33">
                    <c:v>JOSILDO JOSE DOS SANTOS</c:v>
                  </c:pt>
                  <c:pt idx="34">
                    <c:v>JOSILDO JOSE DOS SANTOS</c:v>
                  </c:pt>
                  <c:pt idx="35">
                    <c:v>FABRICIO AZEVEDO LEMOS / ELTON EDIE MIRANDA TOMAS</c:v>
                  </c:pt>
                  <c:pt idx="36">
                    <c:v>FABRICIO AZEVEDO LEMOS </c:v>
                  </c:pt>
                  <c:pt idx="37">
                    <c:v>JONATHAN FERREIRA PROENCA / ALEX MENDES DE BRITO</c:v>
                  </c:pt>
                </c:lvl>
                <c:lvl>
                  <c:pt idx="0">
                    <c:v>RODOLFO ALVES VITORINO</c:v>
                  </c:pt>
                  <c:pt idx="1">
                    <c:v>WALLACE OLIVEIRA LEITE LIMA</c:v>
                  </c:pt>
                  <c:pt idx="2">
                    <c:v>SERGIO NILTON DA CUNHA</c:v>
                  </c:pt>
                  <c:pt idx="3">
                    <c:v>RODOLFO LEITE LIMA</c:v>
                  </c:pt>
                  <c:pt idx="4">
                    <c:v>MARIO ROGERIO DOS SANTOS</c:v>
                  </c:pt>
                  <c:pt idx="10">
                    <c:v>CRISTIAN FERREIRA ROSA</c:v>
                  </c:pt>
                  <c:pt idx="11">
                    <c:v>REINALDO SOARES CAMARGO</c:v>
                  </c:pt>
                  <c:pt idx="20">
                    <c:v>DENILSON ANDRADE DE MELO</c:v>
                  </c:pt>
                  <c:pt idx="21">
                    <c:v>MARCOS LEANDRO MIGUELETI DE CARVALHO</c:v>
                  </c:pt>
                  <c:pt idx="26">
                    <c:v>MILTON SONEHARA</c:v>
                  </c:pt>
                  <c:pt idx="27">
                    <c:v>ROGERIO CARNELOS MARSICANO</c:v>
                  </c:pt>
                  <c:pt idx="33">
                    <c:v>RENATO FARIAS DA SILVA</c:v>
                  </c:pt>
                  <c:pt idx="34">
                    <c:v>LEOPOLDO DE SOUSA E SILVA</c:v>
                  </c:pt>
                  <c:pt idx="35">
                    <c:v>PAULO ROBERTO DOS SANTOS</c:v>
                  </c:pt>
                </c:lvl>
              </c:multiLvlStrCache>
            </c:multiLvlStrRef>
          </c:cat>
          <c:val>
            <c:numRef>
              <c:f>MacroChart!$B$185:$B$237</c:f>
              <c:numCache>
                <c:formatCode>General</c:formatCode>
                <c:ptCount val="38"/>
                <c:pt idx="0">
                  <c:v>28</c:v>
                </c:pt>
                <c:pt idx="1">
                  <c:v>35</c:v>
                </c:pt>
                <c:pt idx="2">
                  <c:v>35</c:v>
                </c:pt>
                <c:pt idx="3">
                  <c:v>52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15</c:v>
                </c:pt>
                <c:pt idx="25">
                  <c:v>1</c:v>
                </c:pt>
                <c:pt idx="26">
                  <c:v>10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14</c:v>
                </c:pt>
                <c:pt idx="34">
                  <c:v>25</c:v>
                </c:pt>
                <c:pt idx="35">
                  <c:v>5</c:v>
                </c:pt>
                <c:pt idx="36">
                  <c:v>4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4-49FC-8678-5DC23A88DA4E}"/>
            </c:ext>
          </c:extLst>
        </c:ser>
        <c:ser>
          <c:idx val="1"/>
          <c:order val="1"/>
          <c:tx>
            <c:strRef>
              <c:f>MacroChart!$C$183:$C$184</c:f>
              <c:strCache>
                <c:ptCount val="1"/>
                <c:pt idx="0">
                  <c:v>Count of EXECUTADA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MacroChart!$A$185:$A$237</c:f>
              <c:multiLvlStrCache>
                <c:ptCount val="38"/>
                <c:lvl>
                  <c:pt idx="0">
                    <c:v>SAULO DE SOUZA LEITE</c:v>
                  </c:pt>
                  <c:pt idx="1">
                    <c:v>JOSIMAR PEREIRA DA CUNHA</c:v>
                  </c:pt>
                  <c:pt idx="2">
                    <c:v>FELIPE EDENILSON DA CUNHA / CLOVIS ALMEIDA DE SOUZA</c:v>
                  </c:pt>
                  <c:pt idx="3">
                    <c:v>ROBSON OLIVEIRA RODRIGUES</c:v>
                  </c:pt>
                  <c:pt idx="4">
                    <c:v>EVANDRO DOS SANTOS BOSCOLO</c:v>
                  </c:pt>
                  <c:pt idx="5">
                    <c:v>PEDRO FRANCISCO DOS SANTOS NETO</c:v>
                  </c:pt>
                  <c:pt idx="6">
                    <c:v>ANDERSON OLIVEIRA</c:v>
                  </c:pt>
                  <c:pt idx="7">
                    <c:v>VITOR KIKUCHI</c:v>
                  </c:pt>
                  <c:pt idx="8">
                    <c:v>JORGE DOS SANTOS</c:v>
                  </c:pt>
                  <c:pt idx="9">
                    <c:v>CARLOS HENRIQUE</c:v>
                  </c:pt>
                  <c:pt idx="10">
                    <c:v>FERNANDO HENRIQUE LOPES </c:v>
                  </c:pt>
                  <c:pt idx="11">
                    <c:v>CRISTIANO CESAR DE OLIVEIRA</c:v>
                  </c:pt>
                  <c:pt idx="12">
                    <c:v>ADRIANO DOS SANTOS FERNANDES</c:v>
                  </c:pt>
                  <c:pt idx="13">
                    <c:v>THIAGO FABRICIO DA SILVA BASTOS</c:v>
                  </c:pt>
                  <c:pt idx="14">
                    <c:v>EDERSON DA SILVA VITORIO</c:v>
                  </c:pt>
                  <c:pt idx="15">
                    <c:v>HELIO VINICIUS CORTEZ BONASORTE</c:v>
                  </c:pt>
                  <c:pt idx="16">
                    <c:v>LUIZ ADRIANO SILVA</c:v>
                  </c:pt>
                  <c:pt idx="17">
                    <c:v>FERNANDO JOSE DE MEDEIROS GOMES</c:v>
                  </c:pt>
                  <c:pt idx="18">
                    <c:v>REINALDO SOARES CAMARGO</c:v>
                  </c:pt>
                  <c:pt idx="19">
                    <c:v>ELEANDRO DA SILVA DAMIANI</c:v>
                  </c:pt>
                  <c:pt idx="20">
                    <c:v>WELKER SILVA TERRA</c:v>
                  </c:pt>
                  <c:pt idx="21">
                    <c:v>ALESSANDRO RENATO MARCUCCI</c:v>
                  </c:pt>
                  <c:pt idx="22">
                    <c:v>FLAVIO CRISTIANO PEREIRA</c:v>
                  </c:pt>
                  <c:pt idx="23">
                    <c:v>KLEBER WELLINGTON ROSSIN</c:v>
                  </c:pt>
                  <c:pt idx="24">
                    <c:v>TIAGO RODRIGO LOURENCO DE SOUZA</c:v>
                  </c:pt>
                  <c:pt idx="25">
                    <c:v>LEANDRO RODRIGO MARCUCCI</c:v>
                  </c:pt>
                  <c:pt idx="26">
                    <c:v>WELLINGTON PEREIRA SEVERIANO</c:v>
                  </c:pt>
                  <c:pt idx="27">
                    <c:v>ALEX RODRIGUES</c:v>
                  </c:pt>
                  <c:pt idx="28">
                    <c:v>ODAIR JOSE ALVES DOS SANTOS</c:v>
                  </c:pt>
                  <c:pt idx="29">
                    <c:v>FABIANO JOSE ALVES</c:v>
                  </c:pt>
                  <c:pt idx="30">
                    <c:v>REGINALDO DOS SANTOS FERNANDES</c:v>
                  </c:pt>
                  <c:pt idx="31">
                    <c:v>MARCOS AURELIO DE OLIVEIRA</c:v>
                  </c:pt>
                  <c:pt idx="32">
                    <c:v>ALEXANDRO YUKIO SUZUKI</c:v>
                  </c:pt>
                  <c:pt idx="33">
                    <c:v>JOSILDO JOSE DOS SANTOS</c:v>
                  </c:pt>
                  <c:pt idx="34">
                    <c:v>JOSILDO JOSE DOS SANTOS</c:v>
                  </c:pt>
                  <c:pt idx="35">
                    <c:v>FABRICIO AZEVEDO LEMOS / ELTON EDIE MIRANDA TOMAS</c:v>
                  </c:pt>
                  <c:pt idx="36">
                    <c:v>FABRICIO AZEVEDO LEMOS </c:v>
                  </c:pt>
                  <c:pt idx="37">
                    <c:v>JONATHAN FERREIRA PROENCA / ALEX MENDES DE BRITO</c:v>
                  </c:pt>
                </c:lvl>
                <c:lvl>
                  <c:pt idx="0">
                    <c:v>RODOLFO ALVES VITORINO</c:v>
                  </c:pt>
                  <c:pt idx="1">
                    <c:v>WALLACE OLIVEIRA LEITE LIMA</c:v>
                  </c:pt>
                  <c:pt idx="2">
                    <c:v>SERGIO NILTON DA CUNHA</c:v>
                  </c:pt>
                  <c:pt idx="3">
                    <c:v>RODOLFO LEITE LIMA</c:v>
                  </c:pt>
                  <c:pt idx="4">
                    <c:v>MARIO ROGERIO DOS SANTOS</c:v>
                  </c:pt>
                  <c:pt idx="10">
                    <c:v>CRISTIAN FERREIRA ROSA</c:v>
                  </c:pt>
                  <c:pt idx="11">
                    <c:v>REINALDO SOARES CAMARGO</c:v>
                  </c:pt>
                  <c:pt idx="20">
                    <c:v>DENILSON ANDRADE DE MELO</c:v>
                  </c:pt>
                  <c:pt idx="21">
                    <c:v>MARCOS LEANDRO MIGUELETI DE CARVALHO</c:v>
                  </c:pt>
                  <c:pt idx="26">
                    <c:v>MILTON SONEHARA</c:v>
                  </c:pt>
                  <c:pt idx="27">
                    <c:v>ROGERIO CARNELOS MARSICANO</c:v>
                  </c:pt>
                  <c:pt idx="33">
                    <c:v>RENATO FARIAS DA SILVA</c:v>
                  </c:pt>
                  <c:pt idx="34">
                    <c:v>LEOPOLDO DE SOUSA E SILVA</c:v>
                  </c:pt>
                  <c:pt idx="35">
                    <c:v>PAULO ROBERTO DOS SANTOS</c:v>
                  </c:pt>
                </c:lvl>
              </c:multiLvlStrCache>
            </c:multiLvlStrRef>
          </c:cat>
          <c:val>
            <c:numRef>
              <c:f>MacroChart!$C$185:$C$237</c:f>
              <c:numCache>
                <c:formatCode>General</c:formatCode>
                <c:ptCount val="38"/>
                <c:pt idx="0">
                  <c:v>28</c:v>
                </c:pt>
                <c:pt idx="1">
                  <c:v>35</c:v>
                </c:pt>
                <c:pt idx="2">
                  <c:v>35</c:v>
                </c:pt>
                <c:pt idx="3">
                  <c:v>52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15</c:v>
                </c:pt>
                <c:pt idx="25">
                  <c:v>1</c:v>
                </c:pt>
                <c:pt idx="26">
                  <c:v>10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14</c:v>
                </c:pt>
                <c:pt idx="34">
                  <c:v>25</c:v>
                </c:pt>
                <c:pt idx="35">
                  <c:v>5</c:v>
                </c:pt>
                <c:pt idx="36">
                  <c:v>4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4-49FC-8678-5DC23A88DA4E}"/>
            </c:ext>
          </c:extLst>
        </c:ser>
        <c:ser>
          <c:idx val="2"/>
          <c:order val="2"/>
          <c:tx>
            <c:strRef>
              <c:f>MacroChart!$D$183:$D$184</c:f>
              <c:strCache>
                <c:ptCount val="1"/>
                <c:pt idx="0">
                  <c:v>Count of RELATÓRIO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MacroChart!$A$185:$A$237</c:f>
              <c:multiLvlStrCache>
                <c:ptCount val="38"/>
                <c:lvl>
                  <c:pt idx="0">
                    <c:v>SAULO DE SOUZA LEITE</c:v>
                  </c:pt>
                  <c:pt idx="1">
                    <c:v>JOSIMAR PEREIRA DA CUNHA</c:v>
                  </c:pt>
                  <c:pt idx="2">
                    <c:v>FELIPE EDENILSON DA CUNHA / CLOVIS ALMEIDA DE SOUZA</c:v>
                  </c:pt>
                  <c:pt idx="3">
                    <c:v>ROBSON OLIVEIRA RODRIGUES</c:v>
                  </c:pt>
                  <c:pt idx="4">
                    <c:v>EVANDRO DOS SANTOS BOSCOLO</c:v>
                  </c:pt>
                  <c:pt idx="5">
                    <c:v>PEDRO FRANCISCO DOS SANTOS NETO</c:v>
                  </c:pt>
                  <c:pt idx="6">
                    <c:v>ANDERSON OLIVEIRA</c:v>
                  </c:pt>
                  <c:pt idx="7">
                    <c:v>VITOR KIKUCHI</c:v>
                  </c:pt>
                  <c:pt idx="8">
                    <c:v>JORGE DOS SANTOS</c:v>
                  </c:pt>
                  <c:pt idx="9">
                    <c:v>CARLOS HENRIQUE</c:v>
                  </c:pt>
                  <c:pt idx="10">
                    <c:v>FERNANDO HENRIQUE LOPES </c:v>
                  </c:pt>
                  <c:pt idx="11">
                    <c:v>CRISTIANO CESAR DE OLIVEIRA</c:v>
                  </c:pt>
                  <c:pt idx="12">
                    <c:v>ADRIANO DOS SANTOS FERNANDES</c:v>
                  </c:pt>
                  <c:pt idx="13">
                    <c:v>THIAGO FABRICIO DA SILVA BASTOS</c:v>
                  </c:pt>
                  <c:pt idx="14">
                    <c:v>EDERSON DA SILVA VITORIO</c:v>
                  </c:pt>
                  <c:pt idx="15">
                    <c:v>HELIO VINICIUS CORTEZ BONASORTE</c:v>
                  </c:pt>
                  <c:pt idx="16">
                    <c:v>LUIZ ADRIANO SILVA</c:v>
                  </c:pt>
                  <c:pt idx="17">
                    <c:v>FERNANDO JOSE DE MEDEIROS GOMES</c:v>
                  </c:pt>
                  <c:pt idx="18">
                    <c:v>REINALDO SOARES CAMARGO</c:v>
                  </c:pt>
                  <c:pt idx="19">
                    <c:v>ELEANDRO DA SILVA DAMIANI</c:v>
                  </c:pt>
                  <c:pt idx="20">
                    <c:v>WELKER SILVA TERRA</c:v>
                  </c:pt>
                  <c:pt idx="21">
                    <c:v>ALESSANDRO RENATO MARCUCCI</c:v>
                  </c:pt>
                  <c:pt idx="22">
                    <c:v>FLAVIO CRISTIANO PEREIRA</c:v>
                  </c:pt>
                  <c:pt idx="23">
                    <c:v>KLEBER WELLINGTON ROSSIN</c:v>
                  </c:pt>
                  <c:pt idx="24">
                    <c:v>TIAGO RODRIGO LOURENCO DE SOUZA</c:v>
                  </c:pt>
                  <c:pt idx="25">
                    <c:v>LEANDRO RODRIGO MARCUCCI</c:v>
                  </c:pt>
                  <c:pt idx="26">
                    <c:v>WELLINGTON PEREIRA SEVERIANO</c:v>
                  </c:pt>
                  <c:pt idx="27">
                    <c:v>ALEX RODRIGUES</c:v>
                  </c:pt>
                  <c:pt idx="28">
                    <c:v>ODAIR JOSE ALVES DOS SANTOS</c:v>
                  </c:pt>
                  <c:pt idx="29">
                    <c:v>FABIANO JOSE ALVES</c:v>
                  </c:pt>
                  <c:pt idx="30">
                    <c:v>REGINALDO DOS SANTOS FERNANDES</c:v>
                  </c:pt>
                  <c:pt idx="31">
                    <c:v>MARCOS AURELIO DE OLIVEIRA</c:v>
                  </c:pt>
                  <c:pt idx="32">
                    <c:v>ALEXANDRO YUKIO SUZUKI</c:v>
                  </c:pt>
                  <c:pt idx="33">
                    <c:v>JOSILDO JOSE DOS SANTOS</c:v>
                  </c:pt>
                  <c:pt idx="34">
                    <c:v>JOSILDO JOSE DOS SANTOS</c:v>
                  </c:pt>
                  <c:pt idx="35">
                    <c:v>FABRICIO AZEVEDO LEMOS / ELTON EDIE MIRANDA TOMAS</c:v>
                  </c:pt>
                  <c:pt idx="36">
                    <c:v>FABRICIO AZEVEDO LEMOS </c:v>
                  </c:pt>
                  <c:pt idx="37">
                    <c:v>JONATHAN FERREIRA PROENCA / ALEX MENDES DE BRITO</c:v>
                  </c:pt>
                </c:lvl>
                <c:lvl>
                  <c:pt idx="0">
                    <c:v>RODOLFO ALVES VITORINO</c:v>
                  </c:pt>
                  <c:pt idx="1">
                    <c:v>WALLACE OLIVEIRA LEITE LIMA</c:v>
                  </c:pt>
                  <c:pt idx="2">
                    <c:v>SERGIO NILTON DA CUNHA</c:v>
                  </c:pt>
                  <c:pt idx="3">
                    <c:v>RODOLFO LEITE LIMA</c:v>
                  </c:pt>
                  <c:pt idx="4">
                    <c:v>MARIO ROGERIO DOS SANTOS</c:v>
                  </c:pt>
                  <c:pt idx="10">
                    <c:v>CRISTIAN FERREIRA ROSA</c:v>
                  </c:pt>
                  <c:pt idx="11">
                    <c:v>REINALDO SOARES CAMARGO</c:v>
                  </c:pt>
                  <c:pt idx="20">
                    <c:v>DENILSON ANDRADE DE MELO</c:v>
                  </c:pt>
                  <c:pt idx="21">
                    <c:v>MARCOS LEANDRO MIGUELETI DE CARVALHO</c:v>
                  </c:pt>
                  <c:pt idx="26">
                    <c:v>MILTON SONEHARA</c:v>
                  </c:pt>
                  <c:pt idx="27">
                    <c:v>ROGERIO CARNELOS MARSICANO</c:v>
                  </c:pt>
                  <c:pt idx="33">
                    <c:v>RENATO FARIAS DA SILVA</c:v>
                  </c:pt>
                  <c:pt idx="34">
                    <c:v>LEOPOLDO DE SOUSA E SILVA</c:v>
                  </c:pt>
                  <c:pt idx="35">
                    <c:v>PAULO ROBERTO DOS SANTOS</c:v>
                  </c:pt>
                </c:lvl>
              </c:multiLvlStrCache>
            </c:multiLvlStrRef>
          </c:cat>
          <c:val>
            <c:numRef>
              <c:f>MacroChart!$D$185:$D$237</c:f>
              <c:numCache>
                <c:formatCode>General</c:formatCode>
                <c:ptCount val="38"/>
                <c:pt idx="0">
                  <c:v>28</c:v>
                </c:pt>
                <c:pt idx="1">
                  <c:v>35</c:v>
                </c:pt>
                <c:pt idx="2">
                  <c:v>35</c:v>
                </c:pt>
                <c:pt idx="3">
                  <c:v>52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15</c:v>
                </c:pt>
                <c:pt idx="25">
                  <c:v>1</c:v>
                </c:pt>
                <c:pt idx="26">
                  <c:v>10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5</c:v>
                </c:pt>
                <c:pt idx="34">
                  <c:v>13</c:v>
                </c:pt>
                <c:pt idx="35">
                  <c:v>5</c:v>
                </c:pt>
                <c:pt idx="36">
                  <c:v>4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4-49FC-8678-5DC23A88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52662016"/>
        <c:axId val="152663552"/>
        <c:axId val="0"/>
      </c:bar3DChart>
      <c:catAx>
        <c:axId val="152662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/>
          <a:lstStyle/>
          <a:p>
            <a:pPr>
              <a:defRPr/>
            </a:pPr>
            <a:endParaRPr lang="pt-BR"/>
          </a:p>
        </c:txPr>
        <c:crossAx val="152663552"/>
        <c:crosses val="autoZero"/>
        <c:auto val="1"/>
        <c:lblAlgn val="ctr"/>
        <c:lblOffset val="100"/>
        <c:noMultiLvlLbl val="0"/>
      </c:catAx>
      <c:valAx>
        <c:axId val="1526635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26620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pt-B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Supervisor Performance -  SP - Novembro 2017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3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</c:pivotFmt>
      <c:pivotFmt>
        <c:idx val="48"/>
        <c:spPr>
          <a:solidFill>
            <a:schemeClr val="accent6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>
              <a:lumMod val="60000"/>
              <a:lumOff val="40000"/>
            </a:schemeClr>
          </a:solidFill>
        </c:spPr>
        <c:marker>
          <c:symbol val="none"/>
        </c:marker>
        <c:dLbl>
          <c:idx val="0"/>
          <c:numFmt formatCode="0%" sourceLinked="0"/>
          <c:spPr/>
          <c:txPr>
            <a:bodyPr lIns="38100" tIns="19050" rIns="38100" bIns="19050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99CCFF"/>
          </a:solidFill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4"/>
        <c:spPr>
          <a:solidFill>
            <a:schemeClr val="accent6"/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5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6"/>
        <c:spPr>
          <a:solidFill>
            <a:schemeClr val="accent3"/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chemeClr val="accent1"/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10"/>
      <c:rAngAx val="0"/>
    </c:view3D>
    <c:floor>
      <c:thickness val="0"/>
      <c:spPr>
        <a:scene3d>
          <a:camera prst="orthographicFront"/>
          <a:lightRig rig="threePt" dir="t"/>
        </a:scene3d>
        <a:sp3d>
          <a:contourClr>
            <a:srgbClr val="000000"/>
          </a:contourClr>
        </a:sp3d>
      </c:spPr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223811149063091E-4"/>
          <c:y val="0.1986944461396456"/>
          <c:w val="0.94037596590149752"/>
          <c:h val="0.34850957014539496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MacroChart!$B$309:$B$310</c:f>
              <c:strCache>
                <c:ptCount val="1"/>
                <c:pt idx="0">
                  <c:v>% Relatórios Entregues</c:v>
                </c:pt>
              </c:strCache>
            </c:strRef>
          </c:tx>
          <c:spPr>
            <a:solidFill>
              <a:srgbClr val="99CCFF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MacroChart!$A$311:$A$328</c:f>
              <c:strCache>
                <c:ptCount val="17"/>
                <c:pt idx="0">
                  <c:v>DENILSON ANDRADE DE MELO</c:v>
                </c:pt>
                <c:pt idx="1">
                  <c:v>MARIO ROGERIO DOS SANTOS</c:v>
                </c:pt>
                <c:pt idx="2">
                  <c:v>REINALDO SOARES CAMARGO</c:v>
                </c:pt>
                <c:pt idx="3">
                  <c:v>MARCOS LEANDRO MIGUELETI DE CARVALHO</c:v>
                </c:pt>
                <c:pt idx="4">
                  <c:v>MILTON SONEHARA</c:v>
                </c:pt>
                <c:pt idx="5">
                  <c:v>ROGERIO CARNELOS MARSICANO</c:v>
                </c:pt>
                <c:pt idx="6">
                  <c:v>SERGIO NILTON DA CUNHA</c:v>
                </c:pt>
                <c:pt idx="7">
                  <c:v>RODOLFO ALVES VITORINO</c:v>
                </c:pt>
                <c:pt idx="8">
                  <c:v>RODOLFO LEITE LIMA</c:v>
                </c:pt>
                <c:pt idx="9">
                  <c:v>WALLACE OLIVEIRA LEITE LIMA</c:v>
                </c:pt>
                <c:pt idx="10">
                  <c:v>CRISTIAN FERREIRA ROSA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WALTER BARRANCO</c:v>
                </c:pt>
                <c:pt idx="14">
                  <c:v>ADSTON BARBOSA DOS SANTOS</c:v>
                </c:pt>
                <c:pt idx="15">
                  <c:v>WESLEY OSEIAS ALVES (CAS)</c:v>
                </c:pt>
                <c:pt idx="16">
                  <c:v>WESLEY OSEIAS ALVES (PAA)</c:v>
                </c:pt>
              </c:strCache>
            </c:strRef>
          </c:cat>
          <c:val>
            <c:numRef>
              <c:f>MacroChart!$B$311:$B$328</c:f>
              <c:numCache>
                <c:formatCode>General</c:formatCode>
                <c:ptCount val="17"/>
                <c:pt idx="0">
                  <c:v>1</c:v>
                </c:pt>
                <c:pt idx="1">
                  <c:v>0.73148148148148151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0.62222222222222223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0.69369369369369371</c:v>
                </c:pt>
                <c:pt idx="16">
                  <c:v>0.69512195121951215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C-4914-93BC-F8C378F19066}"/>
            </c:ext>
          </c:extLst>
        </c:ser>
        <c:ser>
          <c:idx val="0"/>
          <c:order val="1"/>
          <c:tx>
            <c:strRef>
              <c:f>MacroChart!$C$309:$C$310</c:f>
              <c:strCache>
                <c:ptCount val="1"/>
                <c:pt idx="0">
                  <c:v>% de Conclusão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MacroChart!$A$311:$A$328</c:f>
              <c:strCache>
                <c:ptCount val="17"/>
                <c:pt idx="0">
                  <c:v>DENILSON ANDRADE DE MELO</c:v>
                </c:pt>
                <c:pt idx="1">
                  <c:v>MARIO ROGERIO DOS SANTOS</c:v>
                </c:pt>
                <c:pt idx="2">
                  <c:v>REINALDO SOARES CAMARGO</c:v>
                </c:pt>
                <c:pt idx="3">
                  <c:v>MARCOS LEANDRO MIGUELETI DE CARVALHO</c:v>
                </c:pt>
                <c:pt idx="4">
                  <c:v>MILTON SONEHARA</c:v>
                </c:pt>
                <c:pt idx="5">
                  <c:v>ROGERIO CARNELOS MARSICANO</c:v>
                </c:pt>
                <c:pt idx="6">
                  <c:v>SERGIO NILTON DA CUNHA</c:v>
                </c:pt>
                <c:pt idx="7">
                  <c:v>RODOLFO ALVES VITORINO</c:v>
                </c:pt>
                <c:pt idx="8">
                  <c:v>RODOLFO LEITE LIMA</c:v>
                </c:pt>
                <c:pt idx="9">
                  <c:v>WALLACE OLIVEIRA LEITE LIMA</c:v>
                </c:pt>
                <c:pt idx="10">
                  <c:v>CRISTIAN FERREIRA ROSA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WALTER BARRANCO</c:v>
                </c:pt>
                <c:pt idx="14">
                  <c:v>ADSTON BARBOSA DOS SANTOS</c:v>
                </c:pt>
                <c:pt idx="15">
                  <c:v>WESLEY OSEIAS ALVES (CAS)</c:v>
                </c:pt>
                <c:pt idx="16">
                  <c:v>WESLEY OSEIAS ALVES (PAA)</c:v>
                </c:pt>
              </c:strCache>
            </c:strRef>
          </c:cat>
          <c:val>
            <c:numRef>
              <c:f>MacroChart!$C$311:$C$328</c:f>
              <c:numCache>
                <c:formatCode>0%</c:formatCode>
                <c:ptCount val="17"/>
                <c:pt idx="0">
                  <c:v>1</c:v>
                </c:pt>
                <c:pt idx="1">
                  <c:v>0.9907407407407407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0.99099099099099097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F-4AA4-903E-01F44E3D4E79}"/>
            </c:ext>
          </c:extLst>
        </c:ser>
        <c:ser>
          <c:idx val="1"/>
          <c:order val="2"/>
          <c:tx>
            <c:strRef>
              <c:f>MacroChart!$D$309:$D$310</c:f>
              <c:strCache>
                <c:ptCount val="1"/>
                <c:pt idx="0">
                  <c:v>Relatórios Entregues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MacroChart!$A$311:$A$328</c:f>
              <c:strCache>
                <c:ptCount val="17"/>
                <c:pt idx="0">
                  <c:v>DENILSON ANDRADE DE MELO</c:v>
                </c:pt>
                <c:pt idx="1">
                  <c:v>MARIO ROGERIO DOS SANTOS</c:v>
                </c:pt>
                <c:pt idx="2">
                  <c:v>REINALDO SOARES CAMARGO</c:v>
                </c:pt>
                <c:pt idx="3">
                  <c:v>MARCOS LEANDRO MIGUELETI DE CARVALHO</c:v>
                </c:pt>
                <c:pt idx="4">
                  <c:v>MILTON SONEHARA</c:v>
                </c:pt>
                <c:pt idx="5">
                  <c:v>ROGERIO CARNELOS MARSICANO</c:v>
                </c:pt>
                <c:pt idx="6">
                  <c:v>SERGIO NILTON DA CUNHA</c:v>
                </c:pt>
                <c:pt idx="7">
                  <c:v>RODOLFO ALVES VITORINO</c:v>
                </c:pt>
                <c:pt idx="8">
                  <c:v>RODOLFO LEITE LIMA</c:v>
                </c:pt>
                <c:pt idx="9">
                  <c:v>WALLACE OLIVEIRA LEITE LIMA</c:v>
                </c:pt>
                <c:pt idx="10">
                  <c:v>CRISTIAN FERREIRA ROSA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WALTER BARRANCO</c:v>
                </c:pt>
                <c:pt idx="14">
                  <c:v>ADSTON BARBOSA DOS SANTOS</c:v>
                </c:pt>
                <c:pt idx="15">
                  <c:v>WESLEY OSEIAS ALVES (CAS)</c:v>
                </c:pt>
                <c:pt idx="16">
                  <c:v>WESLEY OSEIAS ALVES (PAA)</c:v>
                </c:pt>
              </c:strCache>
            </c:strRef>
          </c:cat>
          <c:val>
            <c:numRef>
              <c:f>MacroChart!$D$311:$D$328</c:f>
              <c:numCache>
                <c:formatCode>General</c:formatCode>
                <c:ptCount val="17"/>
                <c:pt idx="0">
                  <c:v>119</c:v>
                </c:pt>
                <c:pt idx="1">
                  <c:v>79</c:v>
                </c:pt>
                <c:pt idx="2">
                  <c:v>72</c:v>
                </c:pt>
                <c:pt idx="3">
                  <c:v>83</c:v>
                </c:pt>
                <c:pt idx="4">
                  <c:v>57</c:v>
                </c:pt>
                <c:pt idx="5">
                  <c:v>50</c:v>
                </c:pt>
                <c:pt idx="6">
                  <c:v>153</c:v>
                </c:pt>
                <c:pt idx="7">
                  <c:v>137</c:v>
                </c:pt>
                <c:pt idx="8">
                  <c:v>184</c:v>
                </c:pt>
                <c:pt idx="9">
                  <c:v>165</c:v>
                </c:pt>
                <c:pt idx="10">
                  <c:v>28</c:v>
                </c:pt>
                <c:pt idx="11">
                  <c:v>56</c:v>
                </c:pt>
                <c:pt idx="12">
                  <c:v>27</c:v>
                </c:pt>
                <c:pt idx="13">
                  <c:v>4</c:v>
                </c:pt>
                <c:pt idx="14">
                  <c:v>218</c:v>
                </c:pt>
                <c:pt idx="15">
                  <c:v>77</c:v>
                </c:pt>
                <c:pt idx="1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F-4AA4-903E-01F44E3D4E79}"/>
            </c:ext>
          </c:extLst>
        </c:ser>
        <c:ser>
          <c:idx val="3"/>
          <c:order val="3"/>
          <c:tx>
            <c:strRef>
              <c:f>MacroChart!$E$309:$E$310</c:f>
              <c:strCache>
                <c:ptCount val="1"/>
                <c:pt idx="0">
                  <c:v>Executados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MacroChart!$A$311:$A$328</c:f>
              <c:strCache>
                <c:ptCount val="17"/>
                <c:pt idx="0">
                  <c:v>DENILSON ANDRADE DE MELO</c:v>
                </c:pt>
                <c:pt idx="1">
                  <c:v>MARIO ROGERIO DOS SANTOS</c:v>
                </c:pt>
                <c:pt idx="2">
                  <c:v>REINALDO SOARES CAMARGO</c:v>
                </c:pt>
                <c:pt idx="3">
                  <c:v>MARCOS LEANDRO MIGUELETI DE CARVALHO</c:v>
                </c:pt>
                <c:pt idx="4">
                  <c:v>MILTON SONEHARA</c:v>
                </c:pt>
                <c:pt idx="5">
                  <c:v>ROGERIO CARNELOS MARSICANO</c:v>
                </c:pt>
                <c:pt idx="6">
                  <c:v>SERGIO NILTON DA CUNHA</c:v>
                </c:pt>
                <c:pt idx="7">
                  <c:v>RODOLFO ALVES VITORINO</c:v>
                </c:pt>
                <c:pt idx="8">
                  <c:v>RODOLFO LEITE LIMA</c:v>
                </c:pt>
                <c:pt idx="9">
                  <c:v>WALLACE OLIVEIRA LEITE LIMA</c:v>
                </c:pt>
                <c:pt idx="10">
                  <c:v>CRISTIAN FERREIRA ROSA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WALTER BARRANCO</c:v>
                </c:pt>
                <c:pt idx="14">
                  <c:v>ADSTON BARBOSA DOS SANTOS</c:v>
                </c:pt>
                <c:pt idx="15">
                  <c:v>WESLEY OSEIAS ALVES (CAS)</c:v>
                </c:pt>
                <c:pt idx="16">
                  <c:v>WESLEY OSEIAS ALVES (PAA)</c:v>
                </c:pt>
              </c:strCache>
            </c:strRef>
          </c:cat>
          <c:val>
            <c:numRef>
              <c:f>MacroChart!$E$311:$E$328</c:f>
              <c:numCache>
                <c:formatCode>General</c:formatCode>
                <c:ptCount val="17"/>
                <c:pt idx="0">
                  <c:v>119</c:v>
                </c:pt>
                <c:pt idx="1">
                  <c:v>107</c:v>
                </c:pt>
                <c:pt idx="2">
                  <c:v>72</c:v>
                </c:pt>
                <c:pt idx="3">
                  <c:v>83</c:v>
                </c:pt>
                <c:pt idx="4">
                  <c:v>57</c:v>
                </c:pt>
                <c:pt idx="5">
                  <c:v>50</c:v>
                </c:pt>
                <c:pt idx="6">
                  <c:v>153</c:v>
                </c:pt>
                <c:pt idx="7">
                  <c:v>137</c:v>
                </c:pt>
                <c:pt idx="8">
                  <c:v>184</c:v>
                </c:pt>
                <c:pt idx="9">
                  <c:v>165</c:v>
                </c:pt>
                <c:pt idx="10">
                  <c:v>45</c:v>
                </c:pt>
                <c:pt idx="11">
                  <c:v>56</c:v>
                </c:pt>
                <c:pt idx="12">
                  <c:v>27</c:v>
                </c:pt>
                <c:pt idx="13">
                  <c:v>4</c:v>
                </c:pt>
                <c:pt idx="14">
                  <c:v>218</c:v>
                </c:pt>
                <c:pt idx="15">
                  <c:v>110</c:v>
                </c:pt>
                <c:pt idx="1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7-48AD-B13B-26DB7A6C2520}"/>
            </c:ext>
          </c:extLst>
        </c:ser>
        <c:ser>
          <c:idx val="4"/>
          <c:order val="4"/>
          <c:tx>
            <c:strRef>
              <c:f>MacroChart!$F$309:$F$310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MacroChart!$A$311:$A$328</c:f>
              <c:strCache>
                <c:ptCount val="17"/>
                <c:pt idx="0">
                  <c:v>DENILSON ANDRADE DE MELO</c:v>
                </c:pt>
                <c:pt idx="1">
                  <c:v>MARIO ROGERIO DOS SANTOS</c:v>
                </c:pt>
                <c:pt idx="2">
                  <c:v>REINALDO SOARES CAMARGO</c:v>
                </c:pt>
                <c:pt idx="3">
                  <c:v>MARCOS LEANDRO MIGUELETI DE CARVALHO</c:v>
                </c:pt>
                <c:pt idx="4">
                  <c:v>MILTON SONEHARA</c:v>
                </c:pt>
                <c:pt idx="5">
                  <c:v>ROGERIO CARNELOS MARSICANO</c:v>
                </c:pt>
                <c:pt idx="6">
                  <c:v>SERGIO NILTON DA CUNHA</c:v>
                </c:pt>
                <c:pt idx="7">
                  <c:v>RODOLFO ALVES VITORINO</c:v>
                </c:pt>
                <c:pt idx="8">
                  <c:v>RODOLFO LEITE LIMA</c:v>
                </c:pt>
                <c:pt idx="9">
                  <c:v>WALLACE OLIVEIRA LEITE LIMA</c:v>
                </c:pt>
                <c:pt idx="10">
                  <c:v>CRISTIAN FERREIRA ROSA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WALTER BARRANCO</c:v>
                </c:pt>
                <c:pt idx="14">
                  <c:v>ADSTON BARBOSA DOS SANTOS</c:v>
                </c:pt>
                <c:pt idx="15">
                  <c:v>WESLEY OSEIAS ALVES (CAS)</c:v>
                </c:pt>
                <c:pt idx="16">
                  <c:v>WESLEY OSEIAS ALVES (PAA)</c:v>
                </c:pt>
              </c:strCache>
            </c:strRef>
          </c:cat>
          <c:val>
            <c:numRef>
              <c:f>MacroChart!$F$311:$F$328</c:f>
              <c:numCache>
                <c:formatCode>General</c:formatCode>
                <c:ptCount val="17"/>
                <c:pt idx="0">
                  <c:v>119</c:v>
                </c:pt>
                <c:pt idx="1">
                  <c:v>108</c:v>
                </c:pt>
                <c:pt idx="2">
                  <c:v>72</c:v>
                </c:pt>
                <c:pt idx="3">
                  <c:v>83</c:v>
                </c:pt>
                <c:pt idx="4">
                  <c:v>57</c:v>
                </c:pt>
                <c:pt idx="5">
                  <c:v>50</c:v>
                </c:pt>
                <c:pt idx="6">
                  <c:v>153</c:v>
                </c:pt>
                <c:pt idx="7">
                  <c:v>137</c:v>
                </c:pt>
                <c:pt idx="8">
                  <c:v>184</c:v>
                </c:pt>
                <c:pt idx="9">
                  <c:v>165</c:v>
                </c:pt>
                <c:pt idx="10">
                  <c:v>45</c:v>
                </c:pt>
                <c:pt idx="11">
                  <c:v>56</c:v>
                </c:pt>
                <c:pt idx="12">
                  <c:v>27</c:v>
                </c:pt>
                <c:pt idx="13">
                  <c:v>4</c:v>
                </c:pt>
                <c:pt idx="14">
                  <c:v>218</c:v>
                </c:pt>
                <c:pt idx="15">
                  <c:v>111</c:v>
                </c:pt>
                <c:pt idx="1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5-4BD0-818F-FB8EC35841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2490752"/>
        <c:axId val="152492288"/>
        <c:axId val="152251456"/>
      </c:bar3DChart>
      <c:catAx>
        <c:axId val="152490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2820000"/>
          <a:lstStyle/>
          <a:p>
            <a:pPr>
              <a:defRPr/>
            </a:pPr>
            <a:endParaRPr lang="pt-BR"/>
          </a:p>
        </c:txPr>
        <c:crossAx val="152492288"/>
        <c:crosses val="autoZero"/>
        <c:auto val="1"/>
        <c:lblAlgn val="ctr"/>
        <c:lblOffset val="100"/>
        <c:noMultiLvlLbl val="0"/>
      </c:catAx>
      <c:valAx>
        <c:axId val="152492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52490752"/>
        <c:crosses val="autoZero"/>
        <c:crossBetween val="between"/>
      </c:valAx>
      <c:serAx>
        <c:axId val="152251456"/>
        <c:scaling>
          <c:orientation val="minMax"/>
        </c:scaling>
        <c:delete val="1"/>
        <c:axPos val="b"/>
        <c:majorTickMark val="out"/>
        <c:minorTickMark val="none"/>
        <c:tickLblPos val="none"/>
        <c:crossAx val="152492288"/>
        <c:crosses val="autoZero"/>
      </c:serAx>
    </c:plotArea>
    <c:legend>
      <c:legendPos val="t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pt-B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Manutenção Preventiva - SP - Novembro 2017</a:t>
            </a:r>
          </a:p>
        </c:rich>
      </c:tx>
      <c:layout>
        <c:manualLayout>
          <c:xMode val="edge"/>
          <c:yMode val="edge"/>
          <c:x val="0.27710759601653778"/>
          <c:y val="3.0303030303030307E-2"/>
        </c:manualLayout>
      </c:layout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185547433500558"/>
          <c:y val="0.2694435802357032"/>
          <c:w val="0.66584291059146561"/>
          <c:h val="0.63178375430343936"/>
        </c:manualLayout>
      </c:layout>
      <c:bar3DChart>
        <c:barDir val="col"/>
        <c:grouping val="standard"/>
        <c:varyColors val="0"/>
        <c:ser>
          <c:idx val="4"/>
          <c:order val="0"/>
          <c:tx>
            <c:v>% Relatórios Entregues</c:v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Lit>
              <c:ptCount val="1"/>
              <c:pt idx="0">
                <c:v>1800,00%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APROVEITAMENTO!$BF$4:$BF$27</c15:sqref>
                  </c15:fullRef>
                </c:ext>
              </c:extLst>
              <c:f>APROVEITAMENTO!$BF$21:$BF$27</c:f>
              <c:numCache>
                <c:formatCode>0.00%</c:formatCode>
                <c:ptCount val="1"/>
                <c:pt idx="0">
                  <c:v>0.93716337522441651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1-4D88-921D-3B999E270AA9}"/>
            </c:ext>
          </c:extLst>
        </c:ser>
        <c:ser>
          <c:idx val="0"/>
          <c:order val="1"/>
          <c:tx>
            <c:v>% Conclusão</c:v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Lit>
              <c:ptCount val="1"/>
              <c:pt idx="0">
                <c:v>1800,00%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APROVEITAMENTO!$BE$4:$BE$27</c15:sqref>
                  </c15:fullRef>
                </c:ext>
              </c:extLst>
              <c:f>APROVEITAMENTO!$BE$21:$BE$27</c:f>
              <c:numCache>
                <c:formatCode>0.00%</c:formatCode>
                <c:ptCount val="1"/>
                <c:pt idx="0">
                  <c:v>0.99880311190903648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B-4790-8CB8-26EF300468F5}"/>
            </c:ext>
          </c:extLst>
        </c:ser>
        <c:ser>
          <c:idx val="1"/>
          <c:order val="2"/>
          <c:tx>
            <c:v>Relatórios Entregues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Lit>
              <c:ptCount val="1"/>
              <c:pt idx="0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APROVEITAMENTO!$BD$4:$BD$27</c15:sqref>
                  </c15:fullRef>
                </c:ext>
              </c:extLst>
              <c:f>APROVEITAMENTO!$BD$21:$BD$27</c:f>
              <c:numCache>
                <c:formatCode>General</c:formatCode>
                <c:ptCount val="1"/>
                <c:pt idx="0">
                  <c:v>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B-4790-8CB8-26EF300468F5}"/>
            </c:ext>
          </c:extLst>
        </c:ser>
        <c:ser>
          <c:idx val="2"/>
          <c:order val="3"/>
          <c:tx>
            <c:v>Executados</c:v>
          </c:tx>
          <c:spPr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Lit>
              <c:ptCount val="1"/>
              <c:pt idx="0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APROVEITAMENTO!$BC$4:$BC$27</c15:sqref>
                  </c15:fullRef>
                </c:ext>
              </c:extLst>
              <c:f>APROVEITAMENTO!$BC$21:$BC$27</c:f>
              <c:numCache>
                <c:formatCode>General</c:formatCode>
                <c:ptCount val="1"/>
                <c:pt idx="0">
                  <c:v>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7B-4790-8CB8-26EF300468F5}"/>
            </c:ext>
          </c:extLst>
        </c:ser>
        <c:ser>
          <c:idx val="3"/>
          <c:order val="4"/>
          <c:tx>
            <c:v>Programados</c:v>
          </c:tx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5D1-4D88-921D-3B999E270A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180000" wrap="square" lIns="38100" tIns="72000" rIns="38100" bIns="25200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cat>
            <c:strLit>
              <c:ptCount val="1"/>
              <c:pt idx="0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APROVEITAMENTO!$BB$4:$BB$27</c15:sqref>
                  </c15:fullRef>
                </c:ext>
              </c:extLst>
              <c:f>APROVEITAMENTO!$BB$21:$BB$27</c:f>
              <c:numCache>
                <c:formatCode>General</c:formatCode>
                <c:ptCount val="1"/>
                <c:pt idx="0">
                  <c:v>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67-42AD-BCF7-BA518F9125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2539904"/>
        <c:axId val="152541440"/>
        <c:axId val="152696576"/>
      </c:bar3DChart>
      <c:catAx>
        <c:axId val="152539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152541440"/>
        <c:crosses val="autoZero"/>
        <c:auto val="1"/>
        <c:lblAlgn val="ctr"/>
        <c:lblOffset val="100"/>
        <c:noMultiLvlLbl val="0"/>
      </c:catAx>
      <c:valAx>
        <c:axId val="15254144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one"/>
        <c:crossAx val="152539904"/>
        <c:crosses val="autoZero"/>
        <c:crossBetween val="between"/>
      </c:valAx>
      <c:serAx>
        <c:axId val="152696576"/>
        <c:scaling>
          <c:orientation val="minMax"/>
        </c:scaling>
        <c:delete val="1"/>
        <c:axPos val="b"/>
        <c:majorTickMark val="out"/>
        <c:minorTickMark val="none"/>
        <c:tickLblPos val="none"/>
        <c:crossAx val="152541440"/>
        <c:crosses val="autoZero"/>
      </c:serAx>
    </c:plotArea>
    <c:legend>
      <c:legendPos val="t"/>
      <c:layout>
        <c:manualLayout>
          <c:xMode val="edge"/>
          <c:yMode val="edge"/>
          <c:x val="0.25284935109719731"/>
          <c:y val="0.1262859550118566"/>
          <c:w val="0.50616267134671589"/>
          <c:h val="7.404800997950213E-2"/>
        </c:manualLayout>
      </c:layout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 sz="800"/>
      </a:pPr>
      <a:endParaRPr lang="pt-B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GERAL.XLSX]MacroChart!PivotTable14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Preventivas Estrutura Vertical SP - Novembro 2017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dLbl>
          <c:idx val="0"/>
          <c:layout>
            <c:manualLayout>
              <c:x val="-4.1618503171417329E-3"/>
              <c:y val="-8.3140883645751625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6.9364171952367853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1.2485550951425201E-2"/>
              <c:y val="-1.108545115276754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8.3237006342835266E-3"/>
              <c:y val="-8.3140883645751729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3112152350108956E-2"/>
          <c:y val="0.11934950016527153"/>
          <c:w val="0.96551154598151612"/>
          <c:h val="0.688664159303894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MacroChart!$B$140:$B$141</c:f>
              <c:strCache>
                <c:ptCount val="1"/>
                <c:pt idx="0">
                  <c:v>Count of PROGRAMADA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MacroChart!$A$142:$A$156</c:f>
              <c:strCache>
                <c:ptCount val="14"/>
                <c:pt idx="0">
                  <c:v>WALLACE OLIVEIRA LEITE LIMA</c:v>
                </c:pt>
                <c:pt idx="1">
                  <c:v>RODOLFO ALVES VITORINO</c:v>
                </c:pt>
                <c:pt idx="2">
                  <c:v>SERGIO NILTON DA CUNHA</c:v>
                </c:pt>
                <c:pt idx="3">
                  <c:v>RODOLFO LEITE LIMA</c:v>
                </c:pt>
                <c:pt idx="4">
                  <c:v>MARIO ROGERIO DOS SANTOS</c:v>
                </c:pt>
                <c:pt idx="5">
                  <c:v>CRISTIAN FERREIRA ROSA</c:v>
                </c:pt>
                <c:pt idx="6">
                  <c:v>REINALDO SOARES CAMARGO</c:v>
                </c:pt>
                <c:pt idx="7">
                  <c:v>DENILSON ANDRADE DE MELO</c:v>
                </c:pt>
                <c:pt idx="8">
                  <c:v>MARCOS LEANDRO MIGUELETI DE CARVALHO</c:v>
                </c:pt>
                <c:pt idx="9">
                  <c:v>MILTON SONEHARA</c:v>
                </c:pt>
                <c:pt idx="10">
                  <c:v>ROGERIO CARNELOS MARSICANO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WESLEY OSEIAS ALVES</c:v>
                </c:pt>
              </c:strCache>
            </c:strRef>
          </c:cat>
          <c:val>
            <c:numRef>
              <c:f>MacroChart!$B$142:$B$156</c:f>
              <c:numCache>
                <c:formatCode>General</c:formatCode>
                <c:ptCount val="14"/>
                <c:pt idx="0">
                  <c:v>31</c:v>
                </c:pt>
                <c:pt idx="1">
                  <c:v>20</c:v>
                </c:pt>
                <c:pt idx="2">
                  <c:v>30</c:v>
                </c:pt>
                <c:pt idx="3">
                  <c:v>37</c:v>
                </c:pt>
                <c:pt idx="4">
                  <c:v>26</c:v>
                </c:pt>
                <c:pt idx="5">
                  <c:v>9</c:v>
                </c:pt>
                <c:pt idx="6">
                  <c:v>15</c:v>
                </c:pt>
                <c:pt idx="7">
                  <c:v>24</c:v>
                </c:pt>
                <c:pt idx="8">
                  <c:v>19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26</c:v>
                </c:pt>
                <c:pt idx="1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1-4B92-8004-CA1E2C1614E9}"/>
            </c:ext>
          </c:extLst>
        </c:ser>
        <c:ser>
          <c:idx val="1"/>
          <c:order val="1"/>
          <c:tx>
            <c:strRef>
              <c:f>MacroChart!$C$140:$C$141</c:f>
              <c:strCache>
                <c:ptCount val="1"/>
                <c:pt idx="0">
                  <c:v>Count of EXECUTADA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MacroChart!$A$142:$A$156</c:f>
              <c:strCache>
                <c:ptCount val="14"/>
                <c:pt idx="0">
                  <c:v>WALLACE OLIVEIRA LEITE LIMA</c:v>
                </c:pt>
                <c:pt idx="1">
                  <c:v>RODOLFO ALVES VITORINO</c:v>
                </c:pt>
                <c:pt idx="2">
                  <c:v>SERGIO NILTON DA CUNHA</c:v>
                </c:pt>
                <c:pt idx="3">
                  <c:v>RODOLFO LEITE LIMA</c:v>
                </c:pt>
                <c:pt idx="4">
                  <c:v>MARIO ROGERIO DOS SANTOS</c:v>
                </c:pt>
                <c:pt idx="5">
                  <c:v>CRISTIAN FERREIRA ROSA</c:v>
                </c:pt>
                <c:pt idx="6">
                  <c:v>REINALDO SOARES CAMARGO</c:v>
                </c:pt>
                <c:pt idx="7">
                  <c:v>DENILSON ANDRADE DE MELO</c:v>
                </c:pt>
                <c:pt idx="8">
                  <c:v>MARCOS LEANDRO MIGUELETI DE CARVALHO</c:v>
                </c:pt>
                <c:pt idx="9">
                  <c:v>MILTON SONEHARA</c:v>
                </c:pt>
                <c:pt idx="10">
                  <c:v>ROGERIO CARNELOS MARSICANO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WESLEY OSEIAS ALVES</c:v>
                </c:pt>
              </c:strCache>
            </c:strRef>
          </c:cat>
          <c:val>
            <c:numRef>
              <c:f>MacroChart!$C$142:$C$156</c:f>
              <c:numCache>
                <c:formatCode>General</c:formatCode>
                <c:ptCount val="14"/>
                <c:pt idx="0">
                  <c:v>31</c:v>
                </c:pt>
                <c:pt idx="1">
                  <c:v>20</c:v>
                </c:pt>
                <c:pt idx="2">
                  <c:v>30</c:v>
                </c:pt>
                <c:pt idx="3">
                  <c:v>37</c:v>
                </c:pt>
                <c:pt idx="4">
                  <c:v>26</c:v>
                </c:pt>
                <c:pt idx="5">
                  <c:v>9</c:v>
                </c:pt>
                <c:pt idx="6">
                  <c:v>15</c:v>
                </c:pt>
                <c:pt idx="7">
                  <c:v>24</c:v>
                </c:pt>
                <c:pt idx="8">
                  <c:v>19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26</c:v>
                </c:pt>
                <c:pt idx="1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1-4B92-8004-CA1E2C1614E9}"/>
            </c:ext>
          </c:extLst>
        </c:ser>
        <c:ser>
          <c:idx val="2"/>
          <c:order val="2"/>
          <c:tx>
            <c:strRef>
              <c:f>MacroChart!$D$140:$D$141</c:f>
              <c:strCache>
                <c:ptCount val="1"/>
                <c:pt idx="0">
                  <c:v>Contagem de RELATÓRIO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MacroChart!$A$142:$A$156</c:f>
              <c:strCache>
                <c:ptCount val="14"/>
                <c:pt idx="0">
                  <c:v>WALLACE OLIVEIRA LEITE LIMA</c:v>
                </c:pt>
                <c:pt idx="1">
                  <c:v>RODOLFO ALVES VITORINO</c:v>
                </c:pt>
                <c:pt idx="2">
                  <c:v>SERGIO NILTON DA CUNHA</c:v>
                </c:pt>
                <c:pt idx="3">
                  <c:v>RODOLFO LEITE LIMA</c:v>
                </c:pt>
                <c:pt idx="4">
                  <c:v>MARIO ROGERIO DOS SANTOS</c:v>
                </c:pt>
                <c:pt idx="5">
                  <c:v>CRISTIAN FERREIRA ROSA</c:v>
                </c:pt>
                <c:pt idx="6">
                  <c:v>REINALDO SOARES CAMARGO</c:v>
                </c:pt>
                <c:pt idx="7">
                  <c:v>DENILSON ANDRADE DE MELO</c:v>
                </c:pt>
                <c:pt idx="8">
                  <c:v>MARCOS LEANDRO MIGUELETI DE CARVALHO</c:v>
                </c:pt>
                <c:pt idx="9">
                  <c:v>MILTON SONEHARA</c:v>
                </c:pt>
                <c:pt idx="10">
                  <c:v>ROGERIO CARNELOS MARSICANO</c:v>
                </c:pt>
                <c:pt idx="11">
                  <c:v>PAULO ROBERTO DOS SANTOS</c:v>
                </c:pt>
                <c:pt idx="12">
                  <c:v>LEONARDO RUGGIERO</c:v>
                </c:pt>
                <c:pt idx="13">
                  <c:v>WESLEY OSEIAS ALVES</c:v>
                </c:pt>
              </c:strCache>
            </c:strRef>
          </c:cat>
          <c:val>
            <c:numRef>
              <c:f>MacroChart!$D$142:$D$156</c:f>
              <c:numCache>
                <c:formatCode>General</c:formatCode>
                <c:ptCount val="14"/>
                <c:pt idx="0">
                  <c:v>31</c:v>
                </c:pt>
                <c:pt idx="1">
                  <c:v>20</c:v>
                </c:pt>
                <c:pt idx="2">
                  <c:v>30</c:v>
                </c:pt>
                <c:pt idx="3">
                  <c:v>37</c:v>
                </c:pt>
                <c:pt idx="5">
                  <c:v>9</c:v>
                </c:pt>
                <c:pt idx="6">
                  <c:v>15</c:v>
                </c:pt>
                <c:pt idx="7">
                  <c:v>24</c:v>
                </c:pt>
                <c:pt idx="8">
                  <c:v>19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26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1-4B92-8004-CA1E2C161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52974848"/>
        <c:axId val="152976384"/>
        <c:axId val="0"/>
      </c:bar3DChart>
      <c:catAx>
        <c:axId val="152974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2976384"/>
        <c:crosses val="autoZero"/>
        <c:auto val="1"/>
        <c:lblAlgn val="ctr"/>
        <c:lblOffset val="100"/>
        <c:noMultiLvlLbl val="0"/>
      </c:catAx>
      <c:valAx>
        <c:axId val="1529763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529748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GERAL.XLSX]MacroChart!PivotTable11</c:name>
    <c:fmtId val="2"/>
  </c:pivotSource>
  <c:chart>
    <c:title>
      <c:tx>
        <c:rich>
          <a:bodyPr/>
          <a:lstStyle/>
          <a:p>
            <a:pPr algn="ctr" rtl="0">
              <a:defRPr/>
            </a:pPr>
            <a:r>
              <a:rPr lang="en-US"/>
              <a:t>Preventiva Infra-Estrutura  - SPI Dezembro 2017</a:t>
            </a:r>
          </a:p>
        </c:rich>
      </c:tx>
      <c:layout>
        <c:manualLayout>
          <c:xMode val="edge"/>
          <c:yMode val="edge"/>
          <c:x val="0.20595743231024499"/>
          <c:y val="4.1160269140156337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6666666666666701E-2"/>
              <c:y val="-2.7777777777779556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1.6666666666666701E-2"/>
              <c:y val="-2.314814814814814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8.3333333333332708E-3"/>
              <c:y val="-1.388888888888936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7518938675505982E-3"/>
              <c:y val="1.338240355133163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</c:pivotFmt>
      <c:pivotFmt>
        <c:idx val="15"/>
      </c:pivotFmt>
      <c:pivotFmt>
        <c:idx val="16"/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6193843572333071E-2"/>
          <c:y val="0.11711514329457724"/>
          <c:w val="0.800904209946811"/>
          <c:h val="0.285842122148626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MacroChart!$B$7:$B$8</c:f>
              <c:strCache>
                <c:ptCount val="1"/>
                <c:pt idx="0">
                  <c:v>Count of PROGRAMADA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MacroChart!$A$9:$A$102</c:f>
              <c:multiLvlStrCache>
                <c:ptCount val="80"/>
                <c:lvl>
                  <c:pt idx="0">
                    <c:v>ANDERSON GOMES TOSTA / ENRIQUE JOSE MICHELS</c:v>
                  </c:pt>
                  <c:pt idx="1">
                    <c:v>GESIVANDO DE OLIVEIRA SILVA / VINICIUS MESEL DE MELO</c:v>
                  </c:pt>
                  <c:pt idx="2">
                    <c:v>EDGAR RODRIGUES/GENIVALDO OLIVIERA</c:v>
                  </c:pt>
                  <c:pt idx="3">
                    <c:v>ANDERSON GOMES/ENRIQUE JOSE</c:v>
                  </c:pt>
                  <c:pt idx="4">
                    <c:v>FELIPE FERREIRA PENNA / HAMILTON CARLOS DE OLIVEIRA</c:v>
                  </c:pt>
                  <c:pt idx="5">
                    <c:v>SIDNEI LIMA DE BARROS / MILTON JOSE DE LANNES SILVA</c:v>
                  </c:pt>
                  <c:pt idx="6">
                    <c:v>ALESSANDRO DE MOURA NOBRE / CLEBER EDUARDO SANCHES</c:v>
                  </c:pt>
                  <c:pt idx="7">
                    <c:v>EMANUEL MACHADO DOS PASSOS SILVA</c:v>
                  </c:pt>
                  <c:pt idx="8">
                    <c:v>ANDRE LUIS FRANCA</c:v>
                  </c:pt>
                  <c:pt idx="9">
                    <c:v>REINALDO DOS SANTOS MORALES / VIVALDO DIAS DOS SANTOS</c:v>
                  </c:pt>
                  <c:pt idx="10">
                    <c:v>SAMUEL FREDERICO CESAR SANTOS / RENATO HIDEKI MENEGHINI</c:v>
                  </c:pt>
                  <c:pt idx="11">
                    <c:v>MARCOS DA SILVA PEREIRA</c:v>
                  </c:pt>
                  <c:pt idx="12">
                    <c:v>FERNANDO SABINO DA SILVA / MARCELO DA SILVA</c:v>
                  </c:pt>
                  <c:pt idx="13">
                    <c:v>ALESSANDRO / CLEBER</c:v>
                  </c:pt>
                  <c:pt idx="14">
                    <c:v>SAMUEL FREDERICO CESAR SANTOS / RENATO HIDEKI MENEGHINI</c:v>
                  </c:pt>
                  <c:pt idx="15">
                    <c:v>MARCOS DA SILVA PEREIRA</c:v>
                  </c:pt>
                  <c:pt idx="16">
                    <c:v>MARCIO BISPO DOS SANTOS</c:v>
                  </c:pt>
                  <c:pt idx="17">
                    <c:v>(vazio)</c:v>
                  </c:pt>
                  <c:pt idx="18">
                    <c:v>VITOR KIKUCHI</c:v>
                  </c:pt>
                  <c:pt idx="19">
                    <c:v>ANDERSON OLIVEIRA</c:v>
                  </c:pt>
                  <c:pt idx="20">
                    <c:v>PEDRO FRANCISCO</c:v>
                  </c:pt>
                  <c:pt idx="21">
                    <c:v>JORGE DOS SANTOS</c:v>
                  </c:pt>
                  <c:pt idx="22">
                    <c:v>CARLOS HENRIQUE</c:v>
                  </c:pt>
                  <c:pt idx="23">
                    <c:v>DOUGLAS MACEDO</c:v>
                  </c:pt>
                  <c:pt idx="24">
                    <c:v>JEFFERSON NASCIMENTO</c:v>
                  </c:pt>
                  <c:pt idx="25">
                    <c:v>ALISSON LIPPE</c:v>
                  </c:pt>
                  <c:pt idx="26">
                    <c:v>EVANDRO BOSCOLO</c:v>
                  </c:pt>
                  <c:pt idx="27">
                    <c:v>MARIO ROGERIO DOS SANTOS</c:v>
                  </c:pt>
                  <c:pt idx="28">
                    <c:v>ANTONIO ARAGAO</c:v>
                  </c:pt>
                  <c:pt idx="29">
                    <c:v>LUIZ ADRIANO SILVA</c:v>
                  </c:pt>
                  <c:pt idx="30">
                    <c:v>FERNANDO JOSE DE MEDEIROS GOMES</c:v>
                  </c:pt>
                  <c:pt idx="31">
                    <c:v>CRISTIANO CESAR DE OLIVEIRA</c:v>
                  </c:pt>
                  <c:pt idx="32">
                    <c:v>ADRIANO DOS SANTOS FERNANDES</c:v>
                  </c:pt>
                  <c:pt idx="33">
                    <c:v>THIAGO FABRICIO DA SILVA BASTOS</c:v>
                  </c:pt>
                  <c:pt idx="34">
                    <c:v>HELIO VINICIUS CORTEZ BONASORTE</c:v>
                  </c:pt>
                  <c:pt idx="35">
                    <c:v>EDERSON DA SILVA VITORIO</c:v>
                  </c:pt>
                  <c:pt idx="36">
                    <c:v>ELEANDRO DA SILVA DAMIANI</c:v>
                  </c:pt>
                  <c:pt idx="37">
                    <c:v>REINALDO SOARES CAMARGO</c:v>
                  </c:pt>
                  <c:pt idx="38">
                    <c:v>MICHAEL DOS SANTOS PIRES</c:v>
                  </c:pt>
                  <c:pt idx="39">
                    <c:v>REGINALDO DE JESUS TERRA</c:v>
                  </c:pt>
                  <c:pt idx="40">
                    <c:v>ALTIMAR JOSE GONCALVES</c:v>
                  </c:pt>
                  <c:pt idx="41">
                    <c:v>LEANDRO DE PAIVA PEREIRA</c:v>
                  </c:pt>
                  <c:pt idx="42">
                    <c:v>MATUSALEM NEILOR DE PAULA MESSIAS</c:v>
                  </c:pt>
                  <c:pt idx="43">
                    <c:v>SILVIO DE PAULA LICA</c:v>
                  </c:pt>
                  <c:pt idx="44">
                    <c:v>EYKON MARQUES</c:v>
                  </c:pt>
                  <c:pt idx="45">
                    <c:v>ALTIMAR GONÇALVES</c:v>
                  </c:pt>
                  <c:pt idx="46">
                    <c:v>ALESSANDRO RENATO MARCUCCI</c:v>
                  </c:pt>
                  <c:pt idx="47">
                    <c:v>ELIESER RODRIGUES DA SILVA</c:v>
                  </c:pt>
                  <c:pt idx="48">
                    <c:v>CLAYTON PEDROSO MACHADO</c:v>
                  </c:pt>
                  <c:pt idx="49">
                    <c:v>LEANDRO RODRIGO MARCUCCI</c:v>
                  </c:pt>
                  <c:pt idx="50">
                    <c:v>KLEBER WELLINGTON ROSSIN</c:v>
                  </c:pt>
                  <c:pt idx="51">
                    <c:v>ROQUE NIGRO NETO</c:v>
                  </c:pt>
                  <c:pt idx="52">
                    <c:v>FLAVIO CRISTIANO PEREIRA</c:v>
                  </c:pt>
                  <c:pt idx="53">
                    <c:v>JOÃO MEDEIROS</c:v>
                  </c:pt>
                  <c:pt idx="54">
                    <c:v>FELIPE GABRIEL SIMAO</c:v>
                  </c:pt>
                  <c:pt idx="55">
                    <c:v>EDILSON APARECIDO DOS SANTOS</c:v>
                  </c:pt>
                  <c:pt idx="56">
                    <c:v>EDSON FRANCISCO RAMPIM</c:v>
                  </c:pt>
                  <c:pt idx="57">
                    <c:v>MARCELO SANTANA DE MIRANDA</c:v>
                  </c:pt>
                  <c:pt idx="58">
                    <c:v>ALEX RODRIGUES</c:v>
                  </c:pt>
                  <c:pt idx="59">
                    <c:v>FABIANO JOSE ALVES</c:v>
                  </c:pt>
                  <c:pt idx="60">
                    <c:v>REGINALDO DOS SANTOS FERNANDES</c:v>
                  </c:pt>
                  <c:pt idx="61">
                    <c:v>MARCOS AURELIO DE OLIVEIRA</c:v>
                  </c:pt>
                  <c:pt idx="62">
                    <c:v>ALEXANDRO YUKIO SUZUKI</c:v>
                  </c:pt>
                  <c:pt idx="63">
                    <c:v>ODAIR JOSE ALVES DOS SANTOS</c:v>
                  </c:pt>
                  <c:pt idx="64">
                    <c:v>LUCAS GILLIET ALMEIDA</c:v>
                  </c:pt>
                  <c:pt idx="65">
                    <c:v>ALEX MENDES DE BRITO</c:v>
                  </c:pt>
                  <c:pt idx="66">
                    <c:v>FERNANDO JOSE FERNANDES</c:v>
                  </c:pt>
                  <c:pt idx="67">
                    <c:v>PAULO GERRI UBALDO ALMEIDA</c:v>
                  </c:pt>
                  <c:pt idx="68">
                    <c:v>ANDERSON BATISTA PIRES</c:v>
                  </c:pt>
                  <c:pt idx="69">
                    <c:v>JONATHAN FERREIRA PROENCA</c:v>
                  </c:pt>
                  <c:pt idx="70">
                    <c:v>LUIZ FERNANDO DE CARVALHO MACHADO</c:v>
                  </c:pt>
                  <c:pt idx="71">
                    <c:v>MARÇAL LESSANDRO ROQUE</c:v>
                  </c:pt>
                  <c:pt idx="72">
                    <c:v>ROMULO DE ARAUJO FERREIRA</c:v>
                  </c:pt>
                  <c:pt idx="73">
                    <c:v>RENATO GUTIERREZ</c:v>
                  </c:pt>
                  <c:pt idx="74">
                    <c:v>CESAR AUGUSTO MOREIRA DA SILVA</c:v>
                  </c:pt>
                  <c:pt idx="75">
                    <c:v>MIHAIL NIKITIN</c:v>
                  </c:pt>
                  <c:pt idx="76">
                    <c:v>RAPHAEL FONSECA</c:v>
                  </c:pt>
                  <c:pt idx="77">
                    <c:v>MANOEL MACHADO DOS SANTOS</c:v>
                  </c:pt>
                  <c:pt idx="78">
                    <c:v>CRISTIANO ADENES DA SILVA</c:v>
                  </c:pt>
                  <c:pt idx="79">
                    <c:v>CESAR AUGUSTO DOS REIS VELOSO</c:v>
                  </c:pt>
                </c:lvl>
                <c:lvl>
                  <c:pt idx="0">
                    <c:v>WALLACE OLIVEIRA LEITE LIMA</c:v>
                  </c:pt>
                  <c:pt idx="4">
                    <c:v>RODOLFO ALVES VITORINO</c:v>
                  </c:pt>
                  <c:pt idx="7">
                    <c:v>SERGIO NILTON DA CUNHA</c:v>
                  </c:pt>
                  <c:pt idx="14">
                    <c:v>RODOLFO LEITE LIMA</c:v>
                  </c:pt>
                  <c:pt idx="18">
                    <c:v>MARIO ROGERIO DOS SANTOS</c:v>
                  </c:pt>
                  <c:pt idx="28">
                    <c:v>CRISTIAN FERREIRA ROSA</c:v>
                  </c:pt>
                  <c:pt idx="29">
                    <c:v>REINALDO SOARES CAMARGO</c:v>
                  </c:pt>
                  <c:pt idx="38">
                    <c:v>DENILSON ANDRADE DE MELO</c:v>
                  </c:pt>
                  <c:pt idx="46">
                    <c:v>MARCOS LEANDRO MIGUELETI DE CARVALHO</c:v>
                  </c:pt>
                  <c:pt idx="53">
                    <c:v>MILTON SONEHARA</c:v>
                  </c:pt>
                  <c:pt idx="58">
                    <c:v>ROGERIO CARNELOS MARSICANO</c:v>
                  </c:pt>
                  <c:pt idx="64">
                    <c:v>PAULO ROBERTO DOS SANTOS</c:v>
                  </c:pt>
                  <c:pt idx="70">
                    <c:v>WESLEY OSEIAS</c:v>
                  </c:pt>
                </c:lvl>
              </c:multiLvlStrCache>
            </c:multiLvlStrRef>
          </c:cat>
          <c:val>
            <c:numRef>
              <c:f>MacroChart!$B$9:$B$102</c:f>
              <c:numCache>
                <c:formatCode>General</c:formatCode>
                <c:ptCount val="80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1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22</c:v>
                </c:pt>
                <c:pt idx="8">
                  <c:v>22</c:v>
                </c:pt>
                <c:pt idx="9">
                  <c:v>18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1</c:v>
                </c:pt>
                <c:pt idx="14">
                  <c:v>32</c:v>
                </c:pt>
                <c:pt idx="15">
                  <c:v>31</c:v>
                </c:pt>
                <c:pt idx="16">
                  <c:v>34</c:v>
                </c:pt>
                <c:pt idx="17">
                  <c:v>1</c:v>
                </c:pt>
                <c:pt idx="18">
                  <c:v>3</c:v>
                </c:pt>
                <c:pt idx="19">
                  <c:v>11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25</c:v>
                </c:pt>
                <c:pt idx="29">
                  <c:v>3</c:v>
                </c:pt>
                <c:pt idx="30">
                  <c:v>7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4</c:v>
                </c:pt>
                <c:pt idx="36">
                  <c:v>5</c:v>
                </c:pt>
                <c:pt idx="37">
                  <c:v>1</c:v>
                </c:pt>
                <c:pt idx="38">
                  <c:v>24</c:v>
                </c:pt>
                <c:pt idx="39">
                  <c:v>22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5</c:v>
                </c:pt>
                <c:pt idx="44">
                  <c:v>6</c:v>
                </c:pt>
                <c:pt idx="45">
                  <c:v>2</c:v>
                </c:pt>
                <c:pt idx="46">
                  <c:v>2</c:v>
                </c:pt>
                <c:pt idx="47">
                  <c:v>26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5</c:v>
                </c:pt>
                <c:pt idx="52">
                  <c:v>2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11</c:v>
                </c:pt>
                <c:pt idx="57">
                  <c:v>6</c:v>
                </c:pt>
                <c:pt idx="58">
                  <c:v>4</c:v>
                </c:pt>
                <c:pt idx="59">
                  <c:v>3</c:v>
                </c:pt>
                <c:pt idx="60">
                  <c:v>5</c:v>
                </c:pt>
                <c:pt idx="61">
                  <c:v>2</c:v>
                </c:pt>
                <c:pt idx="62">
                  <c:v>4</c:v>
                </c:pt>
                <c:pt idx="63">
                  <c:v>5</c:v>
                </c:pt>
                <c:pt idx="64">
                  <c:v>2</c:v>
                </c:pt>
                <c:pt idx="65">
                  <c:v>3</c:v>
                </c:pt>
                <c:pt idx="66">
                  <c:v>9</c:v>
                </c:pt>
                <c:pt idx="67">
                  <c:v>1</c:v>
                </c:pt>
                <c:pt idx="68">
                  <c:v>17</c:v>
                </c:pt>
                <c:pt idx="69">
                  <c:v>3</c:v>
                </c:pt>
                <c:pt idx="70">
                  <c:v>11</c:v>
                </c:pt>
                <c:pt idx="71">
                  <c:v>14</c:v>
                </c:pt>
                <c:pt idx="72">
                  <c:v>18</c:v>
                </c:pt>
                <c:pt idx="73">
                  <c:v>10</c:v>
                </c:pt>
                <c:pt idx="74">
                  <c:v>15</c:v>
                </c:pt>
                <c:pt idx="75">
                  <c:v>9</c:v>
                </c:pt>
                <c:pt idx="76">
                  <c:v>13</c:v>
                </c:pt>
                <c:pt idx="77">
                  <c:v>15</c:v>
                </c:pt>
                <c:pt idx="78">
                  <c:v>7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2-42F8-85FE-6279FBFFDBC1}"/>
            </c:ext>
          </c:extLst>
        </c:ser>
        <c:ser>
          <c:idx val="1"/>
          <c:order val="1"/>
          <c:tx>
            <c:strRef>
              <c:f>MacroChart!$C$7:$C$8</c:f>
              <c:strCache>
                <c:ptCount val="1"/>
                <c:pt idx="0">
                  <c:v>Count of EXECUTADA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MacroChart!$A$9:$A$102</c:f>
              <c:multiLvlStrCache>
                <c:ptCount val="80"/>
                <c:lvl>
                  <c:pt idx="0">
                    <c:v>ANDERSON GOMES TOSTA / ENRIQUE JOSE MICHELS</c:v>
                  </c:pt>
                  <c:pt idx="1">
                    <c:v>GESIVANDO DE OLIVEIRA SILVA / VINICIUS MESEL DE MELO</c:v>
                  </c:pt>
                  <c:pt idx="2">
                    <c:v>EDGAR RODRIGUES/GENIVALDO OLIVIERA</c:v>
                  </c:pt>
                  <c:pt idx="3">
                    <c:v>ANDERSON GOMES/ENRIQUE JOSE</c:v>
                  </c:pt>
                  <c:pt idx="4">
                    <c:v>FELIPE FERREIRA PENNA / HAMILTON CARLOS DE OLIVEIRA</c:v>
                  </c:pt>
                  <c:pt idx="5">
                    <c:v>SIDNEI LIMA DE BARROS / MILTON JOSE DE LANNES SILVA</c:v>
                  </c:pt>
                  <c:pt idx="6">
                    <c:v>ALESSANDRO DE MOURA NOBRE / CLEBER EDUARDO SANCHES</c:v>
                  </c:pt>
                  <c:pt idx="7">
                    <c:v>EMANUEL MACHADO DOS PASSOS SILVA</c:v>
                  </c:pt>
                  <c:pt idx="8">
                    <c:v>ANDRE LUIS FRANCA</c:v>
                  </c:pt>
                  <c:pt idx="9">
                    <c:v>REINALDO DOS SANTOS MORALES / VIVALDO DIAS DOS SANTOS</c:v>
                  </c:pt>
                  <c:pt idx="10">
                    <c:v>SAMUEL FREDERICO CESAR SANTOS / RENATO HIDEKI MENEGHINI</c:v>
                  </c:pt>
                  <c:pt idx="11">
                    <c:v>MARCOS DA SILVA PEREIRA</c:v>
                  </c:pt>
                  <c:pt idx="12">
                    <c:v>FERNANDO SABINO DA SILVA / MARCELO DA SILVA</c:v>
                  </c:pt>
                  <c:pt idx="13">
                    <c:v>ALESSANDRO / CLEBER</c:v>
                  </c:pt>
                  <c:pt idx="14">
                    <c:v>SAMUEL FREDERICO CESAR SANTOS / RENATO HIDEKI MENEGHINI</c:v>
                  </c:pt>
                  <c:pt idx="15">
                    <c:v>MARCOS DA SILVA PEREIRA</c:v>
                  </c:pt>
                  <c:pt idx="16">
                    <c:v>MARCIO BISPO DOS SANTOS</c:v>
                  </c:pt>
                  <c:pt idx="17">
                    <c:v>(vazio)</c:v>
                  </c:pt>
                  <c:pt idx="18">
                    <c:v>VITOR KIKUCHI</c:v>
                  </c:pt>
                  <c:pt idx="19">
                    <c:v>ANDERSON OLIVEIRA</c:v>
                  </c:pt>
                  <c:pt idx="20">
                    <c:v>PEDRO FRANCISCO</c:v>
                  </c:pt>
                  <c:pt idx="21">
                    <c:v>JORGE DOS SANTOS</c:v>
                  </c:pt>
                  <c:pt idx="22">
                    <c:v>CARLOS HENRIQUE</c:v>
                  </c:pt>
                  <c:pt idx="23">
                    <c:v>DOUGLAS MACEDO</c:v>
                  </c:pt>
                  <c:pt idx="24">
                    <c:v>JEFFERSON NASCIMENTO</c:v>
                  </c:pt>
                  <c:pt idx="25">
                    <c:v>ALISSON LIPPE</c:v>
                  </c:pt>
                  <c:pt idx="26">
                    <c:v>EVANDRO BOSCOLO</c:v>
                  </c:pt>
                  <c:pt idx="27">
                    <c:v>MARIO ROGERIO DOS SANTOS</c:v>
                  </c:pt>
                  <c:pt idx="28">
                    <c:v>ANTONIO ARAGAO</c:v>
                  </c:pt>
                  <c:pt idx="29">
                    <c:v>LUIZ ADRIANO SILVA</c:v>
                  </c:pt>
                  <c:pt idx="30">
                    <c:v>FERNANDO JOSE DE MEDEIROS GOMES</c:v>
                  </c:pt>
                  <c:pt idx="31">
                    <c:v>CRISTIANO CESAR DE OLIVEIRA</c:v>
                  </c:pt>
                  <c:pt idx="32">
                    <c:v>ADRIANO DOS SANTOS FERNANDES</c:v>
                  </c:pt>
                  <c:pt idx="33">
                    <c:v>THIAGO FABRICIO DA SILVA BASTOS</c:v>
                  </c:pt>
                  <c:pt idx="34">
                    <c:v>HELIO VINICIUS CORTEZ BONASORTE</c:v>
                  </c:pt>
                  <c:pt idx="35">
                    <c:v>EDERSON DA SILVA VITORIO</c:v>
                  </c:pt>
                  <c:pt idx="36">
                    <c:v>ELEANDRO DA SILVA DAMIANI</c:v>
                  </c:pt>
                  <c:pt idx="37">
                    <c:v>REINALDO SOARES CAMARGO</c:v>
                  </c:pt>
                  <c:pt idx="38">
                    <c:v>MICHAEL DOS SANTOS PIRES</c:v>
                  </c:pt>
                  <c:pt idx="39">
                    <c:v>REGINALDO DE JESUS TERRA</c:v>
                  </c:pt>
                  <c:pt idx="40">
                    <c:v>ALTIMAR JOSE GONCALVES</c:v>
                  </c:pt>
                  <c:pt idx="41">
                    <c:v>LEANDRO DE PAIVA PEREIRA</c:v>
                  </c:pt>
                  <c:pt idx="42">
                    <c:v>MATUSALEM NEILOR DE PAULA MESSIAS</c:v>
                  </c:pt>
                  <c:pt idx="43">
                    <c:v>SILVIO DE PAULA LICA</c:v>
                  </c:pt>
                  <c:pt idx="44">
                    <c:v>EYKON MARQUES</c:v>
                  </c:pt>
                  <c:pt idx="45">
                    <c:v>ALTIMAR GONÇALVES</c:v>
                  </c:pt>
                  <c:pt idx="46">
                    <c:v>ALESSANDRO RENATO MARCUCCI</c:v>
                  </c:pt>
                  <c:pt idx="47">
                    <c:v>ELIESER RODRIGUES DA SILVA</c:v>
                  </c:pt>
                  <c:pt idx="48">
                    <c:v>CLAYTON PEDROSO MACHADO</c:v>
                  </c:pt>
                  <c:pt idx="49">
                    <c:v>LEANDRO RODRIGO MARCUCCI</c:v>
                  </c:pt>
                  <c:pt idx="50">
                    <c:v>KLEBER WELLINGTON ROSSIN</c:v>
                  </c:pt>
                  <c:pt idx="51">
                    <c:v>ROQUE NIGRO NETO</c:v>
                  </c:pt>
                  <c:pt idx="52">
                    <c:v>FLAVIO CRISTIANO PEREIRA</c:v>
                  </c:pt>
                  <c:pt idx="53">
                    <c:v>JOÃO MEDEIROS</c:v>
                  </c:pt>
                  <c:pt idx="54">
                    <c:v>FELIPE GABRIEL SIMAO</c:v>
                  </c:pt>
                  <c:pt idx="55">
                    <c:v>EDILSON APARECIDO DOS SANTOS</c:v>
                  </c:pt>
                  <c:pt idx="56">
                    <c:v>EDSON FRANCISCO RAMPIM</c:v>
                  </c:pt>
                  <c:pt idx="57">
                    <c:v>MARCELO SANTANA DE MIRANDA</c:v>
                  </c:pt>
                  <c:pt idx="58">
                    <c:v>ALEX RODRIGUES</c:v>
                  </c:pt>
                  <c:pt idx="59">
                    <c:v>FABIANO JOSE ALVES</c:v>
                  </c:pt>
                  <c:pt idx="60">
                    <c:v>REGINALDO DOS SANTOS FERNANDES</c:v>
                  </c:pt>
                  <c:pt idx="61">
                    <c:v>MARCOS AURELIO DE OLIVEIRA</c:v>
                  </c:pt>
                  <c:pt idx="62">
                    <c:v>ALEXANDRO YUKIO SUZUKI</c:v>
                  </c:pt>
                  <c:pt idx="63">
                    <c:v>ODAIR JOSE ALVES DOS SANTOS</c:v>
                  </c:pt>
                  <c:pt idx="64">
                    <c:v>LUCAS GILLIET ALMEIDA</c:v>
                  </c:pt>
                  <c:pt idx="65">
                    <c:v>ALEX MENDES DE BRITO</c:v>
                  </c:pt>
                  <c:pt idx="66">
                    <c:v>FERNANDO JOSE FERNANDES</c:v>
                  </c:pt>
                  <c:pt idx="67">
                    <c:v>PAULO GERRI UBALDO ALMEIDA</c:v>
                  </c:pt>
                  <c:pt idx="68">
                    <c:v>ANDERSON BATISTA PIRES</c:v>
                  </c:pt>
                  <c:pt idx="69">
                    <c:v>JONATHAN FERREIRA PROENCA</c:v>
                  </c:pt>
                  <c:pt idx="70">
                    <c:v>LUIZ FERNANDO DE CARVALHO MACHADO</c:v>
                  </c:pt>
                  <c:pt idx="71">
                    <c:v>MARÇAL LESSANDRO ROQUE</c:v>
                  </c:pt>
                  <c:pt idx="72">
                    <c:v>ROMULO DE ARAUJO FERREIRA</c:v>
                  </c:pt>
                  <c:pt idx="73">
                    <c:v>RENATO GUTIERREZ</c:v>
                  </c:pt>
                  <c:pt idx="74">
                    <c:v>CESAR AUGUSTO MOREIRA DA SILVA</c:v>
                  </c:pt>
                  <c:pt idx="75">
                    <c:v>MIHAIL NIKITIN</c:v>
                  </c:pt>
                  <c:pt idx="76">
                    <c:v>RAPHAEL FONSECA</c:v>
                  </c:pt>
                  <c:pt idx="77">
                    <c:v>MANOEL MACHADO DOS SANTOS</c:v>
                  </c:pt>
                  <c:pt idx="78">
                    <c:v>CRISTIANO ADENES DA SILVA</c:v>
                  </c:pt>
                  <c:pt idx="79">
                    <c:v>CESAR AUGUSTO DOS REIS VELOSO</c:v>
                  </c:pt>
                </c:lvl>
                <c:lvl>
                  <c:pt idx="0">
                    <c:v>WALLACE OLIVEIRA LEITE LIMA</c:v>
                  </c:pt>
                  <c:pt idx="4">
                    <c:v>RODOLFO ALVES VITORINO</c:v>
                  </c:pt>
                  <c:pt idx="7">
                    <c:v>SERGIO NILTON DA CUNHA</c:v>
                  </c:pt>
                  <c:pt idx="14">
                    <c:v>RODOLFO LEITE LIMA</c:v>
                  </c:pt>
                  <c:pt idx="18">
                    <c:v>MARIO ROGERIO DOS SANTOS</c:v>
                  </c:pt>
                  <c:pt idx="28">
                    <c:v>CRISTIAN FERREIRA ROSA</c:v>
                  </c:pt>
                  <c:pt idx="29">
                    <c:v>REINALDO SOARES CAMARGO</c:v>
                  </c:pt>
                  <c:pt idx="38">
                    <c:v>DENILSON ANDRADE DE MELO</c:v>
                  </c:pt>
                  <c:pt idx="46">
                    <c:v>MARCOS LEANDRO MIGUELETI DE CARVALHO</c:v>
                  </c:pt>
                  <c:pt idx="53">
                    <c:v>MILTON SONEHARA</c:v>
                  </c:pt>
                  <c:pt idx="58">
                    <c:v>ROGERIO CARNELOS MARSICANO</c:v>
                  </c:pt>
                  <c:pt idx="64">
                    <c:v>PAULO ROBERTO DOS SANTOS</c:v>
                  </c:pt>
                  <c:pt idx="70">
                    <c:v>WESLEY OSEIAS</c:v>
                  </c:pt>
                </c:lvl>
              </c:multiLvlStrCache>
            </c:multiLvlStrRef>
          </c:cat>
          <c:val>
            <c:numRef>
              <c:f>MacroChart!$C$9:$C$102</c:f>
              <c:numCache>
                <c:formatCode>General</c:formatCode>
                <c:ptCount val="80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1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22</c:v>
                </c:pt>
                <c:pt idx="8">
                  <c:v>22</c:v>
                </c:pt>
                <c:pt idx="9">
                  <c:v>18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1</c:v>
                </c:pt>
                <c:pt idx="14">
                  <c:v>32</c:v>
                </c:pt>
                <c:pt idx="15">
                  <c:v>31</c:v>
                </c:pt>
                <c:pt idx="16">
                  <c:v>34</c:v>
                </c:pt>
                <c:pt idx="17">
                  <c:v>1</c:v>
                </c:pt>
                <c:pt idx="18">
                  <c:v>3</c:v>
                </c:pt>
                <c:pt idx="19">
                  <c:v>11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8">
                  <c:v>25</c:v>
                </c:pt>
                <c:pt idx="29">
                  <c:v>3</c:v>
                </c:pt>
                <c:pt idx="30">
                  <c:v>7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4</c:v>
                </c:pt>
                <c:pt idx="36">
                  <c:v>5</c:v>
                </c:pt>
                <c:pt idx="37">
                  <c:v>1</c:v>
                </c:pt>
                <c:pt idx="38">
                  <c:v>24</c:v>
                </c:pt>
                <c:pt idx="39">
                  <c:v>22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5</c:v>
                </c:pt>
                <c:pt idx="44">
                  <c:v>6</c:v>
                </c:pt>
                <c:pt idx="45">
                  <c:v>2</c:v>
                </c:pt>
                <c:pt idx="46">
                  <c:v>2</c:v>
                </c:pt>
                <c:pt idx="47">
                  <c:v>26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5</c:v>
                </c:pt>
                <c:pt idx="52">
                  <c:v>2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11</c:v>
                </c:pt>
                <c:pt idx="57">
                  <c:v>6</c:v>
                </c:pt>
                <c:pt idx="58">
                  <c:v>4</c:v>
                </c:pt>
                <c:pt idx="59">
                  <c:v>3</c:v>
                </c:pt>
                <c:pt idx="60">
                  <c:v>5</c:v>
                </c:pt>
                <c:pt idx="61">
                  <c:v>2</c:v>
                </c:pt>
                <c:pt idx="62">
                  <c:v>4</c:v>
                </c:pt>
                <c:pt idx="63">
                  <c:v>5</c:v>
                </c:pt>
                <c:pt idx="64">
                  <c:v>2</c:v>
                </c:pt>
                <c:pt idx="65">
                  <c:v>3</c:v>
                </c:pt>
                <c:pt idx="66">
                  <c:v>9</c:v>
                </c:pt>
                <c:pt idx="67">
                  <c:v>1</c:v>
                </c:pt>
                <c:pt idx="68">
                  <c:v>17</c:v>
                </c:pt>
                <c:pt idx="69">
                  <c:v>3</c:v>
                </c:pt>
                <c:pt idx="70">
                  <c:v>11</c:v>
                </c:pt>
                <c:pt idx="71">
                  <c:v>14</c:v>
                </c:pt>
                <c:pt idx="72">
                  <c:v>18</c:v>
                </c:pt>
                <c:pt idx="73">
                  <c:v>10</c:v>
                </c:pt>
                <c:pt idx="74">
                  <c:v>15</c:v>
                </c:pt>
                <c:pt idx="75">
                  <c:v>9</c:v>
                </c:pt>
                <c:pt idx="76">
                  <c:v>13</c:v>
                </c:pt>
                <c:pt idx="77">
                  <c:v>15</c:v>
                </c:pt>
                <c:pt idx="78">
                  <c:v>6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2-42F8-85FE-6279FBFFDBC1}"/>
            </c:ext>
          </c:extLst>
        </c:ser>
        <c:ser>
          <c:idx val="2"/>
          <c:order val="2"/>
          <c:tx>
            <c:strRef>
              <c:f>MacroChart!$D$7:$D$8</c:f>
              <c:strCache>
                <c:ptCount val="1"/>
                <c:pt idx="0">
                  <c:v>Contagem de RELATÓRIO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MacroChart!$A$9:$A$102</c:f>
              <c:multiLvlStrCache>
                <c:ptCount val="80"/>
                <c:lvl>
                  <c:pt idx="0">
                    <c:v>ANDERSON GOMES TOSTA / ENRIQUE JOSE MICHELS</c:v>
                  </c:pt>
                  <c:pt idx="1">
                    <c:v>GESIVANDO DE OLIVEIRA SILVA / VINICIUS MESEL DE MELO</c:v>
                  </c:pt>
                  <c:pt idx="2">
                    <c:v>EDGAR RODRIGUES/GENIVALDO OLIVIERA</c:v>
                  </c:pt>
                  <c:pt idx="3">
                    <c:v>ANDERSON GOMES/ENRIQUE JOSE</c:v>
                  </c:pt>
                  <c:pt idx="4">
                    <c:v>FELIPE FERREIRA PENNA / HAMILTON CARLOS DE OLIVEIRA</c:v>
                  </c:pt>
                  <c:pt idx="5">
                    <c:v>SIDNEI LIMA DE BARROS / MILTON JOSE DE LANNES SILVA</c:v>
                  </c:pt>
                  <c:pt idx="6">
                    <c:v>ALESSANDRO DE MOURA NOBRE / CLEBER EDUARDO SANCHES</c:v>
                  </c:pt>
                  <c:pt idx="7">
                    <c:v>EMANUEL MACHADO DOS PASSOS SILVA</c:v>
                  </c:pt>
                  <c:pt idx="8">
                    <c:v>ANDRE LUIS FRANCA</c:v>
                  </c:pt>
                  <c:pt idx="9">
                    <c:v>REINALDO DOS SANTOS MORALES / VIVALDO DIAS DOS SANTOS</c:v>
                  </c:pt>
                  <c:pt idx="10">
                    <c:v>SAMUEL FREDERICO CESAR SANTOS / RENATO HIDEKI MENEGHINI</c:v>
                  </c:pt>
                  <c:pt idx="11">
                    <c:v>MARCOS DA SILVA PEREIRA</c:v>
                  </c:pt>
                  <c:pt idx="12">
                    <c:v>FERNANDO SABINO DA SILVA / MARCELO DA SILVA</c:v>
                  </c:pt>
                  <c:pt idx="13">
                    <c:v>ALESSANDRO / CLEBER</c:v>
                  </c:pt>
                  <c:pt idx="14">
                    <c:v>SAMUEL FREDERICO CESAR SANTOS / RENATO HIDEKI MENEGHINI</c:v>
                  </c:pt>
                  <c:pt idx="15">
                    <c:v>MARCOS DA SILVA PEREIRA</c:v>
                  </c:pt>
                  <c:pt idx="16">
                    <c:v>MARCIO BISPO DOS SANTOS</c:v>
                  </c:pt>
                  <c:pt idx="17">
                    <c:v>(vazio)</c:v>
                  </c:pt>
                  <c:pt idx="18">
                    <c:v>VITOR KIKUCHI</c:v>
                  </c:pt>
                  <c:pt idx="19">
                    <c:v>ANDERSON OLIVEIRA</c:v>
                  </c:pt>
                  <c:pt idx="20">
                    <c:v>PEDRO FRANCISCO</c:v>
                  </c:pt>
                  <c:pt idx="21">
                    <c:v>JORGE DOS SANTOS</c:v>
                  </c:pt>
                  <c:pt idx="22">
                    <c:v>CARLOS HENRIQUE</c:v>
                  </c:pt>
                  <c:pt idx="23">
                    <c:v>DOUGLAS MACEDO</c:v>
                  </c:pt>
                  <c:pt idx="24">
                    <c:v>JEFFERSON NASCIMENTO</c:v>
                  </c:pt>
                  <c:pt idx="25">
                    <c:v>ALISSON LIPPE</c:v>
                  </c:pt>
                  <c:pt idx="26">
                    <c:v>EVANDRO BOSCOLO</c:v>
                  </c:pt>
                  <c:pt idx="27">
                    <c:v>MARIO ROGERIO DOS SANTOS</c:v>
                  </c:pt>
                  <c:pt idx="28">
                    <c:v>ANTONIO ARAGAO</c:v>
                  </c:pt>
                  <c:pt idx="29">
                    <c:v>LUIZ ADRIANO SILVA</c:v>
                  </c:pt>
                  <c:pt idx="30">
                    <c:v>FERNANDO JOSE DE MEDEIROS GOMES</c:v>
                  </c:pt>
                  <c:pt idx="31">
                    <c:v>CRISTIANO CESAR DE OLIVEIRA</c:v>
                  </c:pt>
                  <c:pt idx="32">
                    <c:v>ADRIANO DOS SANTOS FERNANDES</c:v>
                  </c:pt>
                  <c:pt idx="33">
                    <c:v>THIAGO FABRICIO DA SILVA BASTOS</c:v>
                  </c:pt>
                  <c:pt idx="34">
                    <c:v>HELIO VINICIUS CORTEZ BONASORTE</c:v>
                  </c:pt>
                  <c:pt idx="35">
                    <c:v>EDERSON DA SILVA VITORIO</c:v>
                  </c:pt>
                  <c:pt idx="36">
                    <c:v>ELEANDRO DA SILVA DAMIANI</c:v>
                  </c:pt>
                  <c:pt idx="37">
                    <c:v>REINALDO SOARES CAMARGO</c:v>
                  </c:pt>
                  <c:pt idx="38">
                    <c:v>MICHAEL DOS SANTOS PIRES</c:v>
                  </c:pt>
                  <c:pt idx="39">
                    <c:v>REGINALDO DE JESUS TERRA</c:v>
                  </c:pt>
                  <c:pt idx="40">
                    <c:v>ALTIMAR JOSE GONCALVES</c:v>
                  </c:pt>
                  <c:pt idx="41">
                    <c:v>LEANDRO DE PAIVA PEREIRA</c:v>
                  </c:pt>
                  <c:pt idx="42">
                    <c:v>MATUSALEM NEILOR DE PAULA MESSIAS</c:v>
                  </c:pt>
                  <c:pt idx="43">
                    <c:v>SILVIO DE PAULA LICA</c:v>
                  </c:pt>
                  <c:pt idx="44">
                    <c:v>EYKON MARQUES</c:v>
                  </c:pt>
                  <c:pt idx="45">
                    <c:v>ALTIMAR GONÇALVES</c:v>
                  </c:pt>
                  <c:pt idx="46">
                    <c:v>ALESSANDRO RENATO MARCUCCI</c:v>
                  </c:pt>
                  <c:pt idx="47">
                    <c:v>ELIESER RODRIGUES DA SILVA</c:v>
                  </c:pt>
                  <c:pt idx="48">
                    <c:v>CLAYTON PEDROSO MACHADO</c:v>
                  </c:pt>
                  <c:pt idx="49">
                    <c:v>LEANDRO RODRIGO MARCUCCI</c:v>
                  </c:pt>
                  <c:pt idx="50">
                    <c:v>KLEBER WELLINGTON ROSSIN</c:v>
                  </c:pt>
                  <c:pt idx="51">
                    <c:v>ROQUE NIGRO NETO</c:v>
                  </c:pt>
                  <c:pt idx="52">
                    <c:v>FLAVIO CRISTIANO PEREIRA</c:v>
                  </c:pt>
                  <c:pt idx="53">
                    <c:v>JOÃO MEDEIROS</c:v>
                  </c:pt>
                  <c:pt idx="54">
                    <c:v>FELIPE GABRIEL SIMAO</c:v>
                  </c:pt>
                  <c:pt idx="55">
                    <c:v>EDILSON APARECIDO DOS SANTOS</c:v>
                  </c:pt>
                  <c:pt idx="56">
                    <c:v>EDSON FRANCISCO RAMPIM</c:v>
                  </c:pt>
                  <c:pt idx="57">
                    <c:v>MARCELO SANTANA DE MIRANDA</c:v>
                  </c:pt>
                  <c:pt idx="58">
                    <c:v>ALEX RODRIGUES</c:v>
                  </c:pt>
                  <c:pt idx="59">
                    <c:v>FABIANO JOSE ALVES</c:v>
                  </c:pt>
                  <c:pt idx="60">
                    <c:v>REGINALDO DOS SANTOS FERNANDES</c:v>
                  </c:pt>
                  <c:pt idx="61">
                    <c:v>MARCOS AURELIO DE OLIVEIRA</c:v>
                  </c:pt>
                  <c:pt idx="62">
                    <c:v>ALEXANDRO YUKIO SUZUKI</c:v>
                  </c:pt>
                  <c:pt idx="63">
                    <c:v>ODAIR JOSE ALVES DOS SANTOS</c:v>
                  </c:pt>
                  <c:pt idx="64">
                    <c:v>LUCAS GILLIET ALMEIDA</c:v>
                  </c:pt>
                  <c:pt idx="65">
                    <c:v>ALEX MENDES DE BRITO</c:v>
                  </c:pt>
                  <c:pt idx="66">
                    <c:v>FERNANDO JOSE FERNANDES</c:v>
                  </c:pt>
                  <c:pt idx="67">
                    <c:v>PAULO GERRI UBALDO ALMEIDA</c:v>
                  </c:pt>
                  <c:pt idx="68">
                    <c:v>ANDERSON BATISTA PIRES</c:v>
                  </c:pt>
                  <c:pt idx="69">
                    <c:v>JONATHAN FERREIRA PROENCA</c:v>
                  </c:pt>
                  <c:pt idx="70">
                    <c:v>LUIZ FERNANDO DE CARVALHO MACHADO</c:v>
                  </c:pt>
                  <c:pt idx="71">
                    <c:v>MARÇAL LESSANDRO ROQUE</c:v>
                  </c:pt>
                  <c:pt idx="72">
                    <c:v>ROMULO DE ARAUJO FERREIRA</c:v>
                  </c:pt>
                  <c:pt idx="73">
                    <c:v>RENATO GUTIERREZ</c:v>
                  </c:pt>
                  <c:pt idx="74">
                    <c:v>CESAR AUGUSTO MOREIRA DA SILVA</c:v>
                  </c:pt>
                  <c:pt idx="75">
                    <c:v>MIHAIL NIKITIN</c:v>
                  </c:pt>
                  <c:pt idx="76">
                    <c:v>RAPHAEL FONSECA</c:v>
                  </c:pt>
                  <c:pt idx="77">
                    <c:v>MANOEL MACHADO DOS SANTOS</c:v>
                  </c:pt>
                  <c:pt idx="78">
                    <c:v>CRISTIANO ADENES DA SILVA</c:v>
                  </c:pt>
                  <c:pt idx="79">
                    <c:v>CESAR AUGUSTO DOS REIS VELOSO</c:v>
                  </c:pt>
                </c:lvl>
                <c:lvl>
                  <c:pt idx="0">
                    <c:v>WALLACE OLIVEIRA LEITE LIMA</c:v>
                  </c:pt>
                  <c:pt idx="4">
                    <c:v>RODOLFO ALVES VITORINO</c:v>
                  </c:pt>
                  <c:pt idx="7">
                    <c:v>SERGIO NILTON DA CUNHA</c:v>
                  </c:pt>
                  <c:pt idx="14">
                    <c:v>RODOLFO LEITE LIMA</c:v>
                  </c:pt>
                  <c:pt idx="18">
                    <c:v>MARIO ROGERIO DOS SANTOS</c:v>
                  </c:pt>
                  <c:pt idx="28">
                    <c:v>CRISTIAN FERREIRA ROSA</c:v>
                  </c:pt>
                  <c:pt idx="29">
                    <c:v>REINALDO SOARES CAMARGO</c:v>
                  </c:pt>
                  <c:pt idx="38">
                    <c:v>DENILSON ANDRADE DE MELO</c:v>
                  </c:pt>
                  <c:pt idx="46">
                    <c:v>MARCOS LEANDRO MIGUELETI DE CARVALHO</c:v>
                  </c:pt>
                  <c:pt idx="53">
                    <c:v>MILTON SONEHARA</c:v>
                  </c:pt>
                  <c:pt idx="58">
                    <c:v>ROGERIO CARNELOS MARSICANO</c:v>
                  </c:pt>
                  <c:pt idx="64">
                    <c:v>PAULO ROBERTO DOS SANTOS</c:v>
                  </c:pt>
                  <c:pt idx="70">
                    <c:v>WESLEY OSEIAS</c:v>
                  </c:pt>
                </c:lvl>
              </c:multiLvlStrCache>
            </c:multiLvlStrRef>
          </c:cat>
          <c:val>
            <c:numRef>
              <c:f>MacroChart!$D$9:$D$102</c:f>
              <c:numCache>
                <c:formatCode>General</c:formatCode>
                <c:ptCount val="80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1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22</c:v>
                </c:pt>
                <c:pt idx="8">
                  <c:v>22</c:v>
                </c:pt>
                <c:pt idx="9">
                  <c:v>18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1</c:v>
                </c:pt>
                <c:pt idx="14">
                  <c:v>32</c:v>
                </c:pt>
                <c:pt idx="15">
                  <c:v>31</c:v>
                </c:pt>
                <c:pt idx="16">
                  <c:v>34</c:v>
                </c:pt>
                <c:pt idx="17">
                  <c:v>1</c:v>
                </c:pt>
                <c:pt idx="18">
                  <c:v>3</c:v>
                </c:pt>
                <c:pt idx="19">
                  <c:v>11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8">
                  <c:v>14</c:v>
                </c:pt>
                <c:pt idx="29">
                  <c:v>3</c:v>
                </c:pt>
                <c:pt idx="30">
                  <c:v>7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4</c:v>
                </c:pt>
                <c:pt idx="36">
                  <c:v>5</c:v>
                </c:pt>
                <c:pt idx="37">
                  <c:v>1</c:v>
                </c:pt>
                <c:pt idx="38">
                  <c:v>24</c:v>
                </c:pt>
                <c:pt idx="39">
                  <c:v>22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5</c:v>
                </c:pt>
                <c:pt idx="44">
                  <c:v>6</c:v>
                </c:pt>
                <c:pt idx="45">
                  <c:v>2</c:v>
                </c:pt>
                <c:pt idx="46">
                  <c:v>2</c:v>
                </c:pt>
                <c:pt idx="47">
                  <c:v>26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5</c:v>
                </c:pt>
                <c:pt idx="52">
                  <c:v>2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11</c:v>
                </c:pt>
                <c:pt idx="57">
                  <c:v>6</c:v>
                </c:pt>
                <c:pt idx="58">
                  <c:v>4</c:v>
                </c:pt>
                <c:pt idx="59">
                  <c:v>3</c:v>
                </c:pt>
                <c:pt idx="60">
                  <c:v>5</c:v>
                </c:pt>
                <c:pt idx="61">
                  <c:v>2</c:v>
                </c:pt>
                <c:pt idx="62">
                  <c:v>4</c:v>
                </c:pt>
                <c:pt idx="63">
                  <c:v>5</c:v>
                </c:pt>
                <c:pt idx="64">
                  <c:v>2</c:v>
                </c:pt>
                <c:pt idx="65">
                  <c:v>3</c:v>
                </c:pt>
                <c:pt idx="66">
                  <c:v>9</c:v>
                </c:pt>
                <c:pt idx="67">
                  <c:v>1</c:v>
                </c:pt>
                <c:pt idx="68">
                  <c:v>17</c:v>
                </c:pt>
                <c:pt idx="69">
                  <c:v>3</c:v>
                </c:pt>
                <c:pt idx="70">
                  <c:v>11</c:v>
                </c:pt>
                <c:pt idx="71">
                  <c:v>14</c:v>
                </c:pt>
                <c:pt idx="72">
                  <c:v>18</c:v>
                </c:pt>
                <c:pt idx="73">
                  <c:v>10</c:v>
                </c:pt>
                <c:pt idx="74">
                  <c:v>15</c:v>
                </c:pt>
                <c:pt idx="75">
                  <c:v>9</c:v>
                </c:pt>
                <c:pt idx="76">
                  <c:v>12</c:v>
                </c:pt>
                <c:pt idx="77">
                  <c:v>14</c:v>
                </c:pt>
                <c:pt idx="78">
                  <c:v>6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4042-99CF-1984B751C4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153118976"/>
        <c:axId val="153133056"/>
        <c:axId val="0"/>
      </c:bar3DChart>
      <c:catAx>
        <c:axId val="15311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3133056"/>
        <c:crosses val="autoZero"/>
        <c:auto val="1"/>
        <c:lblAlgn val="ctr"/>
        <c:lblOffset val="100"/>
        <c:noMultiLvlLbl val="0"/>
      </c:catAx>
      <c:valAx>
        <c:axId val="1531330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531189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pt-B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GERAL.XLSX]MacroChart!Tabela dinâmica13</c:name>
    <c:fmtId val="377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Preventivas CCC - SPI Novembro/17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MacroChart!$B$265:$B$266</c:f>
              <c:strCache>
                <c:ptCount val="1"/>
                <c:pt idx="0">
                  <c:v>Contagem de PROGRAMADA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MacroChart!$A$267:$A$285</c:f>
              <c:multiLvlStrCache>
                <c:ptCount val="10"/>
                <c:lvl>
                  <c:pt idx="0">
                    <c:v>WALTER BARRANCO</c:v>
                  </c:pt>
                  <c:pt idx="1">
                    <c:v>CHICO GG</c:v>
                  </c:pt>
                  <c:pt idx="2">
                    <c:v>ALEX MARTINS</c:v>
                  </c:pt>
                  <c:pt idx="3">
                    <c:v>GUSTAVO  </c:v>
                  </c:pt>
                  <c:pt idx="4">
                    <c:v>GUSTAVO   </c:v>
                  </c:pt>
                  <c:pt idx="5">
                    <c:v>EDWALDO ESTRELLA GRAMIGNA</c:v>
                  </c:pt>
                  <c:pt idx="6">
                    <c:v>MAIK DOUGLAS FELIX</c:v>
                  </c:pt>
                  <c:pt idx="7">
                    <c:v>ELIEL ALEXANDRE</c:v>
                  </c:pt>
                  <c:pt idx="8">
                    <c:v>VALTEMIR APARECIDO</c:v>
                  </c:pt>
                  <c:pt idx="9">
                    <c:v>MARCIO ROBERTO DE JESUS</c:v>
                  </c:pt>
                </c:lvl>
                <c:lvl>
                  <c:pt idx="0">
                    <c:v>WALTER BARRANCO</c:v>
                  </c:pt>
                  <c:pt idx="2">
                    <c:v>LEOPOLDO DE SOUSA E SILVA</c:v>
                  </c:pt>
                  <c:pt idx="3">
                    <c:v>DENILSON ANDRADE DE MELO</c:v>
                  </c:pt>
                  <c:pt idx="5">
                    <c:v>MARCOS MIGUELETTI DE CARVALHO</c:v>
                  </c:pt>
                  <c:pt idx="6">
                    <c:v>REINALDO SOARES CAMARGO</c:v>
                  </c:pt>
                  <c:pt idx="7">
                    <c:v>MILTON SONEHARA</c:v>
                  </c:pt>
                  <c:pt idx="8">
                    <c:v>ROGERIO CARNELOS MARSICANO</c:v>
                  </c:pt>
                  <c:pt idx="9">
                    <c:v>PAULO ROBERTO DOS SANTOS</c:v>
                  </c:pt>
                </c:lvl>
              </c:multiLvlStrCache>
            </c:multiLvlStrRef>
          </c:cat>
          <c:val>
            <c:numRef>
              <c:f>MacroChart!$B$267:$B$285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B-4899-A3AF-9CC63F8A952D}"/>
            </c:ext>
          </c:extLst>
        </c:ser>
        <c:ser>
          <c:idx val="1"/>
          <c:order val="1"/>
          <c:tx>
            <c:strRef>
              <c:f>MacroChart!$C$265:$C$266</c:f>
              <c:strCache>
                <c:ptCount val="1"/>
                <c:pt idx="0">
                  <c:v>Contagem de EXECUTADA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MacroChart!$A$267:$A$285</c:f>
              <c:multiLvlStrCache>
                <c:ptCount val="10"/>
                <c:lvl>
                  <c:pt idx="0">
                    <c:v>WALTER BARRANCO</c:v>
                  </c:pt>
                  <c:pt idx="1">
                    <c:v>CHICO GG</c:v>
                  </c:pt>
                  <c:pt idx="2">
                    <c:v>ALEX MARTINS</c:v>
                  </c:pt>
                  <c:pt idx="3">
                    <c:v>GUSTAVO  </c:v>
                  </c:pt>
                  <c:pt idx="4">
                    <c:v>GUSTAVO   </c:v>
                  </c:pt>
                  <c:pt idx="5">
                    <c:v>EDWALDO ESTRELLA GRAMIGNA</c:v>
                  </c:pt>
                  <c:pt idx="6">
                    <c:v>MAIK DOUGLAS FELIX</c:v>
                  </c:pt>
                  <c:pt idx="7">
                    <c:v>ELIEL ALEXANDRE</c:v>
                  </c:pt>
                  <c:pt idx="8">
                    <c:v>VALTEMIR APARECIDO</c:v>
                  </c:pt>
                  <c:pt idx="9">
                    <c:v>MARCIO ROBERTO DE JESUS</c:v>
                  </c:pt>
                </c:lvl>
                <c:lvl>
                  <c:pt idx="0">
                    <c:v>WALTER BARRANCO</c:v>
                  </c:pt>
                  <c:pt idx="2">
                    <c:v>LEOPOLDO DE SOUSA E SILVA</c:v>
                  </c:pt>
                  <c:pt idx="3">
                    <c:v>DENILSON ANDRADE DE MELO</c:v>
                  </c:pt>
                  <c:pt idx="5">
                    <c:v>MARCOS MIGUELETTI DE CARVALHO</c:v>
                  </c:pt>
                  <c:pt idx="6">
                    <c:v>REINALDO SOARES CAMARGO</c:v>
                  </c:pt>
                  <c:pt idx="7">
                    <c:v>MILTON SONEHARA</c:v>
                  </c:pt>
                  <c:pt idx="8">
                    <c:v>ROGERIO CARNELOS MARSICANO</c:v>
                  </c:pt>
                  <c:pt idx="9">
                    <c:v>PAULO ROBERTO DOS SANTOS</c:v>
                  </c:pt>
                </c:lvl>
              </c:multiLvlStrCache>
            </c:multiLvlStrRef>
          </c:cat>
          <c:val>
            <c:numRef>
              <c:f>MacroChart!$C$267:$C$285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B-4899-A3AF-9CC63F8A952D}"/>
            </c:ext>
          </c:extLst>
        </c:ser>
        <c:ser>
          <c:idx val="2"/>
          <c:order val="2"/>
          <c:tx>
            <c:strRef>
              <c:f>MacroChart!$D$265:$D$266</c:f>
              <c:strCache>
                <c:ptCount val="1"/>
                <c:pt idx="0">
                  <c:v>Contagem de RELATÓRIO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MacroChart!$A$267:$A$285</c:f>
              <c:multiLvlStrCache>
                <c:ptCount val="10"/>
                <c:lvl>
                  <c:pt idx="0">
                    <c:v>WALTER BARRANCO</c:v>
                  </c:pt>
                  <c:pt idx="1">
                    <c:v>CHICO GG</c:v>
                  </c:pt>
                  <c:pt idx="2">
                    <c:v>ALEX MARTINS</c:v>
                  </c:pt>
                  <c:pt idx="3">
                    <c:v>GUSTAVO  </c:v>
                  </c:pt>
                  <c:pt idx="4">
                    <c:v>GUSTAVO   </c:v>
                  </c:pt>
                  <c:pt idx="5">
                    <c:v>EDWALDO ESTRELLA GRAMIGNA</c:v>
                  </c:pt>
                  <c:pt idx="6">
                    <c:v>MAIK DOUGLAS FELIX</c:v>
                  </c:pt>
                  <c:pt idx="7">
                    <c:v>ELIEL ALEXANDRE</c:v>
                  </c:pt>
                  <c:pt idx="8">
                    <c:v>VALTEMIR APARECIDO</c:v>
                  </c:pt>
                  <c:pt idx="9">
                    <c:v>MARCIO ROBERTO DE JESUS</c:v>
                  </c:pt>
                </c:lvl>
                <c:lvl>
                  <c:pt idx="0">
                    <c:v>WALTER BARRANCO</c:v>
                  </c:pt>
                  <c:pt idx="2">
                    <c:v>LEOPOLDO DE SOUSA E SILVA</c:v>
                  </c:pt>
                  <c:pt idx="3">
                    <c:v>DENILSON ANDRADE DE MELO</c:v>
                  </c:pt>
                  <c:pt idx="5">
                    <c:v>MARCOS MIGUELETTI DE CARVALHO</c:v>
                  </c:pt>
                  <c:pt idx="6">
                    <c:v>REINALDO SOARES CAMARGO</c:v>
                  </c:pt>
                  <c:pt idx="7">
                    <c:v>MILTON SONEHARA</c:v>
                  </c:pt>
                  <c:pt idx="8">
                    <c:v>ROGERIO CARNELOS MARSICANO</c:v>
                  </c:pt>
                  <c:pt idx="9">
                    <c:v>PAULO ROBERTO DOS SANTOS</c:v>
                  </c:pt>
                </c:lvl>
              </c:multiLvlStrCache>
            </c:multiLvlStrRef>
          </c:cat>
          <c:val>
            <c:numRef>
              <c:f>MacroChart!$D$267:$D$285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B-4899-A3AF-9CC63F8A95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2859776"/>
        <c:axId val="152861312"/>
        <c:axId val="0"/>
      </c:bar3DChart>
      <c:catAx>
        <c:axId val="152859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2861312"/>
        <c:crosses val="autoZero"/>
        <c:auto val="1"/>
        <c:lblAlgn val="ctr"/>
        <c:lblOffset val="100"/>
        <c:noMultiLvlLbl val="0"/>
      </c:catAx>
      <c:valAx>
        <c:axId val="152861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5285977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Preventiva Proposto Novembro 2017 -_With_Chart_(Rev_1.1) - GERAL.XLSX]MacroChart!Tabela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preventiva</a:t>
            </a:r>
            <a:r>
              <a:rPr lang="pt-BR" baseline="0"/>
              <a:t> - fmt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458333333333333E-2"/>
          <c:y val="0.32653061224489793"/>
          <c:w val="0.63854166666666667"/>
          <c:h val="0.52728641062724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MacroChart!$B$336</c:f>
              <c:strCache>
                <c:ptCount val="1"/>
                <c:pt idx="0">
                  <c:v>Contagem de PROGRAMADA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A7C-459A-BD3E-C873133A24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A7C-459A-BD3E-C873133A24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MacroChart!$A$337:$A$338</c:f>
              <c:strCache>
                <c:ptCount val="1"/>
                <c:pt idx="0">
                  <c:v>ADSTON BARBOSA DOS SANTOS</c:v>
                </c:pt>
              </c:strCache>
            </c:strRef>
          </c:cat>
          <c:val>
            <c:numRef>
              <c:f>MacroChart!$B$337:$B$338</c:f>
              <c:numCache>
                <c:formatCode>General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C-459A-BD3E-C873133A24D6}"/>
            </c:ext>
          </c:extLst>
        </c:ser>
        <c:ser>
          <c:idx val="1"/>
          <c:order val="1"/>
          <c:tx>
            <c:strRef>
              <c:f>MacroChart!$C$336</c:f>
              <c:strCache>
                <c:ptCount val="1"/>
                <c:pt idx="0">
                  <c:v>Contagem de EXECUTADA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MacroChart!$A$337:$A$338</c:f>
              <c:strCache>
                <c:ptCount val="1"/>
                <c:pt idx="0">
                  <c:v>ADSTON BARBOSA DOS SANTOS</c:v>
                </c:pt>
              </c:strCache>
            </c:strRef>
          </c:cat>
          <c:val>
            <c:numRef>
              <c:f>MacroChart!$C$337:$C$338</c:f>
              <c:numCache>
                <c:formatCode>General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7C-459A-BD3E-C873133A24D6}"/>
            </c:ext>
          </c:extLst>
        </c:ser>
        <c:ser>
          <c:idx val="2"/>
          <c:order val="2"/>
          <c:tx>
            <c:strRef>
              <c:f>MacroChart!$D$336</c:f>
              <c:strCache>
                <c:ptCount val="1"/>
                <c:pt idx="0">
                  <c:v>Contagem de RELATÓRIO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MacroChart!$A$337:$A$338</c:f>
              <c:strCache>
                <c:ptCount val="1"/>
                <c:pt idx="0">
                  <c:v>ADSTON BARBOSA DOS SANTOS</c:v>
                </c:pt>
              </c:strCache>
            </c:strRef>
          </c:cat>
          <c:val>
            <c:numRef>
              <c:f>MacroChart!$D$337:$D$338</c:f>
              <c:numCache>
                <c:formatCode>General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7C-459A-BD3E-C873133A24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3316776"/>
        <c:axId val="503314480"/>
      </c:barChart>
      <c:catAx>
        <c:axId val="50331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314480"/>
        <c:crosses val="autoZero"/>
        <c:auto val="1"/>
        <c:lblAlgn val="ctr"/>
        <c:lblOffset val="100"/>
        <c:noMultiLvlLbl val="0"/>
      </c:catAx>
      <c:valAx>
        <c:axId val="503314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331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219075</xdr:colOff>
      <xdr:row>1</xdr:row>
      <xdr:rowOff>19050</xdr:rowOff>
    </xdr:from>
    <xdr:to>
      <xdr:col>42</xdr:col>
      <xdr:colOff>123825</xdr:colOff>
      <xdr:row>15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200024</xdr:colOff>
      <xdr:row>16</xdr:row>
      <xdr:rowOff>47625</xdr:rowOff>
    </xdr:from>
    <xdr:to>
      <xdr:col>42</xdr:col>
      <xdr:colOff>152399</xdr:colOff>
      <xdr:row>30</xdr:row>
      <xdr:rowOff>123825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90</xdr:row>
      <xdr:rowOff>95033</xdr:rowOff>
    </xdr:from>
    <xdr:to>
      <xdr:col>40</xdr:col>
      <xdr:colOff>390524</xdr:colOff>
      <xdr:row>115</xdr:row>
      <xdr:rowOff>16301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161804</xdr:rowOff>
    </xdr:from>
    <xdr:to>
      <xdr:col>10</xdr:col>
      <xdr:colOff>438977</xdr:colOff>
      <xdr:row>36</xdr:row>
      <xdr:rowOff>165652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58209</xdr:colOff>
      <xdr:row>0</xdr:row>
      <xdr:rowOff>52778</xdr:rowOff>
    </xdr:from>
    <xdr:to>
      <xdr:col>10</xdr:col>
      <xdr:colOff>422413</xdr:colOff>
      <xdr:row>14</xdr:row>
      <xdr:rowOff>72886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152400</xdr:rowOff>
    </xdr:from>
    <xdr:to>
      <xdr:col>12</xdr:col>
      <xdr:colOff>138545</xdr:colOff>
      <xdr:row>89</xdr:row>
      <xdr:rowOff>24412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156336</xdr:rowOff>
    </xdr:from>
    <xdr:to>
      <xdr:col>71</xdr:col>
      <xdr:colOff>244928</xdr:colOff>
      <xdr:row>64</xdr:row>
      <xdr:rowOff>128156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118</xdr:row>
      <xdr:rowOff>154620</xdr:rowOff>
    </xdr:from>
    <xdr:to>
      <xdr:col>12</xdr:col>
      <xdr:colOff>104179</xdr:colOff>
      <xdr:row>144</xdr:row>
      <xdr:rowOff>8768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146</xdr:row>
      <xdr:rowOff>57150</xdr:rowOff>
    </xdr:from>
    <xdr:to>
      <xdr:col>6</xdr:col>
      <xdr:colOff>1152525</xdr:colOff>
      <xdr:row>165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0.00538</cdr:x>
      <cdr:y>0.01088</cdr:y>
    </cdr:from>
    <cdr:to>
      <cdr:x>0.02961</cdr:x>
      <cdr:y>0.10783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20F441D8-5FA4-4223-B7F3-C5B8B74A92B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9012" y="50959"/>
          <a:ext cx="716095" cy="454083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1.10629E-7</cdr:x>
      <cdr:y>0.00354</cdr:y>
    </cdr:from>
    <cdr:to>
      <cdr:x>0.09694</cdr:x>
      <cdr:y>0.15132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712D9A26-E548-4F22-986F-3FA13AE1AA5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" y="13265"/>
          <a:ext cx="876300" cy="55374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0.00241</cdr:x>
      <cdr:y>0.01668</cdr:y>
    </cdr:from>
    <cdr:to>
      <cdr:x>0.08917</cdr:x>
      <cdr:y>0.19587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1778DAC8-5FA5-414B-83B9-B87AFE04E3A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9280" y="48934"/>
          <a:ext cx="694035" cy="525683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</cdr:x>
      <cdr:y>0.01109</cdr:y>
    </cdr:from>
    <cdr:to>
      <cdr:x>0.06617</cdr:x>
      <cdr:y>0.09154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1C467063-C609-47B1-AB40-8B6EFE555AD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6071" y="49948"/>
          <a:ext cx="743554" cy="362333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0.00088</cdr:x>
      <cdr:y>0.00111</cdr:y>
    </cdr:from>
    <cdr:to>
      <cdr:x>0.01874</cdr:x>
      <cdr:y>0.10171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FC1D739-7850-476F-850A-3A121429A56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5868" y="5484"/>
          <a:ext cx="726131" cy="495406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0.00598</cdr:x>
      <cdr:y>0.01209</cdr:y>
    </cdr:from>
    <cdr:to>
      <cdr:x>0.09602</cdr:x>
      <cdr:y>0.1422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9D1C08D-B0AF-43AF-927F-6B95547FE39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2962" y="58118"/>
          <a:ext cx="1098613" cy="625462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0.00588</cdr:x>
      <cdr:y>0.01361</cdr:y>
    </cdr:from>
    <cdr:to>
      <cdr:x>0.13304</cdr:x>
      <cdr:y>0.18112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9D1C08D-B0AF-43AF-927F-6B95547FE39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098571" cy="625458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CONTROL\CORPACCT\FIXASST\DEVON\PROCEDUR\CLOSES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CONTROL\CORPACCT\FIXASST\1997\97RECONS\CONSOLWK\WALK3Q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BDHQ\BDHQ\MR%20files\mr03-2000-b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missions%20install%20agathe\FRANCE\BUnfc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MUN\TDB98\travail\M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XL_FILES\97ACTUAL\NOVFCST\97ACTUAL\AUGFCST\9708PR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@VEYRIES\MR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NTG\FP&amp;A%20Shared%20Files\CARAT-HFM%202006\May-06\MRJ8%20May%202006\May%205th%202006%20FU01%20Balance%20Sheet%20VG%20TB%20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000630-355594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trew\Desktop\2002\2002-12-Dec\Final%20Sales%20Data\Q402%20REVENUE%20WK01-13-Fin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1%20Actuals\Report%20Templates\Basso%20Scorecard%20(DBR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REP\2000\FD10\00FD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CONSI~1\LOCALS~1\Temp\MARCH\Fore%20TemplateMar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\Accounting\ACCOUNTG\MaryC\SAP%20Project\Upload%20for%20Conversion\From%20Teler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CONTROL\CORPACCT\FIXASST\1997\97RECONS\06710\067109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ok1098\Head%20039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%20&amp;%20Reporting\Planning%20&amp;%20Reporting\2002%20AOP\Astral%20Point\AstPt_fy2002_P&amp;L_0405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alee\cfshared\EDN%20Acct%20Plans\EDNrollup_Q4'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NT\Profiles\erickang.000\Local%20Settings\Temporary%20Internet%20Files\OLK20\XYZed%20pricing%20model%20v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lee\Desktop\cfshared\EDN%20Acct%20Plans\SDNacctPlan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dhams\shared\WINDOWS\DESKTOP\FY98%2036170%20Allocations\S0_170CD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finsrv01\Fin_Control\Documents%20and%20Settings\ccrowell\My%20Documents\Bookings%20Reports\FY2002\MasterRepor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dhams\shared\WINDOWS\DESKTOP\FY98%2036170%20Allocations\SO_170C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ial%20Reporting\2005\VGTI%20Corporate%20Rptg%20Pkg-050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file2\maint\Documents%20and%20Settings\cbrito\Local%20Settings\Temporary%20Internet%20Files\OLK2D\CALA-Meetcharts_116204_Draf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RBICHO~1\LOCALS~1\TEMP\NAR%20Wireline%20West_Meet-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alee\cfshared\EDN%20Acct%20Plans\PLM%20Feedback\By%20SVC\vAug_01\FR%20and%20IP-MM\FR_Eth_IP_Forecast_FY02_by_Q_and_FY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uman%20Resources\Internal\Headcount%20Tracking\Headcount%20Tracking%202005\Q2\Headcount%20Report%20Week%20Ending%205-6-05v.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jago\Local%20Settings\Temporary%20Internet%20Files\OLKE3\Nextgen%20RTS%20-%20TSS%20Pricing%20Model%20v0.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96\01SSS9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BOUDIAB\My%20Documents\2.%20B&amp;P\STC\SA04000009A2%20STC%20Package%20Deal\Combined%20B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alee\cfshared\EDN%20Acct%20Plans\EDN_usdBC_Q4'0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fairchild\My%20Documents\Results-02\September\QTC%20Using%20BORG%20OCT%2001%20-%20SEP%20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llas\Finance\Services%20Finance\HFM\SBG%20Essbase%20Maste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jago\Local%20Settings\Temporary%20Internet%20Files\OLKE3\Char%20Jun02\LWS%20FY03%20Cost%20Model%20020621%20(template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%20&amp;%20Reporting\Planning%20&amp;%20Reporting\2002%20AOP\TND_fy2002_updat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\Accounting\ACCOUNTG\MaryC\SAP%20Project\COA%20Final\COA%20BS%20to%20Cara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MARTURANOBUDGETTEMPLAT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Startup" Target="Insurance/%20%2098-99%20affiliate%20value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%20and%20Settings/abramo/My%20Documents/CALA%20OPs%20Review/fy03/Oct%2003/FY03Summar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Weekly%20Package\February%2016,%202001\02%2016%20NSG%202001%20CONSO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file2\maint\CUSTOMER%20SVCS%20DEV\NAR%20MOBILITY\Oct04\CWV%20for%20October%2020%20Due%20Oct13fina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abys\Local%20Settings\Temporary%20Internet%20Files\OLK565\CWV%20for%20Aug%203%20meeting%20due%20Jul%2028%20Aby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llas\Finance\Services%20Finance\HQ%20Reviews\Ops%20Reviews\Mar%2022\FEB20%20BRIDGE%20v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~5U\Maintenance%20&amp;%20Support_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2001\P&amp;L\fy2001outlook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nguyen\Local%20Settings\Temporary%20Internet%20Files\OLK39\October%202005%20Report%20for%20FP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dhams\shared\WINDOWS\DESKTOP\FY98%2036170%20Allocations\S0_170UK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1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dhams\shared\WINDOWS\DESKTOP\FY98%2036170%20Allocations\SO_170U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Startup" Target="Public%20Project%20Documents/Reports/10-2001/Reports%20Gaitan%20CALA%20Oct%202001_V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Public%20Project%20Documents/Reports/06-2001/Pre-Sales%200601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/TEMP/Comparan%20Presales%20Jul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ucent\2001%20Planning\Analysis%20&amp;%20Reports\AKERS%20rollup%20D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CONSI~1\LOCALS~1\Temp\NOV\Fore%20Financial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96"/>
      <sheetName val="JAN97"/>
      <sheetName val="FEB97"/>
      <sheetName val="MAR97"/>
      <sheetName val="APR97"/>
      <sheetName val="MAY97"/>
      <sheetName val="JUN97"/>
      <sheetName val="JUL97 "/>
      <sheetName val="JUL97ALT"/>
      <sheetName val="AUG97  "/>
      <sheetName val="SEP97"/>
      <sheetName val="SEP97ALT   "/>
      <sheetName val="OCT97"/>
      <sheetName val="NOV97"/>
      <sheetName val="DEC97"/>
      <sheetName val="JAN98"/>
      <sheetName val="FEB98"/>
      <sheetName val="MAR98"/>
      <sheetName val="APR98"/>
      <sheetName val="MAY98"/>
      <sheetName val="JUN98"/>
      <sheetName val="JUL98"/>
      <sheetName val="AUG98"/>
      <sheetName val="SEP98"/>
      <sheetName val="DEC98"/>
      <sheetName val="MAR99"/>
      <sheetName val="APR99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"/>
      <sheetName val="97WALK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00 "/>
      <sheetName val="MR01"/>
      <sheetName val="MR02"/>
      <sheetName val="MR03"/>
      <sheetName val="MR10"/>
      <sheetName val="MR12 (Bell)"/>
      <sheetName val="MR12 (UK)"/>
      <sheetName val="MR20"/>
      <sheetName val="MR21"/>
      <sheetName val="MR30"/>
      <sheetName val="MR32"/>
      <sheetName val="MR33"/>
      <sheetName val="MR34 "/>
      <sheetName val="MR40"/>
      <sheetName val="MR50"/>
      <sheetName val="MR51"/>
      <sheetName val="MR54"/>
      <sheetName val="MR60"/>
      <sheetName val="MR61"/>
      <sheetName val="MR70"/>
      <sheetName val="MR80"/>
      <sheetName val="FBUD00(month)"/>
      <sheetName val="ACTUAL00"/>
      <sheetName val="RESTAT99"/>
      <sheetName val="FBUD00(year)"/>
      <sheetName val="MAYFC00"/>
      <sheetName val="NOVFC00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00"/>
      <sheetName val="BU01-consolidation"/>
      <sheetName val="BU01-NDB"/>
      <sheetName val="BU01-NOS"/>
      <sheetName val="BU01-i21"/>
      <sheetName val="BU21-nov.fcs 1999"/>
      <sheetName val="BU21-oper.plan 2000"/>
      <sheetName val="BU22-nov.fcs 1999"/>
      <sheetName val="BU22-oper.plan 2000"/>
      <sheetName val="BU32-nov.fcs1999"/>
      <sheetName val="BU32 NDB export-nov.fcs 1999 "/>
      <sheetName val="BU32 NDB metro-nov.fcs 1999"/>
      <sheetName val="BU32 NDB syst-nov.fcs 1999"/>
      <sheetName val="BU32 NOS-nov.fcs 1999"/>
      <sheetName val="BU32-oper.plan 2000"/>
      <sheetName val="BU32 NDB export-oper.plan 2000"/>
      <sheetName val="BU32 NDB sm-nov.for.fcs 1999"/>
      <sheetName val="BU32 NDB sm-oper.plan 2000"/>
      <sheetName val="BU32 NDB metro-oper.plan 2000"/>
      <sheetName val="BU32 NDB syst-oper.plan 2000"/>
      <sheetName val="BU32 NOS-oper.plan 2000"/>
      <sheetName val="BU34-nov.fcs 1999"/>
      <sheetName val="BU34 NDB export-nov.fcs 1999 "/>
      <sheetName val="BU34 NDB metro-nov.fcs 1999"/>
      <sheetName val="BU34 NDB syst-nov.fcs 1999"/>
      <sheetName val="BU34 NOS-nov.fcs 1999"/>
      <sheetName val="BU34-oper.plan 2000"/>
      <sheetName val="BU34 NDB export-oper.plan 2000"/>
      <sheetName val="BU34 NDB metro-oper.plan 2000"/>
      <sheetName val="BU34 NDB syst-oper.plan 2000"/>
      <sheetName val="BU34 NOS-oper.plan 2000"/>
      <sheetName val="BU36 NDB nov. fcs 1999"/>
      <sheetName val="BU36 NOS nov. fcs 1999"/>
      <sheetName val="BU36 i21 nov. fcs 1999"/>
      <sheetName val="BU36 NDB oper.plan 2000"/>
      <sheetName val="BU36 NOS oper.plan 2000"/>
      <sheetName val="BU36 i21 oper.plan 2000"/>
      <sheetName val="BU40"/>
      <sheetName val="BU40 ndb"/>
      <sheetName val="BU40 nos"/>
      <sheetName val="BU40 I21"/>
      <sheetName val="BU45"/>
      <sheetName val="BU51-consolidation"/>
      <sheetName val="BU51-NDB"/>
      <sheetName val="BU51-NOS"/>
      <sheetName val="BU51-i21"/>
      <sheetName val="BU53-consolidation"/>
      <sheetName val="BU53- op"/>
      <sheetName val="BU53- in"/>
      <sheetName val="BU53- ma"/>
      <sheetName val="BU53- offres"/>
      <sheetName val="BU53- ag"/>
      <sheetName val="BU53- bdhq"/>
      <sheetName val="BU61"/>
      <sheetName val="BU71"/>
      <sheetName val="BU81"/>
      <sheetName val="BU91"/>
      <sheetName val="VALID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00 "/>
      <sheetName val="MR01"/>
      <sheetName val="MR10"/>
      <sheetName val="MR12"/>
      <sheetName val="MR20"/>
      <sheetName val="MR21"/>
      <sheetName val="MR31"/>
      <sheetName val="MR32"/>
      <sheetName val="MR33"/>
      <sheetName val="MR34 TOTAL"/>
      <sheetName val="MR34 OSP EXP"/>
      <sheetName val="MR34 OSP EXP Old"/>
      <sheetName val="MR34 Métro"/>
      <sheetName val="MR34 SYS"/>
      <sheetName val="MR34 SM"/>
      <sheetName val="MR34 GPM"/>
      <sheetName val="MR40tot1"/>
      <sheetName val="MR40Perm1"/>
      <sheetName val="MR40Temp1"/>
      <sheetName val="MR50"/>
      <sheetName val="MR51"/>
      <sheetName val="MR52 TOTAL"/>
      <sheetName val="charges à payer"/>
      <sheetName val="MR52 OSP EXP"/>
      <sheetName val="MR52 OSP EXP old"/>
      <sheetName val="MR52 Métro"/>
      <sheetName val="MR52 SM"/>
      <sheetName val="MR52 SYS"/>
      <sheetName val="MR52 GPM"/>
      <sheetName val="MR54"/>
      <sheetName val="MR54old"/>
      <sheetName val="MR60"/>
      <sheetName val="MR61"/>
      <sheetName val="MR70"/>
      <sheetName val="MR80"/>
      <sheetName val="BU21-nov.fcs 19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D13">
            <v>128</v>
          </cell>
          <cell r="E13">
            <v>351</v>
          </cell>
          <cell r="F13">
            <v>356</v>
          </cell>
          <cell r="G13">
            <v>434</v>
          </cell>
          <cell r="H13">
            <v>549</v>
          </cell>
          <cell r="I13">
            <v>706</v>
          </cell>
          <cell r="J13">
            <v>719</v>
          </cell>
          <cell r="K13">
            <v>812</v>
          </cell>
          <cell r="L13">
            <v>882</v>
          </cell>
          <cell r="M13">
            <v>915</v>
          </cell>
          <cell r="N13">
            <v>1076</v>
          </cell>
          <cell r="O13">
            <v>1092</v>
          </cell>
        </row>
        <row r="27">
          <cell r="D27">
            <v>51.8</v>
          </cell>
          <cell r="E27">
            <v>108.854</v>
          </cell>
          <cell r="F27">
            <v>175.35400000000001</v>
          </cell>
          <cell r="G27">
            <v>181.92500000000001</v>
          </cell>
          <cell r="H27">
            <v>273.851</v>
          </cell>
          <cell r="I27">
            <v>329.55099999999999</v>
          </cell>
          <cell r="J27">
            <v>397.69800000000004</v>
          </cell>
          <cell r="K27">
            <v>397.79800000000006</v>
          </cell>
          <cell r="L27">
            <v>433.39800000000002</v>
          </cell>
          <cell r="M27">
            <v>475</v>
          </cell>
          <cell r="N27">
            <v>481</v>
          </cell>
          <cell r="O27">
            <v>545.55000000000007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 BUDGE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21"/>
      <sheetName val="PG"/>
      <sheetName val="MR00"/>
      <sheetName val="MR11"/>
      <sheetName val="MR1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G BB BS 3-31 &amp; 5-04"/>
      <sheetName val="VG TB Conversion 3-31 &amp; 5-04 "/>
      <sheetName val="Pivot May 4th"/>
      <sheetName val="GL Apr1 to May4"/>
      <sheetName val="Equity_Closing May 4th"/>
      <sheetName val="Trial Balance 5 26"/>
      <sheetName val="GLPivot Dept 5 26"/>
      <sheetName val="GLPivot TB 5 26"/>
      <sheetName val="GL May5 to May26"/>
      <sheetName val="New SAP accounts"/>
      <sheetName val="Mapping"/>
      <sheetName val="Global COA"/>
      <sheetName val="Trial Balance 3-31-06"/>
      <sheetName val="GL Trial Balance 1-31-06"/>
      <sheetName val="GL Trial Balance 3-31-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FS"/>
      <sheetName val="FY00 - Trial balance"/>
      <sheetName val="000630-355594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s &amp; notes"/>
      <sheetName val="Sheet1"/>
      <sheetName val="Sheet2"/>
      <sheetName val="Sheet3"/>
      <sheetName val="Sheet4"/>
      <sheetName val="Sheet5"/>
      <sheetName val="Q4-Dec"/>
      <sheetName val="Rev&amp; Adj details"/>
      <sheetName val="ADJ-SO-Lookups"/>
      <sheetName val="NCAN &amp; Corp Pivot"/>
      <sheetName val="NCAN &amp; CORP Details"/>
      <sheetName val="ProdLine"/>
      <sheetName val="FY02-ACAN Customer list"/>
      <sheetName val="Dates"/>
      <sheetName val="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asso (Original View) Scorecard"/>
      <sheetName val="Basso (New View) Scorecard"/>
      <sheetName val="New Plan Numbers"/>
      <sheetName val="Main Numerical Analysis"/>
      <sheetName val="Access Scorecard"/>
      <sheetName val="Hank Scorecard"/>
      <sheetName val="Hank New Scorecard"/>
    </sheetNames>
    <sheetDataSet>
      <sheetData sheetId="0" refreshError="1">
        <row r="79">
          <cell r="E79" t="str">
            <v>Net Revenue</v>
          </cell>
          <cell r="F79">
            <v>15744051.93</v>
          </cell>
          <cell r="G79">
            <v>2796414.17</v>
          </cell>
          <cell r="H79">
            <v>3354595.55</v>
          </cell>
          <cell r="I79">
            <v>4148862.3899999997</v>
          </cell>
          <cell r="J79">
            <v>620927.91</v>
          </cell>
          <cell r="K79">
            <v>2478335.8299999996</v>
          </cell>
          <cell r="L79">
            <v>2344916.0799999996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E80" t="str">
            <v>Cost of Goods Sold</v>
          </cell>
          <cell r="F80">
            <v>-127545.97000000003</v>
          </cell>
          <cell r="G80">
            <v>0</v>
          </cell>
          <cell r="H80">
            <v>0</v>
          </cell>
          <cell r="I80">
            <v>-788695.78</v>
          </cell>
          <cell r="J80">
            <v>674585.37</v>
          </cell>
          <cell r="K80">
            <v>-6616.49</v>
          </cell>
          <cell r="L80">
            <v>-6819.07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E81" t="str">
            <v>Employee Compensation</v>
          </cell>
          <cell r="F81">
            <v>6984295.1799999997</v>
          </cell>
          <cell r="G81">
            <v>838389.57</v>
          </cell>
          <cell r="H81">
            <v>1093054.0299999998</v>
          </cell>
          <cell r="I81">
            <v>970044.19999999972</v>
          </cell>
          <cell r="J81">
            <v>1380778.2100000004</v>
          </cell>
          <cell r="K81">
            <v>1244994.3699999999</v>
          </cell>
          <cell r="L81">
            <v>1457034.8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E82" t="str">
            <v>Employee Related Expenses</v>
          </cell>
          <cell r="F82">
            <v>430762.52999999997</v>
          </cell>
          <cell r="G82">
            <v>26502.44</v>
          </cell>
          <cell r="H82">
            <v>180933.07</v>
          </cell>
          <cell r="I82">
            <v>84729.200000000012</v>
          </cell>
          <cell r="J82">
            <v>43415.659999999996</v>
          </cell>
          <cell r="K82">
            <v>54954.990000000005</v>
          </cell>
          <cell r="L82">
            <v>40227.169999999991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E83" t="str">
            <v>Services Received</v>
          </cell>
          <cell r="F83">
            <v>-4181456.4900000012</v>
          </cell>
          <cell r="G83">
            <v>-2011164.1100000003</v>
          </cell>
          <cell r="H83">
            <v>-924260.03000000014</v>
          </cell>
          <cell r="I83">
            <v>128984.61</v>
          </cell>
          <cell r="J83">
            <v>-312488.5500000001</v>
          </cell>
          <cell r="K83">
            <v>1015567.58</v>
          </cell>
          <cell r="L83">
            <v>-2078095.9900000002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E84" t="str">
            <v>Operating Supplies</v>
          </cell>
          <cell r="F84">
            <v>4873400.75</v>
          </cell>
          <cell r="G84">
            <v>781981.61</v>
          </cell>
          <cell r="H84">
            <v>1160359.77</v>
          </cell>
          <cell r="I84">
            <v>1253543.6200000001</v>
          </cell>
          <cell r="J84">
            <v>242626.09</v>
          </cell>
          <cell r="K84">
            <v>900409.28</v>
          </cell>
          <cell r="L84">
            <v>534480.38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E85" t="str">
            <v>Promotions and Advertising</v>
          </cell>
          <cell r="F85">
            <v>3085</v>
          </cell>
          <cell r="G85">
            <v>0</v>
          </cell>
          <cell r="H85">
            <v>3085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E86" t="str">
            <v>Manufacturing Related Expenses</v>
          </cell>
          <cell r="F86">
            <v>58535.360000000008</v>
          </cell>
          <cell r="G86">
            <v>42821.8</v>
          </cell>
          <cell r="H86">
            <v>11220.33</v>
          </cell>
          <cell r="I86">
            <v>254.64</v>
          </cell>
          <cell r="J86">
            <v>0</v>
          </cell>
          <cell r="K86">
            <v>1020.69</v>
          </cell>
          <cell r="L86">
            <v>3217.9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E87" t="str">
            <v>Inventory Related Expenses</v>
          </cell>
          <cell r="F87">
            <v>7801.51</v>
          </cell>
          <cell r="G87">
            <v>546.51</v>
          </cell>
          <cell r="H87">
            <v>1449.44</v>
          </cell>
          <cell r="I87">
            <v>1357.9</v>
          </cell>
          <cell r="J87">
            <v>3184.29</v>
          </cell>
          <cell r="K87">
            <v>606.72</v>
          </cell>
          <cell r="L87">
            <v>656.65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E88" t="str">
            <v>Rentals &amp; Leases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E89" t="str">
            <v>Non Income Tax Related Expenses</v>
          </cell>
          <cell r="F89">
            <v>1829.84</v>
          </cell>
          <cell r="G89">
            <v>1186.6899999999998</v>
          </cell>
          <cell r="H89">
            <v>377.54</v>
          </cell>
          <cell r="I89">
            <v>8.18</v>
          </cell>
          <cell r="J89">
            <v>0</v>
          </cell>
          <cell r="K89">
            <v>0</v>
          </cell>
          <cell r="L89">
            <v>257.43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E90" t="str">
            <v>Provision for Uncollectibles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E91" t="str">
            <v>Total Depreciation</v>
          </cell>
          <cell r="F91">
            <v>1054839.6100000001</v>
          </cell>
          <cell r="G91">
            <v>400464.47000000003</v>
          </cell>
          <cell r="H91">
            <v>137124.66999999998</v>
          </cell>
          <cell r="I91">
            <v>136170.28</v>
          </cell>
          <cell r="J91">
            <v>135758.32</v>
          </cell>
          <cell r="K91">
            <v>127544.30000000002</v>
          </cell>
          <cell r="L91">
            <v>117777.57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E92" t="str">
            <v>Amortization Expense Goodwill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E93" t="str">
            <v>In Process R&amp;D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E94" t="str">
            <v>Interest and Income Taxes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E95" t="str">
            <v>Accounting Change Effects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E96" t="str">
            <v>Allocations and Assessments Received</v>
          </cell>
          <cell r="F96">
            <v>1709417.3599999996</v>
          </cell>
          <cell r="G96">
            <v>43438.95</v>
          </cell>
          <cell r="H96">
            <v>528981</v>
          </cell>
          <cell r="I96">
            <v>335167.74999999994</v>
          </cell>
          <cell r="J96">
            <v>322589.88999999996</v>
          </cell>
          <cell r="K96">
            <v>327124.83999999997</v>
          </cell>
          <cell r="L96">
            <v>152114.93000000002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E97" t="str">
            <v>Other Expense</v>
          </cell>
          <cell r="F97">
            <v>14617.97</v>
          </cell>
          <cell r="G97">
            <v>0</v>
          </cell>
          <cell r="H97">
            <v>13978.3</v>
          </cell>
          <cell r="I97">
            <v>0</v>
          </cell>
          <cell r="J97">
            <v>491.66999999999996</v>
          </cell>
          <cell r="K97">
            <v>0</v>
          </cell>
          <cell r="L97">
            <v>148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E98" t="str">
            <v>Miscellaneous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E99" t="str">
            <v>Adjustments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E100" t="str">
            <v>Other Income</v>
          </cell>
          <cell r="F100">
            <v>-1981.6900000004098</v>
          </cell>
          <cell r="G100">
            <v>0</v>
          </cell>
          <cell r="H100">
            <v>0.25999999977648258</v>
          </cell>
          <cell r="I100">
            <v>-1981.9500000001863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E101" t="str">
            <v>Warranty Support</v>
          </cell>
          <cell r="F101">
            <v>-12532567.709999999</v>
          </cell>
          <cell r="G101">
            <v>-1947749.85</v>
          </cell>
          <cell r="H101">
            <v>-992250</v>
          </cell>
          <cell r="I101">
            <v>27843.3</v>
          </cell>
          <cell r="J101">
            <v>-1051160.4000000001</v>
          </cell>
          <cell r="K101">
            <v>527101.65</v>
          </cell>
          <cell r="L101">
            <v>-2182108.5</v>
          </cell>
          <cell r="M101">
            <v>-1379331.21</v>
          </cell>
          <cell r="N101">
            <v>-1379331.21</v>
          </cell>
          <cell r="O101">
            <v>-1379331.21</v>
          </cell>
          <cell r="P101">
            <v>-925416.76</v>
          </cell>
          <cell r="Q101">
            <v>-925416.76</v>
          </cell>
          <cell r="R101">
            <v>-925416.76</v>
          </cell>
        </row>
        <row r="102">
          <cell r="E102" t="str">
            <v>Bigbie Expense</v>
          </cell>
          <cell r="F102">
            <v>8488588.3329100609</v>
          </cell>
          <cell r="G102">
            <v>748459.87913203309</v>
          </cell>
          <cell r="H102">
            <v>931719.2792281101</v>
          </cell>
          <cell r="I102">
            <v>1171197.9384684297</v>
          </cell>
          <cell r="J102">
            <v>0</v>
          </cell>
          <cell r="K102">
            <v>674911.73998349009</v>
          </cell>
          <cell r="L102">
            <v>688621.82959304075</v>
          </cell>
          <cell r="M102">
            <v>712279.61108415946</v>
          </cell>
          <cell r="N102">
            <v>712279.61108415946</v>
          </cell>
          <cell r="O102">
            <v>712279.61108415946</v>
          </cell>
          <cell r="P102">
            <v>712279.61108415946</v>
          </cell>
          <cell r="Q102">
            <v>712279.61108415946</v>
          </cell>
          <cell r="R102">
            <v>712279.61108415946</v>
          </cell>
        </row>
        <row r="103">
          <cell r="E103" t="str">
            <v>Total Cost of Sales</v>
          </cell>
          <cell r="F103">
            <v>22255581.738100365</v>
          </cell>
          <cell r="G103">
            <v>124167.9299999998</v>
          </cell>
          <cell r="H103">
            <v>2206303.1199999992</v>
          </cell>
          <cell r="I103">
            <v>2121564.5999999996</v>
          </cell>
          <cell r="J103">
            <v>2490940.9500000002</v>
          </cell>
          <cell r="K103">
            <v>3665606.2800000003</v>
          </cell>
          <cell r="L103">
            <v>220999.76999999987</v>
          </cell>
          <cell r="M103">
            <v>1585192.216283361</v>
          </cell>
          <cell r="N103">
            <v>1606795.3628240488</v>
          </cell>
          <cell r="O103">
            <v>1651192.4876875393</v>
          </cell>
          <cell r="P103">
            <v>2183108.5623536203</v>
          </cell>
          <cell r="Q103">
            <v>2195063.0967517225</v>
          </cell>
          <cell r="R103">
            <v>2204647.362200073</v>
          </cell>
        </row>
        <row r="104">
          <cell r="E104" t="str">
            <v>Basso COGS</v>
          </cell>
          <cell r="F104">
            <v>21469180.910869855</v>
          </cell>
          <cell r="G104">
            <v>124167.92999999993</v>
          </cell>
          <cell r="H104">
            <v>2206303.12</v>
          </cell>
          <cell r="I104">
            <v>2121564.5999999996</v>
          </cell>
          <cell r="J104">
            <v>2490940.9499999997</v>
          </cell>
          <cell r="K104">
            <v>3665606.28</v>
          </cell>
          <cell r="L104">
            <v>220999.76999999961</v>
          </cell>
          <cell r="M104">
            <v>1716840.4408695132</v>
          </cell>
          <cell r="N104">
            <v>1741284.7475500684</v>
          </cell>
          <cell r="O104">
            <v>1760047.4761750684</v>
          </cell>
          <cell r="P104">
            <v>1795124.4928000683</v>
          </cell>
          <cell r="Q104">
            <v>1807141.8654250682</v>
          </cell>
          <cell r="R104">
            <v>1819159.2380500685</v>
          </cell>
        </row>
        <row r="105">
          <cell r="E105" t="str">
            <v>Logistics COGS</v>
          </cell>
          <cell r="F105">
            <v>3426967.0707255523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535403.37432968814</v>
          </cell>
          <cell r="N105">
            <v>532562.21418982069</v>
          </cell>
          <cell r="O105">
            <v>558196.61042831163</v>
          </cell>
          <cell r="P105">
            <v>601121.21846939204</v>
          </cell>
          <cell r="Q105">
            <v>601058.38024249498</v>
          </cell>
          <cell r="R105">
            <v>598625.2730658449</v>
          </cell>
        </row>
        <row r="106">
          <cell r="E106" t="str">
            <v>Total Employees &amp; Contractors</v>
          </cell>
          <cell r="F106">
            <v>861</v>
          </cell>
          <cell r="G106">
            <v>145</v>
          </cell>
          <cell r="H106">
            <v>146</v>
          </cell>
          <cell r="I106">
            <v>144</v>
          </cell>
          <cell r="J106">
            <v>146</v>
          </cell>
          <cell r="K106">
            <v>147</v>
          </cell>
          <cell r="L106">
            <v>133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E107" t="str">
            <v>Total Employees</v>
          </cell>
          <cell r="F107">
            <v>819</v>
          </cell>
          <cell r="G107">
            <v>138</v>
          </cell>
          <cell r="H107">
            <v>139</v>
          </cell>
          <cell r="I107">
            <v>137</v>
          </cell>
          <cell r="J107">
            <v>139</v>
          </cell>
          <cell r="K107">
            <v>140</v>
          </cell>
          <cell r="L107">
            <v>126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E108" t="str">
            <v>Total Contractors</v>
          </cell>
          <cell r="F108">
            <v>42</v>
          </cell>
          <cell r="G108">
            <v>7</v>
          </cell>
          <cell r="H108">
            <v>7</v>
          </cell>
          <cell r="I108">
            <v>7</v>
          </cell>
          <cell r="J108">
            <v>7</v>
          </cell>
          <cell r="K108">
            <v>7</v>
          </cell>
          <cell r="L108">
            <v>7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E109" t="str">
            <v>Basso Employees</v>
          </cell>
          <cell r="F109">
            <v>819</v>
          </cell>
          <cell r="G109">
            <v>138</v>
          </cell>
          <cell r="H109">
            <v>139</v>
          </cell>
          <cell r="I109">
            <v>137</v>
          </cell>
          <cell r="J109">
            <v>139</v>
          </cell>
          <cell r="K109">
            <v>140</v>
          </cell>
          <cell r="L109">
            <v>126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E110" t="str">
            <v>Basso Contractors</v>
          </cell>
          <cell r="F110">
            <v>42</v>
          </cell>
          <cell r="G110">
            <v>7</v>
          </cell>
          <cell r="H110">
            <v>7</v>
          </cell>
          <cell r="I110">
            <v>7</v>
          </cell>
          <cell r="J110">
            <v>7</v>
          </cell>
          <cell r="K110">
            <v>7</v>
          </cell>
          <cell r="L110">
            <v>7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E111" t="str">
            <v>Logistics Employees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E112" t="str">
            <v>Logistics Contractors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49">
          <cell r="E149" t="str">
            <v>Net Revenue</v>
          </cell>
          <cell r="F149">
            <v>76817822.010000005</v>
          </cell>
          <cell r="G149">
            <v>2354870.2999999998</v>
          </cell>
          <cell r="H149">
            <v>4575174.9700000007</v>
          </cell>
          <cell r="I149">
            <v>3044275.19</v>
          </cell>
          <cell r="J149">
            <v>5277988.6500000004</v>
          </cell>
          <cell r="K149">
            <v>5062303.78</v>
          </cell>
          <cell r="L149">
            <v>3843636.12</v>
          </cell>
          <cell r="M149">
            <v>7978723</v>
          </cell>
          <cell r="N149">
            <v>7978723</v>
          </cell>
          <cell r="O149">
            <v>7978723</v>
          </cell>
          <cell r="P149">
            <v>9574468</v>
          </cell>
          <cell r="Q149">
            <v>9574468</v>
          </cell>
          <cell r="R149">
            <v>9574468</v>
          </cell>
        </row>
        <row r="150">
          <cell r="E150" t="str">
            <v>Cost of Goods Sold</v>
          </cell>
          <cell r="F150">
            <v>-911146.19</v>
          </cell>
          <cell r="G150">
            <v>-67397.91</v>
          </cell>
          <cell r="H150">
            <v>-83172.09</v>
          </cell>
          <cell r="I150">
            <v>-1554438.4</v>
          </cell>
          <cell r="J150">
            <v>1348593.8299999998</v>
          </cell>
          <cell r="K150">
            <v>-462473.42</v>
          </cell>
          <cell r="L150">
            <v>-92258.2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E151" t="str">
            <v>Employee Compensation</v>
          </cell>
          <cell r="F151">
            <v>13970814.620000001</v>
          </cell>
          <cell r="G151">
            <v>2165559.13</v>
          </cell>
          <cell r="H151">
            <v>2233519.2800000007</v>
          </cell>
          <cell r="I151">
            <v>2174176.88</v>
          </cell>
          <cell r="J151">
            <v>3623084.6199999992</v>
          </cell>
          <cell r="K151">
            <v>2100776.0100000007</v>
          </cell>
          <cell r="L151">
            <v>1673698.6999999997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E152" t="str">
            <v>Employee Related Expenses</v>
          </cell>
          <cell r="F152">
            <v>1573975.89</v>
          </cell>
          <cell r="G152">
            <v>291281.87000000005</v>
          </cell>
          <cell r="H152">
            <v>294181.93000000005</v>
          </cell>
          <cell r="I152">
            <v>293062.62</v>
          </cell>
          <cell r="J152">
            <v>217402.07</v>
          </cell>
          <cell r="K152">
            <v>249731.38999999996</v>
          </cell>
          <cell r="L152">
            <v>228316.00999999995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E153" t="str">
            <v>Services Received</v>
          </cell>
          <cell r="F153">
            <v>5739029.1799999997</v>
          </cell>
          <cell r="G153">
            <v>782003.91</v>
          </cell>
          <cell r="H153">
            <v>1086289.25</v>
          </cell>
          <cell r="I153">
            <v>1182948.8299999996</v>
          </cell>
          <cell r="J153">
            <v>771247.30999999994</v>
          </cell>
          <cell r="K153">
            <v>895692.95000000007</v>
          </cell>
          <cell r="L153">
            <v>1020846.93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E154" t="str">
            <v>Operating Supplies</v>
          </cell>
          <cell r="F154">
            <v>2480660.59</v>
          </cell>
          <cell r="G154">
            <v>109910.63000000006</v>
          </cell>
          <cell r="H154">
            <v>193519.58000000002</v>
          </cell>
          <cell r="I154">
            <v>284056.23</v>
          </cell>
          <cell r="J154">
            <v>369055.47</v>
          </cell>
          <cell r="K154">
            <v>553252.50999999989</v>
          </cell>
          <cell r="L154">
            <v>970866.17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E155" t="str">
            <v>Promotions and Advertising</v>
          </cell>
          <cell r="F155">
            <v>4932.6799999999994</v>
          </cell>
          <cell r="G155">
            <v>0</v>
          </cell>
          <cell r="H155">
            <v>0</v>
          </cell>
          <cell r="I155">
            <v>647.28</v>
          </cell>
          <cell r="J155">
            <v>0</v>
          </cell>
          <cell r="K155">
            <v>3750</v>
          </cell>
          <cell r="L155">
            <v>535.4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E156" t="str">
            <v>Manufacturing Related Expenses</v>
          </cell>
          <cell r="F156">
            <v>2616984.25</v>
          </cell>
          <cell r="G156">
            <v>752411.79</v>
          </cell>
          <cell r="H156">
            <v>-24338.319999999989</v>
          </cell>
          <cell r="I156">
            <v>275171.57</v>
          </cell>
          <cell r="J156">
            <v>798226.84000000008</v>
          </cell>
          <cell r="K156">
            <v>326990.25999999995</v>
          </cell>
          <cell r="L156">
            <v>488522.11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E157" t="str">
            <v>Inventory Related Expenses</v>
          </cell>
          <cell r="F157">
            <v>9705.2000000000007</v>
          </cell>
          <cell r="G157">
            <v>0</v>
          </cell>
          <cell r="H157">
            <v>9682.58</v>
          </cell>
          <cell r="I157">
            <v>22.62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E158" t="str">
            <v>Rentals &amp; Leases</v>
          </cell>
          <cell r="F158">
            <v>31801.120000000006</v>
          </cell>
          <cell r="G158">
            <v>16804.13</v>
          </cell>
          <cell r="H158">
            <v>3239.74</v>
          </cell>
          <cell r="I158">
            <v>4316.63</v>
          </cell>
          <cell r="J158">
            <v>1012.74</v>
          </cell>
          <cell r="K158">
            <v>1699.31</v>
          </cell>
          <cell r="L158">
            <v>4728.57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59">
          <cell r="E159" t="str">
            <v>Non Income Tax Related Expenses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</row>
        <row r="160">
          <cell r="E160" t="str">
            <v>Provision for Uncollectibles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E161" t="str">
            <v>Total Depreciation</v>
          </cell>
          <cell r="F161">
            <v>565938.80999999994</v>
          </cell>
          <cell r="G161">
            <v>34167.11</v>
          </cell>
          <cell r="H161">
            <v>34170.579999999994</v>
          </cell>
          <cell r="I161">
            <v>358808.18000000005</v>
          </cell>
          <cell r="J161">
            <v>58320.849999999991</v>
          </cell>
          <cell r="K161">
            <v>40236.010000000009</v>
          </cell>
          <cell r="L161">
            <v>40236.080000000002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E162" t="str">
            <v>Amortization Expense Goodwill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E163" t="str">
            <v>In Process R&amp;D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E164" t="str">
            <v>Interest and Income Taxes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E165" t="str">
            <v>Accounting Change Effects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E166" t="str">
            <v>Allocations and Assessments Received</v>
          </cell>
          <cell r="F166">
            <v>2142420.0300000003</v>
          </cell>
          <cell r="G166">
            <v>187285.32</v>
          </cell>
          <cell r="H166">
            <v>243467.62</v>
          </cell>
          <cell r="I166">
            <v>424348.05000000005</v>
          </cell>
          <cell r="J166">
            <v>236022.01</v>
          </cell>
          <cell r="K166">
            <v>312953.41000000003</v>
          </cell>
          <cell r="L166">
            <v>738343.62000000011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E167" t="str">
            <v>Other Expense</v>
          </cell>
          <cell r="F167">
            <v>-3049263</v>
          </cell>
          <cell r="G167">
            <v>0</v>
          </cell>
          <cell r="H167">
            <v>0</v>
          </cell>
          <cell r="I167">
            <v>-1711000</v>
          </cell>
          <cell r="J167">
            <v>358422</v>
          </cell>
          <cell r="K167">
            <v>99415</v>
          </cell>
          <cell r="L167">
            <v>-1796100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E168" t="str">
            <v>Miscellaneous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E169" t="str">
            <v>Adjustments</v>
          </cell>
          <cell r="F169">
            <v>202000</v>
          </cell>
          <cell r="G169">
            <v>0</v>
          </cell>
          <cell r="H169">
            <v>0</v>
          </cell>
          <cell r="I169">
            <v>202000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E170" t="str">
            <v>Other Income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E171" t="str">
            <v>Warranty Support</v>
          </cell>
          <cell r="F171">
            <v>11966356</v>
          </cell>
          <cell r="G171">
            <v>4328333</v>
          </cell>
          <cell r="H171">
            <v>2205000</v>
          </cell>
          <cell r="I171">
            <v>-61874</v>
          </cell>
          <cell r="J171">
            <v>2335912</v>
          </cell>
          <cell r="K171">
            <v>-1171337</v>
          </cell>
          <cell r="L171">
            <v>4849130</v>
          </cell>
          <cell r="M171">
            <v>-108085</v>
          </cell>
          <cell r="N171">
            <v>-108085</v>
          </cell>
          <cell r="O171">
            <v>-108085</v>
          </cell>
          <cell r="P171">
            <v>-64851</v>
          </cell>
          <cell r="Q171">
            <v>-64851</v>
          </cell>
          <cell r="R171">
            <v>-64851</v>
          </cell>
        </row>
        <row r="172">
          <cell r="E172" t="str">
            <v>Bigbie Expense</v>
          </cell>
          <cell r="F172">
            <v>14384086.843594898</v>
          </cell>
          <cell r="G172">
            <v>3651540.1208679667</v>
          </cell>
          <cell r="H172">
            <v>2451280.7207718901</v>
          </cell>
          <cell r="I172">
            <v>2336600.0615315703</v>
          </cell>
          <cell r="J172">
            <v>0</v>
          </cell>
          <cell r="K172">
            <v>3410585.7700165096</v>
          </cell>
          <cell r="L172">
            <v>2534080.170406959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E173" t="str">
            <v>Total Cost of Sales</v>
          </cell>
          <cell r="F173">
            <v>59475409.81133084</v>
          </cell>
          <cell r="G173">
            <v>4272025.9800000004</v>
          </cell>
          <cell r="H173">
            <v>3990560.1500000018</v>
          </cell>
          <cell r="I173">
            <v>1934120.4899999998</v>
          </cell>
          <cell r="J173">
            <v>7781387.7399999993</v>
          </cell>
          <cell r="K173">
            <v>4122023.4300000025</v>
          </cell>
          <cell r="L173">
            <v>3277735.3900000006</v>
          </cell>
          <cell r="M173">
            <v>5532539.6469440274</v>
          </cell>
          <cell r="N173">
            <v>5581894.5099440282</v>
          </cell>
          <cell r="O173">
            <v>5661639.1239440283</v>
          </cell>
          <cell r="P173">
            <v>5740936.7149440283</v>
          </cell>
          <cell r="Q173">
            <v>5775126.127944028</v>
          </cell>
          <cell r="R173">
            <v>5805420.5076106954</v>
          </cell>
        </row>
        <row r="174">
          <cell r="E174" t="str">
            <v>Fore COGS</v>
          </cell>
          <cell r="F174">
            <v>59994217.811330833</v>
          </cell>
          <cell r="G174">
            <v>4272025.9800000004</v>
          </cell>
          <cell r="H174">
            <v>3990560.15</v>
          </cell>
          <cell r="I174">
            <v>1934120.4900000002</v>
          </cell>
          <cell r="J174">
            <v>7781387.7400000002</v>
          </cell>
          <cell r="K174">
            <v>4122023.4299999997</v>
          </cell>
          <cell r="L174">
            <v>3277735.3899999997</v>
          </cell>
          <cell r="M174">
            <v>5640624.6469440274</v>
          </cell>
          <cell r="N174">
            <v>5689979.5099440282</v>
          </cell>
          <cell r="O174">
            <v>5769724.1239440283</v>
          </cell>
          <cell r="P174">
            <v>5805787.7149440283</v>
          </cell>
          <cell r="Q174">
            <v>5839977.127944028</v>
          </cell>
          <cell r="R174">
            <v>5870271.5076106954</v>
          </cell>
        </row>
        <row r="175">
          <cell r="E175" t="str">
            <v>Logistics COGS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E176" t="str">
            <v>Total Employees &amp; Contractors</v>
          </cell>
          <cell r="F176">
            <v>2170</v>
          </cell>
          <cell r="G176">
            <v>384</v>
          </cell>
          <cell r="H176">
            <v>385</v>
          </cell>
          <cell r="I176">
            <v>394</v>
          </cell>
          <cell r="J176">
            <v>343</v>
          </cell>
          <cell r="K176">
            <v>337</v>
          </cell>
          <cell r="L176">
            <v>327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E177" t="str">
            <v>Total Employees</v>
          </cell>
          <cell r="F177">
            <v>1793</v>
          </cell>
          <cell r="G177">
            <v>287</v>
          </cell>
          <cell r="H177">
            <v>307</v>
          </cell>
          <cell r="I177">
            <v>317</v>
          </cell>
          <cell r="J177">
            <v>297</v>
          </cell>
          <cell r="K177">
            <v>294</v>
          </cell>
          <cell r="L177">
            <v>291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E178" t="str">
            <v>Total Contractors</v>
          </cell>
          <cell r="F178">
            <v>377</v>
          </cell>
          <cell r="G178">
            <v>97</v>
          </cell>
          <cell r="H178">
            <v>78</v>
          </cell>
          <cell r="I178">
            <v>77</v>
          </cell>
          <cell r="J178">
            <v>46</v>
          </cell>
          <cell r="K178">
            <v>43</v>
          </cell>
          <cell r="L178">
            <v>36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E179" t="str">
            <v>Fore Employees</v>
          </cell>
          <cell r="F179">
            <v>1793</v>
          </cell>
          <cell r="G179">
            <v>287</v>
          </cell>
          <cell r="H179">
            <v>307</v>
          </cell>
          <cell r="I179">
            <v>317</v>
          </cell>
          <cell r="J179">
            <v>297</v>
          </cell>
          <cell r="K179">
            <v>294</v>
          </cell>
          <cell r="L179">
            <v>291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E180" t="str">
            <v>Fore Contractors</v>
          </cell>
          <cell r="F180">
            <v>377</v>
          </cell>
          <cell r="G180">
            <v>97</v>
          </cell>
          <cell r="H180">
            <v>78</v>
          </cell>
          <cell r="I180">
            <v>77</v>
          </cell>
          <cell r="J180">
            <v>46</v>
          </cell>
          <cell r="K180">
            <v>43</v>
          </cell>
          <cell r="L180">
            <v>36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E181" t="str">
            <v>Logistics Employees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E182" t="str">
            <v>Logistics Contractors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4">
          <cell r="E184" t="str">
            <v>Net Revenue</v>
          </cell>
          <cell r="F184">
            <v>116531516.21262099</v>
          </cell>
          <cell r="G184">
            <v>5151284.47</v>
          </cell>
          <cell r="H184">
            <v>7929770.5199999996</v>
          </cell>
          <cell r="I184">
            <v>7193137.5800000001</v>
          </cell>
          <cell r="J184">
            <v>5898916.5599999996</v>
          </cell>
          <cell r="K184">
            <v>7540639.6099999994</v>
          </cell>
          <cell r="L184">
            <v>6188552.1999999993</v>
          </cell>
          <cell r="M184">
            <v>11411102.809315976</v>
          </cell>
          <cell r="N184">
            <v>11491850.06206323</v>
          </cell>
          <cell r="O184">
            <v>11540787.791000959</v>
          </cell>
          <cell r="P184">
            <v>14012887.141142545</v>
          </cell>
          <cell r="Q184">
            <v>14064271.756527159</v>
          </cell>
          <cell r="R184">
            <v>14108315.712571116</v>
          </cell>
        </row>
        <row r="185">
          <cell r="E185" t="str">
            <v>Cost of Goods Sold</v>
          </cell>
          <cell r="F185">
            <v>-1038692.1599999999</v>
          </cell>
          <cell r="G185">
            <v>-67397.91</v>
          </cell>
          <cell r="H185">
            <v>-83172.09</v>
          </cell>
          <cell r="I185">
            <v>-2343134.1799999997</v>
          </cell>
          <cell r="J185">
            <v>2023179.1999999997</v>
          </cell>
          <cell r="K185">
            <v>-469089.91</v>
          </cell>
          <cell r="L185">
            <v>-99077.27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E186" t="str">
            <v>Employee Compensation</v>
          </cell>
          <cell r="F186">
            <v>20955109.799999997</v>
          </cell>
          <cell r="G186">
            <v>3003948.7</v>
          </cell>
          <cell r="H186">
            <v>3326573.3100000005</v>
          </cell>
          <cell r="I186">
            <v>3144221.080000001</v>
          </cell>
          <cell r="J186">
            <v>5003862.8299999991</v>
          </cell>
          <cell r="K186">
            <v>3345770.38</v>
          </cell>
          <cell r="L186">
            <v>3130733.4999999977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E187" t="str">
            <v>Employee Related Expenses</v>
          </cell>
          <cell r="F187">
            <v>2004738.42</v>
          </cell>
          <cell r="G187">
            <v>317784.31</v>
          </cell>
          <cell r="H187">
            <v>475115.00000000006</v>
          </cell>
          <cell r="I187">
            <v>377791.82000000007</v>
          </cell>
          <cell r="J187">
            <v>260817.73000000007</v>
          </cell>
          <cell r="K187">
            <v>304686.37999999995</v>
          </cell>
          <cell r="L187">
            <v>268543.17999999993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E188" t="str">
            <v>Services Received</v>
          </cell>
          <cell r="F188">
            <v>1557572.6899999997</v>
          </cell>
          <cell r="G188">
            <v>-1229160.1999999997</v>
          </cell>
          <cell r="H188">
            <v>162029.21999999974</v>
          </cell>
          <cell r="I188">
            <v>1311933.4399999999</v>
          </cell>
          <cell r="J188">
            <v>458758.75999999989</v>
          </cell>
          <cell r="K188">
            <v>1911260.53</v>
          </cell>
          <cell r="L188">
            <v>-1057249.0600000003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E189" t="str">
            <v>Operating Supplies</v>
          </cell>
          <cell r="F189">
            <v>7354061.3399999999</v>
          </cell>
          <cell r="G189">
            <v>891892.24</v>
          </cell>
          <cell r="H189">
            <v>1353879.35</v>
          </cell>
          <cell r="I189">
            <v>1537599.85</v>
          </cell>
          <cell r="J189">
            <v>611681.55999999994</v>
          </cell>
          <cell r="K189">
            <v>1453661.79</v>
          </cell>
          <cell r="L189">
            <v>1505346.55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E190" t="str">
            <v>Promotions and Advertising</v>
          </cell>
          <cell r="F190">
            <v>8017.6799999999994</v>
          </cell>
          <cell r="G190">
            <v>0</v>
          </cell>
          <cell r="H190">
            <v>3085</v>
          </cell>
          <cell r="I190">
            <v>647.28</v>
          </cell>
          <cell r="J190">
            <v>0</v>
          </cell>
          <cell r="K190">
            <v>3750</v>
          </cell>
          <cell r="L190">
            <v>535.4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E191" t="str">
            <v>Manufacturing Related Expenses</v>
          </cell>
          <cell r="F191">
            <v>2675519.61</v>
          </cell>
          <cell r="G191">
            <v>795233.59000000008</v>
          </cell>
          <cell r="H191">
            <v>-13117.989999999991</v>
          </cell>
          <cell r="I191">
            <v>275426.21000000002</v>
          </cell>
          <cell r="J191">
            <v>798226.84000000008</v>
          </cell>
          <cell r="K191">
            <v>328010.94999999995</v>
          </cell>
          <cell r="L191">
            <v>491740.00999999995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E192" t="str">
            <v>Inventory Related Expenses</v>
          </cell>
          <cell r="F192">
            <v>17506.710000000003</v>
          </cell>
          <cell r="G192">
            <v>546.51</v>
          </cell>
          <cell r="H192">
            <v>11132.02</v>
          </cell>
          <cell r="I192">
            <v>1380.52</v>
          </cell>
          <cell r="J192">
            <v>3184.29</v>
          </cell>
          <cell r="K192">
            <v>606.72</v>
          </cell>
          <cell r="L192">
            <v>656.65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E193" t="str">
            <v>Rentals &amp; Leases</v>
          </cell>
          <cell r="F193">
            <v>31801.120000000006</v>
          </cell>
          <cell r="G193">
            <v>16804.13</v>
          </cell>
          <cell r="H193">
            <v>3239.74</v>
          </cell>
          <cell r="I193">
            <v>4316.63</v>
          </cell>
          <cell r="J193">
            <v>1012.74</v>
          </cell>
          <cell r="K193">
            <v>1699.31</v>
          </cell>
          <cell r="L193">
            <v>4728.57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E194" t="str">
            <v>Non Income Tax Related Expenses</v>
          </cell>
          <cell r="F194">
            <v>1829.84</v>
          </cell>
          <cell r="G194">
            <v>1186.6899999999998</v>
          </cell>
          <cell r="H194">
            <v>377.54</v>
          </cell>
          <cell r="I194">
            <v>8.18</v>
          </cell>
          <cell r="J194">
            <v>0</v>
          </cell>
          <cell r="K194">
            <v>0</v>
          </cell>
          <cell r="L194">
            <v>257.43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E195" t="str">
            <v>Provision for Uncollectibles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</row>
        <row r="196">
          <cell r="E196" t="str">
            <v>Total Depreciation</v>
          </cell>
          <cell r="F196">
            <v>1620778.42</v>
          </cell>
          <cell r="G196">
            <v>434631.58</v>
          </cell>
          <cell r="H196">
            <v>171295.24999999997</v>
          </cell>
          <cell r="I196">
            <v>494978.46000000008</v>
          </cell>
          <cell r="J196">
            <v>194079.16999999998</v>
          </cell>
          <cell r="K196">
            <v>167780.31000000006</v>
          </cell>
          <cell r="L196">
            <v>158013.65000000002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</row>
        <row r="197">
          <cell r="E197" t="str">
            <v>Amortization Expense Goodwill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E198" t="str">
            <v>In Process R&amp;D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E199" t="str">
            <v>Interest and Income Taxes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E200" t="str">
            <v>Accounting Change Effects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E201" t="str">
            <v>Allocations and Assessments Received</v>
          </cell>
          <cell r="F201">
            <v>3851837.3899999997</v>
          </cell>
          <cell r="G201">
            <v>230724.26999999996</v>
          </cell>
          <cell r="H201">
            <v>772448.62</v>
          </cell>
          <cell r="I201">
            <v>759515.8</v>
          </cell>
          <cell r="J201">
            <v>558611.9</v>
          </cell>
          <cell r="K201">
            <v>640078.25</v>
          </cell>
          <cell r="L201">
            <v>890458.55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E202" t="str">
            <v>Other Expense</v>
          </cell>
          <cell r="F202">
            <v>-3034645.03</v>
          </cell>
          <cell r="G202">
            <v>0</v>
          </cell>
          <cell r="H202">
            <v>13978.3</v>
          </cell>
          <cell r="I202">
            <v>-1711000</v>
          </cell>
          <cell r="J202">
            <v>358913.67000000004</v>
          </cell>
          <cell r="K202">
            <v>99415</v>
          </cell>
          <cell r="L202">
            <v>-1795952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E203" t="str">
            <v>Miscellaneous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E204" t="str">
            <v>Adjustments</v>
          </cell>
          <cell r="F204">
            <v>202000</v>
          </cell>
          <cell r="G204">
            <v>0</v>
          </cell>
          <cell r="H204">
            <v>0</v>
          </cell>
          <cell r="I204">
            <v>202000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E205" t="str">
            <v>Other Income</v>
          </cell>
          <cell r="F205">
            <v>-1981.6900000004098</v>
          </cell>
          <cell r="G205">
            <v>0</v>
          </cell>
          <cell r="H205">
            <v>0.25999999977648258</v>
          </cell>
          <cell r="I205">
            <v>-1981.9500000001863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E206" t="str">
            <v>Warranty Support</v>
          </cell>
          <cell r="F206">
            <v>-18669699.510000005</v>
          </cell>
          <cell r="G206">
            <v>-3895499.7</v>
          </cell>
          <cell r="H206">
            <v>-1984500</v>
          </cell>
          <cell r="I206">
            <v>55686.600000000006</v>
          </cell>
          <cell r="J206">
            <v>-2102320.8000000003</v>
          </cell>
          <cell r="K206">
            <v>1054203.3</v>
          </cell>
          <cell r="L206">
            <v>-4364217</v>
          </cell>
          <cell r="M206">
            <v>-1487416.21</v>
          </cell>
          <cell r="N206">
            <v>-1487416.21</v>
          </cell>
          <cell r="O206">
            <v>-1487416.21</v>
          </cell>
          <cell r="P206">
            <v>-990267.76</v>
          </cell>
          <cell r="Q206">
            <v>-990267.76</v>
          </cell>
          <cell r="R206">
            <v>-990267.76</v>
          </cell>
        </row>
        <row r="207">
          <cell r="E207" t="str">
            <v>Bigbie Expense</v>
          </cell>
          <cell r="F207">
            <v>18657764.510099854</v>
          </cell>
          <cell r="G207">
            <v>3651540.1208679667</v>
          </cell>
          <cell r="H207">
            <v>2451280.7207718901</v>
          </cell>
          <cell r="I207">
            <v>2336600.0615315703</v>
          </cell>
          <cell r="J207">
            <v>0</v>
          </cell>
          <cell r="K207">
            <v>3410585.7700165096</v>
          </cell>
          <cell r="L207">
            <v>2534080.170406959</v>
          </cell>
          <cell r="M207">
            <v>712279.61108415946</v>
          </cell>
          <cell r="N207">
            <v>712279.61108415946</v>
          </cell>
          <cell r="O207">
            <v>712279.61108415946</v>
          </cell>
          <cell r="P207">
            <v>712279.61108415946</v>
          </cell>
          <cell r="Q207">
            <v>712279.61108415946</v>
          </cell>
          <cell r="R207">
            <v>712279.61108415946</v>
          </cell>
        </row>
        <row r="208">
          <cell r="E208" t="str">
            <v>Total Cost of Sales</v>
          </cell>
          <cell r="F208">
            <v>81730991.549431205</v>
          </cell>
          <cell r="G208">
            <v>4396193.91</v>
          </cell>
          <cell r="H208">
            <v>6196863.2700000023</v>
          </cell>
          <cell r="I208">
            <v>4055685.0900000026</v>
          </cell>
          <cell r="J208">
            <v>10272328.689999998</v>
          </cell>
          <cell r="K208">
            <v>7787629.7099999972</v>
          </cell>
          <cell r="L208">
            <v>3498735.1599999969</v>
          </cell>
          <cell r="M208">
            <v>7117731.8632273879</v>
          </cell>
          <cell r="N208">
            <v>7188689.8727680771</v>
          </cell>
          <cell r="O208">
            <v>7312831.6116315685</v>
          </cell>
          <cell r="P208">
            <v>7924045.2772976477</v>
          </cell>
          <cell r="Q208">
            <v>7970189.2246957505</v>
          </cell>
          <cell r="R208">
            <v>8010067.8698107684</v>
          </cell>
        </row>
        <row r="209">
          <cell r="E209" t="str">
            <v>Fore COGS</v>
          </cell>
          <cell r="F209">
            <v>81463398.722200707</v>
          </cell>
          <cell r="G209">
            <v>4396193.9099999992</v>
          </cell>
          <cell r="H209">
            <v>6196863.2700000005</v>
          </cell>
          <cell r="I209">
            <v>4055685.09</v>
          </cell>
          <cell r="J209">
            <v>10272328.689999999</v>
          </cell>
          <cell r="K209">
            <v>7787629.709999999</v>
          </cell>
          <cell r="L209">
            <v>3498735.1599999992</v>
          </cell>
          <cell r="M209">
            <v>7357465.0878135404</v>
          </cell>
          <cell r="N209">
            <v>7431264.2574940966</v>
          </cell>
          <cell r="O209">
            <v>7529771.6001190972</v>
          </cell>
          <cell r="P209">
            <v>7600912.2077440964</v>
          </cell>
          <cell r="Q209">
            <v>7647118.993369096</v>
          </cell>
          <cell r="R209">
            <v>7689430.7456607642</v>
          </cell>
        </row>
        <row r="210">
          <cell r="E210" t="str">
            <v>Logistics COGS</v>
          </cell>
          <cell r="F210">
            <v>3426967.0707255523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535403.37432968814</v>
          </cell>
          <cell r="N210">
            <v>532562.21418982069</v>
          </cell>
          <cell r="O210">
            <v>558196.61042831163</v>
          </cell>
          <cell r="P210">
            <v>601121.21846939204</v>
          </cell>
          <cell r="Q210">
            <v>601058.38024249498</v>
          </cell>
          <cell r="R210">
            <v>598625.2730658449</v>
          </cell>
        </row>
        <row r="211">
          <cell r="E211" t="str">
            <v>Total Employees &amp; Contractors</v>
          </cell>
          <cell r="F211">
            <v>3031</v>
          </cell>
          <cell r="G211">
            <v>529</v>
          </cell>
          <cell r="H211">
            <v>531</v>
          </cell>
          <cell r="I211">
            <v>538</v>
          </cell>
          <cell r="J211">
            <v>489</v>
          </cell>
          <cell r="K211">
            <v>484</v>
          </cell>
          <cell r="L211">
            <v>460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E212" t="str">
            <v>Total Employees</v>
          </cell>
          <cell r="F212">
            <v>2612</v>
          </cell>
          <cell r="G212">
            <v>425</v>
          </cell>
          <cell r="H212">
            <v>446</v>
          </cell>
          <cell r="I212">
            <v>454</v>
          </cell>
          <cell r="J212">
            <v>436</v>
          </cell>
          <cell r="K212">
            <v>434</v>
          </cell>
          <cell r="L212">
            <v>417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</row>
        <row r="213">
          <cell r="E213" t="str">
            <v>Total Contractors</v>
          </cell>
          <cell r="F213">
            <v>419</v>
          </cell>
          <cell r="G213">
            <v>104</v>
          </cell>
          <cell r="H213">
            <v>85</v>
          </cell>
          <cell r="I213">
            <v>84</v>
          </cell>
          <cell r="J213">
            <v>53</v>
          </cell>
          <cell r="K213">
            <v>50</v>
          </cell>
          <cell r="L213">
            <v>43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E214" t="str">
            <v>Fore Employees</v>
          </cell>
          <cell r="F214">
            <v>2612</v>
          </cell>
          <cell r="G214">
            <v>425</v>
          </cell>
          <cell r="H214">
            <v>446</v>
          </cell>
          <cell r="I214">
            <v>454</v>
          </cell>
          <cell r="J214">
            <v>436</v>
          </cell>
          <cell r="K214">
            <v>434</v>
          </cell>
          <cell r="L214">
            <v>417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E215" t="str">
            <v>Fore Contractors</v>
          </cell>
          <cell r="F215">
            <v>419</v>
          </cell>
          <cell r="G215">
            <v>104</v>
          </cell>
          <cell r="H215">
            <v>85</v>
          </cell>
          <cell r="I215">
            <v>84</v>
          </cell>
          <cell r="J215">
            <v>53</v>
          </cell>
          <cell r="K215">
            <v>50</v>
          </cell>
          <cell r="L215">
            <v>43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E216" t="str">
            <v>Logistics Employees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E217" t="str">
            <v>Logistics Contractors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E9" t="str">
            <v>Net Revenue</v>
          </cell>
          <cell r="F9">
            <v>247642892.25999999</v>
          </cell>
          <cell r="G9">
            <v>18290748.990000002</v>
          </cell>
          <cell r="H9">
            <v>14210001.68</v>
          </cell>
          <cell r="I9">
            <v>14017705.07</v>
          </cell>
          <cell r="J9">
            <v>9406435.4200000018</v>
          </cell>
          <cell r="K9">
            <v>16881103.240000002</v>
          </cell>
          <cell r="L9">
            <v>20368810.859999999</v>
          </cell>
          <cell r="M9">
            <v>22873196</v>
          </cell>
          <cell r="N9">
            <v>23404255</v>
          </cell>
          <cell r="O9">
            <v>23935316</v>
          </cell>
          <cell r="P9">
            <v>27694326</v>
          </cell>
          <cell r="Q9">
            <v>28085107</v>
          </cell>
          <cell r="R9">
            <v>28475887</v>
          </cell>
        </row>
        <row r="10">
          <cell r="E10" t="str">
            <v>Cost of Goods Sold</v>
          </cell>
          <cell r="F10">
            <v>3375598.98</v>
          </cell>
          <cell r="G10">
            <v>1389191.31</v>
          </cell>
          <cell r="H10">
            <v>905461.66999999993</v>
          </cell>
          <cell r="I10">
            <v>-24144.350000000151</v>
          </cell>
          <cell r="J10">
            <v>21361.560000000092</v>
          </cell>
          <cell r="K10">
            <v>1713985.11</v>
          </cell>
          <cell r="L10">
            <v>-630256.31999999995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E11" t="str">
            <v>Employee Compensation</v>
          </cell>
          <cell r="F11">
            <v>33608154.859999999</v>
          </cell>
          <cell r="G11">
            <v>4683876.22</v>
          </cell>
          <cell r="H11">
            <v>5956150.9000000004</v>
          </cell>
          <cell r="I11">
            <v>4647387.8499999996</v>
          </cell>
          <cell r="J11">
            <v>5733820.0999999996</v>
          </cell>
          <cell r="K11">
            <v>5077800.6399999997</v>
          </cell>
          <cell r="L11">
            <v>7509119.1500000004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E12" t="str">
            <v>Employee Related Expenses</v>
          </cell>
          <cell r="F12">
            <v>3958098.2200000007</v>
          </cell>
          <cell r="G12">
            <v>759452.36</v>
          </cell>
          <cell r="H12">
            <v>862689.86999999988</v>
          </cell>
          <cell r="I12">
            <v>719967.51</v>
          </cell>
          <cell r="J12">
            <v>605694.07999999996</v>
          </cell>
          <cell r="K12">
            <v>563835.12</v>
          </cell>
          <cell r="L12">
            <v>446459.28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E13" t="str">
            <v>Services Received</v>
          </cell>
          <cell r="F13">
            <v>-9655577.7200000007</v>
          </cell>
          <cell r="G13">
            <v>-3843424.62</v>
          </cell>
          <cell r="H13">
            <v>-1662347.9000000001</v>
          </cell>
          <cell r="I13">
            <v>-224749.50000000015</v>
          </cell>
          <cell r="J13">
            <v>-1603398.8699999996</v>
          </cell>
          <cell r="K13">
            <v>2567752.14</v>
          </cell>
          <cell r="L13">
            <v>-4889408.9700000007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E14" t="str">
            <v>Operating Supplies</v>
          </cell>
          <cell r="F14">
            <v>20892178.030000001</v>
          </cell>
          <cell r="G14">
            <v>4363477.25</v>
          </cell>
          <cell r="H14">
            <v>4265731.05</v>
          </cell>
          <cell r="I14">
            <v>3251677.7</v>
          </cell>
          <cell r="J14">
            <v>1078999.8199999998</v>
          </cell>
          <cell r="K14">
            <v>392970.51999999996</v>
          </cell>
          <cell r="L14">
            <v>7539321.6900000004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E15" t="str">
            <v>Promotions and Advertising</v>
          </cell>
          <cell r="F15">
            <v>3085</v>
          </cell>
          <cell r="G15">
            <v>0</v>
          </cell>
          <cell r="H15">
            <v>3085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E16" t="str">
            <v>Manufacturing Related Expenses</v>
          </cell>
          <cell r="F16">
            <v>118556.79999999987</v>
          </cell>
          <cell r="G16">
            <v>-285764.80000000005</v>
          </cell>
          <cell r="H16">
            <v>364292.14999999997</v>
          </cell>
          <cell r="I16">
            <v>293540.81</v>
          </cell>
          <cell r="J16">
            <v>-281099.76</v>
          </cell>
          <cell r="K16">
            <v>-140345.36000000002</v>
          </cell>
          <cell r="L16">
            <v>167933.75999999998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E17" t="str">
            <v>Inventory Related Expenses</v>
          </cell>
          <cell r="F17">
            <v>729826.03</v>
          </cell>
          <cell r="G17">
            <v>90073.040000000008</v>
          </cell>
          <cell r="H17">
            <v>108163.52</v>
          </cell>
          <cell r="I17">
            <v>104959.20999999999</v>
          </cell>
          <cell r="J17">
            <v>98514.24000000002</v>
          </cell>
          <cell r="K17">
            <v>185713.35</v>
          </cell>
          <cell r="L17">
            <v>142402.66999999998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E18" t="str">
            <v>Rentals &amp; Leases</v>
          </cell>
          <cell r="F18">
            <v>3950100.3399999994</v>
          </cell>
          <cell r="G18">
            <v>288424.76</v>
          </cell>
          <cell r="H18">
            <v>188424.76</v>
          </cell>
          <cell r="I18">
            <v>238424.76</v>
          </cell>
          <cell r="J18">
            <v>366647.5</v>
          </cell>
          <cell r="K18">
            <v>2223336.9499999997</v>
          </cell>
          <cell r="L18">
            <v>644841.61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E19" t="str">
            <v>Non Income Tax Related Expenses</v>
          </cell>
          <cell r="F19">
            <v>31424.610000000008</v>
          </cell>
          <cell r="G19">
            <v>8892.76</v>
          </cell>
          <cell r="H19">
            <v>9347.0400000000009</v>
          </cell>
          <cell r="I19">
            <v>4072.18</v>
          </cell>
          <cell r="J19">
            <v>2542.9900000000002</v>
          </cell>
          <cell r="K19">
            <v>2380.7200000000003</v>
          </cell>
          <cell r="L19">
            <v>4188.92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E20" t="str">
            <v>Provision for Uncollectibles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E21" t="str">
            <v>Total Depreciation</v>
          </cell>
          <cell r="F21">
            <v>4245794.45</v>
          </cell>
          <cell r="G21">
            <v>945101.80000000016</v>
          </cell>
          <cell r="H21">
            <v>687984.24</v>
          </cell>
          <cell r="I21">
            <v>740669.55999999994</v>
          </cell>
          <cell r="J21">
            <v>676501.58000000007</v>
          </cell>
          <cell r="K21">
            <v>692530.65</v>
          </cell>
          <cell r="L21">
            <v>503006.62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E22" t="str">
            <v>Amortization Expense Goodwill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E23" t="str">
            <v>In Process R&amp;D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E24" t="str">
            <v>Interest and Income Taxes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E25" t="str">
            <v>Accounting Change Effects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E26" t="str">
            <v>Allocations and Assessments Received</v>
          </cell>
          <cell r="F26">
            <v>2571062.84</v>
          </cell>
          <cell r="G26">
            <v>168648.8</v>
          </cell>
          <cell r="H26">
            <v>674160.5399999998</v>
          </cell>
          <cell r="I26">
            <v>482478.65</v>
          </cell>
          <cell r="J26">
            <v>487393.0500000001</v>
          </cell>
          <cell r="K26">
            <v>475608.88</v>
          </cell>
          <cell r="L26">
            <v>282772.92000000004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E27" t="str">
            <v>Other Expense</v>
          </cell>
          <cell r="F27">
            <v>217884.97999999998</v>
          </cell>
          <cell r="G27">
            <v>-252897.87</v>
          </cell>
          <cell r="H27">
            <v>-309938.84999999998</v>
          </cell>
          <cell r="I27">
            <v>-124020.16999999998</v>
          </cell>
          <cell r="J27">
            <v>30018.820000000065</v>
          </cell>
          <cell r="K27">
            <v>3598547.0300000003</v>
          </cell>
          <cell r="L27">
            <v>-2723823.9800000004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E28" t="str">
            <v>Miscellaneous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E29" t="str">
            <v>Adjustments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E30" t="str">
            <v>Other Income</v>
          </cell>
          <cell r="F30">
            <v>-153678.01000000036</v>
          </cell>
          <cell r="G30">
            <v>-87594.76</v>
          </cell>
          <cell r="H30">
            <v>-12689.110000000224</v>
          </cell>
          <cell r="I30">
            <v>-15381.160000000149</v>
          </cell>
          <cell r="J30">
            <v>-13393.98</v>
          </cell>
          <cell r="K30">
            <v>-11871.76</v>
          </cell>
          <cell r="L30">
            <v>-12747.24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E31" t="str">
            <v>Warranty Support</v>
          </cell>
          <cell r="F31">
            <v>-38002129</v>
          </cell>
          <cell r="G31">
            <v>-4328333</v>
          </cell>
          <cell r="H31">
            <v>-2205000</v>
          </cell>
          <cell r="I31">
            <v>61874</v>
          </cell>
          <cell r="J31">
            <v>-2335912</v>
          </cell>
          <cell r="K31">
            <v>1171337</v>
          </cell>
          <cell r="L31">
            <v>-4849130</v>
          </cell>
          <cell r="M31">
            <v>-4252827.5</v>
          </cell>
          <cell r="N31">
            <v>-4252827.5</v>
          </cell>
          <cell r="O31">
            <v>-4252827.5</v>
          </cell>
          <cell r="P31">
            <v>-4252827.5</v>
          </cell>
          <cell r="Q31">
            <v>-4252827.5</v>
          </cell>
          <cell r="R31">
            <v>-4252827.5</v>
          </cell>
        </row>
        <row r="32">
          <cell r="E32" t="str">
            <v>Bigbie Expense</v>
          </cell>
          <cell r="F32">
            <v>34000000.000000007</v>
          </cell>
          <cell r="G32">
            <v>4400000</v>
          </cell>
          <cell r="H32">
            <v>3383000</v>
          </cell>
          <cell r="I32">
            <v>3507798</v>
          </cell>
          <cell r="J32">
            <v>0</v>
          </cell>
          <cell r="K32">
            <v>4085497.51</v>
          </cell>
          <cell r="L32">
            <v>3222702</v>
          </cell>
          <cell r="M32">
            <v>2566833.748333334</v>
          </cell>
          <cell r="N32">
            <v>2566833.748333334</v>
          </cell>
          <cell r="O32">
            <v>2566833.748333334</v>
          </cell>
          <cell r="P32">
            <v>2566833.748333334</v>
          </cell>
          <cell r="Q32">
            <v>2566833.748333334</v>
          </cell>
          <cell r="R32">
            <v>2566833.748333334</v>
          </cell>
        </row>
        <row r="33">
          <cell r="E33" t="str">
            <v>Total Cost of Sales</v>
          </cell>
          <cell r="F33">
            <v>128882704.01367657</v>
          </cell>
          <cell r="G33">
            <v>8315051.0099999998</v>
          </cell>
          <cell r="H33">
            <v>12053203.989999998</v>
          </cell>
          <cell r="I33">
            <v>10110264.210000001</v>
          </cell>
          <cell r="J33">
            <v>7216995.1100000013</v>
          </cell>
          <cell r="K33">
            <v>17354115.75</v>
          </cell>
          <cell r="L33">
            <v>8996557.3499999996</v>
          </cell>
          <cell r="M33">
            <v>10466105.885179888</v>
          </cell>
          <cell r="N33">
            <v>10549594.255082667</v>
          </cell>
          <cell r="O33">
            <v>10858329.722374331</v>
          </cell>
          <cell r="P33">
            <v>10935178.866554886</v>
          </cell>
          <cell r="Q33">
            <v>10993356.663513221</v>
          </cell>
          <cell r="R33">
            <v>11033951.200971555</v>
          </cell>
        </row>
        <row r="34">
          <cell r="E34" t="str">
            <v>Basso COGS</v>
          </cell>
          <cell r="F34">
            <v>94228312.809286565</v>
          </cell>
          <cell r="G34">
            <v>6661120.6699999999</v>
          </cell>
          <cell r="H34">
            <v>7634957.0699999984</v>
          </cell>
          <cell r="I34">
            <v>3495278.58</v>
          </cell>
          <cell r="J34">
            <v>6552580.1800000016</v>
          </cell>
          <cell r="K34">
            <v>8999214.9100000001</v>
          </cell>
          <cell r="L34">
            <v>8069703.4199999999</v>
          </cell>
          <cell r="M34">
            <v>8584200.1034482215</v>
          </cell>
          <cell r="N34">
            <v>8687688.4733509999</v>
          </cell>
          <cell r="O34">
            <v>8793517.9596426673</v>
          </cell>
          <cell r="P34">
            <v>8870367.1038232222</v>
          </cell>
          <cell r="Q34">
            <v>8919544.900781557</v>
          </cell>
          <cell r="R34">
            <v>8960139.4382398892</v>
          </cell>
        </row>
        <row r="35">
          <cell r="E35" t="str">
            <v>Logistics COGS</v>
          </cell>
          <cell r="F35">
            <v>38656520.204389989</v>
          </cell>
          <cell r="G35">
            <v>1582263.3399999999</v>
          </cell>
          <cell r="H35">
            <v>3240246.92</v>
          </cell>
          <cell r="I35">
            <v>3045313.6300000004</v>
          </cell>
          <cell r="J35">
            <v>3000326.93</v>
          </cell>
          <cell r="K35">
            <v>3098066.33</v>
          </cell>
          <cell r="L35">
            <v>2553281.9300000002</v>
          </cell>
          <cell r="M35">
            <v>3567899.5333983311</v>
          </cell>
          <cell r="N35">
            <v>3547899.5333983311</v>
          </cell>
          <cell r="O35">
            <v>3750805.5143983313</v>
          </cell>
          <cell r="P35">
            <v>3750805.5143983313</v>
          </cell>
          <cell r="Q35">
            <v>3759805.5143983313</v>
          </cell>
          <cell r="R35">
            <v>3759805.5143983313</v>
          </cell>
        </row>
        <row r="36">
          <cell r="E36" t="str">
            <v>Total Employees &amp; Contractors</v>
          </cell>
          <cell r="F36">
            <v>3838</v>
          </cell>
          <cell r="G36">
            <v>629</v>
          </cell>
          <cell r="H36">
            <v>647</v>
          </cell>
          <cell r="I36">
            <v>658</v>
          </cell>
          <cell r="J36">
            <v>653</v>
          </cell>
          <cell r="K36">
            <v>652</v>
          </cell>
          <cell r="L36">
            <v>599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E37" t="str">
            <v>Total Employees</v>
          </cell>
          <cell r="F37">
            <v>3627</v>
          </cell>
          <cell r="G37">
            <v>598</v>
          </cell>
          <cell r="H37">
            <v>614</v>
          </cell>
          <cell r="I37">
            <v>621</v>
          </cell>
          <cell r="J37">
            <v>613</v>
          </cell>
          <cell r="K37">
            <v>614</v>
          </cell>
          <cell r="L37">
            <v>567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E38" t="str">
            <v>Total Contractors</v>
          </cell>
          <cell r="F38">
            <v>211</v>
          </cell>
          <cell r="G38">
            <v>31</v>
          </cell>
          <cell r="H38">
            <v>33</v>
          </cell>
          <cell r="I38">
            <v>37</v>
          </cell>
          <cell r="J38">
            <v>40</v>
          </cell>
          <cell r="K38">
            <v>38</v>
          </cell>
          <cell r="L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E39" t="str">
            <v>Basso Employees</v>
          </cell>
          <cell r="F39">
            <v>3419</v>
          </cell>
          <cell r="G39">
            <v>563</v>
          </cell>
          <cell r="H39">
            <v>578</v>
          </cell>
          <cell r="I39">
            <v>588</v>
          </cell>
          <cell r="J39">
            <v>577</v>
          </cell>
          <cell r="K39">
            <v>580</v>
          </cell>
          <cell r="L39">
            <v>533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E40" t="str">
            <v>Basso Contractors</v>
          </cell>
          <cell r="F40">
            <v>108</v>
          </cell>
          <cell r="G40">
            <v>14</v>
          </cell>
          <cell r="H40">
            <v>15</v>
          </cell>
          <cell r="I40">
            <v>20</v>
          </cell>
          <cell r="J40">
            <v>22</v>
          </cell>
          <cell r="K40">
            <v>22</v>
          </cell>
          <cell r="L40">
            <v>15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E41" t="str">
            <v>Logistics Employees</v>
          </cell>
          <cell r="F41">
            <v>208</v>
          </cell>
          <cell r="G41">
            <v>35</v>
          </cell>
          <cell r="H41">
            <v>36</v>
          </cell>
          <cell r="I41">
            <v>33</v>
          </cell>
          <cell r="J41">
            <v>36</v>
          </cell>
          <cell r="K41">
            <v>34</v>
          </cell>
          <cell r="L41">
            <v>34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E42" t="str">
            <v>Logistics Contractors</v>
          </cell>
          <cell r="F42">
            <v>103</v>
          </cell>
          <cell r="G42">
            <v>17</v>
          </cell>
          <cell r="H42">
            <v>18</v>
          </cell>
          <cell r="I42">
            <v>17</v>
          </cell>
          <cell r="J42">
            <v>18</v>
          </cell>
          <cell r="K42">
            <v>16</v>
          </cell>
          <cell r="L42">
            <v>17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E44" t="str">
            <v>Net Revenue</v>
          </cell>
          <cell r="F44">
            <v>28615880.939999998</v>
          </cell>
          <cell r="G44">
            <v>1851000</v>
          </cell>
          <cell r="H44">
            <v>2029435</v>
          </cell>
          <cell r="I44">
            <v>1591649.05</v>
          </cell>
          <cell r="J44">
            <v>2043889.9000000001</v>
          </cell>
          <cell r="K44">
            <v>1878793.66</v>
          </cell>
          <cell r="L44">
            <v>2361113.33</v>
          </cell>
          <cell r="M44">
            <v>2640000</v>
          </cell>
          <cell r="N44">
            <v>2700000</v>
          </cell>
          <cell r="O44">
            <v>2799000</v>
          </cell>
          <cell r="P44">
            <v>2850000</v>
          </cell>
          <cell r="Q44">
            <v>2904000</v>
          </cell>
          <cell r="R44">
            <v>2967000</v>
          </cell>
        </row>
        <row r="45">
          <cell r="E45" t="str">
            <v>Cost of Goods Sold</v>
          </cell>
          <cell r="F45">
            <v>1614050.8599999999</v>
          </cell>
          <cell r="G45">
            <v>1613953.48</v>
          </cell>
          <cell r="H45">
            <v>0</v>
          </cell>
          <cell r="I45">
            <v>97.38</v>
          </cell>
          <cell r="J45">
            <v>0</v>
          </cell>
          <cell r="K45">
            <v>0</v>
          </cell>
          <cell r="L45">
            <v>2.91038304567337E-11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E46" t="str">
            <v>Employee Compensation</v>
          </cell>
          <cell r="F46">
            <v>2937133.42</v>
          </cell>
          <cell r="G46">
            <v>384627.1</v>
          </cell>
          <cell r="H46">
            <v>534557.2300000001</v>
          </cell>
          <cell r="I46">
            <v>179376.05</v>
          </cell>
          <cell r="J46">
            <v>433397.36</v>
          </cell>
          <cell r="K46">
            <v>506706.19</v>
          </cell>
          <cell r="L46">
            <v>898469.49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E47" t="str">
            <v>Employee Related Expenses</v>
          </cell>
          <cell r="F47">
            <v>253777.41999999998</v>
          </cell>
          <cell r="G47">
            <v>66169.649999999994</v>
          </cell>
          <cell r="H47">
            <v>69009.37999999999</v>
          </cell>
          <cell r="I47">
            <v>47780.249999999993</v>
          </cell>
          <cell r="J47">
            <v>38497.909999999996</v>
          </cell>
          <cell r="K47">
            <v>20312.669999999998</v>
          </cell>
          <cell r="L47">
            <v>12007.560000000001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E48" t="str">
            <v>Services Received</v>
          </cell>
          <cell r="F48">
            <v>-172600.33999999985</v>
          </cell>
          <cell r="G48">
            <v>22332.55</v>
          </cell>
          <cell r="H48">
            <v>103284.23999999999</v>
          </cell>
          <cell r="I48">
            <v>-1014206.1599999999</v>
          </cell>
          <cell r="J48">
            <v>-562602.4</v>
          </cell>
          <cell r="K48">
            <v>384731.32</v>
          </cell>
          <cell r="L48">
            <v>893860.1100000001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E49" t="str">
            <v>Operating Supplies</v>
          </cell>
          <cell r="F49">
            <v>1933432.08</v>
          </cell>
          <cell r="G49">
            <v>101821.40000000001</v>
          </cell>
          <cell r="H49">
            <v>52391.25</v>
          </cell>
          <cell r="I49">
            <v>413703.33999999991</v>
          </cell>
          <cell r="J49">
            <v>-166162.9</v>
          </cell>
          <cell r="K49">
            <v>859816.92</v>
          </cell>
          <cell r="L49">
            <v>671862.07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E50" t="str">
            <v>Promotions and Advertising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E51" t="str">
            <v>Manufacturing Related Expenses</v>
          </cell>
          <cell r="F51">
            <v>79.72</v>
          </cell>
          <cell r="G51">
            <v>0</v>
          </cell>
          <cell r="H51">
            <v>79.72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E52" t="str">
            <v>Inventory Related Expenses</v>
          </cell>
          <cell r="F52">
            <v>4368.46</v>
          </cell>
          <cell r="G52">
            <v>454.89</v>
          </cell>
          <cell r="H52">
            <v>365.7</v>
          </cell>
          <cell r="I52">
            <v>630.12</v>
          </cell>
          <cell r="J52">
            <v>122.68</v>
          </cell>
          <cell r="K52">
            <v>2679.88</v>
          </cell>
          <cell r="L52">
            <v>115.19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E53" t="str">
            <v>Rentals &amp; Leases</v>
          </cell>
          <cell r="F53">
            <v>201824.46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168187.05</v>
          </cell>
          <cell r="L53">
            <v>33637.410000000003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E54" t="str">
            <v>Non Income Tax Related Expenses</v>
          </cell>
          <cell r="F54">
            <v>6.58</v>
          </cell>
          <cell r="G54">
            <v>0</v>
          </cell>
          <cell r="H54">
            <v>6.58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E55" t="str">
            <v>Provision for Uncollectibles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E56" t="str">
            <v>Total Depreciation</v>
          </cell>
          <cell r="F56">
            <v>406732.14000000007</v>
          </cell>
          <cell r="G56">
            <v>77906.14</v>
          </cell>
          <cell r="H56">
            <v>105509.23999999999</v>
          </cell>
          <cell r="I56">
            <v>124042.82</v>
          </cell>
          <cell r="J56">
            <v>76862.009999999995</v>
          </cell>
          <cell r="K56">
            <v>79524.47</v>
          </cell>
          <cell r="L56">
            <v>-57112.539999999979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E57" t="str">
            <v>Amortization Expense Goodwill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E58" t="str">
            <v>In Process R&amp;D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E59" t="str">
            <v>Interest and Income Taxes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E60" t="str">
            <v>Accounting Change Effects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E61" t="str">
            <v>Allocations and Assessments Received</v>
          </cell>
          <cell r="F61">
            <v>141745.06</v>
          </cell>
          <cell r="G61">
            <v>17814.43</v>
          </cell>
          <cell r="H61">
            <v>25252.65</v>
          </cell>
          <cell r="I61">
            <v>24221.239999999998</v>
          </cell>
          <cell r="J61">
            <v>21792.14</v>
          </cell>
          <cell r="K61">
            <v>29525.41</v>
          </cell>
          <cell r="L61">
            <v>23139.19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E62" t="str">
            <v>Other Expense</v>
          </cell>
          <cell r="F62">
            <v>1056.9000000000001</v>
          </cell>
          <cell r="G62">
            <v>0</v>
          </cell>
          <cell r="H62">
            <v>0</v>
          </cell>
          <cell r="I62">
            <v>0</v>
          </cell>
          <cell r="J62">
            <v>1253.9000000000001</v>
          </cell>
          <cell r="K62">
            <v>-420</v>
          </cell>
          <cell r="L62">
            <v>223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E63" t="str">
            <v>Miscellaneous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E64" t="str">
            <v>Adjustments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E65" t="str">
            <v>Other Income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E66" t="str">
            <v>Warranty Support</v>
          </cell>
          <cell r="F66">
            <v>0</v>
          </cell>
        </row>
        <row r="67">
          <cell r="E67" t="str">
            <v>Bigbie Expense</v>
          </cell>
          <cell r="F67">
            <v>0</v>
          </cell>
        </row>
        <row r="68">
          <cell r="E68" t="str">
            <v>Total Cost of Sales</v>
          </cell>
          <cell r="F68">
            <v>15025112.362448361</v>
          </cell>
          <cell r="G68">
            <v>2285079.64</v>
          </cell>
          <cell r="H68">
            <v>890455.99000000011</v>
          </cell>
          <cell r="I68">
            <v>-224354.9600000002</v>
          </cell>
          <cell r="J68">
            <v>-156839.29999999999</v>
          </cell>
          <cell r="K68">
            <v>2051063.9100000006</v>
          </cell>
          <cell r="L68">
            <v>2476201.4800000004</v>
          </cell>
          <cell r="M68">
            <v>1278898.3828154677</v>
          </cell>
          <cell r="N68">
            <v>1281787.2717043567</v>
          </cell>
          <cell r="O68">
            <v>1283166.6328154677</v>
          </cell>
          <cell r="P68">
            <v>1286551.1050376901</v>
          </cell>
          <cell r="Q68">
            <v>1286551.1050376901</v>
          </cell>
          <cell r="R68">
            <v>1286551.1050376901</v>
          </cell>
        </row>
        <row r="69">
          <cell r="E69" t="str">
            <v>Basso COGS</v>
          </cell>
          <cell r="F69">
            <v>15025112.362448361</v>
          </cell>
          <cell r="G69">
            <v>2285079.64</v>
          </cell>
          <cell r="H69">
            <v>890455.99000000011</v>
          </cell>
          <cell r="I69">
            <v>-224354.9600000002</v>
          </cell>
          <cell r="J69">
            <v>-156839.29999999999</v>
          </cell>
          <cell r="K69">
            <v>2051063.9100000006</v>
          </cell>
          <cell r="L69">
            <v>2476201.4800000004</v>
          </cell>
          <cell r="M69">
            <v>1278898.3828154677</v>
          </cell>
          <cell r="N69">
            <v>1281787.2717043567</v>
          </cell>
          <cell r="O69">
            <v>1283166.6328154677</v>
          </cell>
          <cell r="P69">
            <v>1286551.1050376901</v>
          </cell>
          <cell r="Q69">
            <v>1286551.1050376901</v>
          </cell>
          <cell r="R69">
            <v>1286551.1050376901</v>
          </cell>
        </row>
        <row r="70">
          <cell r="E70" t="str">
            <v>Logistics COGS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E71" t="str">
            <v>Total Employees &amp; Contractors</v>
          </cell>
          <cell r="F71">
            <v>412</v>
          </cell>
          <cell r="G71">
            <v>72</v>
          </cell>
          <cell r="H71">
            <v>66</v>
          </cell>
          <cell r="I71">
            <v>71</v>
          </cell>
          <cell r="J71">
            <v>68</v>
          </cell>
          <cell r="K71">
            <v>69</v>
          </cell>
          <cell r="L71">
            <v>66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E72" t="str">
            <v>Total Employees</v>
          </cell>
          <cell r="F72">
            <v>412</v>
          </cell>
          <cell r="G72">
            <v>72</v>
          </cell>
          <cell r="H72">
            <v>66</v>
          </cell>
          <cell r="I72">
            <v>71</v>
          </cell>
          <cell r="J72">
            <v>68</v>
          </cell>
          <cell r="K72">
            <v>69</v>
          </cell>
          <cell r="L72">
            <v>66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E73" t="str">
            <v>Total Contractors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E74" t="str">
            <v>Basso Employees</v>
          </cell>
          <cell r="F74">
            <v>412</v>
          </cell>
          <cell r="G74">
            <v>72</v>
          </cell>
          <cell r="H74">
            <v>66</v>
          </cell>
          <cell r="I74">
            <v>71</v>
          </cell>
          <cell r="J74">
            <v>68</v>
          </cell>
          <cell r="K74">
            <v>69</v>
          </cell>
          <cell r="L74">
            <v>66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E75" t="str">
            <v>Basso Contractors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E76" t="str">
            <v>Logistics Employees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E77" t="str">
            <v>Logistics Contractors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114">
          <cell r="E114" t="str">
            <v>Net Revenue</v>
          </cell>
          <cell r="F114">
            <v>179313317.11737901</v>
          </cell>
          <cell r="G114">
            <v>13643334.82</v>
          </cell>
          <cell r="H114">
            <v>8825971.1300000027</v>
          </cell>
          <cell r="I114">
            <v>8277193.6299999999</v>
          </cell>
          <cell r="J114">
            <v>6741617.6100000022</v>
          </cell>
          <cell r="K114">
            <v>12523973.750000002</v>
          </cell>
          <cell r="L114">
            <v>15662781.449999999</v>
          </cell>
          <cell r="M114">
            <v>16800816.190684024</v>
          </cell>
          <cell r="N114">
            <v>17191127.937936772</v>
          </cell>
          <cell r="O114">
            <v>17574251.208999041</v>
          </cell>
          <cell r="P114">
            <v>20405906.858857453</v>
          </cell>
          <cell r="Q114">
            <v>20691303.243472841</v>
          </cell>
          <cell r="R114">
            <v>20975039.287428886</v>
          </cell>
        </row>
        <row r="115">
          <cell r="E115" t="str">
            <v>Cost of Goods Sold</v>
          </cell>
          <cell r="F115">
            <v>1889094.0899999999</v>
          </cell>
          <cell r="G115">
            <v>-224762.17000000051</v>
          </cell>
          <cell r="H115">
            <v>905461.66999999993</v>
          </cell>
          <cell r="I115">
            <v>764454.05000000028</v>
          </cell>
          <cell r="J115">
            <v>-653223.81000000029</v>
          </cell>
          <cell r="K115">
            <v>1720601.6000000001</v>
          </cell>
          <cell r="L115">
            <v>-623437.25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E116" t="str">
            <v>Employee Compensation</v>
          </cell>
          <cell r="F116">
            <v>23686726.259999998</v>
          </cell>
          <cell r="G116">
            <v>3460859.5500000003</v>
          </cell>
          <cell r="H116">
            <v>4328539.6399999997</v>
          </cell>
          <cell r="I116">
            <v>3497967.5999999996</v>
          </cell>
          <cell r="J116">
            <v>3919644.53</v>
          </cell>
          <cell r="K116">
            <v>3326100.0799999991</v>
          </cell>
          <cell r="L116">
            <v>5153614.8600000003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E117" t="str">
            <v>Employee Related Expenses</v>
          </cell>
          <cell r="F117">
            <v>3273558.2699999996</v>
          </cell>
          <cell r="G117">
            <v>666780.27</v>
          </cell>
          <cell r="H117">
            <v>612747.41999999993</v>
          </cell>
          <cell r="I117">
            <v>587458.06000000006</v>
          </cell>
          <cell r="J117">
            <v>523780.50999999995</v>
          </cell>
          <cell r="K117">
            <v>488567.45999999996</v>
          </cell>
          <cell r="L117">
            <v>394224.55000000005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E118" t="str">
            <v>Services Received</v>
          </cell>
          <cell r="F118">
            <v>-5301520.8900000006</v>
          </cell>
          <cell r="G118">
            <v>-1854593.0600000003</v>
          </cell>
          <cell r="H118">
            <v>-841372.1100000001</v>
          </cell>
          <cell r="I118">
            <v>660472.04999999981</v>
          </cell>
          <cell r="J118">
            <v>-728307.91999999969</v>
          </cell>
          <cell r="K118">
            <v>1167453.24</v>
          </cell>
          <cell r="L118">
            <v>-3705173.0900000003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E119" t="str">
            <v>Operating Supplies</v>
          </cell>
          <cell r="F119">
            <v>14085345.200000001</v>
          </cell>
          <cell r="G119">
            <v>3479674.2400000007</v>
          </cell>
          <cell r="H119">
            <v>3052980.0300000003</v>
          </cell>
          <cell r="I119">
            <v>1584430.7399999998</v>
          </cell>
          <cell r="J119">
            <v>1002536.6299999999</v>
          </cell>
          <cell r="K119">
            <v>-1367255.68</v>
          </cell>
          <cell r="L119">
            <v>6332979.2400000002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E120" t="str">
            <v>Promotions and Advertising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E121" t="str">
            <v>Manufacturing Related Expenses</v>
          </cell>
          <cell r="F121">
            <v>59941.719999999827</v>
          </cell>
          <cell r="G121">
            <v>-328586.60000000009</v>
          </cell>
          <cell r="H121">
            <v>352992.1</v>
          </cell>
          <cell r="I121">
            <v>293286.17</v>
          </cell>
          <cell r="J121">
            <v>-281099.76</v>
          </cell>
          <cell r="K121">
            <v>-141366.05000000002</v>
          </cell>
          <cell r="L121">
            <v>164715.85999999999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E122" t="str">
            <v>Inventory Related Expenses</v>
          </cell>
          <cell r="F122">
            <v>717656.05999999994</v>
          </cell>
          <cell r="G122">
            <v>89071.64</v>
          </cell>
          <cell r="H122">
            <v>106348.38</v>
          </cell>
          <cell r="I122">
            <v>102971.18999999999</v>
          </cell>
          <cell r="J122">
            <v>95207.270000000019</v>
          </cell>
          <cell r="K122">
            <v>182426.75</v>
          </cell>
          <cell r="L122">
            <v>141630.82999999999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E123" t="str">
            <v>Rentals &amp; Leases</v>
          </cell>
          <cell r="F123">
            <v>3748275.88</v>
          </cell>
          <cell r="G123">
            <v>288424.76</v>
          </cell>
          <cell r="H123">
            <v>188424.76</v>
          </cell>
          <cell r="I123">
            <v>238424.76</v>
          </cell>
          <cell r="J123">
            <v>366647.5</v>
          </cell>
          <cell r="K123">
            <v>2055149.9</v>
          </cell>
          <cell r="L123">
            <v>611204.19999999995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E124" t="str">
            <v>Non Income Tax Related Expenses</v>
          </cell>
          <cell r="F124">
            <v>29588.190000000002</v>
          </cell>
          <cell r="G124">
            <v>7706.07</v>
          </cell>
          <cell r="H124">
            <v>8962.92</v>
          </cell>
          <cell r="I124">
            <v>4064</v>
          </cell>
          <cell r="J124">
            <v>2542.9900000000002</v>
          </cell>
          <cell r="K124">
            <v>2380.7200000000003</v>
          </cell>
          <cell r="L124">
            <v>3931.4900000000002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E125" t="str">
            <v>Provision for Uncollectibles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E126" t="str">
            <v>Total Depreciation</v>
          </cell>
          <cell r="F126">
            <v>2784222.6999999997</v>
          </cell>
          <cell r="G126">
            <v>466731.19</v>
          </cell>
          <cell r="H126">
            <v>445350.33</v>
          </cell>
          <cell r="I126">
            <v>480456.46</v>
          </cell>
          <cell r="J126">
            <v>463881.24999999988</v>
          </cell>
          <cell r="K126">
            <v>485461.87999999995</v>
          </cell>
          <cell r="L126">
            <v>442341.58999999997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E127" t="str">
            <v>Amortization Expense Goodwill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E128" t="str">
            <v>In Process R&amp;D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E129" t="str">
            <v>Interest and Income Taxes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E130" t="str">
            <v>Accounting Change Effects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E131" t="str">
            <v>Allocations and Assessments Received</v>
          </cell>
          <cell r="F131">
            <v>719900.42</v>
          </cell>
          <cell r="G131">
            <v>107395.42000000001</v>
          </cell>
          <cell r="H131">
            <v>119926.89000000001</v>
          </cell>
          <cell r="I131">
            <v>123089.66</v>
          </cell>
          <cell r="J131">
            <v>143011.02000000002</v>
          </cell>
          <cell r="K131">
            <v>118958.62999999998</v>
          </cell>
          <cell r="L131">
            <v>107518.8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E132" t="str">
            <v>Other Expense</v>
          </cell>
          <cell r="F132">
            <v>202210.10999999987</v>
          </cell>
          <cell r="G132">
            <v>-252897.87</v>
          </cell>
          <cell r="H132">
            <v>-323917.15000000002</v>
          </cell>
          <cell r="I132">
            <v>-124020.16999999998</v>
          </cell>
          <cell r="J132">
            <v>28273.250000000116</v>
          </cell>
          <cell r="K132">
            <v>3598967.0300000003</v>
          </cell>
          <cell r="L132">
            <v>-2724194.9800000004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E133" t="str">
            <v>Miscellaneous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E134" t="str">
            <v>Adjustments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E135" t="str">
            <v>Other Income</v>
          </cell>
          <cell r="F135">
            <v>-151696.31999999998</v>
          </cell>
          <cell r="G135">
            <v>-87594.76</v>
          </cell>
          <cell r="H135">
            <v>-12689.37</v>
          </cell>
          <cell r="I135">
            <v>-13399.21</v>
          </cell>
          <cell r="J135">
            <v>-13393.98</v>
          </cell>
          <cell r="K135">
            <v>-11871.76</v>
          </cell>
          <cell r="L135">
            <v>-12747.24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E136" t="str">
            <v>Warranty Support</v>
          </cell>
          <cell r="F136">
            <v>-21661213.99999997</v>
          </cell>
          <cell r="G136">
            <v>-2380583.15</v>
          </cell>
          <cell r="H136">
            <v>-1212750</v>
          </cell>
          <cell r="I136">
            <v>34030.699999999997</v>
          </cell>
          <cell r="J136">
            <v>-1284751.5999999999</v>
          </cell>
          <cell r="K136">
            <v>644235.35</v>
          </cell>
          <cell r="L136">
            <v>-2667021.5</v>
          </cell>
          <cell r="M136">
            <v>-2465728.9666666621</v>
          </cell>
          <cell r="N136">
            <v>-2465728.9666666621</v>
          </cell>
          <cell r="O136">
            <v>-2465728.9666666621</v>
          </cell>
          <cell r="P136">
            <v>-2465728.9666666621</v>
          </cell>
          <cell r="Q136">
            <v>-2465728.9666666621</v>
          </cell>
          <cell r="R136">
            <v>-2465728.9666666621</v>
          </cell>
        </row>
        <row r="137">
          <cell r="E137" t="str">
            <v>Bigbie Expense</v>
          </cell>
          <cell r="F137">
            <v>27395225.000000004</v>
          </cell>
          <cell r="G137">
            <v>3651540.1208679667</v>
          </cell>
          <cell r="H137">
            <v>2451280.7207718901</v>
          </cell>
          <cell r="I137">
            <v>2336600.0615315703</v>
          </cell>
          <cell r="J137">
            <v>0</v>
          </cell>
          <cell r="K137">
            <v>3410585.7700165096</v>
          </cell>
          <cell r="L137">
            <v>2534080.170406959</v>
          </cell>
          <cell r="M137">
            <v>2168523.0260675182</v>
          </cell>
          <cell r="N137">
            <v>2168523.0260675182</v>
          </cell>
          <cell r="O137">
            <v>2168523.0260675182</v>
          </cell>
          <cell r="P137">
            <v>2168523.0260675182</v>
          </cell>
          <cell r="Q137">
            <v>2168523.0260675182</v>
          </cell>
          <cell r="R137">
            <v>2168523.0260675182</v>
          </cell>
        </row>
        <row r="138">
          <cell r="E138" t="str">
            <v>Total Cost of Sales</v>
          </cell>
          <cell r="F138">
            <v>87934988.996347189</v>
          </cell>
          <cell r="G138">
            <v>5905803.4399999985</v>
          </cell>
          <cell r="H138">
            <v>8956444.879999999</v>
          </cell>
          <cell r="I138">
            <v>8213054.5700000003</v>
          </cell>
          <cell r="J138">
            <v>4882893.46</v>
          </cell>
          <cell r="K138">
            <v>11637445.559999999</v>
          </cell>
          <cell r="L138">
            <v>6299356.1000000006</v>
          </cell>
          <cell r="M138">
            <v>6849734.0914930478</v>
          </cell>
          <cell r="N138">
            <v>6925889.2658263799</v>
          </cell>
          <cell r="O138">
            <v>7011576.6623819377</v>
          </cell>
          <cell r="P138">
            <v>7049964.3177152704</v>
          </cell>
          <cell r="Q138">
            <v>7087124.7420486044</v>
          </cell>
          <cell r="R138">
            <v>7115701.9068819359</v>
          </cell>
        </row>
        <row r="139">
          <cell r="E139" t="str">
            <v>Basso COGS</v>
          </cell>
          <cell r="F139">
            <v>56330606.402373441</v>
          </cell>
          <cell r="G139">
            <v>3052583.1291320319</v>
          </cell>
          <cell r="H139">
            <v>4477667.2392281089</v>
          </cell>
          <cell r="I139">
            <v>2797110.178468429</v>
          </cell>
          <cell r="J139">
            <v>3167318.13</v>
          </cell>
          <cell r="K139">
            <v>4484558.1099834889</v>
          </cell>
          <cell r="L139">
            <v>3879015.4995930414</v>
          </cell>
          <cell r="M139">
            <v>5588461.2797632413</v>
          </cell>
          <cell r="N139">
            <v>5664616.4540965743</v>
          </cell>
          <cell r="O139">
            <v>5750303.8506521322</v>
          </cell>
          <cell r="P139">
            <v>5788691.505985464</v>
          </cell>
          <cell r="Q139">
            <v>5825851.9303187989</v>
          </cell>
          <cell r="R139">
            <v>5854429.0951521304</v>
          </cell>
        </row>
        <row r="140">
          <cell r="E140" t="str">
            <v>Logistics COGS</v>
          </cell>
          <cell r="F140">
            <v>25870371.593973704</v>
          </cell>
          <cell r="G140">
            <v>1582263.3399999999</v>
          </cell>
          <cell r="H140">
            <v>3240246.92</v>
          </cell>
          <cell r="I140">
            <v>3045313.6300000004</v>
          </cell>
          <cell r="J140">
            <v>3000326.93</v>
          </cell>
          <cell r="K140">
            <v>3098066.33</v>
          </cell>
          <cell r="L140">
            <v>2553281.9300000002</v>
          </cell>
          <cell r="M140">
            <v>1558478.75232895</v>
          </cell>
          <cell r="N140">
            <v>1558478.75232895</v>
          </cell>
          <cell r="O140">
            <v>1558478.75232895</v>
          </cell>
          <cell r="P140">
            <v>1558478.75232895</v>
          </cell>
          <cell r="Q140">
            <v>1558478.75232895</v>
          </cell>
          <cell r="R140">
            <v>1558478.75232895</v>
          </cell>
        </row>
        <row r="141">
          <cell r="E141" t="str">
            <v>Total Employees &amp; Contractors</v>
          </cell>
          <cell r="F141">
            <v>2565</v>
          </cell>
          <cell r="G141">
            <v>412</v>
          </cell>
          <cell r="H141">
            <v>435</v>
          </cell>
          <cell r="I141">
            <v>443</v>
          </cell>
          <cell r="J141">
            <v>439</v>
          </cell>
          <cell r="K141">
            <v>436</v>
          </cell>
          <cell r="L141">
            <v>400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E142" t="str">
            <v>Total Employees</v>
          </cell>
          <cell r="F142">
            <v>2396</v>
          </cell>
          <cell r="G142">
            <v>388</v>
          </cell>
          <cell r="H142">
            <v>409</v>
          </cell>
          <cell r="I142">
            <v>413</v>
          </cell>
          <cell r="J142">
            <v>406</v>
          </cell>
          <cell r="K142">
            <v>405</v>
          </cell>
          <cell r="L142">
            <v>375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E143" t="str">
            <v>Total Contractors</v>
          </cell>
          <cell r="F143">
            <v>169</v>
          </cell>
          <cell r="G143">
            <v>24</v>
          </cell>
          <cell r="H143">
            <v>26</v>
          </cell>
          <cell r="I143">
            <v>30</v>
          </cell>
          <cell r="J143">
            <v>33</v>
          </cell>
          <cell r="K143">
            <v>31</v>
          </cell>
          <cell r="L143">
            <v>25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E144" t="str">
            <v>Basso Employees</v>
          </cell>
          <cell r="F144">
            <v>2188</v>
          </cell>
          <cell r="G144">
            <v>353</v>
          </cell>
          <cell r="H144">
            <v>373</v>
          </cell>
          <cell r="I144">
            <v>380</v>
          </cell>
          <cell r="J144">
            <v>370</v>
          </cell>
          <cell r="K144">
            <v>371</v>
          </cell>
          <cell r="L144">
            <v>341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E145" t="str">
            <v>Basso Contractors</v>
          </cell>
          <cell r="F145">
            <v>66</v>
          </cell>
          <cell r="G145">
            <v>7</v>
          </cell>
          <cell r="H145">
            <v>8</v>
          </cell>
          <cell r="I145">
            <v>13</v>
          </cell>
          <cell r="J145">
            <v>15</v>
          </cell>
          <cell r="K145">
            <v>15</v>
          </cell>
          <cell r="L145">
            <v>8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E146" t="str">
            <v>Logistics Employees</v>
          </cell>
          <cell r="F146">
            <v>208</v>
          </cell>
          <cell r="G146">
            <v>35</v>
          </cell>
          <cell r="H146">
            <v>36</v>
          </cell>
          <cell r="I146">
            <v>33</v>
          </cell>
          <cell r="J146">
            <v>36</v>
          </cell>
          <cell r="K146">
            <v>34</v>
          </cell>
          <cell r="L146">
            <v>34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E147" t="str">
            <v>Logistics Contractors</v>
          </cell>
          <cell r="F147">
            <v>103</v>
          </cell>
          <cell r="G147">
            <v>17</v>
          </cell>
          <cell r="H147">
            <v>18</v>
          </cell>
          <cell r="I147">
            <v>17</v>
          </cell>
          <cell r="J147">
            <v>18</v>
          </cell>
          <cell r="K147">
            <v>16</v>
          </cell>
          <cell r="L147">
            <v>17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FD10"/>
      <sheetName val="Q1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ned Outlook"/>
      <sheetName val="NKC  Outlook"/>
      <sheetName val="Access Outlook"/>
      <sheetName val="Combined Fore Act vs Bud"/>
      <sheetName val="Original Fore Act vs Bud"/>
      <sheetName val="Access Act vs Bud"/>
      <sheetName val="Combined Fore 2001 Budget"/>
      <sheetName val="Original Fore 2001 Budget"/>
      <sheetName val="Access 2001 Budget"/>
      <sheetName val="Under Contract Funnel"/>
      <sheetName val="Summary Chart 1"/>
      <sheetName val="Total Fore Outlook Chart 2"/>
      <sheetName val="NKC  Outlook Chart3"/>
      <sheetName val="Access Outlook Chart 4"/>
      <sheetName val="Monthly NKC Oper. View Chart 5"/>
      <sheetName val="Ytd NKC Oper. View Chart6"/>
      <sheetName val="Hank New Scorecard Chart 7"/>
      <sheetName val="NKC Scorecard Chart8 "/>
      <sheetName val="Access Scorecard Chart 9"/>
      <sheetName val="Fore Actuals Chart 10"/>
      <sheetName val="Access Actuals Chart 11"/>
      <sheetName val="NKC Actuals Chart 12"/>
      <sheetName val="Under Contract Funne Chart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Trial Balance"/>
      <sheetName val="Sheet3"/>
      <sheetName val="COA"/>
      <sheetName val="FS Items"/>
      <sheetName val="Access Outlook Chart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Q"/>
      <sheetName val="06710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ct_Plan"/>
      <sheetName val="Curr_Prior"/>
      <sheetName val="FTE Trend"/>
      <sheetName val="Period End Trend"/>
      <sheetName val="HC_Trend"/>
      <sheetName val="Turnover"/>
      <sheetName val="Module1"/>
    </sheetNames>
    <sheetDataSet>
      <sheetData sheetId="0" refreshError="1">
        <row r="4">
          <cell r="C4" t="str">
            <v>PS Systems Engineering</v>
          </cell>
          <cell r="D4" t="str">
            <v>North West</v>
          </cell>
          <cell r="AD4">
            <v>118.86</v>
          </cell>
          <cell r="AE4">
            <v>111.5</v>
          </cell>
          <cell r="AF4">
            <v>117</v>
          </cell>
          <cell r="AG4">
            <v>127.3</v>
          </cell>
          <cell r="AH4">
            <v>126.3</v>
          </cell>
        </row>
        <row r="5">
          <cell r="C5" t="str">
            <v>PS Systems Engineering</v>
          </cell>
          <cell r="D5" t="str">
            <v>South West</v>
          </cell>
          <cell r="AD5">
            <v>80.430000000000007</v>
          </cell>
          <cell r="AE5">
            <v>82.3</v>
          </cell>
          <cell r="AF5">
            <v>84</v>
          </cell>
          <cell r="AG5">
            <v>87.899999999999991</v>
          </cell>
          <cell r="AH5">
            <v>87.899999999999991</v>
          </cell>
        </row>
        <row r="6">
          <cell r="C6" t="str">
            <v>PS Systems Engineering</v>
          </cell>
          <cell r="D6" t="str">
            <v>East</v>
          </cell>
          <cell r="E6">
            <v>54.4</v>
          </cell>
          <cell r="F6">
            <v>56.4</v>
          </cell>
          <cell r="G6">
            <v>64.900000000000006</v>
          </cell>
          <cell r="H6">
            <v>69</v>
          </cell>
          <cell r="I6">
            <v>72.8</v>
          </cell>
          <cell r="J6">
            <v>76.5</v>
          </cell>
          <cell r="K6">
            <v>78.900000000000006</v>
          </cell>
          <cell r="L6">
            <v>84.4</v>
          </cell>
          <cell r="M6">
            <v>85.15</v>
          </cell>
          <cell r="N6">
            <v>92.1</v>
          </cell>
          <cell r="O6">
            <v>87.4</v>
          </cell>
          <cell r="P6">
            <v>94.7</v>
          </cell>
          <cell r="Q6">
            <v>101.56500000000001</v>
          </cell>
          <cell r="R6">
            <v>106.24612500000001</v>
          </cell>
          <cell r="S6">
            <v>118.16875</v>
          </cell>
          <cell r="T6">
            <v>121.86</v>
          </cell>
          <cell r="U6">
            <v>142.32999999999998</v>
          </cell>
          <cell r="V6">
            <v>148.06</v>
          </cell>
          <cell r="W6">
            <v>141.14950000000002</v>
          </cell>
          <cell r="X6">
            <v>145</v>
          </cell>
          <cell r="Y6">
            <v>145.4</v>
          </cell>
          <cell r="Z6">
            <v>152.5</v>
          </cell>
          <cell r="AA6">
            <v>155.60000000000002</v>
          </cell>
          <cell r="AB6">
            <v>161.5</v>
          </cell>
          <cell r="AC6">
            <v>162.4</v>
          </cell>
          <cell r="AD6">
            <v>166.28</v>
          </cell>
          <cell r="AE6">
            <v>184.7</v>
          </cell>
          <cell r="AF6">
            <v>190.6</v>
          </cell>
          <cell r="AG6">
            <v>192.5</v>
          </cell>
          <cell r="AH6">
            <v>197.39999999999998</v>
          </cell>
        </row>
        <row r="7">
          <cell r="C7" t="str">
            <v>PS Systems Engineering</v>
          </cell>
          <cell r="D7" t="str">
            <v>Central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19</v>
          </cell>
          <cell r="P7">
            <v>20.2</v>
          </cell>
          <cell r="Q7">
            <v>21.67625</v>
          </cell>
          <cell r="R7">
            <v>25.7</v>
          </cell>
          <cell r="S7">
            <v>26.095312500000002</v>
          </cell>
          <cell r="T7">
            <v>31.119999999999997</v>
          </cell>
          <cell r="U7">
            <v>35.953000000000003</v>
          </cell>
          <cell r="V7">
            <v>38.518749999999997</v>
          </cell>
          <cell r="W7">
            <v>45.8</v>
          </cell>
          <cell r="X7">
            <v>51.3</v>
          </cell>
          <cell r="Y7">
            <v>53.300000000000004</v>
          </cell>
          <cell r="Z7">
            <v>59.6</v>
          </cell>
          <cell r="AA7">
            <v>64.12</v>
          </cell>
          <cell r="AB7">
            <v>64.900000000000006</v>
          </cell>
          <cell r="AC7">
            <v>73.400000000000006</v>
          </cell>
          <cell r="AD7">
            <v>73.199999999999989</v>
          </cell>
          <cell r="AE7">
            <v>76.2</v>
          </cell>
          <cell r="AF7">
            <v>82.5</v>
          </cell>
          <cell r="AG7">
            <v>105.8</v>
          </cell>
          <cell r="AH7">
            <v>123.7</v>
          </cell>
        </row>
        <row r="8">
          <cell r="C8" t="str">
            <v>PS Systems Engineering</v>
          </cell>
          <cell r="D8" t="str">
            <v>Mid-Atlantic</v>
          </cell>
          <cell r="AA8">
            <v>70.87</v>
          </cell>
          <cell r="AB8">
            <v>73.7</v>
          </cell>
          <cell r="AC8">
            <v>67.7</v>
          </cell>
          <cell r="AD8">
            <v>68.489999999999995</v>
          </cell>
          <cell r="AE8">
            <v>82.1</v>
          </cell>
          <cell r="AF8">
            <v>82.5</v>
          </cell>
          <cell r="AG8">
            <v>81.3</v>
          </cell>
          <cell r="AH8">
            <v>83.199999999999989</v>
          </cell>
        </row>
        <row r="9">
          <cell r="C9" t="str">
            <v>PS Systems Engineering</v>
          </cell>
          <cell r="D9" t="str">
            <v>South Central</v>
          </cell>
          <cell r="AA9">
            <v>90.19</v>
          </cell>
          <cell r="AB9">
            <v>96.9</v>
          </cell>
          <cell r="AC9">
            <v>104.2</v>
          </cell>
          <cell r="AD9">
            <v>110.68</v>
          </cell>
          <cell r="AE9">
            <v>106.3</v>
          </cell>
          <cell r="AF9">
            <v>108.2</v>
          </cell>
          <cell r="AG9">
            <v>112.1</v>
          </cell>
          <cell r="AH9">
            <v>115.6</v>
          </cell>
        </row>
        <row r="10">
          <cell r="C10" t="str">
            <v>PS Systems Engineering</v>
          </cell>
          <cell r="D10" t="str">
            <v>South Eastern</v>
          </cell>
          <cell r="AA10">
            <v>80.2</v>
          </cell>
          <cell r="AB10">
            <v>82.3</v>
          </cell>
          <cell r="AC10">
            <v>83.7</v>
          </cell>
          <cell r="AD10">
            <v>85.84</v>
          </cell>
          <cell r="AE10">
            <v>86</v>
          </cell>
          <cell r="AF10">
            <v>85.2</v>
          </cell>
          <cell r="AG10">
            <v>83.7</v>
          </cell>
          <cell r="AH10">
            <v>83.2</v>
          </cell>
        </row>
        <row r="11">
          <cell r="C11" t="str">
            <v>PS Systems Engineering</v>
          </cell>
          <cell r="D11" t="str">
            <v>U.K.</v>
          </cell>
          <cell r="AA11">
            <v>0</v>
          </cell>
          <cell r="AB11">
            <v>0</v>
          </cell>
          <cell r="AC11">
            <v>0.9</v>
          </cell>
          <cell r="AD11">
            <v>1.28</v>
          </cell>
          <cell r="AE11">
            <v>5.3</v>
          </cell>
          <cell r="AF11">
            <v>7.6</v>
          </cell>
          <cell r="AG11">
            <v>8.5</v>
          </cell>
          <cell r="AH11">
            <v>12.2</v>
          </cell>
        </row>
        <row r="12">
          <cell r="C12" t="str">
            <v>PS Systems Engineering</v>
          </cell>
          <cell r="D12" t="str">
            <v>West</v>
          </cell>
          <cell r="E12">
            <v>47</v>
          </cell>
          <cell r="F12">
            <v>48.6</v>
          </cell>
          <cell r="G12">
            <v>52.7</v>
          </cell>
          <cell r="H12">
            <v>53</v>
          </cell>
          <cell r="I12">
            <v>58</v>
          </cell>
          <cell r="J12">
            <v>63.4</v>
          </cell>
          <cell r="K12">
            <v>73.36</v>
          </cell>
          <cell r="L12">
            <v>78.5</v>
          </cell>
          <cell r="M12">
            <v>80.599999999999994</v>
          </cell>
          <cell r="N12">
            <v>86.9</v>
          </cell>
          <cell r="O12">
            <v>91.3</v>
          </cell>
          <cell r="P12">
            <v>94.899999999999991</v>
          </cell>
          <cell r="Q12">
            <v>108.239</v>
          </cell>
          <cell r="R12">
            <v>119.5234375</v>
          </cell>
          <cell r="S12">
            <v>127.046875</v>
          </cell>
          <cell r="T12">
            <v>134.59</v>
          </cell>
          <cell r="U12">
            <v>144.39000000000001</v>
          </cell>
          <cell r="V12">
            <v>151.24062500000002</v>
          </cell>
          <cell r="W12">
            <v>154.74854999999999</v>
          </cell>
          <cell r="X12">
            <v>164.75</v>
          </cell>
          <cell r="Y12">
            <v>170.7</v>
          </cell>
          <cell r="Z12">
            <v>174.4</v>
          </cell>
          <cell r="AA12">
            <v>181.98000000000002</v>
          </cell>
          <cell r="AB12">
            <v>184</v>
          </cell>
          <cell r="AC12">
            <v>195.9</v>
          </cell>
        </row>
        <row r="13">
          <cell r="C13" t="str">
            <v>PS Systems Engineering</v>
          </cell>
          <cell r="D13" t="str">
            <v>South</v>
          </cell>
          <cell r="E13">
            <v>63.9</v>
          </cell>
          <cell r="F13">
            <v>74.400000000000006</v>
          </cell>
          <cell r="G13">
            <v>79</v>
          </cell>
          <cell r="H13">
            <v>86.5</v>
          </cell>
          <cell r="I13">
            <v>94.7</v>
          </cell>
          <cell r="J13">
            <v>101.7</v>
          </cell>
          <cell r="K13">
            <v>107.48</v>
          </cell>
          <cell r="L13">
            <v>121.3</v>
          </cell>
          <cell r="M13">
            <v>123.55</v>
          </cell>
          <cell r="N13">
            <v>139.6</v>
          </cell>
          <cell r="O13">
            <v>160.30000000000001</v>
          </cell>
          <cell r="P13">
            <v>172.7</v>
          </cell>
          <cell r="Q13">
            <v>185.09475</v>
          </cell>
          <cell r="R13">
            <v>200.33668750000001</v>
          </cell>
          <cell r="S13">
            <v>203.46668750000001</v>
          </cell>
          <cell r="T13">
            <v>208.89000000000001</v>
          </cell>
          <cell r="U13">
            <v>213.20000000000002</v>
          </cell>
          <cell r="V13">
            <v>210.26875000000001</v>
          </cell>
          <cell r="W13">
            <v>210.10094999999998</v>
          </cell>
          <cell r="X13">
            <v>212.43000000000004</v>
          </cell>
          <cell r="Y13">
            <v>211.70000000000002</v>
          </cell>
          <cell r="Z13">
            <v>219.8</v>
          </cell>
        </row>
        <row r="14">
          <cell r="C14" t="str">
            <v>PS Systems Engineering Mgmt</v>
          </cell>
          <cell r="D14" t="str">
            <v>North West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</row>
        <row r="15">
          <cell r="C15" t="str">
            <v>PS Systems Engineering Mgmt</v>
          </cell>
          <cell r="D15" t="str">
            <v>South West</v>
          </cell>
          <cell r="AD15">
            <v>1</v>
          </cell>
          <cell r="AE15">
            <v>2</v>
          </cell>
          <cell r="AF15">
            <v>3</v>
          </cell>
          <cell r="AG15">
            <v>2</v>
          </cell>
          <cell r="AH15">
            <v>2</v>
          </cell>
        </row>
        <row r="16">
          <cell r="C16" t="str">
            <v>PS Systems Engineering Mgmt</v>
          </cell>
          <cell r="D16" t="str">
            <v>East</v>
          </cell>
          <cell r="O16">
            <v>2</v>
          </cell>
          <cell r="P16">
            <v>3</v>
          </cell>
          <cell r="Q16">
            <v>3</v>
          </cell>
          <cell r="R16">
            <v>4</v>
          </cell>
          <cell r="S16">
            <v>5</v>
          </cell>
          <cell r="T16">
            <v>5</v>
          </cell>
          <cell r="U16">
            <v>5</v>
          </cell>
          <cell r="V16">
            <v>6</v>
          </cell>
          <cell r="W16">
            <v>6</v>
          </cell>
          <cell r="X16">
            <v>6</v>
          </cell>
          <cell r="Y16">
            <v>6</v>
          </cell>
          <cell r="Z16">
            <v>6</v>
          </cell>
          <cell r="AA16">
            <v>6</v>
          </cell>
          <cell r="AB16">
            <v>6</v>
          </cell>
          <cell r="AC16">
            <v>6</v>
          </cell>
          <cell r="AD16">
            <v>6</v>
          </cell>
          <cell r="AE16">
            <v>7.3</v>
          </cell>
          <cell r="AF16">
            <v>9</v>
          </cell>
          <cell r="AG16">
            <v>8</v>
          </cell>
          <cell r="AH16">
            <v>9</v>
          </cell>
        </row>
        <row r="17">
          <cell r="C17" t="str">
            <v>PS Systems Engineering Mgmt</v>
          </cell>
          <cell r="D17" t="str">
            <v>Central</v>
          </cell>
          <cell r="O17">
            <v>0</v>
          </cell>
          <cell r="P17">
            <v>0</v>
          </cell>
          <cell r="Q17">
            <v>0.4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2</v>
          </cell>
          <cell r="AC17">
            <v>2</v>
          </cell>
          <cell r="AD17">
            <v>2</v>
          </cell>
          <cell r="AE17">
            <v>2</v>
          </cell>
          <cell r="AF17">
            <v>2.6</v>
          </cell>
          <cell r="AG17">
            <v>3</v>
          </cell>
          <cell r="AH17">
            <v>3</v>
          </cell>
        </row>
        <row r="18">
          <cell r="C18" t="str">
            <v>PS Systems Engineering Mgmt</v>
          </cell>
          <cell r="D18" t="str">
            <v>Mid-Atlantic</v>
          </cell>
          <cell r="AA18">
            <v>2</v>
          </cell>
          <cell r="AB18">
            <v>2</v>
          </cell>
          <cell r="AC18">
            <v>2</v>
          </cell>
          <cell r="AD18">
            <v>2</v>
          </cell>
          <cell r="AE18">
            <v>2</v>
          </cell>
          <cell r="AF18">
            <v>2</v>
          </cell>
          <cell r="AG18">
            <v>2</v>
          </cell>
          <cell r="AH18">
            <v>2</v>
          </cell>
        </row>
        <row r="19">
          <cell r="C19" t="str">
            <v>PS Systems Engineering Mgmt</v>
          </cell>
          <cell r="D19" t="str">
            <v>South Central</v>
          </cell>
          <cell r="AA19">
            <v>3</v>
          </cell>
          <cell r="AB19">
            <v>3</v>
          </cell>
          <cell r="AC19">
            <v>2.5</v>
          </cell>
          <cell r="AD19">
            <v>2</v>
          </cell>
          <cell r="AE19">
            <v>2</v>
          </cell>
          <cell r="AF19">
            <v>2</v>
          </cell>
          <cell r="AG19">
            <v>2</v>
          </cell>
          <cell r="AH19">
            <v>2</v>
          </cell>
        </row>
        <row r="20">
          <cell r="C20" t="str">
            <v>PS Systems Engineering Mgmt</v>
          </cell>
          <cell r="D20" t="str">
            <v>South Eastern</v>
          </cell>
          <cell r="AA20">
            <v>2</v>
          </cell>
          <cell r="AB20">
            <v>2</v>
          </cell>
          <cell r="AC20">
            <v>2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</row>
        <row r="21">
          <cell r="C21" t="str">
            <v>PS Systems Engineering Mgmt</v>
          </cell>
          <cell r="D21" t="str">
            <v>U.K.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C22" t="str">
            <v>PS Systems Engineering Mgmt</v>
          </cell>
          <cell r="D22" t="str">
            <v>West</v>
          </cell>
          <cell r="O22">
            <v>2</v>
          </cell>
          <cell r="P22">
            <v>2</v>
          </cell>
          <cell r="Q22">
            <v>2</v>
          </cell>
          <cell r="R22">
            <v>2</v>
          </cell>
          <cell r="S22">
            <v>3</v>
          </cell>
          <cell r="T22">
            <v>3</v>
          </cell>
          <cell r="U22">
            <v>3</v>
          </cell>
          <cell r="V22">
            <v>3</v>
          </cell>
          <cell r="W22">
            <v>3</v>
          </cell>
          <cell r="X22">
            <v>3</v>
          </cell>
          <cell r="Y22">
            <v>4</v>
          </cell>
          <cell r="Z22">
            <v>5</v>
          </cell>
          <cell r="AA22">
            <v>5</v>
          </cell>
          <cell r="AB22">
            <v>5</v>
          </cell>
          <cell r="AC22">
            <v>5</v>
          </cell>
        </row>
        <row r="23">
          <cell r="C23" t="str">
            <v>PS Systems Engineering Mgmt</v>
          </cell>
          <cell r="D23" t="str">
            <v>South</v>
          </cell>
          <cell r="O23">
            <v>2</v>
          </cell>
          <cell r="P23">
            <v>2.2999999999999998</v>
          </cell>
          <cell r="Q23">
            <v>2</v>
          </cell>
          <cell r="R23">
            <v>2</v>
          </cell>
          <cell r="S23">
            <v>2</v>
          </cell>
          <cell r="T23">
            <v>3</v>
          </cell>
          <cell r="U23">
            <v>2</v>
          </cell>
          <cell r="V23">
            <v>3</v>
          </cell>
          <cell r="W23">
            <v>3.2</v>
          </cell>
          <cell r="X23">
            <v>5</v>
          </cell>
          <cell r="Y23">
            <v>5</v>
          </cell>
          <cell r="Z23">
            <v>7</v>
          </cell>
        </row>
        <row r="24">
          <cell r="C24" t="str">
            <v>PS Sales/Marketing &amp; Operations</v>
          </cell>
          <cell r="D24" t="str">
            <v>North West</v>
          </cell>
          <cell r="AD24">
            <v>9</v>
          </cell>
          <cell r="AE24">
            <v>9</v>
          </cell>
          <cell r="AF24">
            <v>9</v>
          </cell>
          <cell r="AG24">
            <v>9</v>
          </cell>
          <cell r="AH24">
            <v>10</v>
          </cell>
        </row>
        <row r="25">
          <cell r="C25" t="str">
            <v>PS Sales/Marketing &amp; Operations</v>
          </cell>
          <cell r="D25" t="str">
            <v>South West</v>
          </cell>
          <cell r="AD25">
            <v>4</v>
          </cell>
          <cell r="AE25">
            <v>4</v>
          </cell>
          <cell r="AF25">
            <v>4</v>
          </cell>
          <cell r="AG25">
            <v>4</v>
          </cell>
          <cell r="AH25">
            <v>4.5</v>
          </cell>
        </row>
        <row r="26">
          <cell r="C26" t="str">
            <v>PS Sales/Marketing &amp; Operations</v>
          </cell>
          <cell r="D26" t="str">
            <v>East</v>
          </cell>
          <cell r="E26">
            <v>6.6</v>
          </cell>
          <cell r="F26">
            <v>7</v>
          </cell>
          <cell r="G26">
            <v>7</v>
          </cell>
          <cell r="H26">
            <v>7</v>
          </cell>
          <cell r="I26">
            <v>7</v>
          </cell>
          <cell r="J26">
            <v>7</v>
          </cell>
          <cell r="K26">
            <v>6.6</v>
          </cell>
          <cell r="L26">
            <v>9</v>
          </cell>
          <cell r="M26">
            <v>9</v>
          </cell>
          <cell r="N26">
            <v>10</v>
          </cell>
          <cell r="O26">
            <v>6.1</v>
          </cell>
          <cell r="P26">
            <v>6.3</v>
          </cell>
          <cell r="Q26">
            <v>7</v>
          </cell>
          <cell r="R26">
            <v>7</v>
          </cell>
          <cell r="S26">
            <v>7</v>
          </cell>
          <cell r="T26">
            <v>7</v>
          </cell>
          <cell r="U26">
            <v>8.5</v>
          </cell>
          <cell r="V26">
            <v>9</v>
          </cell>
          <cell r="W26">
            <v>9</v>
          </cell>
          <cell r="X26">
            <v>8.3000000000000007</v>
          </cell>
          <cell r="Y26">
            <v>8.9</v>
          </cell>
          <cell r="Z26">
            <v>9.4</v>
          </cell>
          <cell r="AA26">
            <v>11.8</v>
          </cell>
          <cell r="AB26">
            <v>11.9</v>
          </cell>
          <cell r="AC26">
            <v>12</v>
          </cell>
          <cell r="AD26">
            <v>12.2</v>
          </cell>
          <cell r="AE26">
            <v>13.8</v>
          </cell>
          <cell r="AF26">
            <v>14</v>
          </cell>
          <cell r="AG26">
            <v>14.5</v>
          </cell>
          <cell r="AH26">
            <v>15.8</v>
          </cell>
        </row>
        <row r="27">
          <cell r="C27" t="str">
            <v>PS Sales/Marketing &amp; Operations</v>
          </cell>
          <cell r="D27" t="str">
            <v>Central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4</v>
          </cell>
          <cell r="P27">
            <v>4</v>
          </cell>
          <cell r="Q27">
            <v>4</v>
          </cell>
          <cell r="R27">
            <v>4</v>
          </cell>
          <cell r="S27">
            <v>4.5</v>
          </cell>
          <cell r="T27">
            <v>5</v>
          </cell>
          <cell r="U27">
            <v>5.3</v>
          </cell>
          <cell r="V27">
            <v>6</v>
          </cell>
          <cell r="W27">
            <v>6</v>
          </cell>
          <cell r="X27">
            <v>6</v>
          </cell>
          <cell r="Y27">
            <v>6</v>
          </cell>
          <cell r="Z27">
            <v>6</v>
          </cell>
          <cell r="AA27">
            <v>6</v>
          </cell>
          <cell r="AB27">
            <v>5.5</v>
          </cell>
          <cell r="AC27">
            <v>5.2</v>
          </cell>
          <cell r="AD27">
            <v>5.8</v>
          </cell>
          <cell r="AE27">
            <v>6.3</v>
          </cell>
          <cell r="AF27">
            <v>7</v>
          </cell>
          <cell r="AG27">
            <v>8.5</v>
          </cell>
          <cell r="AH27">
            <v>9</v>
          </cell>
        </row>
        <row r="28">
          <cell r="C28" t="str">
            <v>PS Sales/Marketing &amp; Operations</v>
          </cell>
          <cell r="D28" t="str">
            <v>Mid-Atlantic</v>
          </cell>
          <cell r="AA28">
            <v>7</v>
          </cell>
          <cell r="AB28">
            <v>7.3</v>
          </cell>
          <cell r="AC28">
            <v>8</v>
          </cell>
          <cell r="AD28">
            <v>8</v>
          </cell>
          <cell r="AE28">
            <v>8</v>
          </cell>
          <cell r="AF28">
            <v>8</v>
          </cell>
          <cell r="AG28">
            <v>8.8000000000000007</v>
          </cell>
          <cell r="AH28">
            <v>9.5</v>
          </cell>
        </row>
        <row r="29">
          <cell r="C29" t="str">
            <v>PS Sales/Marketing &amp; Operations</v>
          </cell>
          <cell r="D29" t="str">
            <v>South Central</v>
          </cell>
          <cell r="AA29">
            <v>7.8</v>
          </cell>
          <cell r="AB29">
            <v>7.5</v>
          </cell>
          <cell r="AC29">
            <v>8</v>
          </cell>
          <cell r="AD29">
            <v>8.9</v>
          </cell>
          <cell r="AE29">
            <v>10</v>
          </cell>
          <cell r="AF29">
            <v>9</v>
          </cell>
          <cell r="AG29">
            <v>9.8000000000000007</v>
          </cell>
          <cell r="AH29">
            <v>10.3</v>
          </cell>
        </row>
        <row r="30">
          <cell r="C30" t="str">
            <v>PS Sales/Marketing &amp; Operations</v>
          </cell>
          <cell r="D30" t="str">
            <v>South Eastern</v>
          </cell>
          <cell r="AA30">
            <v>6.5</v>
          </cell>
          <cell r="AB30">
            <v>7</v>
          </cell>
          <cell r="AC30">
            <v>7</v>
          </cell>
          <cell r="AD30">
            <v>7.1</v>
          </cell>
          <cell r="AE30">
            <v>6.3</v>
          </cell>
          <cell r="AF30">
            <v>6</v>
          </cell>
          <cell r="AG30">
            <v>6</v>
          </cell>
          <cell r="AH30">
            <v>6</v>
          </cell>
        </row>
        <row r="31">
          <cell r="C31" t="str">
            <v>PS Sales/Marketing &amp; Operations</v>
          </cell>
          <cell r="D31" t="str">
            <v>U.K.</v>
          </cell>
          <cell r="AA31">
            <v>0</v>
          </cell>
          <cell r="AB31">
            <v>1</v>
          </cell>
          <cell r="AC31">
            <v>1</v>
          </cell>
          <cell r="AD31">
            <v>1.3</v>
          </cell>
          <cell r="AE31">
            <v>2.8</v>
          </cell>
          <cell r="AF31">
            <v>3</v>
          </cell>
          <cell r="AG31">
            <v>3</v>
          </cell>
          <cell r="AH31">
            <v>3</v>
          </cell>
        </row>
        <row r="32">
          <cell r="C32" t="str">
            <v>PS Sales/Marketing &amp; Operations</v>
          </cell>
          <cell r="D32" t="str">
            <v>West</v>
          </cell>
          <cell r="E32">
            <v>5.6</v>
          </cell>
          <cell r="F32">
            <v>6.3</v>
          </cell>
          <cell r="G32">
            <v>7</v>
          </cell>
          <cell r="H32">
            <v>7</v>
          </cell>
          <cell r="I32">
            <v>8</v>
          </cell>
          <cell r="J32">
            <v>8</v>
          </cell>
          <cell r="K32">
            <v>8</v>
          </cell>
          <cell r="L32">
            <v>8.3000000000000007</v>
          </cell>
          <cell r="M32">
            <v>9</v>
          </cell>
          <cell r="N32">
            <v>9</v>
          </cell>
          <cell r="O32">
            <v>8.8000000000000007</v>
          </cell>
          <cell r="P32">
            <v>9</v>
          </cell>
          <cell r="Q32">
            <v>9.4</v>
          </cell>
          <cell r="R32">
            <v>10</v>
          </cell>
          <cell r="S32">
            <v>10.95</v>
          </cell>
          <cell r="T32">
            <v>11</v>
          </cell>
          <cell r="U32">
            <v>11.8</v>
          </cell>
          <cell r="V32">
            <v>12</v>
          </cell>
          <cell r="W32">
            <v>12</v>
          </cell>
          <cell r="X32">
            <v>12</v>
          </cell>
          <cell r="Y32">
            <v>12</v>
          </cell>
          <cell r="Z32">
            <v>12</v>
          </cell>
          <cell r="AA32">
            <v>12.4</v>
          </cell>
          <cell r="AB32">
            <v>14</v>
          </cell>
          <cell r="AC32">
            <v>14.6</v>
          </cell>
        </row>
        <row r="33">
          <cell r="C33" t="str">
            <v>PS Sales/Marketing &amp; Operations</v>
          </cell>
          <cell r="D33" t="str">
            <v>South</v>
          </cell>
          <cell r="E33">
            <v>6</v>
          </cell>
          <cell r="F33">
            <v>6</v>
          </cell>
          <cell r="G33">
            <v>6</v>
          </cell>
          <cell r="H33">
            <v>6</v>
          </cell>
          <cell r="I33">
            <v>7</v>
          </cell>
          <cell r="J33">
            <v>7</v>
          </cell>
          <cell r="K33">
            <v>8.5</v>
          </cell>
          <cell r="L33">
            <v>10</v>
          </cell>
          <cell r="M33">
            <v>10</v>
          </cell>
          <cell r="N33">
            <v>10</v>
          </cell>
          <cell r="O33">
            <v>9</v>
          </cell>
          <cell r="P33">
            <v>9.6</v>
          </cell>
          <cell r="Q33">
            <v>12.6</v>
          </cell>
          <cell r="R33">
            <v>15.8</v>
          </cell>
          <cell r="S33">
            <v>15.3</v>
          </cell>
          <cell r="T33">
            <v>16.600000000000001</v>
          </cell>
          <cell r="U33">
            <v>18.3</v>
          </cell>
          <cell r="V33">
            <v>19</v>
          </cell>
          <cell r="W33">
            <v>17.8</v>
          </cell>
          <cell r="X33">
            <v>17.8</v>
          </cell>
          <cell r="Y33">
            <v>19</v>
          </cell>
          <cell r="Z33">
            <v>19.399999999999999</v>
          </cell>
        </row>
        <row r="34">
          <cell r="C34" t="str">
            <v>PS Sales/Marketing &amp; Operations</v>
          </cell>
          <cell r="D34" t="str">
            <v>Corporate</v>
          </cell>
          <cell r="E34">
            <v>6</v>
          </cell>
          <cell r="F34">
            <v>7</v>
          </cell>
          <cell r="G34">
            <v>6</v>
          </cell>
          <cell r="H34">
            <v>6</v>
          </cell>
          <cell r="I34">
            <v>5</v>
          </cell>
          <cell r="J34">
            <v>5.0999999999999996</v>
          </cell>
          <cell r="K34">
            <v>5.0999999999999996</v>
          </cell>
          <cell r="L34">
            <v>5</v>
          </cell>
          <cell r="M34">
            <v>5</v>
          </cell>
          <cell r="N34">
            <v>5</v>
          </cell>
          <cell r="O34">
            <v>5</v>
          </cell>
          <cell r="P34">
            <v>5</v>
          </cell>
          <cell r="Q34">
            <v>6.1</v>
          </cell>
          <cell r="R34">
            <v>9</v>
          </cell>
          <cell r="S34">
            <v>9.25</v>
          </cell>
          <cell r="T34">
            <v>10</v>
          </cell>
          <cell r="U34">
            <v>12</v>
          </cell>
          <cell r="V34">
            <v>11</v>
          </cell>
          <cell r="W34">
            <v>11</v>
          </cell>
          <cell r="X34">
            <v>12</v>
          </cell>
          <cell r="Y34">
            <v>12</v>
          </cell>
          <cell r="Z34">
            <v>13</v>
          </cell>
          <cell r="AA34">
            <v>14</v>
          </cell>
          <cell r="AB34">
            <v>15</v>
          </cell>
          <cell r="AC34">
            <v>15.7</v>
          </cell>
          <cell r="AD34">
            <v>20.9</v>
          </cell>
          <cell r="AE34">
            <v>21.5</v>
          </cell>
          <cell r="AF34">
            <v>18</v>
          </cell>
          <cell r="AG34">
            <v>19</v>
          </cell>
          <cell r="AH34">
            <v>20</v>
          </cell>
        </row>
        <row r="35">
          <cell r="C35" t="str">
            <v>Electronic Services</v>
          </cell>
          <cell r="D35" t="str">
            <v>Operations</v>
          </cell>
          <cell r="E35">
            <v>2</v>
          </cell>
          <cell r="F35">
            <v>2</v>
          </cell>
          <cell r="G35">
            <v>2</v>
          </cell>
          <cell r="H35">
            <v>2</v>
          </cell>
          <cell r="I35">
            <v>2</v>
          </cell>
          <cell r="J35">
            <v>2</v>
          </cell>
          <cell r="K35">
            <v>2</v>
          </cell>
          <cell r="L35">
            <v>4</v>
          </cell>
          <cell r="M35">
            <v>4</v>
          </cell>
          <cell r="N35">
            <v>4</v>
          </cell>
          <cell r="O35">
            <v>6</v>
          </cell>
          <cell r="P35">
            <v>6</v>
          </cell>
          <cell r="Q35">
            <v>7.7249999999999996</v>
          </cell>
          <cell r="R35">
            <v>7.85</v>
          </cell>
          <cell r="S35">
            <v>12.135</v>
          </cell>
          <cell r="T35">
            <v>12.14</v>
          </cell>
          <cell r="U35">
            <v>8.31</v>
          </cell>
          <cell r="V35">
            <v>9.3000000000000007</v>
          </cell>
          <cell r="W35">
            <v>11.397499999999999</v>
          </cell>
          <cell r="X35">
            <v>12.6</v>
          </cell>
          <cell r="Y35">
            <v>11</v>
          </cell>
          <cell r="Z35">
            <v>11.3</v>
          </cell>
          <cell r="AA35">
            <v>16.13</v>
          </cell>
          <cell r="AB35">
            <v>16.899999999999999</v>
          </cell>
          <cell r="AC35">
            <v>18.7</v>
          </cell>
          <cell r="AD35">
            <v>20.329999999999998</v>
          </cell>
          <cell r="AE35">
            <v>17</v>
          </cell>
          <cell r="AF35">
            <v>21.8</v>
          </cell>
          <cell r="AG35">
            <v>21.3</v>
          </cell>
          <cell r="AH35">
            <v>20.100000000000001</v>
          </cell>
        </row>
        <row r="36">
          <cell r="C36" t="str">
            <v>Electronic Services</v>
          </cell>
          <cell r="D36" t="str">
            <v>R&amp;D</v>
          </cell>
          <cell r="E36">
            <v>3.2</v>
          </cell>
          <cell r="F36">
            <v>6.7</v>
          </cell>
          <cell r="G36">
            <v>7</v>
          </cell>
          <cell r="H36">
            <v>7</v>
          </cell>
          <cell r="I36">
            <v>7</v>
          </cell>
          <cell r="J36">
            <v>7.3</v>
          </cell>
          <cell r="K36">
            <v>6</v>
          </cell>
          <cell r="L36">
            <v>6</v>
          </cell>
          <cell r="M36">
            <v>6</v>
          </cell>
          <cell r="N36">
            <v>6</v>
          </cell>
          <cell r="O36">
            <v>7</v>
          </cell>
          <cell r="P36">
            <v>7</v>
          </cell>
          <cell r="Q36">
            <v>7.5</v>
          </cell>
          <cell r="R36">
            <v>8</v>
          </cell>
          <cell r="S36">
            <v>8.5</v>
          </cell>
          <cell r="T36">
            <v>9</v>
          </cell>
          <cell r="U36">
            <v>9</v>
          </cell>
          <cell r="V36">
            <v>11</v>
          </cell>
          <cell r="W36">
            <v>10.6</v>
          </cell>
          <cell r="X36">
            <v>9.6999999999999993</v>
          </cell>
          <cell r="Y36">
            <v>11</v>
          </cell>
          <cell r="Z36">
            <v>12</v>
          </cell>
          <cell r="AA36">
            <v>11</v>
          </cell>
          <cell r="AB36">
            <v>11</v>
          </cell>
          <cell r="AC36">
            <v>11.6</v>
          </cell>
          <cell r="AD36">
            <v>11.5</v>
          </cell>
          <cell r="AE36">
            <v>13</v>
          </cell>
          <cell r="AF36">
            <v>13</v>
          </cell>
          <cell r="AG36">
            <v>12</v>
          </cell>
          <cell r="AH36">
            <v>12</v>
          </cell>
        </row>
        <row r="37">
          <cell r="C37" t="str">
            <v>Electronic Services</v>
          </cell>
          <cell r="D37" t="str">
            <v>Sales/Marketing</v>
          </cell>
          <cell r="E37">
            <v>1.7</v>
          </cell>
          <cell r="F37">
            <v>1</v>
          </cell>
          <cell r="G37">
            <v>2</v>
          </cell>
          <cell r="H37">
            <v>1</v>
          </cell>
          <cell r="I37">
            <v>3.5</v>
          </cell>
          <cell r="J37">
            <v>4</v>
          </cell>
          <cell r="K37">
            <v>4</v>
          </cell>
          <cell r="L37">
            <v>3</v>
          </cell>
          <cell r="M37">
            <v>3</v>
          </cell>
          <cell r="N37">
            <v>6.6</v>
          </cell>
          <cell r="O37">
            <v>6</v>
          </cell>
          <cell r="P37">
            <v>6</v>
          </cell>
          <cell r="Q37">
            <v>6.4</v>
          </cell>
          <cell r="R37">
            <v>7</v>
          </cell>
          <cell r="S37">
            <v>6.75</v>
          </cell>
          <cell r="T37">
            <v>8.6999999999999993</v>
          </cell>
          <cell r="U37">
            <v>9</v>
          </cell>
          <cell r="V37">
            <v>8</v>
          </cell>
          <cell r="W37">
            <v>7</v>
          </cell>
          <cell r="X37">
            <v>8</v>
          </cell>
          <cell r="Y37">
            <v>8</v>
          </cell>
          <cell r="Z37">
            <v>7</v>
          </cell>
          <cell r="AA37">
            <v>6</v>
          </cell>
          <cell r="AB37">
            <v>5</v>
          </cell>
          <cell r="AC37">
            <v>5.6</v>
          </cell>
          <cell r="AD37">
            <v>5</v>
          </cell>
          <cell r="AE37">
            <v>4.7</v>
          </cell>
          <cell r="AF37">
            <v>5</v>
          </cell>
          <cell r="AG37">
            <v>5</v>
          </cell>
          <cell r="AH37">
            <v>3.8</v>
          </cell>
        </row>
        <row r="38">
          <cell r="C38" t="str">
            <v>G&amp;A</v>
          </cell>
          <cell r="D38" t="str">
            <v>Executive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2</v>
          </cell>
          <cell r="O38">
            <v>2</v>
          </cell>
          <cell r="P38">
            <v>2</v>
          </cell>
          <cell r="Q38">
            <v>2</v>
          </cell>
          <cell r="R38">
            <v>2</v>
          </cell>
          <cell r="S38">
            <v>2</v>
          </cell>
          <cell r="T38">
            <v>2</v>
          </cell>
          <cell r="U38">
            <v>2</v>
          </cell>
          <cell r="V38">
            <v>2</v>
          </cell>
          <cell r="W38">
            <v>3</v>
          </cell>
          <cell r="X38">
            <v>3</v>
          </cell>
          <cell r="Y38">
            <v>3</v>
          </cell>
          <cell r="Z38">
            <v>3</v>
          </cell>
          <cell r="AA38">
            <v>3</v>
          </cell>
          <cell r="AB38">
            <v>3</v>
          </cell>
          <cell r="AC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</row>
        <row r="39">
          <cell r="C39" t="str">
            <v>G&amp;A</v>
          </cell>
          <cell r="D39" t="str">
            <v>Finance &amp; Admin</v>
          </cell>
          <cell r="E39">
            <v>6.4</v>
          </cell>
          <cell r="F39">
            <v>6</v>
          </cell>
          <cell r="G39">
            <v>7</v>
          </cell>
          <cell r="H39">
            <v>7</v>
          </cell>
          <cell r="I39">
            <v>8.6999999999999993</v>
          </cell>
          <cell r="J39">
            <v>9.6999999999999993</v>
          </cell>
          <cell r="K39">
            <v>10.16</v>
          </cell>
          <cell r="L39">
            <v>12.3</v>
          </cell>
          <cell r="M39">
            <v>13</v>
          </cell>
          <cell r="N39">
            <v>14</v>
          </cell>
          <cell r="O39">
            <v>18</v>
          </cell>
          <cell r="P39">
            <v>18.5</v>
          </cell>
          <cell r="Q39">
            <v>20.399999999999999</v>
          </cell>
          <cell r="R39">
            <v>25</v>
          </cell>
          <cell r="S39">
            <v>25</v>
          </cell>
          <cell r="T39">
            <v>28.6</v>
          </cell>
          <cell r="U39">
            <v>31</v>
          </cell>
          <cell r="V39">
            <v>33.200000000000003</v>
          </cell>
          <cell r="W39">
            <v>34</v>
          </cell>
          <cell r="X39">
            <v>34.900001000000003</v>
          </cell>
          <cell r="Y39">
            <v>35.799999999999997</v>
          </cell>
          <cell r="Z39">
            <v>34.9</v>
          </cell>
          <cell r="AA39">
            <v>34</v>
          </cell>
          <cell r="AB39">
            <v>33.200000000000003</v>
          </cell>
          <cell r="AC39">
            <v>35.6</v>
          </cell>
          <cell r="AD39">
            <v>37.1</v>
          </cell>
          <cell r="AE39">
            <v>38.799999999999997</v>
          </cell>
          <cell r="AF39">
            <v>40.6</v>
          </cell>
          <cell r="AG39">
            <v>42</v>
          </cell>
          <cell r="AH39">
            <v>42.7</v>
          </cell>
        </row>
        <row r="40">
          <cell r="C40" t="str">
            <v>G&amp;A</v>
          </cell>
          <cell r="D40" t="str">
            <v>MIS</v>
          </cell>
          <cell r="E40">
            <v>2</v>
          </cell>
          <cell r="F40">
            <v>2</v>
          </cell>
          <cell r="G40">
            <v>3</v>
          </cell>
          <cell r="H40">
            <v>3</v>
          </cell>
          <cell r="I40">
            <v>3.5</v>
          </cell>
          <cell r="J40">
            <v>4</v>
          </cell>
          <cell r="K40">
            <v>5.32</v>
          </cell>
          <cell r="L40">
            <v>7.4</v>
          </cell>
          <cell r="M40">
            <v>7</v>
          </cell>
          <cell r="N40">
            <v>8.5</v>
          </cell>
          <cell r="O40">
            <v>9.5</v>
          </cell>
          <cell r="P40">
            <v>11.9</v>
          </cell>
          <cell r="Q40">
            <v>14.3</v>
          </cell>
          <cell r="R40">
            <v>15</v>
          </cell>
          <cell r="S40">
            <v>16.287500000000001</v>
          </cell>
          <cell r="T40">
            <v>17.8</v>
          </cell>
          <cell r="U40">
            <v>18.8</v>
          </cell>
          <cell r="V40">
            <v>19</v>
          </cell>
          <cell r="W40">
            <v>20</v>
          </cell>
          <cell r="X40">
            <v>19</v>
          </cell>
          <cell r="Y40">
            <v>19.2</v>
          </cell>
          <cell r="Z40">
            <v>19.2</v>
          </cell>
          <cell r="AA40">
            <v>19</v>
          </cell>
          <cell r="AB40">
            <v>20.9</v>
          </cell>
          <cell r="AC40">
            <v>23.4</v>
          </cell>
          <cell r="AD40">
            <v>26.8</v>
          </cell>
          <cell r="AE40">
            <v>27.5</v>
          </cell>
          <cell r="AF40">
            <v>28.7</v>
          </cell>
          <cell r="AG40">
            <v>31.5</v>
          </cell>
          <cell r="AH40">
            <v>32.4</v>
          </cell>
        </row>
        <row r="41">
          <cell r="C41" t="str">
            <v>G&amp;A</v>
          </cell>
          <cell r="D41" t="str">
            <v>Human Resources</v>
          </cell>
          <cell r="E41">
            <v>4</v>
          </cell>
          <cell r="F41">
            <v>4.7</v>
          </cell>
          <cell r="G41">
            <v>5</v>
          </cell>
          <cell r="H41">
            <v>6.3</v>
          </cell>
          <cell r="I41">
            <v>5.7</v>
          </cell>
          <cell r="J41">
            <v>10.8</v>
          </cell>
          <cell r="K41">
            <v>12.3</v>
          </cell>
          <cell r="L41">
            <v>14</v>
          </cell>
          <cell r="M41">
            <v>13.85</v>
          </cell>
          <cell r="N41">
            <v>14.8</v>
          </cell>
          <cell r="O41">
            <v>15</v>
          </cell>
          <cell r="P41">
            <v>15.7</v>
          </cell>
          <cell r="Q41">
            <v>15.700000000000001</v>
          </cell>
          <cell r="R41">
            <v>16.5</v>
          </cell>
          <cell r="S41">
            <v>18.25</v>
          </cell>
          <cell r="T41">
            <v>20</v>
          </cell>
          <cell r="U41">
            <v>19.7</v>
          </cell>
          <cell r="V41">
            <v>17.899999999999999</v>
          </cell>
          <cell r="W41">
            <v>17</v>
          </cell>
          <cell r="X41">
            <v>17.100000000000001</v>
          </cell>
          <cell r="Y41">
            <v>17.3</v>
          </cell>
          <cell r="Z41">
            <v>17</v>
          </cell>
          <cell r="AA41">
            <v>20.399999999999999</v>
          </cell>
          <cell r="AB41">
            <v>23.3</v>
          </cell>
          <cell r="AC41">
            <v>25</v>
          </cell>
          <cell r="AD41">
            <v>24.5</v>
          </cell>
          <cell r="AE41">
            <v>28</v>
          </cell>
          <cell r="AF41">
            <v>26.9</v>
          </cell>
          <cell r="AG41">
            <v>26.9</v>
          </cell>
          <cell r="AH41">
            <v>31.9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"/>
      <sheetName val="Orders_Analysis"/>
      <sheetName val="Var Costs"/>
      <sheetName val="Fixed Costs"/>
      <sheetName val="SG&amp;A"/>
      <sheetName val="P&amp;L AstPt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itlePage"/>
      <sheetName val="Assumptions"/>
      <sheetName val="FY00sales"/>
      <sheetName val="EDNsales"/>
      <sheetName val="EDNsalesV2"/>
      <sheetName val="EDNsalesFY01B"/>
      <sheetName val="Trend"/>
      <sheetName val="PLadjmt"/>
      <sheetName val="PLadjmtV2"/>
      <sheetName val="ALAtemplate"/>
      <sheetName val="HighLevel"/>
      <sheetName val="HighLevelV2"/>
      <sheetName val="XylanStandalone"/>
      <sheetName val="EDNrollup"/>
      <sheetName val="Summary"/>
      <sheetName val="EDNbca"/>
      <sheetName val="--&gt;"/>
      <sheetName val="7470CON"/>
      <sheetName val="TDM&amp;P"/>
      <sheetName val="7270"/>
      <sheetName val="7420ESR"/>
      <sheetName val="ALAlegacy"/>
      <sheetName val="NBlegacy"/>
      <sheetName val="EDNmgmt"/>
      <sheetName val="SRD_WL"/>
      <sheetName val="OtherATM"/>
      <sheetName val="BLANK2"/>
      <sheetName val="---&gt;"/>
      <sheetName val="CONSTANTS"/>
      <sheetName val="NARjun27"/>
      <sheetName val="LAMjul14"/>
      <sheetName val="EMAjul17"/>
      <sheetName val="APRjul14"/>
      <sheetName val="EDNsales Jun26"/>
      <sheetName val="RGNnncJun26"/>
      <sheetName val="RGNnncJun15"/>
      <sheetName val="RGNcidJun15"/>
      <sheetName val="RGNcidJun26"/>
      <sheetName val="KWconJun27"/>
      <sheetName val="KWnarJun27"/>
      <sheetName val="KWlamJun27"/>
      <sheetName val="KWemaJun27"/>
      <sheetName val="KWaprJun27"/>
    </sheetNames>
    <sheetDataSet>
      <sheetData sheetId="0" refreshError="1">
        <row r="4">
          <cell r="B4" t="str">
            <v>Edge Data Networks</v>
          </cell>
        </row>
        <row r="5">
          <cell r="B5" t="str">
            <v>EDN</v>
          </cell>
        </row>
        <row r="6">
          <cell r="B6" t="str">
            <v>Mar21pm</v>
          </cell>
        </row>
        <row r="7">
          <cell r="B7">
            <v>0.94696969696969691</v>
          </cell>
        </row>
        <row r="11">
          <cell r="B11">
            <v>0.69749009247027749</v>
          </cell>
        </row>
        <row r="12">
          <cell r="B12">
            <v>1.056</v>
          </cell>
        </row>
        <row r="13">
          <cell r="B13">
            <v>0.61019000000000001</v>
          </cell>
        </row>
        <row r="14">
          <cell r="B1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OC"/>
      <sheetName val="RTS"/>
      <sheetName val="Advantage"/>
      <sheetName val="OTS"/>
      <sheetName val="Inputs"/>
      <sheetName val="Forms"/>
    </sheetNames>
    <sheetDataSet>
      <sheetData sheetId="0" refreshError="1">
        <row r="1">
          <cell r="E1" t="str">
            <v>(Enter proposal name on Summary page)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E3">
            <v>0.54810000000000003</v>
          </cell>
        </row>
      </sheetData>
      <sheetData sheetId="6" refreshError="1">
        <row r="1">
          <cell r="E1" t="str">
            <v>AUD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Deltas"/>
      <sheetName val="SumACAN"/>
      <sheetName val="Change Log"/>
      <sheetName val="BUview Pdt Rgn"/>
      <sheetName val="%ofTotals"/>
      <sheetName val="RGNview Pdt Rgn"/>
      <sheetName val="vsCARAT_RGNs"/>
      <sheetName val="SDNsales"/>
      <sheetName val="EssbaseMargins"/>
      <sheetName val="ATMedge_CoreMkt"/>
      <sheetName val="TPPmkt"/>
      <sheetName val="SAPintercos"/>
      <sheetName val="TgtCU_FY02"/>
      <sheetName val="TopCU"/>
      <sheetName val="CRPetc"/>
      <sheetName val="SDNtemplate"/>
      <sheetName val="SumRGN"/>
      <sheetName val="SumPDT"/>
      <sheetName val="ATMmargin"/>
      <sheetName val="ATMsales"/>
      <sheetName val="SAGrollup"/>
      <sheetName val="May Unit Outlook"/>
      <sheetName val="CONgap"/>
      <sheetName val="CDAgap"/>
      <sheetName val="NARgap"/>
      <sheetName val="EMAIgap"/>
      <sheetName val="LAMgap"/>
      <sheetName val="APRgap"/>
      <sheetName val="7470mktnoMG"/>
      <sheetName val="7470mkt"/>
      <sheetName val="7670mkt"/>
      <sheetName val="7470_"/>
      <sheetName val="7670ESE"/>
      <sheetName val="7270_"/>
      <sheetName val="7670_"/>
      <sheetName val="7350_"/>
      <sheetName val="MainStreet"/>
      <sheetName val="MSE"/>
      <sheetName val="SDNsvc"/>
      <sheetName val="Other"/>
      <sheetName val="New1"/>
      <sheetName val="New2"/>
      <sheetName val="New3"/>
      <sheetName val="New4"/>
      <sheetName val="New5"/>
      <sheetName val="New6"/>
      <sheetName val="New7"/>
      <sheetName val="New8"/>
      <sheetName val="New9"/>
      <sheetName val="New10"/>
      <sheetName val="CARAT--&gt;"/>
      <sheetName val="CARATvsBUvsRGN"/>
      <sheetName val="BUview Pdt RgnCARAT"/>
      <sheetName val="%ofTotalsCARAT"/>
      <sheetName val="7470mktnoMGCARAT"/>
      <sheetName val="7470mktCARAT"/>
      <sheetName val="7670mktCARAT"/>
      <sheetName val="TPPmktCARAT"/>
    </sheetNames>
    <sheetDataSet>
      <sheetData sheetId="0" refreshError="1">
        <row r="4">
          <cell r="B4" t="str">
            <v>May21pm</v>
          </cell>
        </row>
        <row r="5">
          <cell r="B5">
            <v>0.68493150684931503</v>
          </cell>
          <cell r="D5">
            <v>0.98</v>
          </cell>
        </row>
        <row r="7">
          <cell r="B7">
            <v>1.46</v>
          </cell>
        </row>
        <row r="8">
          <cell r="B8">
            <v>1.489795918367347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I1">
            <v>0.68493150684931503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0_170CD"/>
    </sheetNames>
    <sheetDataSet>
      <sheetData sheetId="0" refreshError="1">
        <row r="1">
          <cell r="A1" t="str">
            <v>RBT Code (G)</v>
          </cell>
          <cell r="B1" t="str">
            <v>{Generic_Part_Number}</v>
          </cell>
          <cell r="C1" t="str">
            <v>Quantity (G)</v>
          </cell>
          <cell r="D1" t="str">
            <v>Channel Revenue (G)</v>
          </cell>
          <cell r="E1" t="str">
            <v>Gross Margin (G)</v>
          </cell>
          <cell r="F1" t="str">
            <v>Bcklog Quantity (F)</v>
          </cell>
          <cell r="G1" t="str">
            <v>Bcklog Channel Revenue (F)</v>
          </cell>
          <cell r="H1" t="str">
            <v>Bcklog Gross Margin (F)</v>
          </cell>
          <cell r="I1" t="str">
            <v>Forcst Quantity (F)</v>
          </cell>
          <cell r="J1" t="str">
            <v>Forcst Channel Revenue (F)</v>
          </cell>
          <cell r="K1" t="str">
            <v>Forcst Gross Margin (F)</v>
          </cell>
        </row>
        <row r="2">
          <cell r="A2" t="str">
            <v>50</v>
          </cell>
          <cell r="B2" t="str">
            <v>90-2541</v>
          </cell>
          <cell r="C2">
            <v>1</v>
          </cell>
          <cell r="D2">
            <v>8800</v>
          </cell>
          <cell r="E2">
            <v>4806.58</v>
          </cell>
          <cell r="F2">
            <v>0</v>
          </cell>
          <cell r="G2">
            <v>0</v>
          </cell>
          <cell r="H2">
            <v>0</v>
          </cell>
          <cell r="I2">
            <v>18</v>
          </cell>
          <cell r="J2">
            <v>302016</v>
          </cell>
          <cell r="K2">
            <v>251728.32</v>
          </cell>
        </row>
        <row r="3">
          <cell r="A3" t="str">
            <v>51</v>
          </cell>
          <cell r="B3" t="str">
            <v>90-2541</v>
          </cell>
          <cell r="C3">
            <v>0</v>
          </cell>
          <cell r="D3">
            <v>0</v>
          </cell>
          <cell r="E3">
            <v>0</v>
          </cell>
          <cell r="F3">
            <v>14</v>
          </cell>
          <cell r="G3">
            <v>290238.19</v>
          </cell>
          <cell r="H3">
            <v>251238.84</v>
          </cell>
          <cell r="I3">
            <v>1</v>
          </cell>
          <cell r="J3">
            <v>19964.2</v>
          </cell>
          <cell r="K3">
            <v>17178.53</v>
          </cell>
        </row>
        <row r="4">
          <cell r="A4" t="str">
            <v>55</v>
          </cell>
          <cell r="B4" t="str">
            <v>90-2541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</v>
          </cell>
          <cell r="J4">
            <v>66835.14</v>
          </cell>
          <cell r="K4">
            <v>52559.69</v>
          </cell>
        </row>
        <row r="5">
          <cell r="A5" t="str">
            <v>58</v>
          </cell>
          <cell r="B5" t="str">
            <v>90-2541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</v>
          </cell>
          <cell r="J5">
            <v>66088.399999999994</v>
          </cell>
          <cell r="K5">
            <v>52151.35</v>
          </cell>
        </row>
        <row r="6">
          <cell r="A6" t="str">
            <v>50</v>
          </cell>
          <cell r="B6" t="str">
            <v>90-2544</v>
          </cell>
          <cell r="C6">
            <v>2</v>
          </cell>
          <cell r="D6">
            <v>17600</v>
          </cell>
          <cell r="E6">
            <v>10080.17</v>
          </cell>
          <cell r="F6">
            <v>1</v>
          </cell>
          <cell r="G6">
            <v>8000</v>
          </cell>
          <cell r="H6">
            <v>5462.52</v>
          </cell>
          <cell r="I6">
            <v>4</v>
          </cell>
          <cell r="J6">
            <v>37600</v>
          </cell>
          <cell r="K6">
            <v>27450.080000000002</v>
          </cell>
        </row>
        <row r="7">
          <cell r="A7" t="str">
            <v>51</v>
          </cell>
          <cell r="B7" t="str">
            <v>90-2544</v>
          </cell>
          <cell r="C7">
            <v>8</v>
          </cell>
          <cell r="D7">
            <v>67529.86</v>
          </cell>
          <cell r="E7">
            <v>37592.589999999997</v>
          </cell>
          <cell r="F7">
            <v>16</v>
          </cell>
          <cell r="G7">
            <v>345311.85</v>
          </cell>
          <cell r="H7">
            <v>304873.26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55</v>
          </cell>
          <cell r="B8" t="str">
            <v>90-2544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3</v>
          </cell>
          <cell r="J8">
            <v>47392.19</v>
          </cell>
          <cell r="K8">
            <v>39605.56</v>
          </cell>
        </row>
        <row r="9">
          <cell r="A9" t="str">
            <v>58</v>
          </cell>
          <cell r="B9" t="str">
            <v>90-2544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6333.47</v>
          </cell>
          <cell r="H9">
            <v>3806.7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5F</v>
          </cell>
          <cell r="B10" t="str">
            <v>90-2544</v>
          </cell>
          <cell r="C10">
            <v>0</v>
          </cell>
          <cell r="D10">
            <v>0</v>
          </cell>
          <cell r="E10">
            <v>0</v>
          </cell>
          <cell r="F10">
            <v>13</v>
          </cell>
          <cell r="G10">
            <v>328311.02</v>
          </cell>
          <cell r="H10">
            <v>289188.14</v>
          </cell>
          <cell r="I10">
            <v>13</v>
          </cell>
          <cell r="J10">
            <v>328311.02</v>
          </cell>
          <cell r="K10">
            <v>289188.14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portBig"/>
      <sheetName val="dataAdjustments"/>
      <sheetName val="dataBooking"/>
      <sheetName val="dataDaily"/>
      <sheetName val="dataShipping"/>
      <sheetName val="listCustomer"/>
      <sheetName val="listProduct"/>
      <sheetName val="reportAccountAdjustments"/>
      <sheetName val="reportAccountBooking"/>
      <sheetName val="reportAccountShipping"/>
      <sheetName val="reportDaily"/>
      <sheetName val="reportDetails"/>
      <sheetName val="reportProductAdjustments"/>
      <sheetName val="reportProductBooking"/>
      <sheetName val="reportProductShipping"/>
      <sheetName val="EBG-P&amp;L-FAS"/>
    </sheetNames>
    <sheetDataSet>
      <sheetData sheetId="0" refreshError="1"/>
      <sheetData sheetId="1" refreshError="1">
        <row r="4">
          <cell r="F4" t="str">
            <v>YTD</v>
          </cell>
          <cell r="K4" t="str">
            <v>YTD</v>
          </cell>
          <cell r="P4" t="str">
            <v>YTD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_170C"/>
    </sheetNames>
    <sheetDataSet>
      <sheetData sheetId="0" refreshError="1">
        <row r="1">
          <cell r="A1" t="str">
            <v>{Generic_Part_Number}</v>
          </cell>
          <cell r="B1" t="str">
            <v>Quantity (G)</v>
          </cell>
          <cell r="C1" t="str">
            <v>Channel Revenue (G)</v>
          </cell>
          <cell r="D1" t="str">
            <v>Gross Margin (G)</v>
          </cell>
          <cell r="E1" t="str">
            <v>Bcklog Quantity (F)</v>
          </cell>
          <cell r="F1" t="str">
            <v>Bcklog Channel Revenue (F)</v>
          </cell>
          <cell r="G1" t="str">
            <v>Bcklog Gross Margin (F)</v>
          </cell>
          <cell r="H1" t="str">
            <v>Forcst Quantity (F)</v>
          </cell>
          <cell r="I1" t="str">
            <v>Forcst Channel Revenue (F)</v>
          </cell>
          <cell r="J1" t="str">
            <v>Forcst Gross Margin (F)</v>
          </cell>
        </row>
        <row r="2">
          <cell r="A2" t="str">
            <v>90-2541</v>
          </cell>
          <cell r="B2">
            <v>22</v>
          </cell>
          <cell r="C2">
            <v>22613.31</v>
          </cell>
          <cell r="D2">
            <v>-66502.570000000007</v>
          </cell>
          <cell r="E2">
            <v>79</v>
          </cell>
          <cell r="F2">
            <v>737481.45</v>
          </cell>
          <cell r="G2">
            <v>513200.23</v>
          </cell>
          <cell r="H2">
            <v>127</v>
          </cell>
          <cell r="I2">
            <v>989409.78</v>
          </cell>
          <cell r="J2">
            <v>627945.68000000005</v>
          </cell>
        </row>
        <row r="3">
          <cell r="A3" t="str">
            <v>90-2544</v>
          </cell>
          <cell r="B3">
            <v>30</v>
          </cell>
          <cell r="C3">
            <v>209787.56</v>
          </cell>
          <cell r="D3">
            <v>95845.92</v>
          </cell>
          <cell r="E3">
            <v>137</v>
          </cell>
          <cell r="F3">
            <v>1442990.16</v>
          </cell>
          <cell r="G3">
            <v>1083220.93</v>
          </cell>
          <cell r="H3">
            <v>153</v>
          </cell>
          <cell r="I3">
            <v>1300206.1599999999</v>
          </cell>
          <cell r="J3">
            <v>898135.25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Page"/>
      <sheetName val="SOI-Actual"/>
      <sheetName val="SFP-Actual"/>
      <sheetName val="SCF-Actual"/>
      <sheetName val="FootNotes"/>
      <sheetName val="14.5M v.5.3 Projections"/>
      <sheetName val="vs Budget 13.5M"/>
      <sheetName val="vs Budget 14.5M"/>
      <sheetName val="SOI Summary"/>
      <sheetName val="SFP Summary"/>
      <sheetName val="PreHist Revenues"/>
      <sheetName val="14.5M v.5.2 Projections"/>
    </sheetNames>
    <sheetDataSet>
      <sheetData sheetId="0" refreshError="1">
        <row r="4">
          <cell r="E4">
            <v>38503</v>
          </cell>
          <cell r="F4">
            <v>38503</v>
          </cell>
          <cell r="G4">
            <v>38383</v>
          </cell>
          <cell r="H4" t="str">
            <v>One</v>
          </cell>
          <cell r="I4">
            <v>1</v>
          </cell>
        </row>
        <row r="5">
          <cell r="G5">
            <v>38411</v>
          </cell>
          <cell r="H5" t="str">
            <v>Two</v>
          </cell>
          <cell r="I5">
            <v>2</v>
          </cell>
        </row>
        <row r="6">
          <cell r="G6">
            <v>38442</v>
          </cell>
          <cell r="H6" t="str">
            <v>Three</v>
          </cell>
          <cell r="I6">
            <v>3</v>
          </cell>
        </row>
        <row r="7">
          <cell r="G7">
            <v>38472</v>
          </cell>
          <cell r="H7" t="str">
            <v>Four</v>
          </cell>
          <cell r="I7">
            <v>4</v>
          </cell>
        </row>
        <row r="8">
          <cell r="G8">
            <v>38503</v>
          </cell>
          <cell r="H8" t="str">
            <v>Five</v>
          </cell>
          <cell r="I8">
            <v>5</v>
          </cell>
        </row>
        <row r="9">
          <cell r="G9">
            <v>38533</v>
          </cell>
          <cell r="H9" t="str">
            <v>Six</v>
          </cell>
          <cell r="I9">
            <v>6</v>
          </cell>
        </row>
        <row r="10">
          <cell r="G10">
            <v>38564</v>
          </cell>
          <cell r="H10" t="str">
            <v>Seven</v>
          </cell>
          <cell r="I10">
            <v>7</v>
          </cell>
        </row>
        <row r="11">
          <cell r="G11">
            <v>38595</v>
          </cell>
          <cell r="H11" t="str">
            <v>Eight</v>
          </cell>
          <cell r="I11">
            <v>8</v>
          </cell>
        </row>
        <row r="12">
          <cell r="G12">
            <v>38625</v>
          </cell>
          <cell r="H12" t="str">
            <v>Nine</v>
          </cell>
          <cell r="I12">
            <v>9</v>
          </cell>
        </row>
        <row r="13">
          <cell r="G13">
            <v>38656</v>
          </cell>
          <cell r="H13" t="str">
            <v>Ten</v>
          </cell>
          <cell r="I13">
            <v>10</v>
          </cell>
        </row>
        <row r="14">
          <cell r="G14">
            <v>38686</v>
          </cell>
          <cell r="H14" t="str">
            <v>Eleven</v>
          </cell>
          <cell r="I14">
            <v>11</v>
          </cell>
        </row>
        <row r="15">
          <cell r="G15">
            <v>38717</v>
          </cell>
          <cell r="H15" t="str">
            <v>Twelve</v>
          </cell>
          <cell r="I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ExecOverview "/>
      <sheetName val="CALA 05Plan vs. CWV "/>
      <sheetName val="CALA 05Plan vs. CWV"/>
      <sheetName val="CWV Risk Tracking"/>
      <sheetName val="Opportunity Funnel"/>
      <sheetName val="Wins"/>
      <sheetName val="Losses"/>
      <sheetName val=" Cala Summary"/>
      <sheetName val=" Cala Summary '05"/>
      <sheetName val="CALA Qtr. View "/>
      <sheetName val="CustomerGroup"/>
      <sheetName val="CALA Qtr. View  '05"/>
      <sheetName val="PIVOT"/>
      <sheetName val="Chart 3 - DATA"/>
      <sheetName val="Worksheet"/>
      <sheetName val="Mar 10"/>
      <sheetName val="Apr 27"/>
      <sheetName val="Mar 24"/>
      <sheetName val="Feb 24"/>
      <sheetName val="Jan 27"/>
      <sheetName val="Bas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AT&amp;T CALA INS</v>
          </cell>
        </row>
        <row r="2">
          <cell r="A2" t="str">
            <v>AT&amp;T CALA Mobility</v>
          </cell>
        </row>
        <row r="3">
          <cell r="A3" t="str">
            <v>Bell South CALA Mobility</v>
          </cell>
        </row>
        <row r="4">
          <cell r="A4" t="str">
            <v>CALA GBP INS</v>
          </cell>
        </row>
        <row r="5">
          <cell r="A5" t="str">
            <v>CALA GBP Mobility</v>
          </cell>
        </row>
        <row r="6">
          <cell r="A6" t="str">
            <v>Centennial</v>
          </cell>
        </row>
        <row r="7">
          <cell r="A7" t="str">
            <v>Other CALA INS</v>
          </cell>
        </row>
        <row r="8">
          <cell r="A8" t="str">
            <v>Other CALA Mobility</v>
          </cell>
        </row>
        <row r="9">
          <cell r="A9" t="str">
            <v>SBC CALA INS</v>
          </cell>
        </row>
        <row r="10">
          <cell r="A10" t="str">
            <v>Telecom Italia CALA INS</v>
          </cell>
        </row>
        <row r="11">
          <cell r="A11" t="str">
            <v>Telecom Italia CALA Mobility</v>
          </cell>
        </row>
        <row r="12">
          <cell r="A12" t="str">
            <v>Telefonica CALA</v>
          </cell>
        </row>
        <row r="13">
          <cell r="A13" t="str">
            <v>Telefonica CALA INS</v>
          </cell>
        </row>
        <row r="14">
          <cell r="A14" t="str">
            <v>Telemar</v>
          </cell>
        </row>
        <row r="15">
          <cell r="A15" t="str">
            <v>Verizon CALA Mobility</v>
          </cell>
        </row>
        <row r="16">
          <cell r="A16" t="str">
            <v>Worldcom CALA INS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ExecOverview"/>
      <sheetName val="NAR Wireline West04Plan vs. CWV"/>
      <sheetName val="NAR Wireline West05Planvs.CWV"/>
      <sheetName val="CWV Risk Tracking"/>
      <sheetName val="Opportunity Funnel"/>
      <sheetName val="Losses"/>
      <sheetName val="Wins"/>
      <sheetName val="Account Assignments"/>
      <sheetName val="NAR Wireline West Summary"/>
      <sheetName val="NAR Wireline West Summary'05"/>
      <sheetName val="NAR Wireline West Qtr. View"/>
      <sheetName val="Tracking Summary"/>
      <sheetName val="Opp - Risk"/>
      <sheetName val="Summary"/>
      <sheetName val="Qtrly Drops"/>
      <sheetName val="YTD Revenue"/>
      <sheetName val="03-04 GAP Analy"/>
      <sheetName val="CustomerGroup"/>
      <sheetName val="Gap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A2" t="str">
            <v>INS Non US Inbound</v>
          </cell>
        </row>
        <row r="3">
          <cell r="A3" t="str">
            <v>Major Accounts Wireline</v>
          </cell>
        </row>
        <row r="4">
          <cell r="A4" t="str">
            <v>Major Accounts Wireline - Cable Group</v>
          </cell>
        </row>
        <row r="5">
          <cell r="A5" t="str">
            <v>Major Accounts Wireline - Level 3</v>
          </cell>
        </row>
        <row r="6">
          <cell r="A6" t="str">
            <v>Major Accounts Wireline - MCI</v>
          </cell>
        </row>
        <row r="7">
          <cell r="A7" t="str">
            <v>NAR Channels</v>
          </cell>
        </row>
        <row r="8">
          <cell r="A8" t="str">
            <v>Qwest</v>
          </cell>
        </row>
        <row r="9">
          <cell r="A9" t="str">
            <v>SBC</v>
          </cell>
        </row>
      </sheetData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Trk"/>
      <sheetName val="PtTrk-xx"/>
      <sheetName val="90LTrk_CDA"/>
      <sheetName val="90LTrk_US"/>
      <sheetName val="90LTrk_LAM"/>
      <sheetName val="90LTrk_EMA"/>
      <sheetName val="90LTrk_APR"/>
      <sheetName val="Rollup_World"/>
      <sheetName val="Rollup_CDA"/>
      <sheetName val="Rollup_LAM"/>
      <sheetName val="Rollup_US"/>
      <sheetName val="Rollup_EMA"/>
      <sheetName val="Rollup_APR"/>
      <sheetName val="Rollup_Corp"/>
      <sheetName val="90LTrk_CORP"/>
      <sheetName val="90LTrk_IUR"/>
      <sheetName val="byRel"/>
      <sheetName val="FY96"/>
      <sheetName val="Q1'97"/>
      <sheetName val="Q2'97"/>
      <sheetName val="Q3'97"/>
      <sheetName val="Q4'97"/>
      <sheetName val="Q1'98"/>
      <sheetName val="Q2'98"/>
      <sheetName val="Q3'98"/>
      <sheetName val="Q4'98"/>
      <sheetName val="Q1'99"/>
      <sheetName val="Q2'99"/>
      <sheetName val="Q3'99"/>
      <sheetName val="Q499"/>
      <sheetName val="Q100"/>
      <sheetName val="Q200"/>
      <sheetName val="Q300"/>
      <sheetName val="Q400"/>
      <sheetName val="Jun00"/>
      <sheetName val="AQ300"/>
      <sheetName val="AQ400"/>
      <sheetName val="CurrData"/>
      <sheetName val="AQ101"/>
      <sheetName val="AQ201"/>
      <sheetName val="Industry Analyst Rpt"/>
      <sheetName val="ATMsales"/>
      <sheetName val="ATMmargin"/>
      <sheetName val="BUoutlook"/>
      <sheetName val="7470vsESE % Rev"/>
      <sheetName val="7470 FR Eth IP Forecast"/>
      <sheetName val="7470 Canada config-hist"/>
      <sheetName val="7470 USA config-hist"/>
      <sheetName val="7470 LAM config-hist"/>
      <sheetName val="7470 EMA config-hist"/>
      <sheetName val="7470 APR config-hist"/>
      <sheetName val="7470 World config-hist"/>
      <sheetName val="7470config"/>
      <sheetName val="DBase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C"/>
      <sheetName val="EMEA"/>
      <sheetName val="Geography"/>
      <sheetName val="Detail"/>
      <sheetName val="Reclass"/>
      <sheetName val="Hires this Week"/>
      <sheetName val="Departures this Week"/>
      <sheetName val="Transfers this Week"/>
      <sheetName val="Offers Extended &amp; Accepted"/>
      <sheetName val="Offers Ext'd, Not Yet Accepted"/>
      <sheetName val="Known Departures"/>
      <sheetName val="Known Transfers"/>
      <sheetName val="LA Contractors"/>
      <sheetName val="Temps &amp; Contractors"/>
      <sheetName val="Interns"/>
      <sheetName val="Consultants"/>
      <sheetName val="Active SAP Cost Centers"/>
      <sheetName val="Dept Listing"/>
      <sheetName val="New Dept Listi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V1" t="str">
            <v>Op Unit 1</v>
          </cell>
        </row>
        <row r="2">
          <cell r="V2" t="str">
            <v>CSO ADMINISTRATION</v>
          </cell>
        </row>
        <row r="3">
          <cell r="V3" t="str">
            <v>CSO ADMINISTRATION</v>
          </cell>
        </row>
        <row r="4">
          <cell r="V4" t="str">
            <v>CSO ADMINISTRATION</v>
          </cell>
        </row>
        <row r="5">
          <cell r="V5" t="str">
            <v>CSO ADMINISTRATION</v>
          </cell>
        </row>
        <row r="6">
          <cell r="V6" t="str">
            <v>CSO ADMINISTRATION</v>
          </cell>
        </row>
        <row r="7">
          <cell r="V7" t="str">
            <v>CSO ADMINISTRATION</v>
          </cell>
        </row>
        <row r="8">
          <cell r="V8" t="str">
            <v>CSO ADMINISTRATION</v>
          </cell>
        </row>
        <row r="9">
          <cell r="V9" t="str">
            <v>CUSTOMER SERVICES</v>
          </cell>
        </row>
        <row r="10">
          <cell r="V10" t="str">
            <v>CUSTOMER SERVICES</v>
          </cell>
        </row>
        <row r="11">
          <cell r="V11" t="str">
            <v>CUSTOMER SERVICES</v>
          </cell>
        </row>
        <row r="12">
          <cell r="V12" t="str">
            <v>CUSTOMER SERVICES</v>
          </cell>
        </row>
        <row r="13">
          <cell r="V13" t="str">
            <v>CUSTOMER SERVICES</v>
          </cell>
        </row>
        <row r="14">
          <cell r="V14" t="str">
            <v>CUSTOMER SERVICES</v>
          </cell>
        </row>
        <row r="15">
          <cell r="V15" t="str">
            <v>CUSTOMER SERVICES</v>
          </cell>
        </row>
        <row r="16">
          <cell r="V16" t="str">
            <v>CUSTOMER SERVICES</v>
          </cell>
        </row>
        <row r="17">
          <cell r="V17" t="str">
            <v>CUSTOMER SERVICES</v>
          </cell>
        </row>
        <row r="18">
          <cell r="V18" t="str">
            <v>CUSTOMER SERVICES</v>
          </cell>
        </row>
        <row r="19">
          <cell r="V19" t="str">
            <v>CUSTOMER SERVICES</v>
          </cell>
        </row>
        <row r="20">
          <cell r="V20" t="str">
            <v>CUSTOMER SERVICES</v>
          </cell>
        </row>
        <row r="21">
          <cell r="V21" t="str">
            <v>CUSTOMER SERVICES</v>
          </cell>
        </row>
        <row r="22">
          <cell r="V22" t="str">
            <v>CUSTOMER SERVICES</v>
          </cell>
        </row>
        <row r="23">
          <cell r="V23" t="str">
            <v>CUSTOMER SERVICES</v>
          </cell>
        </row>
        <row r="24">
          <cell r="V24" t="str">
            <v>CUSTOMER SERVICES</v>
          </cell>
        </row>
        <row r="25">
          <cell r="V25" t="str">
            <v>CUSTOMER SERVICES</v>
          </cell>
        </row>
        <row r="26">
          <cell r="V26" t="str">
            <v>CUSTOMER SERVICES</v>
          </cell>
        </row>
        <row r="27">
          <cell r="V27" t="str">
            <v>CUSTOMER SERVICES</v>
          </cell>
        </row>
        <row r="28">
          <cell r="V28" t="str">
            <v>CUSTOMER SERVICES</v>
          </cell>
        </row>
        <row r="29">
          <cell r="V29" t="str">
            <v>CUSTOMER SERVICES</v>
          </cell>
        </row>
        <row r="30">
          <cell r="V30" t="str">
            <v>CUSTOMER SERVICES</v>
          </cell>
        </row>
        <row r="31">
          <cell r="V31" t="str">
            <v>CUSTOMER SERVICES</v>
          </cell>
        </row>
        <row r="32">
          <cell r="V32" t="str">
            <v>CUSTOMER SERVICES</v>
          </cell>
        </row>
        <row r="33">
          <cell r="V33" t="str">
            <v>CUSTOMER SERVICES</v>
          </cell>
        </row>
        <row r="34">
          <cell r="V34" t="str">
            <v>CUSTOMER SERVICES</v>
          </cell>
        </row>
        <row r="35">
          <cell r="V35" t="str">
            <v>CUSTOMER SERVICES</v>
          </cell>
        </row>
        <row r="36">
          <cell r="V36" t="str">
            <v>CUSTOMER SERVICES</v>
          </cell>
        </row>
        <row r="37">
          <cell r="V37" t="str">
            <v>CUSTOMER SERVICES</v>
          </cell>
        </row>
        <row r="38">
          <cell r="V38" t="str">
            <v>CUSTOMER SERVICES</v>
          </cell>
        </row>
        <row r="39">
          <cell r="V39" t="str">
            <v>CUSTOMER SERVICES</v>
          </cell>
        </row>
        <row r="40">
          <cell r="V40" t="str">
            <v>CUSTOMER SERVICES</v>
          </cell>
        </row>
        <row r="41">
          <cell r="V41" t="str">
            <v>CUSTOMER SERVICES</v>
          </cell>
        </row>
        <row r="42">
          <cell r="V42" t="str">
            <v>CUSTOMER SERVICES</v>
          </cell>
        </row>
        <row r="43">
          <cell r="V43" t="str">
            <v>CUSTOMER SERVICES</v>
          </cell>
        </row>
        <row r="44">
          <cell r="V44" t="str">
            <v>CUSTOMER SERVICES</v>
          </cell>
        </row>
        <row r="45">
          <cell r="V45" t="str">
            <v>CUSTOMER SERVICES</v>
          </cell>
        </row>
        <row r="46">
          <cell r="V46" t="str">
            <v>CUSTOMER SERVICES</v>
          </cell>
        </row>
        <row r="47">
          <cell r="V47" t="str">
            <v>CUSTOMER SERVICES</v>
          </cell>
        </row>
        <row r="48">
          <cell r="V48" t="str">
            <v>CUSTOMER SERVICES</v>
          </cell>
        </row>
        <row r="49">
          <cell r="V49" t="str">
            <v>CUSTOMER SERVICES</v>
          </cell>
        </row>
        <row r="50">
          <cell r="V50" t="str">
            <v>CUSTOMER SERVICES</v>
          </cell>
        </row>
        <row r="51">
          <cell r="V51" t="str">
            <v>CUSTOMER SERVICES</v>
          </cell>
        </row>
        <row r="52">
          <cell r="V52" t="str">
            <v>CUSTOMER SERVICES</v>
          </cell>
        </row>
        <row r="53">
          <cell r="V53" t="str">
            <v>CUSTOMER SERVICES</v>
          </cell>
        </row>
        <row r="54">
          <cell r="V54" t="str">
            <v>CUSTOMER SERVICES</v>
          </cell>
        </row>
        <row r="55">
          <cell r="V55" t="str">
            <v>CUSTOMER SERVICES</v>
          </cell>
        </row>
        <row r="56">
          <cell r="V56" t="str">
            <v>CUSTOMER SERVICES</v>
          </cell>
        </row>
        <row r="57">
          <cell r="V57" t="str">
            <v>CUSTOMER SERVICES</v>
          </cell>
        </row>
        <row r="58">
          <cell r="V58" t="str">
            <v>CUSTOMER SERVICES</v>
          </cell>
        </row>
        <row r="59">
          <cell r="V59" t="str">
            <v>CUSTOMER SERVICES</v>
          </cell>
        </row>
        <row r="60">
          <cell r="V60" t="str">
            <v>CUSTOMER SERVICES</v>
          </cell>
        </row>
        <row r="61">
          <cell r="V61" t="str">
            <v>CUSTOMER SERVICES</v>
          </cell>
        </row>
        <row r="62">
          <cell r="V62" t="str">
            <v>CUSTOMER SERVICES</v>
          </cell>
        </row>
        <row r="63">
          <cell r="V63" t="str">
            <v>CUSTOMER SERVICES</v>
          </cell>
        </row>
        <row r="64">
          <cell r="V64" t="str">
            <v>CUSTOMER SERVICES</v>
          </cell>
        </row>
        <row r="65">
          <cell r="V65" t="str">
            <v>CUSTOMER SERVICES</v>
          </cell>
        </row>
        <row r="66">
          <cell r="V66" t="str">
            <v>CUSTOMER SERVICES</v>
          </cell>
        </row>
        <row r="67">
          <cell r="V67" t="str">
            <v>CUSTOMER SERVICES</v>
          </cell>
        </row>
        <row r="68">
          <cell r="V68" t="str">
            <v>CUSTOMER SERVICES</v>
          </cell>
        </row>
        <row r="69">
          <cell r="V69" t="str">
            <v>CUSTOMER SERVICES</v>
          </cell>
        </row>
        <row r="70">
          <cell r="V70" t="str">
            <v>CUSTOMER SERVICES</v>
          </cell>
        </row>
        <row r="71">
          <cell r="V71" t="str">
            <v>CUSTOMER SERVICES</v>
          </cell>
        </row>
        <row r="72">
          <cell r="V72" t="str">
            <v>CUSTOMER SERVICES</v>
          </cell>
        </row>
        <row r="73">
          <cell r="V73" t="str">
            <v>CUSTOMER SERVICES</v>
          </cell>
        </row>
        <row r="74">
          <cell r="V74" t="str">
            <v>CUSTOMER SERVICES</v>
          </cell>
        </row>
        <row r="75">
          <cell r="V75" t="str">
            <v>CUSTOMER SERVICES</v>
          </cell>
        </row>
        <row r="76">
          <cell r="V76" t="str">
            <v>CUSTOMER SERVICES</v>
          </cell>
        </row>
        <row r="77">
          <cell r="V77" t="str">
            <v>CUSTOMER SERVICES</v>
          </cell>
        </row>
        <row r="78">
          <cell r="V78" t="str">
            <v>CUSTOMER SERVICES</v>
          </cell>
        </row>
        <row r="79">
          <cell r="V79" t="str">
            <v>CUSTOMER SERVICES</v>
          </cell>
        </row>
        <row r="80">
          <cell r="V80" t="str">
            <v>CUSTOMER SERVICES</v>
          </cell>
        </row>
        <row r="81">
          <cell r="V81" t="str">
            <v>CUSTOMER SERVICES</v>
          </cell>
        </row>
        <row r="82">
          <cell r="V82" t="str">
            <v>CUSTOMER SERVICES</v>
          </cell>
        </row>
        <row r="83">
          <cell r="V83" t="str">
            <v>CUSTOMER SERVICES</v>
          </cell>
        </row>
        <row r="84">
          <cell r="V84" t="str">
            <v>CUSTOMER SERVICES</v>
          </cell>
        </row>
        <row r="85">
          <cell r="V85" t="str">
            <v>CUSTOMER SERVICES</v>
          </cell>
        </row>
        <row r="86">
          <cell r="V86" t="str">
            <v>CUSTOMER SERVICES</v>
          </cell>
        </row>
        <row r="87">
          <cell r="V87" t="str">
            <v>CUSTOMER SERVICES</v>
          </cell>
        </row>
        <row r="88">
          <cell r="V88" t="str">
            <v>CUSTOMER SERVICES</v>
          </cell>
        </row>
        <row r="89">
          <cell r="V89" t="str">
            <v>CUSTOMER SERVICES</v>
          </cell>
        </row>
        <row r="90">
          <cell r="V90" t="str">
            <v>CUSTOMER SERVICES</v>
          </cell>
        </row>
        <row r="91">
          <cell r="V91" t="str">
            <v>CUSTOMER SERVICES</v>
          </cell>
        </row>
        <row r="92">
          <cell r="V92" t="str">
            <v>CUSTOMER SERVICES</v>
          </cell>
        </row>
        <row r="93">
          <cell r="V93" t="str">
            <v>CUSTOMER SERVICES</v>
          </cell>
        </row>
        <row r="94">
          <cell r="V94" t="str">
            <v>CUSTOMER SERVICES</v>
          </cell>
        </row>
        <row r="95">
          <cell r="V95" t="str">
            <v>CUSTOMER SERVICES</v>
          </cell>
        </row>
        <row r="96">
          <cell r="V96" t="str">
            <v>CUSTOMER SERVICES</v>
          </cell>
        </row>
        <row r="97">
          <cell r="V97" t="str">
            <v>CUSTOMER SERVICES</v>
          </cell>
        </row>
        <row r="98">
          <cell r="V98" t="str">
            <v>CUSTOMER SERVICES</v>
          </cell>
        </row>
        <row r="99">
          <cell r="V99" t="str">
            <v>CUSTOMER SERVICES</v>
          </cell>
        </row>
        <row r="100">
          <cell r="V100" t="str">
            <v>CUSTOMER SERVICES</v>
          </cell>
        </row>
        <row r="101">
          <cell r="V101" t="str">
            <v>CUSTOMER SERVICES</v>
          </cell>
        </row>
        <row r="102">
          <cell r="V102" t="str">
            <v>CUSTOMER SERVICES</v>
          </cell>
        </row>
        <row r="103">
          <cell r="V103" t="str">
            <v>CUSTOMER SERVICES</v>
          </cell>
        </row>
        <row r="104">
          <cell r="V104" t="str">
            <v>CUSTOMER SERVICES</v>
          </cell>
        </row>
        <row r="105">
          <cell r="V105" t="str">
            <v>CUSTOMER SERVICES</v>
          </cell>
        </row>
        <row r="106">
          <cell r="V106" t="str">
            <v>CUSTOMER SERVICES</v>
          </cell>
        </row>
        <row r="107">
          <cell r="V107" t="str">
            <v>CUSTOMER SERVICES</v>
          </cell>
        </row>
        <row r="108">
          <cell r="V108" t="str">
            <v>CUSTOMER SERVICES</v>
          </cell>
        </row>
        <row r="109">
          <cell r="V109" t="str">
            <v>CUSTOMER SERVICES</v>
          </cell>
        </row>
        <row r="110">
          <cell r="V110" t="str">
            <v>CUSTOMER SERVICES</v>
          </cell>
        </row>
        <row r="111">
          <cell r="V111" t="str">
            <v>CUSTOMER SERVICES</v>
          </cell>
        </row>
        <row r="112">
          <cell r="V112" t="str">
            <v>EDUCATION</v>
          </cell>
        </row>
        <row r="113">
          <cell r="V113" t="str">
            <v>EDUCATION</v>
          </cell>
        </row>
        <row r="114">
          <cell r="V114" t="str">
            <v>EDUCATION</v>
          </cell>
        </row>
        <row r="115">
          <cell r="V115" t="str">
            <v>EDUCATION</v>
          </cell>
        </row>
        <row r="116">
          <cell r="V116" t="str">
            <v>EDUCATION</v>
          </cell>
        </row>
        <row r="117">
          <cell r="V117" t="str">
            <v>EDUCATION</v>
          </cell>
        </row>
        <row r="118">
          <cell r="V118" t="str">
            <v>EDUCATION</v>
          </cell>
        </row>
        <row r="119">
          <cell r="V119" t="str">
            <v>EDUCATION</v>
          </cell>
        </row>
        <row r="120">
          <cell r="V120" t="str">
            <v>EDUCATION</v>
          </cell>
        </row>
        <row r="121">
          <cell r="V121" t="str">
            <v>EDUCATION</v>
          </cell>
        </row>
        <row r="122">
          <cell r="V122" t="str">
            <v>EDUCATION</v>
          </cell>
        </row>
        <row r="123">
          <cell r="V123" t="str">
            <v>EDUCATION</v>
          </cell>
        </row>
        <row r="124">
          <cell r="V124" t="str">
            <v>EDUCATION</v>
          </cell>
        </row>
        <row r="125">
          <cell r="V125" t="str">
            <v>EDUCATION</v>
          </cell>
        </row>
        <row r="126">
          <cell r="V126" t="str">
            <v>EDUCATION</v>
          </cell>
        </row>
        <row r="127">
          <cell r="V127" t="str">
            <v>EDUCATION</v>
          </cell>
        </row>
        <row r="128">
          <cell r="V128" t="str">
            <v>EDUCATION</v>
          </cell>
        </row>
        <row r="129">
          <cell r="V129" t="str">
            <v>EDUCATION</v>
          </cell>
        </row>
        <row r="130">
          <cell r="V130" t="str">
            <v>EDUCATION</v>
          </cell>
        </row>
        <row r="131">
          <cell r="V131" t="str">
            <v>EDUCATION</v>
          </cell>
        </row>
        <row r="132">
          <cell r="V132" t="str">
            <v>EDUCATION</v>
          </cell>
        </row>
        <row r="133">
          <cell r="V133" t="str">
            <v>EDUCATION</v>
          </cell>
        </row>
        <row r="134">
          <cell r="V134" t="str">
            <v>EDUCATION</v>
          </cell>
        </row>
        <row r="135">
          <cell r="V135" t="str">
            <v>EDUCATION</v>
          </cell>
        </row>
        <row r="136">
          <cell r="V136" t="str">
            <v>EDUCATION</v>
          </cell>
        </row>
        <row r="137">
          <cell r="V137" t="str">
            <v>EDUCATION</v>
          </cell>
        </row>
        <row r="138">
          <cell r="V138" t="str">
            <v>EDUCATION</v>
          </cell>
        </row>
        <row r="139">
          <cell r="V139" t="str">
            <v>EDUCATION</v>
          </cell>
        </row>
        <row r="140">
          <cell r="V140" t="str">
            <v>EDUCATION</v>
          </cell>
        </row>
        <row r="141">
          <cell r="V141" t="str">
            <v>EDUCATION</v>
          </cell>
        </row>
        <row r="142">
          <cell r="V142" t="str">
            <v>EDUCATION</v>
          </cell>
        </row>
        <row r="143">
          <cell r="V143" t="str">
            <v>EDUCATION</v>
          </cell>
        </row>
        <row r="144">
          <cell r="V144" t="str">
            <v>EDUCATION</v>
          </cell>
        </row>
        <row r="145">
          <cell r="V145" t="str">
            <v>PROFESSIONAL SERVICES</v>
          </cell>
        </row>
        <row r="146">
          <cell r="V146" t="str">
            <v>PROFESSIONAL SERVICES</v>
          </cell>
        </row>
        <row r="147">
          <cell r="V147" t="str">
            <v>PROFESSIONAL SERVICES</v>
          </cell>
        </row>
        <row r="148">
          <cell r="V148" t="str">
            <v>PROFESSIONAL SERVICES</v>
          </cell>
        </row>
        <row r="149">
          <cell r="V149" t="str">
            <v>PROFESSIONAL SERVICES</v>
          </cell>
        </row>
        <row r="150">
          <cell r="V150" t="str">
            <v>PROFESSIONAL SERVICES</v>
          </cell>
        </row>
        <row r="151">
          <cell r="V151" t="str">
            <v>PROFESSIONAL SERVICES</v>
          </cell>
        </row>
        <row r="152">
          <cell r="V152" t="str">
            <v>PROFESSIONAL SERVICES</v>
          </cell>
        </row>
        <row r="153">
          <cell r="V153" t="str">
            <v>PROFESSIONAL SERVICES</v>
          </cell>
        </row>
        <row r="154">
          <cell r="V154" t="str">
            <v>PROFESSIONAL SERVICES</v>
          </cell>
        </row>
        <row r="155">
          <cell r="V155" t="str">
            <v>PROFESSIONAL SERVICES</v>
          </cell>
        </row>
        <row r="156">
          <cell r="V156" t="str">
            <v>PROFESSIONAL SERVICES</v>
          </cell>
        </row>
        <row r="157">
          <cell r="V157" t="str">
            <v>PROFESSIONAL SERVICES</v>
          </cell>
        </row>
        <row r="158">
          <cell r="V158" t="str">
            <v>PROFESSIONAL SERVICES</v>
          </cell>
        </row>
        <row r="159">
          <cell r="V159" t="str">
            <v>PROFESSIONAL SERVICES</v>
          </cell>
        </row>
        <row r="160">
          <cell r="V160" t="str">
            <v>PROFESSIONAL SERVICES</v>
          </cell>
        </row>
        <row r="161">
          <cell r="V161" t="str">
            <v>PROFESSIONAL SERVICES</v>
          </cell>
        </row>
        <row r="162">
          <cell r="V162" t="str">
            <v>PROFESSIONAL SERVICES</v>
          </cell>
        </row>
        <row r="163">
          <cell r="V163" t="str">
            <v>PROFESSIONAL SERVICES</v>
          </cell>
        </row>
        <row r="164">
          <cell r="V164" t="str">
            <v>PROFESSIONAL SERVICES</v>
          </cell>
        </row>
        <row r="165">
          <cell r="V165" t="str">
            <v>PROFESSIONAL SERVICES</v>
          </cell>
        </row>
        <row r="166">
          <cell r="V166" t="str">
            <v>PROFESSIONAL SERVICES</v>
          </cell>
        </row>
        <row r="167">
          <cell r="V167" t="str">
            <v>PROFESSIONAL SERVICES</v>
          </cell>
        </row>
        <row r="168">
          <cell r="V168" t="str">
            <v>PROFESSIONAL SERVICES</v>
          </cell>
        </row>
        <row r="169">
          <cell r="V169" t="str">
            <v>PROFESSIONAL SERVICES</v>
          </cell>
        </row>
        <row r="170">
          <cell r="V170" t="str">
            <v>PROFESSIONAL SERVICES</v>
          </cell>
        </row>
        <row r="171">
          <cell r="V171" t="str">
            <v>PROFESSIONAL SERVICES</v>
          </cell>
        </row>
        <row r="172">
          <cell r="V172" t="str">
            <v>PROFESSIONAL SERVICES</v>
          </cell>
        </row>
        <row r="173">
          <cell r="V173" t="str">
            <v>PROFESSIONAL SERVICES</v>
          </cell>
        </row>
        <row r="174">
          <cell r="V174" t="str">
            <v>PROFESSIONAL SERVICES</v>
          </cell>
        </row>
        <row r="175">
          <cell r="V175" t="str">
            <v>PROFESSIONAL SERVICES</v>
          </cell>
        </row>
        <row r="176">
          <cell r="V176" t="str">
            <v>PROFESSIONAL SERVICES</v>
          </cell>
        </row>
        <row r="177">
          <cell r="V177" t="str">
            <v>PROFESSIONAL SERVICES</v>
          </cell>
        </row>
        <row r="178">
          <cell r="V178" t="str">
            <v>PROFESSIONAL SERVICES</v>
          </cell>
        </row>
        <row r="179">
          <cell r="V179" t="str">
            <v>PROFESSIONAL SERVICES</v>
          </cell>
        </row>
        <row r="180">
          <cell r="V180" t="str">
            <v>PROFESSIONAL SERVICES</v>
          </cell>
        </row>
        <row r="181">
          <cell r="V181" t="str">
            <v>PROFESSIONAL SERVICES</v>
          </cell>
        </row>
        <row r="182">
          <cell r="V182" t="str">
            <v>PROFESSIONAL SERVICES</v>
          </cell>
        </row>
        <row r="183">
          <cell r="V183" t="str">
            <v>PROFESSIONAL SERVICES</v>
          </cell>
        </row>
        <row r="184">
          <cell r="V184" t="str">
            <v>PROFESSIONAL SERVICES</v>
          </cell>
        </row>
        <row r="185">
          <cell r="V185" t="str">
            <v>PROFESSIONAL SERVICES</v>
          </cell>
        </row>
        <row r="186">
          <cell r="V186" t="str">
            <v>PROFESSIONAL SERVICES</v>
          </cell>
        </row>
        <row r="187">
          <cell r="V187" t="str">
            <v>PROFESSIONAL SERVICES</v>
          </cell>
        </row>
        <row r="188">
          <cell r="V188" t="str">
            <v>PROFESSIONAL SERVICES</v>
          </cell>
        </row>
        <row r="189">
          <cell r="V189" t="str">
            <v>PROFESSIONAL SERVICES</v>
          </cell>
        </row>
        <row r="190">
          <cell r="V190" t="str">
            <v>PROFESSIONAL SERVICES</v>
          </cell>
        </row>
        <row r="191">
          <cell r="V191" t="str">
            <v>PROFESSIONAL SERVICES</v>
          </cell>
        </row>
        <row r="192">
          <cell r="V192" t="str">
            <v>PROFESSIONAL SERVICES</v>
          </cell>
        </row>
        <row r="193">
          <cell r="V193" t="str">
            <v>PROFESSIONAL SERVICES</v>
          </cell>
        </row>
        <row r="194">
          <cell r="V194" t="str">
            <v>PROFESSIONAL SERVICES</v>
          </cell>
        </row>
        <row r="195">
          <cell r="V195" t="str">
            <v>PROFESSIONAL SERVICES</v>
          </cell>
        </row>
        <row r="196">
          <cell r="V196" t="str">
            <v>PROFESSIONAL SERVICES</v>
          </cell>
        </row>
        <row r="197">
          <cell r="V197" t="str">
            <v>PROFESSIONAL SERVICES</v>
          </cell>
        </row>
        <row r="198">
          <cell r="V198" t="str">
            <v>PROFESSIONAL SERVICES</v>
          </cell>
        </row>
        <row r="199">
          <cell r="V199" t="str">
            <v>PROFESSIONAL SERVICES</v>
          </cell>
        </row>
        <row r="200">
          <cell r="V200" t="str">
            <v>PROFESSIONAL SERVICES</v>
          </cell>
        </row>
        <row r="201">
          <cell r="V201" t="str">
            <v>PROFESSIONAL SERVICES</v>
          </cell>
        </row>
        <row r="202">
          <cell r="V202" t="str">
            <v>PROFESSIONAL SERVICES</v>
          </cell>
        </row>
        <row r="203">
          <cell r="V203" t="str">
            <v>PROFESSIONAL SERVICES</v>
          </cell>
        </row>
        <row r="204">
          <cell r="V204" t="str">
            <v>PROFESSIONAL SERVICES</v>
          </cell>
        </row>
        <row r="205">
          <cell r="V205" t="str">
            <v>PROFESSIONAL SERVICES</v>
          </cell>
        </row>
        <row r="206">
          <cell r="V206" t="str">
            <v>PROFESSIONAL SERVICES</v>
          </cell>
        </row>
        <row r="207">
          <cell r="V207" t="str">
            <v>PROFESSIONAL SERVICES</v>
          </cell>
        </row>
        <row r="208">
          <cell r="V208" t="str">
            <v>PROFESSIONAL SERVICES</v>
          </cell>
        </row>
        <row r="209">
          <cell r="V209" t="str">
            <v>PROFESSIONAL SERVICES</v>
          </cell>
        </row>
        <row r="210">
          <cell r="V210" t="str">
            <v>PROFESSIONAL SERVICES</v>
          </cell>
        </row>
        <row r="211">
          <cell r="V211" t="str">
            <v>PROFESSIONAL SERVICES</v>
          </cell>
        </row>
        <row r="212">
          <cell r="V212" t="str">
            <v>PROFESSIONAL SERVICES</v>
          </cell>
        </row>
        <row r="213">
          <cell r="V213" t="str">
            <v>PROFESSIONAL SERVICES</v>
          </cell>
        </row>
        <row r="214">
          <cell r="V214" t="str">
            <v>PROFESSIONAL SERVICES</v>
          </cell>
        </row>
        <row r="215">
          <cell r="V215" t="str">
            <v>PROFESSIONAL SERVICES</v>
          </cell>
        </row>
        <row r="216">
          <cell r="V216" t="str">
            <v>PROFESSIONAL SERVICES</v>
          </cell>
        </row>
        <row r="217">
          <cell r="V217" t="str">
            <v>PROFESSIONAL SERVICES</v>
          </cell>
        </row>
        <row r="218">
          <cell r="V218" t="str">
            <v>PROFESSIONAL SERVICES</v>
          </cell>
        </row>
        <row r="219">
          <cell r="V219" t="str">
            <v>PROFESSIONAL SERVICES</v>
          </cell>
        </row>
        <row r="220">
          <cell r="V220" t="str">
            <v>PROFESSIONAL SERVICES</v>
          </cell>
        </row>
        <row r="221">
          <cell r="V221" t="str">
            <v>PROFESSIONAL SERVICES</v>
          </cell>
        </row>
        <row r="222">
          <cell r="V222" t="str">
            <v>PROFESSIONAL SERVICES</v>
          </cell>
        </row>
        <row r="223">
          <cell r="V223" t="str">
            <v>PROFESSIONAL SERVICES</v>
          </cell>
        </row>
        <row r="224">
          <cell r="V224" t="str">
            <v>PROFESSIONAL SERVICES</v>
          </cell>
        </row>
        <row r="225">
          <cell r="V225" t="str">
            <v>PROFESSIONAL SERVICES</v>
          </cell>
        </row>
        <row r="226">
          <cell r="V226" t="str">
            <v>PROFESSIONAL SERVICES</v>
          </cell>
        </row>
        <row r="227">
          <cell r="V227" t="str">
            <v>PROFESSIONAL SERVICES</v>
          </cell>
        </row>
        <row r="228">
          <cell r="V228" t="str">
            <v>PROFESSIONAL SERVICES</v>
          </cell>
        </row>
        <row r="229">
          <cell r="V229" t="str">
            <v>PROFESSIONAL SERVICES</v>
          </cell>
        </row>
        <row r="230">
          <cell r="V230" t="str">
            <v>PROFESSIONAL SERVICES</v>
          </cell>
        </row>
        <row r="231">
          <cell r="V231" t="str">
            <v>PROFESSIONAL SERVICES</v>
          </cell>
        </row>
        <row r="232">
          <cell r="V232" t="str">
            <v>PROFESSIONAL SERVICES</v>
          </cell>
        </row>
        <row r="233">
          <cell r="V233" t="str">
            <v>PROFESSIONAL SERVICES</v>
          </cell>
        </row>
        <row r="234">
          <cell r="V234" t="str">
            <v>PROFESSIONAL SERVICES</v>
          </cell>
        </row>
        <row r="235">
          <cell r="V235" t="str">
            <v>PROFESSIONAL SERVICES</v>
          </cell>
        </row>
        <row r="236">
          <cell r="V236" t="str">
            <v>PROFESSIONAL SERVICES</v>
          </cell>
        </row>
        <row r="237">
          <cell r="V237" t="str">
            <v>PROFESSIONAL SERVICES</v>
          </cell>
        </row>
        <row r="238">
          <cell r="V238" t="str">
            <v>PROFESSIONAL SERVICES</v>
          </cell>
        </row>
        <row r="239">
          <cell r="V239" t="str">
            <v>PROFESSIONAL SERVICES</v>
          </cell>
        </row>
        <row r="240">
          <cell r="V240" t="str">
            <v>PROFESSIONAL SERVICES</v>
          </cell>
        </row>
        <row r="241">
          <cell r="V241" t="str">
            <v>PROFESSIONAL SERVICES</v>
          </cell>
        </row>
        <row r="242">
          <cell r="V242" t="str">
            <v>PROFESSIONAL SERVICES</v>
          </cell>
        </row>
        <row r="243">
          <cell r="V243" t="str">
            <v>PROFESSIONAL SERVICES</v>
          </cell>
        </row>
        <row r="244">
          <cell r="V244" t="str">
            <v>PROFESSIONAL SERVICES</v>
          </cell>
        </row>
        <row r="245">
          <cell r="V245" t="str">
            <v>PROFESSIONAL SERVICES</v>
          </cell>
        </row>
        <row r="246">
          <cell r="V246" t="str">
            <v>PROFESSIONAL SERVICES</v>
          </cell>
        </row>
        <row r="247">
          <cell r="V247" t="str">
            <v>PROFESSIONAL SERVICES</v>
          </cell>
        </row>
        <row r="248">
          <cell r="V248" t="str">
            <v>PROFESSIONAL SERVICES</v>
          </cell>
        </row>
        <row r="249">
          <cell r="V249" t="str">
            <v>PROFESSIONAL SERVICES</v>
          </cell>
        </row>
        <row r="250">
          <cell r="V250" t="str">
            <v>PROFESSIONAL SERVICES</v>
          </cell>
        </row>
        <row r="251">
          <cell r="V251" t="str">
            <v>PROFESSIONAL SERVICES</v>
          </cell>
        </row>
        <row r="252">
          <cell r="V252" t="str">
            <v>PROFESSIONAL SERVICES</v>
          </cell>
        </row>
        <row r="253">
          <cell r="V253" t="str">
            <v>PROFESSIONAL SERVICES</v>
          </cell>
        </row>
        <row r="254">
          <cell r="V254" t="str">
            <v>PROFESSIONAL SERVICES</v>
          </cell>
        </row>
        <row r="255">
          <cell r="V255" t="str">
            <v>PROFESSIONAL SERVICES</v>
          </cell>
        </row>
        <row r="256">
          <cell r="V256" t="str">
            <v>PROFESSIONAL SERVICES</v>
          </cell>
        </row>
        <row r="257">
          <cell r="V257" t="str">
            <v>PROFESSIONAL SERVICES</v>
          </cell>
        </row>
        <row r="258">
          <cell r="V258" t="str">
            <v>PROFESSIONAL SERVICES</v>
          </cell>
        </row>
        <row r="259">
          <cell r="V259" t="str">
            <v>PROFESSIONAL SERVICES</v>
          </cell>
        </row>
        <row r="260">
          <cell r="V260" t="str">
            <v>PROFESSIONAL SERVICES</v>
          </cell>
        </row>
        <row r="261">
          <cell r="V261" t="str">
            <v>PROFESSIONAL SERVICES</v>
          </cell>
        </row>
        <row r="262">
          <cell r="V262" t="str">
            <v>PROFESSIONAL SERVICES</v>
          </cell>
        </row>
        <row r="263">
          <cell r="V263" t="str">
            <v>PROFESSIONAL SERVICES</v>
          </cell>
        </row>
        <row r="264">
          <cell r="V264" t="str">
            <v>PROFESSIONAL SERVICES</v>
          </cell>
        </row>
        <row r="265">
          <cell r="V265" t="str">
            <v>PROFESSIONAL SERVICES</v>
          </cell>
        </row>
        <row r="266">
          <cell r="V266" t="str">
            <v>PROFESSIONAL SERVICES</v>
          </cell>
        </row>
        <row r="267">
          <cell r="V267" t="str">
            <v>PROFESSIONAL SERVICES</v>
          </cell>
        </row>
        <row r="268">
          <cell r="V268" t="str">
            <v>PROFESSIONAL SERVICES</v>
          </cell>
        </row>
        <row r="269">
          <cell r="V269" t="str">
            <v>PROFESSIONAL SERVICES</v>
          </cell>
        </row>
        <row r="270">
          <cell r="V270" t="str">
            <v>PROFESSIONAL SERVICES</v>
          </cell>
        </row>
        <row r="271">
          <cell r="V271" t="str">
            <v>SHIPPING</v>
          </cell>
        </row>
        <row r="272">
          <cell r="V272" t="str">
            <v>SHIPPING</v>
          </cell>
        </row>
        <row r="273">
          <cell r="V273" t="str">
            <v>SHIPPING</v>
          </cell>
        </row>
        <row r="274">
          <cell r="V274" t="str">
            <v>SHIPPING</v>
          </cell>
        </row>
        <row r="275">
          <cell r="V275" t="str">
            <v>SHIPPING</v>
          </cell>
        </row>
        <row r="276">
          <cell r="V276" t="str">
            <v>APPLICATIONS ENGINEERING</v>
          </cell>
        </row>
        <row r="277">
          <cell r="V277" t="str">
            <v>APPLICATIONS ENGINEERING</v>
          </cell>
        </row>
        <row r="278">
          <cell r="V278" t="str">
            <v>APPLICATIONS ENGINEERING</v>
          </cell>
        </row>
        <row r="279">
          <cell r="V279" t="str">
            <v>APPLICATIONS ENGINEERING</v>
          </cell>
        </row>
        <row r="280">
          <cell r="V280" t="str">
            <v>APPLICATIONS ENGINEERING</v>
          </cell>
        </row>
        <row r="281">
          <cell r="V281" t="str">
            <v>APPLICATIONS ENGINEERING</v>
          </cell>
        </row>
        <row r="282">
          <cell r="V282" t="str">
            <v>APPLICATIONS ENGINEERING</v>
          </cell>
        </row>
        <row r="283">
          <cell r="V283" t="str">
            <v>APPLICATIONS ENGINEERING</v>
          </cell>
        </row>
        <row r="284">
          <cell r="V284" t="str">
            <v>APPLICATIONS ENGINEERING</v>
          </cell>
        </row>
        <row r="285">
          <cell r="V285" t="str">
            <v>APPLICATIONS ENGINEERING</v>
          </cell>
        </row>
        <row r="286">
          <cell r="V286" t="str">
            <v>APPLICATIONS ENGINEERING</v>
          </cell>
        </row>
        <row r="287">
          <cell r="V287" t="str">
            <v>APPLICATIONS ENGINEERING</v>
          </cell>
        </row>
        <row r="288">
          <cell r="V288" t="str">
            <v>APPLICATIONS ENGINEERING</v>
          </cell>
        </row>
        <row r="289">
          <cell r="V289" t="str">
            <v>APPLICATIONS ENGINEERING</v>
          </cell>
        </row>
        <row r="290">
          <cell r="V290" t="str">
            <v>APPLICATIONS ENGINEERING</v>
          </cell>
        </row>
        <row r="291">
          <cell r="V291" t="str">
            <v>APPLICATIONS ENGINEERING</v>
          </cell>
        </row>
        <row r="292">
          <cell r="V292" t="str">
            <v>APPLICATIONS ENGINEERING</v>
          </cell>
        </row>
        <row r="293">
          <cell r="V293" t="str">
            <v>APPLICATIONS ENGINEERING</v>
          </cell>
        </row>
        <row r="294">
          <cell r="V294" t="str">
            <v>APPLICATIONS ENGINEERING</v>
          </cell>
        </row>
        <row r="295">
          <cell r="V295" t="str">
            <v>APPLICATIONS ENGINEERING</v>
          </cell>
        </row>
        <row r="296">
          <cell r="V296" t="str">
            <v>APPLICATIONS ENGINEERING</v>
          </cell>
        </row>
        <row r="297">
          <cell r="V297" t="str">
            <v>APPLICATIONS ENGINEERING</v>
          </cell>
        </row>
        <row r="298">
          <cell r="V298" t="str">
            <v>APPLICATIONS ENGINEERING</v>
          </cell>
        </row>
        <row r="299">
          <cell r="V299" t="str">
            <v>APPLICATIONS ENGINEERING</v>
          </cell>
        </row>
        <row r="300">
          <cell r="V300" t="str">
            <v>APPLICATIONS ENGINEERING</v>
          </cell>
        </row>
        <row r="301">
          <cell r="V301" t="str">
            <v>APPLICATIONS ENGINEERING</v>
          </cell>
        </row>
        <row r="302">
          <cell r="V302" t="str">
            <v>APPLICATIONS ENGINEERING</v>
          </cell>
        </row>
        <row r="303">
          <cell r="V303" t="str">
            <v>APPLICATIONS ENGINEERING</v>
          </cell>
        </row>
        <row r="304">
          <cell r="V304" t="str">
            <v>APPLICATIONS ENGINEERING</v>
          </cell>
        </row>
        <row r="305">
          <cell r="V305" t="str">
            <v>APPLICATIONS ENGINEERING</v>
          </cell>
        </row>
        <row r="306">
          <cell r="V306" t="str">
            <v>APPLICATIONS ENGINEERING</v>
          </cell>
        </row>
        <row r="307">
          <cell r="V307" t="str">
            <v>APPLICATIONS ENGINEERING</v>
          </cell>
        </row>
        <row r="308">
          <cell r="V308" t="str">
            <v>APPLICATIONS ENGINEERING</v>
          </cell>
        </row>
        <row r="309">
          <cell r="V309" t="str">
            <v>APPLICATIONS ENGINEERING</v>
          </cell>
        </row>
        <row r="310">
          <cell r="V310" t="str">
            <v>APPLICATIONS ENGINEERING</v>
          </cell>
        </row>
        <row r="311">
          <cell r="V311" t="str">
            <v>APPLICATIONS ENGINEERING</v>
          </cell>
        </row>
        <row r="312">
          <cell r="V312" t="str">
            <v>APPLICATIONS ENGINEERING</v>
          </cell>
        </row>
        <row r="313">
          <cell r="V313" t="str">
            <v>APPLICATIONS ENGINEERING</v>
          </cell>
        </row>
        <row r="314">
          <cell r="V314" t="str">
            <v>APPLICATIONS ENGINEERING</v>
          </cell>
        </row>
        <row r="315">
          <cell r="V315" t="str">
            <v>APPLICATIONS ENGINEERING</v>
          </cell>
        </row>
        <row r="316">
          <cell r="V316" t="str">
            <v>APPLICATIONS ENGINEERING</v>
          </cell>
        </row>
        <row r="317">
          <cell r="V317" t="str">
            <v>APPLICATIONS ENGINEERING</v>
          </cell>
        </row>
        <row r="318">
          <cell r="V318" t="str">
            <v>APPLICATIONS ENGINEERING</v>
          </cell>
        </row>
        <row r="319">
          <cell r="V319" t="str">
            <v>APPLICATIONS ENGINEERING</v>
          </cell>
        </row>
        <row r="320">
          <cell r="V320" t="str">
            <v>APPLICATIONS ENGINEERING</v>
          </cell>
        </row>
        <row r="321">
          <cell r="V321" t="str">
            <v>APPLICATIONS ENGINEERING</v>
          </cell>
        </row>
        <row r="322">
          <cell r="V322" t="str">
            <v>APPLICATIONS ENGINEERING</v>
          </cell>
        </row>
        <row r="323">
          <cell r="V323" t="str">
            <v>APPLICATIONS ENGINEERING</v>
          </cell>
        </row>
        <row r="324">
          <cell r="V324" t="str">
            <v>APPLICATIONS ENGINEERING</v>
          </cell>
        </row>
        <row r="325">
          <cell r="V325" t="str">
            <v>APPLICATIONS ENGINEERING</v>
          </cell>
        </row>
        <row r="326">
          <cell r="V326" t="str">
            <v>APPLICATIONS ENGINEERING</v>
          </cell>
        </row>
        <row r="327">
          <cell r="V327" t="str">
            <v>APPLICATIONS ENGINEERING</v>
          </cell>
        </row>
        <row r="328">
          <cell r="V328" t="str">
            <v>APPLICATIONS ENGINEERING</v>
          </cell>
        </row>
        <row r="329">
          <cell r="V329" t="str">
            <v>APPLICATIONS ENGINEERING</v>
          </cell>
        </row>
        <row r="330">
          <cell r="V330" t="str">
            <v>APPLICATIONS ENGINEERING</v>
          </cell>
        </row>
        <row r="331">
          <cell r="V331" t="str">
            <v>APPLICATIONS ENGINEERING</v>
          </cell>
        </row>
        <row r="332">
          <cell r="V332" t="str">
            <v>APPLICATIONS ENGINEERING</v>
          </cell>
        </row>
        <row r="333">
          <cell r="V333" t="str">
            <v>APPLICATIONS ENGINEERING</v>
          </cell>
        </row>
        <row r="334">
          <cell r="V334" t="str">
            <v>APPLICATIONS ENGINEERING</v>
          </cell>
        </row>
        <row r="335">
          <cell r="V335" t="str">
            <v>APPLICATIONS ENGINEERING</v>
          </cell>
        </row>
        <row r="336">
          <cell r="V336" t="str">
            <v>APPLICATIONS ENGINEERING</v>
          </cell>
        </row>
        <row r="337">
          <cell r="V337" t="str">
            <v>APPLICATIONS ENGINEERING</v>
          </cell>
        </row>
        <row r="338">
          <cell r="V338" t="str">
            <v>APPLICATIONS ENGINEERING</v>
          </cell>
        </row>
        <row r="339">
          <cell r="V339" t="str">
            <v>APPLICATIONS ENGINEERING</v>
          </cell>
        </row>
        <row r="340">
          <cell r="V340" t="str">
            <v>APPLICATIONS ENGINEERING</v>
          </cell>
        </row>
        <row r="341">
          <cell r="V341" t="str">
            <v>APPLICATIONS ENGINEERING</v>
          </cell>
        </row>
        <row r="342">
          <cell r="V342" t="str">
            <v>APPLICATIONS ENGINEERING</v>
          </cell>
        </row>
        <row r="343">
          <cell r="V343" t="str">
            <v>APPLICATIONS ENGINEERING</v>
          </cell>
        </row>
        <row r="344">
          <cell r="V344" t="str">
            <v>APPLICATIONS ENGINEERING</v>
          </cell>
        </row>
        <row r="345">
          <cell r="V345" t="str">
            <v>APPLICATIONS ENGINEERING</v>
          </cell>
        </row>
        <row r="346">
          <cell r="V346" t="str">
            <v>APPLICATIONS ENGINEERING</v>
          </cell>
        </row>
        <row r="347">
          <cell r="V347" t="str">
            <v>APPLICATIONS ENGINEERING</v>
          </cell>
        </row>
        <row r="348">
          <cell r="V348" t="str">
            <v>APPLICATIONS ENGINEERING</v>
          </cell>
        </row>
        <row r="349">
          <cell r="V349" t="str">
            <v>APPLICATIONS ENGINEERING</v>
          </cell>
        </row>
        <row r="350">
          <cell r="V350" t="str">
            <v>CTO</v>
          </cell>
        </row>
        <row r="351">
          <cell r="V351" t="str">
            <v>CTO</v>
          </cell>
        </row>
        <row r="352">
          <cell r="V352" t="str">
            <v>CTO</v>
          </cell>
        </row>
        <row r="353">
          <cell r="V353" t="str">
            <v>CTO</v>
          </cell>
        </row>
        <row r="354">
          <cell r="V354" t="str">
            <v>CTO</v>
          </cell>
        </row>
        <row r="355">
          <cell r="V355" t="str">
            <v>CUSTOMER SERVICE (R&amp;D FUNCTIONS)</v>
          </cell>
        </row>
        <row r="356">
          <cell r="V356" t="str">
            <v>CUSTOMER SERVICE (R&amp;D FUNCTIONS)</v>
          </cell>
        </row>
        <row r="357">
          <cell r="V357" t="str">
            <v>CUSTOMER SERVICE (R&amp;D FUNCTIONS)</v>
          </cell>
        </row>
        <row r="358">
          <cell r="V358" t="str">
            <v>CUSTOMER SERVICE (R&amp;D FUNCTIONS)</v>
          </cell>
        </row>
        <row r="359">
          <cell r="V359" t="str">
            <v>CUSTOMER SERVICE (R&amp;D FUNCTIONS)</v>
          </cell>
        </row>
        <row r="360">
          <cell r="V360" t="str">
            <v>CUSTOMER SERVICE (R&amp;D FUNCTIONS)</v>
          </cell>
        </row>
        <row r="361">
          <cell r="V361" t="str">
            <v>CUSTOMER SERVICE (R&amp;D FUNCTIONS)</v>
          </cell>
        </row>
        <row r="362">
          <cell r="V362" t="str">
            <v>CUSTOMER SERVICE (R&amp;D FUNCTIONS)</v>
          </cell>
        </row>
        <row r="363">
          <cell r="V363" t="str">
            <v>CUSTOMER SERVICE (R&amp;D FUNCTIONS)</v>
          </cell>
        </row>
        <row r="364">
          <cell r="V364" t="str">
            <v>CUSTOMER SERVICE (R&amp;D FUNCTIONS)</v>
          </cell>
        </row>
        <row r="365">
          <cell r="V365" t="str">
            <v>CUSTOMER SERVICE (R&amp;D FUNCTIONS)</v>
          </cell>
        </row>
        <row r="366">
          <cell r="V366" t="str">
            <v>CUSTOMER SERVICE (R&amp;D FUNCTIONS)</v>
          </cell>
        </row>
        <row r="367">
          <cell r="V367" t="str">
            <v>CUSTOMER SERVICE (R&amp;D FUNCTIONS)</v>
          </cell>
        </row>
        <row r="368">
          <cell r="V368" t="str">
            <v>CUSTOMER SERVICE (R&amp;D FUNCTIONS)</v>
          </cell>
        </row>
        <row r="369">
          <cell r="V369" t="str">
            <v>CUSTOMER SERVICE (R&amp;D FUNCTIONS)</v>
          </cell>
        </row>
        <row r="370">
          <cell r="V370" t="str">
            <v>CUSTOMER SERVICE (R&amp;D FUNCTIONS)</v>
          </cell>
        </row>
        <row r="371">
          <cell r="V371" t="str">
            <v>CUSTOMER SERVICE (R&amp;D FUNCTIONS)</v>
          </cell>
        </row>
        <row r="372">
          <cell r="V372" t="str">
            <v>CUSTOMER SERVICE (R&amp;D FUNCTIONS)</v>
          </cell>
        </row>
        <row r="373">
          <cell r="V373" t="str">
            <v>CUSTOMER SERVICE (R&amp;D FUNCTIONS)</v>
          </cell>
        </row>
        <row r="374">
          <cell r="V374" t="str">
            <v>CUSTOMER SERVICE (R&amp;D FUNCTIONS)</v>
          </cell>
        </row>
        <row r="375">
          <cell r="V375" t="str">
            <v>CUSTOMER SERVICE (R&amp;D FUNCTIONS)</v>
          </cell>
        </row>
        <row r="376">
          <cell r="V376" t="str">
            <v>CUSTOMER SERVICE (R&amp;D FUNCTIONS)</v>
          </cell>
        </row>
        <row r="377">
          <cell r="V377" t="str">
            <v>CUSTOMER SERVICE (R&amp;D FUNCTIONS)</v>
          </cell>
        </row>
        <row r="378">
          <cell r="V378" t="str">
            <v>CUSTOMER SERVICE (R&amp;D FUNCTIONS)</v>
          </cell>
        </row>
        <row r="379">
          <cell r="V379" t="str">
            <v>CUSTOMER SERVICE (R&amp;D FUNCTIONS)</v>
          </cell>
        </row>
        <row r="380">
          <cell r="V380" t="str">
            <v>CUSTOMER SERVICE (R&amp;D FUNCTIONS)</v>
          </cell>
        </row>
        <row r="381">
          <cell r="V381" t="str">
            <v>CUSTOMER SERVICE (R&amp;D FUNCTIONS)</v>
          </cell>
        </row>
        <row r="382">
          <cell r="V382" t="str">
            <v>CUSTOMER SERVICE (R&amp;D FUNCTIONS)</v>
          </cell>
        </row>
        <row r="383">
          <cell r="V383" t="str">
            <v>CUSTOMER SERVICE (R&amp;D FUNCTIONS)</v>
          </cell>
        </row>
        <row r="384">
          <cell r="V384" t="str">
            <v>CUSTOMER SERVICE (R&amp;D FUNCTIONS)</v>
          </cell>
        </row>
        <row r="385">
          <cell r="V385" t="str">
            <v>CUSTOMER SERVICE (R&amp;D FUNCTIONS)</v>
          </cell>
        </row>
        <row r="386">
          <cell r="V386" t="str">
            <v>CUSTOMER SERVICE (R&amp;D FUNCTIONS)</v>
          </cell>
        </row>
        <row r="387">
          <cell r="V387" t="str">
            <v>CUSTOMER SERVICE (R&amp;D FUNCTIONS)</v>
          </cell>
        </row>
        <row r="388">
          <cell r="V388" t="str">
            <v>CUSTOMER SERVICE (R&amp;D FUNCTIONS)</v>
          </cell>
        </row>
        <row r="389">
          <cell r="V389" t="str">
            <v>CUSTOMER SERVICE (R&amp;D FUNCTIONS)</v>
          </cell>
        </row>
        <row r="390">
          <cell r="V390" t="str">
            <v>CUSTOMER SERVICE (R&amp;D FUNCTIONS)</v>
          </cell>
        </row>
        <row r="391">
          <cell r="V391" t="str">
            <v>CUSTOMER SERVICE (R&amp;D FUNCTIONS)</v>
          </cell>
        </row>
        <row r="392">
          <cell r="V392" t="str">
            <v>CUSTOMER SERVICE (R&amp;D FUNCTIONS)</v>
          </cell>
        </row>
        <row r="393">
          <cell r="V393" t="str">
            <v>CUSTOMER SERVICE (R&amp;D FUNCTIONS)</v>
          </cell>
        </row>
        <row r="394">
          <cell r="V394" t="str">
            <v>CUSTOMER SERVICE (R&amp;D FUNCTIONS)</v>
          </cell>
        </row>
        <row r="395">
          <cell r="V395" t="str">
            <v>CUSTOMER SERVICE (R&amp;D FUNCTIONS)</v>
          </cell>
        </row>
        <row r="396">
          <cell r="V396" t="str">
            <v>CUSTOMER SERVICE (R&amp;D FUNCTIONS)</v>
          </cell>
        </row>
        <row r="397">
          <cell r="V397" t="str">
            <v>CUSTOMER SERVICE (R&amp;D FUNCTIONS)</v>
          </cell>
        </row>
        <row r="398">
          <cell r="V398" t="str">
            <v>CUSTOMER SERVICE (R&amp;D FUNCTIONS)</v>
          </cell>
        </row>
        <row r="399">
          <cell r="V399" t="str">
            <v>CUSTOMER SERVICE (R&amp;D FUNCTIONS)</v>
          </cell>
        </row>
        <row r="400">
          <cell r="V400" t="str">
            <v>CUSTOMER SERVICE (R&amp;D FUNCTIONS)</v>
          </cell>
        </row>
        <row r="401">
          <cell r="V401" t="str">
            <v>CUSTOMER SERVICE (R&amp;D FUNCTIONS)</v>
          </cell>
        </row>
        <row r="402">
          <cell r="V402" t="str">
            <v>eAD Units - R&amp;D</v>
          </cell>
        </row>
        <row r="403">
          <cell r="V403" t="str">
            <v>eAD Units - R&amp;D</v>
          </cell>
        </row>
        <row r="404">
          <cell r="V404" t="str">
            <v>eAD Units - R&amp;D</v>
          </cell>
        </row>
        <row r="405">
          <cell r="V405" t="str">
            <v>eAD Units - R&amp;D</v>
          </cell>
        </row>
        <row r="406">
          <cell r="V406" t="str">
            <v>eAD Units - R&amp;D</v>
          </cell>
        </row>
        <row r="407">
          <cell r="V407" t="str">
            <v>eAD Units - R&amp;D</v>
          </cell>
        </row>
        <row r="408">
          <cell r="V408" t="str">
            <v>eAD Units - R&amp;D</v>
          </cell>
        </row>
        <row r="409">
          <cell r="V409" t="str">
            <v>eAD Units - R&amp;D</v>
          </cell>
        </row>
        <row r="410">
          <cell r="V410" t="str">
            <v>eAD Units - R&amp;D</v>
          </cell>
        </row>
        <row r="411">
          <cell r="V411" t="str">
            <v>eAD Units - R&amp;D</v>
          </cell>
        </row>
        <row r="412">
          <cell r="V412" t="str">
            <v>eAD Units - R&amp;D</v>
          </cell>
        </row>
        <row r="413">
          <cell r="V413" t="str">
            <v>eAD Units - R&amp;D</v>
          </cell>
        </row>
        <row r="414">
          <cell r="V414" t="str">
            <v>eAD Units - R&amp;D</v>
          </cell>
        </row>
        <row r="415">
          <cell r="V415" t="str">
            <v>eAD Units - R&amp;D</v>
          </cell>
        </row>
        <row r="416">
          <cell r="V416" t="str">
            <v>eAD Units - R&amp;D</v>
          </cell>
        </row>
        <row r="417">
          <cell r="V417" t="str">
            <v>eAD Units - R&amp;D</v>
          </cell>
        </row>
        <row r="418">
          <cell r="V418" t="str">
            <v>eAD Units - R&amp;D</v>
          </cell>
        </row>
        <row r="419">
          <cell r="V419" t="str">
            <v>eAD Units - R&amp;D</v>
          </cell>
        </row>
        <row r="420">
          <cell r="V420" t="str">
            <v>eAD Units - R&amp;D</v>
          </cell>
        </row>
        <row r="421">
          <cell r="V421" t="str">
            <v>eAD Units - R&amp;D</v>
          </cell>
        </row>
        <row r="422">
          <cell r="V422" t="str">
            <v>eAD Units - R&amp;D</v>
          </cell>
        </row>
        <row r="423">
          <cell r="V423" t="str">
            <v>eAD Units - R&amp;D</v>
          </cell>
        </row>
        <row r="424">
          <cell r="V424" t="str">
            <v>FRAMEWORK ENGINEERING</v>
          </cell>
        </row>
        <row r="425">
          <cell r="V425" t="str">
            <v>FRAMEWORK ENGINEERING</v>
          </cell>
        </row>
        <row r="426">
          <cell r="V426" t="str">
            <v>FRAMEWORK ENGINEERING</v>
          </cell>
        </row>
        <row r="427">
          <cell r="V427" t="str">
            <v>FRAMEWORK ENGINEERING</v>
          </cell>
        </row>
        <row r="428">
          <cell r="V428" t="str">
            <v>FRAMEWORK ENGINEERING</v>
          </cell>
        </row>
        <row r="429">
          <cell r="V429" t="str">
            <v>FRAMEWORK ENGINEERING</v>
          </cell>
        </row>
        <row r="430">
          <cell r="V430" t="str">
            <v>FRAMEWORK ENGINEERING</v>
          </cell>
        </row>
        <row r="431">
          <cell r="V431" t="str">
            <v>FRAMEWORK ENGINEERING</v>
          </cell>
        </row>
        <row r="432">
          <cell r="V432" t="str">
            <v>FRAMEWORK ENGINEERING</v>
          </cell>
        </row>
        <row r="433">
          <cell r="V433" t="str">
            <v>FRAMEWORK ENGINEERING</v>
          </cell>
        </row>
        <row r="434">
          <cell r="V434" t="str">
            <v>FRAMEWORK ENGINEERING</v>
          </cell>
        </row>
        <row r="435">
          <cell r="V435" t="str">
            <v>FRAMEWORK ENGINEERING</v>
          </cell>
        </row>
        <row r="436">
          <cell r="V436" t="str">
            <v>FRAMEWORK ENGINEERING</v>
          </cell>
        </row>
        <row r="437">
          <cell r="V437" t="str">
            <v>FRAMEWORK ENGINEERING</v>
          </cell>
        </row>
        <row r="438">
          <cell r="V438" t="str">
            <v>FRAMEWORK ENGINEERING</v>
          </cell>
        </row>
        <row r="439">
          <cell r="V439" t="str">
            <v>FRAMEWORK ENGINEERING</v>
          </cell>
        </row>
        <row r="440">
          <cell r="V440" t="str">
            <v>FRAMEWORK ENGINEERING</v>
          </cell>
        </row>
        <row r="441">
          <cell r="V441" t="str">
            <v>FRAMEWORK ENGINEERING</v>
          </cell>
        </row>
        <row r="442">
          <cell r="V442" t="str">
            <v>FRAMEWORK ENGINEERING</v>
          </cell>
        </row>
        <row r="443">
          <cell r="V443" t="str">
            <v>FRAMEWORK ENGINEERING</v>
          </cell>
        </row>
        <row r="444">
          <cell r="V444" t="str">
            <v>FRAMEWORK ENGINEERING</v>
          </cell>
        </row>
        <row r="445">
          <cell r="V445" t="str">
            <v>FRAMEWORK ENGINEERING</v>
          </cell>
        </row>
        <row r="446">
          <cell r="V446" t="str">
            <v>FRAMEWORK ENGINEERING</v>
          </cell>
        </row>
        <row r="447">
          <cell r="V447" t="str">
            <v>FRAMEWORK ENGINEERING</v>
          </cell>
        </row>
        <row r="448">
          <cell r="V448" t="str">
            <v>FRAMEWORK ENGINEERING</v>
          </cell>
        </row>
        <row r="449">
          <cell r="V449" t="str">
            <v>FRAMEWORK ENGINEERING</v>
          </cell>
        </row>
        <row r="450">
          <cell r="V450" t="str">
            <v>FRAMEWORK ENGINEERING</v>
          </cell>
        </row>
        <row r="451">
          <cell r="V451" t="str">
            <v>FRAMEWORK ENGINEERING</v>
          </cell>
        </row>
        <row r="452">
          <cell r="V452" t="str">
            <v>FRAMEWORK ENGINEERING</v>
          </cell>
        </row>
        <row r="453">
          <cell r="V453" t="str">
            <v>FRAMEWORK ENGINEERING</v>
          </cell>
        </row>
        <row r="454">
          <cell r="V454" t="str">
            <v>FRAMEWORK ENGINEERING</v>
          </cell>
        </row>
        <row r="455">
          <cell r="V455" t="str">
            <v>FRAMEWORK ENGINEERING</v>
          </cell>
        </row>
        <row r="456">
          <cell r="V456" t="str">
            <v>FRAMEWORK ENGINEERING</v>
          </cell>
        </row>
        <row r="457">
          <cell r="V457" t="str">
            <v>FRAMEWORK ENGINEERING</v>
          </cell>
        </row>
        <row r="458">
          <cell r="V458" t="str">
            <v>FRAMEWORK ENGINEERING</v>
          </cell>
        </row>
        <row r="459">
          <cell r="V459" t="str">
            <v>FRAMEWORK ENGINEERING</v>
          </cell>
        </row>
        <row r="460">
          <cell r="V460" t="str">
            <v>FRAMEWORK ENGINEERING</v>
          </cell>
        </row>
        <row r="461">
          <cell r="V461" t="str">
            <v>FRAMEWORK ENGINEERING</v>
          </cell>
        </row>
        <row r="462">
          <cell r="V462" t="str">
            <v>FRAMEWORK ENGINEERING</v>
          </cell>
        </row>
        <row r="463">
          <cell r="V463" t="str">
            <v>FRAMEWORK ENGINEERING</v>
          </cell>
        </row>
        <row r="464">
          <cell r="V464" t="str">
            <v>FRAMEWORK ENGINEERING</v>
          </cell>
        </row>
        <row r="465">
          <cell r="V465" t="str">
            <v>FRAMEWORK ENGINEERING</v>
          </cell>
        </row>
        <row r="466">
          <cell r="V466" t="str">
            <v>FRAMEWORK ENGINEERING</v>
          </cell>
        </row>
        <row r="467">
          <cell r="V467" t="str">
            <v>FRAMEWORK ENGINEERING</v>
          </cell>
        </row>
        <row r="468">
          <cell r="V468" t="str">
            <v>FRAMEWORK ENGINEERING</v>
          </cell>
        </row>
        <row r="469">
          <cell r="V469" t="str">
            <v>FRAMEWORK ENGINEERING</v>
          </cell>
        </row>
        <row r="470">
          <cell r="V470" t="str">
            <v>FRAMEWORK ENGINEERING</v>
          </cell>
        </row>
        <row r="471">
          <cell r="V471" t="str">
            <v>FRAMEWORK ENGINEERING</v>
          </cell>
        </row>
        <row r="472">
          <cell r="V472" t="str">
            <v>FRAMEWORK ENGINEERING</v>
          </cell>
        </row>
        <row r="473">
          <cell r="V473" t="str">
            <v>FRAMEWORK ENGINEERING</v>
          </cell>
        </row>
        <row r="474">
          <cell r="V474" t="str">
            <v>FRAMEWORK ENGINEERING</v>
          </cell>
        </row>
        <row r="475">
          <cell r="V475" t="str">
            <v>FRAMEWORK ENGINEERING</v>
          </cell>
        </row>
        <row r="476">
          <cell r="V476" t="str">
            <v>FRAMEWORK ENGINEERING</v>
          </cell>
        </row>
        <row r="477">
          <cell r="V477" t="str">
            <v>FRAMEWORK ENGINEERING</v>
          </cell>
        </row>
        <row r="478">
          <cell r="V478" t="str">
            <v>FRAMEWORK ENGINEERING</v>
          </cell>
        </row>
        <row r="479">
          <cell r="V479" t="str">
            <v>FRAMEWORK ENGINEERING</v>
          </cell>
        </row>
        <row r="480">
          <cell r="V480" t="str">
            <v>FRAMEWORK ENGINEERING</v>
          </cell>
        </row>
        <row r="481">
          <cell r="V481" t="str">
            <v>FRAMEWORK ENGINEERING</v>
          </cell>
        </row>
        <row r="482">
          <cell r="V482" t="str">
            <v>FRAMEWORK ENGINEERING</v>
          </cell>
        </row>
        <row r="483">
          <cell r="V483" t="str">
            <v>FRAMEWORK ENGINEERING</v>
          </cell>
        </row>
        <row r="484">
          <cell r="V484" t="str">
            <v>FRAMEWORK ENGINEERING</v>
          </cell>
        </row>
        <row r="485">
          <cell r="V485" t="str">
            <v>FRAMEWORK ENGINEERING</v>
          </cell>
        </row>
        <row r="486">
          <cell r="V486" t="str">
            <v>FRAMEWORK ENGINEERING</v>
          </cell>
        </row>
        <row r="487">
          <cell r="V487" t="str">
            <v>FRAMEWORK ENGINEERING</v>
          </cell>
        </row>
        <row r="488">
          <cell r="V488" t="str">
            <v>FRAMEWORK ENGINEERING</v>
          </cell>
        </row>
        <row r="489">
          <cell r="V489" t="str">
            <v>FRAMEWORK ENGINEERING</v>
          </cell>
        </row>
        <row r="490">
          <cell r="V490" t="str">
            <v>FRAMEWORK ENGINEERING</v>
          </cell>
        </row>
        <row r="491">
          <cell r="V491" t="str">
            <v>FRAMEWORK ENGINEERING</v>
          </cell>
        </row>
        <row r="492">
          <cell r="V492" t="str">
            <v>FRAMEWORK ENGINEERING</v>
          </cell>
        </row>
        <row r="493">
          <cell r="V493" t="str">
            <v>FRAMEWORK ENGINEERING</v>
          </cell>
        </row>
        <row r="494">
          <cell r="V494" t="str">
            <v>FRAMEWORK ENGINEERING</v>
          </cell>
        </row>
        <row r="495">
          <cell r="V495" t="str">
            <v>FRAMEWORK ENGINEERING</v>
          </cell>
        </row>
        <row r="496">
          <cell r="V496" t="str">
            <v>FRAMEWORK ENGINEERING</v>
          </cell>
        </row>
        <row r="497">
          <cell r="V497" t="str">
            <v>FRAMEWORK ENGINEERING</v>
          </cell>
        </row>
        <row r="498">
          <cell r="V498" t="str">
            <v>FRAMEWORK ENGINEERING</v>
          </cell>
        </row>
        <row r="499">
          <cell r="V499" t="str">
            <v>FRAMEWORK ENGINEERING</v>
          </cell>
        </row>
        <row r="500">
          <cell r="V500" t="str">
            <v>FRAMEWORK ENGINEERING</v>
          </cell>
        </row>
        <row r="501">
          <cell r="V501" t="str">
            <v>FRAMEWORK ENGINEERING</v>
          </cell>
        </row>
        <row r="502">
          <cell r="V502" t="str">
            <v>FRAMEWORK ENGINEERING</v>
          </cell>
        </row>
        <row r="503">
          <cell r="V503" t="str">
            <v>FRAMEWORK ENGINEERING</v>
          </cell>
        </row>
        <row r="504">
          <cell r="V504" t="str">
            <v>FRAMEWORK ENGINEERING</v>
          </cell>
        </row>
        <row r="505">
          <cell r="V505" t="str">
            <v>FRAMEWORK ENGINEERING</v>
          </cell>
        </row>
        <row r="506">
          <cell r="V506" t="str">
            <v>FRAMEWORK ENGINEERING</v>
          </cell>
        </row>
        <row r="507">
          <cell r="V507" t="str">
            <v>FRAMEWORK ENGINEERING</v>
          </cell>
        </row>
        <row r="508">
          <cell r="V508" t="str">
            <v>FRAMEWORK ENGINEERING</v>
          </cell>
        </row>
        <row r="509">
          <cell r="V509" t="str">
            <v>FRAMEWORK ENGINEERING</v>
          </cell>
        </row>
        <row r="510">
          <cell r="V510" t="str">
            <v>FRAMEWORK ENGINEERING</v>
          </cell>
        </row>
        <row r="511">
          <cell r="V511" t="str">
            <v>FRAMEWORK ENGINEERING</v>
          </cell>
        </row>
        <row r="512">
          <cell r="V512" t="str">
            <v>FRAMEWORK ENGINEERING</v>
          </cell>
        </row>
        <row r="513">
          <cell r="V513" t="str">
            <v>FRAMEWORK ENGINEERING</v>
          </cell>
        </row>
        <row r="514">
          <cell r="V514" t="str">
            <v>FRAMEWORK ENGINEERING</v>
          </cell>
        </row>
        <row r="515">
          <cell r="V515" t="str">
            <v>FRAMEWORK ENGINEERING</v>
          </cell>
        </row>
        <row r="516">
          <cell r="V516" t="str">
            <v>FRAMEWORK ENGINEERING</v>
          </cell>
        </row>
        <row r="517">
          <cell r="V517" t="str">
            <v>FRAMEWORK ENGINEERING</v>
          </cell>
        </row>
        <row r="518">
          <cell r="V518" t="str">
            <v>FRAMEWORK ENGINEERING</v>
          </cell>
        </row>
        <row r="519">
          <cell r="V519" t="str">
            <v>FRAMEWORK ENGINEERING</v>
          </cell>
        </row>
        <row r="520">
          <cell r="V520" t="str">
            <v>FRAMEWORK ENGINEERING</v>
          </cell>
        </row>
        <row r="521">
          <cell r="V521" t="str">
            <v>FRAMEWORK ENGINEERING</v>
          </cell>
        </row>
        <row r="522">
          <cell r="V522" t="str">
            <v>FRAMEWORK ENGINEERING</v>
          </cell>
        </row>
        <row r="523">
          <cell r="V523" t="str">
            <v>FRAMEWORK ENGINEERING</v>
          </cell>
        </row>
        <row r="524">
          <cell r="V524" t="str">
            <v>FRAMEWORK ENGINEERING</v>
          </cell>
        </row>
        <row r="525">
          <cell r="V525" t="str">
            <v>FRAMEWORK ENGINEERING</v>
          </cell>
        </row>
        <row r="526">
          <cell r="V526" t="str">
            <v>FRAMEWORK ENGINEERING</v>
          </cell>
        </row>
        <row r="527">
          <cell r="V527" t="str">
            <v>FRAMEWORK ENGINEERING</v>
          </cell>
        </row>
        <row r="528">
          <cell r="V528" t="str">
            <v>FRAMEWORK ENGINEERING</v>
          </cell>
        </row>
        <row r="529">
          <cell r="V529" t="str">
            <v>FRAMEWORK ENGINEERING</v>
          </cell>
        </row>
        <row r="530">
          <cell r="V530" t="str">
            <v>FRAMEWORK ENGINEERING</v>
          </cell>
        </row>
        <row r="531">
          <cell r="V531" t="str">
            <v>FRAMEWORK ENGINEERING</v>
          </cell>
        </row>
        <row r="532">
          <cell r="V532" t="str">
            <v>FRAMEWORK ENGINEERING</v>
          </cell>
        </row>
        <row r="533">
          <cell r="V533" t="str">
            <v>FRAMEWORK ENGINEERING</v>
          </cell>
        </row>
        <row r="534">
          <cell r="V534" t="str">
            <v>FRAMEWORK ENGINEERING</v>
          </cell>
        </row>
        <row r="535">
          <cell r="V535" t="str">
            <v>FRAMEWORK ENGINEERING</v>
          </cell>
        </row>
        <row r="536">
          <cell r="V536" t="str">
            <v>FRAMEWORK ENGINEERING</v>
          </cell>
        </row>
        <row r="537">
          <cell r="V537" t="str">
            <v>FRAMEWORK ENGINEERING</v>
          </cell>
        </row>
        <row r="538">
          <cell r="V538" t="str">
            <v>FRAMEWORK ENGINEERING</v>
          </cell>
        </row>
        <row r="539">
          <cell r="V539" t="str">
            <v>FRAMEWORK ENGINEERING</v>
          </cell>
        </row>
        <row r="540">
          <cell r="V540" t="str">
            <v>FRAMEWORK ENGINEERING</v>
          </cell>
        </row>
        <row r="541">
          <cell r="V541" t="str">
            <v>FRAMEWORK ENGINEERING</v>
          </cell>
        </row>
        <row r="542">
          <cell r="V542" t="str">
            <v>FRAMEWORK ENGINEERING</v>
          </cell>
        </row>
        <row r="543">
          <cell r="V543" t="str">
            <v>FRAMEWORK ENGINEERING</v>
          </cell>
        </row>
        <row r="544">
          <cell r="V544" t="str">
            <v>FRAMEWORK ENGINEERING</v>
          </cell>
        </row>
        <row r="545">
          <cell r="V545" t="str">
            <v>FRAMEWORK ENGINEERING</v>
          </cell>
        </row>
        <row r="546">
          <cell r="V546" t="str">
            <v>FRAMEWORK ENGINEERING</v>
          </cell>
        </row>
        <row r="547">
          <cell r="V547" t="str">
            <v>FRAMEWORK ENGINEERING</v>
          </cell>
        </row>
        <row r="548">
          <cell r="V548" t="str">
            <v>FRAMEWORK ENGINEERING</v>
          </cell>
        </row>
        <row r="549">
          <cell r="V549" t="str">
            <v>FRAMEWORK ENGINEERING</v>
          </cell>
        </row>
        <row r="550">
          <cell r="V550" t="str">
            <v>FRAMEWORK ENGINEERING</v>
          </cell>
        </row>
        <row r="551">
          <cell r="V551" t="str">
            <v>PORTFOLIO &amp; RELEASE MANAGEMENT</v>
          </cell>
        </row>
        <row r="552">
          <cell r="V552" t="str">
            <v>PORTFOLIO &amp; RELEASE MANAGEMENT</v>
          </cell>
        </row>
        <row r="553">
          <cell r="V553" t="str">
            <v>PORTFOLIO &amp; RELEASE MANAGEMENT</v>
          </cell>
        </row>
        <row r="554">
          <cell r="V554" t="str">
            <v>PORTFOLIO &amp; RELEASE MANAGEMENT</v>
          </cell>
        </row>
        <row r="555">
          <cell r="V555" t="str">
            <v>PORTFOLIO &amp; RELEASE MANAGEMENT</v>
          </cell>
        </row>
        <row r="556">
          <cell r="V556" t="str">
            <v>PORTFOLIO &amp; RELEASE MANAGEMENT</v>
          </cell>
        </row>
        <row r="557">
          <cell r="V557" t="str">
            <v>PORTFOLIO &amp; RELEASE MANAGEMENT</v>
          </cell>
        </row>
        <row r="558">
          <cell r="V558" t="str">
            <v>R&amp;D TELECOMMUNICATIONS</v>
          </cell>
        </row>
        <row r="559">
          <cell r="V559" t="str">
            <v>R&amp;D TELECOMMUNICATIONS</v>
          </cell>
        </row>
        <row r="560">
          <cell r="V560" t="str">
            <v>R&amp;D TELECOMMUNICATIONS</v>
          </cell>
        </row>
        <row r="561">
          <cell r="V561" t="str">
            <v>R&amp;D TELECOMMUNICATIONS</v>
          </cell>
        </row>
        <row r="562">
          <cell r="V562" t="str">
            <v>SYSTEMS &amp; TECH MGMT</v>
          </cell>
        </row>
        <row r="563">
          <cell r="V563" t="str">
            <v>SYSTEMS &amp; TECH MGMT</v>
          </cell>
        </row>
        <row r="564">
          <cell r="V564" t="str">
            <v>SYSTEMS &amp; TECH MGMT</v>
          </cell>
        </row>
        <row r="565">
          <cell r="V565" t="str">
            <v>SYSTEMS &amp; TECH MGMT</v>
          </cell>
        </row>
        <row r="566">
          <cell r="V566" t="str">
            <v>SYSTEMS &amp; TECH MGMT</v>
          </cell>
        </row>
        <row r="567">
          <cell r="V567" t="str">
            <v>SYSTEMS &amp; TECH MGMT</v>
          </cell>
        </row>
        <row r="568">
          <cell r="V568" t="str">
            <v>SYSTEMS &amp; TECH MGMT</v>
          </cell>
        </row>
        <row r="569">
          <cell r="V569" t="str">
            <v>SYSTEMS &amp; TECH MGMT</v>
          </cell>
        </row>
        <row r="570">
          <cell r="V570" t="str">
            <v>SYSTEMS &amp; TECH MGMT</v>
          </cell>
        </row>
        <row r="571">
          <cell r="V571" t="str">
            <v>SYSTEMS &amp; TECH MGMT</v>
          </cell>
        </row>
        <row r="572">
          <cell r="V572" t="str">
            <v>VOICE PLATFORM ENGINEERING</v>
          </cell>
        </row>
        <row r="573">
          <cell r="V573" t="str">
            <v>VOICE PLATFORM ENGINEERING</v>
          </cell>
        </row>
        <row r="574">
          <cell r="V574" t="str">
            <v>VOICE PLATFORM ENGINEERING</v>
          </cell>
        </row>
        <row r="575">
          <cell r="V575" t="str">
            <v>VOICE PLATFORM ENGINEERING</v>
          </cell>
        </row>
        <row r="576">
          <cell r="V576" t="str">
            <v>VOICE PLATFORM ENGINEERING</v>
          </cell>
        </row>
        <row r="577">
          <cell r="V577" t="str">
            <v>VOICE PLATFORM ENGINEERING</v>
          </cell>
        </row>
        <row r="578">
          <cell r="V578" t="str">
            <v>VOICE PLATFORM ENGINEERING</v>
          </cell>
        </row>
        <row r="579">
          <cell r="V579" t="str">
            <v>VOICE PLATFORM ENGINEERING</v>
          </cell>
        </row>
        <row r="580">
          <cell r="V580" t="str">
            <v>VOICE PLATFORM ENGINEERING</v>
          </cell>
        </row>
        <row r="581">
          <cell r="V581" t="str">
            <v>VOICE PLATFORM ENGINEERING</v>
          </cell>
        </row>
        <row r="582">
          <cell r="V582" t="str">
            <v>VOICE PLATFORM ENGINEERING</v>
          </cell>
        </row>
        <row r="583">
          <cell r="V583" t="str">
            <v>VOICE PLATFORM ENGINEERING</v>
          </cell>
        </row>
        <row r="584">
          <cell r="V584" t="str">
            <v>VOICE PLATFORM ENGINEERING</v>
          </cell>
        </row>
        <row r="585">
          <cell r="V585" t="str">
            <v>VOICE PLATFORM ENGINEERING</v>
          </cell>
        </row>
        <row r="586">
          <cell r="V586" t="str">
            <v>VOICE PLATFORM ENGINEERING</v>
          </cell>
        </row>
        <row r="587">
          <cell r="V587" t="str">
            <v>VOICE PLATFORM ENGINEERING</v>
          </cell>
        </row>
        <row r="588">
          <cell r="V588" t="str">
            <v>VOICE PLATFORM ENGINEERING</v>
          </cell>
        </row>
        <row r="589">
          <cell r="V589" t="str">
            <v>VOICE PLATFORM ENGINEERING</v>
          </cell>
        </row>
        <row r="590">
          <cell r="V590" t="str">
            <v>VOICE PLATFORM ENGINEERING</v>
          </cell>
        </row>
        <row r="591">
          <cell r="V591" t="str">
            <v>VOICE PLATFORM ENGINEERING</v>
          </cell>
        </row>
        <row r="592">
          <cell r="V592" t="str">
            <v>VOICE PLATFORM ENGINEERING</v>
          </cell>
        </row>
        <row r="593">
          <cell r="V593" t="str">
            <v>VOICE PLATFORM ENGINEERING</v>
          </cell>
        </row>
        <row r="594">
          <cell r="V594" t="str">
            <v>VOICE PLATFORM ENGINEERING</v>
          </cell>
        </row>
        <row r="595">
          <cell r="V595" t="str">
            <v>VOICE PLATFORM ENGINEERING</v>
          </cell>
        </row>
        <row r="596">
          <cell r="V596" t="str">
            <v>VOICE PLATFORM ENGINEERING</v>
          </cell>
        </row>
        <row r="597">
          <cell r="V597" t="str">
            <v>VOICE PLATFORM ENGINEERING</v>
          </cell>
        </row>
        <row r="598">
          <cell r="V598" t="str">
            <v>VOICE PLATFORM ENGINEERING</v>
          </cell>
        </row>
        <row r="599">
          <cell r="V599" t="str">
            <v>VOICE PLATFORM ENGINEERING</v>
          </cell>
        </row>
        <row r="600">
          <cell r="V600" t="str">
            <v>VOICE PLATFORM ENGINEERING</v>
          </cell>
        </row>
        <row r="601">
          <cell r="V601" t="str">
            <v>VOICE PLATFORM ENGINEERING</v>
          </cell>
        </row>
        <row r="602">
          <cell r="V602" t="str">
            <v>VOICE PLATFORM ENGINEERING</v>
          </cell>
        </row>
        <row r="603">
          <cell r="V603" t="str">
            <v>VOICE PLATFORM ENGINEERING</v>
          </cell>
        </row>
        <row r="604">
          <cell r="V604" t="str">
            <v>VOICE PLATFORM ENGINEERING</v>
          </cell>
        </row>
        <row r="605">
          <cell r="V605" t="str">
            <v>VOICE PLATFORM ENGINEERING</v>
          </cell>
        </row>
        <row r="606">
          <cell r="V606" t="str">
            <v>AMERICAS SALES</v>
          </cell>
        </row>
        <row r="607">
          <cell r="V607" t="str">
            <v>AMERICAS SALES</v>
          </cell>
        </row>
        <row r="608">
          <cell r="V608" t="str">
            <v>AMERICAS SALES</v>
          </cell>
        </row>
        <row r="609">
          <cell r="V609" t="str">
            <v>AMERICAS SALES</v>
          </cell>
        </row>
        <row r="610">
          <cell r="V610" t="str">
            <v>AMERICAS SALES</v>
          </cell>
        </row>
        <row r="611">
          <cell r="V611" t="str">
            <v>AMERICAS SALES</v>
          </cell>
        </row>
        <row r="612">
          <cell r="V612" t="str">
            <v>AMERICAS SALES</v>
          </cell>
        </row>
        <row r="613">
          <cell r="V613" t="str">
            <v>AMERICAS SALES</v>
          </cell>
        </row>
        <row r="614">
          <cell r="V614" t="str">
            <v>AMERICAS SALES</v>
          </cell>
        </row>
        <row r="615">
          <cell r="V615" t="str">
            <v>AMERICAS SALES</v>
          </cell>
        </row>
        <row r="616">
          <cell r="V616" t="str">
            <v>AMERICAS SALES</v>
          </cell>
        </row>
        <row r="617">
          <cell r="V617" t="str">
            <v>AMERICAS SALES</v>
          </cell>
        </row>
        <row r="618">
          <cell r="V618" t="str">
            <v>AMERICAS SALES</v>
          </cell>
        </row>
        <row r="619">
          <cell r="V619" t="str">
            <v>AMERICAS SALES</v>
          </cell>
        </row>
        <row r="620">
          <cell r="V620" t="str">
            <v>AMERICAS SALES</v>
          </cell>
        </row>
        <row r="621">
          <cell r="V621" t="str">
            <v>AMERICAS SALES</v>
          </cell>
        </row>
        <row r="622">
          <cell r="V622" t="str">
            <v>AMERICAS SALES</v>
          </cell>
        </row>
        <row r="623">
          <cell r="V623" t="str">
            <v>AMERICAS SALES</v>
          </cell>
        </row>
        <row r="624">
          <cell r="V624" t="str">
            <v>AMERICAS SALES</v>
          </cell>
        </row>
        <row r="625">
          <cell r="V625" t="str">
            <v>AMERICAS SALES</v>
          </cell>
        </row>
        <row r="626">
          <cell r="V626" t="str">
            <v>AMERICAS SALES</v>
          </cell>
        </row>
        <row r="627">
          <cell r="V627" t="str">
            <v>AMERICAS SALES</v>
          </cell>
        </row>
        <row r="628">
          <cell r="V628" t="str">
            <v>AMERICAS SALES</v>
          </cell>
        </row>
        <row r="629">
          <cell r="V629" t="str">
            <v>AMERICAS SALES</v>
          </cell>
        </row>
        <row r="630">
          <cell r="V630" t="str">
            <v>AMERICAS SALES</v>
          </cell>
        </row>
        <row r="631">
          <cell r="V631" t="str">
            <v>AMERICAS SALES</v>
          </cell>
        </row>
        <row r="632">
          <cell r="V632" t="str">
            <v>AMERICAS SALES</v>
          </cell>
        </row>
        <row r="633">
          <cell r="V633" t="str">
            <v>AMERICAS SALES</v>
          </cell>
        </row>
        <row r="634">
          <cell r="V634" t="str">
            <v>AMERICAS SALES</v>
          </cell>
        </row>
        <row r="635">
          <cell r="V635" t="str">
            <v>AMERICAS SALES</v>
          </cell>
        </row>
        <row r="636">
          <cell r="V636" t="str">
            <v>AMERICAS SALES</v>
          </cell>
        </row>
        <row r="637">
          <cell r="V637" t="str">
            <v>AMERICAS SALES</v>
          </cell>
        </row>
        <row r="638">
          <cell r="V638" t="str">
            <v>AMERICAS SALES</v>
          </cell>
        </row>
        <row r="639">
          <cell r="V639" t="str">
            <v>AMERICAS SALES</v>
          </cell>
        </row>
        <row r="640">
          <cell r="V640" t="str">
            <v>AMERICAS SALES</v>
          </cell>
        </row>
        <row r="641">
          <cell r="V641" t="str">
            <v>AMERICAS SALES</v>
          </cell>
        </row>
        <row r="642">
          <cell r="V642" t="str">
            <v>AMERICAS SALES</v>
          </cell>
        </row>
        <row r="643">
          <cell r="V643" t="str">
            <v>AMERICAS SALES</v>
          </cell>
        </row>
        <row r="644">
          <cell r="V644" t="str">
            <v>AMERICAS SALES</v>
          </cell>
        </row>
        <row r="645">
          <cell r="V645" t="str">
            <v>AMERICAS SALES</v>
          </cell>
        </row>
        <row r="646">
          <cell r="V646" t="str">
            <v>AMERICAS SALES</v>
          </cell>
        </row>
        <row r="647">
          <cell r="V647" t="str">
            <v>AMERICAS SALES</v>
          </cell>
        </row>
        <row r="648">
          <cell r="V648" t="str">
            <v>AMERICAS SALES</v>
          </cell>
        </row>
        <row r="649">
          <cell r="V649" t="str">
            <v>AMERICAS SALES</v>
          </cell>
        </row>
        <row r="650">
          <cell r="V650" t="str">
            <v>AMERICAS SALES</v>
          </cell>
        </row>
        <row r="651">
          <cell r="V651" t="str">
            <v>AMERICAS SALES</v>
          </cell>
        </row>
        <row r="652">
          <cell r="V652" t="str">
            <v>AMERICAS SALES</v>
          </cell>
        </row>
        <row r="653">
          <cell r="V653" t="str">
            <v>AMERICAS SALES</v>
          </cell>
        </row>
        <row r="654">
          <cell r="V654" t="str">
            <v>AMERICAS SALES</v>
          </cell>
        </row>
        <row r="655">
          <cell r="V655" t="str">
            <v>AMERICAS SALES</v>
          </cell>
        </row>
        <row r="656">
          <cell r="V656" t="str">
            <v>AMERICAS SALES</v>
          </cell>
        </row>
        <row r="657">
          <cell r="V657" t="str">
            <v>AMERICAS SALES</v>
          </cell>
        </row>
        <row r="658">
          <cell r="V658" t="str">
            <v>AMERICAS SALES</v>
          </cell>
        </row>
        <row r="659">
          <cell r="V659" t="str">
            <v>AMERICAS SALES</v>
          </cell>
        </row>
        <row r="660">
          <cell r="V660" t="str">
            <v>AMERICAS SALES</v>
          </cell>
        </row>
        <row r="661">
          <cell r="V661" t="str">
            <v>AMERICAS SALES</v>
          </cell>
        </row>
        <row r="662">
          <cell r="V662" t="str">
            <v>AMERICAS SALES</v>
          </cell>
        </row>
        <row r="663">
          <cell r="V663" t="str">
            <v>AMERICAS SALES</v>
          </cell>
        </row>
        <row r="664">
          <cell r="V664" t="str">
            <v>AMERICAS SALES</v>
          </cell>
        </row>
        <row r="665">
          <cell r="V665" t="str">
            <v>AMERICAS SALES</v>
          </cell>
        </row>
        <row r="666">
          <cell r="V666" t="str">
            <v>AMERICAS SALES</v>
          </cell>
        </row>
        <row r="667">
          <cell r="V667" t="str">
            <v>AMERICAS SALES</v>
          </cell>
        </row>
        <row r="668">
          <cell r="V668" t="str">
            <v>AMERICAS SALES</v>
          </cell>
        </row>
        <row r="669">
          <cell r="V669" t="str">
            <v>AMERICAS SALES</v>
          </cell>
        </row>
        <row r="670">
          <cell r="V670" t="str">
            <v>AMERICAS SALES</v>
          </cell>
        </row>
        <row r="671">
          <cell r="V671" t="str">
            <v>AMERICAS SALES</v>
          </cell>
        </row>
        <row r="672">
          <cell r="V672" t="str">
            <v>AMERICAS SALES</v>
          </cell>
        </row>
        <row r="673">
          <cell r="V673" t="str">
            <v>AMERICAS SALES</v>
          </cell>
        </row>
        <row r="674">
          <cell r="V674" t="str">
            <v>AMERICAS SALES</v>
          </cell>
        </row>
        <row r="675">
          <cell r="V675" t="str">
            <v>AMERICAS SALES</v>
          </cell>
        </row>
        <row r="676">
          <cell r="V676" t="str">
            <v>AMERICAS SALES</v>
          </cell>
        </row>
        <row r="677">
          <cell r="V677" t="str">
            <v>AMERICAS SALES</v>
          </cell>
        </row>
        <row r="678">
          <cell r="V678" t="str">
            <v>AMERICAS SALES</v>
          </cell>
        </row>
        <row r="679">
          <cell r="V679" t="str">
            <v>AMERICAS SALES</v>
          </cell>
        </row>
        <row r="680">
          <cell r="V680" t="str">
            <v>AMERICAS SALES</v>
          </cell>
        </row>
        <row r="681">
          <cell r="V681" t="str">
            <v>AMERICAS SALES</v>
          </cell>
        </row>
        <row r="682">
          <cell r="V682" t="str">
            <v>AMERICAS SALES</v>
          </cell>
        </row>
        <row r="683">
          <cell r="V683" t="str">
            <v>AMERICAS SALES</v>
          </cell>
        </row>
        <row r="684">
          <cell r="V684" t="str">
            <v>AMERICAS SALES</v>
          </cell>
        </row>
        <row r="685">
          <cell r="V685" t="str">
            <v>AMERICAS SALES</v>
          </cell>
        </row>
        <row r="686">
          <cell r="V686" t="str">
            <v>AMERICAS SALES</v>
          </cell>
        </row>
        <row r="687">
          <cell r="V687" t="str">
            <v>AMERICAS SALES</v>
          </cell>
        </row>
        <row r="688">
          <cell r="V688" t="str">
            <v>AMERICAS SALES</v>
          </cell>
        </row>
        <row r="689">
          <cell r="V689" t="str">
            <v>AMERICAS SALES</v>
          </cell>
        </row>
        <row r="690">
          <cell r="V690" t="str">
            <v>AMERICAS SALES</v>
          </cell>
        </row>
        <row r="691">
          <cell r="V691" t="str">
            <v>AMERICAS SALES</v>
          </cell>
        </row>
        <row r="692">
          <cell r="V692" t="str">
            <v>AMERICAS SALES</v>
          </cell>
        </row>
        <row r="693">
          <cell r="V693" t="str">
            <v>AMERICAS SALES</v>
          </cell>
        </row>
        <row r="694">
          <cell r="V694" t="str">
            <v>AMERICAS SALES</v>
          </cell>
        </row>
        <row r="695">
          <cell r="V695" t="str">
            <v>AMERICAS SALES</v>
          </cell>
        </row>
        <row r="696">
          <cell r="V696" t="str">
            <v>AMERICAS SALES</v>
          </cell>
        </row>
        <row r="697">
          <cell r="V697" t="str">
            <v>AMERICAS SALES</v>
          </cell>
        </row>
        <row r="698">
          <cell r="V698" t="str">
            <v>AMERICAS SALES</v>
          </cell>
        </row>
        <row r="699">
          <cell r="V699" t="str">
            <v>AMERICAS SALES</v>
          </cell>
        </row>
        <row r="700">
          <cell r="V700" t="str">
            <v>AMERICAS SALES</v>
          </cell>
        </row>
        <row r="701">
          <cell r="V701" t="str">
            <v>AMERICAS SALES</v>
          </cell>
        </row>
        <row r="702">
          <cell r="V702" t="str">
            <v>AMERICAS SALES</v>
          </cell>
        </row>
        <row r="703">
          <cell r="V703" t="str">
            <v>AMERICAS SALES</v>
          </cell>
        </row>
        <row r="704">
          <cell r="V704" t="str">
            <v>AMERICAS SALES</v>
          </cell>
        </row>
        <row r="705">
          <cell r="V705" t="str">
            <v>AMERICAS SALES</v>
          </cell>
        </row>
        <row r="706">
          <cell r="V706" t="str">
            <v>AMERICAS SALES</v>
          </cell>
        </row>
        <row r="707">
          <cell r="V707" t="str">
            <v>AMERICAS SALES</v>
          </cell>
        </row>
        <row r="708">
          <cell r="V708" t="str">
            <v>AMERICAS SALES</v>
          </cell>
        </row>
        <row r="709">
          <cell r="V709" t="str">
            <v>AMERICAS SALES</v>
          </cell>
        </row>
        <row r="710">
          <cell r="V710" t="str">
            <v>AMERICAS SALES</v>
          </cell>
        </row>
        <row r="711">
          <cell r="V711" t="str">
            <v>APAC SALES</v>
          </cell>
        </row>
        <row r="712">
          <cell r="V712" t="str">
            <v>APAC SALES</v>
          </cell>
        </row>
        <row r="713">
          <cell r="V713" t="str">
            <v>APAC SALES</v>
          </cell>
        </row>
        <row r="714">
          <cell r="V714" t="str">
            <v>APAC SALES</v>
          </cell>
        </row>
        <row r="715">
          <cell r="V715" t="str">
            <v>APAC SALES</v>
          </cell>
        </row>
        <row r="716">
          <cell r="V716" t="str">
            <v>APAC SALES</v>
          </cell>
        </row>
        <row r="717">
          <cell r="V717" t="str">
            <v>APAC SALES</v>
          </cell>
        </row>
        <row r="718">
          <cell r="V718" t="str">
            <v>APAC SALES</v>
          </cell>
        </row>
        <row r="719">
          <cell r="V719" t="str">
            <v>APAC SALES</v>
          </cell>
        </row>
        <row r="720">
          <cell r="V720" t="str">
            <v>APAC SALES</v>
          </cell>
        </row>
        <row r="721">
          <cell r="V721" t="str">
            <v>APAC SALES</v>
          </cell>
        </row>
        <row r="722">
          <cell r="V722" t="str">
            <v>APAC SALES</v>
          </cell>
        </row>
        <row r="723">
          <cell r="V723" t="str">
            <v>APAC SALES</v>
          </cell>
        </row>
        <row r="724">
          <cell r="V724" t="str">
            <v>APAC SALES</v>
          </cell>
        </row>
        <row r="725">
          <cell r="V725" t="str">
            <v>APAC SALES</v>
          </cell>
        </row>
        <row r="726">
          <cell r="V726" t="str">
            <v>APAC SALES</v>
          </cell>
        </row>
        <row r="727">
          <cell r="V727" t="str">
            <v>APAC SALES</v>
          </cell>
        </row>
        <row r="728">
          <cell r="V728" t="str">
            <v>APAC SALES</v>
          </cell>
        </row>
        <row r="729">
          <cell r="V729" t="str">
            <v>APAC SALES</v>
          </cell>
        </row>
        <row r="730">
          <cell r="V730" t="str">
            <v>APAC SALES</v>
          </cell>
        </row>
        <row r="731">
          <cell r="V731" t="str">
            <v>APAC SALES</v>
          </cell>
        </row>
        <row r="732">
          <cell r="V732" t="str">
            <v>APAC SALES</v>
          </cell>
        </row>
        <row r="733">
          <cell r="V733" t="str">
            <v>APAC SALES</v>
          </cell>
        </row>
        <row r="734">
          <cell r="V734" t="str">
            <v>APAC SALES</v>
          </cell>
        </row>
        <row r="735">
          <cell r="V735" t="str">
            <v>APAC SALES</v>
          </cell>
        </row>
        <row r="736">
          <cell r="V736" t="str">
            <v>APAC SALES</v>
          </cell>
        </row>
        <row r="737">
          <cell r="V737" t="str">
            <v>APAC SALES</v>
          </cell>
        </row>
        <row r="738">
          <cell r="V738" t="str">
            <v>APAC SALES</v>
          </cell>
        </row>
        <row r="739">
          <cell r="V739" t="str">
            <v>APAC SALES</v>
          </cell>
        </row>
        <row r="740">
          <cell r="V740" t="str">
            <v>APAC SALES</v>
          </cell>
        </row>
        <row r="741">
          <cell r="V741" t="str">
            <v>APAC SALES</v>
          </cell>
        </row>
        <row r="742">
          <cell r="V742" t="str">
            <v>APAC SALES</v>
          </cell>
        </row>
        <row r="743">
          <cell r="V743" t="str">
            <v>APAC SALES</v>
          </cell>
        </row>
        <row r="744">
          <cell r="V744" t="str">
            <v>EMEA SALES</v>
          </cell>
        </row>
        <row r="745">
          <cell r="V745" t="str">
            <v>EMEA SALES</v>
          </cell>
        </row>
        <row r="746">
          <cell r="V746" t="str">
            <v>EMEA SALES</v>
          </cell>
        </row>
        <row r="747">
          <cell r="V747" t="str">
            <v>EMEA SALES</v>
          </cell>
        </row>
        <row r="748">
          <cell r="V748" t="str">
            <v>EMEA SALES</v>
          </cell>
        </row>
        <row r="749">
          <cell r="V749" t="str">
            <v>EMEA SALES</v>
          </cell>
        </row>
        <row r="750">
          <cell r="V750" t="str">
            <v>EMEA SALES</v>
          </cell>
        </row>
        <row r="751">
          <cell r="V751" t="str">
            <v>EMEA SALES</v>
          </cell>
        </row>
        <row r="752">
          <cell r="V752" t="str">
            <v>EMEA SALES</v>
          </cell>
        </row>
        <row r="753">
          <cell r="V753" t="str">
            <v>EMEA SALES</v>
          </cell>
        </row>
        <row r="754">
          <cell r="V754" t="str">
            <v>EMEA SALES</v>
          </cell>
        </row>
        <row r="755">
          <cell r="V755" t="str">
            <v>EMEA SALES</v>
          </cell>
        </row>
        <row r="756">
          <cell r="V756" t="str">
            <v>EMEA SALES</v>
          </cell>
        </row>
        <row r="757">
          <cell r="V757" t="str">
            <v>EMEA SALES</v>
          </cell>
        </row>
        <row r="758">
          <cell r="V758" t="str">
            <v>EMEA SALES</v>
          </cell>
        </row>
        <row r="759">
          <cell r="V759" t="str">
            <v>EMEA SALES</v>
          </cell>
        </row>
        <row r="760">
          <cell r="V760" t="str">
            <v>EMEA SALES</v>
          </cell>
        </row>
        <row r="761">
          <cell r="V761" t="str">
            <v>EMEA SALES</v>
          </cell>
        </row>
        <row r="762">
          <cell r="V762" t="str">
            <v>EMEA SALES</v>
          </cell>
        </row>
        <row r="763">
          <cell r="V763" t="str">
            <v>EMEA SALES</v>
          </cell>
        </row>
        <row r="764">
          <cell r="V764" t="str">
            <v>EMEA SALES</v>
          </cell>
        </row>
        <row r="765">
          <cell r="V765" t="str">
            <v>EMEA SALES</v>
          </cell>
        </row>
        <row r="766">
          <cell r="V766" t="str">
            <v>EMEA SALES</v>
          </cell>
        </row>
        <row r="767">
          <cell r="V767" t="str">
            <v>EMEA SALES</v>
          </cell>
        </row>
        <row r="768">
          <cell r="V768" t="str">
            <v>EMEA SALES</v>
          </cell>
        </row>
        <row r="769">
          <cell r="V769" t="str">
            <v>EMEA SALES</v>
          </cell>
        </row>
        <row r="770">
          <cell r="V770" t="str">
            <v>EMEA SALES</v>
          </cell>
        </row>
        <row r="771">
          <cell r="V771" t="str">
            <v>EMEA SALES</v>
          </cell>
        </row>
        <row r="772">
          <cell r="V772" t="str">
            <v>EMEA SALES</v>
          </cell>
        </row>
        <row r="773">
          <cell r="V773" t="str">
            <v>EMEA SALES</v>
          </cell>
        </row>
        <row r="774">
          <cell r="V774" t="str">
            <v>EMEA SALES</v>
          </cell>
        </row>
        <row r="775">
          <cell r="V775" t="str">
            <v>EMEA SALES</v>
          </cell>
        </row>
        <row r="776">
          <cell r="V776" t="str">
            <v>EMEA SALES</v>
          </cell>
        </row>
        <row r="777">
          <cell r="V777" t="str">
            <v>EMEA SALES</v>
          </cell>
        </row>
        <row r="778">
          <cell r="V778" t="str">
            <v>EMEA SALES</v>
          </cell>
        </row>
        <row r="779">
          <cell r="V779" t="str">
            <v>EMEA SALES</v>
          </cell>
        </row>
        <row r="780">
          <cell r="V780" t="str">
            <v>EMEA SALES</v>
          </cell>
        </row>
        <row r="781">
          <cell r="V781" t="str">
            <v>EMEA SALES</v>
          </cell>
        </row>
        <row r="782">
          <cell r="V782" t="str">
            <v>EMEA SALES</v>
          </cell>
        </row>
        <row r="783">
          <cell r="V783" t="str">
            <v>EMEA SALES</v>
          </cell>
        </row>
        <row r="784">
          <cell r="V784" t="str">
            <v>EMEA SALES</v>
          </cell>
        </row>
        <row r="785">
          <cell r="V785" t="str">
            <v>EMEA SALES</v>
          </cell>
        </row>
        <row r="786">
          <cell r="V786" t="str">
            <v>EMEA SALES</v>
          </cell>
        </row>
        <row r="787">
          <cell r="V787" t="str">
            <v>EMEA SALES</v>
          </cell>
        </row>
        <row r="788">
          <cell r="V788" t="str">
            <v>EMEA SALES</v>
          </cell>
        </row>
        <row r="789">
          <cell r="V789" t="str">
            <v>EMEA SALES</v>
          </cell>
        </row>
        <row r="790">
          <cell r="V790" t="str">
            <v>EMEA SALES</v>
          </cell>
        </row>
        <row r="791">
          <cell r="V791" t="str">
            <v>EMEA SALES</v>
          </cell>
        </row>
        <row r="792">
          <cell r="V792" t="str">
            <v>EMEA SALES</v>
          </cell>
        </row>
        <row r="793">
          <cell r="V793" t="str">
            <v>EMEA SALES</v>
          </cell>
        </row>
        <row r="794">
          <cell r="V794" t="str">
            <v>EMEA SALES</v>
          </cell>
        </row>
        <row r="795">
          <cell r="V795" t="str">
            <v>EMEA SALES</v>
          </cell>
        </row>
        <row r="796">
          <cell r="V796" t="str">
            <v>EMEA SALES</v>
          </cell>
        </row>
        <row r="797">
          <cell r="V797" t="str">
            <v>EMEA SALES</v>
          </cell>
        </row>
        <row r="798">
          <cell r="V798" t="str">
            <v>EMEA SALES</v>
          </cell>
        </row>
        <row r="799">
          <cell r="V799" t="str">
            <v>EMEA SALES</v>
          </cell>
        </row>
        <row r="800">
          <cell r="V800" t="str">
            <v>EMEA SALES</v>
          </cell>
        </row>
        <row r="801">
          <cell r="V801" t="str">
            <v>EMEA SALES</v>
          </cell>
        </row>
        <row r="802">
          <cell r="V802" t="str">
            <v>EMEA SALES</v>
          </cell>
        </row>
        <row r="803">
          <cell r="V803" t="str">
            <v>EMEA SALES</v>
          </cell>
        </row>
        <row r="804">
          <cell r="V804" t="str">
            <v>EMEA SALES</v>
          </cell>
        </row>
        <row r="805">
          <cell r="V805" t="str">
            <v>EMEA SALES</v>
          </cell>
        </row>
        <row r="806">
          <cell r="V806" t="str">
            <v>EMEA SALES</v>
          </cell>
        </row>
        <row r="807">
          <cell r="V807" t="str">
            <v>EMEA SALES</v>
          </cell>
        </row>
        <row r="808">
          <cell r="V808" t="str">
            <v>EMEA SALES</v>
          </cell>
        </row>
        <row r="809">
          <cell r="V809" t="str">
            <v>EMEA SALES</v>
          </cell>
        </row>
        <row r="810">
          <cell r="V810" t="str">
            <v>EMEA SALES</v>
          </cell>
        </row>
        <row r="811">
          <cell r="V811" t="str">
            <v>EMEA SALES</v>
          </cell>
        </row>
        <row r="812">
          <cell r="V812" t="str">
            <v>EMEA SALES</v>
          </cell>
        </row>
        <row r="813">
          <cell r="V813" t="str">
            <v>EMEA SALES</v>
          </cell>
        </row>
        <row r="814">
          <cell r="V814" t="str">
            <v>EMEA SALES</v>
          </cell>
        </row>
        <row r="815">
          <cell r="V815" t="str">
            <v>EMEA SALES</v>
          </cell>
        </row>
        <row r="816">
          <cell r="V816" t="str">
            <v>EMEA SALES</v>
          </cell>
        </row>
        <row r="817">
          <cell r="V817" t="str">
            <v>EMEA SALES</v>
          </cell>
        </row>
        <row r="818">
          <cell r="V818" t="str">
            <v>EMEA SALES</v>
          </cell>
        </row>
        <row r="819">
          <cell r="V819" t="str">
            <v>EMEA SALES</v>
          </cell>
        </row>
        <row r="820">
          <cell r="V820" t="str">
            <v>EMEA SALES</v>
          </cell>
        </row>
        <row r="821">
          <cell r="V821" t="str">
            <v>EMEA SALES</v>
          </cell>
        </row>
        <row r="822">
          <cell r="V822" t="str">
            <v>EMEA SALES</v>
          </cell>
        </row>
        <row r="823">
          <cell r="V823" t="str">
            <v>EMEA SALES</v>
          </cell>
        </row>
        <row r="824">
          <cell r="V824" t="str">
            <v>FINANCE OPERATIONS</v>
          </cell>
        </row>
        <row r="825">
          <cell r="V825" t="str">
            <v>FINANCE OPERATIONS</v>
          </cell>
        </row>
        <row r="826">
          <cell r="V826" t="str">
            <v>FINANCE OPERATIONS</v>
          </cell>
        </row>
        <row r="827">
          <cell r="V827" t="str">
            <v>FINANCE OPERATIONS</v>
          </cell>
        </row>
        <row r="828">
          <cell r="V828" t="str">
            <v>FINANCE OPERATIONS</v>
          </cell>
        </row>
        <row r="829">
          <cell r="V829" t="str">
            <v>JAPAN SALES</v>
          </cell>
        </row>
        <row r="830">
          <cell r="V830" t="str">
            <v>JAPAN SALES</v>
          </cell>
        </row>
        <row r="831">
          <cell r="V831" t="str">
            <v>JAPAN SALES</v>
          </cell>
        </row>
        <row r="832">
          <cell r="V832" t="str">
            <v>JAPAN SALES</v>
          </cell>
        </row>
        <row r="833">
          <cell r="V833" t="str">
            <v>JAPAN SALES</v>
          </cell>
        </row>
        <row r="834">
          <cell r="V834" t="str">
            <v>JAPAN SALES</v>
          </cell>
        </row>
        <row r="835">
          <cell r="V835" t="str">
            <v>JAPAN SALES</v>
          </cell>
        </row>
        <row r="836">
          <cell r="V836" t="str">
            <v>JAPAN SALES</v>
          </cell>
        </row>
        <row r="837">
          <cell r="V837" t="str">
            <v>JAPAN SALES</v>
          </cell>
        </row>
        <row r="838">
          <cell r="V838" t="str">
            <v>JAPAN SALES</v>
          </cell>
        </row>
        <row r="839">
          <cell r="V839" t="str">
            <v>JAPAN SALES</v>
          </cell>
        </row>
        <row r="840">
          <cell r="V840" t="str">
            <v>JAPAN SALES</v>
          </cell>
        </row>
        <row r="841">
          <cell r="V841" t="str">
            <v>JAPAN SALES</v>
          </cell>
        </row>
        <row r="842">
          <cell r="V842" t="str">
            <v>JAPAN SALES</v>
          </cell>
        </row>
        <row r="843">
          <cell r="V843" t="str">
            <v>JAPAN SALES</v>
          </cell>
        </row>
        <row r="844">
          <cell r="V844" t="str">
            <v>JAPAN SALES</v>
          </cell>
        </row>
        <row r="845">
          <cell r="V845" t="str">
            <v>JAPAN SALES</v>
          </cell>
        </row>
        <row r="846">
          <cell r="V846" t="str">
            <v>USA-WW GVP SALES</v>
          </cell>
        </row>
        <row r="847">
          <cell r="V847" t="str">
            <v>USA-WW GVP SALES</v>
          </cell>
        </row>
        <row r="848">
          <cell r="V848" t="str">
            <v>WW CHANNEL SALES</v>
          </cell>
        </row>
        <row r="849">
          <cell r="V849" t="str">
            <v>WW CHANNEL SALES</v>
          </cell>
        </row>
        <row r="850">
          <cell r="V850" t="str">
            <v>WW CHANNEL SALES</v>
          </cell>
        </row>
        <row r="851">
          <cell r="V851" t="str">
            <v>WW CHANNEL SALES</v>
          </cell>
        </row>
        <row r="852">
          <cell r="V852" t="str">
            <v>WW CHANNEL SALES</v>
          </cell>
        </row>
        <row r="853">
          <cell r="V853" t="str">
            <v>WW CHANNEL SALES</v>
          </cell>
        </row>
        <row r="854">
          <cell r="V854" t="str">
            <v>WW CHANNEL SALES</v>
          </cell>
        </row>
        <row r="855">
          <cell r="V855" t="str">
            <v>WW CHANNEL SALES</v>
          </cell>
        </row>
        <row r="856">
          <cell r="V856" t="str">
            <v>WW CHANNEL SALES</v>
          </cell>
        </row>
        <row r="857">
          <cell r="V857" t="str">
            <v>WW CHANNEL SALES</v>
          </cell>
        </row>
        <row r="858">
          <cell r="V858" t="str">
            <v>WW CHANNEL SALES</v>
          </cell>
        </row>
        <row r="859">
          <cell r="V859" t="str">
            <v>WW CHANNEL SALES</v>
          </cell>
        </row>
        <row r="860">
          <cell r="V860" t="str">
            <v>WW CHANNEL SALES</v>
          </cell>
        </row>
        <row r="861">
          <cell r="V861" t="str">
            <v>WW CHANNEL SALES</v>
          </cell>
        </row>
        <row r="862">
          <cell r="V862" t="str">
            <v>WW CHANNEL SALES</v>
          </cell>
        </row>
        <row r="863">
          <cell r="V863" t="str">
            <v>WW CHANNEL SALES</v>
          </cell>
        </row>
        <row r="864">
          <cell r="V864" t="str">
            <v>WW CHANNEL SALES</v>
          </cell>
        </row>
        <row r="865">
          <cell r="V865" t="str">
            <v>WW CHANNEL SALES</v>
          </cell>
        </row>
        <row r="866">
          <cell r="V866" t="str">
            <v>WW CHANNEL SALES</v>
          </cell>
        </row>
        <row r="867">
          <cell r="V867" t="str">
            <v>WW CHANNEL SALES</v>
          </cell>
        </row>
        <row r="868">
          <cell r="V868" t="str">
            <v>WW CHANNEL SALES</v>
          </cell>
        </row>
        <row r="869">
          <cell r="V869" t="str">
            <v>WW CHANNEL SALES</v>
          </cell>
        </row>
        <row r="870">
          <cell r="V870" t="str">
            <v>WW CHANNEL SALES</v>
          </cell>
        </row>
        <row r="871">
          <cell r="V871" t="str">
            <v>WW CHANNEL SALES</v>
          </cell>
        </row>
        <row r="872">
          <cell r="V872" t="str">
            <v>WW CHANNEL SALES</v>
          </cell>
        </row>
        <row r="873">
          <cell r="V873" t="str">
            <v>WW CHANNEL SALES</v>
          </cell>
        </row>
        <row r="874">
          <cell r="V874" t="str">
            <v>WW CHANNEL SALES</v>
          </cell>
        </row>
        <row r="875">
          <cell r="V875" t="str">
            <v>WW CHANNEL SALES</v>
          </cell>
        </row>
        <row r="876">
          <cell r="V876" t="str">
            <v>WW CHANNEL SALES</v>
          </cell>
        </row>
        <row r="877">
          <cell r="V877" t="str">
            <v>WW CHANNEL SALES</v>
          </cell>
        </row>
        <row r="878">
          <cell r="V878" t="str">
            <v>WW CHANNEL SALES</v>
          </cell>
        </row>
        <row r="879">
          <cell r="V879" t="str">
            <v>WW CHANNEL SALES</v>
          </cell>
        </row>
        <row r="880">
          <cell r="V880" t="str">
            <v>WW CHANNEL SALES</v>
          </cell>
        </row>
        <row r="881">
          <cell r="V881" t="str">
            <v>WW CHANNEL SALES</v>
          </cell>
        </row>
        <row r="882">
          <cell r="V882" t="str">
            <v>WW CHANNEL SALES</v>
          </cell>
        </row>
        <row r="883">
          <cell r="V883" t="str">
            <v>WW CHANNEL SALES</v>
          </cell>
        </row>
        <row r="884">
          <cell r="V884" t="str">
            <v>WW CHANNEL SALES</v>
          </cell>
        </row>
        <row r="885">
          <cell r="V885" t="str">
            <v>WW CHANNEL SALES</v>
          </cell>
        </row>
        <row r="886">
          <cell r="V886" t="str">
            <v>WW CHANNEL SALES</v>
          </cell>
        </row>
        <row r="887">
          <cell r="V887" t="str">
            <v>WW CHANNEL SALES</v>
          </cell>
        </row>
        <row r="888">
          <cell r="V888" t="str">
            <v>WW CHANNEL SALES</v>
          </cell>
        </row>
        <row r="889">
          <cell r="V889" t="str">
            <v>WW CHANNEL SALES</v>
          </cell>
        </row>
        <row r="890">
          <cell r="V890" t="str">
            <v>WW CHANNEL SALES</v>
          </cell>
        </row>
        <row r="891">
          <cell r="V891" t="str">
            <v>ENTERPRISE SOLUTIONS</v>
          </cell>
        </row>
        <row r="892">
          <cell r="V892" t="str">
            <v>ENTERPRISE SOLUTIONS</v>
          </cell>
        </row>
        <row r="893">
          <cell r="V893" t="str">
            <v>ENTERPRISE SOLUTIONS</v>
          </cell>
        </row>
        <row r="894">
          <cell r="V894" t="str">
            <v>ENTERPRISE SOLUTIONS</v>
          </cell>
        </row>
        <row r="895">
          <cell r="V895" t="str">
            <v>ENTERPRISE SOLUTIONS</v>
          </cell>
        </row>
        <row r="896">
          <cell r="V896" t="str">
            <v>ENTERPRISE SOLUTIONS</v>
          </cell>
        </row>
        <row r="897">
          <cell r="V897" t="str">
            <v>ENTERPRISE SOLUTIONS</v>
          </cell>
        </row>
        <row r="898">
          <cell r="V898" t="str">
            <v>ENTERPRISE SOLUTIONS</v>
          </cell>
        </row>
        <row r="899">
          <cell r="V899" t="str">
            <v>ENTERPRISE SOLUTIONS</v>
          </cell>
        </row>
        <row r="900">
          <cell r="V900" t="str">
            <v>MARKETING &amp; BUS DEVELOP</v>
          </cell>
        </row>
        <row r="901">
          <cell r="V901" t="str">
            <v>MARKETING &amp; BUS DEVELOP</v>
          </cell>
        </row>
        <row r="902">
          <cell r="V902" t="str">
            <v>MARKETING &amp; BUS DEVELOP</v>
          </cell>
        </row>
        <row r="903">
          <cell r="V903" t="str">
            <v>MARKETING &amp; BUS DEVELOP</v>
          </cell>
        </row>
        <row r="904">
          <cell r="V904" t="str">
            <v>MARKETING &amp; BUS DEVELOP</v>
          </cell>
        </row>
        <row r="905">
          <cell r="V905" t="str">
            <v>MARKETING &amp; BUS DEVELOP</v>
          </cell>
        </row>
        <row r="906">
          <cell r="V906" t="str">
            <v>MARKETING &amp; BUS DEVELOP</v>
          </cell>
        </row>
        <row r="907">
          <cell r="V907" t="str">
            <v>MARKETING &amp; BUS DEVELOP</v>
          </cell>
        </row>
        <row r="908">
          <cell r="V908" t="str">
            <v>MARKETING &amp; BUS DEVELOP</v>
          </cell>
        </row>
        <row r="909">
          <cell r="V909" t="str">
            <v>MARKETING &amp; BUS DEVELOP</v>
          </cell>
        </row>
        <row r="910">
          <cell r="V910" t="str">
            <v>MARKETING &amp; BUS DEVELOP</v>
          </cell>
        </row>
        <row r="911">
          <cell r="V911" t="str">
            <v>MARKETING &amp; BUS DEVELOP</v>
          </cell>
        </row>
        <row r="912">
          <cell r="V912" t="str">
            <v>MARKETING &amp; BUS DEVELOP</v>
          </cell>
        </row>
        <row r="913">
          <cell r="V913" t="str">
            <v>MARKETING &amp; BUS DEVELOP</v>
          </cell>
        </row>
        <row r="914">
          <cell r="V914" t="str">
            <v>MARKETING &amp; BUS DEVELOP</v>
          </cell>
        </row>
        <row r="915">
          <cell r="V915" t="str">
            <v>MARKETING &amp; BUS DEVELOP</v>
          </cell>
        </row>
        <row r="916">
          <cell r="V916" t="str">
            <v>MARKETING &amp; BUS DEVELOP</v>
          </cell>
        </row>
        <row r="917">
          <cell r="V917" t="str">
            <v>MARKETING &amp; BUS DEVELOP</v>
          </cell>
        </row>
        <row r="918">
          <cell r="V918" t="str">
            <v>MARKETING &amp; BUS DEVELOP</v>
          </cell>
        </row>
        <row r="919">
          <cell r="V919" t="str">
            <v>MARKETING &amp; BUS DEVELOP</v>
          </cell>
        </row>
        <row r="920">
          <cell r="V920" t="str">
            <v>MARKETING &amp; BUS DEVELOP</v>
          </cell>
        </row>
        <row r="921">
          <cell r="V921" t="str">
            <v>MARKETING &amp; BUS DEVELOP</v>
          </cell>
        </row>
        <row r="922">
          <cell r="V922" t="str">
            <v>MARKETING &amp; BUS DEVELOP</v>
          </cell>
        </row>
        <row r="923">
          <cell r="V923" t="str">
            <v>MARKETING &amp; BUS DEVELOP</v>
          </cell>
        </row>
        <row r="924">
          <cell r="V924" t="str">
            <v>MARKETING &amp; BUS DEVELOP</v>
          </cell>
        </row>
        <row r="925">
          <cell r="V925" t="str">
            <v>MARKETING &amp; BUS DEVELOP</v>
          </cell>
        </row>
        <row r="926">
          <cell r="V926" t="str">
            <v>MARKETING &amp; BUS DEVELOP</v>
          </cell>
        </row>
        <row r="927">
          <cell r="V927" t="str">
            <v>MARKETING &amp; BUS DEVELOP</v>
          </cell>
        </row>
        <row r="928">
          <cell r="V928" t="str">
            <v>MARKETING &amp; BUS DEVELOP</v>
          </cell>
        </row>
        <row r="929">
          <cell r="V929" t="str">
            <v>MARKETING &amp; BUS DEVELOP</v>
          </cell>
        </row>
        <row r="930">
          <cell r="V930" t="str">
            <v>MARKETING &amp; BUS DEVELOP</v>
          </cell>
        </row>
        <row r="931">
          <cell r="V931" t="str">
            <v>MARKETING &amp; BUS DEVELOP</v>
          </cell>
        </row>
        <row r="932">
          <cell r="V932" t="str">
            <v>MARKETING &amp; BUS DEVELOP</v>
          </cell>
        </row>
        <row r="933">
          <cell r="V933" t="str">
            <v>MARKETING &amp; BUS DEVELOP</v>
          </cell>
        </row>
        <row r="934">
          <cell r="V934" t="str">
            <v>MARKETING &amp; BUS DEVELOP</v>
          </cell>
        </row>
        <row r="935">
          <cell r="V935" t="str">
            <v>MARKETING &amp; BUS DEVELOP</v>
          </cell>
        </row>
        <row r="936">
          <cell r="V936" t="str">
            <v>MARKETING &amp; BUS DEVELOP</v>
          </cell>
        </row>
        <row r="937">
          <cell r="V937" t="str">
            <v>MARKETING &amp; BUS DEVELOP</v>
          </cell>
        </row>
        <row r="938">
          <cell r="V938" t="str">
            <v>MARKETING &amp; BUS DEVELOP</v>
          </cell>
        </row>
        <row r="939">
          <cell r="V939" t="str">
            <v>MARKETING &amp; BUS DEVELOP</v>
          </cell>
        </row>
        <row r="940">
          <cell r="V940" t="str">
            <v>MARKETING &amp; BUS DEVELOP</v>
          </cell>
        </row>
        <row r="941">
          <cell r="V941" t="str">
            <v>MARKETING &amp; BUS DEVELOP</v>
          </cell>
        </row>
        <row r="942">
          <cell r="V942" t="str">
            <v>MARKETING &amp; BUS DEVELOP</v>
          </cell>
        </row>
        <row r="943">
          <cell r="V943" t="str">
            <v>MARKETING &amp; BUS DEVELOP</v>
          </cell>
        </row>
        <row r="944">
          <cell r="V944" t="str">
            <v>MARKETING &amp; BUS DEVELOP</v>
          </cell>
        </row>
        <row r="945">
          <cell r="V945" t="str">
            <v>MARKETING &amp; BUS DEVELOP</v>
          </cell>
        </row>
        <row r="946">
          <cell r="V946" t="str">
            <v>MARKETING &amp; BUS DEVELOP</v>
          </cell>
        </row>
        <row r="947">
          <cell r="V947" t="str">
            <v>MARKETING &amp; BUS DEVELOP</v>
          </cell>
        </row>
        <row r="948">
          <cell r="V948" t="str">
            <v>MARKETING &amp; BUS DEVELOP</v>
          </cell>
        </row>
        <row r="949">
          <cell r="V949" t="str">
            <v>MARKETING &amp; BUS DEVELOP</v>
          </cell>
        </row>
        <row r="950">
          <cell r="V950" t="str">
            <v>MARKETING &amp; BUS DEVELOP</v>
          </cell>
        </row>
        <row r="951">
          <cell r="V951" t="str">
            <v>MARKETING &amp; BUS DEVELOP</v>
          </cell>
        </row>
        <row r="952">
          <cell r="V952" t="str">
            <v>MARKETING &amp; BUS DEVELOP</v>
          </cell>
        </row>
        <row r="953">
          <cell r="V953" t="str">
            <v>MARKETING &amp; BUS DEVELOP</v>
          </cell>
        </row>
        <row r="954">
          <cell r="V954" t="str">
            <v>MARKETING &amp; BUS DEVELOP</v>
          </cell>
        </row>
        <row r="955">
          <cell r="V955" t="str">
            <v>MARKETING &amp; BUS DEVELOP</v>
          </cell>
        </row>
        <row r="956">
          <cell r="V956" t="str">
            <v>MARKETING &amp; BUS DEVELOP</v>
          </cell>
        </row>
        <row r="957">
          <cell r="V957" t="str">
            <v>MARKETING &amp; BUS DEVELOP</v>
          </cell>
        </row>
        <row r="958">
          <cell r="V958" t="str">
            <v>MARKETING &amp; BUS DEVELOP</v>
          </cell>
        </row>
        <row r="959">
          <cell r="V959" t="str">
            <v>MARKETING &amp; BUS DEVELOP</v>
          </cell>
        </row>
        <row r="960">
          <cell r="V960" t="str">
            <v>MARKETING &amp; BUS DEVELOP</v>
          </cell>
        </row>
        <row r="961">
          <cell r="V961" t="str">
            <v>MARKETING &amp; BUS DEVELOP</v>
          </cell>
        </row>
        <row r="962">
          <cell r="V962" t="str">
            <v>MARKETING &amp; BUS DEVELOP</v>
          </cell>
        </row>
        <row r="963">
          <cell r="V963" t="str">
            <v>MARKETING &amp; BUS DEVELOP</v>
          </cell>
        </row>
        <row r="964">
          <cell r="V964" t="str">
            <v>MARKETING &amp; BUS DEVELOP</v>
          </cell>
        </row>
        <row r="965">
          <cell r="V965" t="str">
            <v>MARKETING &amp; BUS DEVELOP</v>
          </cell>
        </row>
        <row r="966">
          <cell r="V966" t="str">
            <v>MARKETING &amp; BUS DEVELOP</v>
          </cell>
        </row>
        <row r="967">
          <cell r="V967" t="str">
            <v>MARKETING &amp; BUS DEVELOP</v>
          </cell>
        </row>
        <row r="968">
          <cell r="V968" t="str">
            <v>MARKETING &amp; BUS DEVELOP</v>
          </cell>
        </row>
        <row r="969">
          <cell r="V969" t="str">
            <v>MARKETING &amp; BUS DEVELOP</v>
          </cell>
        </row>
        <row r="970">
          <cell r="V970" t="str">
            <v>PRODUCT MANAGEMENT</v>
          </cell>
        </row>
        <row r="971">
          <cell r="V971" t="str">
            <v>PRODUCT MANAGEMENT</v>
          </cell>
        </row>
        <row r="972">
          <cell r="V972" t="str">
            <v>PRODUCT MANAGEMENT</v>
          </cell>
        </row>
        <row r="973">
          <cell r="V973" t="str">
            <v>PRODUCT MANAGEMENT</v>
          </cell>
        </row>
        <row r="974">
          <cell r="V974" t="str">
            <v>PRODUCT MANAGEMENT</v>
          </cell>
        </row>
        <row r="975">
          <cell r="V975" t="str">
            <v>PRODUCT MANAGEMENT</v>
          </cell>
        </row>
        <row r="976">
          <cell r="V976" t="str">
            <v>PRODUCT MANAGEMENT</v>
          </cell>
        </row>
        <row r="977">
          <cell r="V977" t="str">
            <v>PRODUCT MANAGEMENT</v>
          </cell>
        </row>
        <row r="978">
          <cell r="V978" t="str">
            <v>PRODUCT MANAGEMENT</v>
          </cell>
        </row>
        <row r="979">
          <cell r="V979" t="str">
            <v>PRODUCT MANAGEMENT</v>
          </cell>
        </row>
        <row r="980">
          <cell r="V980" t="str">
            <v>PRODUCT MANAGEMENT</v>
          </cell>
        </row>
        <row r="981">
          <cell r="V981" t="str">
            <v>PRODUCT MANAGEMENT</v>
          </cell>
        </row>
        <row r="982">
          <cell r="V982" t="str">
            <v>PRODUCT MANAGEMENT</v>
          </cell>
        </row>
        <row r="983">
          <cell r="V983" t="str">
            <v>PRODUCT MANAGEMENT</v>
          </cell>
        </row>
        <row r="984">
          <cell r="V984" t="str">
            <v>PRODUCT MANAGEMENT</v>
          </cell>
        </row>
        <row r="985">
          <cell r="V985" t="str">
            <v>PRODUCT MANAGEMENT</v>
          </cell>
        </row>
        <row r="986">
          <cell r="V986" t="str">
            <v>PRODUCT MANAGEMENT</v>
          </cell>
        </row>
        <row r="987">
          <cell r="V987" t="str">
            <v>PRODUCT MANAGEMENT</v>
          </cell>
        </row>
        <row r="988">
          <cell r="V988" t="str">
            <v>PRODUCT MANAGEMENT</v>
          </cell>
        </row>
        <row r="989">
          <cell r="V989" t="str">
            <v>PRODUCT MANAGEMENT</v>
          </cell>
        </row>
        <row r="990">
          <cell r="V990" t="str">
            <v>PRODUCT MANAGEMENT</v>
          </cell>
        </row>
        <row r="991">
          <cell r="V991" t="str">
            <v>PRODUCT MANAGEMENT</v>
          </cell>
        </row>
        <row r="992">
          <cell r="V992" t="str">
            <v>PRODUCT MANAGEMENT</v>
          </cell>
        </row>
        <row r="993">
          <cell r="V993" t="str">
            <v>PRODUCT MANAGEMENT</v>
          </cell>
        </row>
        <row r="994">
          <cell r="V994" t="str">
            <v>PRODUCT MANAGEMENT</v>
          </cell>
        </row>
        <row r="995">
          <cell r="V995" t="str">
            <v>PRODUCT MANAGEMENT</v>
          </cell>
        </row>
        <row r="996">
          <cell r="V996" t="str">
            <v>PRODUCT MANAGEMENT</v>
          </cell>
        </row>
        <row r="997">
          <cell r="V997" t="str">
            <v>PRODUCT MANAGEMENT</v>
          </cell>
        </row>
        <row r="998">
          <cell r="V998" t="str">
            <v>PRODUCT MANAGEMENT</v>
          </cell>
        </row>
        <row r="999">
          <cell r="V999" t="str">
            <v>PRODUCT MANAGEMENT</v>
          </cell>
        </row>
        <row r="1000">
          <cell r="V1000" t="str">
            <v>PRODUCT MANAGEMENT</v>
          </cell>
        </row>
        <row r="1001">
          <cell r="V1001" t="str">
            <v>PRODUCT MANAGEMENT</v>
          </cell>
        </row>
        <row r="1002">
          <cell r="V1002" t="str">
            <v>CORPORATE G&amp;A</v>
          </cell>
        </row>
        <row r="1003">
          <cell r="V1003" t="str">
            <v>CORPORATE G&amp;A</v>
          </cell>
        </row>
        <row r="1004">
          <cell r="V1004" t="str">
            <v>CORPORATE G&amp;A</v>
          </cell>
        </row>
        <row r="1005">
          <cell r="V1005" t="str">
            <v>CORPORATE G&amp;A</v>
          </cell>
        </row>
        <row r="1006">
          <cell r="V1006" t="str">
            <v>FINANCE</v>
          </cell>
        </row>
        <row r="1007">
          <cell r="V1007" t="str">
            <v>FINANCE</v>
          </cell>
        </row>
        <row r="1008">
          <cell r="V1008" t="str">
            <v>FINANCE</v>
          </cell>
        </row>
        <row r="1009">
          <cell r="V1009" t="str">
            <v>FINANCE</v>
          </cell>
        </row>
        <row r="1010">
          <cell r="V1010" t="str">
            <v>FINANCE</v>
          </cell>
        </row>
        <row r="1011">
          <cell r="V1011" t="str">
            <v>FINANCE</v>
          </cell>
        </row>
        <row r="1012">
          <cell r="V1012" t="str">
            <v>FINANCE</v>
          </cell>
        </row>
        <row r="1013">
          <cell r="V1013" t="str">
            <v>FINANCE</v>
          </cell>
        </row>
        <row r="1014">
          <cell r="V1014" t="str">
            <v>FINANCE</v>
          </cell>
        </row>
        <row r="1015">
          <cell r="V1015" t="str">
            <v>FINANCE</v>
          </cell>
        </row>
        <row r="1016">
          <cell r="V1016" t="str">
            <v>FINANCE</v>
          </cell>
        </row>
        <row r="1017">
          <cell r="V1017" t="str">
            <v>FINANCE</v>
          </cell>
        </row>
        <row r="1018">
          <cell r="V1018" t="str">
            <v>FINANCE</v>
          </cell>
        </row>
        <row r="1019">
          <cell r="V1019" t="str">
            <v>FINANCE</v>
          </cell>
        </row>
        <row r="1020">
          <cell r="V1020" t="str">
            <v>FINANCE</v>
          </cell>
        </row>
        <row r="1021">
          <cell r="V1021" t="str">
            <v>FINANCE</v>
          </cell>
        </row>
        <row r="1022">
          <cell r="V1022" t="str">
            <v>FINANCE</v>
          </cell>
        </row>
        <row r="1023">
          <cell r="V1023" t="str">
            <v>FINANCE</v>
          </cell>
        </row>
        <row r="1024">
          <cell r="V1024" t="str">
            <v>FINANCE</v>
          </cell>
        </row>
        <row r="1025">
          <cell r="V1025" t="str">
            <v>FINANCE</v>
          </cell>
        </row>
        <row r="1026">
          <cell r="V1026" t="str">
            <v>FINANCE</v>
          </cell>
        </row>
        <row r="1027">
          <cell r="V1027" t="str">
            <v>FINANCE</v>
          </cell>
        </row>
        <row r="1028">
          <cell r="V1028" t="str">
            <v>FINANCE</v>
          </cell>
        </row>
        <row r="1029">
          <cell r="V1029" t="str">
            <v>FINANCE</v>
          </cell>
        </row>
        <row r="1030">
          <cell r="V1030" t="str">
            <v>FINANCE</v>
          </cell>
        </row>
        <row r="1031">
          <cell r="V1031" t="str">
            <v>FINANCE</v>
          </cell>
        </row>
        <row r="1032">
          <cell r="V1032" t="str">
            <v>FINANCE</v>
          </cell>
        </row>
        <row r="1033">
          <cell r="V1033" t="str">
            <v>FINANCE</v>
          </cell>
        </row>
        <row r="1034">
          <cell r="V1034" t="str">
            <v>FINANCE</v>
          </cell>
        </row>
        <row r="1035">
          <cell r="V1035" t="str">
            <v>FINANCE</v>
          </cell>
        </row>
        <row r="1036">
          <cell r="V1036" t="str">
            <v>FINANCE</v>
          </cell>
        </row>
        <row r="1037">
          <cell r="V1037" t="str">
            <v>FINANCE</v>
          </cell>
        </row>
        <row r="1038">
          <cell r="V1038" t="str">
            <v>FINANCE</v>
          </cell>
        </row>
        <row r="1039">
          <cell r="V1039" t="str">
            <v>FINANCE</v>
          </cell>
        </row>
        <row r="1040">
          <cell r="V1040" t="str">
            <v>FINANCE</v>
          </cell>
        </row>
        <row r="1041">
          <cell r="V1041" t="str">
            <v>FINANCE</v>
          </cell>
        </row>
        <row r="1042">
          <cell r="V1042" t="str">
            <v>FINANCE</v>
          </cell>
        </row>
        <row r="1043">
          <cell r="V1043" t="str">
            <v>FINANCE</v>
          </cell>
        </row>
        <row r="1044">
          <cell r="V1044" t="str">
            <v>FINANCE</v>
          </cell>
        </row>
        <row r="1045">
          <cell r="V1045" t="str">
            <v>FINANCE</v>
          </cell>
        </row>
        <row r="1046">
          <cell r="V1046" t="str">
            <v>FINANCE</v>
          </cell>
        </row>
        <row r="1047">
          <cell r="V1047" t="str">
            <v>FINANCE</v>
          </cell>
        </row>
        <row r="1048">
          <cell r="V1048" t="str">
            <v>FINANCE</v>
          </cell>
        </row>
        <row r="1049">
          <cell r="V1049" t="str">
            <v>FINANCE</v>
          </cell>
        </row>
        <row r="1050">
          <cell r="V1050" t="str">
            <v>FINANCE</v>
          </cell>
        </row>
        <row r="1051">
          <cell r="V1051" t="str">
            <v>FINANCE</v>
          </cell>
        </row>
        <row r="1052">
          <cell r="V1052" t="str">
            <v>FINANCE</v>
          </cell>
        </row>
        <row r="1053">
          <cell r="V1053" t="str">
            <v>HUMAN RESOURCES</v>
          </cell>
        </row>
        <row r="1054">
          <cell r="V1054" t="str">
            <v>HUMAN RESOURCES</v>
          </cell>
        </row>
        <row r="1055">
          <cell r="V1055" t="str">
            <v>HUMAN RESOURCES</v>
          </cell>
        </row>
        <row r="1056">
          <cell r="V1056" t="str">
            <v>HUMAN RESOURCES</v>
          </cell>
        </row>
        <row r="1057">
          <cell r="V1057" t="str">
            <v>HUMAN RESOURCES</v>
          </cell>
        </row>
        <row r="1058">
          <cell r="V1058" t="str">
            <v>HUMAN RESOURCES</v>
          </cell>
        </row>
        <row r="1059">
          <cell r="V1059" t="str">
            <v>HUMAN RESOURCES</v>
          </cell>
        </row>
        <row r="1060">
          <cell r="V1060" t="str">
            <v>HUMAN RESOURCES</v>
          </cell>
        </row>
        <row r="1061">
          <cell r="V1061" t="str">
            <v>HUMAN RESOURCES</v>
          </cell>
        </row>
        <row r="1062">
          <cell r="V1062" t="str">
            <v>HUMAN RESOURCES</v>
          </cell>
        </row>
        <row r="1063">
          <cell r="V1063" t="str">
            <v>HUMAN RESOURCES</v>
          </cell>
        </row>
        <row r="1064">
          <cell r="V1064" t="str">
            <v>HUMAN RESOURCES</v>
          </cell>
        </row>
        <row r="1065">
          <cell r="V1065" t="str">
            <v>HUMAN RESOURCES</v>
          </cell>
        </row>
        <row r="1066">
          <cell r="V1066" t="str">
            <v>HUMAN RESOURCES</v>
          </cell>
        </row>
        <row r="1067">
          <cell r="V1067" t="str">
            <v>HUMAN RESOURCES</v>
          </cell>
        </row>
        <row r="1068">
          <cell r="V1068" t="str">
            <v>HUMAN RESOURCES</v>
          </cell>
        </row>
        <row r="1069">
          <cell r="V1069" t="str">
            <v>LEGAL</v>
          </cell>
        </row>
        <row r="1070">
          <cell r="V1070" t="str">
            <v>LEGAL</v>
          </cell>
        </row>
        <row r="1071">
          <cell r="V1071" t="str">
            <v>LEGAL</v>
          </cell>
        </row>
        <row r="1072">
          <cell r="V1072" t="str">
            <v>WORLDWIDE FACILITES ALLOCATION</v>
          </cell>
        </row>
        <row r="1073">
          <cell r="V1073" t="str">
            <v>WORLDWIDE FACILITES ALLOCATION</v>
          </cell>
        </row>
        <row r="1074">
          <cell r="V1074" t="str">
            <v>WORLDWIDE FACILITES ALLOCATION</v>
          </cell>
        </row>
        <row r="1075">
          <cell r="V1075" t="str">
            <v>WORLDWIDE FACILITES ALLOCATION</v>
          </cell>
        </row>
        <row r="1076">
          <cell r="V1076" t="str">
            <v>WORLDWIDE FACILITES ALLOCATION</v>
          </cell>
        </row>
        <row r="1077">
          <cell r="V1077" t="str">
            <v>WORLDWIDE FACILITES ALLOCATION</v>
          </cell>
        </row>
        <row r="1078">
          <cell r="V1078" t="str">
            <v>WORLDWIDE FACILITES ALLOCATION</v>
          </cell>
        </row>
        <row r="1079">
          <cell r="V1079" t="str">
            <v>WORLDWIDE FACILITES ALLOCATION</v>
          </cell>
        </row>
        <row r="1080">
          <cell r="V1080" t="str">
            <v>WORLDWIDE FACILITES ALLOCATION</v>
          </cell>
        </row>
        <row r="1081">
          <cell r="V1081" t="str">
            <v>WORLDWIDE TELECOM ALLOCATION</v>
          </cell>
        </row>
        <row r="1082">
          <cell r="V1082" t="str">
            <v>WORLDWIDE TELECOM ALLOCATION</v>
          </cell>
        </row>
        <row r="1083">
          <cell r="V1083" t="str">
            <v>WORLDWIDE TELECOM ALLOCATION</v>
          </cell>
        </row>
        <row r="1084">
          <cell r="V1084" t="str">
            <v>WORLDWIDE TELECOM ALLOCATION</v>
          </cell>
        </row>
        <row r="1085">
          <cell r="V1085" t="str">
            <v>WORLDWIDE TELECOM ALLOCATION</v>
          </cell>
        </row>
        <row r="1086">
          <cell r="V1086" t="str">
            <v>WORLDWIDE TELECOM ALLOCATION</v>
          </cell>
        </row>
        <row r="1087">
          <cell r="V1087" t="str">
            <v>WORLDWIDE TELECOM ALLOCATION</v>
          </cell>
        </row>
        <row r="1088">
          <cell r="V1088" t="str">
            <v>WORLDWIDE WIS ALLOCATION</v>
          </cell>
        </row>
        <row r="1089">
          <cell r="V1089" t="str">
            <v>WORLDWIDE WIS ALLOCATION</v>
          </cell>
        </row>
        <row r="1090">
          <cell r="V1090" t="str">
            <v>WORLDWIDE WIS ALLOCATION</v>
          </cell>
        </row>
        <row r="1091">
          <cell r="V1091" t="str">
            <v>WORLDWIDE WIS ALLOCATION</v>
          </cell>
        </row>
        <row r="1092">
          <cell r="V1092" t="str">
            <v>WORLDWIDE WIS ALLOCATION</v>
          </cell>
        </row>
        <row r="1093">
          <cell r="V1093" t="str">
            <v>WORLDWIDE WIS ALLOCATION</v>
          </cell>
        </row>
        <row r="1094">
          <cell r="V1094" t="str">
            <v>WORLDWIDE WIS ALLOCATION</v>
          </cell>
        </row>
        <row r="1095">
          <cell r="V1095" t="str">
            <v>WORLDWIDE WIS ALLOCATION</v>
          </cell>
        </row>
        <row r="1096">
          <cell r="V1096" t="str">
            <v>WORLDWIDE WIS ALLOCATION</v>
          </cell>
        </row>
        <row r="1097">
          <cell r="V1097" t="str">
            <v>WORLDWIDE WIS ALLOCATION</v>
          </cell>
        </row>
        <row r="1098">
          <cell r="V1098" t="str">
            <v>WORLDWIDE WIS ALLOCATION</v>
          </cell>
        </row>
        <row r="1099">
          <cell r="V1099" t="str">
            <v>WORLDWIDE WIS ALLOCATION</v>
          </cell>
        </row>
        <row r="1100">
          <cell r="V1100" t="str">
            <v>WORLDWIDE WIS ALLOCATION</v>
          </cell>
        </row>
        <row r="1101">
          <cell r="V1101" t="str">
            <v>WORLDWIDE WIS ALLOCATION</v>
          </cell>
        </row>
        <row r="1102">
          <cell r="V1102" t="str">
            <v>WORLDWIDE WIS ALLOCATION</v>
          </cell>
        </row>
        <row r="1103">
          <cell r="V1103" t="str">
            <v>WORLDWIDE WIS ALLOCATION</v>
          </cell>
        </row>
        <row r="1104">
          <cell r="V1104" t="str">
            <v>WORLDWIDE WIS ALLOCATION</v>
          </cell>
        </row>
        <row r="1105">
          <cell r="V1105" t="str">
            <v>WORLDWIDE WIS ALLOCATION</v>
          </cell>
        </row>
        <row r="1106">
          <cell r="V1106" t="str">
            <v>WORLDWIDE WIS ALLOCATION</v>
          </cell>
        </row>
        <row r="1107">
          <cell r="V1107" t="str">
            <v>WORLDWIDE WIS ALLOCATION</v>
          </cell>
        </row>
        <row r="1108">
          <cell r="V1108" t="str">
            <v>WORLDWIDE WIS ALLOCATION</v>
          </cell>
        </row>
        <row r="1109">
          <cell r="V1109" t="str">
            <v>WORLDWIDE WIS ALLOCATION</v>
          </cell>
        </row>
        <row r="1110">
          <cell r="V1110" t="str">
            <v>WORLDWIDE WIS ALLOCATION</v>
          </cell>
        </row>
        <row r="1111">
          <cell r="V1111" t="str">
            <v>WORLDWIDE WIS ALLOCATION</v>
          </cell>
        </row>
        <row r="1112">
          <cell r="V1112" t="str">
            <v>WORLDWIDE WIS ALLOCATION</v>
          </cell>
        </row>
        <row r="1113">
          <cell r="V1113" t="str">
            <v>WORLDWIDE WIS ALLOCATION</v>
          </cell>
        </row>
        <row r="1114">
          <cell r="V1114" t="str">
            <v>WORLDWIDE WIS ALLOCATION</v>
          </cell>
        </row>
        <row r="1115">
          <cell r="V1115" t="str">
            <v>WORLDWIDE WIS ALLOCATION</v>
          </cell>
        </row>
        <row r="1116">
          <cell r="V1116" t="str">
            <v>WORLDWIDE WIS ALLOCATION</v>
          </cell>
        </row>
        <row r="1117">
          <cell r="V1117" t="str">
            <v>WORLDWIDE WIS ALLOCATION</v>
          </cell>
        </row>
        <row r="1118">
          <cell r="V1118" t="str">
            <v>WORLDWIDE WIS ALLOCATION</v>
          </cell>
        </row>
        <row r="1119">
          <cell r="V1119" t="str">
            <v>WORLDWIDE WIS ALLOCATION</v>
          </cell>
        </row>
        <row r="1120">
          <cell r="V1120" t="str">
            <v>WORLDWIDE WIS ALLOCATION</v>
          </cell>
        </row>
        <row r="1121">
          <cell r="V1121" t="str">
            <v>WORLDWIDE WIS ALLOCATION</v>
          </cell>
        </row>
        <row r="1122">
          <cell r="V1122" t="str">
            <v>WORLDWIDE WIS ALLOCATION</v>
          </cell>
        </row>
        <row r="1123">
          <cell r="V1123" t="str">
            <v>WORLDWIDE WIS ALLOCATION</v>
          </cell>
        </row>
        <row r="1124">
          <cell r="V1124" t="str">
            <v>WORLDWIDE WIS ALLOCATION</v>
          </cell>
        </row>
        <row r="1125">
          <cell r="V1125" t="str">
            <v>WORLDWIDE WIS ALLOCATION</v>
          </cell>
        </row>
        <row r="1126">
          <cell r="V1126" t="str">
            <v>WORLDWIDE WIS ALLOCATION</v>
          </cell>
        </row>
        <row r="1127">
          <cell r="V1127" t="str">
            <v>WORLDWIDE WIS ALLOCATION</v>
          </cell>
        </row>
        <row r="1128">
          <cell r="V1128" t="str">
            <v>WORLDWIDE WIS ALLOCATION</v>
          </cell>
        </row>
        <row r="1129">
          <cell r="V1129" t="str">
            <v>WORLDWIDE WIS ALLOCATION</v>
          </cell>
        </row>
        <row r="1130">
          <cell r="V1130" t="str">
            <v>WORLDWIDE WIS ALLOCATION</v>
          </cell>
        </row>
        <row r="1131">
          <cell r="V1131" t="str">
            <v>WORLDWIDE WIS ALLOCATION</v>
          </cell>
        </row>
        <row r="1132">
          <cell r="V1132" t="str">
            <v>WORLDWIDE WIS ALLOCATION</v>
          </cell>
        </row>
        <row r="1133">
          <cell r="V1133" t="str">
            <v>WORLDWIDE WIS ALLOCATION</v>
          </cell>
        </row>
        <row r="1134">
          <cell r="V1134" t="str">
            <v>WORLDWIDE WIS ALLOCATION</v>
          </cell>
        </row>
        <row r="1135">
          <cell r="V1135" t="str">
            <v>WORLDWIDE WIS ALLOCATION</v>
          </cell>
        </row>
        <row r="1136">
          <cell r="V1136" t="str">
            <v>WORLDWIDE WIS ALLOCATION</v>
          </cell>
        </row>
        <row r="1137">
          <cell r="V1137" t="str">
            <v>WORLDWIDE WIS ALLOCATION</v>
          </cell>
        </row>
        <row r="1138">
          <cell r="V1138" t="str">
            <v>WORLDWIDE WIS ALLOCATION</v>
          </cell>
        </row>
        <row r="1139">
          <cell r="V1139" t="str">
            <v>WORLDWIDE WIS ALLOCATION</v>
          </cell>
        </row>
        <row r="1140">
          <cell r="V1140" t="str">
            <v>WORLDWIDE WIS ALLOCATION</v>
          </cell>
        </row>
        <row r="1141">
          <cell r="V1141" t="str">
            <v>WORLDWIDE WIS ALLOCATION</v>
          </cell>
        </row>
        <row r="1142">
          <cell r="V1142" t="str">
            <v>WORLDWIDE WIS ALLOCATION</v>
          </cell>
        </row>
        <row r="1143">
          <cell r="V1143" t="str">
            <v>WORLDWIDE WIS ALLOCATION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&amp;M"/>
      <sheetName val="RTS"/>
      <sheetName val="Advantage"/>
      <sheetName val="RES"/>
      <sheetName val="Dispatch"/>
      <sheetName val="Assumptions"/>
      <sheetName val="Loaded Rates"/>
    </sheetNames>
    <sheetDataSet>
      <sheetData sheetId="0" refreshError="1">
        <row r="9">
          <cell r="B9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0.03</v>
          </cell>
        </row>
        <row r="4">
          <cell r="B4">
            <v>0.16666666666666666</v>
          </cell>
          <cell r="E4" t="b">
            <v>1</v>
          </cell>
        </row>
        <row r="5">
          <cell r="B5">
            <v>0.55479999999999996</v>
          </cell>
          <cell r="E5" t="b">
            <v>1</v>
          </cell>
        </row>
        <row r="6">
          <cell r="E6" t="b">
            <v>1</v>
          </cell>
        </row>
        <row r="7">
          <cell r="B7">
            <v>27</v>
          </cell>
        </row>
      </sheetData>
      <sheetData sheetId="7" refreshError="1">
        <row r="5">
          <cell r="B5">
            <v>112300.40558620001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 R&amp;D"/>
      <sheetName val="Core R&amp;D a"/>
      <sheetName val="Core R&amp;D b"/>
      <sheetName val="Facilities"/>
      <sheetName val="CIO"/>
      <sheetName val="Sourcing"/>
      <sheetName val="BusinessMgmt"/>
      <sheetName val="CFO"/>
      <sheetName val="HR &amp; Comm "/>
      <sheetName val="Quality"/>
      <sheetName val="Leadership"/>
      <sheetName val="Mattes"/>
      <sheetName val="Pivot2"/>
      <sheetName val="Pivot"/>
      <sheetName val="Recov"/>
      <sheetName val="Detail"/>
      <sheetName val="Sheet3"/>
      <sheetName val="CCMap"/>
      <sheetName val="01SSS96"/>
    </sheetNames>
    <definedNames>
      <definedName name="Dialog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C by Year"/>
      <sheetName val="Combined"/>
      <sheetName val="ATM Upgrade"/>
      <sheetName val="5EE16.1"/>
      <sheetName val="NFM"/>
      <sheetName val="IBS"/>
      <sheetName val="JIN1"/>
      <sheetName val="CBX"/>
      <sheetName val="Switch"/>
      <sheetName val="NOS"/>
      <sheetName val="Deploy"/>
      <sheetName val="Maint"/>
      <sheetName val="PS"/>
      <sheetName val="Product 7"/>
      <sheetName val="Product 8"/>
      <sheetName val="Product 9"/>
      <sheetName val="Product 10"/>
      <sheetName val="Product 11"/>
      <sheetName val="Allocation Rate Matrices"/>
    </sheetNames>
    <sheetDataSet>
      <sheetData sheetId="0" refreshError="1">
        <row r="94">
          <cell r="D94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"/>
      <sheetName val="Summary"/>
      <sheetName val="Base Case"/>
      <sheetName val="Scenario2"/>
      <sheetName val="Scenario3"/>
      <sheetName val="Scenario4"/>
      <sheetName val="Scenario5"/>
      <sheetName val="FORECAST INPUT"/>
      <sheetName val="ACTUALS INPUT"/>
      <sheetName val="STATUS"/>
      <sheetName val="QP"/>
      <sheetName val="INPUT SUMMARY"/>
      <sheetName val="CALCULATOR"/>
      <sheetName val="TP"/>
      <sheetName val="HISTORY"/>
      <sheetName val="CONSTANTS"/>
      <sheetName val="ConstantsData"/>
      <sheetName val="Archive Calls"/>
      <sheetName val="SelectFY Calls"/>
      <sheetName val="Consolidate Calls"/>
      <sheetName val="Scenario Calls"/>
      <sheetName val="Misc. Calls"/>
      <sheetName val="dlgConsolidate"/>
      <sheetName val="dlgScenario"/>
      <sheetName val="dlgScore"/>
      <sheetName val="dlgPhases"/>
      <sheetName val="dlgArchive"/>
      <sheetName val="dlgFiscalYear"/>
      <sheetName val="dlgTimeHorizon"/>
      <sheetName val="Dialog Data"/>
      <sheetName val="Help Text"/>
      <sheetName val="Help Box"/>
      <sheetName val="Help"/>
      <sheetName val="Menu Calls"/>
      <sheetName val="Events"/>
      <sheetName val="Start Up"/>
      <sheetName val="To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8">
          <cell r="C58" t="str">
            <v>G</v>
          </cell>
        </row>
        <row r="61">
          <cell r="C61" t="str">
            <v>H</v>
          </cell>
        </row>
        <row r="62">
          <cell r="C62" t="str">
            <v>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RG Revenue"/>
      <sheetName val="Services-Profit Center Ref"/>
      <sheetName val="Last Months Renewables"/>
      <sheetName val="Moss renewal Gap"/>
      <sheetName val="Moss Contracted"/>
      <sheetName val="Kwilos"/>
      <sheetName val="Ramir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6 Restatement_Feb15"/>
      <sheetName val="Sales"/>
      <sheetName val="Fixed Costs"/>
      <sheetName val="Fixed Costs Plan"/>
      <sheetName val="SBG FY07_Plan essbase"/>
      <sheetName val="SBG FY07_Outlook essbase"/>
      <sheetName val="SBG FY07_Outlook_wo BD adj"/>
      <sheetName val="SBG FY06_Rest_BD"/>
      <sheetName val="SBG FY06_Rest_region-SBG"/>
      <sheetName val="SBG FY06_Rest_region-MAD"/>
      <sheetName val="SBG FY06_Rest_region-NID"/>
      <sheetName val="SBG FY06_Rest_region-NOD"/>
      <sheetName val="SBG FY06_Rest_region-PSD"/>
      <sheetName val="Essbase REP"/>
    </sheetNames>
    <sheetDataSet>
      <sheetData sheetId="0" refreshError="1"/>
      <sheetData sheetId="1" refreshError="1"/>
      <sheetData sheetId="2" refreshError="1">
        <row r="3">
          <cell r="A3" t="str">
            <v>Total Alcatel Lucent Units</v>
          </cell>
          <cell r="K3" t="str">
            <v>Total Alcatel Lucent Units</v>
          </cell>
          <cell r="U3" t="str">
            <v>Total Alcatel Lucent Units</v>
          </cell>
          <cell r="AE3" t="str">
            <v>Total Alcatel Lucent Units</v>
          </cell>
          <cell r="AO3" t="str">
            <v>Total Alcatel Lucent Units</v>
          </cell>
        </row>
        <row r="4">
          <cell r="A4" t="str">
            <v>Services</v>
          </cell>
          <cell r="K4" t="str">
            <v>Maintenance</v>
          </cell>
          <cell r="U4" t="str">
            <v>Network Integration</v>
          </cell>
          <cell r="AE4" t="str">
            <v>Network Operations</v>
          </cell>
          <cell r="AO4" t="str">
            <v>Professional Services</v>
          </cell>
        </row>
        <row r="5">
          <cell r="A5" t="str">
            <v>Net</v>
          </cell>
          <cell r="K5" t="str">
            <v>Net</v>
          </cell>
          <cell r="U5" t="str">
            <v>Net</v>
          </cell>
          <cell r="AE5" t="str">
            <v>Net</v>
          </cell>
          <cell r="AO5" t="str">
            <v>Net</v>
          </cell>
        </row>
        <row r="6">
          <cell r="A6" t="str">
            <v>Euro - Budget Rate 2007</v>
          </cell>
          <cell r="K6" t="str">
            <v>Euro - Budget Rate 2007</v>
          </cell>
          <cell r="U6" t="str">
            <v>Euro - Budget Rate 2007</v>
          </cell>
          <cell r="AE6" t="str">
            <v>Euro - Budget Rate 2007</v>
          </cell>
          <cell r="AO6" t="str">
            <v>Euro - Budget Rate 2007</v>
          </cell>
        </row>
        <row r="7">
          <cell r="B7" t="str">
            <v>January</v>
          </cell>
          <cell r="C7" t="str">
            <v>January</v>
          </cell>
          <cell r="D7" t="str">
            <v>January</v>
          </cell>
          <cell r="E7" t="str">
            <v>January</v>
          </cell>
          <cell r="F7" t="str">
            <v>January</v>
          </cell>
          <cell r="G7" t="str">
            <v>January</v>
          </cell>
          <cell r="I7" t="str">
            <v>December</v>
          </cell>
          <cell r="L7" t="str">
            <v>January</v>
          </cell>
          <cell r="M7" t="str">
            <v>January</v>
          </cell>
          <cell r="N7" t="str">
            <v>January</v>
          </cell>
          <cell r="O7" t="str">
            <v>January</v>
          </cell>
          <cell r="P7" t="str">
            <v>January</v>
          </cell>
          <cell r="Q7" t="str">
            <v>January</v>
          </cell>
          <cell r="S7" t="str">
            <v>December</v>
          </cell>
          <cell r="V7" t="str">
            <v>January</v>
          </cell>
          <cell r="W7" t="str">
            <v>January</v>
          </cell>
          <cell r="X7" t="str">
            <v>January</v>
          </cell>
          <cell r="Y7" t="str">
            <v>January</v>
          </cell>
          <cell r="Z7" t="str">
            <v>January</v>
          </cell>
          <cell r="AA7" t="str">
            <v>January</v>
          </cell>
          <cell r="AC7" t="str">
            <v>December</v>
          </cell>
          <cell r="AF7" t="str">
            <v>January</v>
          </cell>
          <cell r="AG7" t="str">
            <v>January</v>
          </cell>
          <cell r="AH7" t="str">
            <v>January</v>
          </cell>
          <cell r="AI7" t="str">
            <v>January</v>
          </cell>
          <cell r="AJ7" t="str">
            <v>January</v>
          </cell>
          <cell r="AK7" t="str">
            <v>January</v>
          </cell>
          <cell r="AM7" t="str">
            <v>December</v>
          </cell>
          <cell r="AP7" t="str">
            <v>January</v>
          </cell>
          <cell r="AQ7" t="str">
            <v>January</v>
          </cell>
          <cell r="AR7" t="str">
            <v>January</v>
          </cell>
          <cell r="AS7" t="str">
            <v>January</v>
          </cell>
          <cell r="AT7" t="str">
            <v>January</v>
          </cell>
          <cell r="AU7" t="str">
            <v>January</v>
          </cell>
          <cell r="AW7" t="str">
            <v>December</v>
          </cell>
        </row>
        <row r="8">
          <cell r="B8" t="str">
            <v>Quarter to Date</v>
          </cell>
          <cell r="C8" t="str">
            <v>Quarter to Date</v>
          </cell>
          <cell r="D8" t="str">
            <v>Quarter to Date</v>
          </cell>
          <cell r="E8" t="str">
            <v>Quarter to Date</v>
          </cell>
          <cell r="F8" t="str">
            <v>Year to date</v>
          </cell>
          <cell r="G8" t="str">
            <v>Year to date</v>
          </cell>
          <cell r="I8" t="str">
            <v>Year to date</v>
          </cell>
          <cell r="L8" t="str">
            <v>Quarter to Date</v>
          </cell>
          <cell r="M8" t="str">
            <v>Quarter to Date</v>
          </cell>
          <cell r="N8" t="str">
            <v>Quarter to Date</v>
          </cell>
          <cell r="O8" t="str">
            <v>Quarter to Date</v>
          </cell>
          <cell r="P8" t="str">
            <v>Year to date</v>
          </cell>
          <cell r="Q8" t="str">
            <v>Year to date</v>
          </cell>
          <cell r="S8" t="str">
            <v>Year to date</v>
          </cell>
          <cell r="V8" t="str">
            <v>Quarter to Date</v>
          </cell>
          <cell r="W8" t="str">
            <v>Quarter to Date</v>
          </cell>
          <cell r="X8" t="str">
            <v>Quarter to Date</v>
          </cell>
          <cell r="Y8" t="str">
            <v>Quarter to Date</v>
          </cell>
          <cell r="Z8" t="str">
            <v>Year to date</v>
          </cell>
          <cell r="AA8" t="str">
            <v>Year to date</v>
          </cell>
          <cell r="AC8" t="str">
            <v>Year to date</v>
          </cell>
          <cell r="AF8" t="str">
            <v>Quarter to Date</v>
          </cell>
          <cell r="AG8" t="str">
            <v>Quarter to Date</v>
          </cell>
          <cell r="AH8" t="str">
            <v>Quarter to Date</v>
          </cell>
          <cell r="AI8" t="str">
            <v>Quarter to Date</v>
          </cell>
          <cell r="AJ8" t="str">
            <v>Year to date</v>
          </cell>
          <cell r="AK8" t="str">
            <v>Year to date</v>
          </cell>
          <cell r="AM8" t="str">
            <v>Year to date</v>
          </cell>
          <cell r="AP8" t="str">
            <v>Quarter to Date</v>
          </cell>
          <cell r="AQ8" t="str">
            <v>Quarter to Date</v>
          </cell>
          <cell r="AR8" t="str">
            <v>Quarter to Date</v>
          </cell>
          <cell r="AS8" t="str">
            <v>Quarter to Date</v>
          </cell>
          <cell r="AT8" t="str">
            <v>Year to date</v>
          </cell>
          <cell r="AU8" t="str">
            <v>Year to date</v>
          </cell>
          <cell r="AW8" t="str">
            <v>Year to date</v>
          </cell>
        </row>
        <row r="9">
          <cell r="B9" t="str">
            <v>Forecast Q1 2007</v>
          </cell>
          <cell r="C9" t="str">
            <v>Forecast Q2 2007</v>
          </cell>
          <cell r="D9" t="str">
            <v>Forecast Q3 2007</v>
          </cell>
          <cell r="E9" t="str">
            <v>Forecast Q4 2007</v>
          </cell>
          <cell r="F9" t="str">
            <v>Forecast Q4 2007</v>
          </cell>
          <cell r="G9" t="str">
            <v>Forecast Q4 2007</v>
          </cell>
          <cell r="I9" t="str">
            <v>PLAN</v>
          </cell>
          <cell r="L9" t="str">
            <v>Forecast Q1 2007</v>
          </cell>
          <cell r="M9" t="str">
            <v>Forecast Q2 2007</v>
          </cell>
          <cell r="N9" t="str">
            <v>Forecast Q3 2007</v>
          </cell>
          <cell r="O9" t="str">
            <v>Forecast Q4 2007</v>
          </cell>
          <cell r="P9" t="str">
            <v>Forecast Q4 2007</v>
          </cell>
          <cell r="Q9" t="str">
            <v>Forecast Q4 2007</v>
          </cell>
          <cell r="S9" t="str">
            <v>PLAN</v>
          </cell>
          <cell r="V9" t="str">
            <v>Forecast Q1 2007</v>
          </cell>
          <cell r="W9" t="str">
            <v>Forecast Q2 2007</v>
          </cell>
          <cell r="X9" t="str">
            <v>Forecast Q3 2007</v>
          </cell>
          <cell r="Y9" t="str">
            <v>Forecast Q4 2007</v>
          </cell>
          <cell r="Z9" t="str">
            <v>Forecast Q4 2007</v>
          </cell>
          <cell r="AA9" t="str">
            <v>Forecast Q4 2007</v>
          </cell>
          <cell r="AC9" t="str">
            <v>PLAN</v>
          </cell>
          <cell r="AF9" t="str">
            <v>Forecast Q1 2007</v>
          </cell>
          <cell r="AG9" t="str">
            <v>Forecast Q2 2007</v>
          </cell>
          <cell r="AH9" t="str">
            <v>Forecast Q3 2007</v>
          </cell>
          <cell r="AI9" t="str">
            <v>Forecast Q4 2007</v>
          </cell>
          <cell r="AJ9" t="str">
            <v>Forecast Q4 2007</v>
          </cell>
          <cell r="AK9" t="str">
            <v>Forecast Q4 2007</v>
          </cell>
          <cell r="AM9" t="str">
            <v>PLAN</v>
          </cell>
          <cell r="AP9" t="str">
            <v>Forecast Q1 2007</v>
          </cell>
          <cell r="AQ9" t="str">
            <v>Forecast Q2 2007</v>
          </cell>
          <cell r="AR9" t="str">
            <v>Forecast Q3 2007</v>
          </cell>
          <cell r="AS9" t="str">
            <v>Forecast Q4 2007</v>
          </cell>
          <cell r="AT9" t="str">
            <v>Forecast Q4 2007</v>
          </cell>
          <cell r="AU9" t="str">
            <v>Forecast Q4 2007</v>
          </cell>
          <cell r="AW9" t="str">
            <v>PLAN</v>
          </cell>
        </row>
        <row r="10">
          <cell r="A10" t="str">
            <v>[BD Fixed Production Costs]</v>
          </cell>
          <cell r="B10">
            <v>-1504.0875822024018</v>
          </cell>
          <cell r="C10">
            <v>-1615.7630293288307</v>
          </cell>
          <cell r="D10">
            <v>-1053.6627455519106</v>
          </cell>
          <cell r="E10">
            <v>-1182.0850186283378</v>
          </cell>
          <cell r="F10">
            <v>-5355.5983757114809</v>
          </cell>
          <cell r="G10">
            <v>-5355.5983757114809</v>
          </cell>
          <cell r="I10" t="str">
            <v>0</v>
          </cell>
          <cell r="K10" t="str">
            <v>[BD Fixed Production Costs]</v>
          </cell>
          <cell r="L10">
            <v>-1447.1788661399419</v>
          </cell>
          <cell r="M10">
            <v>-1556.1183174635148</v>
          </cell>
          <cell r="N10">
            <v>-996.60284838708822</v>
          </cell>
          <cell r="O10">
            <v>-1124.4409069399421</v>
          </cell>
          <cell r="P10">
            <v>-5124.340938930487</v>
          </cell>
          <cell r="Q10">
            <v>-5124.340938930487</v>
          </cell>
          <cell r="S10" t="str">
            <v>0</v>
          </cell>
          <cell r="U10" t="str">
            <v>[BD Fixed Production Costs]</v>
          </cell>
          <cell r="V10">
            <v>-25.837256289872148</v>
          </cell>
          <cell r="W10">
            <v>-28.174114384164366</v>
          </cell>
          <cell r="X10">
            <v>-25.837256289872158</v>
          </cell>
          <cell r="Y10">
            <v>-26.421470813445197</v>
          </cell>
          <cell r="Z10">
            <v>-106.27009777735387</v>
          </cell>
          <cell r="AA10">
            <v>-106.27009777735387</v>
          </cell>
          <cell r="AC10" t="str">
            <v>0</v>
          </cell>
          <cell r="AE10" t="str">
            <v>[BD Fixed Production Costs]</v>
          </cell>
          <cell r="AF10">
            <v>0</v>
          </cell>
          <cell r="AG10">
            <v>-0.58421452357305614</v>
          </cell>
          <cell r="AH10">
            <v>0</v>
          </cell>
          <cell r="AI10">
            <v>-0.58421452357305614</v>
          </cell>
          <cell r="AJ10">
            <v>-1.1684290471461123</v>
          </cell>
          <cell r="AK10">
            <v>-1.1684290471461123</v>
          </cell>
          <cell r="AM10" t="str">
            <v>0</v>
          </cell>
          <cell r="AO10" t="str">
            <v>[BD Fixed Production Costs]</v>
          </cell>
          <cell r="AP10">
            <v>-30.874609378887321</v>
          </cell>
          <cell r="AQ10">
            <v>-31.458823902460274</v>
          </cell>
          <cell r="AR10">
            <v>-30.874609378887314</v>
          </cell>
          <cell r="AS10">
            <v>-30.290394855314176</v>
          </cell>
          <cell r="AT10">
            <v>-123.49843751554909</v>
          </cell>
          <cell r="AU10">
            <v>-123.49843751554909</v>
          </cell>
          <cell r="AW10" t="str">
            <v>0</v>
          </cell>
        </row>
        <row r="11">
          <cell r="A11" t="str">
            <v>[IS/IT consumption-Fixed Production Costs]</v>
          </cell>
          <cell r="B11">
            <v>-4876.4150151885888</v>
          </cell>
          <cell r="C11">
            <v>-4544.9673278189339</v>
          </cell>
          <cell r="D11">
            <v>-4456.9646389297013</v>
          </cell>
          <cell r="E11">
            <v>-4451.1201086040146</v>
          </cell>
          <cell r="F11">
            <v>-18329.467090541239</v>
          </cell>
          <cell r="G11">
            <v>-18329.467090541239</v>
          </cell>
          <cell r="I11" t="str">
            <v>0</v>
          </cell>
          <cell r="K11" t="str">
            <v>[IS/IT consumption-Fixed Production Costs]</v>
          </cell>
          <cell r="L11">
            <v>-3332.6228780451261</v>
          </cell>
          <cell r="M11">
            <v>-3105.7084543495171</v>
          </cell>
          <cell r="N11">
            <v>-3052.8534931778368</v>
          </cell>
          <cell r="O11">
            <v>-3054.0195371350255</v>
          </cell>
          <cell r="P11">
            <v>-12545.204362707505</v>
          </cell>
          <cell r="Q11">
            <v>-12545.204362707505</v>
          </cell>
          <cell r="S11" t="str">
            <v>0</v>
          </cell>
          <cell r="U11" t="str">
            <v>[IS/IT consumption-Fixed Production Costs]</v>
          </cell>
          <cell r="V11">
            <v>-430.44475869020215</v>
          </cell>
          <cell r="W11">
            <v>-397.4469325084853</v>
          </cell>
          <cell r="X11">
            <v>-386.01585676043157</v>
          </cell>
          <cell r="Y11">
            <v>-381.92635509542129</v>
          </cell>
          <cell r="Z11">
            <v>-1595.8339030545403</v>
          </cell>
          <cell r="AA11">
            <v>-1595.8339030545403</v>
          </cell>
          <cell r="AC11" t="str">
            <v>0</v>
          </cell>
          <cell r="AE11" t="str">
            <v>[IS/IT consumption-Fixed Production Costs]</v>
          </cell>
          <cell r="AF11">
            <v>-351.74840815603454</v>
          </cell>
          <cell r="AG11">
            <v>-326.85663711427264</v>
          </cell>
          <cell r="AH11">
            <v>-322.38970188977248</v>
          </cell>
          <cell r="AI11">
            <v>-321.22127284262456</v>
          </cell>
          <cell r="AJ11">
            <v>-1322.2160200027042</v>
          </cell>
          <cell r="AK11">
            <v>-1322.2160200027042</v>
          </cell>
          <cell r="AM11" t="str">
            <v>0</v>
          </cell>
          <cell r="AO11" t="str">
            <v>[IS/IT consumption-Fixed Production Costs]</v>
          </cell>
          <cell r="AP11">
            <v>-761.67287403354715</v>
          </cell>
          <cell r="AQ11">
            <v>-714.7167913455711</v>
          </cell>
          <cell r="AR11">
            <v>-695.58058727775528</v>
          </cell>
          <cell r="AS11">
            <v>-693.82794370703596</v>
          </cell>
          <cell r="AT11">
            <v>-2865.7981963639095</v>
          </cell>
          <cell r="AU11">
            <v>-2865.7981963639095</v>
          </cell>
          <cell r="AW11" t="str">
            <v>0</v>
          </cell>
        </row>
        <row r="12">
          <cell r="A12" t="str">
            <v>[GS consumption-Fixed Production Costs]</v>
          </cell>
          <cell r="B12">
            <v>-36.338457153122405</v>
          </cell>
          <cell r="C12">
            <v>-40.427958818133689</v>
          </cell>
          <cell r="D12">
            <v>-36.922671676695472</v>
          </cell>
          <cell r="E12">
            <v>-37.506886200268497</v>
          </cell>
          <cell r="F12">
            <v>-151.19597384822006</v>
          </cell>
          <cell r="G12">
            <v>-151.19597384822006</v>
          </cell>
          <cell r="I12" t="str">
            <v>0</v>
          </cell>
          <cell r="K12" t="str">
            <v>[GS consumption-Fixed Production Costs]</v>
          </cell>
          <cell r="L12">
            <v>-19.884214523573057</v>
          </cell>
          <cell r="M12">
            <v>-20.46842904714611</v>
          </cell>
          <cell r="N12">
            <v>-21.052643570719169</v>
          </cell>
          <cell r="O12">
            <v>-19.884214523573064</v>
          </cell>
          <cell r="P12">
            <v>-81.2895016650114</v>
          </cell>
          <cell r="Q12">
            <v>-81.2895016650114</v>
          </cell>
          <cell r="S12" t="str">
            <v>0</v>
          </cell>
          <cell r="U12" t="str">
            <v>[GS consumption-Fixed Production Costs]</v>
          </cell>
          <cell r="V12">
            <v>-15.285813582403236</v>
          </cell>
          <cell r="W12">
            <v>-17.622671676695361</v>
          </cell>
          <cell r="X12">
            <v>-14.701599058830176</v>
          </cell>
          <cell r="Y12">
            <v>-16.454242629549348</v>
          </cell>
          <cell r="Z12">
            <v>-64.064326947478122</v>
          </cell>
          <cell r="AA12">
            <v>-64.064326947478122</v>
          </cell>
          <cell r="AC12" t="str">
            <v>0</v>
          </cell>
          <cell r="AE12" t="str">
            <v>[GS consumption-Fixed Production Costs]</v>
          </cell>
          <cell r="AF12">
            <v>0</v>
          </cell>
          <cell r="AG12">
            <v>-0.58421452357305614</v>
          </cell>
          <cell r="AH12">
            <v>0</v>
          </cell>
          <cell r="AI12">
            <v>-0.58421452357305614</v>
          </cell>
          <cell r="AJ12">
            <v>-1.1684290471461123</v>
          </cell>
          <cell r="AK12">
            <v>-1.1684290471461123</v>
          </cell>
          <cell r="AM12" t="str">
            <v>0</v>
          </cell>
          <cell r="AO12" t="str">
            <v>[GS consumption-Fixed Production Costs]</v>
          </cell>
          <cell r="AP12">
            <v>-1.1684290471461123</v>
          </cell>
          <cell r="AQ12">
            <v>-1.7526435707191681</v>
          </cell>
          <cell r="AR12">
            <v>-1.1684290471461125</v>
          </cell>
          <cell r="AS12">
            <v>-0.58421452357305625</v>
          </cell>
          <cell r="AT12">
            <v>-4.6737161885844491</v>
          </cell>
          <cell r="AU12">
            <v>-4.6737161885844491</v>
          </cell>
          <cell r="AW12" t="str">
            <v>0</v>
          </cell>
        </row>
        <row r="13">
          <cell r="A13" t="str">
            <v>[Fixed production costs]</v>
          </cell>
          <cell r="B13">
            <v>-6416.8410545441129</v>
          </cell>
          <cell r="C13">
            <v>-6201.1583159658967</v>
          </cell>
          <cell r="D13">
            <v>-5547.5500561583103</v>
          </cell>
          <cell r="E13">
            <v>-5670.7120134326251</v>
          </cell>
          <cell r="F13">
            <v>-23836.261440100945</v>
          </cell>
          <cell r="G13">
            <v>-23836.261440100945</v>
          </cell>
          <cell r="I13" t="str">
            <v>0</v>
          </cell>
          <cell r="K13" t="str">
            <v>[Fixed production costs]</v>
          </cell>
          <cell r="L13">
            <v>-4799.685958708641</v>
          </cell>
          <cell r="M13">
            <v>-4682.2952008601778</v>
          </cell>
          <cell r="N13">
            <v>-4070.5089851356443</v>
          </cell>
          <cell r="O13">
            <v>-4198.3446585985421</v>
          </cell>
          <cell r="P13">
            <v>-17750.834803303005</v>
          </cell>
          <cell r="Q13">
            <v>-17750.834803303005</v>
          </cell>
          <cell r="S13" t="str">
            <v>0</v>
          </cell>
          <cell r="U13" t="str">
            <v>[Fixed production costs]</v>
          </cell>
          <cell r="V13">
            <v>-471.56782856247753</v>
          </cell>
          <cell r="W13">
            <v>-443.24371856934511</v>
          </cell>
          <cell r="X13">
            <v>-426.55471210913379</v>
          </cell>
          <cell r="Y13">
            <v>-424.80206853841582</v>
          </cell>
          <cell r="Z13">
            <v>-1766.1683277793722</v>
          </cell>
          <cell r="AA13">
            <v>-1766.1683277793722</v>
          </cell>
          <cell r="AC13" t="str">
            <v>0</v>
          </cell>
          <cell r="AE13" t="str">
            <v>[Fixed production costs]</v>
          </cell>
          <cell r="AF13">
            <v>-351.74840815603454</v>
          </cell>
          <cell r="AG13">
            <v>-328.02506616141875</v>
          </cell>
          <cell r="AH13">
            <v>-322.38970188977248</v>
          </cell>
          <cell r="AI13">
            <v>-322.38970188977066</v>
          </cell>
          <cell r="AJ13">
            <v>-1324.5528780969964</v>
          </cell>
          <cell r="AK13">
            <v>-1324.5528780969964</v>
          </cell>
          <cell r="AM13" t="str">
            <v>0</v>
          </cell>
          <cell r="AO13" t="str">
            <v>[Fixed production costs]</v>
          </cell>
          <cell r="AP13">
            <v>-793.71591245958064</v>
          </cell>
          <cell r="AQ13">
            <v>-747.92825881875058</v>
          </cell>
          <cell r="AR13">
            <v>-727.62362570378855</v>
          </cell>
          <cell r="AS13">
            <v>-724.70255308592323</v>
          </cell>
          <cell r="AT13">
            <v>-2993.970350068043</v>
          </cell>
          <cell r="AU13">
            <v>-2993.970350068043</v>
          </cell>
          <cell r="AW13" t="str">
            <v>0</v>
          </cell>
        </row>
        <row r="14">
          <cell r="A14" t="str">
            <v>[BD Fixed install &amp; serv Costs]</v>
          </cell>
          <cell r="B14">
            <v>-34612.744722351112</v>
          </cell>
          <cell r="C14">
            <v>-34032.49778735498</v>
          </cell>
          <cell r="D14">
            <v>-33698.120987193601</v>
          </cell>
          <cell r="E14">
            <v>-34270.69563448205</v>
          </cell>
          <cell r="F14">
            <v>-136614.05913138174</v>
          </cell>
          <cell r="G14">
            <v>-136614.05913138174</v>
          </cell>
          <cell r="I14" t="str">
            <v>0</v>
          </cell>
          <cell r="K14" t="str">
            <v>[BD Fixed install &amp; serv Costs]</v>
          </cell>
          <cell r="L14">
            <v>-8623.8636033880666</v>
          </cell>
          <cell r="M14">
            <v>-8172.6284965194227</v>
          </cell>
          <cell r="N14">
            <v>-8318.7576516114059</v>
          </cell>
          <cell r="O14">
            <v>-8177.7703392709736</v>
          </cell>
          <cell r="P14">
            <v>-33293.020090789869</v>
          </cell>
          <cell r="Q14">
            <v>-33293.020090789869</v>
          </cell>
          <cell r="S14" t="str">
            <v>0</v>
          </cell>
          <cell r="U14" t="str">
            <v>[BD Fixed install &amp; serv Costs]</v>
          </cell>
          <cell r="V14">
            <v>-19515.533793741146</v>
          </cell>
          <cell r="W14">
            <v>-20727.544956463185</v>
          </cell>
          <cell r="X14">
            <v>-17409.489482772777</v>
          </cell>
          <cell r="Y14">
            <v>-19831.914470079893</v>
          </cell>
          <cell r="Z14">
            <v>-77484.482703057001</v>
          </cell>
          <cell r="AA14">
            <v>-77484.482703057001</v>
          </cell>
          <cell r="AC14" t="str">
            <v>0</v>
          </cell>
          <cell r="AE14" t="str">
            <v>[BD Fixed install &amp; serv Costs]</v>
          </cell>
          <cell r="AF14">
            <v>-753.47343154057137</v>
          </cell>
          <cell r="AG14">
            <v>654.13468536409766</v>
          </cell>
          <cell r="AH14">
            <v>-2273.8485899622215</v>
          </cell>
          <cell r="AI14">
            <v>-813.27498662311109</v>
          </cell>
          <cell r="AJ14">
            <v>-3186.4623227618063</v>
          </cell>
          <cell r="AK14">
            <v>-3186.4623227618063</v>
          </cell>
          <cell r="AM14" t="str">
            <v>0</v>
          </cell>
          <cell r="AO14" t="str">
            <v>[BD Fixed install &amp; serv Costs]</v>
          </cell>
          <cell r="AP14">
            <v>-3720.0864921065213</v>
          </cell>
          <cell r="AQ14">
            <v>-3786.459019736486</v>
          </cell>
          <cell r="AR14">
            <v>-3696.2378612723787</v>
          </cell>
          <cell r="AS14">
            <v>-3447.735838508097</v>
          </cell>
          <cell r="AT14">
            <v>-14650.519211623483</v>
          </cell>
          <cell r="AU14">
            <v>-14650.519211623483</v>
          </cell>
          <cell r="AW14" t="str">
            <v>0</v>
          </cell>
        </row>
        <row r="15">
          <cell r="A15" t="str">
            <v>[IS/IT consumption-Fixed install &amp; serv Costs]</v>
          </cell>
          <cell r="B15">
            <v>-7753.027287259818</v>
          </cell>
          <cell r="C15">
            <v>-8553.2478456296012</v>
          </cell>
          <cell r="D15">
            <v>-6959.4117778188047</v>
          </cell>
          <cell r="E15">
            <v>-7726.2441916419812</v>
          </cell>
          <cell r="F15">
            <v>-30991.931102350205</v>
          </cell>
          <cell r="G15">
            <v>-30991.931102350205</v>
          </cell>
          <cell r="I15" t="str">
            <v>0</v>
          </cell>
          <cell r="K15" t="str">
            <v>[IS/IT consumption-Fixed install &amp; serv Costs]</v>
          </cell>
          <cell r="L15">
            <v>-2752.6260833938213</v>
          </cell>
          <cell r="M15">
            <v>-2786.4852054501134</v>
          </cell>
          <cell r="N15">
            <v>-2723.3950388964586</v>
          </cell>
          <cell r="O15">
            <v>-2728.026047037969</v>
          </cell>
          <cell r="P15">
            <v>-10990.532374778362</v>
          </cell>
          <cell r="Q15">
            <v>-10990.532374778362</v>
          </cell>
          <cell r="S15" t="str">
            <v>0</v>
          </cell>
          <cell r="U15" t="str">
            <v>[IS/IT consumption-Fixed install &amp; serv Costs]</v>
          </cell>
          <cell r="V15">
            <v>-3206.6910017448681</v>
          </cell>
          <cell r="W15">
            <v>-3236.4337984328076</v>
          </cell>
          <cell r="X15">
            <v>-3209.6993170831583</v>
          </cell>
          <cell r="Y15">
            <v>-3218.868328011511</v>
          </cell>
          <cell r="Z15">
            <v>-12871.692445272345</v>
          </cell>
          <cell r="AA15">
            <v>-12871.692445272345</v>
          </cell>
          <cell r="AC15" t="str">
            <v>0</v>
          </cell>
          <cell r="AE15" t="str">
            <v>[IS/IT consumption-Fixed install &amp; serv Costs]</v>
          </cell>
          <cell r="AF15">
            <v>-504.59082780372881</v>
          </cell>
          <cell r="AG15">
            <v>-1219.0653628862474</v>
          </cell>
          <cell r="AH15">
            <v>267.17863646437604</v>
          </cell>
          <cell r="AI15">
            <v>-474.05715449070681</v>
          </cell>
          <cell r="AJ15">
            <v>-1930.534708716307</v>
          </cell>
          <cell r="AK15">
            <v>-1930.534708716307</v>
          </cell>
          <cell r="AM15" t="str">
            <v>0</v>
          </cell>
          <cell r="AO15" t="str">
            <v>[IS/IT consumption-Fixed install &amp; serv Costs]</v>
          </cell>
          <cell r="AP15">
            <v>-1289.1193743173999</v>
          </cell>
          <cell r="AQ15">
            <v>-1311.263478860431</v>
          </cell>
          <cell r="AR15">
            <v>-1293.4960583035636</v>
          </cell>
          <cell r="AS15">
            <v>-1305.292662101795</v>
          </cell>
          <cell r="AT15">
            <v>-5199.1715735831895</v>
          </cell>
          <cell r="AU15">
            <v>-5199.1715735831895</v>
          </cell>
          <cell r="AW15" t="str">
            <v>0</v>
          </cell>
        </row>
        <row r="16">
          <cell r="A16" t="str">
            <v>[GS consumption-Fixed install &amp; serv Costs]</v>
          </cell>
          <cell r="B16">
            <v>-7315.3903559498403</v>
          </cell>
          <cell r="C16">
            <v>-8131.4047069576654</v>
          </cell>
          <cell r="D16">
            <v>-6706.0967840091726</v>
          </cell>
          <cell r="E16">
            <v>-7340.163059791641</v>
          </cell>
          <cell r="F16">
            <v>-29493.054906708319</v>
          </cell>
          <cell r="G16">
            <v>-29493.054906708319</v>
          </cell>
          <cell r="I16" t="str">
            <v>0</v>
          </cell>
          <cell r="K16" t="str">
            <v>[GS consumption-Fixed install &amp; serv Costs]</v>
          </cell>
          <cell r="L16">
            <v>-2823.123036397451</v>
          </cell>
          <cell r="M16">
            <v>-2858.6136562481042</v>
          </cell>
          <cell r="N16">
            <v>-2886.9233289944559</v>
          </cell>
          <cell r="O16">
            <v>-2896.2089279301235</v>
          </cell>
          <cell r="P16">
            <v>-11464.868949570135</v>
          </cell>
          <cell r="Q16">
            <v>-11464.868949570135</v>
          </cell>
          <cell r="S16" t="str">
            <v>0</v>
          </cell>
          <cell r="U16" t="str">
            <v>[GS consumption-Fixed install &amp; serv Costs]</v>
          </cell>
          <cell r="V16">
            <v>-3033.8189128251565</v>
          </cell>
          <cell r="W16">
            <v>-3079.5684397946329</v>
          </cell>
          <cell r="X16">
            <v>-3077.984843737393</v>
          </cell>
          <cell r="Y16">
            <v>-2914.8398790214342</v>
          </cell>
          <cell r="Z16">
            <v>-12106.212075378617</v>
          </cell>
          <cell r="AA16">
            <v>-12106.212075378617</v>
          </cell>
          <cell r="AC16" t="str">
            <v>0</v>
          </cell>
          <cell r="AE16" t="str">
            <v>[GS consumption-Fixed install &amp; serv Costs]</v>
          </cell>
          <cell r="AF16">
            <v>-349.45709290132544</v>
          </cell>
          <cell r="AG16">
            <v>-1051.4782946038185</v>
          </cell>
          <cell r="AH16">
            <v>393.77894749152313</v>
          </cell>
          <cell r="AI16">
            <v>-372.75565297669607</v>
          </cell>
          <cell r="AJ16">
            <v>-1379.912092990317</v>
          </cell>
          <cell r="AK16">
            <v>-1379.912092990317</v>
          </cell>
          <cell r="AM16" t="str">
            <v>0</v>
          </cell>
          <cell r="AO16" t="str">
            <v>[GS consumption-Fixed install &amp; serv Costs]</v>
          </cell>
          <cell r="AP16">
            <v>-1108.9913138259074</v>
          </cell>
          <cell r="AQ16">
            <v>-1141.7443163111109</v>
          </cell>
          <cell r="AR16">
            <v>-1135.1801571940482</v>
          </cell>
          <cell r="AS16">
            <v>-1156.3585998633812</v>
          </cell>
          <cell r="AT16">
            <v>-4542.2743871944476</v>
          </cell>
          <cell r="AU16">
            <v>-4542.2743871944476</v>
          </cell>
          <cell r="AW16" t="str">
            <v>0</v>
          </cell>
        </row>
        <row r="17">
          <cell r="A17" t="str">
            <v>[Fixed installation &amp; service costs]</v>
          </cell>
          <cell r="B17">
            <v>-49681.162365560762</v>
          </cell>
          <cell r="C17">
            <v>-50717.150339942273</v>
          </cell>
          <cell r="D17">
            <v>-47363.629549021556</v>
          </cell>
          <cell r="E17">
            <v>-49337.102885915694</v>
          </cell>
          <cell r="F17">
            <v>-197099.04514044028</v>
          </cell>
          <cell r="G17">
            <v>-197099.04514044028</v>
          </cell>
          <cell r="I17" t="str">
            <v>0</v>
          </cell>
          <cell r="K17" t="str">
            <v>[Fixed installation &amp; service costs]</v>
          </cell>
          <cell r="L17">
            <v>-14199.612723179336</v>
          </cell>
          <cell r="M17">
            <v>-13817.727358217642</v>
          </cell>
          <cell r="N17">
            <v>-13929.076019502318</v>
          </cell>
          <cell r="O17">
            <v>-13802.005314239068</v>
          </cell>
          <cell r="P17">
            <v>-55748.421415138364</v>
          </cell>
          <cell r="Q17">
            <v>-55748.421415138364</v>
          </cell>
          <cell r="S17" t="str">
            <v>0</v>
          </cell>
          <cell r="U17" t="str">
            <v>[Fixed installation &amp; service costs]</v>
          </cell>
          <cell r="V17">
            <v>-25756.043708311168</v>
          </cell>
          <cell r="W17">
            <v>-27043.547194690625</v>
          </cell>
          <cell r="X17">
            <v>-23697.173643593342</v>
          </cell>
          <cell r="Y17">
            <v>-25965.622677112842</v>
          </cell>
          <cell r="Z17">
            <v>-102462.38722370798</v>
          </cell>
          <cell r="AA17">
            <v>-102462.38722370798</v>
          </cell>
          <cell r="AC17" t="str">
            <v>0</v>
          </cell>
          <cell r="AE17" t="str">
            <v>[Fixed installation &amp; service costs]</v>
          </cell>
          <cell r="AF17">
            <v>-1607.5213522456256</v>
          </cell>
          <cell r="AG17">
            <v>-1616.4089721259684</v>
          </cell>
          <cell r="AH17">
            <v>-1612.8910060063217</v>
          </cell>
          <cell r="AI17">
            <v>-1660.0877940905139</v>
          </cell>
          <cell r="AJ17">
            <v>-6496.9091244684296</v>
          </cell>
          <cell r="AK17">
            <v>-6496.9091244684296</v>
          </cell>
          <cell r="AM17" t="str">
            <v>0</v>
          </cell>
          <cell r="AO17" t="str">
            <v>[Fixed installation &amp; service costs]</v>
          </cell>
          <cell r="AP17">
            <v>-6118.1971802498292</v>
          </cell>
          <cell r="AQ17">
            <v>-6239.4668149080235</v>
          </cell>
          <cell r="AR17">
            <v>-6124.9140767699882</v>
          </cell>
          <cell r="AS17">
            <v>-5909.3871004732864</v>
          </cell>
          <cell r="AT17">
            <v>-24391.965172401127</v>
          </cell>
          <cell r="AU17">
            <v>-24391.965172401127</v>
          </cell>
          <cell r="AW17" t="str">
            <v>0</v>
          </cell>
        </row>
        <row r="18">
          <cell r="A18" t="str">
            <v>[Fixed operation costs]</v>
          </cell>
          <cell r="B18">
            <v>-56098.003420104869</v>
          </cell>
          <cell r="C18">
            <v>-56918.308655908157</v>
          </cell>
          <cell r="D18">
            <v>-52911.179605179917</v>
          </cell>
          <cell r="E18">
            <v>-55007.814899348305</v>
          </cell>
          <cell r="F18">
            <v>-220935.30658054125</v>
          </cell>
          <cell r="G18">
            <v>-220935.30658054125</v>
          </cell>
          <cell r="I18" t="str">
            <v>0</v>
          </cell>
          <cell r="K18" t="str">
            <v>[Fixed operation costs]</v>
          </cell>
          <cell r="L18">
            <v>-18999.298681887976</v>
          </cell>
          <cell r="M18">
            <v>-18500.022559077825</v>
          </cell>
          <cell r="N18">
            <v>-17999.585004637964</v>
          </cell>
          <cell r="O18">
            <v>-18000.349972837605</v>
          </cell>
          <cell r="P18">
            <v>-73499.256218441369</v>
          </cell>
          <cell r="Q18">
            <v>-73499.256218441369</v>
          </cell>
          <cell r="S18" t="str">
            <v>0</v>
          </cell>
          <cell r="U18" t="str">
            <v>[Fixed operation costs]</v>
          </cell>
          <cell r="V18">
            <v>-26227.61153687365</v>
          </cell>
          <cell r="W18">
            <v>-27486.790913259967</v>
          </cell>
          <cell r="X18">
            <v>-24123.728355702471</v>
          </cell>
          <cell r="Y18">
            <v>-26390.424745651253</v>
          </cell>
          <cell r="Z18">
            <v>-104228.55555148734</v>
          </cell>
          <cell r="AA18">
            <v>-104228.55555148734</v>
          </cell>
          <cell r="AC18" t="str">
            <v>0</v>
          </cell>
          <cell r="AE18" t="str">
            <v>[Fixed operation costs]</v>
          </cell>
          <cell r="AF18">
            <v>-1959.2697604016603</v>
          </cell>
          <cell r="AG18">
            <v>-1944.434038287387</v>
          </cell>
          <cell r="AH18">
            <v>-1935.2807078960941</v>
          </cell>
          <cell r="AI18">
            <v>-1982.4774959802844</v>
          </cell>
          <cell r="AJ18">
            <v>-7821.4620025654258</v>
          </cell>
          <cell r="AK18">
            <v>-7821.4620025654258</v>
          </cell>
          <cell r="AM18" t="str">
            <v>0</v>
          </cell>
          <cell r="AO18" t="str">
            <v>[Fixed operation costs]</v>
          </cell>
          <cell r="AP18">
            <v>-6911.9130927094102</v>
          </cell>
          <cell r="AQ18">
            <v>-6987.3950737267733</v>
          </cell>
          <cell r="AR18">
            <v>-6852.5377024737772</v>
          </cell>
          <cell r="AS18">
            <v>-6634.0896535592074</v>
          </cell>
          <cell r="AT18">
            <v>-27385.935522469168</v>
          </cell>
          <cell r="AU18">
            <v>-27385.935522469168</v>
          </cell>
          <cell r="AW18" t="str">
            <v>0</v>
          </cell>
        </row>
        <row r="21">
          <cell r="A21" t="str">
            <v>[Product sales reserves]</v>
          </cell>
          <cell r="B21">
            <v>-1928.5082129044604</v>
          </cell>
          <cell r="C21">
            <v>-1659.9888396992383</v>
          </cell>
          <cell r="D21">
            <v>-2061.4077557752116</v>
          </cell>
          <cell r="E21">
            <v>-2460.3011116788366</v>
          </cell>
          <cell r="F21">
            <v>-8110.2059200577469</v>
          </cell>
          <cell r="G21">
            <v>-8110.2059200577469</v>
          </cell>
          <cell r="I21" t="str">
            <v>0</v>
          </cell>
          <cell r="K21" t="str">
            <v>[Product sales reserves]</v>
          </cell>
          <cell r="L21">
            <v>-880.63644442562554</v>
          </cell>
          <cell r="M21">
            <v>-986.6641690533952</v>
          </cell>
          <cell r="N21">
            <v>-997.38850246514176</v>
          </cell>
          <cell r="O21">
            <v>-1021.8384068903811</v>
          </cell>
          <cell r="P21">
            <v>-3886.5275228345436</v>
          </cell>
          <cell r="Q21">
            <v>-3886.5275228345436</v>
          </cell>
          <cell r="S21" t="str">
            <v>0</v>
          </cell>
          <cell r="U21" t="str">
            <v>[Product sales reserves]</v>
          </cell>
          <cell r="V21">
            <v>-851.75663836080059</v>
          </cell>
          <cell r="W21">
            <v>-449.20594253439424</v>
          </cell>
          <cell r="X21">
            <v>-698.93979185395256</v>
          </cell>
          <cell r="Y21">
            <v>-1128.5177159903662</v>
          </cell>
          <cell r="Z21">
            <v>-3128.4200887395136</v>
          </cell>
          <cell r="AA21">
            <v>-3128.4200887395136</v>
          </cell>
          <cell r="AC21" t="str">
            <v>0</v>
          </cell>
          <cell r="AE21" t="str">
            <v>[Product sales reserves]</v>
          </cell>
          <cell r="AF21">
            <v>-97.906739826847428</v>
          </cell>
          <cell r="AG21">
            <v>-66.841942584516886</v>
          </cell>
          <cell r="AH21">
            <v>-64.476000627030828</v>
          </cell>
          <cell r="AI21">
            <v>-65.525420228954545</v>
          </cell>
          <cell r="AJ21">
            <v>-294.75010326734969</v>
          </cell>
          <cell r="AK21">
            <v>-294.75010326734969</v>
          </cell>
          <cell r="AM21" t="str">
            <v>0</v>
          </cell>
          <cell r="AO21" t="str">
            <v>[Product sales reserves]</v>
          </cell>
          <cell r="AP21">
            <v>-98.547649305826383</v>
          </cell>
          <cell r="AQ21">
            <v>-156.62587576417803</v>
          </cell>
          <cell r="AR21">
            <v>-300.92906267734452</v>
          </cell>
          <cell r="AS21">
            <v>-244.77505152255924</v>
          </cell>
          <cell r="AT21">
            <v>-800.87763926990817</v>
          </cell>
          <cell r="AU21">
            <v>-800.87763926990817</v>
          </cell>
          <cell r="AW21" t="str">
            <v>0</v>
          </cell>
        </row>
        <row r="22">
          <cell r="A22" t="str">
            <v>[Reserves for bad debts]</v>
          </cell>
          <cell r="B22">
            <v>-698.56957125804979</v>
          </cell>
          <cell r="C22">
            <v>-818.50836616327797</v>
          </cell>
          <cell r="D22">
            <v>-1057.3531750146583</v>
          </cell>
          <cell r="E22">
            <v>-1076.9719756878899</v>
          </cell>
          <cell r="F22">
            <v>-3651.4030881238759</v>
          </cell>
          <cell r="G22">
            <v>-3651.4030881238759</v>
          </cell>
          <cell r="I22" t="str">
            <v>0</v>
          </cell>
          <cell r="K22" t="str">
            <v>[Reserves for bad debts]</v>
          </cell>
          <cell r="L22">
            <v>-798.4020838419442</v>
          </cell>
          <cell r="M22">
            <v>-795.7861985156319</v>
          </cell>
          <cell r="N22">
            <v>-824.16433831164431</v>
          </cell>
          <cell r="O22">
            <v>-838.78313898487522</v>
          </cell>
          <cell r="P22">
            <v>-3257.1357596540956</v>
          </cell>
          <cell r="Q22">
            <v>-3257.1357596540956</v>
          </cell>
          <cell r="S22" t="str">
            <v>0</v>
          </cell>
          <cell r="U22" t="str">
            <v>[Reserves for bad debts]</v>
          </cell>
          <cell r="V22">
            <v>353.24952598538027</v>
          </cell>
          <cell r="W22">
            <v>235.79611670426846</v>
          </cell>
          <cell r="X22">
            <v>25.228176698471998</v>
          </cell>
          <cell r="Y22">
            <v>26.39660574561799</v>
          </cell>
          <cell r="Z22">
            <v>640.67042513373872</v>
          </cell>
          <cell r="AA22">
            <v>640.67042513373872</v>
          </cell>
          <cell r="AC22" t="str">
            <v>0</v>
          </cell>
          <cell r="AE22" t="str">
            <v>[Reserves for bad debts]</v>
          </cell>
          <cell r="AF22">
            <v>-83.1173580061579</v>
          </cell>
          <cell r="AG22">
            <v>-83.117358006157758</v>
          </cell>
          <cell r="AH22">
            <v>-83.117358006158184</v>
          </cell>
          <cell r="AI22">
            <v>-83.117358006158213</v>
          </cell>
          <cell r="AJ22">
            <v>-332.46943202463206</v>
          </cell>
          <cell r="AK22">
            <v>-332.46943202463206</v>
          </cell>
          <cell r="AM22" t="str">
            <v>0</v>
          </cell>
          <cell r="AO22" t="str">
            <v>[Reserves for bad debts]</v>
          </cell>
          <cell r="AP22">
            <v>-170.49230596475621</v>
          </cell>
          <cell r="AQ22">
            <v>-175.59357691518488</v>
          </cell>
          <cell r="AR22">
            <v>-174.49230596475627</v>
          </cell>
          <cell r="AS22">
            <v>-181.66073501190215</v>
          </cell>
          <cell r="AT22">
            <v>-702.23892385659951</v>
          </cell>
          <cell r="AU22">
            <v>-702.23892385659951</v>
          </cell>
          <cell r="AW22" t="str">
            <v>0</v>
          </cell>
        </row>
        <row r="23">
          <cell r="A23" t="str">
            <v>[Total operating reserves]</v>
          </cell>
          <cell r="B23">
            <v>-2627.0777841625109</v>
          </cell>
          <cell r="C23">
            <v>-2478.4972058625167</v>
          </cell>
          <cell r="D23">
            <v>-3118.7609307898683</v>
          </cell>
          <cell r="E23">
            <v>-3537.2730873667224</v>
          </cell>
          <cell r="F23">
            <v>-11761.609008181618</v>
          </cell>
          <cell r="G23">
            <v>-11761.609008181618</v>
          </cell>
          <cell r="I23" t="str">
            <v>0</v>
          </cell>
          <cell r="K23" t="str">
            <v>[Total operating reserves]</v>
          </cell>
          <cell r="L23">
            <v>-1679.0385282675697</v>
          </cell>
          <cell r="M23">
            <v>-1782.4503675690275</v>
          </cell>
          <cell r="N23">
            <v>-1821.5528407767861</v>
          </cell>
          <cell r="O23">
            <v>-1860.6215458752549</v>
          </cell>
          <cell r="P23">
            <v>-7143.6632824886383</v>
          </cell>
          <cell r="Q23">
            <v>-7143.6632824886383</v>
          </cell>
          <cell r="S23" t="str">
            <v>0</v>
          </cell>
          <cell r="U23" t="str">
            <v>[Total operating reserves]</v>
          </cell>
          <cell r="V23">
            <v>-498.50711237542043</v>
          </cell>
          <cell r="W23">
            <v>-213.40982583012567</v>
          </cell>
          <cell r="X23">
            <v>-673.71161515548056</v>
          </cell>
          <cell r="Y23">
            <v>-1102.1211102447487</v>
          </cell>
          <cell r="Z23">
            <v>-2487.7496636057754</v>
          </cell>
          <cell r="AA23">
            <v>-2487.7496636057754</v>
          </cell>
          <cell r="AC23" t="str">
            <v>0</v>
          </cell>
          <cell r="AE23" t="str">
            <v>[Total operating reserves]</v>
          </cell>
          <cell r="AF23">
            <v>-181.02409783300533</v>
          </cell>
          <cell r="AG23">
            <v>-149.95930059067462</v>
          </cell>
          <cell r="AH23">
            <v>-147.59335863318898</v>
          </cell>
          <cell r="AI23">
            <v>-148.6427782351127</v>
          </cell>
          <cell r="AJ23">
            <v>-627.21953529198163</v>
          </cell>
          <cell r="AK23">
            <v>-627.21953529198163</v>
          </cell>
          <cell r="AM23" t="str">
            <v>0</v>
          </cell>
          <cell r="AO23" t="str">
            <v>[Total operating reserves]</v>
          </cell>
          <cell r="AP23">
            <v>-269.0399552705826</v>
          </cell>
          <cell r="AQ23">
            <v>-332.21945267936292</v>
          </cell>
          <cell r="AR23">
            <v>-475.42136864210067</v>
          </cell>
          <cell r="AS23">
            <v>-426.43578653446139</v>
          </cell>
          <cell r="AT23">
            <v>-1503.1165631265076</v>
          </cell>
          <cell r="AU23">
            <v>-1503.1165631265076</v>
          </cell>
          <cell r="AW23" t="str">
            <v>0</v>
          </cell>
        </row>
        <row r="26">
          <cell r="A26" t="str">
            <v>[Inventory depreciation]- [addition]/rev.</v>
          </cell>
          <cell r="B26">
            <v>-940.32832128149084</v>
          </cell>
          <cell r="C26">
            <v>-946.56899553467815</v>
          </cell>
          <cell r="D26">
            <v>-937.74721590708054</v>
          </cell>
          <cell r="E26">
            <v>-1103.4698846327324</v>
          </cell>
          <cell r="F26">
            <v>-3928.1144173559819</v>
          </cell>
          <cell r="G26">
            <v>-3928.1144173559819</v>
          </cell>
          <cell r="I26" t="str">
            <v>0</v>
          </cell>
          <cell r="K26" t="str">
            <v>[Inventory depreciation]- [addition]/rev.</v>
          </cell>
          <cell r="L26">
            <v>-936.08658899802629</v>
          </cell>
          <cell r="M26">
            <v>-938.31545222759144</v>
          </cell>
          <cell r="N26">
            <v>-930.50627102519093</v>
          </cell>
          <cell r="O26">
            <v>-1093.2289397508425</v>
          </cell>
          <cell r="P26">
            <v>-3898.1372520016512</v>
          </cell>
          <cell r="Q26">
            <v>-3898.1372520016512</v>
          </cell>
          <cell r="S26" t="str">
            <v>0</v>
          </cell>
          <cell r="U26" t="str">
            <v>[Inventory depreciation]- [addition]/rev.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 t="str">
            <v>0</v>
          </cell>
          <cell r="AE26" t="str">
            <v>[Inventory depreciation]- [addition]/rev.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 t="str">
            <v>0</v>
          </cell>
          <cell r="AO26" t="str">
            <v>[Inventory depreciation]- [addition]/rev.</v>
          </cell>
          <cell r="AP26">
            <v>-4.0748031496062991</v>
          </cell>
          <cell r="AQ26">
            <v>-8.0787401574803148</v>
          </cell>
          <cell r="AR26">
            <v>-8.0803149606299201</v>
          </cell>
          <cell r="AS26">
            <v>-10.080314960629924</v>
          </cell>
          <cell r="AT26">
            <v>-30.314173228346458</v>
          </cell>
          <cell r="AU26">
            <v>-30.314173228346458</v>
          </cell>
          <cell r="AW26" t="str">
            <v>0</v>
          </cell>
        </row>
        <row r="29">
          <cell r="A29" t="str">
            <v>Cap.Gain/[Loss out].-Fixed Assets COS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 t="str">
            <v>0</v>
          </cell>
          <cell r="K29" t="str">
            <v>Cap.Gain/[Loss out].-Fixed Assets COS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 t="str">
            <v>0</v>
          </cell>
          <cell r="U29" t="str">
            <v>Cap.Gain/[Loss out].-Fixed Assets COS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 t="str">
            <v>0</v>
          </cell>
          <cell r="AE29" t="str">
            <v>Cap.Gain/[Loss out].-Fixed Assets COS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 t="str">
            <v>0</v>
          </cell>
          <cell r="AO29" t="str">
            <v>Cap.Gain/[Loss out].-Fixed Assets COS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W29" t="str">
            <v>0</v>
          </cell>
        </row>
        <row r="32">
          <cell r="A32" t="str">
            <v>Hedging of Bids - trading</v>
          </cell>
          <cell r="B32" t="str">
            <v>0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I32" t="str">
            <v>0</v>
          </cell>
          <cell r="K32" t="str">
            <v>Hedging of Bids - trading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S32" t="str">
            <v>0</v>
          </cell>
          <cell r="U32" t="str">
            <v>Hedging of Bids - trading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C32" t="str">
            <v>0</v>
          </cell>
          <cell r="AE32" t="str">
            <v>Hedging of Bids - trading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M32" t="str">
            <v>0</v>
          </cell>
          <cell r="AO32" t="str">
            <v>Hedging of Bids - trading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W32" t="str">
            <v>0</v>
          </cell>
        </row>
        <row r="35">
          <cell r="A35" t="str">
            <v>[Total Fixed operation costs]</v>
          </cell>
          <cell r="B35">
            <v>-58725.081204267393</v>
          </cell>
          <cell r="C35">
            <v>-59396.80586177067</v>
          </cell>
          <cell r="D35">
            <v>-56029.94053596977</v>
          </cell>
          <cell r="E35">
            <v>-58545.087986715022</v>
          </cell>
          <cell r="F35">
            <v>-232696.91558872286</v>
          </cell>
          <cell r="G35">
            <v>-232696.91558872286</v>
          </cell>
          <cell r="I35" t="str">
            <v>0</v>
          </cell>
          <cell r="K35" t="str">
            <v>[Total Fixed operation costs]</v>
          </cell>
          <cell r="L35">
            <v>-20678.337210155551</v>
          </cell>
          <cell r="M35">
            <v>-20282.472926646842</v>
          </cell>
          <cell r="N35">
            <v>-19821.137845414749</v>
          </cell>
          <cell r="O35">
            <v>-19860.971518712875</v>
          </cell>
          <cell r="P35">
            <v>-80642.919500930017</v>
          </cell>
          <cell r="Q35">
            <v>-80642.919500930017</v>
          </cell>
          <cell r="S35" t="str">
            <v>0</v>
          </cell>
          <cell r="U35" t="str">
            <v>[Total Fixed operation costs]</v>
          </cell>
          <cell r="V35">
            <v>-26726.118649249067</v>
          </cell>
          <cell r="W35">
            <v>-27700.200739090098</v>
          </cell>
          <cell r="X35">
            <v>-24797.439970857959</v>
          </cell>
          <cell r="Y35">
            <v>-27492.545855895994</v>
          </cell>
          <cell r="Z35">
            <v>-106716.30521509312</v>
          </cell>
          <cell r="AA35">
            <v>-106716.30521509312</v>
          </cell>
          <cell r="AC35" t="str">
            <v>0</v>
          </cell>
          <cell r="AE35" t="str">
            <v>[Total Fixed operation costs]</v>
          </cell>
          <cell r="AF35">
            <v>-2140.2938582346655</v>
          </cell>
          <cell r="AG35">
            <v>-2094.393338878062</v>
          </cell>
          <cell r="AH35">
            <v>-2082.8740665292835</v>
          </cell>
          <cell r="AI35">
            <v>-2131.1202742153973</v>
          </cell>
          <cell r="AJ35">
            <v>-8448.6815378574083</v>
          </cell>
          <cell r="AK35">
            <v>-8448.6815378574083</v>
          </cell>
          <cell r="AM35" t="str">
            <v>0</v>
          </cell>
          <cell r="AO35" t="str">
            <v>[Total Fixed operation costs]</v>
          </cell>
          <cell r="AP35">
            <v>-7180.9530479799923</v>
          </cell>
          <cell r="AQ35">
            <v>-7319.6145264061379</v>
          </cell>
          <cell r="AR35">
            <v>-7327.9590711158726</v>
          </cell>
          <cell r="AS35">
            <v>-7060.5254400936719</v>
          </cell>
          <cell r="AT35">
            <v>-28889.052085595675</v>
          </cell>
          <cell r="AU35">
            <v>-28889.052085595675</v>
          </cell>
          <cell r="AW35" t="str">
            <v>0</v>
          </cell>
        </row>
        <row r="38">
          <cell r="A38" t="str">
            <v>[BD R&amp;D Expenses]</v>
          </cell>
          <cell r="B38">
            <v>-5138.6194151655363</v>
          </cell>
          <cell r="C38">
            <v>-5894.2414693225764</v>
          </cell>
          <cell r="D38">
            <v>-6926.5608241709633</v>
          </cell>
          <cell r="E38">
            <v>-6975.495687072962</v>
          </cell>
          <cell r="F38">
            <v>-24934.917395732038</v>
          </cell>
          <cell r="G38">
            <v>-24934.917395732038</v>
          </cell>
          <cell r="I38" t="str">
            <v>0</v>
          </cell>
          <cell r="K38" t="str">
            <v>[BD R&amp;D Expenses]</v>
          </cell>
          <cell r="L38">
            <v>-947.95467910876005</v>
          </cell>
          <cell r="M38">
            <v>-1189.5556407103841</v>
          </cell>
          <cell r="N38">
            <v>-1246.6055536103595</v>
          </cell>
          <cell r="O38">
            <v>-1246.6055536103599</v>
          </cell>
          <cell r="P38">
            <v>-4630.7214270398636</v>
          </cell>
          <cell r="Q38">
            <v>-4630.7214270398636</v>
          </cell>
          <cell r="S38" t="str">
            <v>0</v>
          </cell>
          <cell r="U38" t="str">
            <v>[BD R&amp;D Expenses]</v>
          </cell>
          <cell r="V38">
            <v>-3746.1857383945726</v>
          </cell>
          <cell r="W38">
            <v>-3594.7878817901455</v>
          </cell>
          <cell r="X38">
            <v>-3656.2613527905241</v>
          </cell>
          <cell r="Y38">
            <v>-3680.6426858437044</v>
          </cell>
          <cell r="Z38">
            <v>-14677.877658818947</v>
          </cell>
          <cell r="AA38">
            <v>-14677.877658818947</v>
          </cell>
          <cell r="AC38" t="str">
            <v>0</v>
          </cell>
          <cell r="AE38" t="str">
            <v>[BD R&amp;D Expenses]</v>
          </cell>
          <cell r="AF38">
            <v>-135.82677165354332</v>
          </cell>
          <cell r="AG38">
            <v>-135.82677165354332</v>
          </cell>
          <cell r="AH38">
            <v>-135.82677165354329</v>
          </cell>
          <cell r="AI38">
            <v>-135.82677165354335</v>
          </cell>
          <cell r="AJ38">
            <v>-543.30708661417327</v>
          </cell>
          <cell r="AK38">
            <v>-543.30708661417327</v>
          </cell>
          <cell r="AM38" t="str">
            <v>0</v>
          </cell>
          <cell r="AO38" t="str">
            <v>[BD R&amp;D Expenses]</v>
          </cell>
          <cell r="AP38">
            <v>-308.89868270157456</v>
          </cell>
          <cell r="AQ38">
            <v>-974.00109642834684</v>
          </cell>
          <cell r="AR38">
            <v>-1888.0805319433068</v>
          </cell>
          <cell r="AS38">
            <v>-1911.9175263590541</v>
          </cell>
          <cell r="AT38">
            <v>-5082.8978374322824</v>
          </cell>
          <cell r="AU38">
            <v>-5082.8978374322824</v>
          </cell>
          <cell r="AW38" t="str">
            <v>0</v>
          </cell>
        </row>
        <row r="39">
          <cell r="A39" t="str">
            <v>[IS/IT consumption-R&amp;D expenses]</v>
          </cell>
          <cell r="B39">
            <v>-5897.2758681372543</v>
          </cell>
          <cell r="C39">
            <v>-5500.66007108743</v>
          </cell>
          <cell r="D39">
            <v>-5405.1212042210609</v>
          </cell>
          <cell r="E39">
            <v>-5406.1198564010519</v>
          </cell>
          <cell r="F39">
            <v>-22209.176999846797</v>
          </cell>
          <cell r="G39">
            <v>-22209.176999846797</v>
          </cell>
          <cell r="I39" t="str">
            <v>0</v>
          </cell>
          <cell r="K39" t="str">
            <v>[IS/IT consumption-R&amp;D expenses]</v>
          </cell>
          <cell r="L39">
            <v>-3552.4367063407562</v>
          </cell>
          <cell r="M39">
            <v>-3310.8440221631727</v>
          </cell>
          <cell r="N39">
            <v>-3253.4535662313465</v>
          </cell>
          <cell r="O39">
            <v>-3253.4535662313392</v>
          </cell>
          <cell r="P39">
            <v>-13370.187860966615</v>
          </cell>
          <cell r="Q39">
            <v>-13370.187860966615</v>
          </cell>
          <cell r="S39" t="str">
            <v>0</v>
          </cell>
          <cell r="U39" t="str">
            <v>[IS/IT consumption-R&amp;D expenses]</v>
          </cell>
          <cell r="V39">
            <v>-1122.7131791812362</v>
          </cell>
          <cell r="W39">
            <v>-1046.3601536548895</v>
          </cell>
          <cell r="X39">
            <v>-1028.2224564740081</v>
          </cell>
          <cell r="Y39">
            <v>-1028.222456474</v>
          </cell>
          <cell r="Z39">
            <v>-4225.5182457841338</v>
          </cell>
          <cell r="AA39">
            <v>-4225.5182457841338</v>
          </cell>
          <cell r="AC39" t="str">
            <v>0</v>
          </cell>
          <cell r="AE39" t="str">
            <v>[IS/IT consumption-R&amp;D expenses]</v>
          </cell>
          <cell r="AF39">
            <v>-374.27211859448897</v>
          </cell>
          <cell r="AG39">
            <v>-348.81877115477874</v>
          </cell>
          <cell r="AH39">
            <v>-342.77231648033853</v>
          </cell>
          <cell r="AI39">
            <v>-342.77231648033853</v>
          </cell>
          <cell r="AJ39">
            <v>-1408.6355227099448</v>
          </cell>
          <cell r="AK39">
            <v>-1408.6355227099448</v>
          </cell>
          <cell r="AM39" t="str">
            <v>0</v>
          </cell>
          <cell r="AO39" t="str">
            <v>[IS/IT consumption-R&amp;D expenses]</v>
          </cell>
          <cell r="AP39">
            <v>-847.90003802472438</v>
          </cell>
          <cell r="AQ39">
            <v>-794.71272011941755</v>
          </cell>
          <cell r="AR39">
            <v>-780.94320260567656</v>
          </cell>
          <cell r="AS39">
            <v>-780.94185478568534</v>
          </cell>
          <cell r="AT39">
            <v>-3204.4978155355038</v>
          </cell>
          <cell r="AU39">
            <v>-3204.4978155355038</v>
          </cell>
          <cell r="AW39" t="str">
            <v>0</v>
          </cell>
        </row>
        <row r="40">
          <cell r="A40" t="str">
            <v>[GS consumption-R&amp;D expenses]</v>
          </cell>
          <cell r="B40">
            <v>-177.75973418988977</v>
          </cell>
          <cell r="C40">
            <v>-184.17755764231495</v>
          </cell>
          <cell r="D40">
            <v>-187.3377551595276</v>
          </cell>
          <cell r="E40">
            <v>-184.18827417031491</v>
          </cell>
          <cell r="F40">
            <v>-733.46332116204724</v>
          </cell>
          <cell r="G40">
            <v>-733.46332116204724</v>
          </cell>
          <cell r="I40" t="str">
            <v>0</v>
          </cell>
          <cell r="K40" t="str">
            <v>[GS consumption-R&amp;D expenses]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 t="str">
            <v>0</v>
          </cell>
          <cell r="U40" t="str">
            <v>[GS consumption-R&amp;D expenses]</v>
          </cell>
          <cell r="V40">
            <v>-22.834645669291337</v>
          </cell>
          <cell r="W40">
            <v>-23.622047244094492</v>
          </cell>
          <cell r="X40">
            <v>-24.409448818897637</v>
          </cell>
          <cell r="Y40">
            <v>-23.622047244094489</v>
          </cell>
          <cell r="Z40">
            <v>-94.488188976377955</v>
          </cell>
          <cell r="AA40">
            <v>-94.488188976377955</v>
          </cell>
          <cell r="AC40" t="str">
            <v>0</v>
          </cell>
          <cell r="AE40" t="str">
            <v>[GS consumption-R&amp;D expenses]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M40" t="str">
            <v>0</v>
          </cell>
          <cell r="AO40" t="str">
            <v>[GS consumption-R&amp;D expenses]</v>
          </cell>
          <cell r="AP40">
            <v>-154.92508852059842</v>
          </cell>
          <cell r="AQ40">
            <v>-160.55551039822046</v>
          </cell>
          <cell r="AR40">
            <v>-162.92830634062994</v>
          </cell>
          <cell r="AS40">
            <v>-160.56622692622045</v>
          </cell>
          <cell r="AT40">
            <v>-638.97513218566928</v>
          </cell>
          <cell r="AU40">
            <v>-638.97513218566928</v>
          </cell>
          <cell r="AW40" t="str">
            <v>0</v>
          </cell>
        </row>
        <row r="41">
          <cell r="A41" t="str">
            <v>[R&amp;D expenses]</v>
          </cell>
          <cell r="B41">
            <v>-11213.655017492682</v>
          </cell>
          <cell r="C41">
            <v>-11579.079098052323</v>
          </cell>
          <cell r="D41">
            <v>-12519.01978355155</v>
          </cell>
          <cell r="E41">
            <v>-12565.80381764433</v>
          </cell>
          <cell r="F41">
            <v>-47877.557716740885</v>
          </cell>
          <cell r="G41">
            <v>-47877.557716740885</v>
          </cell>
          <cell r="I41" t="str">
            <v>0</v>
          </cell>
          <cell r="K41" t="str">
            <v>[R&amp;D expenses]</v>
          </cell>
          <cell r="L41">
            <v>-4500.3913854495167</v>
          </cell>
          <cell r="M41">
            <v>-4500.3996628735567</v>
          </cell>
          <cell r="N41">
            <v>-4500.059119841706</v>
          </cell>
          <cell r="O41">
            <v>-4500.0591198416987</v>
          </cell>
          <cell r="P41">
            <v>-18000.909288006478</v>
          </cell>
          <cell r="Q41">
            <v>-18000.909288006478</v>
          </cell>
          <cell r="S41" t="str">
            <v>0</v>
          </cell>
          <cell r="U41" t="str">
            <v>[R&amp;D expenses]</v>
          </cell>
          <cell r="V41">
            <v>-4891.7335632450995</v>
          </cell>
          <cell r="W41">
            <v>-4664.7700826891305</v>
          </cell>
          <cell r="X41">
            <v>-4708.8932580834298</v>
          </cell>
          <cell r="Y41">
            <v>-4732.487189561798</v>
          </cell>
          <cell r="Z41">
            <v>-18997.884093579458</v>
          </cell>
          <cell r="AA41">
            <v>-18997.884093579458</v>
          </cell>
          <cell r="AC41" t="str">
            <v>0</v>
          </cell>
          <cell r="AE41" t="str">
            <v>[R&amp;D expenses]</v>
          </cell>
          <cell r="AF41">
            <v>-510.09889024803226</v>
          </cell>
          <cell r="AG41">
            <v>-484.64554280832215</v>
          </cell>
          <cell r="AH41">
            <v>-478.59908813388165</v>
          </cell>
          <cell r="AI41">
            <v>-478.59908813388211</v>
          </cell>
          <cell r="AJ41">
            <v>-1951.9426093241182</v>
          </cell>
          <cell r="AK41">
            <v>-1951.9426093241182</v>
          </cell>
          <cell r="AM41" t="str">
            <v>0</v>
          </cell>
          <cell r="AO41" t="str">
            <v>[R&amp;D expenses]</v>
          </cell>
          <cell r="AP41">
            <v>-1311.7238092468974</v>
          </cell>
          <cell r="AQ41">
            <v>-1929.2693269459842</v>
          </cell>
          <cell r="AR41">
            <v>-2831.9520408896137</v>
          </cell>
          <cell r="AS41">
            <v>-2853.4256080709592</v>
          </cell>
          <cell r="AT41">
            <v>-8926.3707851534546</v>
          </cell>
          <cell r="AU41">
            <v>-8926.3707851534546</v>
          </cell>
          <cell r="AW41" t="str">
            <v>0</v>
          </cell>
        </row>
        <row r="42">
          <cell r="A42" t="str">
            <v>Capi. Dev. Exp. Addition-Hardware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I42" t="str">
            <v>0</v>
          </cell>
          <cell r="K42" t="str">
            <v>Capi. Dev. Exp. Addition-Hardware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S42" t="str">
            <v>0</v>
          </cell>
          <cell r="U42" t="str">
            <v>Capi. Dev. Exp. Addition-Hardware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C42" t="str">
            <v>0</v>
          </cell>
          <cell r="AE42" t="str">
            <v>Capi. Dev. Exp. Addition-Hardware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 t="str">
            <v>0</v>
          </cell>
          <cell r="AO42" t="str">
            <v>Capi. Dev. Exp. Addition-Hardware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W42" t="str">
            <v>0</v>
          </cell>
        </row>
        <row r="43">
          <cell r="A43" t="str">
            <v>[Dep. &amp; Impairt of Cap. Dev-Hardware]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 t="str">
            <v>0</v>
          </cell>
          <cell r="K43" t="str">
            <v>[Dep. &amp; Impairt of Cap. Dev-Hardware]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S43" t="str">
            <v>0</v>
          </cell>
          <cell r="U43" t="str">
            <v>[Dep. &amp; Impairt of Cap. Dev-Hardware]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C43" t="str">
            <v>0</v>
          </cell>
          <cell r="AE43" t="str">
            <v>[Dep. &amp; Impairt of Cap. Dev-Hardware]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 t="str">
            <v>0</v>
          </cell>
          <cell r="AO43" t="str">
            <v>[Dep. &amp; Impairt of Cap. Dev-Hardware]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W43" t="str">
            <v>0</v>
          </cell>
        </row>
        <row r="44">
          <cell r="A44" t="str">
            <v>Capi.Dev.Addition under-Software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 t="str">
            <v>0</v>
          </cell>
          <cell r="K44" t="str">
            <v>Capi.Dev.Addition under-Software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 t="str">
            <v>0</v>
          </cell>
          <cell r="U44" t="str">
            <v>Capi.Dev.Addition under-Software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 t="str">
            <v>0</v>
          </cell>
          <cell r="AE44" t="str">
            <v>Capi.Dev.Addition under-Software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 t="str">
            <v>0</v>
          </cell>
          <cell r="AO44" t="str">
            <v>Capi.Dev.Addition under-Software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W44" t="str">
            <v>0</v>
          </cell>
        </row>
        <row r="45">
          <cell r="A45" t="str">
            <v>[Dep. &amp; Impairt of Cap Dev.-Software]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 t="str">
            <v>0</v>
          </cell>
          <cell r="K45" t="str">
            <v>[Dep. &amp; Impairt of Cap Dev.-Software]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S45" t="str">
            <v>0</v>
          </cell>
          <cell r="U45" t="str">
            <v>[Dep. &amp; Impairt of Cap Dev.-Software]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C45" t="str">
            <v>0</v>
          </cell>
          <cell r="AE45" t="str">
            <v>[Dep. &amp; Impairt of Cap Dev.-Software]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 t="str">
            <v>0</v>
          </cell>
          <cell r="AO45" t="str">
            <v>[Dep. &amp; Impairt of Cap Dev.-Software]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W45" t="str">
            <v>0</v>
          </cell>
        </row>
        <row r="46">
          <cell r="A46" t="str">
            <v>Capitalization dev. Net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 t="str">
            <v>0</v>
          </cell>
          <cell r="K46" t="str">
            <v>Capitalization dev. Net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 t="str">
            <v>0</v>
          </cell>
          <cell r="U46" t="str">
            <v>Capitalization dev. Net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 t="str">
            <v>0</v>
          </cell>
          <cell r="AE46" t="str">
            <v>Capitalization dev. Net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 t="str">
            <v>0</v>
          </cell>
          <cell r="AO46" t="str">
            <v>Capitalization dev. Net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W46" t="str">
            <v>0</v>
          </cell>
        </row>
        <row r="47">
          <cell r="A47" t="str">
            <v>[R&amp;D exp. after capitalization]</v>
          </cell>
          <cell r="B47">
            <v>-11213.655017492682</v>
          </cell>
          <cell r="C47">
            <v>-11579.079098052323</v>
          </cell>
          <cell r="D47">
            <v>-12519.01978355155</v>
          </cell>
          <cell r="E47">
            <v>-12565.80381764433</v>
          </cell>
          <cell r="F47">
            <v>-47877.557716740885</v>
          </cell>
          <cell r="G47">
            <v>-47877.557716740885</v>
          </cell>
          <cell r="I47" t="str">
            <v>0</v>
          </cell>
          <cell r="K47" t="str">
            <v>[R&amp;D exp. after capitalization]</v>
          </cell>
          <cell r="L47">
            <v>-4500.3913854495167</v>
          </cell>
          <cell r="M47">
            <v>-4500.3996628735567</v>
          </cell>
          <cell r="N47">
            <v>-4500.059119841706</v>
          </cell>
          <cell r="O47">
            <v>-4500.0591198416987</v>
          </cell>
          <cell r="P47">
            <v>-18000.909288006478</v>
          </cell>
          <cell r="Q47">
            <v>-18000.909288006478</v>
          </cell>
          <cell r="S47" t="str">
            <v>0</v>
          </cell>
          <cell r="U47" t="str">
            <v>[R&amp;D exp. after capitalization]</v>
          </cell>
          <cell r="V47">
            <v>-4891.7335632450995</v>
          </cell>
          <cell r="W47">
            <v>-4664.7700826891305</v>
          </cell>
          <cell r="X47">
            <v>-4708.8932580834298</v>
          </cell>
          <cell r="Y47">
            <v>-4732.487189561798</v>
          </cell>
          <cell r="Z47">
            <v>-18997.884093579458</v>
          </cell>
          <cell r="AA47">
            <v>-18997.884093579458</v>
          </cell>
          <cell r="AC47" t="str">
            <v>0</v>
          </cell>
          <cell r="AE47" t="str">
            <v>[R&amp;D exp. after capitalization]</v>
          </cell>
          <cell r="AF47">
            <v>-510.09889024803226</v>
          </cell>
          <cell r="AG47">
            <v>-484.64554280832215</v>
          </cell>
          <cell r="AH47">
            <v>-478.59908813388165</v>
          </cell>
          <cell r="AI47">
            <v>-478.59908813388211</v>
          </cell>
          <cell r="AJ47">
            <v>-1951.9426093241182</v>
          </cell>
          <cell r="AK47">
            <v>-1951.9426093241182</v>
          </cell>
          <cell r="AM47" t="str">
            <v>0</v>
          </cell>
          <cell r="AO47" t="str">
            <v>[R&amp;D exp. after capitalization]</v>
          </cell>
          <cell r="AP47">
            <v>-1311.7238092468974</v>
          </cell>
          <cell r="AQ47">
            <v>-1929.2693269459842</v>
          </cell>
          <cell r="AR47">
            <v>-2831.9520408896137</v>
          </cell>
          <cell r="AS47">
            <v>-2853.4256080709592</v>
          </cell>
          <cell r="AT47">
            <v>-8926.3707851534546</v>
          </cell>
          <cell r="AU47">
            <v>-8926.3707851534546</v>
          </cell>
          <cell r="AW47" t="str">
            <v>0</v>
          </cell>
        </row>
        <row r="48">
          <cell r="A48" t="str">
            <v>Cap.Gain/[Loss out].-Fixed Assets R&amp;D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I48" t="str">
            <v>0</v>
          </cell>
          <cell r="K48" t="str">
            <v>Cap.Gain/[Loss out].-Fixed Assets R&amp;D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 t="str">
            <v>0</v>
          </cell>
          <cell r="U48" t="str">
            <v>Cap.Gain/[Loss out].-Fixed Assets R&amp;D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 t="str">
            <v>0</v>
          </cell>
          <cell r="AE48" t="str">
            <v>Cap.Gain/[Loss out].-Fixed Assets R&amp;D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M48" t="str">
            <v>0</v>
          </cell>
          <cell r="AO48" t="str">
            <v>Cap.Gain/[Loss out].-Fixed Assets R&amp;D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W48" t="str">
            <v>0</v>
          </cell>
        </row>
        <row r="49">
          <cell r="A49" t="str">
            <v>R&amp;D net [debit]/credit</v>
          </cell>
          <cell r="B49">
            <v>-11213.655017492682</v>
          </cell>
          <cell r="C49">
            <v>-11579.079098052323</v>
          </cell>
          <cell r="D49">
            <v>-12519.01978355155</v>
          </cell>
          <cell r="E49">
            <v>-12565.80381764433</v>
          </cell>
          <cell r="F49">
            <v>-47877.557716740885</v>
          </cell>
          <cell r="G49">
            <v>-47877.557716740885</v>
          </cell>
          <cell r="I49" t="str">
            <v>0</v>
          </cell>
          <cell r="K49" t="str">
            <v>R&amp;D net [debit]/credit</v>
          </cell>
          <cell r="L49">
            <v>-4500.3913854495167</v>
          </cell>
          <cell r="M49">
            <v>-4500.3996628735567</v>
          </cell>
          <cell r="N49">
            <v>-4500.059119841706</v>
          </cell>
          <cell r="O49">
            <v>-4500.0591198416987</v>
          </cell>
          <cell r="P49">
            <v>-18000.909288006478</v>
          </cell>
          <cell r="Q49">
            <v>-18000.909288006478</v>
          </cell>
          <cell r="S49" t="str">
            <v>0</v>
          </cell>
          <cell r="U49" t="str">
            <v>R&amp;D net [debit]/credit</v>
          </cell>
          <cell r="V49">
            <v>-4891.7335632450995</v>
          </cell>
          <cell r="W49">
            <v>-4664.7700826891305</v>
          </cell>
          <cell r="X49">
            <v>-4708.8932580834298</v>
          </cell>
          <cell r="Y49">
            <v>-4732.487189561798</v>
          </cell>
          <cell r="Z49">
            <v>-18997.884093579458</v>
          </cell>
          <cell r="AA49">
            <v>-18997.884093579458</v>
          </cell>
          <cell r="AC49" t="str">
            <v>0</v>
          </cell>
          <cell r="AE49" t="str">
            <v>R&amp;D net [debit]/credit</v>
          </cell>
          <cell r="AF49">
            <v>-510.09889024803226</v>
          </cell>
          <cell r="AG49">
            <v>-484.64554280832215</v>
          </cell>
          <cell r="AH49">
            <v>-478.59908813388165</v>
          </cell>
          <cell r="AI49">
            <v>-478.59908813388211</v>
          </cell>
          <cell r="AJ49">
            <v>-1951.9426093241182</v>
          </cell>
          <cell r="AK49">
            <v>-1951.9426093241182</v>
          </cell>
          <cell r="AM49" t="str">
            <v>0</v>
          </cell>
          <cell r="AO49" t="str">
            <v>R&amp;D net [debit]/credit</v>
          </cell>
          <cell r="AP49">
            <v>-1311.7238092468974</v>
          </cell>
          <cell r="AQ49">
            <v>-1929.2693269459842</v>
          </cell>
          <cell r="AR49">
            <v>-2831.9520408896137</v>
          </cell>
          <cell r="AS49">
            <v>-2853.4256080709592</v>
          </cell>
          <cell r="AT49">
            <v>-8926.3707851534546</v>
          </cell>
          <cell r="AU49">
            <v>-8926.3707851534546</v>
          </cell>
          <cell r="AW49" t="str">
            <v>0</v>
          </cell>
        </row>
        <row r="52">
          <cell r="A52" t="str">
            <v>[Own Marketing expenses]</v>
          </cell>
          <cell r="B52">
            <v>-37583.037015613088</v>
          </cell>
          <cell r="C52">
            <v>-34427.980130643155</v>
          </cell>
          <cell r="D52">
            <v>-35473.327408074052</v>
          </cell>
          <cell r="E52">
            <v>-31800.508755201488</v>
          </cell>
          <cell r="F52">
            <v>-139284.85330953178</v>
          </cell>
          <cell r="G52">
            <v>-139284.85330953178</v>
          </cell>
          <cell r="I52" t="str">
            <v>0</v>
          </cell>
          <cell r="K52" t="str">
            <v>[Own Marketing expenses]</v>
          </cell>
          <cell r="L52">
            <v>-9263.5212404428548</v>
          </cell>
          <cell r="M52">
            <v>-8382.7797702739063</v>
          </cell>
          <cell r="N52">
            <v>-8404.5406644257346</v>
          </cell>
          <cell r="O52">
            <v>-8409.8456520077307</v>
          </cell>
          <cell r="P52">
            <v>-34460.687327150226</v>
          </cell>
          <cell r="Q52">
            <v>-34460.687327150226</v>
          </cell>
          <cell r="S52" t="str">
            <v>0</v>
          </cell>
          <cell r="U52" t="str">
            <v>[Own Marketing expenses]</v>
          </cell>
          <cell r="V52">
            <v>-15746.973633437956</v>
          </cell>
          <cell r="W52">
            <v>-13405.330738322016</v>
          </cell>
          <cell r="X52">
            <v>-13623.111082230971</v>
          </cell>
          <cell r="Y52">
            <v>-10522.224520516589</v>
          </cell>
          <cell r="Z52">
            <v>-53297.639974507532</v>
          </cell>
          <cell r="AA52">
            <v>-53297.639974507532</v>
          </cell>
          <cell r="AC52" t="str">
            <v>0</v>
          </cell>
          <cell r="AE52" t="str">
            <v>[Own Marketing expenses]</v>
          </cell>
          <cell r="AF52">
            <v>-5099.4287559055119</v>
          </cell>
          <cell r="AG52">
            <v>-4762.6223779527554</v>
          </cell>
          <cell r="AH52">
            <v>-5595.5701496062993</v>
          </cell>
          <cell r="AI52">
            <v>-5096.6401574803131</v>
          </cell>
          <cell r="AJ52">
            <v>-20554.26144094488</v>
          </cell>
          <cell r="AK52">
            <v>-20554.26144094488</v>
          </cell>
          <cell r="AM52" t="str">
            <v>0</v>
          </cell>
          <cell r="AO52" t="str">
            <v>[Own Marketing expenses]</v>
          </cell>
          <cell r="AP52">
            <v>-6472.7062992125975</v>
          </cell>
          <cell r="AQ52">
            <v>-6877.3677165354347</v>
          </cell>
          <cell r="AR52">
            <v>-6850.3204724409443</v>
          </cell>
          <cell r="AS52">
            <v>-6771.4543307086569</v>
          </cell>
          <cell r="AT52">
            <v>-26971.848818897633</v>
          </cell>
          <cell r="AU52">
            <v>-26971.848818897633</v>
          </cell>
          <cell r="AW52" t="str">
            <v>0</v>
          </cell>
        </row>
        <row r="53">
          <cell r="A53" t="str">
            <v>[IS/IT consumption-BD Marketing expenses]</v>
          </cell>
          <cell r="B53">
            <v>-2895.2370625064082</v>
          </cell>
          <cell r="C53">
            <v>-2694.3563406249418</v>
          </cell>
          <cell r="D53">
            <v>-2672.8316163231193</v>
          </cell>
          <cell r="E53">
            <v>-2660.0442147483227</v>
          </cell>
          <cell r="F53">
            <v>-10922.469234202792</v>
          </cell>
          <cell r="G53">
            <v>-10922.469234202792</v>
          </cell>
          <cell r="I53" t="str">
            <v>0</v>
          </cell>
          <cell r="K53" t="str">
            <v>[IS/IT consumption-BD Marketing expenses]</v>
          </cell>
          <cell r="L53">
            <v>-1708.4498327227245</v>
          </cell>
          <cell r="M53">
            <v>-1592.0753688472594</v>
          </cell>
          <cell r="N53">
            <v>-1567.7120448112605</v>
          </cell>
          <cell r="O53">
            <v>-1564.9246432364562</v>
          </cell>
          <cell r="P53">
            <v>-6433.1618896177006</v>
          </cell>
          <cell r="Q53">
            <v>-6433.1618896177006</v>
          </cell>
          <cell r="S53" t="str">
            <v>0</v>
          </cell>
          <cell r="U53" t="str">
            <v>[IS/IT consumption-BD Marketing expenses]</v>
          </cell>
          <cell r="V53">
            <v>-573.15706687654722</v>
          </cell>
          <cell r="W53">
            <v>-537.01012646081483</v>
          </cell>
          <cell r="X53">
            <v>-528.42940286532303</v>
          </cell>
          <cell r="Y53">
            <v>-528.4294028653228</v>
          </cell>
          <cell r="Z53">
            <v>-2167.0259990680079</v>
          </cell>
          <cell r="AA53">
            <v>-2167.0259990680079</v>
          </cell>
          <cell r="AC53" t="str">
            <v>0</v>
          </cell>
          <cell r="AE53" t="str">
            <v>[IS/IT consumption-BD Marketing expenses]</v>
          </cell>
          <cell r="AF53">
            <v>-202.06862662046771</v>
          </cell>
          <cell r="AG53">
            <v>-180.01853918854565</v>
          </cell>
          <cell r="AH53">
            <v>-197.15803513576458</v>
          </cell>
          <cell r="AI53">
            <v>-187.15803513576543</v>
          </cell>
          <cell r="AJ53">
            <v>-766.40323608054337</v>
          </cell>
          <cell r="AK53">
            <v>-766.40323608054337</v>
          </cell>
          <cell r="AM53" t="str">
            <v>0</v>
          </cell>
          <cell r="AO53" t="str">
            <v>[IS/IT consumption-BD Marketing expenses]</v>
          </cell>
          <cell r="AP53">
            <v>-411.5738849178606</v>
          </cell>
          <cell r="AQ53">
            <v>-385.64567654794882</v>
          </cell>
          <cell r="AR53">
            <v>-379.49072161152139</v>
          </cell>
          <cell r="AS53">
            <v>-379.49072161152731</v>
          </cell>
          <cell r="AT53">
            <v>-1556.2010046888581</v>
          </cell>
          <cell r="AU53">
            <v>-1556.2010046888581</v>
          </cell>
          <cell r="AW53" t="str">
            <v>0</v>
          </cell>
        </row>
        <row r="54">
          <cell r="A54" t="str">
            <v>[GS consumption-BD Marketing expenses]</v>
          </cell>
          <cell r="B54">
            <v>-123.36220472440944</v>
          </cell>
          <cell r="C54">
            <v>-110.5748031496063</v>
          </cell>
          <cell r="D54">
            <v>-134.14960629921259</v>
          </cell>
          <cell r="E54">
            <v>-120.57480314960628</v>
          </cell>
          <cell r="F54">
            <v>-488.66141732283461</v>
          </cell>
          <cell r="G54">
            <v>-488.66141732283461</v>
          </cell>
          <cell r="I54" t="str">
            <v>0</v>
          </cell>
          <cell r="K54" t="str">
            <v>[GS consumption-BD Marketing expenses]</v>
          </cell>
          <cell r="L54">
            <v>-27.787401574803148</v>
          </cell>
          <cell r="M54">
            <v>-25</v>
          </cell>
          <cell r="N54">
            <v>-27.787401574803148</v>
          </cell>
          <cell r="O54">
            <v>-25</v>
          </cell>
          <cell r="P54">
            <v>-105.5748031496063</v>
          </cell>
          <cell r="Q54">
            <v>-105.5748031496063</v>
          </cell>
          <cell r="S54" t="str">
            <v>0</v>
          </cell>
          <cell r="U54" t="str">
            <v>[GS consumption-BD Marketing expenses]</v>
          </cell>
          <cell r="V54">
            <v>-41</v>
          </cell>
          <cell r="W54">
            <v>-41</v>
          </cell>
          <cell r="X54">
            <v>-41</v>
          </cell>
          <cell r="Y54">
            <v>-41</v>
          </cell>
          <cell r="Z54">
            <v>-164</v>
          </cell>
          <cell r="AA54">
            <v>-164</v>
          </cell>
          <cell r="AC54" t="str">
            <v>0</v>
          </cell>
          <cell r="AE54" t="str">
            <v>[GS consumption-BD Marketing expenses]</v>
          </cell>
          <cell r="AF54">
            <v>-25</v>
          </cell>
          <cell r="AG54">
            <v>-15</v>
          </cell>
          <cell r="AH54">
            <v>-35</v>
          </cell>
          <cell r="AI54">
            <v>-25</v>
          </cell>
          <cell r="AJ54">
            <v>-100</v>
          </cell>
          <cell r="AK54">
            <v>-100</v>
          </cell>
          <cell r="AM54" t="str">
            <v>0</v>
          </cell>
          <cell r="AO54" t="str">
            <v>[GS consumption-BD Marketing expenses]</v>
          </cell>
          <cell r="AP54">
            <v>-29.5748031496063</v>
          </cell>
          <cell r="AQ54">
            <v>-29.5748031496063</v>
          </cell>
          <cell r="AR54">
            <v>-30.362204724409445</v>
          </cell>
          <cell r="AS54">
            <v>-29.574803149606296</v>
          </cell>
          <cell r="AT54">
            <v>-119.08661417322834</v>
          </cell>
          <cell r="AU54">
            <v>-119.08661417322834</v>
          </cell>
          <cell r="AW54" t="str">
            <v>0</v>
          </cell>
        </row>
        <row r="55">
          <cell r="A55" t="str">
            <v>[BD Marketing expenses]</v>
          </cell>
          <cell r="B55">
            <v>-40601.636282843909</v>
          </cell>
          <cell r="C55">
            <v>-37232.911274417704</v>
          </cell>
          <cell r="D55">
            <v>-38280.308630696381</v>
          </cell>
          <cell r="E55">
            <v>-34581.127773099419</v>
          </cell>
          <cell r="F55">
            <v>-150695.98396105741</v>
          </cell>
          <cell r="G55">
            <v>-150695.98396105741</v>
          </cell>
          <cell r="I55" t="str">
            <v>0</v>
          </cell>
          <cell r="K55" t="str">
            <v>[BD Marketing expenses]</v>
          </cell>
          <cell r="L55">
            <v>-10999.758474740382</v>
          </cell>
          <cell r="M55">
            <v>-9999.8551391211658</v>
          </cell>
          <cell r="N55">
            <v>-10000.040110811799</v>
          </cell>
          <cell r="O55">
            <v>-9999.7702952441869</v>
          </cell>
          <cell r="P55">
            <v>-40999.424019917533</v>
          </cell>
          <cell r="Q55">
            <v>-40999.424019917533</v>
          </cell>
          <cell r="S55" t="str">
            <v>0</v>
          </cell>
          <cell r="U55" t="str">
            <v>[BD Marketing expenses]</v>
          </cell>
          <cell r="V55">
            <v>-16361.130700314501</v>
          </cell>
          <cell r="W55">
            <v>-13983.340864782833</v>
          </cell>
          <cell r="X55">
            <v>-14192.540485096299</v>
          </cell>
          <cell r="Y55">
            <v>-11091.653923381906</v>
          </cell>
          <cell r="Z55">
            <v>-55628.665973575538</v>
          </cell>
          <cell r="AA55">
            <v>-55628.665973575538</v>
          </cell>
          <cell r="AC55" t="str">
            <v>0</v>
          </cell>
          <cell r="AE55" t="str">
            <v>[BD Marketing expenses]</v>
          </cell>
          <cell r="AF55">
            <v>-5326.4973825259794</v>
          </cell>
          <cell r="AG55">
            <v>-4957.6409171413006</v>
          </cell>
          <cell r="AH55">
            <v>-5827.7281847420636</v>
          </cell>
          <cell r="AI55">
            <v>-5308.7981926160792</v>
          </cell>
          <cell r="AJ55">
            <v>-21420.664677025423</v>
          </cell>
          <cell r="AK55">
            <v>-21420.664677025423</v>
          </cell>
          <cell r="AM55" t="str">
            <v>0</v>
          </cell>
          <cell r="AO55" t="str">
            <v>[BD Marketing expenses]</v>
          </cell>
          <cell r="AP55">
            <v>-6913.854987280065</v>
          </cell>
          <cell r="AQ55">
            <v>-7292.5881962329913</v>
          </cell>
          <cell r="AR55">
            <v>-7260.1733987768785</v>
          </cell>
          <cell r="AS55">
            <v>-7180.5198554697854</v>
          </cell>
          <cell r="AT55">
            <v>-28647.13643775972</v>
          </cell>
          <cell r="AU55">
            <v>-28647.13643775972</v>
          </cell>
          <cell r="AW55" t="str">
            <v>0</v>
          </cell>
        </row>
        <row r="58">
          <cell r="A58" t="str">
            <v>[Own Selling expenses]</v>
          </cell>
          <cell r="B58">
            <v>-7953.5513579132567</v>
          </cell>
          <cell r="C58">
            <v>-6987.1259174715196</v>
          </cell>
          <cell r="D58">
            <v>-7049.2930059637365</v>
          </cell>
          <cell r="E58">
            <v>-7116.4114355038255</v>
          </cell>
          <cell r="F58">
            <v>-29106.381716852338</v>
          </cell>
          <cell r="G58">
            <v>-29106.381716852338</v>
          </cell>
          <cell r="I58" t="str">
            <v>0</v>
          </cell>
          <cell r="K58" t="str">
            <v>[Own Selling expenses]</v>
          </cell>
          <cell r="L58">
            <v>-2876.2977573607686</v>
          </cell>
          <cell r="M58">
            <v>-1876.165945373964</v>
          </cell>
          <cell r="N58">
            <v>-1873.8926080440851</v>
          </cell>
          <cell r="O58">
            <v>-1875.2147323907375</v>
          </cell>
          <cell r="P58">
            <v>-8501.5710431695552</v>
          </cell>
          <cell r="Q58">
            <v>-8501.5710431695552</v>
          </cell>
          <cell r="S58" t="str">
            <v>0</v>
          </cell>
          <cell r="U58" t="str">
            <v>[Own Selling expenses]</v>
          </cell>
          <cell r="V58">
            <v>-3089.8643211519538</v>
          </cell>
          <cell r="W58">
            <v>-3079.28707371165</v>
          </cell>
          <cell r="X58">
            <v>-3100.8777810931151</v>
          </cell>
          <cell r="Y58">
            <v>-3092.5880428689306</v>
          </cell>
          <cell r="Z58">
            <v>-12362.61721882565</v>
          </cell>
          <cell r="AA58">
            <v>-12362.61721882565</v>
          </cell>
          <cell r="AC58" t="str">
            <v>0</v>
          </cell>
          <cell r="AE58" t="str">
            <v>[Own Selling expenses]</v>
          </cell>
          <cell r="AF58">
            <v>-8</v>
          </cell>
          <cell r="AG58">
            <v>-8</v>
          </cell>
          <cell r="AH58">
            <v>-8</v>
          </cell>
          <cell r="AI58">
            <v>-8</v>
          </cell>
          <cell r="AJ58">
            <v>-32</v>
          </cell>
          <cell r="AK58">
            <v>-32</v>
          </cell>
          <cell r="AM58" t="str">
            <v>0</v>
          </cell>
          <cell r="AO58" t="str">
            <v>[Own Selling expenses]</v>
          </cell>
          <cell r="AP58">
            <v>-1979.3892794005337</v>
          </cell>
          <cell r="AQ58">
            <v>-2023.6728983859057</v>
          </cell>
          <cell r="AR58">
            <v>-2066.5226168265358</v>
          </cell>
          <cell r="AS58">
            <v>-2140.6086602441583</v>
          </cell>
          <cell r="AT58">
            <v>-8210.1934548571335</v>
          </cell>
          <cell r="AU58">
            <v>-8210.1934548571335</v>
          </cell>
          <cell r="AW58" t="str">
            <v>0</v>
          </cell>
        </row>
        <row r="59">
          <cell r="A59" t="str">
            <v>[IS/IT consumption-BD Selling expenses]</v>
          </cell>
          <cell r="B59">
            <v>-280.6505288565927</v>
          </cell>
          <cell r="C59">
            <v>-277.31135107497073</v>
          </cell>
          <cell r="D59">
            <v>-279.14791706637209</v>
          </cell>
          <cell r="E59">
            <v>-276.49613555597875</v>
          </cell>
          <cell r="F59">
            <v>-1113.6059325539143</v>
          </cell>
          <cell r="G59">
            <v>-1113.6059325539143</v>
          </cell>
          <cell r="I59" t="str">
            <v>0</v>
          </cell>
          <cell r="K59" t="str">
            <v>[IS/IT consumption-BD Selling expenses]</v>
          </cell>
          <cell r="L59">
            <v>-80.579962205653544</v>
          </cell>
          <cell r="M59">
            <v>-80.222462724031516</v>
          </cell>
          <cell r="N59">
            <v>-80.972081355433033</v>
          </cell>
          <cell r="O59">
            <v>-80.537097910236241</v>
          </cell>
          <cell r="P59">
            <v>-322.31160419535433</v>
          </cell>
          <cell r="Q59">
            <v>-322.31160419535433</v>
          </cell>
          <cell r="S59" t="str">
            <v>0</v>
          </cell>
          <cell r="U59" t="str">
            <v>[IS/IT consumption-BD Selling expenses]</v>
          </cell>
          <cell r="V59">
            <v>-108.59615720212027</v>
          </cell>
          <cell r="W59">
            <v>-106.61447890212027</v>
          </cell>
          <cell r="X59">
            <v>-108.70142626212024</v>
          </cell>
          <cell r="Y59">
            <v>-106.6972266221203</v>
          </cell>
          <cell r="Z59">
            <v>-430.60928898848107</v>
          </cell>
          <cell r="AA59">
            <v>-430.60928898848107</v>
          </cell>
          <cell r="AC59" t="str">
            <v>0</v>
          </cell>
          <cell r="AE59" t="str">
            <v>[IS/IT consumption-BD Selling expenses]</v>
          </cell>
          <cell r="AF59">
            <v>0</v>
          </cell>
          <cell r="AG59">
            <v>-1</v>
          </cell>
          <cell r="AH59">
            <v>0</v>
          </cell>
          <cell r="AI59">
            <v>0</v>
          </cell>
          <cell r="AJ59">
            <v>-1</v>
          </cell>
          <cell r="AK59">
            <v>-1</v>
          </cell>
          <cell r="AM59" t="str">
            <v>0</v>
          </cell>
          <cell r="AO59" t="str">
            <v>[IS/IT consumption-BD Selling expenses]</v>
          </cell>
          <cell r="AP59">
            <v>-91.474409448818903</v>
          </cell>
          <cell r="AQ59">
            <v>-89.474409448818903</v>
          </cell>
          <cell r="AR59">
            <v>-89.474409448818903</v>
          </cell>
          <cell r="AS59">
            <v>-89.261811023622045</v>
          </cell>
          <cell r="AT59">
            <v>-359.68503937007875</v>
          </cell>
          <cell r="AU59">
            <v>-359.68503937007875</v>
          </cell>
          <cell r="AW59" t="str">
            <v>0</v>
          </cell>
        </row>
        <row r="60">
          <cell r="A60" t="str">
            <v>[GS consumption-BD Selling expenses]</v>
          </cell>
          <cell r="B60">
            <v>-154.33980704115751</v>
          </cell>
          <cell r="C60">
            <v>-156.42946181676379</v>
          </cell>
          <cell r="D60">
            <v>-155.90067015415747</v>
          </cell>
          <cell r="E60">
            <v>-155.47605568376389</v>
          </cell>
          <cell r="F60">
            <v>-622.14599469584266</v>
          </cell>
          <cell r="G60">
            <v>-622.14599469584266</v>
          </cell>
          <cell r="I60" t="str">
            <v>0</v>
          </cell>
          <cell r="K60" t="str">
            <v>[GS consumption-BD Selling expenses]</v>
          </cell>
          <cell r="L60">
            <v>-43.533165039047248</v>
          </cell>
          <cell r="M60">
            <v>-43.47046012985038</v>
          </cell>
          <cell r="N60">
            <v>-44.696454302047243</v>
          </cell>
          <cell r="O60">
            <v>-44.484025426850422</v>
          </cell>
          <cell r="P60">
            <v>-176.18410489779529</v>
          </cell>
          <cell r="Q60">
            <v>-176.18410489779529</v>
          </cell>
          <cell r="S60" t="str">
            <v>0</v>
          </cell>
          <cell r="U60" t="str">
            <v>[GS consumption-BD Selling expenses]</v>
          </cell>
          <cell r="V60">
            <v>-54.082232553291362</v>
          </cell>
          <cell r="W60">
            <v>-53.447190663291366</v>
          </cell>
          <cell r="X60">
            <v>-54.479806403291349</v>
          </cell>
          <cell r="Y60">
            <v>-53.480219233291365</v>
          </cell>
          <cell r="Z60">
            <v>-215.48944885316544</v>
          </cell>
          <cell r="AA60">
            <v>-215.48944885316544</v>
          </cell>
          <cell r="AC60" t="str">
            <v>0</v>
          </cell>
          <cell r="AE60" t="str">
            <v>[GS consumption-BD Selling expenses]</v>
          </cell>
          <cell r="AF60">
            <v>0</v>
          </cell>
          <cell r="AG60">
            <v>-1</v>
          </cell>
          <cell r="AH60">
            <v>0</v>
          </cell>
          <cell r="AI60">
            <v>0</v>
          </cell>
          <cell r="AJ60">
            <v>-1</v>
          </cell>
          <cell r="AK60">
            <v>-1</v>
          </cell>
          <cell r="AM60" t="str">
            <v>0</v>
          </cell>
          <cell r="AO60" t="str">
            <v>[GS consumption-BD Selling expenses]</v>
          </cell>
          <cell r="AP60">
            <v>-56.724409448818896</v>
          </cell>
          <cell r="AQ60">
            <v>-58.511811023622052</v>
          </cell>
          <cell r="AR60">
            <v>-56.724409448818903</v>
          </cell>
          <cell r="AS60">
            <v>-57.511811023622045</v>
          </cell>
          <cell r="AT60">
            <v>-229.4724409448819</v>
          </cell>
          <cell r="AU60">
            <v>-229.4724409448819</v>
          </cell>
          <cell r="AW60" t="str">
            <v>0</v>
          </cell>
        </row>
        <row r="61">
          <cell r="A61" t="str">
            <v>[BD Selling expenses]</v>
          </cell>
          <cell r="B61">
            <v>-8388.5416938110066</v>
          </cell>
          <cell r="C61">
            <v>-7420.8667303632537</v>
          </cell>
          <cell r="D61">
            <v>-7484.3415931842683</v>
          </cell>
          <cell r="E61">
            <v>-7548.3836267435618</v>
          </cell>
          <cell r="F61">
            <v>-30842.13364410209</v>
          </cell>
          <cell r="G61">
            <v>-30842.13364410209</v>
          </cell>
          <cell r="I61" t="str">
            <v>0</v>
          </cell>
          <cell r="K61" t="str">
            <v>[BD Selling expenses]</v>
          </cell>
          <cell r="L61">
            <v>-3000.4108846054687</v>
          </cell>
          <cell r="M61">
            <v>-1999.8588682278469</v>
          </cell>
          <cell r="N61">
            <v>-1999.561143701565</v>
          </cell>
          <cell r="O61">
            <v>-2000.2358557278239</v>
          </cell>
          <cell r="P61">
            <v>-9000.0667522627045</v>
          </cell>
          <cell r="Q61">
            <v>-9000.0667522627045</v>
          </cell>
          <cell r="S61" t="str">
            <v>0</v>
          </cell>
          <cell r="U61" t="str">
            <v>[BD Selling expenses]</v>
          </cell>
          <cell r="V61">
            <v>-3252.5427109073657</v>
          </cell>
          <cell r="W61">
            <v>-3239.3487432770621</v>
          </cell>
          <cell r="X61">
            <v>-3264.0590137585277</v>
          </cell>
          <cell r="Y61">
            <v>-3252.7654887243389</v>
          </cell>
          <cell r="Z61">
            <v>-13008.715956667294</v>
          </cell>
          <cell r="AA61">
            <v>-13008.715956667294</v>
          </cell>
          <cell r="AC61" t="str">
            <v>0</v>
          </cell>
          <cell r="AE61" t="str">
            <v>[BD Selling expenses]</v>
          </cell>
          <cell r="AF61">
            <v>-8</v>
          </cell>
          <cell r="AG61">
            <v>-10</v>
          </cell>
          <cell r="AH61">
            <v>-8</v>
          </cell>
          <cell r="AI61">
            <v>-8</v>
          </cell>
          <cell r="AJ61">
            <v>-34</v>
          </cell>
          <cell r="AK61">
            <v>-34</v>
          </cell>
          <cell r="AM61" t="str">
            <v>0</v>
          </cell>
          <cell r="AO61" t="str">
            <v>[BD Selling expenses]</v>
          </cell>
          <cell r="AP61">
            <v>-2127.5880982981716</v>
          </cell>
          <cell r="AQ61">
            <v>-2171.6591188583461</v>
          </cell>
          <cell r="AR61">
            <v>-2212.7214357241746</v>
          </cell>
          <cell r="AS61">
            <v>-2287.3822822914026</v>
          </cell>
          <cell r="AT61">
            <v>-8799.350935172095</v>
          </cell>
          <cell r="AU61">
            <v>-8799.350935172095</v>
          </cell>
          <cell r="AW61" t="str">
            <v>0</v>
          </cell>
        </row>
        <row r="64">
          <cell r="A64" t="str">
            <v>Field Trials expenses</v>
          </cell>
          <cell r="B64">
            <v>-999.67371618858442</v>
          </cell>
          <cell r="C64">
            <v>-1000.0895016650113</v>
          </cell>
          <cell r="D64">
            <v>-999.84214523573087</v>
          </cell>
          <cell r="E64">
            <v>-1000.4263597593035</v>
          </cell>
          <cell r="F64">
            <v>-4000.0317228486301</v>
          </cell>
          <cell r="G64">
            <v>-4000.0317228486301</v>
          </cell>
          <cell r="I64" t="str">
            <v>0</v>
          </cell>
          <cell r="K64" t="str">
            <v>Field Trials expenses</v>
          </cell>
          <cell r="L64">
            <v>-999.67371618858442</v>
          </cell>
          <cell r="M64">
            <v>-1000.0895016650113</v>
          </cell>
          <cell r="N64">
            <v>-999.84214523573087</v>
          </cell>
          <cell r="O64">
            <v>-1000.4263597593035</v>
          </cell>
          <cell r="P64">
            <v>-4000.0317228486301</v>
          </cell>
          <cell r="Q64">
            <v>-4000.0317228486301</v>
          </cell>
          <cell r="S64" t="str">
            <v>0</v>
          </cell>
          <cell r="U64" t="str">
            <v>Field Trials expenses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C64" t="str">
            <v>0</v>
          </cell>
          <cell r="AE64" t="str">
            <v>Field Trials expenses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M64" t="str">
            <v>0</v>
          </cell>
          <cell r="AO64" t="str">
            <v>Field Trials expenses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W64" t="str">
            <v>0</v>
          </cell>
        </row>
        <row r="67">
          <cell r="A67" t="str">
            <v>[Own BD/BG HQ Expenses]</v>
          </cell>
          <cell r="B67">
            <v>-11611.373397924543</v>
          </cell>
          <cell r="C67">
            <v>-11610.672910152678</v>
          </cell>
          <cell r="D67">
            <v>-11567.811763209571</v>
          </cell>
          <cell r="E67">
            <v>-10536.599574218119</v>
          </cell>
          <cell r="F67">
            <v>-45326.45764550491</v>
          </cell>
          <cell r="G67">
            <v>-45326.45764550491</v>
          </cell>
          <cell r="I67" t="str">
            <v>0</v>
          </cell>
          <cell r="K67" t="str">
            <v>[Own BD/BG HQ Expenses]</v>
          </cell>
          <cell r="L67">
            <v>-1450.1780297618197</v>
          </cell>
          <cell r="M67">
            <v>-1552.7958393805666</v>
          </cell>
          <cell r="N67">
            <v>-1578.1413214472514</v>
          </cell>
          <cell r="O67">
            <v>-577.17607945133477</v>
          </cell>
          <cell r="P67">
            <v>-5158.2912700409724</v>
          </cell>
          <cell r="Q67">
            <v>-5158.2912700409724</v>
          </cell>
          <cell r="S67" t="str">
            <v>0</v>
          </cell>
          <cell r="U67" t="str">
            <v>[Own BD/BG HQ Expenses]</v>
          </cell>
          <cell r="V67">
            <v>-4766.1205642677487</v>
          </cell>
          <cell r="W67">
            <v>-4633.635294837226</v>
          </cell>
          <cell r="X67">
            <v>-4619.1728505495466</v>
          </cell>
          <cell r="Y67">
            <v>-4687.8861628067407</v>
          </cell>
          <cell r="Z67">
            <v>-18706.814872461262</v>
          </cell>
          <cell r="AA67">
            <v>-18706.814872461262</v>
          </cell>
          <cell r="AC67" t="str">
            <v>0</v>
          </cell>
          <cell r="AE67" t="str">
            <v>[Own BD/BG HQ Expenses]</v>
          </cell>
          <cell r="AF67">
            <v>-565.55376025782857</v>
          </cell>
          <cell r="AG67">
            <v>-564.34075222543652</v>
          </cell>
          <cell r="AH67">
            <v>-562.50961949979705</v>
          </cell>
          <cell r="AI67">
            <v>-563.4335758286652</v>
          </cell>
          <cell r="AJ67">
            <v>-2255.8377078117273</v>
          </cell>
          <cell r="AK67">
            <v>-2255.8377078117273</v>
          </cell>
          <cell r="AM67" t="str">
            <v>0</v>
          </cell>
          <cell r="AO67" t="str">
            <v>[Own BD/BG HQ Expenses]</v>
          </cell>
          <cell r="AP67">
            <v>-3829.355689306436</v>
          </cell>
          <cell r="AQ67">
            <v>-3860.3734646543307</v>
          </cell>
          <cell r="AR67">
            <v>-3807.4604126578597</v>
          </cell>
          <cell r="AS67">
            <v>-3708.5761970762578</v>
          </cell>
          <cell r="AT67">
            <v>-15205.765763694884</v>
          </cell>
          <cell r="AU67">
            <v>-15205.765763694884</v>
          </cell>
          <cell r="AW67" t="str">
            <v>0</v>
          </cell>
        </row>
        <row r="68">
          <cell r="A68" t="str">
            <v>[IS/IT consumption-BD/BG HQ Expenses]</v>
          </cell>
          <cell r="B68">
            <v>-2575.1957120939969</v>
          </cell>
          <cell r="C68">
            <v>-2405.6335742447309</v>
          </cell>
          <cell r="D68">
            <v>-2366.6807755702102</v>
          </cell>
          <cell r="E68">
            <v>-2363.6799039412244</v>
          </cell>
          <cell r="F68">
            <v>-9711.1899658501625</v>
          </cell>
          <cell r="G68">
            <v>-9711.1899658501625</v>
          </cell>
          <cell r="I68" t="str">
            <v>0</v>
          </cell>
          <cell r="K68" t="str">
            <v>[IS/IT consumption-BD/BG HQ Expenses]</v>
          </cell>
          <cell r="L68">
            <v>-1534.61993442737</v>
          </cell>
          <cell r="M68">
            <v>-1432.2195662329214</v>
          </cell>
          <cell r="N68">
            <v>-1406.6701077465032</v>
          </cell>
          <cell r="O68">
            <v>-1407.6701077465041</v>
          </cell>
          <cell r="P68">
            <v>-5781.1797161532986</v>
          </cell>
          <cell r="Q68">
            <v>-5781.1797161532986</v>
          </cell>
          <cell r="S68" t="str">
            <v>0</v>
          </cell>
          <cell r="U68" t="str">
            <v>[IS/IT consumption-BD/BG HQ Expenses]</v>
          </cell>
          <cell r="V68">
            <v>-515.26114713962522</v>
          </cell>
          <cell r="W68">
            <v>-482.58246326698111</v>
          </cell>
          <cell r="X68">
            <v>-475.82384492614165</v>
          </cell>
          <cell r="Y68">
            <v>-473.8238449261496</v>
          </cell>
          <cell r="Z68">
            <v>-1947.4913002588976</v>
          </cell>
          <cell r="AA68">
            <v>-1947.4913002588976</v>
          </cell>
          <cell r="AC68" t="str">
            <v>0</v>
          </cell>
          <cell r="AE68" t="str">
            <v>[IS/IT consumption-BD/BG HQ Expenses]</v>
          </cell>
          <cell r="AF68">
            <v>-174.18809826398504</v>
          </cell>
          <cell r="AG68">
            <v>-163.29800520492361</v>
          </cell>
          <cell r="AH68">
            <v>-161.7296071016724</v>
          </cell>
          <cell r="AI68">
            <v>-160.72873547267255</v>
          </cell>
          <cell r="AJ68">
            <v>-659.94444604325361</v>
          </cell>
          <cell r="AK68">
            <v>-659.94444604325361</v>
          </cell>
          <cell r="AM68" t="str">
            <v>0</v>
          </cell>
          <cell r="AO68" t="str">
            <v>[IS/IT consumption-BD/BG HQ Expenses]</v>
          </cell>
          <cell r="AP68">
            <v>-351.4914272630661</v>
          </cell>
          <cell r="AQ68">
            <v>-327.05100008003302</v>
          </cell>
          <cell r="AR68">
            <v>-322.4857414249401</v>
          </cell>
          <cell r="AS68">
            <v>-321.48574142494499</v>
          </cell>
          <cell r="AT68">
            <v>-1322.5139101929842</v>
          </cell>
          <cell r="AU68">
            <v>-1322.5139101929842</v>
          </cell>
          <cell r="AW68" t="str">
            <v>0</v>
          </cell>
        </row>
        <row r="69">
          <cell r="A69" t="str">
            <v>[GS consumption-BD/BG HQ Expenses]</v>
          </cell>
          <cell r="B69">
            <v>-73.214937200000008</v>
          </cell>
          <cell r="C69">
            <v>-74.286625399999991</v>
          </cell>
          <cell r="D69">
            <v>-73.293032065000006</v>
          </cell>
          <cell r="E69">
            <v>-73.293113154999986</v>
          </cell>
          <cell r="F69">
            <v>-294.08770781999999</v>
          </cell>
          <cell r="G69">
            <v>-294.08770781999999</v>
          </cell>
          <cell r="I69" t="str">
            <v>0</v>
          </cell>
          <cell r="K69" t="str">
            <v>[GS consumption-BD/BG HQ Expenses]</v>
          </cell>
          <cell r="L69">
            <v>-15</v>
          </cell>
          <cell r="M69">
            <v>-15</v>
          </cell>
          <cell r="N69">
            <v>-15</v>
          </cell>
          <cell r="O69">
            <v>-15</v>
          </cell>
          <cell r="P69">
            <v>-60</v>
          </cell>
          <cell r="Q69">
            <v>-60</v>
          </cell>
          <cell r="S69" t="str">
            <v>0</v>
          </cell>
          <cell r="U69" t="str">
            <v>[GS consumption-BD/BG HQ Expenses]</v>
          </cell>
          <cell r="V69">
            <v>-31</v>
          </cell>
          <cell r="W69">
            <v>-32</v>
          </cell>
          <cell r="X69">
            <v>-31</v>
          </cell>
          <cell r="Y69">
            <v>-31</v>
          </cell>
          <cell r="Z69">
            <v>-125</v>
          </cell>
          <cell r="AA69">
            <v>-125</v>
          </cell>
          <cell r="AC69" t="str">
            <v>0</v>
          </cell>
          <cell r="AE69" t="str">
            <v>[GS consumption-BD/BG HQ Expenses]</v>
          </cell>
          <cell r="AF69">
            <v>-18.214937200000001</v>
          </cell>
          <cell r="AG69">
            <v>-18.286625399999998</v>
          </cell>
          <cell r="AH69">
            <v>-19.293032064999998</v>
          </cell>
          <cell r="AI69">
            <v>-18.293113155000007</v>
          </cell>
          <cell r="AJ69">
            <v>-74.087707820000006</v>
          </cell>
          <cell r="AK69">
            <v>-74.087707820000006</v>
          </cell>
          <cell r="AM69" t="str">
            <v>0</v>
          </cell>
          <cell r="AO69" t="str">
            <v>[GS consumption-BD/BG HQ Expenses]</v>
          </cell>
          <cell r="AP69">
            <v>-9</v>
          </cell>
          <cell r="AQ69">
            <v>-9</v>
          </cell>
          <cell r="AR69">
            <v>-8</v>
          </cell>
          <cell r="AS69">
            <v>-9</v>
          </cell>
          <cell r="AT69">
            <v>-35</v>
          </cell>
          <cell r="AU69">
            <v>-35</v>
          </cell>
          <cell r="AW69" t="str">
            <v>0</v>
          </cell>
        </row>
        <row r="70">
          <cell r="A70" t="str">
            <v>[BD/BG HQ expenses]</v>
          </cell>
          <cell r="B70">
            <v>-14259.784047218536</v>
          </cell>
          <cell r="C70">
            <v>-14090.593109797412</v>
          </cell>
          <cell r="D70">
            <v>-14007.785570844779</v>
          </cell>
          <cell r="E70">
            <v>-12973.57259131434</v>
          </cell>
          <cell r="F70">
            <v>-55331.735319175066</v>
          </cell>
          <cell r="G70">
            <v>-55331.735319175066</v>
          </cell>
          <cell r="I70" t="str">
            <v>0</v>
          </cell>
          <cell r="K70" t="str">
            <v>[BD/BG HQ expenses]</v>
          </cell>
          <cell r="L70">
            <v>-2999.7979641891898</v>
          </cell>
          <cell r="M70">
            <v>-3000.0154056134888</v>
          </cell>
          <cell r="N70">
            <v>-2999.8114291937536</v>
          </cell>
          <cell r="O70">
            <v>-1999.8461871978398</v>
          </cell>
          <cell r="P70">
            <v>-10999.470986194272</v>
          </cell>
          <cell r="Q70">
            <v>-10999.470986194272</v>
          </cell>
          <cell r="S70" t="str">
            <v>0</v>
          </cell>
          <cell r="U70" t="str">
            <v>[BD/BG HQ expenses]</v>
          </cell>
          <cell r="V70">
            <v>-5312.3817114073736</v>
          </cell>
          <cell r="W70">
            <v>-5148.2177581042088</v>
          </cell>
          <cell r="X70">
            <v>-5125.9966954756874</v>
          </cell>
          <cell r="Y70">
            <v>-5192.7100077328869</v>
          </cell>
          <cell r="Z70">
            <v>-20779.306172720157</v>
          </cell>
          <cell r="AA70">
            <v>-20779.306172720157</v>
          </cell>
          <cell r="AC70" t="str">
            <v>0</v>
          </cell>
          <cell r="AE70" t="str">
            <v>[BD/BG HQ expenses]</v>
          </cell>
          <cell r="AF70">
            <v>-757.95679572181359</v>
          </cell>
          <cell r="AG70">
            <v>-745.92538283036026</v>
          </cell>
          <cell r="AH70">
            <v>-743.53225866646903</v>
          </cell>
          <cell r="AI70">
            <v>-742.45542445633828</v>
          </cell>
          <cell r="AJ70">
            <v>-2989.8698616749812</v>
          </cell>
          <cell r="AK70">
            <v>-2989.8698616749812</v>
          </cell>
          <cell r="AM70" t="str">
            <v>0</v>
          </cell>
          <cell r="AO70" t="str">
            <v>[BD/BG HQ expenses]</v>
          </cell>
          <cell r="AP70">
            <v>-4189.8471165695018</v>
          </cell>
          <cell r="AQ70">
            <v>-4196.4244647343648</v>
          </cell>
          <cell r="AR70">
            <v>-4137.9461540827997</v>
          </cell>
          <cell r="AS70">
            <v>-4039.0619385012014</v>
          </cell>
          <cell r="AT70">
            <v>-16563.279673887868</v>
          </cell>
          <cell r="AU70">
            <v>-16563.279673887868</v>
          </cell>
          <cell r="AW70" t="str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A2" t="str">
            <v>Total Alcatel Lucent Units</v>
          </cell>
        </row>
        <row r="3">
          <cell r="A3" t="str">
            <v>Services</v>
          </cell>
        </row>
        <row r="4">
          <cell r="A4" t="str">
            <v>January</v>
          </cell>
        </row>
        <row r="5">
          <cell r="A5" t="str">
            <v>Net</v>
          </cell>
        </row>
        <row r="6">
          <cell r="A6" t="str">
            <v>Euro - Budget Rate 2007</v>
          </cell>
        </row>
        <row r="8">
          <cell r="B8" t="str">
            <v>Quarter to Date</v>
          </cell>
          <cell r="C8" t="str">
            <v>Quarter to Date</v>
          </cell>
          <cell r="D8" t="str">
            <v>Quarter to Date</v>
          </cell>
          <cell r="E8" t="str">
            <v>Quarter to Date</v>
          </cell>
          <cell r="F8" t="str">
            <v>Year to date</v>
          </cell>
        </row>
        <row r="9">
          <cell r="B9" t="str">
            <v>Forecast Q1 2007</v>
          </cell>
          <cell r="C9" t="str">
            <v>Forecast Q2 2007</v>
          </cell>
          <cell r="D9" t="str">
            <v>Forecast Q3 2007</v>
          </cell>
          <cell r="E9" t="str">
            <v>Forecast Q4 2007</v>
          </cell>
          <cell r="F9" t="str">
            <v>Forecast Q4 2007</v>
          </cell>
        </row>
        <row r="10">
          <cell r="A10" t="str">
            <v>[BD Marketing expenses]</v>
          </cell>
          <cell r="B10">
            <v>-40601.636282843909</v>
          </cell>
          <cell r="C10">
            <v>-37232.911274417704</v>
          </cell>
          <cell r="D10">
            <v>-38280.308630696381</v>
          </cell>
          <cell r="E10">
            <v>-34581.127773099419</v>
          </cell>
          <cell r="F10">
            <v>-150695.98396105741</v>
          </cell>
        </row>
        <row r="11">
          <cell r="A11" t="str">
            <v>[BD Selling expenses]</v>
          </cell>
          <cell r="B11">
            <v>-8388.5416938110066</v>
          </cell>
          <cell r="C11">
            <v>-7420.8667303632537</v>
          </cell>
          <cell r="D11">
            <v>-7484.3415931842683</v>
          </cell>
          <cell r="E11">
            <v>-7548.3836267435618</v>
          </cell>
          <cell r="F11">
            <v>-30842.13364410209</v>
          </cell>
        </row>
        <row r="12">
          <cell r="A12" t="str">
            <v>Field Trials expenses</v>
          </cell>
          <cell r="B12">
            <v>-999.67371618858442</v>
          </cell>
          <cell r="C12">
            <v>-1000.0895016650115</v>
          </cell>
          <cell r="D12">
            <v>-999.8421452357311</v>
          </cell>
          <cell r="E12">
            <v>-1000.4263597593031</v>
          </cell>
          <cell r="F12">
            <v>-4000.0317228486301</v>
          </cell>
        </row>
        <row r="13">
          <cell r="A13" t="str">
            <v>[BD/BG HQ expenses]</v>
          </cell>
          <cell r="B13">
            <v>-14259.78404721854</v>
          </cell>
          <cell r="C13">
            <v>-14090.593109797412</v>
          </cell>
          <cell r="D13">
            <v>-14007.785570844775</v>
          </cell>
          <cell r="E13">
            <v>-12973.572591314347</v>
          </cell>
          <cell r="F13">
            <v>-55331.735319175074</v>
          </cell>
        </row>
        <row r="14">
          <cell r="A14" t="str">
            <v>Total SG&amp;A</v>
          </cell>
          <cell r="B14">
            <v>-64249.63574006204</v>
          </cell>
          <cell r="C14">
            <v>-59744.460616243377</v>
          </cell>
          <cell r="D14">
            <v>-60772.277939961154</v>
          </cell>
          <cell r="E14">
            <v>-56103.510350916629</v>
          </cell>
          <cell r="F14">
            <v>-240869.88464718318</v>
          </cell>
        </row>
        <row r="18">
          <cell r="A18" t="str">
            <v>EUROPE &amp; NORTH</v>
          </cell>
        </row>
        <row r="19">
          <cell r="A19" t="str">
            <v>Services</v>
          </cell>
        </row>
        <row r="20">
          <cell r="A20" t="str">
            <v>January</v>
          </cell>
        </row>
        <row r="21">
          <cell r="A21" t="str">
            <v>Net</v>
          </cell>
        </row>
        <row r="22">
          <cell r="A22" t="str">
            <v>Euro - Budget Rate 2007</v>
          </cell>
        </row>
        <row r="24">
          <cell r="B24" t="str">
            <v>Quarter to Date</v>
          </cell>
          <cell r="C24" t="str">
            <v>Quarter to Date</v>
          </cell>
          <cell r="D24" t="str">
            <v>Quarter to Date</v>
          </cell>
          <cell r="E24" t="str">
            <v>Quarter to Date</v>
          </cell>
          <cell r="F24" t="str">
            <v>Year to date</v>
          </cell>
        </row>
        <row r="25">
          <cell r="B25" t="str">
            <v>Forecast Q1 2007</v>
          </cell>
          <cell r="C25" t="str">
            <v>Forecast Q2 2007</v>
          </cell>
          <cell r="D25" t="str">
            <v>Forecast Q3 2007</v>
          </cell>
          <cell r="E25" t="str">
            <v>Forecast Q4 2007</v>
          </cell>
          <cell r="F25" t="str">
            <v>Forecast Q4 2007</v>
          </cell>
        </row>
        <row r="26">
          <cell r="A26" t="str">
            <v>[BD Marketing expenses]</v>
          </cell>
          <cell r="B26">
            <v>-34.163719999999998</v>
          </cell>
          <cell r="C26">
            <v>-32.870270000000005</v>
          </cell>
          <cell r="D26">
            <v>-33.549449999999993</v>
          </cell>
          <cell r="E26">
            <v>-30.621309999999994</v>
          </cell>
          <cell r="F26">
            <v>-131.20474999999999</v>
          </cell>
        </row>
        <row r="27">
          <cell r="A27" t="str">
            <v>[BD Selling expenses]</v>
          </cell>
          <cell r="B27">
            <v>-3101.2206870124041</v>
          </cell>
          <cell r="C27">
            <v>-3143.7652063044466</v>
          </cell>
          <cell r="D27">
            <v>-3237.3742929901382</v>
          </cell>
          <cell r="E27">
            <v>-3300.0354226363706</v>
          </cell>
          <cell r="F27">
            <v>-12782.39560894336</v>
          </cell>
        </row>
        <row r="28">
          <cell r="A28" t="str">
            <v>Field Trials expenses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[BD/BG HQ expenses]</v>
          </cell>
          <cell r="B29">
            <v>-531.41255841021643</v>
          </cell>
          <cell r="C29">
            <v>-536.4747645989155</v>
          </cell>
          <cell r="D29">
            <v>-526.57857864252901</v>
          </cell>
          <cell r="E29">
            <v>-600.92105740076909</v>
          </cell>
          <cell r="F29">
            <v>-2195.38695905243</v>
          </cell>
        </row>
        <row r="30">
          <cell r="A30" t="str">
            <v>Total SG&amp;A</v>
          </cell>
          <cell r="B30">
            <v>-3666.7969654226208</v>
          </cell>
          <cell r="C30">
            <v>-3713.110240903362</v>
          </cell>
          <cell r="D30">
            <v>-3797.5023216326672</v>
          </cell>
          <cell r="E30">
            <v>-3931.5777900371395</v>
          </cell>
          <cell r="F30">
            <v>-15108.98731799579</v>
          </cell>
        </row>
        <row r="34">
          <cell r="A34" t="str">
            <v>EUROPE &amp; SOUTH</v>
          </cell>
        </row>
        <row r="35">
          <cell r="A35" t="str">
            <v>Services</v>
          </cell>
        </row>
        <row r="36">
          <cell r="A36" t="str">
            <v>January</v>
          </cell>
        </row>
        <row r="37">
          <cell r="A37" t="str">
            <v>Net</v>
          </cell>
        </row>
        <row r="38">
          <cell r="A38" t="str">
            <v>Euro - Budget Rate 2007</v>
          </cell>
        </row>
        <row r="40">
          <cell r="B40" t="str">
            <v>Quarter to Date</v>
          </cell>
          <cell r="C40" t="str">
            <v>Quarter to Date</v>
          </cell>
          <cell r="D40" t="str">
            <v>Quarter to Date</v>
          </cell>
          <cell r="E40" t="str">
            <v>Quarter to Date</v>
          </cell>
          <cell r="F40" t="str">
            <v>Year to date</v>
          </cell>
        </row>
        <row r="41">
          <cell r="B41" t="str">
            <v>Forecast Q1 2007</v>
          </cell>
          <cell r="C41" t="str">
            <v>Forecast Q2 2007</v>
          </cell>
          <cell r="D41" t="str">
            <v>Forecast Q3 2007</v>
          </cell>
          <cell r="E41" t="str">
            <v>Forecast Q4 2007</v>
          </cell>
          <cell r="F41" t="str">
            <v>Forecast Q4 2007</v>
          </cell>
        </row>
        <row r="42">
          <cell r="A42" t="str">
            <v>[BD Marketing expenses]</v>
          </cell>
          <cell r="B42">
            <v>-5251.6911402897676</v>
          </cell>
          <cell r="C42">
            <v>-4816.6911402897731</v>
          </cell>
          <cell r="D42">
            <v>-5682.6911402897695</v>
          </cell>
          <cell r="E42">
            <v>-5245.3384097141898</v>
          </cell>
          <cell r="F42">
            <v>-20996.4118305835</v>
          </cell>
        </row>
        <row r="43">
          <cell r="A43" t="str">
            <v>[BD Selling expenses]</v>
          </cell>
          <cell r="B43">
            <v>-2425.7057849935291</v>
          </cell>
          <cell r="C43">
            <v>-2471.8821502813125</v>
          </cell>
          <cell r="D43">
            <v>-2426.8821502813144</v>
          </cell>
          <cell r="E43">
            <v>-2424.8317692454957</v>
          </cell>
          <cell r="F43">
            <v>-9749.3018548016516</v>
          </cell>
        </row>
        <row r="44">
          <cell r="A44" t="str">
            <v>Field Trials expenses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[BD/BG HQ expenses]</v>
          </cell>
          <cell r="B45">
            <v>-2544</v>
          </cell>
          <cell r="C45">
            <v>-2543</v>
          </cell>
          <cell r="D45">
            <v>-2543</v>
          </cell>
          <cell r="E45">
            <v>-2542</v>
          </cell>
          <cell r="F45">
            <v>-10172</v>
          </cell>
        </row>
        <row r="46">
          <cell r="A46" t="str">
            <v>Total SG&amp;A</v>
          </cell>
          <cell r="B46">
            <v>-10221.396925283298</v>
          </cell>
          <cell r="C46">
            <v>-9831.5732905710865</v>
          </cell>
          <cell r="D46">
            <v>-10652.573290571083</v>
          </cell>
          <cell r="E46">
            <v>-10212.170178959685</v>
          </cell>
          <cell r="F46">
            <v>-40917.713685385155</v>
          </cell>
        </row>
        <row r="50">
          <cell r="A50" t="str">
            <v>ASIA PACIFIC</v>
          </cell>
        </row>
        <row r="51">
          <cell r="A51" t="str">
            <v>Services</v>
          </cell>
        </row>
        <row r="52">
          <cell r="A52" t="str">
            <v>January</v>
          </cell>
        </row>
        <row r="53">
          <cell r="A53" t="str">
            <v>Net</v>
          </cell>
        </row>
        <row r="54">
          <cell r="A54" t="str">
            <v>Euro - Budget Rate 2007</v>
          </cell>
        </row>
        <row r="56">
          <cell r="B56" t="str">
            <v>Quarter to Date</v>
          </cell>
          <cell r="C56" t="str">
            <v>Quarter to Date</v>
          </cell>
          <cell r="D56" t="str">
            <v>Quarter to Date</v>
          </cell>
          <cell r="E56" t="str">
            <v>Quarter to Date</v>
          </cell>
          <cell r="F56" t="str">
            <v>Year to date</v>
          </cell>
        </row>
        <row r="57">
          <cell r="B57" t="str">
            <v>Forecast Q1 2007</v>
          </cell>
          <cell r="C57" t="str">
            <v>Forecast Q2 2007</v>
          </cell>
          <cell r="D57" t="str">
            <v>Forecast Q3 2007</v>
          </cell>
          <cell r="E57" t="str">
            <v>Forecast Q4 2007</v>
          </cell>
          <cell r="F57" t="str">
            <v>Forecast Q4 2007</v>
          </cell>
        </row>
        <row r="58">
          <cell r="A58" t="str">
            <v>[BD Marketing expenses]</v>
          </cell>
          <cell r="B58">
            <v>-62.39525619088662</v>
          </cell>
          <cell r="C58">
            <v>-58.30575452587528</v>
          </cell>
          <cell r="D58">
            <v>-78.753262850932188</v>
          </cell>
          <cell r="E58">
            <v>-86.932266180955025</v>
          </cell>
          <cell r="F58">
            <v>-286.38653974864911</v>
          </cell>
        </row>
        <row r="59">
          <cell r="A59" t="str">
            <v>[BD Selling expenses]</v>
          </cell>
          <cell r="B59">
            <v>-858.14766950586102</v>
          </cell>
          <cell r="C59">
            <v>-780.31717105308587</v>
          </cell>
          <cell r="D59">
            <v>-800.40478727502114</v>
          </cell>
          <cell r="E59">
            <v>-795.82057275145689</v>
          </cell>
          <cell r="F59">
            <v>-3234.6902005854249</v>
          </cell>
        </row>
        <row r="60">
          <cell r="A60" t="str">
            <v>Field Trials expenses</v>
          </cell>
          <cell r="B60">
            <v>-4.6737161885844491</v>
          </cell>
          <cell r="C60">
            <v>-4.0895016650113929</v>
          </cell>
          <cell r="D60">
            <v>-5.8421452357305572</v>
          </cell>
          <cell r="E60">
            <v>-6.4263597593036224</v>
          </cell>
          <cell r="F60">
            <v>-21.031722848630022</v>
          </cell>
        </row>
        <row r="61">
          <cell r="A61" t="str">
            <v>[BD/BG HQ expenses]</v>
          </cell>
          <cell r="B61">
            <v>-578.37237833732559</v>
          </cell>
          <cell r="C61">
            <v>-581.87766547876333</v>
          </cell>
          <cell r="D61">
            <v>-490.74019980136814</v>
          </cell>
          <cell r="E61">
            <v>-459.1926155284209</v>
          </cell>
          <cell r="F61">
            <v>-2110.182859145878</v>
          </cell>
        </row>
        <row r="62">
          <cell r="A62" t="str">
            <v>Total SG&amp;A</v>
          </cell>
          <cell r="B62">
            <v>-1503.5890202226576</v>
          </cell>
          <cell r="C62">
            <v>-1424.5900927227358</v>
          </cell>
          <cell r="D62">
            <v>-1375.740395163052</v>
          </cell>
          <cell r="E62">
            <v>-1348.3718142201365</v>
          </cell>
          <cell r="F62">
            <v>-5652.2913223285823</v>
          </cell>
        </row>
        <row r="66">
          <cell r="A66" t="str">
            <v>NORTH AMERICA</v>
          </cell>
        </row>
        <row r="67">
          <cell r="A67" t="str">
            <v>Services</v>
          </cell>
        </row>
        <row r="68">
          <cell r="A68" t="str">
            <v>January</v>
          </cell>
        </row>
        <row r="69">
          <cell r="A69" t="str">
            <v>Net</v>
          </cell>
        </row>
        <row r="70">
          <cell r="A70" t="str">
            <v>Euro - Budget Rate 2007</v>
          </cell>
        </row>
        <row r="72">
          <cell r="B72" t="str">
            <v>Quarter to Date</v>
          </cell>
          <cell r="C72" t="str">
            <v>Quarter to Date</v>
          </cell>
          <cell r="D72" t="str">
            <v>Quarter to Date</v>
          </cell>
          <cell r="E72" t="str">
            <v>Quarter to Date</v>
          </cell>
          <cell r="F72" t="str">
            <v>Year to date</v>
          </cell>
        </row>
        <row r="73">
          <cell r="B73" t="str">
            <v>Forecast Q1 2007</v>
          </cell>
          <cell r="C73" t="str">
            <v>Forecast Q2 2007</v>
          </cell>
          <cell r="D73" t="str">
            <v>Forecast Q3 2007</v>
          </cell>
          <cell r="E73" t="str">
            <v>Forecast Q4 2007</v>
          </cell>
          <cell r="F73" t="str">
            <v>Forecast Q4 2007</v>
          </cell>
        </row>
        <row r="74">
          <cell r="A74" t="str">
            <v>[BD Marketing expenses]</v>
          </cell>
          <cell r="B74">
            <v>-35253.386166363263</v>
          </cell>
          <cell r="C74">
            <v>-32325.044109602059</v>
          </cell>
          <cell r="D74">
            <v>-32485.314777555672</v>
          </cell>
          <cell r="E74">
            <v>-29218.235787204205</v>
          </cell>
          <cell r="F74">
            <v>-129281.9808407252</v>
          </cell>
        </row>
        <row r="75">
          <cell r="A75" t="str">
            <v>[BD Selling expenses]</v>
          </cell>
          <cell r="B75">
            <v>-2003.4675522992129</v>
          </cell>
          <cell r="C75">
            <v>-1024.9022027244091</v>
          </cell>
          <cell r="D75">
            <v>-1019.680362637795</v>
          </cell>
          <cell r="E75">
            <v>-1027.6958621102358</v>
          </cell>
          <cell r="F75">
            <v>-5075.7459797716529</v>
          </cell>
        </row>
        <row r="76">
          <cell r="A76" t="str">
            <v>Field Trials expenses</v>
          </cell>
          <cell r="B76">
            <v>-995</v>
          </cell>
          <cell r="C76">
            <v>-996</v>
          </cell>
          <cell r="D76">
            <v>-994</v>
          </cell>
          <cell r="E76">
            <v>-994</v>
          </cell>
          <cell r="F76">
            <v>-3979</v>
          </cell>
        </row>
        <row r="77">
          <cell r="A77" t="str">
            <v>[BD/BG HQ expenses]</v>
          </cell>
          <cell r="B77">
            <v>-10605.999110471001</v>
          </cell>
          <cell r="C77">
            <v>-10429.240679719731</v>
          </cell>
          <cell r="D77">
            <v>-10447.46679240089</v>
          </cell>
          <cell r="E77">
            <v>-9371.4589183851349</v>
          </cell>
          <cell r="F77">
            <v>-40854.165500976756</v>
          </cell>
        </row>
        <row r="78">
          <cell r="A78" t="str">
            <v>Total SG&amp;A</v>
          </cell>
          <cell r="B78">
            <v>-48857.852829133473</v>
          </cell>
          <cell r="C78">
            <v>-44775.186992046198</v>
          </cell>
          <cell r="D78">
            <v>-44946.461932594357</v>
          </cell>
          <cell r="E78">
            <v>-40611.390567699578</v>
          </cell>
          <cell r="F78">
            <v>-179190.8923214736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 &amp; Assumptions"/>
      <sheetName val="PM E&amp;I-Nextgen"/>
      <sheetName val="PM E&amp;I-TNZ"/>
      <sheetName val="PM E&amp;I-XYZed"/>
      <sheetName val="PM E&amp;I-Tier2"/>
      <sheetName val="PM E&amp;I-Other"/>
      <sheetName val="PM E&amp;I Consolidated"/>
      <sheetName val="NKC"/>
      <sheetName val="RTS-INS"/>
      <sheetName val="RTS-Mobility"/>
      <sheetName val="TSS Consolidated"/>
      <sheetName val="ESS-Network"/>
      <sheetName val="ESS-O&amp;M"/>
      <sheetName val="RTS-Mobility(AUD)"/>
      <sheetName val="ESS Consolidated"/>
      <sheetName val="LWS Consolidated (AUD)"/>
      <sheetName val="LWS Consolidated (USD)"/>
      <sheetName val="Sales Funnel 020621"/>
    </sheetNames>
    <sheetDataSet>
      <sheetData sheetId="0" refreshError="1">
        <row r="38">
          <cell r="D38">
            <v>0.55000000000000004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OVERVIEW"/>
      <sheetName val="P&amp;L "/>
      <sheetName val="Orders_Analysis"/>
      <sheetName val="Var Costs"/>
      <sheetName val="Fixed Costs"/>
      <sheetName val="Orders"/>
      <sheetName val="Sales"/>
      <sheetName val="Std_Mgn"/>
      <sheetName val="R&amp;D_Acct"/>
      <sheetName val="SG&amp;A"/>
      <sheetName val="People"/>
      <sheetName val="People Func"/>
      <sheetName val="Spending_People"/>
      <sheetName val="Input-Output"/>
      <sheetName val="Inv by 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ALCATEL USA, INC.</v>
          </cell>
        </row>
        <row r="2">
          <cell r="A2" t="str">
            <v>OPTICAL NETWORKS DIVISON</v>
          </cell>
        </row>
        <row r="3">
          <cell r="A3" t="str">
            <v>SG&amp;A EXPENSE</v>
          </cell>
        </row>
        <row r="6">
          <cell r="A6" t="str">
            <v>$MILLIONS</v>
          </cell>
        </row>
        <row r="9">
          <cell r="A9" t="str">
            <v>SALES &amp; MKTG EXP</v>
          </cell>
        </row>
        <row r="10">
          <cell r="B10" t="str">
            <v>BUS UNIT PLM</v>
          </cell>
        </row>
        <row r="11">
          <cell r="B11" t="str">
            <v>TND DIV MKTG</v>
          </cell>
        </row>
        <row r="12">
          <cell r="B12" t="str">
            <v>NETWORK ENG</v>
          </cell>
        </row>
        <row r="13">
          <cell r="B13" t="str">
            <v>TASK</v>
          </cell>
        </row>
        <row r="14">
          <cell r="B14" t="str">
            <v xml:space="preserve">     DIV SUB-TOTAL</v>
          </cell>
        </row>
        <row r="16">
          <cell r="B16" t="str">
            <v>COMMISSIONS</v>
          </cell>
        </row>
        <row r="17">
          <cell r="B17" t="str">
            <v>AREA EXPENSES</v>
          </cell>
        </row>
        <row r="18">
          <cell r="B18" t="str">
            <v>SELLING/SALES/MKTG</v>
          </cell>
        </row>
        <row r="19">
          <cell r="B19" t="str">
            <v xml:space="preserve">     CORP SUB-TOTAL</v>
          </cell>
        </row>
        <row r="21">
          <cell r="B21" t="str">
            <v xml:space="preserve">     TOTAL SALES/MKTG</v>
          </cell>
        </row>
        <row r="22">
          <cell r="B22" t="str">
            <v xml:space="preserve">     % SALES</v>
          </cell>
        </row>
        <row r="24">
          <cell r="A24" t="str">
            <v>G &amp; A EXPENSE</v>
          </cell>
        </row>
        <row r="25">
          <cell r="B25" t="str">
            <v>BU G&amp;A</v>
          </cell>
        </row>
        <row r="26">
          <cell r="B26" t="str">
            <v>TND G&amp;A</v>
          </cell>
        </row>
        <row r="27">
          <cell r="B27" t="str">
            <v xml:space="preserve">     DIV SUB-TOTAL</v>
          </cell>
        </row>
        <row r="29">
          <cell r="B29" t="str">
            <v>CORP G&amp;A</v>
          </cell>
        </row>
        <row r="30">
          <cell r="B30" t="str">
            <v xml:space="preserve">     TOTAL G&amp;A</v>
          </cell>
        </row>
        <row r="31">
          <cell r="B31" t="str">
            <v xml:space="preserve">     % SALES</v>
          </cell>
        </row>
        <row r="33">
          <cell r="A33" t="str">
            <v>TOTAL</v>
          </cell>
        </row>
        <row r="34">
          <cell r="B34" t="str">
            <v>TOTAL S, G &amp; 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 Carat"/>
      <sheetName val="Mary"/>
      <sheetName val="carat"/>
      <sheetName val="SG&amp;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Total COGS"/>
      <sheetName val="Total Guarneri"/>
      <sheetName val="Guarneri COGS 2742"/>
      <sheetName val="Monitoring COGS 2773"/>
      <sheetName val="Customer Care COGS  2787"/>
      <sheetName val="Provisioning COGS 2747"/>
      <sheetName val="Cavazos 2748"/>
      <sheetName val="Total Cavazos"/>
      <sheetName val="Network Performance 2740"/>
      <sheetName val="Certification 2807"/>
      <sheetName val="On-Site 36502"/>
      <sheetName val="Haworth36508"/>
      <sheetName val="Murphy-Brown"/>
      <sheetName val="MB Incremental 2808"/>
      <sheetName val="Schimdt 2820"/>
      <sheetName val="Marchisio 2810"/>
      <sheetName val="Bell Atlantic 2805"/>
      <sheetName val="Ortega 36503"/>
      <sheetName val="Walsh"/>
      <sheetName val="Shea 36500"/>
      <sheetName val="Semon 36504"/>
      <sheetName val="Ramirez10034797"/>
      <sheetName val="BAGNI POPS36509"/>
      <sheetName val="PSAS TRC"/>
      <sheetName val="GSP 36511 (5)"/>
      <sheetName val="GSP 36511 (6)"/>
      <sheetName val="GSP 36511 (7)"/>
      <sheetName val="GSP 36511 (8)"/>
      <sheetName val="GSP 36511 (9)"/>
    </sheetNames>
    <sheetDataSet>
      <sheetData sheetId="0" refreshError="1">
        <row r="10">
          <cell r="B10" t="str">
            <v>LBA</v>
          </cell>
          <cell r="C10" t="str">
            <v>Senior Clerk</v>
          </cell>
          <cell r="D10">
            <v>36</v>
          </cell>
        </row>
        <row r="11">
          <cell r="B11" t="str">
            <v>A1</v>
          </cell>
          <cell r="C11" t="str">
            <v>Specialist</v>
          </cell>
          <cell r="D11">
            <v>36.5</v>
          </cell>
        </row>
        <row r="12">
          <cell r="B12" t="str">
            <v>A2</v>
          </cell>
          <cell r="C12" t="str">
            <v>Specialist</v>
          </cell>
          <cell r="D12">
            <v>39</v>
          </cell>
        </row>
        <row r="13">
          <cell r="B13" t="str">
            <v>A3</v>
          </cell>
          <cell r="C13" t="str">
            <v>Specialist</v>
          </cell>
          <cell r="D13">
            <v>42.9</v>
          </cell>
        </row>
        <row r="14">
          <cell r="B14" t="str">
            <v>A4</v>
          </cell>
          <cell r="C14" t="str">
            <v>Section Chief</v>
          </cell>
          <cell r="D14">
            <v>52</v>
          </cell>
        </row>
        <row r="15">
          <cell r="B15" t="str">
            <v>A5</v>
          </cell>
          <cell r="C15" t="str">
            <v>Planner</v>
          </cell>
          <cell r="D15">
            <v>60.6</v>
          </cell>
        </row>
        <row r="16">
          <cell r="B16" t="str">
            <v>B</v>
          </cell>
          <cell r="C16" t="str">
            <v>Department Chief</v>
          </cell>
          <cell r="D16">
            <v>76.400000000000006</v>
          </cell>
        </row>
        <row r="17">
          <cell r="B17" t="str">
            <v>DMTS/MTS</v>
          </cell>
          <cell r="D17">
            <v>82.3</v>
          </cell>
        </row>
        <row r="18">
          <cell r="B18" t="str">
            <v>STA/TA</v>
          </cell>
          <cell r="D18">
            <v>42.5</v>
          </cell>
        </row>
        <row r="19">
          <cell r="B19" t="str">
            <v>Tech Mgr</v>
          </cell>
          <cell r="D19">
            <v>85</v>
          </cell>
        </row>
        <row r="20">
          <cell r="B20" t="str">
            <v>C</v>
          </cell>
          <cell r="C20" t="str">
            <v>Manager</v>
          </cell>
          <cell r="D20">
            <v>97</v>
          </cell>
        </row>
        <row r="21">
          <cell r="B21" t="str">
            <v>D</v>
          </cell>
          <cell r="C21" t="str">
            <v>Director</v>
          </cell>
          <cell r="D21">
            <v>123.5</v>
          </cell>
        </row>
        <row r="22">
          <cell r="B22" t="str">
            <v>E</v>
          </cell>
          <cell r="C22" t="str">
            <v>Vice President</v>
          </cell>
          <cell r="D22">
            <v>165</v>
          </cell>
        </row>
        <row r="23">
          <cell r="B23" t="str">
            <v>SG15</v>
          </cell>
          <cell r="C23" t="str">
            <v>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Keys"/>
      <sheetName val="Sheet1"/>
      <sheetName val="Main Numerical Analysis"/>
      <sheetName val="Menu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l calculations"/>
      <sheetName val="Summary"/>
      <sheetName val="FY2002 Revenue (month)"/>
      <sheetName val="FY2002 Revenue (quarter)"/>
      <sheetName val="Funnel and BPV FY03"/>
      <sheetName val="Monthly Revenue Chart"/>
      <sheetName val="Mexico"/>
      <sheetName val="WTC"/>
      <sheetName val="Brazil"/>
      <sheetName val="SCCA"/>
      <sheetName val="Percentage Revenue"/>
      <sheetName val="Revenue Recognition"/>
      <sheetName val="Customers without contract"/>
      <sheetName val="Total contracts"/>
      <sheetName val="Total actuals"/>
      <sheetName val="Default"/>
      <sheetName val="FY03Summary"/>
      <sheetName val="Pulldown Menus"/>
    </sheetNames>
    <sheetDataSet>
      <sheetData sheetId="0" refreshError="1"/>
      <sheetData sheetId="1" refreshError="1">
        <row r="4">
          <cell r="A4" t="str">
            <v>SCCA Monthly Contracted Revenue</v>
          </cell>
        </row>
        <row r="5">
          <cell r="A5" t="str">
            <v>Mexico Monthly Contracted Revenue</v>
          </cell>
        </row>
        <row r="6">
          <cell r="A6" t="str">
            <v>WTC Monthly Contracted Revenue</v>
          </cell>
        </row>
        <row r="7">
          <cell r="A7" t="str">
            <v>Brazil Monthly Contracted Revenue</v>
          </cell>
        </row>
        <row r="9">
          <cell r="A9" t="str">
            <v>Monthly Contracted Revenue</v>
          </cell>
        </row>
        <row r="13">
          <cell r="A13" t="str">
            <v>SCCA Monthly Revenue Commitement</v>
          </cell>
        </row>
        <row r="14">
          <cell r="A14" t="str">
            <v>Mexico Monthly Revenue Commitement</v>
          </cell>
        </row>
        <row r="15">
          <cell r="A15" t="str">
            <v>WTC Monthly Revenue Commitement</v>
          </cell>
        </row>
        <row r="16">
          <cell r="A16" t="str">
            <v>Brazil Monthly Revenue Commitement</v>
          </cell>
        </row>
        <row r="18">
          <cell r="A18" t="str">
            <v>Monthly Revenue Commitement</v>
          </cell>
        </row>
        <row r="22">
          <cell r="A22" t="str">
            <v>SCCA Monthly Actual Revenue</v>
          </cell>
        </row>
        <row r="23">
          <cell r="A23" t="str">
            <v>Mexico Monthly Actual Revenue</v>
          </cell>
        </row>
        <row r="24">
          <cell r="A24" t="str">
            <v>WTC Monthly Actual Revenue</v>
          </cell>
        </row>
        <row r="25">
          <cell r="A25" t="str">
            <v>Brazil Monthly Actual Revenue</v>
          </cell>
        </row>
        <row r="27">
          <cell r="A27" t="str">
            <v>Monthly Actuals</v>
          </cell>
        </row>
        <row r="31">
          <cell r="A31" t="str">
            <v>SCCA Best Possible View</v>
          </cell>
        </row>
        <row r="32">
          <cell r="A32" t="str">
            <v>Mexico  Best Possible View</v>
          </cell>
        </row>
        <row r="33">
          <cell r="A33" t="str">
            <v>WTC  Best Possible View</v>
          </cell>
        </row>
        <row r="34">
          <cell r="A34" t="str">
            <v>Brazil  Best Possible View</v>
          </cell>
        </row>
        <row r="36">
          <cell r="A36" t="str">
            <v>Best Possible View</v>
          </cell>
        </row>
        <row r="40">
          <cell r="A40" t="str">
            <v>SCCA Accumulative Contracted Revenue</v>
          </cell>
        </row>
        <row r="41">
          <cell r="A41" t="str">
            <v>Mexico Accumulative Contracted Revenue</v>
          </cell>
        </row>
        <row r="42">
          <cell r="A42" t="str">
            <v>WTC Accumulative Contracted Revenue</v>
          </cell>
        </row>
        <row r="43">
          <cell r="A43" t="str">
            <v>Brazil Accumulative Contracted Revenue</v>
          </cell>
        </row>
        <row r="45">
          <cell r="A45" t="str">
            <v xml:space="preserve"> Accumulative Contracted Revenue</v>
          </cell>
        </row>
        <row r="49">
          <cell r="A49" t="str">
            <v>SCCA Accumul. Revenue Commitment</v>
          </cell>
        </row>
        <row r="50">
          <cell r="A50" t="str">
            <v>Mexico Accumul. Revenue Commitment</v>
          </cell>
        </row>
        <row r="51">
          <cell r="A51" t="str">
            <v>WTC Accumul. Revenue Commitment</v>
          </cell>
        </row>
        <row r="52">
          <cell r="A52" t="str">
            <v>Brazil Accumul. Revenue Commitment</v>
          </cell>
        </row>
        <row r="54">
          <cell r="A54" t="str">
            <v>Accumulative Revenue Commitment</v>
          </cell>
        </row>
        <row r="58">
          <cell r="A58" t="str">
            <v>SCCA Actual Revenue (accumul.)</v>
          </cell>
        </row>
        <row r="59">
          <cell r="A59" t="str">
            <v>Mexico Actual Revenue (accumul.)</v>
          </cell>
        </row>
        <row r="60">
          <cell r="A60" t="str">
            <v>WTC Actual Revenue (accumul.)</v>
          </cell>
        </row>
        <row r="61">
          <cell r="A61" t="str">
            <v>Brazil Actual Revenue (accumul.)</v>
          </cell>
        </row>
        <row r="63">
          <cell r="A63" t="str">
            <v>Actual Accumulative Revenue</v>
          </cell>
        </row>
        <row r="68">
          <cell r="A68" t="str">
            <v>SCCA Best Possible View</v>
          </cell>
        </row>
        <row r="69">
          <cell r="A69" t="str">
            <v>Mexico  Best Possible View</v>
          </cell>
        </row>
        <row r="70">
          <cell r="A70" t="str">
            <v>WTC  Best Possible View</v>
          </cell>
        </row>
        <row r="71">
          <cell r="A71" t="str">
            <v>Brazil  Best Possible View</v>
          </cell>
        </row>
        <row r="73">
          <cell r="A73" t="str">
            <v>Best Possible View - Accumulative</v>
          </cell>
        </row>
        <row r="77">
          <cell r="A77" t="str">
            <v>Monthly Contracted Revenue</v>
          </cell>
        </row>
        <row r="78">
          <cell r="A78" t="str">
            <v>Monthly Revenue Commitement</v>
          </cell>
        </row>
        <row r="79">
          <cell r="A79" t="str">
            <v xml:space="preserve"> Accumulative Contracted Revenue</v>
          </cell>
        </row>
        <row r="80">
          <cell r="A80" t="str">
            <v>Accumulative Revenue Commitment</v>
          </cell>
        </row>
        <row r="81">
          <cell r="A81" t="str">
            <v>Actual Accumulative Revenue</v>
          </cell>
        </row>
        <row r="82">
          <cell r="A82" t="str">
            <v>Best Possible View</v>
          </cell>
        </row>
        <row r="83">
          <cell r="A83" t="str">
            <v>FY02 Baseline (actuals)</v>
          </cell>
        </row>
        <row r="87">
          <cell r="A87" t="str">
            <v>Contracted Revenue</v>
          </cell>
        </row>
        <row r="88">
          <cell r="A88" t="str">
            <v>Current Working View</v>
          </cell>
        </row>
        <row r="89">
          <cell r="A89" t="str">
            <v>Funnel: Med + High</v>
          </cell>
        </row>
        <row r="90">
          <cell r="A90" t="str">
            <v>Funnel: Low + Med + High</v>
          </cell>
        </row>
        <row r="92">
          <cell r="A92" t="str">
            <v>Best Possible View</v>
          </cell>
        </row>
        <row r="95">
          <cell r="A95" t="str">
            <v>quarterly H</v>
          </cell>
        </row>
        <row r="96">
          <cell r="A96" t="str">
            <v>quarterly M</v>
          </cell>
        </row>
        <row r="97">
          <cell r="A97" t="str">
            <v>quarterly L</v>
          </cell>
        </row>
        <row r="98">
          <cell r="A98" t="str">
            <v>H+M+L funnel quarterly</v>
          </cell>
        </row>
        <row r="100">
          <cell r="A100" t="str">
            <v>accumulative funnel</v>
          </cell>
        </row>
        <row r="104">
          <cell r="A104" t="str">
            <v>Real Depreciation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Detail"/>
      <sheetName val="P&amp;L Summary"/>
      <sheetName val="P&amp;L Targets"/>
      <sheetName val="P&amp;L-YEAR"/>
      <sheetName val="CONSOL P&amp;L Detail"/>
      <sheetName val="CONSOL P&amp;L Summary"/>
      <sheetName val="DOM v INTL CONSOL"/>
      <sheetName val="ROADMAP"/>
      <sheetName val="Roadmap Trend"/>
      <sheetName val="Roadmap Trend SRD"/>
      <sheetName val="PATH"/>
      <sheetName val="PATH-GAP SUMMARY"/>
      <sheetName val="OPPORTUNITY"/>
      <sheetName val="P&amp;L WALK"/>
      <sheetName val="Sheet1"/>
      <sheetName val="Mfg Issues"/>
      <sheetName val="per cost alloc"/>
      <sheetName val="service per cost"/>
      <sheetName val="division per cost"/>
      <sheetName val="Allocated SG&amp;A"/>
      <sheetName val="CONSOL P&amp;L (2)"/>
      <sheetName val="GD FUNDING"/>
    </sheetNames>
    <sheetDataSet>
      <sheetData sheetId="0" refreshError="1"/>
      <sheetData sheetId="1" refreshError="1">
        <row r="1">
          <cell r="A1" t="str">
            <v>ALCATEL USA, INC.</v>
          </cell>
        </row>
        <row r="2">
          <cell r="A2" t="str">
            <v xml:space="preserve">NETWORKING SYSTEMS GROUP </v>
          </cell>
        </row>
        <row r="4">
          <cell r="A4" t="str">
            <v>INCOME STATEMENT</v>
          </cell>
        </row>
        <row r="5">
          <cell r="A5" t="str">
            <v>$M</v>
          </cell>
        </row>
        <row r="7">
          <cell r="E7">
            <v>1999</v>
          </cell>
          <cell r="K7">
            <v>2000</v>
          </cell>
          <cell r="Q7" t="str">
            <v>JAN</v>
          </cell>
          <cell r="U7" t="str">
            <v>FEB</v>
          </cell>
          <cell r="Y7" t="str">
            <v>MAR</v>
          </cell>
          <cell r="AC7" t="str">
            <v>1Q01</v>
          </cell>
          <cell r="AH7" t="str">
            <v>APR</v>
          </cell>
          <cell r="AL7" t="str">
            <v>MAY</v>
          </cell>
          <cell r="AP7" t="str">
            <v>JUN</v>
          </cell>
          <cell r="AT7" t="str">
            <v>2Q01</v>
          </cell>
          <cell r="AY7" t="str">
            <v>JUL</v>
          </cell>
          <cell r="BC7" t="str">
            <v>AUG</v>
          </cell>
          <cell r="BG7" t="str">
            <v>SEP</v>
          </cell>
          <cell r="BK7" t="str">
            <v>3Q01</v>
          </cell>
          <cell r="BP7" t="str">
            <v>OCT</v>
          </cell>
          <cell r="BT7" t="str">
            <v>NOV</v>
          </cell>
          <cell r="BX7" t="str">
            <v>DEC</v>
          </cell>
          <cell r="CB7" t="str">
            <v>4Q01</v>
          </cell>
          <cell r="CG7">
            <v>2001</v>
          </cell>
        </row>
        <row r="8">
          <cell r="E8" t="str">
            <v xml:space="preserve">   1Q   </v>
          </cell>
          <cell r="F8" t="str">
            <v xml:space="preserve">   2Q   </v>
          </cell>
          <cell r="G8" t="str">
            <v xml:space="preserve">   3Q   </v>
          </cell>
          <cell r="H8" t="str">
            <v xml:space="preserve">   4Q   </v>
          </cell>
          <cell r="K8" t="str">
            <v xml:space="preserve">   1Q   </v>
          </cell>
          <cell r="L8" t="str">
            <v xml:space="preserve">   2Q   </v>
          </cell>
          <cell r="M8" t="str">
            <v xml:space="preserve">   3Q   </v>
          </cell>
          <cell r="N8" t="str">
            <v xml:space="preserve">   4Q   </v>
          </cell>
          <cell r="Q8" t="str">
            <v xml:space="preserve"> AOP </v>
          </cell>
          <cell r="R8" t="str">
            <v>ACTL</v>
          </cell>
          <cell r="S8" t="str">
            <v>ACTL</v>
          </cell>
          <cell r="U8" t="str">
            <v xml:space="preserve"> AOP </v>
          </cell>
          <cell r="V8" t="str">
            <v>PRIOR</v>
          </cell>
          <cell r="W8" t="str">
            <v>OUTL</v>
          </cell>
          <cell r="Y8" t="str">
            <v xml:space="preserve"> AOP </v>
          </cell>
          <cell r="Z8" t="str">
            <v>PRIOR</v>
          </cell>
          <cell r="AA8" t="str">
            <v>OUTL</v>
          </cell>
          <cell r="AC8" t="str">
            <v xml:space="preserve"> AOP </v>
          </cell>
          <cell r="AD8" t="str">
            <v>PRIOR</v>
          </cell>
          <cell r="AE8" t="str">
            <v>OUTL</v>
          </cell>
          <cell r="AH8" t="str">
            <v xml:space="preserve"> AOP </v>
          </cell>
          <cell r="AI8" t="str">
            <v>PRIOR</v>
          </cell>
          <cell r="AJ8" t="str">
            <v>OTLK</v>
          </cell>
          <cell r="AL8" t="str">
            <v xml:space="preserve"> AOP </v>
          </cell>
          <cell r="AM8" t="str">
            <v>PRIOR</v>
          </cell>
          <cell r="AN8" t="str">
            <v>OTLK</v>
          </cell>
          <cell r="AP8" t="str">
            <v xml:space="preserve"> AOP </v>
          </cell>
          <cell r="AQ8" t="str">
            <v>PRIOR</v>
          </cell>
          <cell r="AR8" t="str">
            <v>OTLK</v>
          </cell>
          <cell r="AT8" t="str">
            <v xml:space="preserve"> AOP </v>
          </cell>
          <cell r="AU8" t="str">
            <v>PRIOR</v>
          </cell>
          <cell r="AV8" t="str">
            <v>OTLK</v>
          </cell>
          <cell r="AY8" t="str">
            <v xml:space="preserve"> AOP </v>
          </cell>
          <cell r="AZ8" t="str">
            <v>PRIOR</v>
          </cell>
          <cell r="BA8" t="str">
            <v>OTLK</v>
          </cell>
          <cell r="BC8" t="str">
            <v xml:space="preserve"> AOP </v>
          </cell>
          <cell r="BD8" t="str">
            <v>PRIOR</v>
          </cell>
          <cell r="BE8" t="str">
            <v>OTLK</v>
          </cell>
          <cell r="BG8" t="str">
            <v xml:space="preserve"> AOP </v>
          </cell>
          <cell r="BH8" t="str">
            <v>PRIOR</v>
          </cell>
          <cell r="BI8" t="str">
            <v>OTLK</v>
          </cell>
          <cell r="BK8" t="str">
            <v xml:space="preserve"> AOP </v>
          </cell>
          <cell r="BL8" t="str">
            <v>PRIOR</v>
          </cell>
          <cell r="BM8" t="str">
            <v>OTLK</v>
          </cell>
          <cell r="BP8" t="str">
            <v xml:space="preserve"> AOP </v>
          </cell>
          <cell r="BQ8" t="str">
            <v>PRIOR</v>
          </cell>
          <cell r="BR8" t="str">
            <v>OTLK</v>
          </cell>
          <cell r="BT8" t="str">
            <v xml:space="preserve"> AOP </v>
          </cell>
          <cell r="BU8" t="str">
            <v>PRIOR</v>
          </cell>
          <cell r="BV8" t="str">
            <v>OTLK</v>
          </cell>
          <cell r="BX8" t="str">
            <v xml:space="preserve"> AOP </v>
          </cell>
          <cell r="BY8" t="str">
            <v>PRIOR</v>
          </cell>
          <cell r="BZ8" t="str">
            <v>OTLK</v>
          </cell>
          <cell r="CB8" t="str">
            <v xml:space="preserve"> AOP </v>
          </cell>
          <cell r="CC8" t="str">
            <v>PRIOR</v>
          </cell>
          <cell r="CD8" t="str">
            <v>OTLK</v>
          </cell>
          <cell r="CG8" t="str">
            <v xml:space="preserve"> AOP </v>
          </cell>
          <cell r="CH8" t="str">
            <v>PRIOR</v>
          </cell>
          <cell r="CI8" t="str">
            <v>OTLK</v>
          </cell>
        </row>
        <row r="9">
          <cell r="A9" t="str">
            <v>ORDERS</v>
          </cell>
          <cell r="E9">
            <v>124.2</v>
          </cell>
          <cell r="F9">
            <v>128.69999999999999</v>
          </cell>
          <cell r="G9">
            <v>201</v>
          </cell>
          <cell r="H9">
            <v>172.80000000000004</v>
          </cell>
          <cell r="K9">
            <v>200.333</v>
          </cell>
          <cell r="L9">
            <v>142.648</v>
          </cell>
          <cell r="M9">
            <v>147.30742600000002</v>
          </cell>
          <cell r="N9">
            <v>106.71</v>
          </cell>
          <cell r="Q9">
            <v>27.248650000000001</v>
          </cell>
          <cell r="R9">
            <v>43.839169999999996</v>
          </cell>
          <cell r="S9">
            <v>43.839169999999996</v>
          </cell>
          <cell r="U9">
            <v>33.238100000000003</v>
          </cell>
          <cell r="V9">
            <v>44.378999999999998</v>
          </cell>
          <cell r="W9">
            <v>51.4</v>
          </cell>
          <cell r="Y9">
            <v>53.863849999999999</v>
          </cell>
          <cell r="Z9">
            <v>35.125499999999995</v>
          </cell>
          <cell r="AA9">
            <v>31.604500000000002</v>
          </cell>
          <cell r="AC9">
            <v>114.3506</v>
          </cell>
          <cell r="AD9">
            <v>123.34366999999997</v>
          </cell>
          <cell r="AE9">
            <v>126.84367</v>
          </cell>
          <cell r="AH9">
            <v>39.275959999999998</v>
          </cell>
          <cell r="AI9">
            <v>9.0645500000000006</v>
          </cell>
          <cell r="AJ9">
            <v>8.6645499999999984</v>
          </cell>
          <cell r="AL9">
            <v>41.367890000000003</v>
          </cell>
          <cell r="AM9">
            <v>24.403020000000001</v>
          </cell>
          <cell r="AN9">
            <v>24.403020000000001</v>
          </cell>
          <cell r="AP9">
            <v>59.021060000000006</v>
          </cell>
          <cell r="AQ9">
            <v>35.005459999999999</v>
          </cell>
          <cell r="AR9">
            <v>32.945460000000004</v>
          </cell>
          <cell r="AT9">
            <v>139.66491000000002</v>
          </cell>
          <cell r="AU9">
            <v>68.473029999999994</v>
          </cell>
          <cell r="AV9">
            <v>66.013030000000015</v>
          </cell>
          <cell r="AY9">
            <v>38.494189999999996</v>
          </cell>
          <cell r="AZ9">
            <v>38.494189999999996</v>
          </cell>
          <cell r="BA9">
            <v>38.494189999999996</v>
          </cell>
          <cell r="BC9">
            <v>43.393899999999995</v>
          </cell>
          <cell r="BD9">
            <v>43.393899999999995</v>
          </cell>
          <cell r="BE9">
            <v>43.393899999999995</v>
          </cell>
          <cell r="BG9">
            <v>73.220640000000003</v>
          </cell>
          <cell r="BH9">
            <v>73.220640000000003</v>
          </cell>
          <cell r="BI9">
            <v>73.220640000000003</v>
          </cell>
          <cell r="BK9">
            <v>155.10872999999998</v>
          </cell>
          <cell r="BL9">
            <v>155.10872999999998</v>
          </cell>
          <cell r="BM9">
            <v>155.10872999999998</v>
          </cell>
          <cell r="BP9">
            <v>54.914450000000002</v>
          </cell>
          <cell r="BQ9">
            <v>54.914450000000002</v>
          </cell>
          <cell r="BR9">
            <v>54.914450000000002</v>
          </cell>
          <cell r="BT9">
            <v>60.969819999999999</v>
          </cell>
          <cell r="BU9">
            <v>60.969819999999999</v>
          </cell>
          <cell r="BV9">
            <v>60.969819999999999</v>
          </cell>
          <cell r="BX9">
            <v>93.742360000000005</v>
          </cell>
          <cell r="BY9">
            <v>86.946523000000013</v>
          </cell>
          <cell r="BZ9">
            <v>86.946523000000013</v>
          </cell>
          <cell r="CB9">
            <v>209.62663000000001</v>
          </cell>
          <cell r="CC9">
            <v>202.83079300000003</v>
          </cell>
          <cell r="CD9">
            <v>202.83079300000003</v>
          </cell>
          <cell r="CG9">
            <v>618.75086999999996</v>
          </cell>
          <cell r="CH9">
            <v>549.75622299999998</v>
          </cell>
          <cell r="CI9">
            <v>550.79622300000005</v>
          </cell>
        </row>
        <row r="11">
          <cell r="A11" t="str">
            <v>HARDWARE SALES</v>
          </cell>
          <cell r="E11">
            <v>71.699999999999989</v>
          </cell>
          <cell r="F11">
            <v>84.4</v>
          </cell>
          <cell r="G11">
            <v>110.6</v>
          </cell>
          <cell r="H11">
            <v>123.69999999999999</v>
          </cell>
          <cell r="K11">
            <v>121.833</v>
          </cell>
          <cell r="L11">
            <v>151.85200000000003</v>
          </cell>
          <cell r="M11">
            <v>114.8</v>
          </cell>
          <cell r="N11">
            <v>105.84400000000001</v>
          </cell>
          <cell r="Q11">
            <v>21.454999999999998</v>
          </cell>
          <cell r="R11">
            <v>21.567999999999998</v>
          </cell>
          <cell r="S11">
            <v>21.567999999999998</v>
          </cell>
          <cell r="U11">
            <v>26.468000000000004</v>
          </cell>
          <cell r="V11">
            <v>23.009000000000004</v>
          </cell>
          <cell r="W11">
            <v>24.509</v>
          </cell>
          <cell r="Y11">
            <v>36.934999999999995</v>
          </cell>
          <cell r="Z11">
            <v>38.475999999999999</v>
          </cell>
          <cell r="AA11">
            <v>38.975999999999999</v>
          </cell>
          <cell r="AC11">
            <v>84.858000000000004</v>
          </cell>
          <cell r="AD11">
            <v>83.052999999999997</v>
          </cell>
          <cell r="AE11">
            <v>85.052999999999997</v>
          </cell>
          <cell r="AH11">
            <v>29.321000000000002</v>
          </cell>
          <cell r="AI11">
            <v>11.617999999999999</v>
          </cell>
          <cell r="AJ11">
            <v>12.617999999999999</v>
          </cell>
          <cell r="AL11">
            <v>30.22</v>
          </cell>
          <cell r="AM11">
            <v>15.674000000000001</v>
          </cell>
          <cell r="AN11">
            <v>13.174000000000001</v>
          </cell>
          <cell r="AP11">
            <v>36.299999999999997</v>
          </cell>
          <cell r="AQ11">
            <v>22.948</v>
          </cell>
          <cell r="AR11">
            <v>20.948</v>
          </cell>
          <cell r="AT11">
            <v>95.840999999999994</v>
          </cell>
          <cell r="AU11">
            <v>50.24</v>
          </cell>
          <cell r="AV11">
            <v>46.74</v>
          </cell>
          <cell r="AY11">
            <v>26.22</v>
          </cell>
          <cell r="AZ11">
            <v>26.22</v>
          </cell>
          <cell r="BA11">
            <v>26.22</v>
          </cell>
          <cell r="BC11">
            <v>29.387999999999998</v>
          </cell>
          <cell r="BD11">
            <v>29.387999999999998</v>
          </cell>
          <cell r="BE11">
            <v>29.387999999999998</v>
          </cell>
          <cell r="BG11">
            <v>44.706000000000003</v>
          </cell>
          <cell r="BH11">
            <v>44.706000000000003</v>
          </cell>
          <cell r="BI11">
            <v>44.706000000000003</v>
          </cell>
          <cell r="BK11">
            <v>100.31399999999999</v>
          </cell>
          <cell r="BL11">
            <v>100.31399999999999</v>
          </cell>
          <cell r="BM11">
            <v>100.31399999999999</v>
          </cell>
          <cell r="BP11">
            <v>37.774000000000001</v>
          </cell>
          <cell r="BQ11">
            <v>37.774000000000001</v>
          </cell>
          <cell r="BR11">
            <v>37.774000000000001</v>
          </cell>
          <cell r="BT11">
            <v>41.64</v>
          </cell>
          <cell r="BU11">
            <v>41.64</v>
          </cell>
          <cell r="BV11">
            <v>41.64</v>
          </cell>
          <cell r="BX11">
            <v>57.168999999999997</v>
          </cell>
          <cell r="BY11">
            <v>50.571100000000001</v>
          </cell>
          <cell r="BZ11">
            <v>50.571100000000001</v>
          </cell>
          <cell r="CB11">
            <v>136.583</v>
          </cell>
          <cell r="CC11">
            <v>129.98509999999999</v>
          </cell>
          <cell r="CD11">
            <v>129.98509999999999</v>
          </cell>
          <cell r="CG11">
            <v>417.596</v>
          </cell>
          <cell r="CH11">
            <v>363.59209999999996</v>
          </cell>
          <cell r="CI11">
            <v>362.09209999999996</v>
          </cell>
        </row>
        <row r="12">
          <cell r="A12" t="str">
            <v>SOFTWARE SALES</v>
          </cell>
          <cell r="E12">
            <v>29.6</v>
          </cell>
          <cell r="F12">
            <v>33.200000000000003</v>
          </cell>
          <cell r="G12">
            <v>30.700000000000003</v>
          </cell>
          <cell r="H12">
            <v>32.1</v>
          </cell>
          <cell r="K12">
            <v>29.006999999999998</v>
          </cell>
          <cell r="L12">
            <v>24.532500000000002</v>
          </cell>
          <cell r="M12">
            <v>34.484000000000002</v>
          </cell>
          <cell r="N12">
            <v>32.615981000000005</v>
          </cell>
          <cell r="Q12">
            <v>4.67</v>
          </cell>
          <cell r="R12">
            <v>3.8020000000000005</v>
          </cell>
          <cell r="S12">
            <v>3.8020000000000005</v>
          </cell>
          <cell r="U12">
            <v>5.476</v>
          </cell>
          <cell r="V12">
            <v>11.167999999999999</v>
          </cell>
          <cell r="W12">
            <v>10.867999999999999</v>
          </cell>
          <cell r="Y12">
            <v>14.647000000000002</v>
          </cell>
          <cell r="Z12">
            <v>12.290999999999999</v>
          </cell>
          <cell r="AA12">
            <v>13.691000000000001</v>
          </cell>
          <cell r="AC12">
            <v>24.793000000000003</v>
          </cell>
          <cell r="AD12">
            <v>27.260999999999996</v>
          </cell>
          <cell r="AE12">
            <v>28.360999999999997</v>
          </cell>
          <cell r="AH12">
            <v>8.4740000000000002</v>
          </cell>
          <cell r="AI12">
            <v>2.7130000000000001</v>
          </cell>
          <cell r="AJ12">
            <v>2.7130000000000001</v>
          </cell>
          <cell r="AL12">
            <v>9.5869999999999997</v>
          </cell>
          <cell r="AM12">
            <v>6.3869999999999996</v>
          </cell>
          <cell r="AN12">
            <v>6.3869999999999996</v>
          </cell>
          <cell r="AP12">
            <v>20.151</v>
          </cell>
          <cell r="AQ12">
            <v>17.166</v>
          </cell>
          <cell r="AR12">
            <v>17.166</v>
          </cell>
          <cell r="AT12">
            <v>38.212000000000003</v>
          </cell>
          <cell r="AU12">
            <v>26.265999999999998</v>
          </cell>
          <cell r="AV12">
            <v>26.265999999999998</v>
          </cell>
          <cell r="AY12">
            <v>10.797000000000001</v>
          </cell>
          <cell r="AZ12">
            <v>10.797000000000001</v>
          </cell>
          <cell r="BA12">
            <v>10.797000000000001</v>
          </cell>
          <cell r="BC12">
            <v>12.341000000000001</v>
          </cell>
          <cell r="BD12">
            <v>12.341000000000001</v>
          </cell>
          <cell r="BE12">
            <v>12.341000000000001</v>
          </cell>
          <cell r="BG12">
            <v>25.481999999999999</v>
          </cell>
          <cell r="BH12">
            <v>25.481999999999999</v>
          </cell>
          <cell r="BI12">
            <v>25.481999999999999</v>
          </cell>
          <cell r="BK12">
            <v>48.620000000000005</v>
          </cell>
          <cell r="BL12">
            <v>48.620000000000005</v>
          </cell>
          <cell r="BM12">
            <v>48.620000000000005</v>
          </cell>
          <cell r="BP12">
            <v>15.223000000000001</v>
          </cell>
          <cell r="BQ12">
            <v>15.223000000000001</v>
          </cell>
          <cell r="BR12">
            <v>15.223000000000001</v>
          </cell>
          <cell r="BT12">
            <v>17.035999999999998</v>
          </cell>
          <cell r="BU12">
            <v>17.035999999999998</v>
          </cell>
          <cell r="BV12">
            <v>17.035999999999998</v>
          </cell>
          <cell r="BX12">
            <v>32.173999999999999</v>
          </cell>
          <cell r="BY12">
            <v>32.173999999999999</v>
          </cell>
          <cell r="BZ12">
            <v>32.173999999999999</v>
          </cell>
          <cell r="CB12">
            <v>64.432999999999993</v>
          </cell>
          <cell r="CC12">
            <v>64.432999999999993</v>
          </cell>
          <cell r="CD12">
            <v>64.432999999999993</v>
          </cell>
          <cell r="CG12">
            <v>176.05799999999999</v>
          </cell>
          <cell r="CH12">
            <v>166.57999999999998</v>
          </cell>
          <cell r="CI12">
            <v>167.68</v>
          </cell>
        </row>
        <row r="13">
          <cell r="A13" t="str">
            <v>SERVICE SALES</v>
          </cell>
          <cell r="E13">
            <v>7.1999999999999993</v>
          </cell>
          <cell r="F13">
            <v>7.1</v>
          </cell>
          <cell r="G13">
            <v>8.4</v>
          </cell>
          <cell r="H13">
            <v>14.1</v>
          </cell>
          <cell r="K13">
            <v>10.765000000000001</v>
          </cell>
          <cell r="L13">
            <v>16.361799999999999</v>
          </cell>
          <cell r="M13">
            <v>18.028311000000002</v>
          </cell>
          <cell r="N13">
            <v>14.4931904</v>
          </cell>
          <cell r="Q13">
            <v>0.32999999999999996</v>
          </cell>
          <cell r="R13">
            <v>0.60199999999999998</v>
          </cell>
          <cell r="S13">
            <v>0.60199999999999998</v>
          </cell>
          <cell r="U13">
            <v>0.32599999999999996</v>
          </cell>
          <cell r="V13">
            <v>1.6440000000000001</v>
          </cell>
          <cell r="W13">
            <v>1.444</v>
          </cell>
          <cell r="Y13">
            <v>0.71299999999999997</v>
          </cell>
          <cell r="Z13">
            <v>0.6160000000000001</v>
          </cell>
          <cell r="AA13">
            <v>1.1160000000000001</v>
          </cell>
          <cell r="AC13">
            <v>1.3689999999999998</v>
          </cell>
          <cell r="AD13">
            <v>2.8620000000000001</v>
          </cell>
          <cell r="AE13">
            <v>3.1619999999999999</v>
          </cell>
          <cell r="AH13">
            <v>0.33699999999999997</v>
          </cell>
          <cell r="AI13">
            <v>0.45400000000000001</v>
          </cell>
          <cell r="AJ13">
            <v>0.55400000000000005</v>
          </cell>
          <cell r="AL13">
            <v>0.35599999999999998</v>
          </cell>
          <cell r="AM13">
            <v>0.67300000000000004</v>
          </cell>
          <cell r="AN13">
            <v>0.67300000000000004</v>
          </cell>
          <cell r="AP13">
            <v>0.85099999999999998</v>
          </cell>
          <cell r="AQ13">
            <v>1.0680000000000001</v>
          </cell>
          <cell r="AR13">
            <v>1.0680000000000001</v>
          </cell>
          <cell r="AT13">
            <v>1.544</v>
          </cell>
          <cell r="AU13">
            <v>2.1950000000000003</v>
          </cell>
          <cell r="AV13">
            <v>2.2949999999999999</v>
          </cell>
          <cell r="AY13">
            <v>0.35599999999999998</v>
          </cell>
          <cell r="AZ13">
            <v>0.35599999999999998</v>
          </cell>
          <cell r="BA13">
            <v>0.35599999999999998</v>
          </cell>
          <cell r="BC13">
            <v>0.40099999999999997</v>
          </cell>
          <cell r="BD13">
            <v>0.40099999999999997</v>
          </cell>
          <cell r="BE13">
            <v>0.40099999999999997</v>
          </cell>
          <cell r="BG13">
            <v>0.89999999999999991</v>
          </cell>
          <cell r="BH13">
            <v>0.89999999999999991</v>
          </cell>
          <cell r="BI13">
            <v>0.89999999999999991</v>
          </cell>
          <cell r="BK13">
            <v>1.6569999999999998</v>
          </cell>
          <cell r="BL13">
            <v>1.6569999999999998</v>
          </cell>
          <cell r="BM13">
            <v>1.6569999999999998</v>
          </cell>
          <cell r="BP13">
            <v>0.31799999999999995</v>
          </cell>
          <cell r="BQ13">
            <v>0.31799999999999995</v>
          </cell>
          <cell r="BR13">
            <v>0.31799999999999995</v>
          </cell>
          <cell r="BT13">
            <v>0.51800000000000002</v>
          </cell>
          <cell r="BU13">
            <v>0.51800000000000002</v>
          </cell>
          <cell r="BV13">
            <v>0.51800000000000002</v>
          </cell>
          <cell r="BX13">
            <v>1.6689999999999998</v>
          </cell>
          <cell r="BY13">
            <v>1.6689999999999998</v>
          </cell>
          <cell r="BZ13">
            <v>1.6689999999999998</v>
          </cell>
          <cell r="CB13">
            <v>2.5049999999999999</v>
          </cell>
          <cell r="CC13">
            <v>2.5049999999999999</v>
          </cell>
          <cell r="CD13">
            <v>2.5049999999999999</v>
          </cell>
          <cell r="CG13">
            <v>7.0749999999999993</v>
          </cell>
          <cell r="CH13">
            <v>9.2190000000000012</v>
          </cell>
          <cell r="CI13">
            <v>9.6189999999999998</v>
          </cell>
        </row>
        <row r="14">
          <cell r="A14" t="str">
            <v>OTHER SALES</v>
          </cell>
          <cell r="E14">
            <v>4.6000000000000005</v>
          </cell>
          <cell r="F14">
            <v>7.3999999999999995</v>
          </cell>
          <cell r="G14">
            <v>4.8</v>
          </cell>
          <cell r="H14">
            <v>2.8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  <cell r="Y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  <cell r="AH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Y14">
            <v>0</v>
          </cell>
          <cell r="AZ14">
            <v>0</v>
          </cell>
          <cell r="BA14">
            <v>0</v>
          </cell>
          <cell r="BC14">
            <v>0</v>
          </cell>
          <cell r="BD14">
            <v>0</v>
          </cell>
          <cell r="BE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0</v>
          </cell>
          <cell r="BL14">
            <v>0</v>
          </cell>
          <cell r="BM14">
            <v>0</v>
          </cell>
          <cell r="BP14">
            <v>0</v>
          </cell>
          <cell r="BQ14">
            <v>0</v>
          </cell>
          <cell r="BR14">
            <v>0</v>
          </cell>
          <cell r="BT14">
            <v>0</v>
          </cell>
          <cell r="BU14">
            <v>0</v>
          </cell>
          <cell r="BV14">
            <v>0</v>
          </cell>
          <cell r="BX14">
            <v>0</v>
          </cell>
          <cell r="BY14">
            <v>0</v>
          </cell>
          <cell r="BZ14">
            <v>0</v>
          </cell>
          <cell r="CB14">
            <v>0</v>
          </cell>
          <cell r="CC14">
            <v>0</v>
          </cell>
          <cell r="CD14">
            <v>0</v>
          </cell>
          <cell r="CG14">
            <v>0</v>
          </cell>
          <cell r="CH14">
            <v>0</v>
          </cell>
          <cell r="CI14">
            <v>0</v>
          </cell>
        </row>
        <row r="15">
          <cell r="E15" t="str">
            <v xml:space="preserve">______ </v>
          </cell>
          <cell r="F15" t="str">
            <v xml:space="preserve">______ </v>
          </cell>
          <cell r="G15" t="str">
            <v xml:space="preserve">______ </v>
          </cell>
          <cell r="H15" t="str">
            <v xml:space="preserve">______ </v>
          </cell>
          <cell r="K15" t="str">
            <v xml:space="preserve">______ </v>
          </cell>
          <cell r="L15" t="str">
            <v xml:space="preserve">______ </v>
          </cell>
          <cell r="M15" t="str">
            <v xml:space="preserve">______ </v>
          </cell>
          <cell r="N15" t="str">
            <v xml:space="preserve">______ </v>
          </cell>
          <cell r="Q15" t="str">
            <v xml:space="preserve">______ </v>
          </cell>
          <cell r="R15" t="str">
            <v xml:space="preserve">______ </v>
          </cell>
          <cell r="S15" t="str">
            <v xml:space="preserve">______ </v>
          </cell>
          <cell r="U15" t="str">
            <v xml:space="preserve">______ </v>
          </cell>
          <cell r="V15" t="str">
            <v xml:space="preserve">______ </v>
          </cell>
          <cell r="W15" t="str">
            <v xml:space="preserve">______ </v>
          </cell>
          <cell r="Y15" t="str">
            <v xml:space="preserve">______ </v>
          </cell>
          <cell r="Z15" t="str">
            <v xml:space="preserve">______ </v>
          </cell>
          <cell r="AA15" t="str">
            <v xml:space="preserve">______ </v>
          </cell>
          <cell r="AC15" t="str">
            <v xml:space="preserve">______ </v>
          </cell>
          <cell r="AD15" t="str">
            <v xml:space="preserve">______ </v>
          </cell>
          <cell r="AE15" t="str">
            <v xml:space="preserve">______ </v>
          </cell>
          <cell r="AH15" t="str">
            <v xml:space="preserve">______ </v>
          </cell>
          <cell r="AI15" t="str">
            <v xml:space="preserve">______ </v>
          </cell>
          <cell r="AJ15" t="str">
            <v xml:space="preserve">______ </v>
          </cell>
          <cell r="AL15" t="str">
            <v xml:space="preserve">______ </v>
          </cell>
          <cell r="AM15" t="str">
            <v xml:space="preserve">______ </v>
          </cell>
          <cell r="AN15" t="str">
            <v xml:space="preserve">______ </v>
          </cell>
          <cell r="AP15" t="str">
            <v xml:space="preserve">______ </v>
          </cell>
          <cell r="AQ15" t="str">
            <v xml:space="preserve">______ </v>
          </cell>
          <cell r="AR15" t="str">
            <v xml:space="preserve">______ </v>
          </cell>
          <cell r="AT15" t="str">
            <v xml:space="preserve">______ </v>
          </cell>
          <cell r="AU15" t="str">
            <v xml:space="preserve">______ </v>
          </cell>
          <cell r="AV15" t="str">
            <v xml:space="preserve">______ </v>
          </cell>
          <cell r="AY15" t="str">
            <v xml:space="preserve">______ </v>
          </cell>
          <cell r="AZ15" t="str">
            <v xml:space="preserve">______ </v>
          </cell>
          <cell r="BA15" t="str">
            <v xml:space="preserve">______ </v>
          </cell>
          <cell r="BC15" t="str">
            <v xml:space="preserve">______ </v>
          </cell>
          <cell r="BD15" t="str">
            <v xml:space="preserve">______ </v>
          </cell>
          <cell r="BE15" t="str">
            <v xml:space="preserve">______ </v>
          </cell>
          <cell r="BG15" t="str">
            <v xml:space="preserve">______ </v>
          </cell>
          <cell r="BH15" t="str">
            <v xml:space="preserve">______ </v>
          </cell>
          <cell r="BI15" t="str">
            <v xml:space="preserve">______ </v>
          </cell>
          <cell r="BK15" t="str">
            <v xml:space="preserve">______ </v>
          </cell>
          <cell r="BL15" t="str">
            <v xml:space="preserve">______ </v>
          </cell>
          <cell r="BM15" t="str">
            <v xml:space="preserve">______ </v>
          </cell>
          <cell r="BP15" t="str">
            <v xml:space="preserve">______ </v>
          </cell>
          <cell r="BQ15" t="str">
            <v xml:space="preserve">______ </v>
          </cell>
          <cell r="BR15" t="str">
            <v xml:space="preserve">______ </v>
          </cell>
          <cell r="BT15" t="str">
            <v xml:space="preserve">______ </v>
          </cell>
          <cell r="BU15" t="str">
            <v xml:space="preserve">______ </v>
          </cell>
          <cell r="BV15" t="str">
            <v xml:space="preserve">______ </v>
          </cell>
          <cell r="BX15" t="str">
            <v xml:space="preserve">______ </v>
          </cell>
          <cell r="BY15" t="str">
            <v xml:space="preserve">______ </v>
          </cell>
          <cell r="BZ15" t="str">
            <v xml:space="preserve">______ </v>
          </cell>
          <cell r="CB15" t="str">
            <v xml:space="preserve">______ </v>
          </cell>
          <cell r="CC15" t="str">
            <v xml:space="preserve">______ </v>
          </cell>
          <cell r="CD15" t="str">
            <v xml:space="preserve">______ </v>
          </cell>
          <cell r="CG15" t="str">
            <v xml:space="preserve">______ </v>
          </cell>
          <cell r="CH15" t="str">
            <v xml:space="preserve">______ </v>
          </cell>
          <cell r="CI15" t="str">
            <v xml:space="preserve">______ </v>
          </cell>
        </row>
        <row r="16">
          <cell r="A16" t="str">
            <v>SALES</v>
          </cell>
          <cell r="E16">
            <v>113.09999999999998</v>
          </cell>
          <cell r="F16">
            <v>132.1</v>
          </cell>
          <cell r="G16">
            <v>154.50000000000003</v>
          </cell>
          <cell r="H16">
            <v>172.7</v>
          </cell>
          <cell r="K16">
            <v>161.60500000000002</v>
          </cell>
          <cell r="L16">
            <v>192.74630000000002</v>
          </cell>
          <cell r="M16">
            <v>167.31231099999999</v>
          </cell>
          <cell r="N16">
            <v>152.95317140000003</v>
          </cell>
          <cell r="Q16">
            <v>26.454999999999998</v>
          </cell>
          <cell r="R16">
            <v>25.971999999999998</v>
          </cell>
          <cell r="S16">
            <v>25.971999999999998</v>
          </cell>
          <cell r="U16">
            <v>32.270000000000003</v>
          </cell>
          <cell r="V16">
            <v>35.821000000000005</v>
          </cell>
          <cell r="W16">
            <v>36.820999999999998</v>
          </cell>
          <cell r="Y16">
            <v>52.294999999999995</v>
          </cell>
          <cell r="Z16">
            <v>51.382999999999996</v>
          </cell>
          <cell r="AA16">
            <v>53.783000000000001</v>
          </cell>
          <cell r="AC16">
            <v>111.02000000000001</v>
          </cell>
          <cell r="AD16">
            <v>113.17599999999999</v>
          </cell>
          <cell r="AE16">
            <v>116.57599999999999</v>
          </cell>
          <cell r="AH16">
            <v>38.132000000000005</v>
          </cell>
          <cell r="AI16">
            <v>14.785</v>
          </cell>
          <cell r="AJ16">
            <v>15.885</v>
          </cell>
          <cell r="AL16">
            <v>40.163000000000004</v>
          </cell>
          <cell r="AM16">
            <v>22.734000000000002</v>
          </cell>
          <cell r="AN16">
            <v>20.234000000000002</v>
          </cell>
          <cell r="AP16">
            <v>57.301999999999992</v>
          </cell>
          <cell r="AQ16">
            <v>41.182000000000002</v>
          </cell>
          <cell r="AR16">
            <v>39.182000000000002</v>
          </cell>
          <cell r="AT16">
            <v>135.59700000000001</v>
          </cell>
          <cell r="AU16">
            <v>78.700999999999993</v>
          </cell>
          <cell r="AV16">
            <v>75.301000000000002</v>
          </cell>
          <cell r="AY16">
            <v>37.372999999999998</v>
          </cell>
          <cell r="AZ16">
            <v>37.372999999999998</v>
          </cell>
          <cell r="BA16">
            <v>37.372999999999998</v>
          </cell>
          <cell r="BC16">
            <v>42.13</v>
          </cell>
          <cell r="BD16">
            <v>42.13</v>
          </cell>
          <cell r="BE16">
            <v>42.13</v>
          </cell>
          <cell r="BG16">
            <v>71.088000000000008</v>
          </cell>
          <cell r="BH16">
            <v>71.088000000000008</v>
          </cell>
          <cell r="BI16">
            <v>71.088000000000008</v>
          </cell>
          <cell r="BK16">
            <v>150.59100000000001</v>
          </cell>
          <cell r="BL16">
            <v>150.59100000000001</v>
          </cell>
          <cell r="BM16">
            <v>150.59100000000001</v>
          </cell>
          <cell r="BP16">
            <v>53.314999999999998</v>
          </cell>
          <cell r="BQ16">
            <v>53.314999999999998</v>
          </cell>
          <cell r="BR16">
            <v>53.314999999999998</v>
          </cell>
          <cell r="BT16">
            <v>59.194000000000003</v>
          </cell>
          <cell r="BU16">
            <v>59.194000000000003</v>
          </cell>
          <cell r="BV16">
            <v>59.194000000000003</v>
          </cell>
          <cell r="BX16">
            <v>91.011999999999986</v>
          </cell>
          <cell r="BY16">
            <v>84.414100000000005</v>
          </cell>
          <cell r="BZ16">
            <v>84.414100000000005</v>
          </cell>
          <cell r="CB16">
            <v>203.52099999999999</v>
          </cell>
          <cell r="CC16">
            <v>196.92309999999998</v>
          </cell>
          <cell r="CD16">
            <v>196.92309999999998</v>
          </cell>
          <cell r="CG16">
            <v>600.72900000000004</v>
          </cell>
          <cell r="CH16">
            <v>539.39110000000005</v>
          </cell>
          <cell r="CI16">
            <v>539.39109999999994</v>
          </cell>
        </row>
        <row r="18">
          <cell r="A18" t="str">
            <v>STANDARD MARGIN</v>
          </cell>
          <cell r="E18">
            <v>72.099999999999994</v>
          </cell>
          <cell r="F18">
            <v>77.300000000000011</v>
          </cell>
          <cell r="G18">
            <v>94.5</v>
          </cell>
          <cell r="H18">
            <v>104.9</v>
          </cell>
          <cell r="K18">
            <v>111.07499999999997</v>
          </cell>
          <cell r="L18">
            <v>128.02579999999998</v>
          </cell>
          <cell r="M18">
            <v>114.199157</v>
          </cell>
          <cell r="N18">
            <v>101.18140940000001</v>
          </cell>
          <cell r="Q18">
            <v>17.303000000000001</v>
          </cell>
          <cell r="R18">
            <v>17.920000000000002</v>
          </cell>
          <cell r="S18">
            <v>17.920000000000002</v>
          </cell>
          <cell r="U18">
            <v>20.992000000000001</v>
          </cell>
          <cell r="V18">
            <v>19.842999999999996</v>
          </cell>
          <cell r="W18">
            <v>20.843</v>
          </cell>
          <cell r="Y18">
            <v>34.479999999999997</v>
          </cell>
          <cell r="Z18">
            <v>32.650999999999996</v>
          </cell>
          <cell r="AA18">
            <v>34.750999999999998</v>
          </cell>
          <cell r="AC18">
            <v>72.775000000000006</v>
          </cell>
          <cell r="AD18">
            <v>70.413999999999987</v>
          </cell>
          <cell r="AE18">
            <v>73.51400000000001</v>
          </cell>
          <cell r="AH18">
            <v>26.151999999999997</v>
          </cell>
          <cell r="AI18">
            <v>9.657</v>
          </cell>
          <cell r="AJ18">
            <v>10.957000000000001</v>
          </cell>
          <cell r="AL18">
            <v>27.179000000000002</v>
          </cell>
          <cell r="AM18">
            <v>14.988</v>
          </cell>
          <cell r="AN18">
            <v>13.087999999999999</v>
          </cell>
          <cell r="AP18">
            <v>38.415999999999997</v>
          </cell>
          <cell r="AQ18">
            <v>25.145000000000003</v>
          </cell>
          <cell r="AR18">
            <v>23.245000000000001</v>
          </cell>
          <cell r="AT18">
            <v>91.747</v>
          </cell>
          <cell r="AU18">
            <v>49.790000000000006</v>
          </cell>
          <cell r="AV18">
            <v>47.290000000000006</v>
          </cell>
          <cell r="AY18">
            <v>25.105999999999998</v>
          </cell>
          <cell r="AZ18">
            <v>25.105999999999998</v>
          </cell>
          <cell r="BA18">
            <v>25.105999999999998</v>
          </cell>
          <cell r="BC18">
            <v>28.271999999999998</v>
          </cell>
          <cell r="BD18">
            <v>28.271999999999998</v>
          </cell>
          <cell r="BE18">
            <v>28.271999999999998</v>
          </cell>
          <cell r="BG18">
            <v>47.262999999999991</v>
          </cell>
          <cell r="BH18">
            <v>47.262999999999991</v>
          </cell>
          <cell r="BI18">
            <v>47.262999999999991</v>
          </cell>
          <cell r="BK18">
            <v>100.64099999999999</v>
          </cell>
          <cell r="BL18">
            <v>100.64099999999999</v>
          </cell>
          <cell r="BM18">
            <v>100.64099999999999</v>
          </cell>
          <cell r="BP18">
            <v>35.225999999999999</v>
          </cell>
          <cell r="BQ18">
            <v>35.225999999999999</v>
          </cell>
          <cell r="BR18">
            <v>35.225999999999999</v>
          </cell>
          <cell r="BT18">
            <v>38.317</v>
          </cell>
          <cell r="BU18">
            <v>38.317</v>
          </cell>
          <cell r="BV18">
            <v>38.317</v>
          </cell>
          <cell r="BX18">
            <v>58.975000000000009</v>
          </cell>
          <cell r="BY18">
            <v>58.975000000000009</v>
          </cell>
          <cell r="BZ18">
            <v>58.975000000000009</v>
          </cell>
          <cell r="CB18">
            <v>132.51800000000003</v>
          </cell>
          <cell r="CC18">
            <v>132.51800000000003</v>
          </cell>
          <cell r="CD18">
            <v>132.51800000000003</v>
          </cell>
          <cell r="CG18">
            <v>397.68100000000004</v>
          </cell>
          <cell r="CH18">
            <v>353.363</v>
          </cell>
          <cell r="CI18">
            <v>353.96300000000002</v>
          </cell>
        </row>
        <row r="19">
          <cell r="B19" t="str">
            <v>% SALES</v>
          </cell>
          <cell r="E19">
            <v>0.63748894783377552</v>
          </cell>
          <cell r="F19">
            <v>0.58516275548826657</v>
          </cell>
          <cell r="G19">
            <v>0.61165048543689304</v>
          </cell>
          <cell r="H19">
            <v>0.60741169658367122</v>
          </cell>
          <cell r="K19">
            <v>0.68732403081587801</v>
          </cell>
          <cell r="L19">
            <v>0.66421923533681304</v>
          </cell>
          <cell r="M19">
            <v>0.68255083154042384</v>
          </cell>
          <cell r="N19">
            <v>0.66151887191271397</v>
          </cell>
          <cell r="Q19">
            <v>0.65405405405405415</v>
          </cell>
          <cell r="R19">
            <v>0.68997381795780088</v>
          </cell>
          <cell r="S19">
            <v>0.68997381795780088</v>
          </cell>
          <cell r="U19">
            <v>0.65051131081499847</v>
          </cell>
          <cell r="V19">
            <v>0.55394880098266364</v>
          </cell>
          <cell r="W19">
            <v>0.56606284457239076</v>
          </cell>
          <cell r="Y19">
            <v>0.65933645664021423</v>
          </cell>
          <cell r="Z19">
            <v>0.63544362921588848</v>
          </cell>
          <cell r="AA19">
            <v>0.64613353661937778</v>
          </cell>
          <cell r="AC19">
            <v>0.65551252026661866</v>
          </cell>
          <cell r="AD19">
            <v>0.62216370962041423</v>
          </cell>
          <cell r="AE19">
            <v>0.63061007411474068</v>
          </cell>
          <cell r="AH19">
            <v>0.68582817581034283</v>
          </cell>
          <cell r="AI19">
            <v>0.65316198850186002</v>
          </cell>
          <cell r="AJ19">
            <v>0.6897702234812717</v>
          </cell>
          <cell r="AL19">
            <v>0.67671737668998833</v>
          </cell>
          <cell r="AM19">
            <v>0.65927685405120073</v>
          </cell>
          <cell r="AN19">
            <v>0.64683206484135602</v>
          </cell>
          <cell r="AP19">
            <v>0.6704129000732959</v>
          </cell>
          <cell r="AQ19">
            <v>0.61058229323490854</v>
          </cell>
          <cell r="AR19">
            <v>0.593257107855648</v>
          </cell>
          <cell r="AT19">
            <v>0.67661526434950625</v>
          </cell>
          <cell r="AU19">
            <v>0.63264761565926753</v>
          </cell>
          <cell r="AV19">
            <v>0.62801290819511035</v>
          </cell>
          <cell r="AY19">
            <v>0.67176838894389002</v>
          </cell>
          <cell r="AZ19">
            <v>0.67176838894389002</v>
          </cell>
          <cell r="BA19">
            <v>0.67176838894389002</v>
          </cell>
          <cell r="BC19">
            <v>0.67106574887253734</v>
          </cell>
          <cell r="BD19">
            <v>0.67106574887253734</v>
          </cell>
          <cell r="BE19">
            <v>0.67106574887253734</v>
          </cell>
          <cell r="BG19">
            <v>0.66485201440468134</v>
          </cell>
          <cell r="BH19">
            <v>0.66485201440468134</v>
          </cell>
          <cell r="BI19">
            <v>0.66485201440468134</v>
          </cell>
          <cell r="BK19">
            <v>0.66830687092854146</v>
          </cell>
          <cell r="BL19">
            <v>0.66830687092854146</v>
          </cell>
          <cell r="BM19">
            <v>0.66830687092854146</v>
          </cell>
          <cell r="BP19">
            <v>0.66071462065084874</v>
          </cell>
          <cell r="BQ19">
            <v>0.66071462065084874</v>
          </cell>
          <cell r="BR19">
            <v>0.66071462065084874</v>
          </cell>
          <cell r="BT19">
            <v>0.64731222759063411</v>
          </cell>
          <cell r="BU19">
            <v>0.64731222759063411</v>
          </cell>
          <cell r="BV19">
            <v>0.64731222759063411</v>
          </cell>
          <cell r="BX19">
            <v>0.6479914736518263</v>
          </cell>
          <cell r="BY19">
            <v>0.69863920837869509</v>
          </cell>
          <cell r="BZ19">
            <v>0.69863920837869509</v>
          </cell>
          <cell r="CB19">
            <v>0.65112691073648443</v>
          </cell>
          <cell r="CC19">
            <v>0.67294288988950535</v>
          </cell>
          <cell r="CD19">
            <v>0.67294288988950535</v>
          </cell>
          <cell r="CG19">
            <v>0.66199733989868981</v>
          </cell>
          <cell r="CH19">
            <v>0.65511462832812772</v>
          </cell>
          <cell r="CI19">
            <v>0.65622699373423121</v>
          </cell>
        </row>
        <row r="21">
          <cell r="A21" t="str">
            <v>OPS PERIOD COSTS</v>
          </cell>
          <cell r="E21">
            <v>1.9</v>
          </cell>
          <cell r="F21">
            <v>1</v>
          </cell>
          <cell r="G21">
            <v>-0.2</v>
          </cell>
          <cell r="H21">
            <v>-0.20000000000000004</v>
          </cell>
          <cell r="K21">
            <v>1.3080000000000001</v>
          </cell>
          <cell r="L21">
            <v>1.2589999999999997</v>
          </cell>
          <cell r="M21">
            <v>0.53900000000000003</v>
          </cell>
          <cell r="N21">
            <v>0.18099999999999997</v>
          </cell>
          <cell r="Q21">
            <v>0.54100000000000004</v>
          </cell>
          <cell r="R21">
            <v>0.23899999999999996</v>
          </cell>
          <cell r="S21">
            <v>0.23899999999999996</v>
          </cell>
          <cell r="U21">
            <v>0.56200000000000006</v>
          </cell>
          <cell r="V21">
            <v>0.57100000000000006</v>
          </cell>
          <cell r="W21">
            <v>0.57100000000000006</v>
          </cell>
          <cell r="Y21">
            <v>0.69399999999999995</v>
          </cell>
          <cell r="Z21">
            <v>0.83899999999999997</v>
          </cell>
          <cell r="AA21">
            <v>0.83899999999999997</v>
          </cell>
          <cell r="AC21">
            <v>1.7970000000000002</v>
          </cell>
          <cell r="AD21">
            <v>1.649</v>
          </cell>
          <cell r="AE21">
            <v>1.649</v>
          </cell>
          <cell r="AH21">
            <v>0.70700000000000007</v>
          </cell>
          <cell r="AI21">
            <v>0.70700000000000007</v>
          </cell>
          <cell r="AJ21">
            <v>0.70700000000000007</v>
          </cell>
          <cell r="AL21">
            <v>0.72700000000000009</v>
          </cell>
          <cell r="AM21">
            <v>0.72700000000000009</v>
          </cell>
          <cell r="AN21">
            <v>0.72700000000000009</v>
          </cell>
          <cell r="AP21">
            <v>0.85799999999999998</v>
          </cell>
          <cell r="AQ21">
            <v>0.85799999999999998</v>
          </cell>
          <cell r="AR21">
            <v>0.85799999999999998</v>
          </cell>
          <cell r="AT21">
            <v>2.2920000000000003</v>
          </cell>
          <cell r="AU21">
            <v>2.2920000000000003</v>
          </cell>
          <cell r="AV21">
            <v>2.2920000000000003</v>
          </cell>
          <cell r="AY21">
            <v>0.57000000000000006</v>
          </cell>
          <cell r="AZ21">
            <v>0.57000000000000006</v>
          </cell>
          <cell r="BA21">
            <v>0.57000000000000006</v>
          </cell>
          <cell r="BC21">
            <v>0.59000000000000008</v>
          </cell>
          <cell r="BD21">
            <v>0.59000000000000008</v>
          </cell>
          <cell r="BE21">
            <v>0.59000000000000008</v>
          </cell>
          <cell r="BG21">
            <v>0.73100000000000009</v>
          </cell>
          <cell r="BH21">
            <v>0.73100000000000009</v>
          </cell>
          <cell r="BI21">
            <v>0.73100000000000009</v>
          </cell>
          <cell r="BK21">
            <v>1.8910000000000002</v>
          </cell>
          <cell r="BL21">
            <v>1.8910000000000002</v>
          </cell>
          <cell r="BM21">
            <v>1.8910000000000002</v>
          </cell>
          <cell r="BP21">
            <v>0.36899999999999999</v>
          </cell>
          <cell r="BQ21">
            <v>0.36899999999999999</v>
          </cell>
          <cell r="BR21">
            <v>0.36899999999999999</v>
          </cell>
          <cell r="BT21">
            <v>0.38899999999999996</v>
          </cell>
          <cell r="BU21">
            <v>0.38899999999999996</v>
          </cell>
          <cell r="BV21">
            <v>0.38899999999999996</v>
          </cell>
          <cell r="BX21">
            <v>0.498</v>
          </cell>
          <cell r="BY21">
            <v>0.498</v>
          </cell>
          <cell r="BZ21">
            <v>0.498</v>
          </cell>
          <cell r="CB21">
            <v>1.256</v>
          </cell>
          <cell r="CC21">
            <v>1.256</v>
          </cell>
          <cell r="CD21">
            <v>1.256</v>
          </cell>
          <cell r="CG21">
            <v>7.2360000000000007</v>
          </cell>
          <cell r="CH21">
            <v>7.088000000000001</v>
          </cell>
          <cell r="CI21">
            <v>7.088000000000001</v>
          </cell>
        </row>
        <row r="22">
          <cell r="A22" t="str">
            <v>SOURCING PERIOD COSTS</v>
          </cell>
          <cell r="E22">
            <v>-0.8</v>
          </cell>
          <cell r="F22">
            <v>-2.1</v>
          </cell>
          <cell r="G22">
            <v>-3.7</v>
          </cell>
          <cell r="H22">
            <v>-4.1999999999999993</v>
          </cell>
          <cell r="K22">
            <v>-1.8280000000000003</v>
          </cell>
          <cell r="L22">
            <v>-1.573</v>
          </cell>
          <cell r="M22">
            <v>0.34700000000000003</v>
          </cell>
          <cell r="N22">
            <v>-0.86599999999999999</v>
          </cell>
          <cell r="Q22">
            <v>-0.24700000000000005</v>
          </cell>
          <cell r="R22">
            <v>-0.86099999999999999</v>
          </cell>
          <cell r="S22">
            <v>-0.86099999999999999</v>
          </cell>
          <cell r="U22">
            <v>-0.24600000000000005</v>
          </cell>
          <cell r="V22">
            <v>-0.24600000000000005</v>
          </cell>
          <cell r="W22">
            <v>-0.24600000000000005</v>
          </cell>
          <cell r="Y22">
            <v>-0.25600000000000006</v>
          </cell>
          <cell r="Z22">
            <v>-0.313</v>
          </cell>
          <cell r="AA22">
            <v>-0.313</v>
          </cell>
          <cell r="AC22">
            <v>-0.74900000000000011</v>
          </cell>
          <cell r="AD22">
            <v>-1.42</v>
          </cell>
          <cell r="AE22">
            <v>-1.42</v>
          </cell>
          <cell r="AH22">
            <v>-0.33100000000000002</v>
          </cell>
          <cell r="AI22">
            <v>-0.33100000000000002</v>
          </cell>
          <cell r="AJ22">
            <v>-0.33100000000000002</v>
          </cell>
          <cell r="AL22">
            <v>-0.33</v>
          </cell>
          <cell r="AM22">
            <v>-0.33</v>
          </cell>
          <cell r="AN22">
            <v>-0.33</v>
          </cell>
          <cell r="AP22">
            <v>-0.33</v>
          </cell>
          <cell r="AQ22">
            <v>-0.33</v>
          </cell>
          <cell r="AR22">
            <v>-0.33</v>
          </cell>
          <cell r="AT22">
            <v>-0.9910000000000001</v>
          </cell>
          <cell r="AU22">
            <v>-0.9910000000000001</v>
          </cell>
          <cell r="AV22">
            <v>-0.9910000000000001</v>
          </cell>
          <cell r="AY22">
            <v>-0.42799999999999999</v>
          </cell>
          <cell r="AZ22">
            <v>-0.42799999999999999</v>
          </cell>
          <cell r="BA22">
            <v>-0.42799999999999999</v>
          </cell>
          <cell r="BC22">
            <v>-0.42799999999999999</v>
          </cell>
          <cell r="BD22">
            <v>-0.42799999999999999</v>
          </cell>
          <cell r="BE22">
            <v>-0.42799999999999999</v>
          </cell>
          <cell r="BG22">
            <v>-0.434</v>
          </cell>
          <cell r="BH22">
            <v>-0.434</v>
          </cell>
          <cell r="BI22">
            <v>-0.434</v>
          </cell>
          <cell r="BK22">
            <v>-1.29</v>
          </cell>
          <cell r="BL22">
            <v>-1.29</v>
          </cell>
          <cell r="BM22">
            <v>-1.29</v>
          </cell>
          <cell r="BP22">
            <v>-0.61099999999999988</v>
          </cell>
          <cell r="BQ22">
            <v>-0.61099999999999988</v>
          </cell>
          <cell r="BR22">
            <v>-0.61099999999999988</v>
          </cell>
          <cell r="BT22">
            <v>-0.61099999999999988</v>
          </cell>
          <cell r="BU22">
            <v>-0.61099999999999988</v>
          </cell>
          <cell r="BV22">
            <v>-0.61099999999999988</v>
          </cell>
          <cell r="BX22">
            <v>-0.61299999999999999</v>
          </cell>
          <cell r="BY22">
            <v>-0.61299999999999999</v>
          </cell>
          <cell r="BZ22">
            <v>-0.61299999999999999</v>
          </cell>
          <cell r="CB22">
            <v>-1.8349999999999997</v>
          </cell>
          <cell r="CC22">
            <v>-1.8349999999999997</v>
          </cell>
          <cell r="CD22">
            <v>-1.8349999999999997</v>
          </cell>
          <cell r="CG22">
            <v>-4.8650000000000002</v>
          </cell>
          <cell r="CH22">
            <v>-5.5359999999999996</v>
          </cell>
          <cell r="CI22">
            <v>-5.5359999999999996</v>
          </cell>
        </row>
        <row r="23">
          <cell r="A23" t="str">
            <v>STD AMORT/INV COSTS</v>
          </cell>
          <cell r="E23">
            <v>1.6000000000000003</v>
          </cell>
          <cell r="F23">
            <v>3.4</v>
          </cell>
          <cell r="G23">
            <v>2</v>
          </cell>
          <cell r="H23">
            <v>0.39999999999999997</v>
          </cell>
          <cell r="K23">
            <v>5.931</v>
          </cell>
          <cell r="L23">
            <v>5.375</v>
          </cell>
          <cell r="M23">
            <v>2.3070000000000004</v>
          </cell>
          <cell r="N23">
            <v>1.4009999999999998</v>
          </cell>
          <cell r="Q23">
            <v>0.52100000000000002</v>
          </cell>
          <cell r="R23">
            <v>0.76400000000000001</v>
          </cell>
          <cell r="S23">
            <v>0.76400000000000001</v>
          </cell>
          <cell r="U23">
            <v>0.52100000000000002</v>
          </cell>
          <cell r="V23">
            <v>0.49900000000000005</v>
          </cell>
          <cell r="W23">
            <v>0.49900000000000005</v>
          </cell>
          <cell r="Y23">
            <v>0.55600000000000005</v>
          </cell>
          <cell r="Z23">
            <v>0.66700000000000004</v>
          </cell>
          <cell r="AA23">
            <v>0.66700000000000004</v>
          </cell>
          <cell r="AC23">
            <v>1.5980000000000001</v>
          </cell>
          <cell r="AD23">
            <v>1.9300000000000002</v>
          </cell>
          <cell r="AE23">
            <v>1.9300000000000002</v>
          </cell>
          <cell r="AH23">
            <v>0.55800000000000005</v>
          </cell>
          <cell r="AI23">
            <v>0.55800000000000005</v>
          </cell>
          <cell r="AJ23">
            <v>0.55800000000000005</v>
          </cell>
          <cell r="AL23">
            <v>0.55800000000000005</v>
          </cell>
          <cell r="AM23">
            <v>0.55800000000000005</v>
          </cell>
          <cell r="AN23">
            <v>0.55800000000000005</v>
          </cell>
          <cell r="AP23">
            <v>0.58299999999999996</v>
          </cell>
          <cell r="AQ23">
            <v>0.58299999999999996</v>
          </cell>
          <cell r="AR23">
            <v>0.58299999999999996</v>
          </cell>
          <cell r="AT23">
            <v>1.6990000000000001</v>
          </cell>
          <cell r="AU23">
            <v>1.6990000000000001</v>
          </cell>
          <cell r="AV23">
            <v>1.6990000000000001</v>
          </cell>
          <cell r="AY23">
            <v>0.63100000000000001</v>
          </cell>
          <cell r="AZ23">
            <v>0.63100000000000001</v>
          </cell>
          <cell r="BA23">
            <v>0.63100000000000001</v>
          </cell>
          <cell r="BC23">
            <v>0.63100000000000001</v>
          </cell>
          <cell r="BD23">
            <v>0.63100000000000001</v>
          </cell>
          <cell r="BE23">
            <v>0.63100000000000001</v>
          </cell>
          <cell r="BG23">
            <v>0.65200000000000002</v>
          </cell>
          <cell r="BH23">
            <v>0.65200000000000002</v>
          </cell>
          <cell r="BI23">
            <v>0.65200000000000002</v>
          </cell>
          <cell r="BK23">
            <v>1.9140000000000001</v>
          </cell>
          <cell r="BL23">
            <v>1.9140000000000001</v>
          </cell>
          <cell r="BM23">
            <v>1.9140000000000001</v>
          </cell>
          <cell r="BP23">
            <v>0.63100000000000001</v>
          </cell>
          <cell r="BQ23">
            <v>0.63100000000000001</v>
          </cell>
          <cell r="BR23">
            <v>0.63100000000000001</v>
          </cell>
          <cell r="BT23">
            <v>0.63100000000000001</v>
          </cell>
          <cell r="BU23">
            <v>0.63100000000000001</v>
          </cell>
          <cell r="BV23">
            <v>0.63100000000000001</v>
          </cell>
          <cell r="BX23">
            <v>0.65300000000000002</v>
          </cell>
          <cell r="BY23">
            <v>0.65300000000000002</v>
          </cell>
          <cell r="BZ23">
            <v>0.65300000000000002</v>
          </cell>
          <cell r="CB23">
            <v>1.915</v>
          </cell>
          <cell r="CC23">
            <v>1.915</v>
          </cell>
          <cell r="CD23">
            <v>1.915</v>
          </cell>
          <cell r="CG23">
            <v>7.1260000000000003</v>
          </cell>
          <cell r="CH23">
            <v>7.4580000000000011</v>
          </cell>
          <cell r="CI23">
            <v>7.4580000000000011</v>
          </cell>
        </row>
        <row r="24">
          <cell r="A24" t="str">
            <v>SERVICE PERIOD COSTS</v>
          </cell>
          <cell r="E24">
            <v>1.5000000000000002</v>
          </cell>
          <cell r="F24">
            <v>1.3</v>
          </cell>
          <cell r="G24">
            <v>1.4</v>
          </cell>
          <cell r="H24">
            <v>0.19999999999999996</v>
          </cell>
          <cell r="K24">
            <v>0.91800000000000004</v>
          </cell>
          <cell r="L24">
            <v>-0.151</v>
          </cell>
          <cell r="M24">
            <v>1.1743999999999999</v>
          </cell>
          <cell r="N24">
            <v>0.13399999999999998</v>
          </cell>
          <cell r="Q24">
            <v>0.109</v>
          </cell>
          <cell r="R24">
            <v>9.799999999999999E-2</v>
          </cell>
          <cell r="S24">
            <v>9.799999999999999E-2</v>
          </cell>
          <cell r="U24">
            <v>0.14500000000000002</v>
          </cell>
          <cell r="V24">
            <v>1.2999999999999999E-2</v>
          </cell>
          <cell r="W24">
            <v>1.2999999999999999E-2</v>
          </cell>
          <cell r="Y24">
            <v>0.35500000000000004</v>
          </cell>
          <cell r="Z24">
            <v>2.3E-2</v>
          </cell>
          <cell r="AA24">
            <v>2.3E-2</v>
          </cell>
          <cell r="AC24">
            <v>0.60899999999999999</v>
          </cell>
          <cell r="AD24">
            <v>0.13399999999999998</v>
          </cell>
          <cell r="AE24">
            <v>0.13399999999999998</v>
          </cell>
          <cell r="AH24">
            <v>0.26700000000000002</v>
          </cell>
          <cell r="AI24">
            <v>0.26700000000000002</v>
          </cell>
          <cell r="AJ24">
            <v>0.26700000000000002</v>
          </cell>
          <cell r="AL24">
            <v>0.30300000000000005</v>
          </cell>
          <cell r="AM24">
            <v>0.30300000000000005</v>
          </cell>
          <cell r="AN24">
            <v>0.30300000000000005</v>
          </cell>
          <cell r="AP24">
            <v>0.63900000000000001</v>
          </cell>
          <cell r="AQ24">
            <v>0.53200000000000003</v>
          </cell>
          <cell r="AR24">
            <v>0.53200000000000003</v>
          </cell>
          <cell r="AT24">
            <v>1.2090000000000001</v>
          </cell>
          <cell r="AU24">
            <v>1.1020000000000001</v>
          </cell>
          <cell r="AV24">
            <v>1.1020000000000001</v>
          </cell>
          <cell r="AY24">
            <v>0.49</v>
          </cell>
          <cell r="AZ24">
            <v>0.49</v>
          </cell>
          <cell r="BA24">
            <v>0.49</v>
          </cell>
          <cell r="BC24">
            <v>0.51</v>
          </cell>
          <cell r="BD24">
            <v>0.51</v>
          </cell>
          <cell r="BE24">
            <v>0.51</v>
          </cell>
          <cell r="BG24">
            <v>0.44</v>
          </cell>
          <cell r="BH24">
            <v>0.44</v>
          </cell>
          <cell r="BI24">
            <v>0.44</v>
          </cell>
          <cell r="BK24">
            <v>1.44</v>
          </cell>
          <cell r="BL24">
            <v>1.44</v>
          </cell>
          <cell r="BM24">
            <v>1.44</v>
          </cell>
          <cell r="BP24">
            <v>0.35199999999999998</v>
          </cell>
          <cell r="BQ24">
            <v>0.35199999999999998</v>
          </cell>
          <cell r="BR24">
            <v>0.35199999999999998</v>
          </cell>
          <cell r="BT24">
            <v>0.40200000000000002</v>
          </cell>
          <cell r="BU24">
            <v>0.40200000000000002</v>
          </cell>
          <cell r="BV24">
            <v>0.40200000000000002</v>
          </cell>
          <cell r="BX24">
            <v>0.497</v>
          </cell>
          <cell r="BY24">
            <v>0.497</v>
          </cell>
          <cell r="BZ24">
            <v>0.497</v>
          </cell>
          <cell r="CB24">
            <v>1.2509999999999999</v>
          </cell>
          <cell r="CC24">
            <v>1.2509999999999999</v>
          </cell>
          <cell r="CD24">
            <v>1.2509999999999999</v>
          </cell>
          <cell r="CG24">
            <v>4.5090000000000003</v>
          </cell>
          <cell r="CH24">
            <v>3.927</v>
          </cell>
          <cell r="CI24">
            <v>3.927</v>
          </cell>
        </row>
        <row r="25">
          <cell r="A25" t="str">
            <v>OTHER</v>
          </cell>
          <cell r="E25">
            <v>3.5</v>
          </cell>
          <cell r="F25">
            <v>2.9</v>
          </cell>
          <cell r="G25">
            <v>5.2</v>
          </cell>
          <cell r="H25">
            <v>8.5</v>
          </cell>
          <cell r="K25">
            <v>6.6060000000000008</v>
          </cell>
          <cell r="L25">
            <v>7.1429999999999998</v>
          </cell>
          <cell r="M25">
            <v>9.2149999999999999</v>
          </cell>
          <cell r="N25">
            <v>5.9570000000000007</v>
          </cell>
          <cell r="Q25">
            <v>2.7679999999999998</v>
          </cell>
          <cell r="R25">
            <v>2.6460000000000004</v>
          </cell>
          <cell r="S25">
            <v>2.6460000000000004</v>
          </cell>
          <cell r="U25">
            <v>2.8929999999999998</v>
          </cell>
          <cell r="V25">
            <v>3.0720000000000001</v>
          </cell>
          <cell r="W25">
            <v>3.3719999999999999</v>
          </cell>
          <cell r="Y25">
            <v>3.6619999999999999</v>
          </cell>
          <cell r="Z25">
            <v>4.03</v>
          </cell>
          <cell r="AA25">
            <v>4.03</v>
          </cell>
          <cell r="AC25">
            <v>9.3230000000000004</v>
          </cell>
          <cell r="AD25">
            <v>9.7480000000000011</v>
          </cell>
          <cell r="AE25">
            <v>10.048000000000002</v>
          </cell>
          <cell r="AH25">
            <v>2.5479999999999996</v>
          </cell>
          <cell r="AI25">
            <v>2.5479999999999996</v>
          </cell>
          <cell r="AJ25">
            <v>2.5479999999999996</v>
          </cell>
          <cell r="AL25">
            <v>2.7339999999999995</v>
          </cell>
          <cell r="AM25">
            <v>2.7339999999999995</v>
          </cell>
          <cell r="AN25">
            <v>2.7339999999999995</v>
          </cell>
          <cell r="AP25">
            <v>4.181</v>
          </cell>
          <cell r="AQ25">
            <v>4.0410000000000004</v>
          </cell>
          <cell r="AR25">
            <v>4.0410000000000004</v>
          </cell>
          <cell r="AT25">
            <v>9.4629999999999992</v>
          </cell>
          <cell r="AU25">
            <v>9.3230000000000004</v>
          </cell>
          <cell r="AV25">
            <v>9.3230000000000004</v>
          </cell>
          <cell r="AY25">
            <v>3.6220000000000003</v>
          </cell>
          <cell r="AZ25">
            <v>3.6220000000000003</v>
          </cell>
          <cell r="BA25">
            <v>3.6220000000000003</v>
          </cell>
          <cell r="BC25">
            <v>3.9019999999999997</v>
          </cell>
          <cell r="BD25">
            <v>3.9019999999999997</v>
          </cell>
          <cell r="BE25">
            <v>3.9019999999999997</v>
          </cell>
          <cell r="BG25">
            <v>6.0350000000000001</v>
          </cell>
          <cell r="BH25">
            <v>6.0350000000000001</v>
          </cell>
          <cell r="BI25">
            <v>6.0350000000000001</v>
          </cell>
          <cell r="BK25">
            <v>13.559000000000001</v>
          </cell>
          <cell r="BL25">
            <v>13.559000000000001</v>
          </cell>
          <cell r="BM25">
            <v>13.559000000000001</v>
          </cell>
          <cell r="BP25">
            <v>4.0329999999999995</v>
          </cell>
          <cell r="BQ25">
            <v>4.0329999999999995</v>
          </cell>
          <cell r="BR25">
            <v>4.0329999999999995</v>
          </cell>
          <cell r="BT25">
            <v>4.3999999999999995</v>
          </cell>
          <cell r="BU25">
            <v>4.3999999999999995</v>
          </cell>
          <cell r="BV25">
            <v>4.3999999999999995</v>
          </cell>
          <cell r="BX25">
            <v>5.9090000000000007</v>
          </cell>
          <cell r="BY25">
            <v>5.9090000000000007</v>
          </cell>
          <cell r="BZ25">
            <v>5.9090000000000007</v>
          </cell>
          <cell r="CB25">
            <v>14.342000000000001</v>
          </cell>
          <cell r="CC25">
            <v>14.342000000000001</v>
          </cell>
          <cell r="CD25">
            <v>14.342000000000001</v>
          </cell>
          <cell r="CG25">
            <v>46.686999999999998</v>
          </cell>
          <cell r="CH25">
            <v>46.972000000000001</v>
          </cell>
          <cell r="CI25">
            <v>47.272000000000006</v>
          </cell>
        </row>
        <row r="26">
          <cell r="E26" t="str">
            <v xml:space="preserve">______ </v>
          </cell>
          <cell r="F26" t="str">
            <v xml:space="preserve">______ </v>
          </cell>
          <cell r="G26" t="str">
            <v xml:space="preserve">______ </v>
          </cell>
          <cell r="H26" t="str">
            <v xml:space="preserve">______ </v>
          </cell>
          <cell r="K26" t="str">
            <v xml:space="preserve">______ </v>
          </cell>
          <cell r="L26" t="str">
            <v xml:space="preserve">______ </v>
          </cell>
          <cell r="M26" t="str">
            <v xml:space="preserve">______ </v>
          </cell>
          <cell r="N26" t="str">
            <v xml:space="preserve">______ </v>
          </cell>
          <cell r="Q26" t="str">
            <v xml:space="preserve">______ </v>
          </cell>
          <cell r="R26" t="str">
            <v xml:space="preserve">______ </v>
          </cell>
          <cell r="S26" t="str">
            <v xml:space="preserve">______ </v>
          </cell>
          <cell r="U26" t="str">
            <v xml:space="preserve">______ </v>
          </cell>
          <cell r="V26" t="str">
            <v xml:space="preserve">______ </v>
          </cell>
          <cell r="W26" t="str">
            <v xml:space="preserve">______ </v>
          </cell>
          <cell r="Y26" t="str">
            <v xml:space="preserve">______ </v>
          </cell>
          <cell r="Z26" t="str">
            <v xml:space="preserve">______ </v>
          </cell>
          <cell r="AA26" t="str">
            <v xml:space="preserve">______ </v>
          </cell>
          <cell r="AC26" t="str">
            <v xml:space="preserve">______ </v>
          </cell>
          <cell r="AD26" t="str">
            <v xml:space="preserve">______ </v>
          </cell>
          <cell r="AE26" t="str">
            <v xml:space="preserve">______ </v>
          </cell>
          <cell r="AH26" t="str">
            <v xml:space="preserve">______ </v>
          </cell>
          <cell r="AI26" t="str">
            <v xml:space="preserve">______ </v>
          </cell>
          <cell r="AJ26" t="str">
            <v xml:space="preserve">______ </v>
          </cell>
          <cell r="AL26" t="str">
            <v xml:space="preserve">______ </v>
          </cell>
          <cell r="AM26" t="str">
            <v xml:space="preserve">______ </v>
          </cell>
          <cell r="AN26" t="str">
            <v xml:space="preserve">______ </v>
          </cell>
          <cell r="AP26" t="str">
            <v xml:space="preserve">______ </v>
          </cell>
          <cell r="AQ26" t="str">
            <v xml:space="preserve">______ </v>
          </cell>
          <cell r="AR26" t="str">
            <v xml:space="preserve">______ </v>
          </cell>
          <cell r="AT26" t="str">
            <v xml:space="preserve">______ </v>
          </cell>
          <cell r="AU26" t="str">
            <v xml:space="preserve">______ </v>
          </cell>
          <cell r="AV26" t="str">
            <v xml:space="preserve">______ </v>
          </cell>
          <cell r="AY26" t="str">
            <v xml:space="preserve">______ </v>
          </cell>
          <cell r="AZ26" t="str">
            <v xml:space="preserve">______ </v>
          </cell>
          <cell r="BA26" t="str">
            <v xml:space="preserve">______ </v>
          </cell>
          <cell r="BC26" t="str">
            <v xml:space="preserve">______ </v>
          </cell>
          <cell r="BD26" t="str">
            <v xml:space="preserve">______ </v>
          </cell>
          <cell r="BE26" t="str">
            <v xml:space="preserve">______ </v>
          </cell>
          <cell r="BG26" t="str">
            <v xml:space="preserve">______ </v>
          </cell>
          <cell r="BH26" t="str">
            <v xml:space="preserve">______ </v>
          </cell>
          <cell r="BI26" t="str">
            <v xml:space="preserve">______ </v>
          </cell>
          <cell r="BK26" t="str">
            <v xml:space="preserve">______ </v>
          </cell>
          <cell r="BL26" t="str">
            <v xml:space="preserve">______ </v>
          </cell>
          <cell r="BM26" t="str">
            <v xml:space="preserve">______ </v>
          </cell>
          <cell r="BP26" t="str">
            <v xml:space="preserve">______ </v>
          </cell>
          <cell r="BQ26" t="str">
            <v xml:space="preserve">______ </v>
          </cell>
          <cell r="BR26" t="str">
            <v xml:space="preserve">______ </v>
          </cell>
          <cell r="BT26" t="str">
            <v xml:space="preserve">______ </v>
          </cell>
          <cell r="BU26" t="str">
            <v xml:space="preserve">______ </v>
          </cell>
          <cell r="BV26" t="str">
            <v xml:space="preserve">______ </v>
          </cell>
          <cell r="BX26" t="str">
            <v xml:space="preserve">______ </v>
          </cell>
          <cell r="BY26" t="str">
            <v xml:space="preserve">______ </v>
          </cell>
          <cell r="BZ26" t="str">
            <v xml:space="preserve">______ </v>
          </cell>
          <cell r="CB26" t="str">
            <v xml:space="preserve">______ </v>
          </cell>
          <cell r="CC26" t="str">
            <v xml:space="preserve">______ </v>
          </cell>
          <cell r="CD26" t="str">
            <v xml:space="preserve">______ </v>
          </cell>
          <cell r="CG26" t="str">
            <v xml:space="preserve">______ </v>
          </cell>
          <cell r="CH26" t="str">
            <v xml:space="preserve">______ </v>
          </cell>
          <cell r="CI26" t="str">
            <v xml:space="preserve">______ </v>
          </cell>
        </row>
        <row r="27">
          <cell r="A27" t="str">
            <v>TOTAL PERIOD COSTS</v>
          </cell>
          <cell r="E27">
            <v>7.7</v>
          </cell>
          <cell r="F27">
            <v>6.5</v>
          </cell>
          <cell r="G27">
            <v>4.6999999999999993</v>
          </cell>
          <cell r="H27">
            <v>4.7</v>
          </cell>
          <cell r="K27">
            <v>12.935</v>
          </cell>
          <cell r="L27">
            <v>12.053000000000001</v>
          </cell>
          <cell r="M27">
            <v>13.5824</v>
          </cell>
          <cell r="N27">
            <v>6.8070000000000004</v>
          </cell>
          <cell r="Q27">
            <v>3.6919999999999997</v>
          </cell>
          <cell r="R27">
            <v>2.8860000000000001</v>
          </cell>
          <cell r="S27">
            <v>2.8860000000000001</v>
          </cell>
          <cell r="U27">
            <v>3.875</v>
          </cell>
          <cell r="V27">
            <v>3.9090000000000003</v>
          </cell>
          <cell r="W27">
            <v>4.2089999999999996</v>
          </cell>
          <cell r="Y27">
            <v>5.0110000000000001</v>
          </cell>
          <cell r="Z27">
            <v>5.2460000000000004</v>
          </cell>
          <cell r="AA27">
            <v>5.2460000000000004</v>
          </cell>
          <cell r="AC27">
            <v>12.577999999999999</v>
          </cell>
          <cell r="AD27">
            <v>12.041</v>
          </cell>
          <cell r="AE27">
            <v>12.341000000000001</v>
          </cell>
          <cell r="AH27">
            <v>3.7489999999999997</v>
          </cell>
          <cell r="AI27">
            <v>3.7489999999999997</v>
          </cell>
          <cell r="AJ27">
            <v>3.7489999999999997</v>
          </cell>
          <cell r="AL27">
            <v>3.9919999999999995</v>
          </cell>
          <cell r="AM27">
            <v>3.9919999999999995</v>
          </cell>
          <cell r="AN27">
            <v>3.9919999999999995</v>
          </cell>
          <cell r="AP27">
            <v>5.931</v>
          </cell>
          <cell r="AQ27">
            <v>5.6840000000000002</v>
          </cell>
          <cell r="AR27">
            <v>5.6840000000000002</v>
          </cell>
          <cell r="AT27">
            <v>13.671999999999999</v>
          </cell>
          <cell r="AU27">
            <v>13.425000000000001</v>
          </cell>
          <cell r="AV27">
            <v>13.425000000000001</v>
          </cell>
          <cell r="AY27">
            <v>4.8850000000000007</v>
          </cell>
          <cell r="AZ27">
            <v>4.8850000000000007</v>
          </cell>
          <cell r="BA27">
            <v>4.8850000000000007</v>
          </cell>
          <cell r="BC27">
            <v>5.2050000000000001</v>
          </cell>
          <cell r="BD27">
            <v>5.2050000000000001</v>
          </cell>
          <cell r="BE27">
            <v>5.2050000000000001</v>
          </cell>
          <cell r="BG27">
            <v>7.4240000000000004</v>
          </cell>
          <cell r="BH27">
            <v>7.4240000000000004</v>
          </cell>
          <cell r="BI27">
            <v>7.4240000000000004</v>
          </cell>
          <cell r="BK27">
            <v>17.514000000000003</v>
          </cell>
          <cell r="BL27">
            <v>17.514000000000003</v>
          </cell>
          <cell r="BM27">
            <v>17.514000000000003</v>
          </cell>
          <cell r="BP27">
            <v>4.7739999999999991</v>
          </cell>
          <cell r="BQ27">
            <v>4.7739999999999991</v>
          </cell>
          <cell r="BR27">
            <v>4.7739999999999991</v>
          </cell>
          <cell r="BT27">
            <v>5.2109999999999994</v>
          </cell>
          <cell r="BU27">
            <v>5.2109999999999994</v>
          </cell>
          <cell r="BV27">
            <v>5.2109999999999994</v>
          </cell>
          <cell r="BX27">
            <v>6.9440000000000008</v>
          </cell>
          <cell r="BY27">
            <v>6.9440000000000008</v>
          </cell>
          <cell r="BZ27">
            <v>6.9440000000000008</v>
          </cell>
          <cell r="CB27">
            <v>16.929000000000002</v>
          </cell>
          <cell r="CC27">
            <v>16.929000000000002</v>
          </cell>
          <cell r="CD27">
            <v>16.929000000000002</v>
          </cell>
          <cell r="CG27">
            <v>60.692999999999998</v>
          </cell>
          <cell r="CH27">
            <v>59.909000000000006</v>
          </cell>
          <cell r="CI27">
            <v>60.209000000000003</v>
          </cell>
        </row>
        <row r="29">
          <cell r="A29" t="str">
            <v>GROSS MARGIN</v>
          </cell>
          <cell r="E29">
            <v>64.399999999999991</v>
          </cell>
          <cell r="F29">
            <v>70.800000000000011</v>
          </cell>
          <cell r="G29">
            <v>89.8</v>
          </cell>
          <cell r="H29">
            <v>100.2</v>
          </cell>
          <cell r="K29">
            <v>98.139999999999972</v>
          </cell>
          <cell r="L29">
            <v>115.97279999999998</v>
          </cell>
          <cell r="M29">
            <v>100.61675700000001</v>
          </cell>
          <cell r="N29">
            <v>94.374409400000005</v>
          </cell>
          <cell r="Q29">
            <v>13.611000000000001</v>
          </cell>
          <cell r="R29">
            <v>15.034000000000002</v>
          </cell>
          <cell r="S29">
            <v>15.034000000000002</v>
          </cell>
          <cell r="U29">
            <v>17.117000000000001</v>
          </cell>
          <cell r="V29">
            <v>15.933999999999996</v>
          </cell>
          <cell r="W29">
            <v>16.634</v>
          </cell>
          <cell r="Y29">
            <v>29.468999999999998</v>
          </cell>
          <cell r="Z29">
            <v>27.404999999999994</v>
          </cell>
          <cell r="AA29">
            <v>29.504999999999995</v>
          </cell>
          <cell r="AC29">
            <v>60.197000000000003</v>
          </cell>
          <cell r="AD29">
            <v>58.37299999999999</v>
          </cell>
          <cell r="AE29">
            <v>61.173000000000009</v>
          </cell>
          <cell r="AH29">
            <v>22.402999999999999</v>
          </cell>
          <cell r="AI29">
            <v>5.9080000000000004</v>
          </cell>
          <cell r="AJ29">
            <v>7.2080000000000011</v>
          </cell>
          <cell r="AL29">
            <v>23.187000000000001</v>
          </cell>
          <cell r="AM29">
            <v>10.996</v>
          </cell>
          <cell r="AN29">
            <v>9.0960000000000001</v>
          </cell>
          <cell r="AP29">
            <v>32.484999999999999</v>
          </cell>
          <cell r="AQ29">
            <v>19.461000000000002</v>
          </cell>
          <cell r="AR29">
            <v>17.561</v>
          </cell>
          <cell r="AT29">
            <v>78.075000000000003</v>
          </cell>
          <cell r="AU29">
            <v>36.365000000000009</v>
          </cell>
          <cell r="AV29">
            <v>33.865000000000009</v>
          </cell>
          <cell r="AY29">
            <v>20.220999999999997</v>
          </cell>
          <cell r="AZ29">
            <v>20.220999999999997</v>
          </cell>
          <cell r="BA29">
            <v>20.220999999999997</v>
          </cell>
          <cell r="BC29">
            <v>23.067</v>
          </cell>
          <cell r="BD29">
            <v>23.067</v>
          </cell>
          <cell r="BE29">
            <v>23.067</v>
          </cell>
          <cell r="BG29">
            <v>39.838999999999992</v>
          </cell>
          <cell r="BH29">
            <v>39.838999999999992</v>
          </cell>
          <cell r="BI29">
            <v>39.838999999999992</v>
          </cell>
          <cell r="BK29">
            <v>83.126999999999981</v>
          </cell>
          <cell r="BL29">
            <v>83.126999999999981</v>
          </cell>
          <cell r="BM29">
            <v>83.126999999999981</v>
          </cell>
          <cell r="BP29">
            <v>30.451999999999998</v>
          </cell>
          <cell r="BQ29">
            <v>30.451999999999998</v>
          </cell>
          <cell r="BR29">
            <v>30.451999999999998</v>
          </cell>
          <cell r="BT29">
            <v>33.106000000000002</v>
          </cell>
          <cell r="BU29">
            <v>33.106000000000002</v>
          </cell>
          <cell r="BV29">
            <v>33.106000000000002</v>
          </cell>
          <cell r="BX29">
            <v>52.031000000000006</v>
          </cell>
          <cell r="BY29">
            <v>52.031000000000006</v>
          </cell>
          <cell r="BZ29">
            <v>52.031000000000006</v>
          </cell>
          <cell r="CB29">
            <v>115.58900000000003</v>
          </cell>
          <cell r="CC29">
            <v>115.58900000000003</v>
          </cell>
          <cell r="CD29">
            <v>115.58900000000003</v>
          </cell>
          <cell r="CG29">
            <v>336.98800000000006</v>
          </cell>
          <cell r="CH29">
            <v>293.45400000000001</v>
          </cell>
          <cell r="CI29">
            <v>293.75400000000002</v>
          </cell>
        </row>
        <row r="30">
          <cell r="B30" t="str">
            <v>% SALES</v>
          </cell>
          <cell r="E30">
            <v>0.56940760389036249</v>
          </cell>
          <cell r="F30">
            <v>0.53595760787282376</v>
          </cell>
          <cell r="G30">
            <v>0.58122977346278304</v>
          </cell>
          <cell r="H30">
            <v>0.58019687319050384</v>
          </cell>
          <cell r="K30">
            <v>0.60728319049534329</v>
          </cell>
          <cell r="L30">
            <v>0.60168625805008946</v>
          </cell>
          <cell r="M30">
            <v>0.60137091167188539</v>
          </cell>
          <cell r="N30">
            <v>0.61701505458290862</v>
          </cell>
          <cell r="Q30">
            <v>0.5144963144963145</v>
          </cell>
          <cell r="R30">
            <v>0.57885415062374879</v>
          </cell>
          <cell r="S30">
            <v>0.57885415062374879</v>
          </cell>
          <cell r="U30">
            <v>0.5304307406259684</v>
          </cell>
          <cell r="V30">
            <v>0.44482286926663112</v>
          </cell>
          <cell r="W30">
            <v>0.45175307569050271</v>
          </cell>
          <cell r="Y30">
            <v>0.56351467635529207</v>
          </cell>
          <cell r="Z30">
            <v>0.53334760523908675</v>
          </cell>
          <cell r="AA30">
            <v>0.5485934217131806</v>
          </cell>
          <cell r="AC30">
            <v>0.54221761844712657</v>
          </cell>
          <cell r="AD30">
            <v>0.51577189510143495</v>
          </cell>
          <cell r="AE30">
            <v>0.52474780400768606</v>
          </cell>
          <cell r="AH30">
            <v>0.58751180111192691</v>
          </cell>
          <cell r="AI30">
            <v>0.39959418329387897</v>
          </cell>
          <cell r="AJ30">
            <v>0.45376141013534788</v>
          </cell>
          <cell r="AL30">
            <v>0.57732241117446403</v>
          </cell>
          <cell r="AM30">
            <v>0.48368083047417965</v>
          </cell>
          <cell r="AN30">
            <v>0.44954037758228721</v>
          </cell>
          <cell r="AP30">
            <v>0.56690865938361668</v>
          </cell>
          <cell r="AQ30">
            <v>0.47256082754601525</v>
          </cell>
          <cell r="AR30">
            <v>0.44819049563575108</v>
          </cell>
          <cell r="AT30">
            <v>0.57578707493528614</v>
          </cell>
          <cell r="AU30">
            <v>0.4620652850662636</v>
          </cell>
          <cell r="AV30">
            <v>0.44972842326131141</v>
          </cell>
          <cell r="AY30">
            <v>0.54105905332726834</v>
          </cell>
          <cell r="AZ30">
            <v>0.54105905332726834</v>
          </cell>
          <cell r="BA30">
            <v>0.54105905332726834</v>
          </cell>
          <cell r="BC30">
            <v>0.54751958224543074</v>
          </cell>
          <cell r="BD30">
            <v>0.54751958224543074</v>
          </cell>
          <cell r="BE30">
            <v>0.54751958224543074</v>
          </cell>
          <cell r="BG30">
            <v>0.5604180733738463</v>
          </cell>
          <cell r="BH30">
            <v>0.5604180733738463</v>
          </cell>
          <cell r="BI30">
            <v>0.5604180733738463</v>
          </cell>
          <cell r="BK30">
            <v>0.5520050999063687</v>
          </cell>
          <cell r="BL30">
            <v>0.5520050999063687</v>
          </cell>
          <cell r="BM30">
            <v>0.5520050999063687</v>
          </cell>
          <cell r="BP30">
            <v>0.57117134014817594</v>
          </cell>
          <cell r="BQ30">
            <v>0.57117134014817594</v>
          </cell>
          <cell r="BR30">
            <v>0.57117134014817594</v>
          </cell>
          <cell r="BT30">
            <v>0.55927965672196511</v>
          </cell>
          <cell r="BU30">
            <v>0.55927965672196511</v>
          </cell>
          <cell r="BV30">
            <v>0.55927965672196511</v>
          </cell>
          <cell r="BX30">
            <v>0.57169384257021072</v>
          </cell>
          <cell r="BY30">
            <v>0.61637806954051522</v>
          </cell>
          <cell r="BZ30">
            <v>0.61637806954051522</v>
          </cell>
          <cell r="CB30">
            <v>0.56794630529527679</v>
          </cell>
          <cell r="CC30">
            <v>0.58697532183882972</v>
          </cell>
          <cell r="CD30">
            <v>0.58697532183882972</v>
          </cell>
          <cell r="CG30">
            <v>0.56096509407736272</v>
          </cell>
          <cell r="CH30">
            <v>0.5440467964710578</v>
          </cell>
          <cell r="CI30">
            <v>0.5446029791741096</v>
          </cell>
        </row>
        <row r="32">
          <cell r="A32" t="str">
            <v>R&amp;D EXPENSE</v>
          </cell>
          <cell r="E32">
            <v>32.061</v>
          </cell>
          <cell r="F32">
            <v>34.478000000000002</v>
          </cell>
          <cell r="G32">
            <v>30.800000000000004</v>
          </cell>
          <cell r="H32">
            <v>23.299999999999997</v>
          </cell>
          <cell r="K32">
            <v>26.881</v>
          </cell>
          <cell r="L32">
            <v>31.407000000000004</v>
          </cell>
          <cell r="M32">
            <v>32.864399999999996</v>
          </cell>
          <cell r="N32">
            <v>33.061053384615384</v>
          </cell>
          <cell r="Q32">
            <v>8.6850000000000005</v>
          </cell>
          <cell r="R32">
            <v>8.8460000000000001</v>
          </cell>
          <cell r="S32">
            <v>8.8460000000000001</v>
          </cell>
          <cell r="U32">
            <v>8.6850000000000005</v>
          </cell>
          <cell r="V32">
            <v>9.1180000000000003</v>
          </cell>
          <cell r="W32">
            <v>9.1180000000000003</v>
          </cell>
          <cell r="Y32">
            <v>9.3829999999999991</v>
          </cell>
          <cell r="Z32">
            <v>11.430999999999999</v>
          </cell>
          <cell r="AA32">
            <v>11.430999999999999</v>
          </cell>
          <cell r="AC32">
            <v>26.753</v>
          </cell>
          <cell r="AD32">
            <v>29.394999999999996</v>
          </cell>
          <cell r="AE32">
            <v>29.394999999999996</v>
          </cell>
          <cell r="AH32">
            <v>8.9239999999999995</v>
          </cell>
          <cell r="AI32">
            <v>8.7420000000000009</v>
          </cell>
          <cell r="AJ32">
            <v>8.7420000000000009</v>
          </cell>
          <cell r="AL32">
            <v>8.9260000000000002</v>
          </cell>
          <cell r="AM32">
            <v>8.7420000000000009</v>
          </cell>
          <cell r="AN32">
            <v>8.7420000000000009</v>
          </cell>
          <cell r="AP32">
            <v>9.7409999999999997</v>
          </cell>
          <cell r="AQ32">
            <v>11.157</v>
          </cell>
          <cell r="AR32">
            <v>11.157</v>
          </cell>
          <cell r="AT32">
            <v>27.591000000000001</v>
          </cell>
          <cell r="AU32">
            <v>28.641000000000002</v>
          </cell>
          <cell r="AV32">
            <v>28.641000000000002</v>
          </cell>
          <cell r="AY32">
            <v>9.4190000000000005</v>
          </cell>
          <cell r="AZ32">
            <v>9.4190000000000005</v>
          </cell>
          <cell r="BA32">
            <v>9.4190000000000005</v>
          </cell>
          <cell r="BC32">
            <v>10.004999999999999</v>
          </cell>
          <cell r="BD32">
            <v>10.004999999999999</v>
          </cell>
          <cell r="BE32">
            <v>10.004999999999999</v>
          </cell>
          <cell r="BG32">
            <v>9.6649999999999991</v>
          </cell>
          <cell r="BH32">
            <v>9.6649999999999991</v>
          </cell>
          <cell r="BI32">
            <v>9.6649999999999991</v>
          </cell>
          <cell r="BK32">
            <v>29.088999999999999</v>
          </cell>
          <cell r="BL32">
            <v>29.088999999999999</v>
          </cell>
          <cell r="BM32">
            <v>29.088999999999999</v>
          </cell>
          <cell r="BP32">
            <v>9.77</v>
          </cell>
          <cell r="BQ32">
            <v>9.77</v>
          </cell>
          <cell r="BR32">
            <v>9.77</v>
          </cell>
          <cell r="BT32">
            <v>9.77</v>
          </cell>
          <cell r="BU32">
            <v>9.77</v>
          </cell>
          <cell r="BV32">
            <v>9.77</v>
          </cell>
          <cell r="BX32">
            <v>10.599</v>
          </cell>
          <cell r="BY32">
            <v>10.599</v>
          </cell>
          <cell r="BZ32">
            <v>10.599</v>
          </cell>
          <cell r="CB32">
            <v>30.138999999999999</v>
          </cell>
          <cell r="CC32">
            <v>30.138999999999999</v>
          </cell>
          <cell r="CD32">
            <v>30.138999999999999</v>
          </cell>
          <cell r="CG32">
            <v>113.57199999999999</v>
          </cell>
          <cell r="CH32">
            <v>117.264</v>
          </cell>
          <cell r="CI32">
            <v>117.264</v>
          </cell>
        </row>
        <row r="33">
          <cell r="A33" t="str">
            <v>SLS &amp; MKTG EXP - DIV</v>
          </cell>
          <cell r="E33">
            <v>8.3051600000000008</v>
          </cell>
          <cell r="F33">
            <v>9.1000000000000014</v>
          </cell>
          <cell r="G33">
            <v>9.7000000000000011</v>
          </cell>
          <cell r="H33">
            <v>12</v>
          </cell>
          <cell r="K33">
            <v>9.7430000000000003</v>
          </cell>
          <cell r="L33">
            <v>9.1589999999999989</v>
          </cell>
          <cell r="M33">
            <v>9.9025999999999996</v>
          </cell>
          <cell r="N33">
            <v>8.3650000000000002</v>
          </cell>
          <cell r="Q33">
            <v>2.843</v>
          </cell>
          <cell r="R33">
            <v>3.02</v>
          </cell>
          <cell r="S33">
            <v>3.02</v>
          </cell>
          <cell r="U33">
            <v>2.9040000000000004</v>
          </cell>
          <cell r="V33">
            <v>2.9040000000000004</v>
          </cell>
          <cell r="W33">
            <v>2.9040000000000004</v>
          </cell>
          <cell r="Y33">
            <v>3.4299999999999997</v>
          </cell>
          <cell r="Z33">
            <v>3.5369999999999999</v>
          </cell>
          <cell r="AA33">
            <v>3.5369999999999999</v>
          </cell>
          <cell r="AC33">
            <v>9.1769999999999996</v>
          </cell>
          <cell r="AD33">
            <v>9.4610000000000003</v>
          </cell>
          <cell r="AE33">
            <v>9.4610000000000003</v>
          </cell>
          <cell r="AH33">
            <v>3.0360000000000005</v>
          </cell>
          <cell r="AI33">
            <v>3.0360000000000005</v>
          </cell>
          <cell r="AJ33">
            <v>3.0360000000000005</v>
          </cell>
          <cell r="AL33">
            <v>2.9860000000000007</v>
          </cell>
          <cell r="AM33">
            <v>2.9860000000000007</v>
          </cell>
          <cell r="AN33">
            <v>2.9860000000000007</v>
          </cell>
          <cell r="AP33">
            <v>3.516</v>
          </cell>
          <cell r="AQ33">
            <v>3.516</v>
          </cell>
          <cell r="AR33">
            <v>3.516</v>
          </cell>
          <cell r="AT33">
            <v>9.5380000000000003</v>
          </cell>
          <cell r="AU33">
            <v>9.5380000000000003</v>
          </cell>
          <cell r="AV33">
            <v>9.5380000000000003</v>
          </cell>
          <cell r="AY33">
            <v>2.9279999999999999</v>
          </cell>
          <cell r="AZ33">
            <v>2.9279999999999999</v>
          </cell>
          <cell r="BA33">
            <v>2.9279999999999999</v>
          </cell>
          <cell r="BC33">
            <v>3.1509999999999998</v>
          </cell>
          <cell r="BD33">
            <v>3.1509999999999998</v>
          </cell>
          <cell r="BE33">
            <v>3.1509999999999998</v>
          </cell>
          <cell r="BG33">
            <v>3.1340000000000003</v>
          </cell>
          <cell r="BH33">
            <v>3.1340000000000003</v>
          </cell>
          <cell r="BI33">
            <v>3.1340000000000003</v>
          </cell>
          <cell r="BK33">
            <v>9.213000000000001</v>
          </cell>
          <cell r="BL33">
            <v>9.213000000000001</v>
          </cell>
          <cell r="BM33">
            <v>9.213000000000001</v>
          </cell>
          <cell r="BP33">
            <v>2.96</v>
          </cell>
          <cell r="BQ33">
            <v>2.96</v>
          </cell>
          <cell r="BR33">
            <v>2.96</v>
          </cell>
          <cell r="BT33">
            <v>2.9449999999999998</v>
          </cell>
          <cell r="BU33">
            <v>2.9449999999999998</v>
          </cell>
          <cell r="BV33">
            <v>2.9449999999999998</v>
          </cell>
          <cell r="BX33">
            <v>3.367</v>
          </cell>
          <cell r="BY33">
            <v>3.367</v>
          </cell>
          <cell r="BZ33">
            <v>3.367</v>
          </cell>
          <cell r="CB33">
            <v>9.2719999999999985</v>
          </cell>
          <cell r="CC33">
            <v>9.2719999999999985</v>
          </cell>
          <cell r="CD33">
            <v>9.2719999999999985</v>
          </cell>
          <cell r="CG33">
            <v>37.200000000000003</v>
          </cell>
          <cell r="CH33">
            <v>37.484000000000002</v>
          </cell>
          <cell r="CI33">
            <v>37.484000000000002</v>
          </cell>
        </row>
        <row r="34">
          <cell r="A34" t="str">
            <v>SLS &amp; MKTG EXP - ALLOC</v>
          </cell>
          <cell r="E34">
            <v>5.8999999999999995</v>
          </cell>
          <cell r="F34">
            <v>5.2</v>
          </cell>
          <cell r="G34">
            <v>6.4</v>
          </cell>
          <cell r="H34">
            <v>6.9</v>
          </cell>
          <cell r="K34">
            <v>4.2670000000000003</v>
          </cell>
          <cell r="L34">
            <v>5.1272500000000001</v>
          </cell>
          <cell r="M34">
            <v>5.4352499999999999</v>
          </cell>
          <cell r="N34">
            <v>6.819</v>
          </cell>
          <cell r="Q34">
            <v>1.3979999999999999</v>
          </cell>
          <cell r="R34">
            <v>1.2870000000000001</v>
          </cell>
          <cell r="S34">
            <v>1.2870000000000001</v>
          </cell>
          <cell r="U34">
            <v>1.3949999999999998</v>
          </cell>
          <cell r="V34">
            <v>1.425</v>
          </cell>
          <cell r="W34">
            <v>1.425</v>
          </cell>
          <cell r="Y34">
            <v>1.5649999999999999</v>
          </cell>
          <cell r="Z34">
            <v>1.6159999999999999</v>
          </cell>
          <cell r="AA34">
            <v>1.6159999999999999</v>
          </cell>
          <cell r="AC34">
            <v>4.3579999999999997</v>
          </cell>
          <cell r="AD34">
            <v>4.3280000000000003</v>
          </cell>
          <cell r="AE34">
            <v>4.3280000000000003</v>
          </cell>
          <cell r="AH34">
            <v>1.6719999999999997</v>
          </cell>
          <cell r="AI34">
            <v>1.6719999999999997</v>
          </cell>
          <cell r="AJ34">
            <v>1.6719999999999997</v>
          </cell>
          <cell r="AL34">
            <v>1.667</v>
          </cell>
          <cell r="AM34">
            <v>1.667</v>
          </cell>
          <cell r="AN34">
            <v>1.667</v>
          </cell>
          <cell r="AP34">
            <v>1.9179999999999999</v>
          </cell>
          <cell r="AQ34">
            <v>1.9179999999999999</v>
          </cell>
          <cell r="AR34">
            <v>1.9179999999999999</v>
          </cell>
          <cell r="AT34">
            <v>5.2569999999999997</v>
          </cell>
          <cell r="AU34">
            <v>5.2569999999999997</v>
          </cell>
          <cell r="AV34">
            <v>5.2569999999999997</v>
          </cell>
          <cell r="AY34">
            <v>1.7380000000000004</v>
          </cell>
          <cell r="AZ34">
            <v>1.7380000000000004</v>
          </cell>
          <cell r="BA34">
            <v>1.7380000000000004</v>
          </cell>
          <cell r="BC34">
            <v>1.7360000000000002</v>
          </cell>
          <cell r="BD34">
            <v>1.7360000000000002</v>
          </cell>
          <cell r="BE34">
            <v>1.7360000000000002</v>
          </cell>
          <cell r="BG34">
            <v>1.998</v>
          </cell>
          <cell r="BH34">
            <v>1.998</v>
          </cell>
          <cell r="BI34">
            <v>1.998</v>
          </cell>
          <cell r="BK34">
            <v>5.4720000000000004</v>
          </cell>
          <cell r="BL34">
            <v>5.4720000000000004</v>
          </cell>
          <cell r="BM34">
            <v>5.4720000000000004</v>
          </cell>
          <cell r="BP34">
            <v>1.8660000000000001</v>
          </cell>
          <cell r="BQ34">
            <v>1.8660000000000001</v>
          </cell>
          <cell r="BR34">
            <v>1.8660000000000001</v>
          </cell>
          <cell r="BT34">
            <v>1.869</v>
          </cell>
          <cell r="BU34">
            <v>1.869</v>
          </cell>
          <cell r="BV34">
            <v>1.869</v>
          </cell>
          <cell r="BX34">
            <v>1.6549999999999998</v>
          </cell>
          <cell r="BY34">
            <v>1.6549999999999998</v>
          </cell>
          <cell r="BZ34">
            <v>1.6549999999999998</v>
          </cell>
          <cell r="CB34">
            <v>5.3900000000000006</v>
          </cell>
          <cell r="CC34">
            <v>5.3900000000000006</v>
          </cell>
          <cell r="CD34">
            <v>5.3900000000000006</v>
          </cell>
          <cell r="CG34">
            <v>20.477</v>
          </cell>
          <cell r="CH34">
            <v>20.447000000000003</v>
          </cell>
          <cell r="CI34">
            <v>20.447000000000003</v>
          </cell>
        </row>
        <row r="35">
          <cell r="E35" t="str">
            <v xml:space="preserve">______ </v>
          </cell>
          <cell r="F35" t="str">
            <v xml:space="preserve">______ </v>
          </cell>
          <cell r="G35" t="str">
            <v xml:space="preserve">______ </v>
          </cell>
          <cell r="H35" t="str">
            <v xml:space="preserve">______ </v>
          </cell>
          <cell r="K35" t="str">
            <v xml:space="preserve">______ </v>
          </cell>
          <cell r="L35" t="str">
            <v xml:space="preserve">______ </v>
          </cell>
          <cell r="M35" t="str">
            <v xml:space="preserve">______ </v>
          </cell>
          <cell r="N35" t="str">
            <v xml:space="preserve">______ </v>
          </cell>
          <cell r="Q35" t="str">
            <v xml:space="preserve">______ </v>
          </cell>
          <cell r="R35" t="str">
            <v xml:space="preserve">______ </v>
          </cell>
          <cell r="S35" t="str">
            <v xml:space="preserve">______ </v>
          </cell>
          <cell r="U35" t="str">
            <v xml:space="preserve">______ </v>
          </cell>
          <cell r="V35" t="str">
            <v xml:space="preserve">______ </v>
          </cell>
          <cell r="W35" t="str">
            <v xml:space="preserve">______ </v>
          </cell>
          <cell r="Y35" t="str">
            <v xml:space="preserve">______ </v>
          </cell>
          <cell r="Z35" t="str">
            <v xml:space="preserve">______ </v>
          </cell>
          <cell r="AA35" t="str">
            <v xml:space="preserve">______ </v>
          </cell>
          <cell r="AC35" t="str">
            <v xml:space="preserve">______ </v>
          </cell>
          <cell r="AD35" t="str">
            <v xml:space="preserve">______ </v>
          </cell>
          <cell r="AE35" t="str">
            <v xml:space="preserve">______ </v>
          </cell>
          <cell r="AH35" t="str">
            <v xml:space="preserve">______ </v>
          </cell>
          <cell r="AI35" t="str">
            <v xml:space="preserve">______ </v>
          </cell>
          <cell r="AJ35" t="str">
            <v xml:space="preserve">______ </v>
          </cell>
          <cell r="AL35" t="str">
            <v xml:space="preserve">______ </v>
          </cell>
          <cell r="AM35" t="str">
            <v xml:space="preserve">______ </v>
          </cell>
          <cell r="AN35" t="str">
            <v xml:space="preserve">______ </v>
          </cell>
          <cell r="AP35" t="str">
            <v xml:space="preserve">______ </v>
          </cell>
          <cell r="AQ35" t="str">
            <v xml:space="preserve">______ </v>
          </cell>
          <cell r="AR35" t="str">
            <v xml:space="preserve">______ </v>
          </cell>
          <cell r="AT35" t="str">
            <v xml:space="preserve">______ </v>
          </cell>
          <cell r="AU35" t="str">
            <v xml:space="preserve">______ </v>
          </cell>
          <cell r="AV35" t="str">
            <v xml:space="preserve">______ </v>
          </cell>
          <cell r="AY35" t="str">
            <v xml:space="preserve">______ </v>
          </cell>
          <cell r="AZ35" t="str">
            <v xml:space="preserve">______ </v>
          </cell>
          <cell r="BA35" t="str">
            <v xml:space="preserve">______ </v>
          </cell>
          <cell r="BC35" t="str">
            <v xml:space="preserve">______ </v>
          </cell>
          <cell r="BD35" t="str">
            <v xml:space="preserve">______ </v>
          </cell>
          <cell r="BE35" t="str">
            <v xml:space="preserve">______ </v>
          </cell>
          <cell r="BG35" t="str">
            <v xml:space="preserve">______ </v>
          </cell>
          <cell r="BH35" t="str">
            <v xml:space="preserve">______ </v>
          </cell>
          <cell r="BI35" t="str">
            <v xml:space="preserve">______ </v>
          </cell>
          <cell r="BK35" t="str">
            <v xml:space="preserve">______ </v>
          </cell>
          <cell r="BL35" t="str">
            <v xml:space="preserve">______ </v>
          </cell>
          <cell r="BM35" t="str">
            <v xml:space="preserve">______ </v>
          </cell>
          <cell r="BP35" t="str">
            <v xml:space="preserve">______ </v>
          </cell>
          <cell r="BQ35" t="str">
            <v xml:space="preserve">______ </v>
          </cell>
          <cell r="BR35" t="str">
            <v xml:space="preserve">______ </v>
          </cell>
          <cell r="BT35" t="str">
            <v xml:space="preserve">______ </v>
          </cell>
          <cell r="BU35" t="str">
            <v xml:space="preserve">______ </v>
          </cell>
          <cell r="BV35" t="str">
            <v xml:space="preserve">______ </v>
          </cell>
          <cell r="BX35" t="str">
            <v xml:space="preserve">______ </v>
          </cell>
          <cell r="BY35" t="str">
            <v xml:space="preserve">______ </v>
          </cell>
          <cell r="BZ35" t="str">
            <v xml:space="preserve">______ </v>
          </cell>
          <cell r="CB35" t="str">
            <v xml:space="preserve">______ </v>
          </cell>
          <cell r="CC35" t="str">
            <v xml:space="preserve">______ </v>
          </cell>
          <cell r="CD35" t="str">
            <v xml:space="preserve">______ </v>
          </cell>
          <cell r="CG35" t="str">
            <v xml:space="preserve">______ </v>
          </cell>
          <cell r="CH35" t="str">
            <v xml:space="preserve">______ </v>
          </cell>
          <cell r="CI35" t="str">
            <v xml:space="preserve">______ </v>
          </cell>
        </row>
        <row r="36">
          <cell r="A36" t="str">
            <v>TOTAL SLS &amp; MKTG EXP</v>
          </cell>
          <cell r="E36">
            <v>14.205159999999999</v>
          </cell>
          <cell r="F36">
            <v>14.3</v>
          </cell>
          <cell r="G36">
            <v>16.100000000000001</v>
          </cell>
          <cell r="H36">
            <v>18.899999999999999</v>
          </cell>
          <cell r="K36">
            <v>14.010000000000002</v>
          </cell>
          <cell r="L36">
            <v>14.286249999999999</v>
          </cell>
          <cell r="M36">
            <v>15.33785</v>
          </cell>
          <cell r="N36">
            <v>15.184000000000001</v>
          </cell>
          <cell r="Q36">
            <v>4.2409999999999997</v>
          </cell>
          <cell r="R36">
            <v>4.3070000000000004</v>
          </cell>
          <cell r="S36">
            <v>4.3070000000000004</v>
          </cell>
          <cell r="U36">
            <v>4.2990000000000004</v>
          </cell>
          <cell r="V36">
            <v>4.3290000000000006</v>
          </cell>
          <cell r="W36">
            <v>4.3290000000000006</v>
          </cell>
          <cell r="Y36">
            <v>4.9949999999999992</v>
          </cell>
          <cell r="Z36">
            <v>5.1529999999999996</v>
          </cell>
          <cell r="AA36">
            <v>5.1529999999999996</v>
          </cell>
          <cell r="AC36">
            <v>13.535</v>
          </cell>
          <cell r="AD36">
            <v>13.789000000000001</v>
          </cell>
          <cell r="AE36">
            <v>13.789000000000001</v>
          </cell>
          <cell r="AH36">
            <v>4.7080000000000002</v>
          </cell>
          <cell r="AI36">
            <v>4.7080000000000002</v>
          </cell>
          <cell r="AJ36">
            <v>4.7080000000000002</v>
          </cell>
          <cell r="AL36">
            <v>4.6530000000000005</v>
          </cell>
          <cell r="AM36">
            <v>4.6530000000000005</v>
          </cell>
          <cell r="AN36">
            <v>4.6530000000000005</v>
          </cell>
          <cell r="AP36">
            <v>5.4340000000000002</v>
          </cell>
          <cell r="AQ36">
            <v>5.4340000000000002</v>
          </cell>
          <cell r="AR36">
            <v>5.4340000000000002</v>
          </cell>
          <cell r="AT36">
            <v>14.795</v>
          </cell>
          <cell r="AU36">
            <v>14.795</v>
          </cell>
          <cell r="AV36">
            <v>14.795</v>
          </cell>
          <cell r="AY36">
            <v>4.6660000000000004</v>
          </cell>
          <cell r="AZ36">
            <v>4.6660000000000004</v>
          </cell>
          <cell r="BA36">
            <v>4.6660000000000004</v>
          </cell>
          <cell r="BC36">
            <v>4.8870000000000005</v>
          </cell>
          <cell r="BD36">
            <v>4.8870000000000005</v>
          </cell>
          <cell r="BE36">
            <v>4.8870000000000005</v>
          </cell>
          <cell r="BG36">
            <v>5.1320000000000006</v>
          </cell>
          <cell r="BH36">
            <v>5.1320000000000006</v>
          </cell>
          <cell r="BI36">
            <v>5.1320000000000006</v>
          </cell>
          <cell r="BK36">
            <v>14.685000000000002</v>
          </cell>
          <cell r="BL36">
            <v>14.685000000000002</v>
          </cell>
          <cell r="BM36">
            <v>14.685000000000002</v>
          </cell>
          <cell r="BP36">
            <v>4.8260000000000005</v>
          </cell>
          <cell r="BQ36">
            <v>4.8260000000000005</v>
          </cell>
          <cell r="BR36">
            <v>4.8260000000000005</v>
          </cell>
          <cell r="BT36">
            <v>4.8140000000000001</v>
          </cell>
          <cell r="BU36">
            <v>4.8140000000000001</v>
          </cell>
          <cell r="BV36">
            <v>4.8140000000000001</v>
          </cell>
          <cell r="BX36">
            <v>5.0220000000000002</v>
          </cell>
          <cell r="BY36">
            <v>5.0220000000000002</v>
          </cell>
          <cell r="BZ36">
            <v>5.0220000000000002</v>
          </cell>
          <cell r="CB36">
            <v>14.661999999999999</v>
          </cell>
          <cell r="CC36">
            <v>14.661999999999999</v>
          </cell>
          <cell r="CD36">
            <v>14.661999999999999</v>
          </cell>
          <cell r="CG36">
            <v>57.677000000000007</v>
          </cell>
          <cell r="CH36">
            <v>57.931000000000004</v>
          </cell>
          <cell r="CI36">
            <v>57.931000000000004</v>
          </cell>
        </row>
        <row r="38">
          <cell r="A38" t="str">
            <v>G&amp;A EXP - DIV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K38">
            <v>1.7890000000000001</v>
          </cell>
          <cell r="L38">
            <v>2.1630000000000003</v>
          </cell>
          <cell r="M38">
            <v>1.59</v>
          </cell>
          <cell r="N38">
            <v>2.1850000000000001</v>
          </cell>
          <cell r="Q38">
            <v>0.63500000000000001</v>
          </cell>
          <cell r="R38">
            <v>0.44400000000000001</v>
          </cell>
          <cell r="S38">
            <v>0.44400000000000001</v>
          </cell>
          <cell r="U38">
            <v>0.67400000000000004</v>
          </cell>
          <cell r="V38">
            <v>0.67400000000000004</v>
          </cell>
          <cell r="W38">
            <v>0.67400000000000004</v>
          </cell>
          <cell r="Y38">
            <v>0.67799999999999994</v>
          </cell>
          <cell r="Z38">
            <v>0.77100000000000013</v>
          </cell>
          <cell r="AA38">
            <v>0.77100000000000013</v>
          </cell>
          <cell r="AC38">
            <v>1.9870000000000001</v>
          </cell>
          <cell r="AD38">
            <v>1.8890000000000002</v>
          </cell>
          <cell r="AE38">
            <v>1.8890000000000002</v>
          </cell>
          <cell r="AH38">
            <v>0.65100000000000002</v>
          </cell>
          <cell r="AI38">
            <v>0.65100000000000002</v>
          </cell>
          <cell r="AJ38">
            <v>0.65100000000000002</v>
          </cell>
          <cell r="AL38">
            <v>0.60099999999999998</v>
          </cell>
          <cell r="AM38">
            <v>0.60099999999999998</v>
          </cell>
          <cell r="AN38">
            <v>0.60099999999999998</v>
          </cell>
          <cell r="AP38">
            <v>0.69300000000000006</v>
          </cell>
          <cell r="AQ38">
            <v>0.69300000000000006</v>
          </cell>
          <cell r="AR38">
            <v>0.69300000000000006</v>
          </cell>
          <cell r="AT38">
            <v>1.9450000000000001</v>
          </cell>
          <cell r="AU38">
            <v>1.9450000000000001</v>
          </cell>
          <cell r="AV38">
            <v>1.9450000000000001</v>
          </cell>
          <cell r="AY38">
            <v>0.621</v>
          </cell>
          <cell r="AZ38">
            <v>0.621</v>
          </cell>
          <cell r="BA38">
            <v>0.621</v>
          </cell>
          <cell r="BC38">
            <v>0.63600000000000001</v>
          </cell>
          <cell r="BD38">
            <v>0.63600000000000001</v>
          </cell>
          <cell r="BE38">
            <v>0.63600000000000001</v>
          </cell>
          <cell r="BG38">
            <v>0.76800000000000002</v>
          </cell>
          <cell r="BH38">
            <v>0.76800000000000002</v>
          </cell>
          <cell r="BI38">
            <v>0.76800000000000002</v>
          </cell>
          <cell r="BK38">
            <v>2.0250000000000004</v>
          </cell>
          <cell r="BL38">
            <v>2.0250000000000004</v>
          </cell>
          <cell r="BM38">
            <v>2.0250000000000004</v>
          </cell>
          <cell r="BP38">
            <v>0.68300000000000005</v>
          </cell>
          <cell r="BQ38">
            <v>0.68300000000000005</v>
          </cell>
          <cell r="BR38">
            <v>0.68300000000000005</v>
          </cell>
          <cell r="BT38">
            <v>0.67800000000000005</v>
          </cell>
          <cell r="BU38">
            <v>0.67800000000000005</v>
          </cell>
          <cell r="BV38">
            <v>0.67800000000000005</v>
          </cell>
          <cell r="BX38">
            <v>0.93099999999999994</v>
          </cell>
          <cell r="BY38">
            <v>0.93099999999999994</v>
          </cell>
          <cell r="BZ38">
            <v>0.93099999999999994</v>
          </cell>
          <cell r="CB38">
            <v>2.2920000000000003</v>
          </cell>
          <cell r="CC38">
            <v>2.2920000000000003</v>
          </cell>
          <cell r="CD38">
            <v>2.2920000000000003</v>
          </cell>
          <cell r="CG38">
            <v>8.2490000000000006</v>
          </cell>
          <cell r="CH38">
            <v>8.1510000000000016</v>
          </cell>
          <cell r="CI38">
            <v>8.1510000000000016</v>
          </cell>
        </row>
        <row r="39">
          <cell r="A39" t="str">
            <v>G&amp;A EXP - ALLOC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K39">
            <v>2.1029999999999998</v>
          </cell>
          <cell r="L39">
            <v>2.3610000000000002</v>
          </cell>
          <cell r="M39">
            <v>2.5259999999999998</v>
          </cell>
          <cell r="N39">
            <v>2.6960000000000002</v>
          </cell>
          <cell r="Q39">
            <v>0.84600000000000009</v>
          </cell>
          <cell r="R39">
            <v>0.54800000000000004</v>
          </cell>
          <cell r="S39">
            <v>0.54800000000000004</v>
          </cell>
          <cell r="U39">
            <v>0.84700000000000009</v>
          </cell>
          <cell r="V39">
            <v>0.8640000000000001</v>
          </cell>
          <cell r="W39">
            <v>0.8640000000000001</v>
          </cell>
          <cell r="Y39">
            <v>0.90600000000000003</v>
          </cell>
          <cell r="Z39">
            <v>1.0110000000000001</v>
          </cell>
          <cell r="AA39">
            <v>1.0110000000000001</v>
          </cell>
          <cell r="AC39">
            <v>2.5990000000000002</v>
          </cell>
          <cell r="AD39">
            <v>2.423</v>
          </cell>
          <cell r="AE39">
            <v>2.423</v>
          </cell>
          <cell r="AH39">
            <v>0.79200000000000004</v>
          </cell>
          <cell r="AI39">
            <v>0.79200000000000004</v>
          </cell>
          <cell r="AJ39">
            <v>0.79200000000000004</v>
          </cell>
          <cell r="AL39">
            <v>0.79400000000000004</v>
          </cell>
          <cell r="AM39">
            <v>0.79400000000000004</v>
          </cell>
          <cell r="AN39">
            <v>0.79400000000000004</v>
          </cell>
          <cell r="AP39">
            <v>0.95100000000000007</v>
          </cell>
          <cell r="AQ39">
            <v>0.95100000000000007</v>
          </cell>
          <cell r="AR39">
            <v>0.95100000000000007</v>
          </cell>
          <cell r="AT39">
            <v>2.5369999999999999</v>
          </cell>
          <cell r="AU39">
            <v>2.5369999999999999</v>
          </cell>
          <cell r="AV39">
            <v>2.5369999999999999</v>
          </cell>
          <cell r="AY39">
            <v>0.85199999999999998</v>
          </cell>
          <cell r="AZ39">
            <v>0.85199999999999998</v>
          </cell>
          <cell r="BA39">
            <v>0.85199999999999998</v>
          </cell>
          <cell r="BC39">
            <v>0.85300000000000009</v>
          </cell>
          <cell r="BD39">
            <v>0.85300000000000009</v>
          </cell>
          <cell r="BE39">
            <v>0.85300000000000009</v>
          </cell>
          <cell r="BG39">
            <v>1.02</v>
          </cell>
          <cell r="BH39">
            <v>1.02</v>
          </cell>
          <cell r="BI39">
            <v>1.02</v>
          </cell>
          <cell r="BK39">
            <v>2.7250000000000001</v>
          </cell>
          <cell r="BL39">
            <v>2.7250000000000001</v>
          </cell>
          <cell r="BM39">
            <v>2.7250000000000001</v>
          </cell>
          <cell r="BP39">
            <v>0.90200000000000002</v>
          </cell>
          <cell r="BQ39">
            <v>0.90200000000000002</v>
          </cell>
          <cell r="BR39">
            <v>0.90200000000000002</v>
          </cell>
          <cell r="BT39">
            <v>0.90600000000000003</v>
          </cell>
          <cell r="BU39">
            <v>0.90600000000000003</v>
          </cell>
          <cell r="BV39">
            <v>0.90600000000000003</v>
          </cell>
          <cell r="BX39">
            <v>1.1800000000000002</v>
          </cell>
          <cell r="BY39">
            <v>1.1800000000000002</v>
          </cell>
          <cell r="BZ39">
            <v>1.1800000000000002</v>
          </cell>
          <cell r="CB39">
            <v>2.9880000000000004</v>
          </cell>
          <cell r="CC39">
            <v>2.9880000000000004</v>
          </cell>
          <cell r="CD39">
            <v>2.9880000000000004</v>
          </cell>
          <cell r="CG39">
            <v>10.849</v>
          </cell>
          <cell r="CH39">
            <v>10.673000000000002</v>
          </cell>
          <cell r="CI39">
            <v>10.673000000000002</v>
          </cell>
        </row>
        <row r="40">
          <cell r="E40" t="str">
            <v xml:space="preserve">______ </v>
          </cell>
          <cell r="F40" t="str">
            <v xml:space="preserve">______ </v>
          </cell>
          <cell r="G40" t="str">
            <v xml:space="preserve">______ </v>
          </cell>
          <cell r="H40" t="str">
            <v xml:space="preserve">______ </v>
          </cell>
          <cell r="K40" t="str">
            <v xml:space="preserve">______ </v>
          </cell>
          <cell r="L40" t="str">
            <v xml:space="preserve">______ </v>
          </cell>
          <cell r="M40" t="str">
            <v xml:space="preserve">______ </v>
          </cell>
          <cell r="N40" t="str">
            <v xml:space="preserve">______ </v>
          </cell>
          <cell r="Q40" t="str">
            <v xml:space="preserve">______ </v>
          </cell>
          <cell r="R40" t="str">
            <v xml:space="preserve">______ </v>
          </cell>
          <cell r="S40" t="str">
            <v xml:space="preserve">______ </v>
          </cell>
          <cell r="U40" t="str">
            <v xml:space="preserve">______ </v>
          </cell>
          <cell r="V40" t="str">
            <v xml:space="preserve">______ </v>
          </cell>
          <cell r="W40" t="str">
            <v xml:space="preserve">______ </v>
          </cell>
          <cell r="Y40" t="str">
            <v xml:space="preserve">______ </v>
          </cell>
          <cell r="Z40" t="str">
            <v xml:space="preserve">______ </v>
          </cell>
          <cell r="AA40" t="str">
            <v xml:space="preserve">______ </v>
          </cell>
          <cell r="AC40" t="str">
            <v xml:space="preserve">______ </v>
          </cell>
          <cell r="AD40" t="str">
            <v xml:space="preserve">______ </v>
          </cell>
          <cell r="AE40" t="str">
            <v xml:space="preserve">______ </v>
          </cell>
          <cell r="AH40" t="str">
            <v xml:space="preserve">______ </v>
          </cell>
          <cell r="AI40" t="str">
            <v xml:space="preserve">______ </v>
          </cell>
          <cell r="AJ40" t="str">
            <v xml:space="preserve">______ </v>
          </cell>
          <cell r="AL40" t="str">
            <v xml:space="preserve">______ </v>
          </cell>
          <cell r="AM40" t="str">
            <v xml:space="preserve">______ </v>
          </cell>
          <cell r="AN40" t="str">
            <v xml:space="preserve">______ </v>
          </cell>
          <cell r="AP40" t="str">
            <v xml:space="preserve">______ </v>
          </cell>
          <cell r="AQ40" t="str">
            <v xml:space="preserve">______ </v>
          </cell>
          <cell r="AR40" t="str">
            <v xml:space="preserve">______ </v>
          </cell>
          <cell r="AT40" t="str">
            <v xml:space="preserve">______ </v>
          </cell>
          <cell r="AU40" t="str">
            <v xml:space="preserve">______ </v>
          </cell>
          <cell r="AV40" t="str">
            <v xml:space="preserve">______ </v>
          </cell>
          <cell r="AY40" t="str">
            <v xml:space="preserve">______ </v>
          </cell>
          <cell r="AZ40" t="str">
            <v xml:space="preserve">______ </v>
          </cell>
          <cell r="BA40" t="str">
            <v xml:space="preserve">______ </v>
          </cell>
          <cell r="BC40" t="str">
            <v xml:space="preserve">______ </v>
          </cell>
          <cell r="BD40" t="str">
            <v xml:space="preserve">______ </v>
          </cell>
          <cell r="BE40" t="str">
            <v xml:space="preserve">______ </v>
          </cell>
          <cell r="BG40" t="str">
            <v xml:space="preserve">______ </v>
          </cell>
          <cell r="BH40" t="str">
            <v xml:space="preserve">______ </v>
          </cell>
          <cell r="BI40" t="str">
            <v xml:space="preserve">______ </v>
          </cell>
          <cell r="BK40" t="str">
            <v xml:space="preserve">______ </v>
          </cell>
          <cell r="BL40" t="str">
            <v xml:space="preserve">______ </v>
          </cell>
          <cell r="BM40" t="str">
            <v xml:space="preserve">______ </v>
          </cell>
          <cell r="BP40" t="str">
            <v xml:space="preserve">______ </v>
          </cell>
          <cell r="BQ40" t="str">
            <v xml:space="preserve">______ </v>
          </cell>
          <cell r="BR40" t="str">
            <v xml:space="preserve">______ </v>
          </cell>
          <cell r="BT40" t="str">
            <v xml:space="preserve">______ </v>
          </cell>
          <cell r="BU40" t="str">
            <v xml:space="preserve">______ </v>
          </cell>
          <cell r="BV40" t="str">
            <v xml:space="preserve">______ </v>
          </cell>
          <cell r="BX40" t="str">
            <v xml:space="preserve">______ </v>
          </cell>
          <cell r="BY40" t="str">
            <v xml:space="preserve">______ </v>
          </cell>
          <cell r="BZ40" t="str">
            <v xml:space="preserve">______ </v>
          </cell>
          <cell r="CB40" t="str">
            <v xml:space="preserve">______ </v>
          </cell>
          <cell r="CC40" t="str">
            <v xml:space="preserve">______ </v>
          </cell>
          <cell r="CD40" t="str">
            <v xml:space="preserve">______ </v>
          </cell>
          <cell r="CG40" t="str">
            <v xml:space="preserve">______ </v>
          </cell>
          <cell r="CH40" t="str">
            <v xml:space="preserve">______ </v>
          </cell>
          <cell r="CI40" t="str">
            <v xml:space="preserve">______ </v>
          </cell>
        </row>
        <row r="41">
          <cell r="A41" t="str">
            <v>TOTAL G&amp;A EXPENSE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K41">
            <v>3.8919999999999999</v>
          </cell>
          <cell r="L41">
            <v>4.5240000000000009</v>
          </cell>
          <cell r="M41">
            <v>4.1159999999999997</v>
          </cell>
          <cell r="N41">
            <v>4.8810000000000002</v>
          </cell>
          <cell r="Q41">
            <v>1.4810000000000001</v>
          </cell>
          <cell r="R41">
            <v>0.99199999999999999</v>
          </cell>
          <cell r="S41">
            <v>0.99199999999999999</v>
          </cell>
          <cell r="U41">
            <v>1.5210000000000001</v>
          </cell>
          <cell r="V41">
            <v>1.5380000000000003</v>
          </cell>
          <cell r="W41">
            <v>1.5380000000000003</v>
          </cell>
          <cell r="Y41">
            <v>1.5840000000000001</v>
          </cell>
          <cell r="Z41">
            <v>1.7820000000000003</v>
          </cell>
          <cell r="AA41">
            <v>1.7820000000000003</v>
          </cell>
          <cell r="AC41">
            <v>4.5860000000000003</v>
          </cell>
          <cell r="AD41">
            <v>4.3120000000000003</v>
          </cell>
          <cell r="AE41">
            <v>4.3120000000000003</v>
          </cell>
          <cell r="AH41">
            <v>1.4430000000000001</v>
          </cell>
          <cell r="AI41">
            <v>1.4430000000000001</v>
          </cell>
          <cell r="AJ41">
            <v>1.4430000000000001</v>
          </cell>
          <cell r="AL41">
            <v>1.395</v>
          </cell>
          <cell r="AM41">
            <v>1.395</v>
          </cell>
          <cell r="AN41">
            <v>1.395</v>
          </cell>
          <cell r="AP41">
            <v>1.6440000000000001</v>
          </cell>
          <cell r="AQ41">
            <v>1.6440000000000001</v>
          </cell>
          <cell r="AR41">
            <v>1.6440000000000001</v>
          </cell>
          <cell r="AT41">
            <v>4.4820000000000002</v>
          </cell>
          <cell r="AU41">
            <v>4.4820000000000002</v>
          </cell>
          <cell r="AV41">
            <v>4.4820000000000002</v>
          </cell>
          <cell r="AY41">
            <v>1.4729999999999999</v>
          </cell>
          <cell r="AZ41">
            <v>1.4729999999999999</v>
          </cell>
          <cell r="BA41">
            <v>1.4729999999999999</v>
          </cell>
          <cell r="BC41">
            <v>1.4890000000000001</v>
          </cell>
          <cell r="BD41">
            <v>1.4890000000000001</v>
          </cell>
          <cell r="BE41">
            <v>1.4890000000000001</v>
          </cell>
          <cell r="BG41">
            <v>1.788</v>
          </cell>
          <cell r="BH41">
            <v>1.788</v>
          </cell>
          <cell r="BI41">
            <v>1.788</v>
          </cell>
          <cell r="BK41">
            <v>4.75</v>
          </cell>
          <cell r="BL41">
            <v>4.75</v>
          </cell>
          <cell r="BM41">
            <v>4.75</v>
          </cell>
          <cell r="BP41">
            <v>1.585</v>
          </cell>
          <cell r="BQ41">
            <v>1.585</v>
          </cell>
          <cell r="BR41">
            <v>1.585</v>
          </cell>
          <cell r="BT41">
            <v>1.5840000000000001</v>
          </cell>
          <cell r="BU41">
            <v>1.5840000000000001</v>
          </cell>
          <cell r="BV41">
            <v>1.5840000000000001</v>
          </cell>
          <cell r="BX41">
            <v>2.1110000000000002</v>
          </cell>
          <cell r="BY41">
            <v>2.1110000000000002</v>
          </cell>
          <cell r="BZ41">
            <v>2.1110000000000002</v>
          </cell>
          <cell r="CB41">
            <v>5.2800000000000011</v>
          </cell>
          <cell r="CC41">
            <v>5.2800000000000011</v>
          </cell>
          <cell r="CD41">
            <v>5.2800000000000011</v>
          </cell>
          <cell r="CG41">
            <v>19.097999999999999</v>
          </cell>
          <cell r="CH41">
            <v>18.824000000000005</v>
          </cell>
          <cell r="CI41">
            <v>18.824000000000005</v>
          </cell>
        </row>
        <row r="43">
          <cell r="A43" t="str">
            <v>S,G&amp;A - DIV</v>
          </cell>
          <cell r="E43">
            <v>8.3051600000000008</v>
          </cell>
          <cell r="F43">
            <v>9.1000000000000014</v>
          </cell>
          <cell r="G43">
            <v>9.7000000000000011</v>
          </cell>
          <cell r="H43">
            <v>12</v>
          </cell>
          <cell r="K43">
            <v>11.532</v>
          </cell>
          <cell r="L43">
            <v>11.321999999999999</v>
          </cell>
          <cell r="M43">
            <v>11.492599999999999</v>
          </cell>
          <cell r="N43">
            <v>10.55</v>
          </cell>
          <cell r="Q43">
            <v>3.4779999999999998</v>
          </cell>
          <cell r="R43">
            <v>3.464</v>
          </cell>
          <cell r="S43">
            <v>3.464</v>
          </cell>
          <cell r="U43">
            <v>3.5780000000000003</v>
          </cell>
          <cell r="V43">
            <v>3.5780000000000003</v>
          </cell>
          <cell r="W43">
            <v>3.5780000000000003</v>
          </cell>
          <cell r="Y43">
            <v>4.1079999999999997</v>
          </cell>
          <cell r="Z43">
            <v>4.3079999999999998</v>
          </cell>
          <cell r="AA43">
            <v>4.3079999999999998</v>
          </cell>
          <cell r="AC43">
            <v>11.164</v>
          </cell>
          <cell r="AD43">
            <v>11.35</v>
          </cell>
          <cell r="AE43">
            <v>11.35</v>
          </cell>
          <cell r="AH43">
            <v>3.6870000000000003</v>
          </cell>
          <cell r="AI43">
            <v>3.6870000000000003</v>
          </cell>
          <cell r="AJ43">
            <v>3.6870000000000003</v>
          </cell>
          <cell r="AL43">
            <v>3.5870000000000006</v>
          </cell>
          <cell r="AM43">
            <v>3.5870000000000006</v>
          </cell>
          <cell r="AN43">
            <v>3.5870000000000006</v>
          </cell>
          <cell r="AP43">
            <v>4.2089999999999996</v>
          </cell>
          <cell r="AQ43">
            <v>4.2089999999999996</v>
          </cell>
          <cell r="AR43">
            <v>4.2089999999999996</v>
          </cell>
          <cell r="AT43">
            <v>11.483000000000001</v>
          </cell>
          <cell r="AU43">
            <v>11.483000000000001</v>
          </cell>
          <cell r="AV43">
            <v>11.483000000000001</v>
          </cell>
          <cell r="AY43">
            <v>3.5489999999999999</v>
          </cell>
          <cell r="AZ43">
            <v>3.5489999999999999</v>
          </cell>
          <cell r="BA43">
            <v>3.5489999999999999</v>
          </cell>
          <cell r="BC43">
            <v>3.7869999999999999</v>
          </cell>
          <cell r="BD43">
            <v>3.7869999999999999</v>
          </cell>
          <cell r="BE43">
            <v>3.7869999999999999</v>
          </cell>
          <cell r="BG43">
            <v>3.9020000000000001</v>
          </cell>
          <cell r="BH43">
            <v>3.9020000000000001</v>
          </cell>
          <cell r="BI43">
            <v>3.9020000000000001</v>
          </cell>
          <cell r="BK43">
            <v>11.238</v>
          </cell>
          <cell r="BL43">
            <v>11.238</v>
          </cell>
          <cell r="BM43">
            <v>11.238</v>
          </cell>
          <cell r="BP43">
            <v>3.6429999999999998</v>
          </cell>
          <cell r="BQ43">
            <v>3.6429999999999998</v>
          </cell>
          <cell r="BR43">
            <v>3.6429999999999998</v>
          </cell>
          <cell r="BT43">
            <v>3.6229999999999998</v>
          </cell>
          <cell r="BU43">
            <v>3.6229999999999998</v>
          </cell>
          <cell r="BV43">
            <v>3.6229999999999998</v>
          </cell>
          <cell r="BX43">
            <v>4.298</v>
          </cell>
          <cell r="BY43">
            <v>4.298</v>
          </cell>
          <cell r="BZ43">
            <v>4.298</v>
          </cell>
          <cell r="CB43">
            <v>11.564</v>
          </cell>
          <cell r="CC43">
            <v>11.564</v>
          </cell>
          <cell r="CD43">
            <v>11.564</v>
          </cell>
          <cell r="CG43">
            <v>45.448999999999998</v>
          </cell>
          <cell r="CH43">
            <v>45.634999999999998</v>
          </cell>
          <cell r="CI43">
            <v>45.634999999999998</v>
          </cell>
        </row>
        <row r="44">
          <cell r="A44" t="str">
            <v>S,G&amp;A - ALLOC</v>
          </cell>
          <cell r="E44">
            <v>5.8999999999999995</v>
          </cell>
          <cell r="F44">
            <v>5.2</v>
          </cell>
          <cell r="G44">
            <v>6.4</v>
          </cell>
          <cell r="H44">
            <v>6.9</v>
          </cell>
          <cell r="K44">
            <v>6.37</v>
          </cell>
          <cell r="L44">
            <v>7.4882500000000007</v>
          </cell>
          <cell r="M44">
            <v>7.9612499999999997</v>
          </cell>
          <cell r="N44">
            <v>9.5150000000000006</v>
          </cell>
          <cell r="Q44">
            <v>2.2439999999999998</v>
          </cell>
          <cell r="R44">
            <v>1.8350000000000002</v>
          </cell>
          <cell r="S44">
            <v>1.8350000000000002</v>
          </cell>
          <cell r="U44">
            <v>2.242</v>
          </cell>
          <cell r="V44">
            <v>2.2890000000000001</v>
          </cell>
          <cell r="W44">
            <v>2.2890000000000001</v>
          </cell>
          <cell r="Y44">
            <v>2.4710000000000001</v>
          </cell>
          <cell r="Z44">
            <v>2.6269999999999998</v>
          </cell>
          <cell r="AA44">
            <v>2.6269999999999998</v>
          </cell>
          <cell r="AC44">
            <v>6.9569999999999999</v>
          </cell>
          <cell r="AD44">
            <v>6.7510000000000003</v>
          </cell>
          <cell r="AE44">
            <v>6.7510000000000003</v>
          </cell>
          <cell r="AH44">
            <v>2.4639999999999995</v>
          </cell>
          <cell r="AI44">
            <v>2.4639999999999995</v>
          </cell>
          <cell r="AJ44">
            <v>2.4639999999999995</v>
          </cell>
          <cell r="AL44">
            <v>2.4610000000000003</v>
          </cell>
          <cell r="AM44">
            <v>2.4610000000000003</v>
          </cell>
          <cell r="AN44">
            <v>2.4610000000000003</v>
          </cell>
          <cell r="AP44">
            <v>2.8689999999999998</v>
          </cell>
          <cell r="AQ44">
            <v>2.8689999999999998</v>
          </cell>
          <cell r="AR44">
            <v>2.8689999999999998</v>
          </cell>
          <cell r="AT44">
            <v>7.7939999999999996</v>
          </cell>
          <cell r="AU44">
            <v>7.7939999999999996</v>
          </cell>
          <cell r="AV44">
            <v>7.7939999999999996</v>
          </cell>
          <cell r="AY44">
            <v>2.5900000000000003</v>
          </cell>
          <cell r="AZ44">
            <v>2.5900000000000003</v>
          </cell>
          <cell r="BA44">
            <v>2.5900000000000003</v>
          </cell>
          <cell r="BC44">
            <v>2.5890000000000004</v>
          </cell>
          <cell r="BD44">
            <v>2.5890000000000004</v>
          </cell>
          <cell r="BE44">
            <v>2.5890000000000004</v>
          </cell>
          <cell r="BG44">
            <v>3.0179999999999998</v>
          </cell>
          <cell r="BH44">
            <v>3.0179999999999998</v>
          </cell>
          <cell r="BI44">
            <v>3.0179999999999998</v>
          </cell>
          <cell r="BK44">
            <v>8.1969999999999992</v>
          </cell>
          <cell r="BL44">
            <v>8.1969999999999992</v>
          </cell>
          <cell r="BM44">
            <v>8.1969999999999992</v>
          </cell>
          <cell r="BP44">
            <v>2.7680000000000002</v>
          </cell>
          <cell r="BQ44">
            <v>2.7680000000000002</v>
          </cell>
          <cell r="BR44">
            <v>2.7680000000000002</v>
          </cell>
          <cell r="BT44">
            <v>2.7749999999999999</v>
          </cell>
          <cell r="BU44">
            <v>2.7749999999999999</v>
          </cell>
          <cell r="BV44">
            <v>2.7749999999999999</v>
          </cell>
          <cell r="BX44">
            <v>2.835</v>
          </cell>
          <cell r="BY44">
            <v>2.835</v>
          </cell>
          <cell r="BZ44">
            <v>2.835</v>
          </cell>
          <cell r="CB44">
            <v>8.3780000000000001</v>
          </cell>
          <cell r="CC44">
            <v>8.3780000000000001</v>
          </cell>
          <cell r="CD44">
            <v>8.3780000000000001</v>
          </cell>
          <cell r="CG44">
            <v>31.326000000000001</v>
          </cell>
          <cell r="CH44">
            <v>31.119999999999997</v>
          </cell>
          <cell r="CI44">
            <v>31.119999999999997</v>
          </cell>
        </row>
        <row r="45">
          <cell r="E45" t="str">
            <v xml:space="preserve">______ </v>
          </cell>
          <cell r="F45" t="str">
            <v xml:space="preserve">______ </v>
          </cell>
          <cell r="G45" t="str">
            <v xml:space="preserve">______ </v>
          </cell>
          <cell r="H45" t="str">
            <v xml:space="preserve">______ </v>
          </cell>
          <cell r="K45" t="str">
            <v xml:space="preserve">______ </v>
          </cell>
          <cell r="L45" t="str">
            <v xml:space="preserve">______ </v>
          </cell>
          <cell r="M45" t="str">
            <v xml:space="preserve">______ </v>
          </cell>
          <cell r="N45" t="str">
            <v xml:space="preserve">______ </v>
          </cell>
          <cell r="Q45" t="str">
            <v xml:space="preserve">______ </v>
          </cell>
          <cell r="R45" t="str">
            <v xml:space="preserve">______ </v>
          </cell>
          <cell r="S45" t="str">
            <v xml:space="preserve">______ </v>
          </cell>
          <cell r="U45" t="str">
            <v xml:space="preserve">______ </v>
          </cell>
          <cell r="V45" t="str">
            <v xml:space="preserve">______ </v>
          </cell>
          <cell r="W45" t="str">
            <v xml:space="preserve">______ </v>
          </cell>
          <cell r="Y45" t="str">
            <v xml:space="preserve">______ </v>
          </cell>
          <cell r="Z45" t="str">
            <v xml:space="preserve">______ </v>
          </cell>
          <cell r="AA45" t="str">
            <v xml:space="preserve">______ </v>
          </cell>
          <cell r="AC45" t="str">
            <v xml:space="preserve">______ </v>
          </cell>
          <cell r="AD45" t="str">
            <v xml:space="preserve">______ </v>
          </cell>
          <cell r="AE45" t="str">
            <v xml:space="preserve">______ </v>
          </cell>
          <cell r="AH45" t="str">
            <v xml:space="preserve">______ </v>
          </cell>
          <cell r="AI45" t="str">
            <v xml:space="preserve">______ </v>
          </cell>
          <cell r="AJ45" t="str">
            <v xml:space="preserve">______ </v>
          </cell>
          <cell r="AL45" t="str">
            <v xml:space="preserve">______ </v>
          </cell>
          <cell r="AM45" t="str">
            <v xml:space="preserve">______ </v>
          </cell>
          <cell r="AN45" t="str">
            <v xml:space="preserve">______ </v>
          </cell>
          <cell r="AP45" t="str">
            <v xml:space="preserve">______ </v>
          </cell>
          <cell r="AQ45" t="str">
            <v xml:space="preserve">______ </v>
          </cell>
          <cell r="AR45" t="str">
            <v xml:space="preserve">______ </v>
          </cell>
          <cell r="AT45" t="str">
            <v xml:space="preserve">______ </v>
          </cell>
          <cell r="AU45" t="str">
            <v xml:space="preserve">______ </v>
          </cell>
          <cell r="AV45" t="str">
            <v xml:space="preserve">______ </v>
          </cell>
          <cell r="AY45" t="str">
            <v xml:space="preserve">______ </v>
          </cell>
          <cell r="AZ45" t="str">
            <v xml:space="preserve">______ </v>
          </cell>
          <cell r="BA45" t="str">
            <v xml:space="preserve">______ </v>
          </cell>
          <cell r="BC45" t="str">
            <v xml:space="preserve">______ </v>
          </cell>
          <cell r="BD45" t="str">
            <v xml:space="preserve">______ </v>
          </cell>
          <cell r="BE45" t="str">
            <v xml:space="preserve">______ </v>
          </cell>
          <cell r="BG45" t="str">
            <v xml:space="preserve">______ </v>
          </cell>
          <cell r="BH45" t="str">
            <v xml:space="preserve">______ </v>
          </cell>
          <cell r="BI45" t="str">
            <v xml:space="preserve">______ </v>
          </cell>
          <cell r="BK45" t="str">
            <v xml:space="preserve">______ </v>
          </cell>
          <cell r="BL45" t="str">
            <v xml:space="preserve">______ </v>
          </cell>
          <cell r="BM45" t="str">
            <v xml:space="preserve">______ </v>
          </cell>
          <cell r="BP45" t="str">
            <v xml:space="preserve">______ </v>
          </cell>
          <cell r="BQ45" t="str">
            <v xml:space="preserve">______ </v>
          </cell>
          <cell r="BR45" t="str">
            <v xml:space="preserve">______ </v>
          </cell>
          <cell r="BT45" t="str">
            <v xml:space="preserve">______ </v>
          </cell>
          <cell r="BU45" t="str">
            <v xml:space="preserve">______ </v>
          </cell>
          <cell r="BV45" t="str">
            <v xml:space="preserve">______ </v>
          </cell>
          <cell r="BX45" t="str">
            <v xml:space="preserve">______ </v>
          </cell>
          <cell r="BY45" t="str">
            <v xml:space="preserve">______ </v>
          </cell>
          <cell r="BZ45" t="str">
            <v xml:space="preserve">______ </v>
          </cell>
          <cell r="CB45" t="str">
            <v xml:space="preserve">______ </v>
          </cell>
          <cell r="CC45" t="str">
            <v xml:space="preserve">______ </v>
          </cell>
          <cell r="CD45" t="str">
            <v xml:space="preserve">______ </v>
          </cell>
          <cell r="CG45" t="str">
            <v xml:space="preserve">______ </v>
          </cell>
          <cell r="CH45" t="str">
            <v xml:space="preserve">______ </v>
          </cell>
          <cell r="CI45" t="str">
            <v xml:space="preserve">______ </v>
          </cell>
        </row>
        <row r="46">
          <cell r="A46" t="str">
            <v>TOTAL OPERATING EXP</v>
          </cell>
          <cell r="E46">
            <v>46.266159999999999</v>
          </cell>
          <cell r="F46">
            <v>48.778000000000006</v>
          </cell>
          <cell r="G46">
            <v>46.900000000000006</v>
          </cell>
          <cell r="H46">
            <v>42.199999999999996</v>
          </cell>
          <cell r="K46">
            <v>44.782999999999994</v>
          </cell>
          <cell r="L46">
            <v>50.21725</v>
          </cell>
          <cell r="M46">
            <v>52.318249999999999</v>
          </cell>
          <cell r="N46">
            <v>53.126053384615389</v>
          </cell>
          <cell r="Q46">
            <v>14.407</v>
          </cell>
          <cell r="R46">
            <v>14.145000000000001</v>
          </cell>
          <cell r="S46">
            <v>14.145000000000001</v>
          </cell>
          <cell r="U46">
            <v>14.505000000000003</v>
          </cell>
          <cell r="V46">
            <v>14.985000000000001</v>
          </cell>
          <cell r="W46">
            <v>14.985000000000001</v>
          </cell>
          <cell r="Y46">
            <v>15.962</v>
          </cell>
          <cell r="Z46">
            <v>18.366</v>
          </cell>
          <cell r="AA46">
            <v>18.366</v>
          </cell>
          <cell r="AC46">
            <v>44.874000000000002</v>
          </cell>
          <cell r="AD46">
            <v>47.495999999999995</v>
          </cell>
          <cell r="AE46">
            <v>47.495999999999995</v>
          </cell>
          <cell r="AH46">
            <v>15.074999999999999</v>
          </cell>
          <cell r="AI46">
            <v>14.893000000000001</v>
          </cell>
          <cell r="AJ46">
            <v>14.893000000000001</v>
          </cell>
          <cell r="AL46">
            <v>14.974000000000002</v>
          </cell>
          <cell r="AM46">
            <v>14.790000000000001</v>
          </cell>
          <cell r="AN46">
            <v>14.790000000000001</v>
          </cell>
          <cell r="AP46">
            <v>16.818999999999999</v>
          </cell>
          <cell r="AQ46">
            <v>18.234999999999999</v>
          </cell>
          <cell r="AR46">
            <v>18.234999999999999</v>
          </cell>
          <cell r="AT46">
            <v>46.867999999999995</v>
          </cell>
          <cell r="AU46">
            <v>47.917999999999999</v>
          </cell>
          <cell r="AV46">
            <v>47.917999999999999</v>
          </cell>
          <cell r="AY46">
            <v>15.558</v>
          </cell>
          <cell r="AZ46">
            <v>15.558</v>
          </cell>
          <cell r="BA46">
            <v>15.558</v>
          </cell>
          <cell r="BC46">
            <v>16.381</v>
          </cell>
          <cell r="BD46">
            <v>16.381</v>
          </cell>
          <cell r="BE46">
            <v>16.381</v>
          </cell>
          <cell r="BG46">
            <v>16.585000000000001</v>
          </cell>
          <cell r="BH46">
            <v>16.585000000000001</v>
          </cell>
          <cell r="BI46">
            <v>16.585000000000001</v>
          </cell>
          <cell r="BK46">
            <v>48.524000000000001</v>
          </cell>
          <cell r="BL46">
            <v>48.524000000000001</v>
          </cell>
          <cell r="BM46">
            <v>48.524000000000001</v>
          </cell>
          <cell r="BP46">
            <v>16.181000000000001</v>
          </cell>
          <cell r="BQ46">
            <v>16.181000000000001</v>
          </cell>
          <cell r="BR46">
            <v>16.181000000000001</v>
          </cell>
          <cell r="BT46">
            <v>16.167999999999999</v>
          </cell>
          <cell r="BU46">
            <v>16.167999999999999</v>
          </cell>
          <cell r="BV46">
            <v>16.167999999999999</v>
          </cell>
          <cell r="BX46">
            <v>17.731999999999999</v>
          </cell>
          <cell r="BY46">
            <v>17.731999999999999</v>
          </cell>
          <cell r="BZ46">
            <v>17.731999999999999</v>
          </cell>
          <cell r="CB46">
            <v>50.081000000000003</v>
          </cell>
          <cell r="CC46">
            <v>50.081000000000003</v>
          </cell>
          <cell r="CD46">
            <v>50.081000000000003</v>
          </cell>
          <cell r="CG46">
            <v>190.34699999999998</v>
          </cell>
          <cell r="CH46">
            <v>194.01900000000001</v>
          </cell>
          <cell r="CI46">
            <v>194.01900000000001</v>
          </cell>
        </row>
        <row r="47">
          <cell r="B47" t="str">
            <v>% SALES</v>
          </cell>
          <cell r="E47">
            <v>0.40907303271441209</v>
          </cell>
          <cell r="F47">
            <v>0.36925056775170334</v>
          </cell>
          <cell r="G47">
            <v>0.30355987055016181</v>
          </cell>
          <cell r="H47">
            <v>0.24435437174290678</v>
          </cell>
          <cell r="K47">
            <v>0.27711395068221895</v>
          </cell>
          <cell r="L47">
            <v>0.26053548109613517</v>
          </cell>
          <cell r="M47">
            <v>0.31269814927127509</v>
          </cell>
          <cell r="N47">
            <v>0.34733541578998195</v>
          </cell>
          <cell r="Q47">
            <v>0.54458514458514462</v>
          </cell>
          <cell r="R47">
            <v>0.54462498074849852</v>
          </cell>
          <cell r="S47">
            <v>0.54462498074849852</v>
          </cell>
          <cell r="U47">
            <v>0.44948868918500157</v>
          </cell>
          <cell r="V47">
            <v>0.41833002987074619</v>
          </cell>
          <cell r="W47">
            <v>0.40696884929795502</v>
          </cell>
          <cell r="Y47">
            <v>0.30522994550148203</v>
          </cell>
          <cell r="Z47">
            <v>0.35743339236712535</v>
          </cell>
          <cell r="AA47">
            <v>0.34148336835059406</v>
          </cell>
          <cell r="AC47">
            <v>0.4041974419023599</v>
          </cell>
          <cell r="AD47">
            <v>0.41966494663179471</v>
          </cell>
          <cell r="AE47">
            <v>0.40742519901180346</v>
          </cell>
          <cell r="AH47">
            <v>0.39533724955418015</v>
          </cell>
          <cell r="AI47">
            <v>1.0073047007101792</v>
          </cell>
          <cell r="AJ47">
            <v>0.93755114888259372</v>
          </cell>
          <cell r="AL47">
            <v>0.37283071483703906</v>
          </cell>
          <cell r="AM47">
            <v>0.65056743204011613</v>
          </cell>
          <cell r="AN47">
            <v>0.73094790945932586</v>
          </cell>
          <cell r="AP47">
            <v>0.29351506055635057</v>
          </cell>
          <cell r="AQ47">
            <v>0.44279053955611669</v>
          </cell>
          <cell r="AR47">
            <v>0.46539227196161498</v>
          </cell>
          <cell r="AT47">
            <v>0.34564186523300655</v>
          </cell>
          <cell r="AU47">
            <v>0.60886138676763957</v>
          </cell>
          <cell r="AV47">
            <v>0.63635277087953679</v>
          </cell>
          <cell r="AY47">
            <v>0.41628983490755361</v>
          </cell>
          <cell r="AZ47">
            <v>0.41628983490755361</v>
          </cell>
          <cell r="BA47">
            <v>0.41628983490755361</v>
          </cell>
          <cell r="BC47">
            <v>0.38882031806313788</v>
          </cell>
          <cell r="BD47">
            <v>0.38882031806313788</v>
          </cell>
          <cell r="BE47">
            <v>0.38882031806313788</v>
          </cell>
          <cell r="BG47">
            <v>0.23330238577537699</v>
          </cell>
          <cell r="BH47">
            <v>0.23330238577537699</v>
          </cell>
          <cell r="BI47">
            <v>0.23330238577537699</v>
          </cell>
          <cell r="BK47">
            <v>0.32222377167294192</v>
          </cell>
          <cell r="BL47">
            <v>0.32222377167294192</v>
          </cell>
          <cell r="BM47">
            <v>0.32222377167294192</v>
          </cell>
          <cell r="BP47">
            <v>0.30349807746412832</v>
          </cell>
          <cell r="BQ47">
            <v>0.30349807746412832</v>
          </cell>
          <cell r="BR47">
            <v>0.30349807746412832</v>
          </cell>
          <cell r="BT47">
            <v>0.27313579078960704</v>
          </cell>
          <cell r="BU47">
            <v>0.27313579078960704</v>
          </cell>
          <cell r="BV47">
            <v>0.27313579078960704</v>
          </cell>
          <cell r="BX47">
            <v>0.19483145079769704</v>
          </cell>
          <cell r="BY47">
            <v>0.21005969381892359</v>
          </cell>
          <cell r="BZ47">
            <v>0.21005969381892359</v>
          </cell>
          <cell r="CB47">
            <v>0.24607288682740358</v>
          </cell>
          <cell r="CC47">
            <v>0.25431754832216236</v>
          </cell>
          <cell r="CD47">
            <v>0.25431754832216236</v>
          </cell>
          <cell r="CG47">
            <v>0.31686001508167572</v>
          </cell>
          <cell r="CH47">
            <v>0.35970003954459018</v>
          </cell>
          <cell r="CI47">
            <v>0.35970003954459023</v>
          </cell>
        </row>
        <row r="49">
          <cell r="A49" t="str">
            <v>CONTRIBUTION MARGIN</v>
          </cell>
          <cell r="E49">
            <v>18.133839999999992</v>
          </cell>
          <cell r="F49">
            <v>22.022000000000006</v>
          </cell>
          <cell r="G49">
            <v>42.899999999999991</v>
          </cell>
          <cell r="H49">
            <v>58.000000000000007</v>
          </cell>
          <cell r="K49">
            <v>53.356999999999978</v>
          </cell>
          <cell r="L49">
            <v>65.755549999999971</v>
          </cell>
          <cell r="M49">
            <v>48.298507000000008</v>
          </cell>
          <cell r="N49">
            <v>41.248356015384616</v>
          </cell>
          <cell r="Q49">
            <v>-0.79599999999999937</v>
          </cell>
          <cell r="R49">
            <v>0.88900000000000112</v>
          </cell>
          <cell r="S49">
            <v>0.88900000000000112</v>
          </cell>
          <cell r="U49">
            <v>2.6119999999999983</v>
          </cell>
          <cell r="V49">
            <v>0.94899999999999451</v>
          </cell>
          <cell r="W49">
            <v>1.6489999999999991</v>
          </cell>
          <cell r="Y49">
            <v>13.506999999999998</v>
          </cell>
          <cell r="Z49">
            <v>9.0389999999999944</v>
          </cell>
          <cell r="AA49">
            <v>11.138999999999996</v>
          </cell>
          <cell r="AC49">
            <v>15.323</v>
          </cell>
          <cell r="AD49">
            <v>10.876999999999995</v>
          </cell>
          <cell r="AE49">
            <v>13.677000000000014</v>
          </cell>
          <cell r="AH49">
            <v>7.3279999999999994</v>
          </cell>
          <cell r="AI49">
            <v>-8.9849999999999994</v>
          </cell>
          <cell r="AJ49">
            <v>-7.6849999999999996</v>
          </cell>
          <cell r="AL49">
            <v>8.2129999999999992</v>
          </cell>
          <cell r="AM49">
            <v>-3.7940000000000005</v>
          </cell>
          <cell r="AN49">
            <v>-5.6940000000000008</v>
          </cell>
          <cell r="AP49">
            <v>15.666</v>
          </cell>
          <cell r="AQ49">
            <v>1.2260000000000026</v>
          </cell>
          <cell r="AR49">
            <v>-0.67399999999999949</v>
          </cell>
          <cell r="AT49">
            <v>31.207000000000008</v>
          </cell>
          <cell r="AU49">
            <v>-11.55299999999999</v>
          </cell>
          <cell r="AV49">
            <v>-14.05299999999999</v>
          </cell>
          <cell r="AY49">
            <v>4.6629999999999967</v>
          </cell>
          <cell r="AZ49">
            <v>4.6629999999999967</v>
          </cell>
          <cell r="BA49">
            <v>4.6629999999999967</v>
          </cell>
          <cell r="BC49">
            <v>6.6859999999999999</v>
          </cell>
          <cell r="BD49">
            <v>6.6859999999999999</v>
          </cell>
          <cell r="BE49">
            <v>6.6859999999999999</v>
          </cell>
          <cell r="BG49">
            <v>23.253999999999991</v>
          </cell>
          <cell r="BH49">
            <v>23.253999999999991</v>
          </cell>
          <cell r="BI49">
            <v>23.253999999999991</v>
          </cell>
          <cell r="BK49">
            <v>34.60299999999998</v>
          </cell>
          <cell r="BL49">
            <v>34.60299999999998</v>
          </cell>
          <cell r="BM49">
            <v>34.60299999999998</v>
          </cell>
          <cell r="BP49">
            <v>14.270999999999997</v>
          </cell>
          <cell r="BQ49">
            <v>14.270999999999997</v>
          </cell>
          <cell r="BR49">
            <v>14.270999999999997</v>
          </cell>
          <cell r="BT49">
            <v>16.938000000000002</v>
          </cell>
          <cell r="BU49">
            <v>16.938000000000002</v>
          </cell>
          <cell r="BV49">
            <v>16.938000000000002</v>
          </cell>
          <cell r="BX49">
            <v>34.299000000000007</v>
          </cell>
          <cell r="BY49">
            <v>34.299000000000007</v>
          </cell>
          <cell r="BZ49">
            <v>34.299000000000007</v>
          </cell>
          <cell r="CB49">
            <v>65.508000000000024</v>
          </cell>
          <cell r="CC49">
            <v>65.508000000000024</v>
          </cell>
          <cell r="CD49">
            <v>65.508000000000024</v>
          </cell>
          <cell r="CG49">
            <v>146.64100000000008</v>
          </cell>
          <cell r="CH49">
            <v>99.435000000000002</v>
          </cell>
          <cell r="CI49">
            <v>99.735000000000014</v>
          </cell>
        </row>
        <row r="50">
          <cell r="B50" t="str">
            <v>% SALES</v>
          </cell>
          <cell r="E50">
            <v>0.16033457117595046</v>
          </cell>
          <cell r="F50">
            <v>0.16670704012112042</v>
          </cell>
          <cell r="G50">
            <v>0.27766990291262128</v>
          </cell>
          <cell r="H50">
            <v>0.33584250144759703</v>
          </cell>
          <cell r="K50">
            <v>0.3301692398131244</v>
          </cell>
          <cell r="L50">
            <v>0.34115077695395429</v>
          </cell>
          <cell r="M50">
            <v>0.28867276240061024</v>
          </cell>
          <cell r="N50">
            <v>0.26967963879292672</v>
          </cell>
          <cell r="Q50">
            <v>-3.0088830088830069E-2</v>
          </cell>
          <cell r="R50">
            <v>3.4229169875250313E-2</v>
          </cell>
          <cell r="S50">
            <v>3.4229169875250313E-2</v>
          </cell>
          <cell r="U50">
            <v>8.0942051440966778E-2</v>
          </cell>
          <cell r="V50">
            <v>2.649283939588494E-2</v>
          </cell>
          <cell r="W50">
            <v>4.4784226392547713E-2</v>
          </cell>
          <cell r="Y50">
            <v>0.2582847308538101</v>
          </cell>
          <cell r="Z50">
            <v>0.17591421287196146</v>
          </cell>
          <cell r="AA50">
            <v>0.20711005336258662</v>
          </cell>
          <cell r="AC50">
            <v>0.1380201765447667</v>
          </cell>
          <cell r="AD50">
            <v>9.6106948469640172E-2</v>
          </cell>
          <cell r="AE50">
            <v>0.11732260499588264</v>
          </cell>
          <cell r="AH50">
            <v>0.19217455155774674</v>
          </cell>
          <cell r="AI50">
            <v>-0.60771051741630022</v>
          </cell>
          <cell r="AJ50">
            <v>-0.48378973874724579</v>
          </cell>
          <cell r="AL50">
            <v>0.20449169633742495</v>
          </cell>
          <cell r="AM50">
            <v>-0.16688660156593649</v>
          </cell>
          <cell r="AN50">
            <v>-0.28140753187703865</v>
          </cell>
          <cell r="AP50">
            <v>0.2733935988272661</v>
          </cell>
          <cell r="AQ50">
            <v>2.9770287989898562E-2</v>
          </cell>
          <cell r="AR50">
            <v>-1.7201776325863904E-2</v>
          </cell>
          <cell r="AT50">
            <v>0.23014520970227959</v>
          </cell>
          <cell r="AU50">
            <v>-0.14679610170137597</v>
          </cell>
          <cell r="AV50">
            <v>-0.18662434761822538</v>
          </cell>
          <cell r="AY50">
            <v>0.12476921841971468</v>
          </cell>
          <cell r="AZ50">
            <v>0.12476921841971468</v>
          </cell>
          <cell r="BA50">
            <v>0.12476921841971468</v>
          </cell>
          <cell r="BC50">
            <v>0.15869926418229288</v>
          </cell>
          <cell r="BD50">
            <v>0.15869926418229288</v>
          </cell>
          <cell r="BE50">
            <v>0.15869926418229288</v>
          </cell>
          <cell r="BG50">
            <v>0.32711568759846932</v>
          </cell>
          <cell r="BH50">
            <v>0.32711568759846932</v>
          </cell>
          <cell r="BI50">
            <v>0.32711568759846932</v>
          </cell>
          <cell r="BK50">
            <v>0.22978132823342681</v>
          </cell>
          <cell r="BL50">
            <v>0.22978132823342681</v>
          </cell>
          <cell r="BM50">
            <v>0.22978132823342681</v>
          </cell>
          <cell r="BP50">
            <v>0.26767326268404762</v>
          </cell>
          <cell r="BQ50">
            <v>0.26767326268404762</v>
          </cell>
          <cell r="BR50">
            <v>0.26767326268404762</v>
          </cell>
          <cell r="BT50">
            <v>0.28614386593235802</v>
          </cell>
          <cell r="BU50">
            <v>0.28614386593235802</v>
          </cell>
          <cell r="BV50">
            <v>0.28614386593235802</v>
          </cell>
          <cell r="BX50">
            <v>0.37686239177251363</v>
          </cell>
          <cell r="BY50">
            <v>0.40631837572159157</v>
          </cell>
          <cell r="BZ50">
            <v>0.40631837572159157</v>
          </cell>
          <cell r="CB50">
            <v>0.32187341846787321</v>
          </cell>
          <cell r="CC50">
            <v>0.33265777351666731</v>
          </cell>
          <cell r="CD50">
            <v>0.33265777351666731</v>
          </cell>
          <cell r="CG50">
            <v>0.24410507899568701</v>
          </cell>
          <cell r="CH50">
            <v>0.18434675692646763</v>
          </cell>
          <cell r="CI50">
            <v>0.18490293962951934</v>
          </cell>
        </row>
        <row r="52">
          <cell r="A52" t="str">
            <v>GENERAL FUNDING</v>
          </cell>
          <cell r="E52">
            <v>-9.9</v>
          </cell>
          <cell r="F52">
            <v>-10.1</v>
          </cell>
          <cell r="G52">
            <v>-13</v>
          </cell>
          <cell r="H52">
            <v>-12.491000000000001</v>
          </cell>
          <cell r="K52">
            <v>-10.990999999999998</v>
          </cell>
          <cell r="L52">
            <v>-12.860999999999999</v>
          </cell>
          <cell r="M52">
            <v>-10.324999999999999</v>
          </cell>
          <cell r="N52">
            <v>-6.2050000000000001</v>
          </cell>
          <cell r="Q52">
            <v>-2.3329800000000001</v>
          </cell>
          <cell r="R52">
            <v>-2.552</v>
          </cell>
          <cell r="S52">
            <v>-2.552</v>
          </cell>
          <cell r="U52">
            <v>-2.5764400000000003</v>
          </cell>
          <cell r="V52">
            <v>-2.2370000000000001</v>
          </cell>
          <cell r="W52">
            <v>-2.3069999999999999</v>
          </cell>
          <cell r="Y52">
            <v>-3.1217400000000004</v>
          </cell>
          <cell r="Z52">
            <v>-3.2420000000000004</v>
          </cell>
          <cell r="AA52">
            <v>-3.41</v>
          </cell>
          <cell r="AC52">
            <v>-8.0311600000000016</v>
          </cell>
          <cell r="AD52">
            <v>-8.0310000000000006</v>
          </cell>
          <cell r="AE52">
            <v>-8.2690000000000001</v>
          </cell>
          <cell r="AH52">
            <v>-3.109</v>
          </cell>
          <cell r="AI52">
            <v>-1.5209999999999999</v>
          </cell>
          <cell r="AJ52">
            <v>-1.5979999999999999</v>
          </cell>
          <cell r="AL52">
            <v>-3.044</v>
          </cell>
          <cell r="AM52">
            <v>-1.871</v>
          </cell>
          <cell r="AN52">
            <v>-1.6960000000000002</v>
          </cell>
          <cell r="AP52">
            <v>-3.1839999999999997</v>
          </cell>
          <cell r="AQ52">
            <v>-2.1019999999999999</v>
          </cell>
          <cell r="AR52">
            <v>-1.9620000000000002</v>
          </cell>
          <cell r="AT52">
            <v>-9.3369999999999997</v>
          </cell>
          <cell r="AU52">
            <v>-5.4939999999999998</v>
          </cell>
          <cell r="AV52">
            <v>-5.2560000000000002</v>
          </cell>
          <cell r="AY52">
            <v>-3.0000000000000004</v>
          </cell>
          <cell r="AZ52">
            <v>-3.0000000000000004</v>
          </cell>
          <cell r="BA52">
            <v>-3.0000000000000004</v>
          </cell>
          <cell r="BC52">
            <v>-3.0700000000000003</v>
          </cell>
          <cell r="BD52">
            <v>-3.0700000000000003</v>
          </cell>
          <cell r="BE52">
            <v>-3.0700000000000003</v>
          </cell>
          <cell r="BG52">
            <v>-3.9660000000000002</v>
          </cell>
          <cell r="BH52">
            <v>-3.9660000000000002</v>
          </cell>
          <cell r="BI52">
            <v>-3.9660000000000002</v>
          </cell>
          <cell r="BK52">
            <v>-10.036000000000001</v>
          </cell>
          <cell r="BL52">
            <v>-10.036000000000001</v>
          </cell>
          <cell r="BM52">
            <v>-10.036000000000001</v>
          </cell>
          <cell r="BP52">
            <v>-4.085</v>
          </cell>
          <cell r="BQ52">
            <v>-4.085</v>
          </cell>
          <cell r="BR52">
            <v>-4.085</v>
          </cell>
          <cell r="BT52">
            <v>-4.1900000000000004</v>
          </cell>
          <cell r="BU52">
            <v>-4.1900000000000004</v>
          </cell>
          <cell r="BV52">
            <v>-4.1900000000000004</v>
          </cell>
          <cell r="BX52">
            <v>-4.6760000000000002</v>
          </cell>
          <cell r="BY52">
            <v>-4.6760000000000002</v>
          </cell>
          <cell r="BZ52">
            <v>-4.6760000000000002</v>
          </cell>
          <cell r="CB52">
            <v>-12.951000000000001</v>
          </cell>
          <cell r="CC52">
            <v>-12.951000000000001</v>
          </cell>
          <cell r="CD52">
            <v>-12.951000000000001</v>
          </cell>
          <cell r="CG52">
            <v>-40.355160000000005</v>
          </cell>
          <cell r="CH52">
            <v>-36.512</v>
          </cell>
          <cell r="CI52">
            <v>-36.512</v>
          </cell>
        </row>
        <row r="53">
          <cell r="A53" t="str">
            <v>R&amp;D ASSESSMENT</v>
          </cell>
          <cell r="E53">
            <v>8.6999999999999993</v>
          </cell>
          <cell r="F53">
            <v>9.9</v>
          </cell>
          <cell r="G53">
            <v>12.715999999999999</v>
          </cell>
          <cell r="H53">
            <v>13.399999999999999</v>
          </cell>
          <cell r="K53">
            <v>12.785</v>
          </cell>
          <cell r="L53">
            <v>15.649000000000001</v>
          </cell>
          <cell r="M53">
            <v>12.956</v>
          </cell>
          <cell r="N53">
            <v>12.068000999999999</v>
          </cell>
          <cell r="Q53">
            <v>2.1164399999999999</v>
          </cell>
          <cell r="R53">
            <v>2.133</v>
          </cell>
          <cell r="S53">
            <v>2.133</v>
          </cell>
          <cell r="U53">
            <v>2.58216</v>
          </cell>
          <cell r="V53">
            <v>2.9140000000000001</v>
          </cell>
          <cell r="W53">
            <v>2.9699999999999998</v>
          </cell>
          <cell r="Y53">
            <v>4.1837800000000005</v>
          </cell>
          <cell r="Z53">
            <v>4.1150000000000002</v>
          </cell>
          <cell r="AA53">
            <v>4.2590000000000003</v>
          </cell>
          <cell r="AC53">
            <v>8.8823800000000013</v>
          </cell>
          <cell r="AD53">
            <v>9.1620000000000008</v>
          </cell>
          <cell r="AE53">
            <v>9.3620000000000001</v>
          </cell>
          <cell r="AH53">
            <v>3.0509999999999997</v>
          </cell>
          <cell r="AI53">
            <v>1.232</v>
          </cell>
          <cell r="AJ53">
            <v>1.3320000000000001</v>
          </cell>
          <cell r="AL53">
            <v>3.214</v>
          </cell>
          <cell r="AM53">
            <v>1.9039999999999999</v>
          </cell>
          <cell r="AN53">
            <v>1.7040000000000002</v>
          </cell>
          <cell r="AP53">
            <v>4.5839999999999996</v>
          </cell>
          <cell r="AQ53">
            <v>3.3159999999999998</v>
          </cell>
          <cell r="AR53">
            <v>3.1559999999999997</v>
          </cell>
          <cell r="AT53">
            <v>10.849</v>
          </cell>
          <cell r="AU53">
            <v>6.452</v>
          </cell>
          <cell r="AV53">
            <v>6.1920000000000002</v>
          </cell>
          <cell r="AY53">
            <v>2.9909999999999997</v>
          </cell>
          <cell r="AZ53">
            <v>2.9909999999999997</v>
          </cell>
          <cell r="BA53">
            <v>2.9909999999999997</v>
          </cell>
          <cell r="BC53">
            <v>3.3720999999999997</v>
          </cell>
          <cell r="BD53">
            <v>3.3720999999999997</v>
          </cell>
          <cell r="BE53">
            <v>3.3720999999999997</v>
          </cell>
          <cell r="BG53">
            <v>5.6864999999999997</v>
          </cell>
          <cell r="BH53">
            <v>5.6864999999999997</v>
          </cell>
          <cell r="BI53">
            <v>5.6864999999999997</v>
          </cell>
          <cell r="BK53">
            <v>12.049599999999998</v>
          </cell>
          <cell r="BL53">
            <v>12.049599999999998</v>
          </cell>
          <cell r="BM53">
            <v>12.049599999999998</v>
          </cell>
          <cell r="BP53">
            <v>4.2683999999999997</v>
          </cell>
          <cell r="BQ53">
            <v>4.2683999999999997</v>
          </cell>
          <cell r="BR53">
            <v>4.2683999999999997</v>
          </cell>
          <cell r="BT53">
            <v>4.7374000000000001</v>
          </cell>
          <cell r="BU53">
            <v>4.7374000000000001</v>
          </cell>
          <cell r="BV53">
            <v>4.7374000000000001</v>
          </cell>
          <cell r="BX53">
            <v>7.2810000000000006</v>
          </cell>
          <cell r="BY53">
            <v>7.2810000000000006</v>
          </cell>
          <cell r="BZ53">
            <v>7.2810000000000006</v>
          </cell>
          <cell r="CB53">
            <v>16.286799999999999</v>
          </cell>
          <cell r="CC53">
            <v>16.286799999999999</v>
          </cell>
          <cell r="CD53">
            <v>16.286799999999999</v>
          </cell>
          <cell r="CG53">
            <v>48.067779999999999</v>
          </cell>
          <cell r="CH53">
            <v>43.950400000000002</v>
          </cell>
          <cell r="CI53">
            <v>43.8904</v>
          </cell>
        </row>
        <row r="54">
          <cell r="A54" t="str">
            <v>CONTRACT SVC CHG</v>
          </cell>
          <cell r="E54">
            <v>1.3</v>
          </cell>
          <cell r="F54">
            <v>1.4</v>
          </cell>
          <cell r="G54">
            <v>1.8232000000000002</v>
          </cell>
          <cell r="H54">
            <v>2.2000000000000002</v>
          </cell>
          <cell r="K54">
            <v>1.92</v>
          </cell>
          <cell r="L54">
            <v>2.3565839999999998</v>
          </cell>
          <cell r="M54">
            <v>1.984</v>
          </cell>
          <cell r="N54">
            <v>1.8199999999999998</v>
          </cell>
          <cell r="Q54">
            <v>0.30756800000000001</v>
          </cell>
          <cell r="R54">
            <v>0.31900000000000001</v>
          </cell>
          <cell r="S54">
            <v>0.31900000000000001</v>
          </cell>
          <cell r="U54">
            <v>0.37750400000000001</v>
          </cell>
          <cell r="V54">
            <v>0.41700000000000004</v>
          </cell>
          <cell r="W54">
            <v>0.42500000000000004</v>
          </cell>
          <cell r="Y54">
            <v>0.61738399999999993</v>
          </cell>
          <cell r="Z54">
            <v>0.58200000000000007</v>
          </cell>
          <cell r="AA54">
            <v>0.67300000000000004</v>
          </cell>
          <cell r="AC54">
            <v>1.3024559999999998</v>
          </cell>
          <cell r="AD54">
            <v>1.3180000000000001</v>
          </cell>
          <cell r="AE54">
            <v>1.417</v>
          </cell>
          <cell r="AH54">
            <v>0.45300000000000007</v>
          </cell>
          <cell r="AI54">
            <v>0.17500000000000002</v>
          </cell>
          <cell r="AJ54">
            <v>0.17500000000000002</v>
          </cell>
          <cell r="AL54">
            <v>0.47700000000000004</v>
          </cell>
          <cell r="AM54">
            <v>0.29000000000000004</v>
          </cell>
          <cell r="AN54">
            <v>0.29000000000000004</v>
          </cell>
          <cell r="AP54">
            <v>0.67700000000000005</v>
          </cell>
          <cell r="AQ54">
            <v>0.46700000000000003</v>
          </cell>
          <cell r="AR54">
            <v>0.443</v>
          </cell>
          <cell r="AT54">
            <v>1.6070000000000002</v>
          </cell>
          <cell r="AU54">
            <v>0.93200000000000016</v>
          </cell>
          <cell r="AV54">
            <v>0.90800000000000014</v>
          </cell>
          <cell r="AY54">
            <v>0.44299999999999995</v>
          </cell>
          <cell r="AZ54">
            <v>0.44299999999999995</v>
          </cell>
          <cell r="BA54">
            <v>0.44299999999999995</v>
          </cell>
          <cell r="BC54">
            <v>0.501</v>
          </cell>
          <cell r="BD54">
            <v>0.501</v>
          </cell>
          <cell r="BE54">
            <v>0.501</v>
          </cell>
          <cell r="BG54">
            <v>0.84600000000000009</v>
          </cell>
          <cell r="BH54">
            <v>0.84600000000000009</v>
          </cell>
          <cell r="BI54">
            <v>0.84600000000000009</v>
          </cell>
          <cell r="BK54">
            <v>1.79</v>
          </cell>
          <cell r="BL54">
            <v>1.79</v>
          </cell>
          <cell r="BM54">
            <v>1.79</v>
          </cell>
          <cell r="BP54">
            <v>0.63200000000000012</v>
          </cell>
          <cell r="BQ54">
            <v>0.63200000000000012</v>
          </cell>
          <cell r="BR54">
            <v>0.63200000000000012</v>
          </cell>
          <cell r="BT54">
            <v>0.70300000000000007</v>
          </cell>
          <cell r="BU54">
            <v>0.70300000000000007</v>
          </cell>
          <cell r="BV54">
            <v>0.70300000000000007</v>
          </cell>
          <cell r="BX54">
            <v>1.0820000000000001</v>
          </cell>
          <cell r="BY54">
            <v>1.0820000000000001</v>
          </cell>
          <cell r="BZ54">
            <v>1.0820000000000001</v>
          </cell>
          <cell r="CB54">
            <v>2.4170000000000003</v>
          </cell>
          <cell r="CC54">
            <v>2.4170000000000003</v>
          </cell>
          <cell r="CD54">
            <v>2.4170000000000003</v>
          </cell>
          <cell r="CG54">
            <v>7.1164559999999994</v>
          </cell>
          <cell r="CH54">
            <v>6.4570000000000007</v>
          </cell>
          <cell r="CI54">
            <v>6.532</v>
          </cell>
        </row>
        <row r="55">
          <cell r="A55" t="str">
            <v>AREA COMPENSATION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K55">
            <v>0</v>
          </cell>
          <cell r="L55">
            <v>0</v>
          </cell>
          <cell r="M55">
            <v>0.39300000000000002</v>
          </cell>
          <cell r="N55">
            <v>0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Y55">
            <v>-1E-3</v>
          </cell>
          <cell r="Z55">
            <v>0.06</v>
          </cell>
          <cell r="AA55">
            <v>0.06</v>
          </cell>
          <cell r="AC55">
            <v>-1E-3</v>
          </cell>
          <cell r="AD55">
            <v>0.06</v>
          </cell>
          <cell r="AE55">
            <v>0.06</v>
          </cell>
          <cell r="AH55">
            <v>0</v>
          </cell>
          <cell r="AI55">
            <v>0</v>
          </cell>
          <cell r="AJ55">
            <v>0</v>
          </cell>
          <cell r="AL55">
            <v>0</v>
          </cell>
          <cell r="AM55">
            <v>0</v>
          </cell>
          <cell r="AN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Y55">
            <v>0</v>
          </cell>
          <cell r="AZ55">
            <v>0</v>
          </cell>
          <cell r="BA55">
            <v>0</v>
          </cell>
          <cell r="BC55">
            <v>0</v>
          </cell>
          <cell r="BD55">
            <v>0</v>
          </cell>
          <cell r="BE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0</v>
          </cell>
          <cell r="BL55">
            <v>0</v>
          </cell>
          <cell r="BM55">
            <v>0</v>
          </cell>
          <cell r="BP55">
            <v>0</v>
          </cell>
          <cell r="BQ55">
            <v>0</v>
          </cell>
          <cell r="BR55">
            <v>0</v>
          </cell>
          <cell r="BT55">
            <v>0</v>
          </cell>
          <cell r="BU55">
            <v>0</v>
          </cell>
          <cell r="BV55">
            <v>0</v>
          </cell>
          <cell r="BX55">
            <v>0</v>
          </cell>
          <cell r="BY55">
            <v>0</v>
          </cell>
          <cell r="BZ55">
            <v>0</v>
          </cell>
          <cell r="CB55">
            <v>0</v>
          </cell>
          <cell r="CC55">
            <v>0</v>
          </cell>
          <cell r="CD55">
            <v>0</v>
          </cell>
          <cell r="CG55">
            <v>-1E-3</v>
          </cell>
          <cell r="CH55">
            <v>0.06</v>
          </cell>
          <cell r="CI55">
            <v>0.06</v>
          </cell>
        </row>
        <row r="56">
          <cell r="E56" t="str">
            <v xml:space="preserve">______ </v>
          </cell>
          <cell r="F56" t="str">
            <v xml:space="preserve">______ </v>
          </cell>
          <cell r="G56" t="str">
            <v xml:space="preserve">______ </v>
          </cell>
          <cell r="H56" t="str">
            <v xml:space="preserve">______ </v>
          </cell>
          <cell r="K56" t="str">
            <v xml:space="preserve">______ </v>
          </cell>
          <cell r="L56" t="str">
            <v xml:space="preserve">______ </v>
          </cell>
          <cell r="M56" t="str">
            <v xml:space="preserve">______ </v>
          </cell>
          <cell r="N56" t="str">
            <v xml:space="preserve">______ </v>
          </cell>
          <cell r="Q56" t="str">
            <v xml:space="preserve">______ </v>
          </cell>
          <cell r="R56" t="str">
            <v xml:space="preserve">______ </v>
          </cell>
          <cell r="S56" t="str">
            <v xml:space="preserve">______ </v>
          </cell>
          <cell r="U56" t="str">
            <v xml:space="preserve">______ </v>
          </cell>
          <cell r="V56" t="str">
            <v xml:space="preserve">______ </v>
          </cell>
          <cell r="W56" t="str">
            <v xml:space="preserve">______ </v>
          </cell>
          <cell r="Y56" t="str">
            <v xml:space="preserve">______ </v>
          </cell>
          <cell r="Z56" t="str">
            <v xml:space="preserve">______ </v>
          </cell>
          <cell r="AA56" t="str">
            <v xml:space="preserve">______ </v>
          </cell>
          <cell r="AC56" t="str">
            <v xml:space="preserve">______ </v>
          </cell>
          <cell r="AD56" t="str">
            <v xml:space="preserve">______ </v>
          </cell>
          <cell r="AE56" t="str">
            <v xml:space="preserve">______ </v>
          </cell>
          <cell r="AH56" t="str">
            <v xml:space="preserve">______ </v>
          </cell>
          <cell r="AI56" t="str">
            <v xml:space="preserve">______ </v>
          </cell>
          <cell r="AJ56" t="str">
            <v xml:space="preserve">______ </v>
          </cell>
          <cell r="AL56" t="str">
            <v xml:space="preserve">______ </v>
          </cell>
          <cell r="AM56" t="str">
            <v xml:space="preserve">______ </v>
          </cell>
          <cell r="AN56" t="str">
            <v xml:space="preserve">______ </v>
          </cell>
          <cell r="AP56" t="str">
            <v xml:space="preserve">______ </v>
          </cell>
          <cell r="AQ56" t="str">
            <v xml:space="preserve">______ </v>
          </cell>
          <cell r="AR56" t="str">
            <v xml:space="preserve">______ </v>
          </cell>
          <cell r="AT56" t="str">
            <v xml:space="preserve">______ </v>
          </cell>
          <cell r="AU56" t="str">
            <v xml:space="preserve">______ </v>
          </cell>
          <cell r="AV56" t="str">
            <v xml:space="preserve">______ </v>
          </cell>
          <cell r="AY56" t="str">
            <v xml:space="preserve">______ </v>
          </cell>
          <cell r="AZ56" t="str">
            <v xml:space="preserve">______ </v>
          </cell>
          <cell r="BA56" t="str">
            <v xml:space="preserve">______ </v>
          </cell>
          <cell r="BC56" t="str">
            <v xml:space="preserve">______ </v>
          </cell>
          <cell r="BD56" t="str">
            <v xml:space="preserve">______ </v>
          </cell>
          <cell r="BE56" t="str">
            <v xml:space="preserve">______ </v>
          </cell>
          <cell r="BG56" t="str">
            <v xml:space="preserve">______ </v>
          </cell>
          <cell r="BH56" t="str">
            <v xml:space="preserve">______ </v>
          </cell>
          <cell r="BI56" t="str">
            <v xml:space="preserve">______ </v>
          </cell>
          <cell r="BK56" t="str">
            <v xml:space="preserve">______ </v>
          </cell>
          <cell r="BL56" t="str">
            <v xml:space="preserve">______ </v>
          </cell>
          <cell r="BM56" t="str">
            <v xml:space="preserve">______ </v>
          </cell>
          <cell r="BP56" t="str">
            <v xml:space="preserve">______ </v>
          </cell>
          <cell r="BQ56" t="str">
            <v xml:space="preserve">______ </v>
          </cell>
          <cell r="BR56" t="str">
            <v xml:space="preserve">______ </v>
          </cell>
          <cell r="BT56" t="str">
            <v xml:space="preserve">______ </v>
          </cell>
          <cell r="BU56" t="str">
            <v xml:space="preserve">______ </v>
          </cell>
          <cell r="BV56" t="str">
            <v xml:space="preserve">______ </v>
          </cell>
          <cell r="BX56" t="str">
            <v xml:space="preserve">______ </v>
          </cell>
          <cell r="BY56" t="str">
            <v xml:space="preserve">______ </v>
          </cell>
          <cell r="BZ56" t="str">
            <v xml:space="preserve">______ </v>
          </cell>
          <cell r="CB56" t="str">
            <v xml:space="preserve">______ </v>
          </cell>
          <cell r="CC56" t="str">
            <v xml:space="preserve">______ </v>
          </cell>
          <cell r="CD56" t="str">
            <v xml:space="preserve">______ </v>
          </cell>
          <cell r="CG56" t="str">
            <v xml:space="preserve">______ </v>
          </cell>
          <cell r="CH56" t="str">
            <v xml:space="preserve">______ </v>
          </cell>
          <cell r="CI56" t="str">
            <v xml:space="preserve">______ </v>
          </cell>
        </row>
        <row r="57">
          <cell r="A57" t="str">
            <v>ASSESSMENTS/FUNDING</v>
          </cell>
          <cell r="E57">
            <v>9.9999999999998979E-2</v>
          </cell>
          <cell r="F57">
            <v>1.2000000000000006</v>
          </cell>
          <cell r="G57">
            <v>1.5391999999999995</v>
          </cell>
          <cell r="H57">
            <v>3.1089999999999973</v>
          </cell>
          <cell r="K57">
            <v>3.7140000000000022</v>
          </cell>
          <cell r="L57">
            <v>5.1445840000000018</v>
          </cell>
          <cell r="M57">
            <v>5.008</v>
          </cell>
          <cell r="N57">
            <v>7.6830009999999991</v>
          </cell>
          <cell r="Q57">
            <v>9.1027999999999831E-2</v>
          </cell>
          <cell r="R57">
            <v>-0.10000000000000003</v>
          </cell>
          <cell r="S57">
            <v>-0.10000000000000003</v>
          </cell>
          <cell r="U57">
            <v>0.38322399999999973</v>
          </cell>
          <cell r="V57">
            <v>1.0940000000000001</v>
          </cell>
          <cell r="W57">
            <v>1.0879999999999999</v>
          </cell>
          <cell r="Y57">
            <v>1.6784240000000001</v>
          </cell>
          <cell r="Z57">
            <v>1.5149999999999999</v>
          </cell>
          <cell r="AA57">
            <v>1.5820000000000003</v>
          </cell>
          <cell r="AC57">
            <v>2.1526759999999996</v>
          </cell>
          <cell r="AD57">
            <v>2.5090000000000003</v>
          </cell>
          <cell r="AE57">
            <v>2.57</v>
          </cell>
          <cell r="AH57">
            <v>0.3949999999999998</v>
          </cell>
          <cell r="AI57">
            <v>-0.11399999999999991</v>
          </cell>
          <cell r="AJ57">
            <v>-9.0999999999999776E-2</v>
          </cell>
          <cell r="AL57">
            <v>0.64700000000000002</v>
          </cell>
          <cell r="AM57">
            <v>0.32299999999999995</v>
          </cell>
          <cell r="AN57">
            <v>0.29800000000000004</v>
          </cell>
          <cell r="AP57">
            <v>2.077</v>
          </cell>
          <cell r="AQ57">
            <v>1.681</v>
          </cell>
          <cell r="AR57">
            <v>1.6369999999999996</v>
          </cell>
          <cell r="AT57">
            <v>3.1190000000000007</v>
          </cell>
          <cell r="AU57">
            <v>1.8900000000000003</v>
          </cell>
          <cell r="AV57">
            <v>1.8440000000000001</v>
          </cell>
          <cell r="AY57">
            <v>0.43399999999999916</v>
          </cell>
          <cell r="AZ57">
            <v>0.43399999999999916</v>
          </cell>
          <cell r="BA57">
            <v>0.43399999999999916</v>
          </cell>
          <cell r="BC57">
            <v>0.80309999999999937</v>
          </cell>
          <cell r="BD57">
            <v>0.80309999999999937</v>
          </cell>
          <cell r="BE57">
            <v>0.80309999999999937</v>
          </cell>
          <cell r="BG57">
            <v>2.5664999999999996</v>
          </cell>
          <cell r="BH57">
            <v>2.5664999999999996</v>
          </cell>
          <cell r="BI57">
            <v>2.5664999999999996</v>
          </cell>
          <cell r="BK57">
            <v>3.8035999999999968</v>
          </cell>
          <cell r="BL57">
            <v>3.8035999999999968</v>
          </cell>
          <cell r="BM57">
            <v>3.8035999999999968</v>
          </cell>
          <cell r="BP57">
            <v>0.8153999999999999</v>
          </cell>
          <cell r="BQ57">
            <v>0.8153999999999999</v>
          </cell>
          <cell r="BR57">
            <v>0.8153999999999999</v>
          </cell>
          <cell r="BT57">
            <v>1.2503999999999997</v>
          </cell>
          <cell r="BU57">
            <v>1.2503999999999997</v>
          </cell>
          <cell r="BV57">
            <v>1.2503999999999997</v>
          </cell>
          <cell r="BX57">
            <v>3.6870000000000003</v>
          </cell>
          <cell r="BY57">
            <v>3.6870000000000003</v>
          </cell>
          <cell r="BZ57">
            <v>3.6870000000000003</v>
          </cell>
          <cell r="CB57">
            <v>5.7527999999999988</v>
          </cell>
          <cell r="CC57">
            <v>5.7527999999999988</v>
          </cell>
          <cell r="CD57">
            <v>5.7527999999999988</v>
          </cell>
          <cell r="CG57">
            <v>14.828075999999994</v>
          </cell>
          <cell r="CH57">
            <v>13.955400000000003</v>
          </cell>
          <cell r="CI57">
            <v>13.9704</v>
          </cell>
        </row>
        <row r="59">
          <cell r="A59" t="str">
            <v>OPERATING PROFIT</v>
          </cell>
          <cell r="E59">
            <v>18.033839999999994</v>
          </cell>
          <cell r="F59">
            <v>20.822000000000006</v>
          </cell>
          <cell r="G59">
            <v>41.36079999999999</v>
          </cell>
          <cell r="H59">
            <v>54.891000000000012</v>
          </cell>
          <cell r="K59">
            <v>49.642999999999972</v>
          </cell>
          <cell r="L59">
            <v>60.610965999999969</v>
          </cell>
          <cell r="M59">
            <v>43.290507000000005</v>
          </cell>
          <cell r="N59">
            <v>33.565355015384618</v>
          </cell>
          <cell r="Q59">
            <v>-0.88702799999999926</v>
          </cell>
          <cell r="R59">
            <v>0.98900000000000121</v>
          </cell>
          <cell r="S59">
            <v>0.98900000000000121</v>
          </cell>
          <cell r="U59">
            <v>2.2287759999999985</v>
          </cell>
          <cell r="V59">
            <v>-0.14500000000000557</v>
          </cell>
          <cell r="W59">
            <v>0.56099999999999928</v>
          </cell>
          <cell r="Y59">
            <v>11.828575999999998</v>
          </cell>
          <cell r="Z59">
            <v>7.5239999999999947</v>
          </cell>
          <cell r="AA59">
            <v>9.5569999999999951</v>
          </cell>
          <cell r="AC59">
            <v>13.170324000000001</v>
          </cell>
          <cell r="AD59">
            <v>8.367999999999995</v>
          </cell>
          <cell r="AE59">
            <v>11.107000000000014</v>
          </cell>
          <cell r="AH59">
            <v>6.9329999999999998</v>
          </cell>
          <cell r="AI59">
            <v>-8.8709999999999987</v>
          </cell>
          <cell r="AJ59">
            <v>-7.5939999999999994</v>
          </cell>
          <cell r="AL59">
            <v>7.5659999999999989</v>
          </cell>
          <cell r="AM59">
            <v>-4.1170000000000009</v>
          </cell>
          <cell r="AN59">
            <v>-5.9920000000000009</v>
          </cell>
          <cell r="AP59">
            <v>13.589</v>
          </cell>
          <cell r="AQ59">
            <v>-0.45499999999999741</v>
          </cell>
          <cell r="AR59">
            <v>-2.3109999999999991</v>
          </cell>
          <cell r="AT59">
            <v>28.088000000000008</v>
          </cell>
          <cell r="AU59">
            <v>-13.442999999999991</v>
          </cell>
          <cell r="AV59">
            <v>-15.89699999999999</v>
          </cell>
          <cell r="AY59">
            <v>4.2289999999999974</v>
          </cell>
          <cell r="AZ59">
            <v>4.2289999999999974</v>
          </cell>
          <cell r="BA59">
            <v>4.2289999999999974</v>
          </cell>
          <cell r="BC59">
            <v>5.8829000000000002</v>
          </cell>
          <cell r="BD59">
            <v>5.8829000000000002</v>
          </cell>
          <cell r="BE59">
            <v>5.8829000000000002</v>
          </cell>
          <cell r="BG59">
            <v>20.687499999999993</v>
          </cell>
          <cell r="BH59">
            <v>20.687499999999993</v>
          </cell>
          <cell r="BI59">
            <v>20.687499999999993</v>
          </cell>
          <cell r="BK59">
            <v>30.799399999999984</v>
          </cell>
          <cell r="BL59">
            <v>30.799399999999984</v>
          </cell>
          <cell r="BM59">
            <v>30.799399999999984</v>
          </cell>
          <cell r="BP59">
            <v>13.455599999999997</v>
          </cell>
          <cell r="BQ59">
            <v>13.455599999999997</v>
          </cell>
          <cell r="BR59">
            <v>13.455599999999997</v>
          </cell>
          <cell r="BT59">
            <v>15.687600000000003</v>
          </cell>
          <cell r="BU59">
            <v>15.687600000000003</v>
          </cell>
          <cell r="BV59">
            <v>15.687600000000003</v>
          </cell>
          <cell r="BX59">
            <v>30.612000000000005</v>
          </cell>
          <cell r="BY59">
            <v>30.612000000000005</v>
          </cell>
          <cell r="BZ59">
            <v>30.612000000000005</v>
          </cell>
          <cell r="CB59">
            <v>59.755200000000023</v>
          </cell>
          <cell r="CC59">
            <v>59.755200000000023</v>
          </cell>
          <cell r="CD59">
            <v>59.755200000000023</v>
          </cell>
          <cell r="CG59">
            <v>131.81292400000009</v>
          </cell>
          <cell r="CH59">
            <v>85.479600000000005</v>
          </cell>
          <cell r="CI59">
            <v>85.764600000000016</v>
          </cell>
        </row>
        <row r="60">
          <cell r="B60" t="str">
            <v>% SALES</v>
          </cell>
          <cell r="E60">
            <v>0.15945039787798407</v>
          </cell>
          <cell r="F60">
            <v>0.15762301286903865</v>
          </cell>
          <cell r="G60">
            <v>0.26770744336569569</v>
          </cell>
          <cell r="H60">
            <v>0.3178401852924147</v>
          </cell>
          <cell r="K60">
            <v>0.3071872776213605</v>
          </cell>
          <cell r="L60">
            <v>0.31445981583044635</v>
          </cell>
          <cell r="M60">
            <v>0.25874071514080038</v>
          </cell>
          <cell r="N60">
            <v>0.21944857179590727</v>
          </cell>
          <cell r="Q60">
            <v>-3.3529691929691907E-2</v>
          </cell>
          <cell r="R60">
            <v>3.8079470198675545E-2</v>
          </cell>
          <cell r="S60">
            <v>3.8079470198675545E-2</v>
          </cell>
          <cell r="U60">
            <v>6.906650139448399E-2</v>
          </cell>
          <cell r="V60">
            <v>-4.0479048602776457E-3</v>
          </cell>
          <cell r="W60">
            <v>1.5235870834578075E-2</v>
          </cell>
          <cell r="Y60">
            <v>0.22618942537527487</v>
          </cell>
          <cell r="Z60">
            <v>0.14642975303115807</v>
          </cell>
          <cell r="AA60">
            <v>0.1776955543573247</v>
          </cell>
          <cell r="AC60">
            <v>0.11863019275806161</v>
          </cell>
          <cell r="AD60">
            <v>7.3937937371880924E-2</v>
          </cell>
          <cell r="AE60">
            <v>9.5276900905846951E-2</v>
          </cell>
          <cell r="AH60">
            <v>0.18181579775516624</v>
          </cell>
          <cell r="AI60">
            <v>-0.59999999999999987</v>
          </cell>
          <cell r="AJ60">
            <v>-0.4780610638967579</v>
          </cell>
          <cell r="AL60">
            <v>0.18838234195652712</v>
          </cell>
          <cell r="AM60">
            <v>-0.18109439605876662</v>
          </cell>
          <cell r="AN60">
            <v>-0.29613521794998521</v>
          </cell>
          <cell r="AP60">
            <v>0.23714704547834287</v>
          </cell>
          <cell r="AQ60">
            <v>-1.1048516342091141E-2</v>
          </cell>
          <cell r="AR60">
            <v>-5.8981164820580849E-2</v>
          </cell>
          <cell r="AT60">
            <v>0.20714322588257858</v>
          </cell>
          <cell r="AU60">
            <v>-0.17081104433234637</v>
          </cell>
          <cell r="AV60">
            <v>-0.21111273422663696</v>
          </cell>
          <cell r="AY60">
            <v>0.1131565568726085</v>
          </cell>
          <cell r="AZ60">
            <v>0.1131565568726085</v>
          </cell>
          <cell r="BA60">
            <v>0.1131565568726085</v>
          </cell>
          <cell r="BC60">
            <v>0.13963683835746499</v>
          </cell>
          <cell r="BD60">
            <v>0.13963683835746499</v>
          </cell>
          <cell r="BE60">
            <v>0.13963683835746499</v>
          </cell>
          <cell r="BG60">
            <v>0.29101254782804398</v>
          </cell>
          <cell r="BH60">
            <v>0.29101254782804398</v>
          </cell>
          <cell r="BI60">
            <v>0.29101254782804398</v>
          </cell>
          <cell r="BK60">
            <v>0.20452351070117061</v>
          </cell>
          <cell r="BL60">
            <v>0.20452351070117061</v>
          </cell>
          <cell r="BM60">
            <v>0.20452351070117061</v>
          </cell>
          <cell r="BP60">
            <v>0.25237925536903305</v>
          </cell>
          <cell r="BQ60">
            <v>0.25237925536903305</v>
          </cell>
          <cell r="BR60">
            <v>0.25237925536903305</v>
          </cell>
          <cell r="BT60">
            <v>0.26502010338885701</v>
          </cell>
          <cell r="BU60">
            <v>0.26502010338885701</v>
          </cell>
          <cell r="BV60">
            <v>0.26502010338885701</v>
          </cell>
          <cell r="BX60">
            <v>0.33635125038456476</v>
          </cell>
          <cell r="BY60">
            <v>0.36264083843812828</v>
          </cell>
          <cell r="BZ60">
            <v>0.36264083843812828</v>
          </cell>
          <cell r="CB60">
            <v>0.29360704792134484</v>
          </cell>
          <cell r="CC60">
            <v>0.30344433944011662</v>
          </cell>
          <cell r="CD60">
            <v>0.30344433944011662</v>
          </cell>
          <cell r="CG60">
            <v>0.21942160941123215</v>
          </cell>
          <cell r="CH60">
            <v>0.15847424994591122</v>
          </cell>
          <cell r="CI60">
            <v>0.15900262351381034</v>
          </cell>
        </row>
        <row r="65">
          <cell r="A65" t="str">
            <v>ALCATEL USA, INC.</v>
          </cell>
        </row>
        <row r="66">
          <cell r="A66" t="str">
            <v xml:space="preserve">NETWORKING SYSTEMS GROUP </v>
          </cell>
        </row>
        <row r="67">
          <cell r="A67" t="str">
            <v>SWITCHING &amp; ROUTING DIVISION</v>
          </cell>
        </row>
        <row r="68">
          <cell r="A68" t="str">
            <v>INCOME STATEMENT</v>
          </cell>
        </row>
        <row r="69">
          <cell r="A69" t="str">
            <v>$M</v>
          </cell>
        </row>
        <row r="71">
          <cell r="E71">
            <v>1999</v>
          </cell>
          <cell r="K71">
            <v>2000</v>
          </cell>
          <cell r="Q71" t="str">
            <v>JAN</v>
          </cell>
          <cell r="U71" t="str">
            <v>FEB</v>
          </cell>
          <cell r="Y71" t="str">
            <v>MAR</v>
          </cell>
          <cell r="AC71" t="str">
            <v>1Q01</v>
          </cell>
          <cell r="AH71" t="str">
            <v>APR</v>
          </cell>
          <cell r="AI71">
            <v>0</v>
          </cell>
          <cell r="AJ71">
            <v>0</v>
          </cell>
          <cell r="AL71" t="str">
            <v>MAY</v>
          </cell>
          <cell r="AM71">
            <v>0</v>
          </cell>
          <cell r="AN71">
            <v>0</v>
          </cell>
          <cell r="AP71" t="str">
            <v>JUN</v>
          </cell>
          <cell r="AQ71">
            <v>0</v>
          </cell>
          <cell r="AR71">
            <v>0</v>
          </cell>
          <cell r="AT71" t="str">
            <v>2Q01</v>
          </cell>
          <cell r="AY71" t="str">
            <v>JUL</v>
          </cell>
          <cell r="AZ71">
            <v>0</v>
          </cell>
          <cell r="BA71">
            <v>0</v>
          </cell>
          <cell r="BC71" t="str">
            <v>AUG</v>
          </cell>
          <cell r="BD71">
            <v>0</v>
          </cell>
          <cell r="BE71">
            <v>0</v>
          </cell>
          <cell r="BG71" t="str">
            <v>SEP</v>
          </cell>
          <cell r="BH71">
            <v>0</v>
          </cell>
          <cell r="BI71">
            <v>0</v>
          </cell>
          <cell r="BK71" t="str">
            <v>3Q01</v>
          </cell>
          <cell r="BP71" t="str">
            <v>OCT</v>
          </cell>
          <cell r="BQ71">
            <v>0</v>
          </cell>
          <cell r="BR71">
            <v>0</v>
          </cell>
          <cell r="BT71" t="str">
            <v>NOV</v>
          </cell>
          <cell r="BU71">
            <v>0</v>
          </cell>
          <cell r="BV71">
            <v>0</v>
          </cell>
          <cell r="BX71" t="str">
            <v>DEC</v>
          </cell>
          <cell r="BY71">
            <v>0</v>
          </cell>
          <cell r="BZ71">
            <v>0</v>
          </cell>
          <cell r="CB71" t="str">
            <v>4Q01</v>
          </cell>
          <cell r="CG71">
            <v>2001</v>
          </cell>
        </row>
        <row r="72">
          <cell r="E72" t="str">
            <v xml:space="preserve">   1Q   </v>
          </cell>
          <cell r="F72" t="str">
            <v xml:space="preserve">   2Q   </v>
          </cell>
          <cell r="G72" t="str">
            <v xml:space="preserve">   3Q   </v>
          </cell>
          <cell r="H72" t="str">
            <v xml:space="preserve">   4Q   </v>
          </cell>
          <cell r="K72" t="str">
            <v xml:space="preserve">   1Q   </v>
          </cell>
          <cell r="L72" t="str">
            <v xml:space="preserve">   2Q   </v>
          </cell>
          <cell r="M72" t="str">
            <v xml:space="preserve">   3Q   </v>
          </cell>
          <cell r="N72" t="str">
            <v xml:space="preserve">   4Q   </v>
          </cell>
          <cell r="Q72" t="str">
            <v xml:space="preserve"> AOP </v>
          </cell>
          <cell r="R72" t="str">
            <v>ACTL</v>
          </cell>
          <cell r="S72" t="str">
            <v>ACTL</v>
          </cell>
          <cell r="U72" t="str">
            <v xml:space="preserve"> AOP </v>
          </cell>
          <cell r="V72" t="str">
            <v>PRIOR</v>
          </cell>
          <cell r="W72" t="str">
            <v>OUTL</v>
          </cell>
          <cell r="Y72" t="str">
            <v xml:space="preserve"> AOP </v>
          </cell>
          <cell r="Z72" t="str">
            <v>PRIOR</v>
          </cell>
          <cell r="AA72" t="str">
            <v>OUTL</v>
          </cell>
          <cell r="AC72" t="str">
            <v xml:space="preserve"> AOP </v>
          </cell>
          <cell r="AD72" t="str">
            <v>PRIOR</v>
          </cell>
          <cell r="AE72" t="str">
            <v>OUTL</v>
          </cell>
          <cell r="AH72" t="str">
            <v xml:space="preserve"> AOP </v>
          </cell>
          <cell r="AI72" t="str">
            <v>PRIOR</v>
          </cell>
          <cell r="AJ72" t="str">
            <v>OTLK</v>
          </cell>
          <cell r="AL72" t="str">
            <v xml:space="preserve"> AOP </v>
          </cell>
          <cell r="AM72" t="str">
            <v>PRIOR</v>
          </cell>
          <cell r="AN72" t="str">
            <v>OTLK</v>
          </cell>
          <cell r="AP72" t="str">
            <v xml:space="preserve"> AOP </v>
          </cell>
          <cell r="AQ72" t="str">
            <v>PRIOR</v>
          </cell>
          <cell r="AR72" t="str">
            <v>OTLK</v>
          </cell>
          <cell r="AT72" t="str">
            <v xml:space="preserve"> AOP </v>
          </cell>
          <cell r="AU72" t="str">
            <v>PRIOR</v>
          </cell>
          <cell r="AV72" t="str">
            <v>OTLK</v>
          </cell>
          <cell r="AY72" t="str">
            <v xml:space="preserve"> AOP </v>
          </cell>
          <cell r="AZ72" t="str">
            <v>PRIOR</v>
          </cell>
          <cell r="BA72" t="str">
            <v>OTLK</v>
          </cell>
          <cell r="BC72" t="str">
            <v xml:space="preserve"> AOP </v>
          </cell>
          <cell r="BD72" t="str">
            <v>PRIOR</v>
          </cell>
          <cell r="BE72" t="str">
            <v>OTLK</v>
          </cell>
          <cell r="BG72" t="str">
            <v xml:space="preserve"> AOP </v>
          </cell>
          <cell r="BH72" t="str">
            <v>PRIOR</v>
          </cell>
          <cell r="BI72" t="str">
            <v>OTLK</v>
          </cell>
          <cell r="BK72" t="str">
            <v xml:space="preserve"> AOP </v>
          </cell>
          <cell r="BL72" t="str">
            <v>PRIOR</v>
          </cell>
          <cell r="BM72" t="str">
            <v>OTLK</v>
          </cell>
          <cell r="BP72" t="str">
            <v xml:space="preserve"> AOP </v>
          </cell>
          <cell r="BQ72" t="str">
            <v>PRIOR</v>
          </cell>
          <cell r="BR72" t="str">
            <v>OTLK</v>
          </cell>
          <cell r="BT72" t="str">
            <v xml:space="preserve"> AOP </v>
          </cell>
          <cell r="BU72" t="str">
            <v>PRIOR</v>
          </cell>
          <cell r="BV72" t="str">
            <v>OTLK</v>
          </cell>
          <cell r="BX72" t="str">
            <v xml:space="preserve"> AOP </v>
          </cell>
          <cell r="BY72" t="str">
            <v>PRIOR</v>
          </cell>
          <cell r="BZ72" t="str">
            <v>OTLK</v>
          </cell>
          <cell r="CB72" t="str">
            <v xml:space="preserve"> AOP </v>
          </cell>
          <cell r="CC72" t="str">
            <v>PRIOR</v>
          </cell>
          <cell r="CD72" t="str">
            <v>OTLK</v>
          </cell>
          <cell r="CG72" t="str">
            <v xml:space="preserve"> AOP </v>
          </cell>
          <cell r="CH72" t="str">
            <v>PRIOR</v>
          </cell>
          <cell r="CI72" t="str">
            <v>OTLK</v>
          </cell>
        </row>
        <row r="73">
          <cell r="A73" t="str">
            <v>ORDERS</v>
          </cell>
          <cell r="E73">
            <v>97</v>
          </cell>
          <cell r="F73">
            <v>121</v>
          </cell>
          <cell r="G73">
            <v>172.1</v>
          </cell>
          <cell r="H73">
            <v>145.50000000000003</v>
          </cell>
          <cell r="K73">
            <v>164.393</v>
          </cell>
          <cell r="L73">
            <v>115.5</v>
          </cell>
          <cell r="M73">
            <v>125.84842600000002</v>
          </cell>
          <cell r="N73">
            <v>98.075999999999993</v>
          </cell>
          <cell r="Q73">
            <v>24.791070000000001</v>
          </cell>
          <cell r="R73">
            <v>29.396169999999998</v>
          </cell>
          <cell r="S73">
            <v>29.396169999999998</v>
          </cell>
          <cell r="U73">
            <v>28.373410000000003</v>
          </cell>
          <cell r="V73">
            <v>39.198999999999998</v>
          </cell>
          <cell r="W73">
            <v>46.22</v>
          </cell>
          <cell r="Y73">
            <v>36.397109999999998</v>
          </cell>
          <cell r="Z73">
            <v>32.325499999999998</v>
          </cell>
          <cell r="AA73">
            <v>28.804500000000001</v>
          </cell>
          <cell r="AC73">
            <v>89.561589999999995</v>
          </cell>
          <cell r="AD73">
            <v>100.92067</v>
          </cell>
          <cell r="AE73">
            <v>104.42067</v>
          </cell>
          <cell r="AH73">
            <v>36.201409999999996</v>
          </cell>
          <cell r="AI73">
            <v>5.99</v>
          </cell>
          <cell r="AJ73">
            <v>5.59</v>
          </cell>
          <cell r="AL73">
            <v>35.255870000000002</v>
          </cell>
          <cell r="AM73">
            <v>18.291</v>
          </cell>
          <cell r="AN73">
            <v>18.291</v>
          </cell>
          <cell r="AP73">
            <v>37.306600000000003</v>
          </cell>
          <cell r="AQ73">
            <v>13.291</v>
          </cell>
          <cell r="AR73">
            <v>11.231000000000002</v>
          </cell>
          <cell r="AT73">
            <v>108.76388</v>
          </cell>
          <cell r="AU73">
            <v>37.572000000000003</v>
          </cell>
          <cell r="AV73">
            <v>35.112000000000002</v>
          </cell>
          <cell r="AY73">
            <v>34.598729999999996</v>
          </cell>
          <cell r="AZ73">
            <v>34.598729999999996</v>
          </cell>
          <cell r="BA73">
            <v>34.598729999999996</v>
          </cell>
          <cell r="BC73">
            <v>35.631819999999998</v>
          </cell>
          <cell r="BD73">
            <v>35.631819999999998</v>
          </cell>
          <cell r="BE73">
            <v>35.631819999999998</v>
          </cell>
          <cell r="BG73">
            <v>48.809640000000002</v>
          </cell>
          <cell r="BH73">
            <v>48.809640000000002</v>
          </cell>
          <cell r="BI73">
            <v>48.809640000000002</v>
          </cell>
          <cell r="BK73">
            <v>119.04019</v>
          </cell>
          <cell r="BL73">
            <v>119.04019</v>
          </cell>
          <cell r="BM73">
            <v>119.04019</v>
          </cell>
          <cell r="BP73">
            <v>50.578150000000001</v>
          </cell>
          <cell r="BQ73">
            <v>50.578150000000001</v>
          </cell>
          <cell r="BR73">
            <v>50.578150000000001</v>
          </cell>
          <cell r="BT73">
            <v>52.128299999999996</v>
          </cell>
          <cell r="BU73">
            <v>52.128299999999996</v>
          </cell>
          <cell r="BV73">
            <v>52.128299999999996</v>
          </cell>
          <cell r="BX73">
            <v>59.281649999999999</v>
          </cell>
          <cell r="BY73">
            <v>52.485813</v>
          </cell>
          <cell r="BZ73">
            <v>52.485813</v>
          </cell>
          <cell r="CB73">
            <v>161.98809999999997</v>
          </cell>
          <cell r="CC73">
            <v>155.192263</v>
          </cell>
          <cell r="CD73">
            <v>155.192263</v>
          </cell>
          <cell r="CG73">
            <v>479.35375999999997</v>
          </cell>
          <cell r="CH73">
            <v>412.72512300000005</v>
          </cell>
          <cell r="CI73">
            <v>413.76512300000002</v>
          </cell>
        </row>
        <row r="75">
          <cell r="A75" t="str">
            <v>HARDWARE SALES</v>
          </cell>
          <cell r="E75">
            <v>63.499999999999993</v>
          </cell>
          <cell r="F75">
            <v>77.100000000000009</v>
          </cell>
          <cell r="G75">
            <v>96.1</v>
          </cell>
          <cell r="H75">
            <v>101.3</v>
          </cell>
          <cell r="K75">
            <v>106.73399999999999</v>
          </cell>
          <cell r="L75">
            <v>133.76100000000002</v>
          </cell>
          <cell r="M75">
            <v>101.161</v>
          </cell>
          <cell r="N75">
            <v>93.469000000000008</v>
          </cell>
          <cell r="Q75">
            <v>19.919999999999998</v>
          </cell>
          <cell r="R75">
            <v>21.567999999999998</v>
          </cell>
          <cell r="S75">
            <v>21.567999999999998</v>
          </cell>
          <cell r="U75">
            <v>23.397000000000002</v>
          </cell>
          <cell r="V75">
            <v>19.200000000000003</v>
          </cell>
          <cell r="W75">
            <v>20.7</v>
          </cell>
          <cell r="Y75">
            <v>26.186999999999998</v>
          </cell>
          <cell r="Z75">
            <v>25.865000000000002</v>
          </cell>
          <cell r="AA75">
            <v>26.365000000000002</v>
          </cell>
          <cell r="AC75">
            <v>69.503999999999991</v>
          </cell>
          <cell r="AD75">
            <v>66.63300000000001</v>
          </cell>
          <cell r="AE75">
            <v>68.63300000000001</v>
          </cell>
          <cell r="AH75">
            <v>27.503</v>
          </cell>
          <cell r="AI75">
            <v>9.7999999999999989</v>
          </cell>
          <cell r="AJ75">
            <v>10.799999999999999</v>
          </cell>
          <cell r="AL75">
            <v>26.585000000000001</v>
          </cell>
          <cell r="AM75">
            <v>12.039000000000001</v>
          </cell>
          <cell r="AN75">
            <v>9.5390000000000015</v>
          </cell>
          <cell r="AP75">
            <v>23.576000000000001</v>
          </cell>
          <cell r="AQ75">
            <v>10.224</v>
          </cell>
          <cell r="AR75">
            <v>8.2240000000000002</v>
          </cell>
          <cell r="AT75">
            <v>77.664000000000001</v>
          </cell>
          <cell r="AU75">
            <v>32.063000000000002</v>
          </cell>
          <cell r="AV75">
            <v>28.562999999999999</v>
          </cell>
          <cell r="AY75">
            <v>24.055</v>
          </cell>
          <cell r="AZ75">
            <v>24.055</v>
          </cell>
          <cell r="BA75">
            <v>24.055</v>
          </cell>
          <cell r="BC75">
            <v>25.058</v>
          </cell>
          <cell r="BD75">
            <v>25.058</v>
          </cell>
          <cell r="BE75">
            <v>25.058</v>
          </cell>
          <cell r="BG75">
            <v>31.350999999999999</v>
          </cell>
          <cell r="BH75">
            <v>31.350999999999999</v>
          </cell>
          <cell r="BI75">
            <v>31.350999999999999</v>
          </cell>
          <cell r="BK75">
            <v>80.463999999999999</v>
          </cell>
          <cell r="BL75">
            <v>80.463999999999999</v>
          </cell>
          <cell r="BM75">
            <v>80.463999999999999</v>
          </cell>
          <cell r="BP75">
            <v>35.411000000000001</v>
          </cell>
          <cell r="BQ75">
            <v>35.411000000000001</v>
          </cell>
          <cell r="BR75">
            <v>35.411000000000001</v>
          </cell>
          <cell r="BT75">
            <v>36.914999999999999</v>
          </cell>
          <cell r="BU75">
            <v>36.914999999999999</v>
          </cell>
          <cell r="BV75">
            <v>36.914999999999999</v>
          </cell>
          <cell r="BX75">
            <v>38.86</v>
          </cell>
          <cell r="BY75">
            <v>32.262099999999997</v>
          </cell>
          <cell r="BZ75">
            <v>32.262099999999997</v>
          </cell>
          <cell r="CB75">
            <v>111.18599999999999</v>
          </cell>
          <cell r="CC75">
            <v>104.5881</v>
          </cell>
          <cell r="CD75">
            <v>104.5881</v>
          </cell>
          <cell r="CG75">
            <v>338.81799999999998</v>
          </cell>
          <cell r="CH75">
            <v>283.74810000000002</v>
          </cell>
          <cell r="CI75">
            <v>282.24810000000002</v>
          </cell>
        </row>
        <row r="76">
          <cell r="A76" t="str">
            <v>SOFTWARE SALES</v>
          </cell>
          <cell r="E76">
            <v>17.8</v>
          </cell>
          <cell r="F76">
            <v>23.5</v>
          </cell>
          <cell r="G76">
            <v>23.6</v>
          </cell>
          <cell r="H76">
            <v>21.6</v>
          </cell>
          <cell r="K76">
            <v>19.431999999999999</v>
          </cell>
          <cell r="L76">
            <v>19.446000000000002</v>
          </cell>
          <cell r="M76">
            <v>22.731000000000002</v>
          </cell>
          <cell r="N76">
            <v>24.792981000000001</v>
          </cell>
          <cell r="Q76">
            <v>3.8659999999999997</v>
          </cell>
          <cell r="R76">
            <v>2.4290000000000003</v>
          </cell>
          <cell r="S76">
            <v>2.4290000000000003</v>
          </cell>
          <cell r="U76">
            <v>3.867</v>
          </cell>
          <cell r="V76">
            <v>2.8</v>
          </cell>
          <cell r="W76">
            <v>2.5</v>
          </cell>
          <cell r="Y76">
            <v>8.8670000000000009</v>
          </cell>
          <cell r="Z76">
            <v>10.684999999999999</v>
          </cell>
          <cell r="AA76">
            <v>12.085000000000001</v>
          </cell>
          <cell r="AC76">
            <v>16.600000000000001</v>
          </cell>
          <cell r="AD76">
            <v>15.913999999999998</v>
          </cell>
          <cell r="AE76">
            <v>17.014000000000003</v>
          </cell>
          <cell r="AH76">
            <v>7.3609999999999998</v>
          </cell>
          <cell r="AI76">
            <v>1.6</v>
          </cell>
          <cell r="AJ76">
            <v>1.6</v>
          </cell>
          <cell r="AL76">
            <v>7.3609999999999998</v>
          </cell>
          <cell r="AM76">
            <v>4.1609999999999996</v>
          </cell>
          <cell r="AN76">
            <v>4.1609999999999996</v>
          </cell>
          <cell r="AP76">
            <v>12.361000000000001</v>
          </cell>
          <cell r="AQ76">
            <v>9.3759999999999994</v>
          </cell>
          <cell r="AR76">
            <v>9.3759999999999994</v>
          </cell>
          <cell r="AT76">
            <v>27.082999999999998</v>
          </cell>
          <cell r="AU76">
            <v>15.136999999999999</v>
          </cell>
          <cell r="AV76">
            <v>15.136999999999999</v>
          </cell>
          <cell r="AY76">
            <v>9.2530000000000001</v>
          </cell>
          <cell r="AZ76">
            <v>9.2530000000000001</v>
          </cell>
          <cell r="BA76">
            <v>9.2530000000000001</v>
          </cell>
          <cell r="BC76">
            <v>9.2530000000000001</v>
          </cell>
          <cell r="BD76">
            <v>9.2530000000000001</v>
          </cell>
          <cell r="BE76">
            <v>9.2530000000000001</v>
          </cell>
          <cell r="BG76">
            <v>15.754</v>
          </cell>
          <cell r="BH76">
            <v>15.754</v>
          </cell>
          <cell r="BI76">
            <v>15.754</v>
          </cell>
          <cell r="BK76">
            <v>34.26</v>
          </cell>
          <cell r="BL76">
            <v>34.26</v>
          </cell>
          <cell r="BM76">
            <v>34.26</v>
          </cell>
          <cell r="BP76">
            <v>13.411000000000001</v>
          </cell>
          <cell r="BQ76">
            <v>13.411000000000001</v>
          </cell>
          <cell r="BR76">
            <v>13.411000000000001</v>
          </cell>
          <cell r="BT76">
            <v>13.411999999999999</v>
          </cell>
          <cell r="BU76">
            <v>13.411999999999999</v>
          </cell>
          <cell r="BV76">
            <v>13.411999999999999</v>
          </cell>
          <cell r="BX76">
            <v>18.411999999999999</v>
          </cell>
          <cell r="BY76">
            <v>18.411999999999999</v>
          </cell>
          <cell r="BZ76">
            <v>18.411999999999999</v>
          </cell>
          <cell r="CB76">
            <v>45.234999999999999</v>
          </cell>
          <cell r="CC76">
            <v>45.234999999999999</v>
          </cell>
          <cell r="CD76">
            <v>45.234999999999999</v>
          </cell>
          <cell r="CG76">
            <v>123.178</v>
          </cell>
          <cell r="CH76">
            <v>110.54599999999999</v>
          </cell>
          <cell r="CI76">
            <v>111.646</v>
          </cell>
        </row>
        <row r="77">
          <cell r="A77" t="str">
            <v>SERVICE SALES</v>
          </cell>
          <cell r="E77">
            <v>6.1</v>
          </cell>
          <cell r="F77">
            <v>6.6</v>
          </cell>
          <cell r="G77">
            <v>7.8000000000000007</v>
          </cell>
          <cell r="H77">
            <v>11.1</v>
          </cell>
          <cell r="K77">
            <v>10.297000000000001</v>
          </cell>
          <cell r="L77">
            <v>15.4948</v>
          </cell>
          <cell r="M77">
            <v>15.758311000000001</v>
          </cell>
          <cell r="N77">
            <v>13.039190399999999</v>
          </cell>
          <cell r="Q77">
            <v>0.28299999999999997</v>
          </cell>
          <cell r="R77">
            <v>0.47599999999999998</v>
          </cell>
          <cell r="S77">
            <v>0.47599999999999998</v>
          </cell>
          <cell r="U77">
            <v>0.28299999999999997</v>
          </cell>
          <cell r="V77">
            <v>0.7</v>
          </cell>
          <cell r="W77">
            <v>0.5</v>
          </cell>
          <cell r="Y77">
            <v>0.28299999999999997</v>
          </cell>
          <cell r="Z77">
            <v>0.5</v>
          </cell>
          <cell r="AA77">
            <v>1</v>
          </cell>
          <cell r="AC77">
            <v>0.84899999999999998</v>
          </cell>
          <cell r="AD77">
            <v>1.6759999999999999</v>
          </cell>
          <cell r="AE77">
            <v>1.976</v>
          </cell>
          <cell r="AH77">
            <v>0.28299999999999997</v>
          </cell>
          <cell r="AI77">
            <v>0.4</v>
          </cell>
          <cell r="AJ77">
            <v>0.5</v>
          </cell>
          <cell r="AL77">
            <v>0.28299999999999997</v>
          </cell>
          <cell r="AM77">
            <v>0.60000000000000009</v>
          </cell>
          <cell r="AN77">
            <v>0.60000000000000009</v>
          </cell>
          <cell r="AP77">
            <v>0.28299999999999997</v>
          </cell>
          <cell r="AQ77">
            <v>0.5</v>
          </cell>
          <cell r="AR77">
            <v>0.5</v>
          </cell>
          <cell r="AT77">
            <v>0.84899999999999998</v>
          </cell>
          <cell r="AU77">
            <v>1.5</v>
          </cell>
          <cell r="AV77">
            <v>1.6</v>
          </cell>
          <cell r="AY77">
            <v>0.28299999999999997</v>
          </cell>
          <cell r="AZ77">
            <v>0.28299999999999997</v>
          </cell>
          <cell r="BA77">
            <v>0.28299999999999997</v>
          </cell>
          <cell r="BC77">
            <v>0.28299999999999997</v>
          </cell>
          <cell r="BD77">
            <v>0.28299999999999997</v>
          </cell>
          <cell r="BE77">
            <v>0.28299999999999997</v>
          </cell>
          <cell r="BG77">
            <v>0.28299999999999997</v>
          </cell>
          <cell r="BH77">
            <v>0.28299999999999997</v>
          </cell>
          <cell r="BI77">
            <v>0.28299999999999997</v>
          </cell>
          <cell r="BK77">
            <v>0.84899999999999998</v>
          </cell>
          <cell r="BL77">
            <v>0.84899999999999998</v>
          </cell>
          <cell r="BM77">
            <v>0.84899999999999998</v>
          </cell>
          <cell r="BP77">
            <v>0.28299999999999997</v>
          </cell>
          <cell r="BQ77">
            <v>0.28299999999999997</v>
          </cell>
          <cell r="BR77">
            <v>0.28299999999999997</v>
          </cell>
          <cell r="BT77">
            <v>0.28299999999999997</v>
          </cell>
          <cell r="BU77">
            <v>0.28299999999999997</v>
          </cell>
          <cell r="BV77">
            <v>0.28299999999999997</v>
          </cell>
          <cell r="BX77">
            <v>0.28299999999999997</v>
          </cell>
          <cell r="BY77">
            <v>0.28299999999999997</v>
          </cell>
          <cell r="BZ77">
            <v>0.28299999999999997</v>
          </cell>
          <cell r="CB77">
            <v>0.84899999999999998</v>
          </cell>
          <cell r="CC77">
            <v>0.84899999999999998</v>
          </cell>
          <cell r="CD77">
            <v>0.84899999999999998</v>
          </cell>
          <cell r="CG77">
            <v>3.3959999999999999</v>
          </cell>
          <cell r="CH77">
            <v>4.8740000000000006</v>
          </cell>
          <cell r="CI77">
            <v>5.274</v>
          </cell>
        </row>
        <row r="78">
          <cell r="A78" t="str">
            <v>OTHER SALES</v>
          </cell>
          <cell r="E78">
            <v>4.6000000000000005</v>
          </cell>
          <cell r="F78">
            <v>7.3</v>
          </cell>
          <cell r="G78">
            <v>4.8</v>
          </cell>
          <cell r="H78">
            <v>2.8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Q78">
            <v>0</v>
          </cell>
          <cell r="R78">
            <v>0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H78">
            <v>0</v>
          </cell>
          <cell r="AI78">
            <v>0</v>
          </cell>
          <cell r="AJ78">
            <v>0</v>
          </cell>
          <cell r="AL78">
            <v>0</v>
          </cell>
          <cell r="AM78">
            <v>0</v>
          </cell>
          <cell r="AN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Y78">
            <v>0</v>
          </cell>
          <cell r="AZ78">
            <v>0</v>
          </cell>
          <cell r="BA78">
            <v>0</v>
          </cell>
          <cell r="BC78">
            <v>0</v>
          </cell>
          <cell r="BD78">
            <v>0</v>
          </cell>
          <cell r="BE78">
            <v>0</v>
          </cell>
          <cell r="BG78">
            <v>0</v>
          </cell>
          <cell r="BH78">
            <v>0</v>
          </cell>
          <cell r="BI78">
            <v>0</v>
          </cell>
          <cell r="BK78">
            <v>0</v>
          </cell>
          <cell r="BL78">
            <v>0</v>
          </cell>
          <cell r="BM78">
            <v>0</v>
          </cell>
          <cell r="BP78">
            <v>0</v>
          </cell>
          <cell r="BQ78">
            <v>0</v>
          </cell>
          <cell r="BR78">
            <v>0</v>
          </cell>
          <cell r="BT78">
            <v>0</v>
          </cell>
          <cell r="BU78">
            <v>0</v>
          </cell>
          <cell r="BV78">
            <v>0</v>
          </cell>
          <cell r="BX78">
            <v>0</v>
          </cell>
          <cell r="BY78">
            <v>0</v>
          </cell>
          <cell r="BZ78">
            <v>0</v>
          </cell>
          <cell r="CB78">
            <v>0</v>
          </cell>
          <cell r="CC78">
            <v>0</v>
          </cell>
          <cell r="CD78">
            <v>0</v>
          </cell>
          <cell r="CG78">
            <v>0</v>
          </cell>
          <cell r="CH78">
            <v>0</v>
          </cell>
          <cell r="CI78">
            <v>0</v>
          </cell>
        </row>
        <row r="79">
          <cell r="E79" t="str">
            <v xml:space="preserve">______ </v>
          </cell>
          <cell r="F79" t="str">
            <v xml:space="preserve">______ </v>
          </cell>
          <cell r="G79" t="str">
            <v xml:space="preserve">______ </v>
          </cell>
          <cell r="H79" t="str">
            <v xml:space="preserve">______ </v>
          </cell>
          <cell r="K79" t="str">
            <v xml:space="preserve">______ </v>
          </cell>
          <cell r="L79" t="str">
            <v xml:space="preserve">______ </v>
          </cell>
          <cell r="M79" t="str">
            <v xml:space="preserve">______ </v>
          </cell>
          <cell r="N79" t="str">
            <v xml:space="preserve">______ </v>
          </cell>
          <cell r="Q79" t="str">
            <v xml:space="preserve">______ </v>
          </cell>
          <cell r="R79" t="str">
            <v xml:space="preserve">______ </v>
          </cell>
          <cell r="S79" t="str">
            <v xml:space="preserve">______ </v>
          </cell>
          <cell r="U79" t="str">
            <v xml:space="preserve">______ </v>
          </cell>
          <cell r="V79" t="str">
            <v xml:space="preserve">______ </v>
          </cell>
          <cell r="W79" t="str">
            <v xml:space="preserve">______ </v>
          </cell>
          <cell r="Y79" t="str">
            <v xml:space="preserve">______ </v>
          </cell>
          <cell r="Z79" t="str">
            <v xml:space="preserve">______ </v>
          </cell>
          <cell r="AA79" t="str">
            <v xml:space="preserve">______ </v>
          </cell>
          <cell r="AC79" t="str">
            <v xml:space="preserve">______ </v>
          </cell>
          <cell r="AD79" t="str">
            <v xml:space="preserve">______ </v>
          </cell>
          <cell r="AE79" t="str">
            <v xml:space="preserve">______ </v>
          </cell>
          <cell r="AH79" t="str">
            <v xml:space="preserve">______ </v>
          </cell>
          <cell r="AI79" t="str">
            <v xml:space="preserve">______ </v>
          </cell>
          <cell r="AJ79" t="str">
            <v xml:space="preserve">______ </v>
          </cell>
          <cell r="AL79" t="str">
            <v xml:space="preserve">______ </v>
          </cell>
          <cell r="AM79" t="str">
            <v xml:space="preserve">______ </v>
          </cell>
          <cell r="AN79" t="str">
            <v xml:space="preserve">______ </v>
          </cell>
          <cell r="AP79" t="str">
            <v xml:space="preserve">______ </v>
          </cell>
          <cell r="AQ79" t="str">
            <v xml:space="preserve">______ </v>
          </cell>
          <cell r="AR79" t="str">
            <v xml:space="preserve">______ </v>
          </cell>
          <cell r="AT79" t="str">
            <v xml:space="preserve">______ </v>
          </cell>
          <cell r="AU79" t="str">
            <v xml:space="preserve">______ </v>
          </cell>
          <cell r="AV79" t="str">
            <v xml:space="preserve">______ </v>
          </cell>
          <cell r="AY79" t="str">
            <v xml:space="preserve">______ </v>
          </cell>
          <cell r="AZ79" t="str">
            <v xml:space="preserve">______ </v>
          </cell>
          <cell r="BA79" t="str">
            <v xml:space="preserve">______ </v>
          </cell>
          <cell r="BC79" t="str">
            <v xml:space="preserve">______ </v>
          </cell>
          <cell r="BD79" t="str">
            <v xml:space="preserve">______ </v>
          </cell>
          <cell r="BE79" t="str">
            <v xml:space="preserve">______ </v>
          </cell>
          <cell r="BG79" t="str">
            <v xml:space="preserve">______ </v>
          </cell>
          <cell r="BH79" t="str">
            <v xml:space="preserve">______ </v>
          </cell>
          <cell r="BI79" t="str">
            <v xml:space="preserve">______ </v>
          </cell>
          <cell r="BK79" t="str">
            <v xml:space="preserve">______ </v>
          </cell>
          <cell r="BL79" t="str">
            <v xml:space="preserve">______ </v>
          </cell>
          <cell r="BM79" t="str">
            <v xml:space="preserve">______ </v>
          </cell>
          <cell r="BP79" t="str">
            <v xml:space="preserve">______ </v>
          </cell>
          <cell r="BQ79" t="str">
            <v xml:space="preserve">______ </v>
          </cell>
          <cell r="BR79" t="str">
            <v xml:space="preserve">______ </v>
          </cell>
          <cell r="BT79" t="str">
            <v xml:space="preserve">______ </v>
          </cell>
          <cell r="BU79" t="str">
            <v xml:space="preserve">______ </v>
          </cell>
          <cell r="BV79" t="str">
            <v xml:space="preserve">______ </v>
          </cell>
          <cell r="BX79" t="str">
            <v xml:space="preserve">______ </v>
          </cell>
          <cell r="BY79" t="str">
            <v xml:space="preserve">______ </v>
          </cell>
          <cell r="BZ79" t="str">
            <v xml:space="preserve">______ </v>
          </cell>
          <cell r="CB79" t="str">
            <v xml:space="preserve">______ </v>
          </cell>
          <cell r="CC79" t="str">
            <v xml:space="preserve">______ </v>
          </cell>
          <cell r="CD79" t="str">
            <v xml:space="preserve">______ </v>
          </cell>
          <cell r="CG79" t="str">
            <v xml:space="preserve">______ </v>
          </cell>
          <cell r="CH79" t="str">
            <v xml:space="preserve">______ </v>
          </cell>
          <cell r="CI79" t="str">
            <v xml:space="preserve">______ </v>
          </cell>
        </row>
        <row r="80">
          <cell r="A80" t="str">
            <v>SALES</v>
          </cell>
          <cell r="E80">
            <v>91.999999999999986</v>
          </cell>
          <cell r="F80">
            <v>114.5</v>
          </cell>
          <cell r="G80">
            <v>132.29999999999998</v>
          </cell>
          <cell r="H80">
            <v>136.80000000000001</v>
          </cell>
          <cell r="K80">
            <v>136.46299999999999</v>
          </cell>
          <cell r="L80">
            <v>168.70180000000002</v>
          </cell>
          <cell r="M80">
            <v>139.65031099999999</v>
          </cell>
          <cell r="N80">
            <v>131.30117140000002</v>
          </cell>
          <cell r="Q80">
            <v>24.068999999999999</v>
          </cell>
          <cell r="R80">
            <v>24.472999999999999</v>
          </cell>
          <cell r="S80">
            <v>24.472999999999999</v>
          </cell>
          <cell r="U80">
            <v>27.547000000000004</v>
          </cell>
          <cell r="V80">
            <v>22.700000000000003</v>
          </cell>
          <cell r="W80">
            <v>23.7</v>
          </cell>
          <cell r="Y80">
            <v>35.337000000000003</v>
          </cell>
          <cell r="Z80">
            <v>37.049999999999997</v>
          </cell>
          <cell r="AA80">
            <v>39.450000000000003</v>
          </cell>
          <cell r="AC80">
            <v>86.952999999999989</v>
          </cell>
          <cell r="AD80">
            <v>84.223000000000013</v>
          </cell>
          <cell r="AE80">
            <v>87.623000000000019</v>
          </cell>
          <cell r="AH80">
            <v>35.146999999999998</v>
          </cell>
          <cell r="AI80">
            <v>11.799999999999999</v>
          </cell>
          <cell r="AJ80">
            <v>12.899999999999999</v>
          </cell>
          <cell r="AL80">
            <v>34.228999999999999</v>
          </cell>
          <cell r="AM80">
            <v>16.800000000000004</v>
          </cell>
          <cell r="AN80">
            <v>14.3</v>
          </cell>
          <cell r="AP80">
            <v>36.22</v>
          </cell>
          <cell r="AQ80">
            <v>20.100000000000001</v>
          </cell>
          <cell r="AR80">
            <v>18.100000000000001</v>
          </cell>
          <cell r="AT80">
            <v>105.596</v>
          </cell>
          <cell r="AU80">
            <v>48.7</v>
          </cell>
          <cell r="AV80">
            <v>45.3</v>
          </cell>
          <cell r="AY80">
            <v>33.591000000000001</v>
          </cell>
          <cell r="AZ80">
            <v>33.591000000000001</v>
          </cell>
          <cell r="BA80">
            <v>33.591000000000001</v>
          </cell>
          <cell r="BC80">
            <v>34.594000000000001</v>
          </cell>
          <cell r="BD80">
            <v>34.594000000000001</v>
          </cell>
          <cell r="BE80">
            <v>34.594000000000001</v>
          </cell>
          <cell r="BG80">
            <v>47.387999999999998</v>
          </cell>
          <cell r="BH80">
            <v>47.387999999999998</v>
          </cell>
          <cell r="BI80">
            <v>47.387999999999998</v>
          </cell>
          <cell r="BK80">
            <v>115.57299999999999</v>
          </cell>
          <cell r="BL80">
            <v>115.57299999999999</v>
          </cell>
          <cell r="BM80">
            <v>115.57299999999999</v>
          </cell>
          <cell r="BP80">
            <v>49.105000000000004</v>
          </cell>
          <cell r="BQ80">
            <v>49.105000000000004</v>
          </cell>
          <cell r="BR80">
            <v>49.105000000000004</v>
          </cell>
          <cell r="BT80">
            <v>50.61</v>
          </cell>
          <cell r="BU80">
            <v>50.61</v>
          </cell>
          <cell r="BV80">
            <v>50.61</v>
          </cell>
          <cell r="BX80">
            <v>57.555</v>
          </cell>
          <cell r="BY80">
            <v>50.957099999999997</v>
          </cell>
          <cell r="BZ80">
            <v>50.957099999999997</v>
          </cell>
          <cell r="CB80">
            <v>157.26999999999998</v>
          </cell>
          <cell r="CC80">
            <v>150.6721</v>
          </cell>
          <cell r="CD80">
            <v>150.6721</v>
          </cell>
          <cell r="CG80">
            <v>465.392</v>
          </cell>
          <cell r="CH80">
            <v>399.16810000000004</v>
          </cell>
          <cell r="CI80">
            <v>399.16810000000004</v>
          </cell>
        </row>
        <row r="82">
          <cell r="A82" t="str">
            <v>STANDARD MARGIN</v>
          </cell>
          <cell r="E82">
            <v>61.099999999999994</v>
          </cell>
          <cell r="F82">
            <v>70.400000000000006</v>
          </cell>
          <cell r="G82">
            <v>82.8</v>
          </cell>
          <cell r="H82">
            <v>83.9</v>
          </cell>
          <cell r="K82">
            <v>96.944999999999979</v>
          </cell>
          <cell r="L82">
            <v>112.41979999999998</v>
          </cell>
          <cell r="M82">
            <v>95.777157000000003</v>
          </cell>
          <cell r="N82">
            <v>86.740409400000004</v>
          </cell>
          <cell r="Q82">
            <v>15.978</v>
          </cell>
          <cell r="R82">
            <v>17.099</v>
          </cell>
          <cell r="S82">
            <v>17.099</v>
          </cell>
          <cell r="U82">
            <v>18.388999999999999</v>
          </cell>
          <cell r="V82">
            <v>15.299999999999999</v>
          </cell>
          <cell r="W82">
            <v>16.3</v>
          </cell>
          <cell r="Y82">
            <v>25.302</v>
          </cell>
          <cell r="Z82">
            <v>25.83</v>
          </cell>
          <cell r="AA82">
            <v>27.93</v>
          </cell>
          <cell r="AC82">
            <v>59.668999999999997</v>
          </cell>
          <cell r="AD82">
            <v>58.228999999999999</v>
          </cell>
          <cell r="AE82">
            <v>61.329000000000001</v>
          </cell>
          <cell r="AH82">
            <v>24.494999999999997</v>
          </cell>
          <cell r="AI82">
            <v>8</v>
          </cell>
          <cell r="AJ82">
            <v>9.3000000000000007</v>
          </cell>
          <cell r="AL82">
            <v>23.891000000000002</v>
          </cell>
          <cell r="AM82">
            <v>11.7</v>
          </cell>
          <cell r="AN82">
            <v>9.7999999999999989</v>
          </cell>
          <cell r="AP82">
            <v>26.870999999999999</v>
          </cell>
          <cell r="AQ82">
            <v>13.600000000000001</v>
          </cell>
          <cell r="AR82">
            <v>11.700000000000001</v>
          </cell>
          <cell r="AT82">
            <v>75.256999999999991</v>
          </cell>
          <cell r="AU82">
            <v>33.299999999999997</v>
          </cell>
          <cell r="AV82">
            <v>30.800000000000004</v>
          </cell>
          <cell r="AY82">
            <v>22.856999999999999</v>
          </cell>
          <cell r="AZ82">
            <v>22.856999999999999</v>
          </cell>
          <cell r="BA82">
            <v>22.856999999999999</v>
          </cell>
          <cell r="BC82">
            <v>23.75</v>
          </cell>
          <cell r="BD82">
            <v>23.75</v>
          </cell>
          <cell r="BE82">
            <v>23.75</v>
          </cell>
          <cell r="BG82">
            <v>34.370999999999995</v>
          </cell>
          <cell r="BH82">
            <v>34.370999999999995</v>
          </cell>
          <cell r="BI82">
            <v>34.370999999999995</v>
          </cell>
          <cell r="BK82">
            <v>80.977999999999994</v>
          </cell>
          <cell r="BL82">
            <v>80.977999999999994</v>
          </cell>
          <cell r="BM82">
            <v>80.977999999999994</v>
          </cell>
          <cell r="BP82">
            <v>33.195999999999998</v>
          </cell>
          <cell r="BQ82">
            <v>33.195999999999998</v>
          </cell>
          <cell r="BR82">
            <v>33.195999999999998</v>
          </cell>
          <cell r="BT82">
            <v>34.229999999999997</v>
          </cell>
          <cell r="BU82">
            <v>34.229999999999997</v>
          </cell>
          <cell r="BV82">
            <v>34.229999999999997</v>
          </cell>
          <cell r="BX82">
            <v>40.712000000000003</v>
          </cell>
          <cell r="BY82">
            <v>40.712000000000003</v>
          </cell>
          <cell r="BZ82">
            <v>40.712000000000003</v>
          </cell>
          <cell r="CB82">
            <v>108.13799999999999</v>
          </cell>
          <cell r="CC82">
            <v>108.13799999999999</v>
          </cell>
          <cell r="CD82">
            <v>108.13799999999999</v>
          </cell>
          <cell r="CG82">
            <v>324.04199999999997</v>
          </cell>
          <cell r="CH82">
            <v>280.64499999999998</v>
          </cell>
          <cell r="CI82">
            <v>281.245</v>
          </cell>
        </row>
        <row r="83">
          <cell r="B83" t="str">
            <v>% SALES</v>
          </cell>
          <cell r="E83">
            <v>0.66413043478260869</v>
          </cell>
          <cell r="F83">
            <v>0.61484716157205244</v>
          </cell>
          <cell r="G83">
            <v>0.62585034013605445</v>
          </cell>
          <cell r="H83">
            <v>0.61330409356725146</v>
          </cell>
          <cell r="K83">
            <v>0.71041234620373273</v>
          </cell>
          <cell r="L83">
            <v>0.66638174577864595</v>
          </cell>
          <cell r="M83">
            <v>0.68583561550392835</v>
          </cell>
          <cell r="N83">
            <v>0.66062174826872866</v>
          </cell>
          <cell r="Q83">
            <v>0.66384145581453324</v>
          </cell>
          <cell r="R83">
            <v>0.69868835042700117</v>
          </cell>
          <cell r="S83">
            <v>0.69868835042700117</v>
          </cell>
          <cell r="U83">
            <v>0.6675500054452389</v>
          </cell>
          <cell r="V83">
            <v>0.67400881057268713</v>
          </cell>
          <cell r="W83">
            <v>0.68776371308016881</v>
          </cell>
          <cell r="Y83">
            <v>0.71602003565667705</v>
          </cell>
          <cell r="Z83">
            <v>0.69716599190283401</v>
          </cell>
          <cell r="AA83">
            <v>0.70798479087452471</v>
          </cell>
          <cell r="AC83">
            <v>0.68622129196232451</v>
          </cell>
          <cell r="AD83">
            <v>0.69136696626812144</v>
          </cell>
          <cell r="AE83">
            <v>0.69991897104641465</v>
          </cell>
          <cell r="AH83">
            <v>0.69693003670299025</v>
          </cell>
          <cell r="AI83">
            <v>0.67796610169491534</v>
          </cell>
          <cell r="AJ83">
            <v>0.72093023255813971</v>
          </cell>
          <cell r="AL83">
            <v>0.69797540097578081</v>
          </cell>
          <cell r="AM83">
            <v>0.69642857142857117</v>
          </cell>
          <cell r="AN83">
            <v>0.6853146853146852</v>
          </cell>
          <cell r="AP83">
            <v>0.74188293760353397</v>
          </cell>
          <cell r="AQ83">
            <v>0.6766169154228856</v>
          </cell>
          <cell r="AR83">
            <v>0.64640883977900554</v>
          </cell>
          <cell r="AT83">
            <v>0.7126879806053259</v>
          </cell>
          <cell r="AU83">
            <v>0.68377823408624216</v>
          </cell>
          <cell r="AV83">
            <v>0.67991169977924959</v>
          </cell>
          <cell r="AY83">
            <v>0.68045012056800924</v>
          </cell>
          <cell r="AZ83">
            <v>0.68045012056800924</v>
          </cell>
          <cell r="BA83">
            <v>0.68045012056800924</v>
          </cell>
          <cell r="BC83">
            <v>0.68653523732439148</v>
          </cell>
          <cell r="BD83">
            <v>0.68653523732439148</v>
          </cell>
          <cell r="BE83">
            <v>0.68653523732439148</v>
          </cell>
          <cell r="BG83">
            <v>0.72531020511521893</v>
          </cell>
          <cell r="BH83">
            <v>0.72531020511521893</v>
          </cell>
          <cell r="BI83">
            <v>0.72531020511521893</v>
          </cell>
          <cell r="BK83">
            <v>0.70066538032239367</v>
          </cell>
          <cell r="BL83">
            <v>0.70066538032239367</v>
          </cell>
          <cell r="BM83">
            <v>0.70066538032239367</v>
          </cell>
          <cell r="BP83">
            <v>0.67602077181549736</v>
          </cell>
          <cell r="BQ83">
            <v>0.67602077181549736</v>
          </cell>
          <cell r="BR83">
            <v>0.67602077181549736</v>
          </cell>
          <cell r="BT83">
            <v>0.67634854771784225</v>
          </cell>
          <cell r="BU83">
            <v>0.67634854771784225</v>
          </cell>
          <cell r="BV83">
            <v>0.67634854771784225</v>
          </cell>
          <cell r="BX83">
            <v>0.70735817913300325</v>
          </cell>
          <cell r="BY83">
            <v>0.7989465648555355</v>
          </cell>
          <cell r="BZ83">
            <v>0.7989465648555355</v>
          </cell>
          <cell r="CB83">
            <v>0.6875945825650156</v>
          </cell>
          <cell r="CC83">
            <v>0.7177042066845819</v>
          </cell>
          <cell r="CD83">
            <v>0.7177042066845819</v>
          </cell>
          <cell r="CG83">
            <v>0.69627754667033381</v>
          </cell>
          <cell r="CH83">
            <v>0.70307471964818824</v>
          </cell>
          <cell r="CI83">
            <v>0.70457784577475002</v>
          </cell>
        </row>
        <row r="85">
          <cell r="A85" t="str">
            <v>OPS PERIOD COSTS</v>
          </cell>
          <cell r="E85">
            <v>1.9</v>
          </cell>
          <cell r="F85">
            <v>1</v>
          </cell>
          <cell r="G85">
            <v>-0.1</v>
          </cell>
          <cell r="H85">
            <v>-0.30000000000000004</v>
          </cell>
          <cell r="K85">
            <v>0.39600000000000002</v>
          </cell>
          <cell r="L85">
            <v>1.5689999999999997</v>
          </cell>
          <cell r="M85">
            <v>0.61799999999999999</v>
          </cell>
          <cell r="N85">
            <v>0.15399999999999997</v>
          </cell>
          <cell r="Q85">
            <v>0.52100000000000002</v>
          </cell>
          <cell r="R85">
            <v>0.21899999999999997</v>
          </cell>
          <cell r="S85">
            <v>0.21899999999999997</v>
          </cell>
          <cell r="U85">
            <v>0.52200000000000002</v>
          </cell>
          <cell r="V85">
            <v>0.53100000000000003</v>
          </cell>
          <cell r="W85">
            <v>0.53100000000000003</v>
          </cell>
          <cell r="Y85">
            <v>0.55699999999999994</v>
          </cell>
          <cell r="Z85">
            <v>0.70199999999999996</v>
          </cell>
          <cell r="AA85">
            <v>0.70199999999999996</v>
          </cell>
          <cell r="AC85">
            <v>1.6</v>
          </cell>
          <cell r="AD85">
            <v>1.452</v>
          </cell>
          <cell r="AE85">
            <v>1.452</v>
          </cell>
          <cell r="AH85">
            <v>0.68700000000000006</v>
          </cell>
          <cell r="AI85">
            <v>0.68700000000000006</v>
          </cell>
          <cell r="AJ85">
            <v>0.68700000000000006</v>
          </cell>
          <cell r="AL85">
            <v>0.68700000000000006</v>
          </cell>
          <cell r="AM85">
            <v>0.68700000000000006</v>
          </cell>
          <cell r="AN85">
            <v>0.68700000000000006</v>
          </cell>
          <cell r="AP85">
            <v>0.72</v>
          </cell>
          <cell r="AQ85">
            <v>0.72</v>
          </cell>
          <cell r="AR85">
            <v>0.72</v>
          </cell>
          <cell r="AT85">
            <v>2.0940000000000003</v>
          </cell>
          <cell r="AU85">
            <v>2.0940000000000003</v>
          </cell>
          <cell r="AV85">
            <v>2.0940000000000003</v>
          </cell>
          <cell r="AY85">
            <v>0.55000000000000004</v>
          </cell>
          <cell r="AZ85">
            <v>0.55000000000000004</v>
          </cell>
          <cell r="BA85">
            <v>0.55000000000000004</v>
          </cell>
          <cell r="BC85">
            <v>0.55000000000000004</v>
          </cell>
          <cell r="BD85">
            <v>0.55000000000000004</v>
          </cell>
          <cell r="BE85">
            <v>0.55000000000000004</v>
          </cell>
          <cell r="BG85">
            <v>0.59400000000000008</v>
          </cell>
          <cell r="BH85">
            <v>0.59400000000000008</v>
          </cell>
          <cell r="BI85">
            <v>0.59400000000000008</v>
          </cell>
          <cell r="BK85">
            <v>1.6940000000000002</v>
          </cell>
          <cell r="BL85">
            <v>1.6940000000000002</v>
          </cell>
          <cell r="BM85">
            <v>1.6940000000000002</v>
          </cell>
          <cell r="BP85">
            <v>0.34899999999999998</v>
          </cell>
          <cell r="BQ85">
            <v>0.34899999999999998</v>
          </cell>
          <cell r="BR85">
            <v>0.34899999999999998</v>
          </cell>
          <cell r="BT85">
            <v>0.34899999999999998</v>
          </cell>
          <cell r="BU85">
            <v>0.34899999999999998</v>
          </cell>
          <cell r="BV85">
            <v>0.34899999999999998</v>
          </cell>
          <cell r="BX85">
            <v>0.36</v>
          </cell>
          <cell r="BY85">
            <v>0.36</v>
          </cell>
          <cell r="BZ85">
            <v>0.36</v>
          </cell>
          <cell r="CB85">
            <v>1.0579999999999998</v>
          </cell>
          <cell r="CC85">
            <v>1.0579999999999998</v>
          </cell>
          <cell r="CD85">
            <v>1.0579999999999998</v>
          </cell>
          <cell r="CG85">
            <v>6.4460000000000006</v>
          </cell>
          <cell r="CH85">
            <v>6.298</v>
          </cell>
          <cell r="CI85">
            <v>6.298</v>
          </cell>
        </row>
        <row r="86">
          <cell r="A86" t="str">
            <v>SOURCING PERIOD COSTS</v>
          </cell>
          <cell r="E86">
            <v>-1</v>
          </cell>
          <cell r="F86">
            <v>-0.60000000000000009</v>
          </cell>
          <cell r="G86">
            <v>-3.5</v>
          </cell>
          <cell r="H86">
            <v>-4.0999999999999996</v>
          </cell>
          <cell r="K86">
            <v>-1.7590000000000003</v>
          </cell>
          <cell r="L86">
            <v>-1.496</v>
          </cell>
          <cell r="M86">
            <v>0.32</v>
          </cell>
          <cell r="N86">
            <v>-0.85</v>
          </cell>
          <cell r="Q86">
            <v>-0.29900000000000004</v>
          </cell>
          <cell r="R86">
            <v>-0.91300000000000003</v>
          </cell>
          <cell r="S86">
            <v>-0.91300000000000003</v>
          </cell>
          <cell r="U86">
            <v>-0.29900000000000004</v>
          </cell>
          <cell r="V86">
            <v>-0.29900000000000004</v>
          </cell>
          <cell r="W86">
            <v>-0.29900000000000004</v>
          </cell>
          <cell r="Y86">
            <v>-0.31000000000000005</v>
          </cell>
          <cell r="Z86">
            <v>-0.36699999999999999</v>
          </cell>
          <cell r="AA86">
            <v>-0.36699999999999999</v>
          </cell>
          <cell r="AC86">
            <v>-0.90800000000000014</v>
          </cell>
          <cell r="AD86">
            <v>-1.5790000000000002</v>
          </cell>
          <cell r="AE86">
            <v>-1.5790000000000002</v>
          </cell>
          <cell r="AH86">
            <v>-0.376</v>
          </cell>
          <cell r="AI86">
            <v>-0.376</v>
          </cell>
          <cell r="AJ86">
            <v>-0.376</v>
          </cell>
          <cell r="AL86">
            <v>-0.376</v>
          </cell>
          <cell r="AM86">
            <v>-0.376</v>
          </cell>
          <cell r="AN86">
            <v>-0.376</v>
          </cell>
          <cell r="AP86">
            <v>-0.377</v>
          </cell>
          <cell r="AQ86">
            <v>-0.377</v>
          </cell>
          <cell r="AR86">
            <v>-0.377</v>
          </cell>
          <cell r="AT86">
            <v>-1.129</v>
          </cell>
          <cell r="AU86">
            <v>-1.129</v>
          </cell>
          <cell r="AV86">
            <v>-1.129</v>
          </cell>
          <cell r="AY86">
            <v>-0.46599999999999997</v>
          </cell>
          <cell r="AZ86">
            <v>-0.46599999999999997</v>
          </cell>
          <cell r="BA86">
            <v>-0.46599999999999997</v>
          </cell>
          <cell r="BC86">
            <v>-0.46599999999999997</v>
          </cell>
          <cell r="BD86">
            <v>-0.46599999999999997</v>
          </cell>
          <cell r="BE86">
            <v>-0.46599999999999997</v>
          </cell>
          <cell r="BG86">
            <v>-0.47199999999999998</v>
          </cell>
          <cell r="BH86">
            <v>-0.47199999999999998</v>
          </cell>
          <cell r="BI86">
            <v>-0.47199999999999998</v>
          </cell>
          <cell r="BK86">
            <v>-1.4039999999999999</v>
          </cell>
          <cell r="BL86">
            <v>-1.4039999999999999</v>
          </cell>
          <cell r="BM86">
            <v>-1.4039999999999999</v>
          </cell>
          <cell r="BP86">
            <v>-0.6349999999999999</v>
          </cell>
          <cell r="BQ86">
            <v>-0.6349999999999999</v>
          </cell>
          <cell r="BR86">
            <v>-0.6349999999999999</v>
          </cell>
          <cell r="BT86">
            <v>-0.6349999999999999</v>
          </cell>
          <cell r="BU86">
            <v>-0.6349999999999999</v>
          </cell>
          <cell r="BV86">
            <v>-0.6349999999999999</v>
          </cell>
          <cell r="BX86">
            <v>-0.63600000000000001</v>
          </cell>
          <cell r="BY86">
            <v>-0.63600000000000001</v>
          </cell>
          <cell r="BZ86">
            <v>-0.63600000000000001</v>
          </cell>
          <cell r="CB86">
            <v>-1.9059999999999997</v>
          </cell>
          <cell r="CC86">
            <v>-1.9059999999999997</v>
          </cell>
          <cell r="CD86">
            <v>-1.9059999999999997</v>
          </cell>
          <cell r="CG86">
            <v>-5.3469999999999995</v>
          </cell>
          <cell r="CH86">
            <v>-6.0179999999999998</v>
          </cell>
          <cell r="CI86">
            <v>-6.0179999999999998</v>
          </cell>
        </row>
        <row r="87">
          <cell r="A87" t="str">
            <v>STD AMORT/INV COSTS</v>
          </cell>
          <cell r="E87">
            <v>1.3000000000000003</v>
          </cell>
          <cell r="F87">
            <v>1.5</v>
          </cell>
          <cell r="G87">
            <v>1.8</v>
          </cell>
          <cell r="H87">
            <v>-0.2</v>
          </cell>
          <cell r="K87">
            <v>5.4459999999999997</v>
          </cell>
          <cell r="L87">
            <v>4.0620000000000003</v>
          </cell>
          <cell r="M87">
            <v>1.5110000000000001</v>
          </cell>
          <cell r="N87">
            <v>1.1019999999999999</v>
          </cell>
          <cell r="Q87">
            <v>0.32100000000000001</v>
          </cell>
          <cell r="R87">
            <v>0.56399999999999995</v>
          </cell>
          <cell r="S87">
            <v>0.56399999999999995</v>
          </cell>
          <cell r="U87">
            <v>0.32100000000000001</v>
          </cell>
          <cell r="V87">
            <v>0.29900000000000004</v>
          </cell>
          <cell r="W87">
            <v>0.29900000000000004</v>
          </cell>
          <cell r="Y87">
            <v>0.35599999999999998</v>
          </cell>
          <cell r="Z87">
            <v>0.46700000000000003</v>
          </cell>
          <cell r="AA87">
            <v>0.46700000000000003</v>
          </cell>
          <cell r="AC87">
            <v>0.998</v>
          </cell>
          <cell r="AD87">
            <v>1.33</v>
          </cell>
          <cell r="AE87">
            <v>1.33</v>
          </cell>
          <cell r="AH87">
            <v>0.35799999999999998</v>
          </cell>
          <cell r="AI87">
            <v>0.35799999999999998</v>
          </cell>
          <cell r="AJ87">
            <v>0.35799999999999998</v>
          </cell>
          <cell r="AL87">
            <v>0.35799999999999998</v>
          </cell>
          <cell r="AM87">
            <v>0.35799999999999998</v>
          </cell>
          <cell r="AN87">
            <v>0.35799999999999998</v>
          </cell>
          <cell r="AP87">
            <v>0.38300000000000001</v>
          </cell>
          <cell r="AQ87">
            <v>0.38300000000000001</v>
          </cell>
          <cell r="AR87">
            <v>0.38300000000000001</v>
          </cell>
          <cell r="AT87">
            <v>1.099</v>
          </cell>
          <cell r="AU87">
            <v>1.099</v>
          </cell>
          <cell r="AV87">
            <v>1.099</v>
          </cell>
          <cell r="AY87">
            <v>0.43099999999999999</v>
          </cell>
          <cell r="AZ87">
            <v>0.43099999999999999</v>
          </cell>
          <cell r="BA87">
            <v>0.43099999999999999</v>
          </cell>
          <cell r="BC87">
            <v>0.43099999999999999</v>
          </cell>
          <cell r="BD87">
            <v>0.43099999999999999</v>
          </cell>
          <cell r="BE87">
            <v>0.43099999999999999</v>
          </cell>
          <cell r="BG87">
            <v>0.45200000000000001</v>
          </cell>
          <cell r="BH87">
            <v>0.45200000000000001</v>
          </cell>
          <cell r="BI87">
            <v>0.45200000000000001</v>
          </cell>
          <cell r="BK87">
            <v>1.3140000000000001</v>
          </cell>
          <cell r="BL87">
            <v>1.3140000000000001</v>
          </cell>
          <cell r="BM87">
            <v>1.3140000000000001</v>
          </cell>
          <cell r="BP87">
            <v>0.43099999999999999</v>
          </cell>
          <cell r="BQ87">
            <v>0.43099999999999999</v>
          </cell>
          <cell r="BR87">
            <v>0.43099999999999999</v>
          </cell>
          <cell r="BT87">
            <v>0.43099999999999999</v>
          </cell>
          <cell r="BU87">
            <v>0.43099999999999999</v>
          </cell>
          <cell r="BV87">
            <v>0.43099999999999999</v>
          </cell>
          <cell r="BX87">
            <v>0.45300000000000001</v>
          </cell>
          <cell r="BY87">
            <v>0.45300000000000001</v>
          </cell>
          <cell r="BZ87">
            <v>0.45300000000000001</v>
          </cell>
          <cell r="CB87">
            <v>1.3149999999999999</v>
          </cell>
          <cell r="CC87">
            <v>1.3149999999999999</v>
          </cell>
          <cell r="CD87">
            <v>1.3149999999999999</v>
          </cell>
          <cell r="CG87">
            <v>4.726</v>
          </cell>
          <cell r="CH87">
            <v>5.0579999999999998</v>
          </cell>
          <cell r="CI87">
            <v>5.0579999999999998</v>
          </cell>
        </row>
        <row r="88">
          <cell r="A88" t="str">
            <v>SERVICE PERIOD COSTS</v>
          </cell>
          <cell r="E88">
            <v>1.4000000000000001</v>
          </cell>
          <cell r="F88">
            <v>0.30000000000000004</v>
          </cell>
          <cell r="G88">
            <v>1.4</v>
          </cell>
          <cell r="H88">
            <v>-0.5</v>
          </cell>
          <cell r="K88">
            <v>0.377</v>
          </cell>
          <cell r="L88">
            <v>-0.373</v>
          </cell>
          <cell r="M88">
            <v>0.45239999999999991</v>
          </cell>
          <cell r="N88">
            <v>-4.0000000000000008E-2</v>
          </cell>
          <cell r="Q88">
            <v>1.2999999999999999E-2</v>
          </cell>
          <cell r="R88">
            <v>6.4000000000000001E-2</v>
          </cell>
          <cell r="S88">
            <v>6.4000000000000001E-2</v>
          </cell>
          <cell r="U88">
            <v>1.2999999999999999E-2</v>
          </cell>
          <cell r="V88">
            <v>1.2999999999999999E-2</v>
          </cell>
          <cell r="W88">
            <v>1.2999999999999999E-2</v>
          </cell>
          <cell r="Y88">
            <v>2.3E-2</v>
          </cell>
          <cell r="Z88">
            <v>2.3E-2</v>
          </cell>
          <cell r="AA88">
            <v>2.3E-2</v>
          </cell>
          <cell r="AC88">
            <v>4.9000000000000002E-2</v>
          </cell>
          <cell r="AD88">
            <v>0.1</v>
          </cell>
          <cell r="AE88">
            <v>0.1</v>
          </cell>
          <cell r="AH88">
            <v>0.17100000000000001</v>
          </cell>
          <cell r="AI88">
            <v>0.17100000000000001</v>
          </cell>
          <cell r="AJ88">
            <v>0.17100000000000001</v>
          </cell>
          <cell r="AL88">
            <v>0.17100000000000001</v>
          </cell>
          <cell r="AM88">
            <v>0.17100000000000001</v>
          </cell>
          <cell r="AN88">
            <v>0.17100000000000001</v>
          </cell>
          <cell r="AP88">
            <v>0.307</v>
          </cell>
          <cell r="AQ88">
            <v>0.2</v>
          </cell>
          <cell r="AR88">
            <v>0.2</v>
          </cell>
          <cell r="AT88">
            <v>0.64900000000000002</v>
          </cell>
          <cell r="AU88">
            <v>0.54200000000000004</v>
          </cell>
          <cell r="AV88">
            <v>0.54200000000000004</v>
          </cell>
          <cell r="AY88">
            <v>0.29499999999999998</v>
          </cell>
          <cell r="AZ88">
            <v>0.29499999999999998</v>
          </cell>
          <cell r="BA88">
            <v>0.29499999999999998</v>
          </cell>
          <cell r="BC88">
            <v>0.29499999999999998</v>
          </cell>
          <cell r="BD88">
            <v>0.29499999999999998</v>
          </cell>
          <cell r="BE88">
            <v>0.29499999999999998</v>
          </cell>
          <cell r="BG88">
            <v>0.2</v>
          </cell>
          <cell r="BH88">
            <v>0.2</v>
          </cell>
          <cell r="BI88">
            <v>0.2</v>
          </cell>
          <cell r="BK88">
            <v>0.79</v>
          </cell>
          <cell r="BL88">
            <v>0.79</v>
          </cell>
          <cell r="BM88">
            <v>0.79</v>
          </cell>
          <cell r="BP88">
            <v>0.127</v>
          </cell>
          <cell r="BQ88">
            <v>0.127</v>
          </cell>
          <cell r="BR88">
            <v>0.127</v>
          </cell>
          <cell r="BT88">
            <v>0.17699999999999999</v>
          </cell>
          <cell r="BU88">
            <v>0.17699999999999999</v>
          </cell>
          <cell r="BV88">
            <v>0.17699999999999999</v>
          </cell>
          <cell r="BX88">
            <v>0.19700000000000001</v>
          </cell>
          <cell r="BY88">
            <v>0.19700000000000001</v>
          </cell>
          <cell r="BZ88">
            <v>0.19700000000000001</v>
          </cell>
          <cell r="CB88">
            <v>0.501</v>
          </cell>
          <cell r="CC88">
            <v>0.501</v>
          </cell>
          <cell r="CD88">
            <v>0.501</v>
          </cell>
          <cell r="CG88">
            <v>1.9889999999999999</v>
          </cell>
          <cell r="CH88">
            <v>1.9329999999999998</v>
          </cell>
          <cell r="CI88">
            <v>1.9329999999999998</v>
          </cell>
        </row>
        <row r="89">
          <cell r="A89" t="str">
            <v>OTHER</v>
          </cell>
          <cell r="E89">
            <v>2.2999999999999998</v>
          </cell>
          <cell r="F89">
            <v>2.2999999999999998</v>
          </cell>
          <cell r="G89">
            <v>4.4000000000000004</v>
          </cell>
          <cell r="H89">
            <v>6.1000000000000005</v>
          </cell>
          <cell r="K89">
            <v>5.5920000000000005</v>
          </cell>
          <cell r="L89">
            <v>5.75</v>
          </cell>
          <cell r="M89">
            <v>7.22</v>
          </cell>
          <cell r="N89">
            <v>4.3140000000000009</v>
          </cell>
          <cell r="Q89">
            <v>2.621</v>
          </cell>
          <cell r="R89">
            <v>2.4900000000000002</v>
          </cell>
          <cell r="S89">
            <v>2.4900000000000002</v>
          </cell>
          <cell r="U89">
            <v>2.621</v>
          </cell>
          <cell r="V89">
            <v>2.7210000000000001</v>
          </cell>
          <cell r="W89">
            <v>3.0209999999999999</v>
          </cell>
          <cell r="Y89">
            <v>2.75</v>
          </cell>
          <cell r="Z89">
            <v>2.8330000000000002</v>
          </cell>
          <cell r="AA89">
            <v>2.8330000000000002</v>
          </cell>
          <cell r="AC89">
            <v>7.992</v>
          </cell>
          <cell r="AD89">
            <v>8.0440000000000005</v>
          </cell>
          <cell r="AE89">
            <v>8.3440000000000012</v>
          </cell>
          <cell r="AH89">
            <v>2.3389999999999995</v>
          </cell>
          <cell r="AI89">
            <v>2.3389999999999995</v>
          </cell>
          <cell r="AJ89">
            <v>2.3389999999999995</v>
          </cell>
          <cell r="AL89">
            <v>2.3389999999999995</v>
          </cell>
          <cell r="AM89">
            <v>2.3389999999999995</v>
          </cell>
          <cell r="AN89">
            <v>2.3389999999999995</v>
          </cell>
          <cell r="AP89">
            <v>2.8540000000000001</v>
          </cell>
          <cell r="AQ89">
            <v>2.714</v>
          </cell>
          <cell r="AR89">
            <v>2.714</v>
          </cell>
          <cell r="AT89">
            <v>7.5319999999999991</v>
          </cell>
          <cell r="AU89">
            <v>7.3919999999999995</v>
          </cell>
          <cell r="AV89">
            <v>7.3919999999999995</v>
          </cell>
          <cell r="AY89">
            <v>3.3210000000000002</v>
          </cell>
          <cell r="AZ89">
            <v>3.3210000000000002</v>
          </cell>
          <cell r="BA89">
            <v>3.3210000000000002</v>
          </cell>
          <cell r="BC89">
            <v>3.3219999999999996</v>
          </cell>
          <cell r="BD89">
            <v>3.3219999999999996</v>
          </cell>
          <cell r="BE89">
            <v>3.3219999999999996</v>
          </cell>
          <cell r="BG89">
            <v>4.0609999999999999</v>
          </cell>
          <cell r="BH89">
            <v>4.0609999999999999</v>
          </cell>
          <cell r="BI89">
            <v>4.0609999999999999</v>
          </cell>
          <cell r="BK89">
            <v>10.704000000000001</v>
          </cell>
          <cell r="BL89">
            <v>10.704000000000001</v>
          </cell>
          <cell r="BM89">
            <v>10.704000000000001</v>
          </cell>
          <cell r="BP89">
            <v>3.6929999999999996</v>
          </cell>
          <cell r="BQ89">
            <v>3.6929999999999996</v>
          </cell>
          <cell r="BR89">
            <v>3.6929999999999996</v>
          </cell>
          <cell r="BT89">
            <v>3.7429999999999994</v>
          </cell>
          <cell r="BU89">
            <v>3.7429999999999994</v>
          </cell>
          <cell r="BV89">
            <v>3.7429999999999994</v>
          </cell>
          <cell r="BX89">
            <v>3.702</v>
          </cell>
          <cell r="BY89">
            <v>3.702</v>
          </cell>
          <cell r="BZ89">
            <v>3.702</v>
          </cell>
          <cell r="CB89">
            <v>11.137999999999998</v>
          </cell>
          <cell r="CC89">
            <v>11.137999999999998</v>
          </cell>
          <cell r="CD89">
            <v>11.137999999999998</v>
          </cell>
          <cell r="CG89">
            <v>37.366</v>
          </cell>
          <cell r="CH89">
            <v>37.277999999999999</v>
          </cell>
          <cell r="CI89">
            <v>37.578000000000003</v>
          </cell>
        </row>
        <row r="90">
          <cell r="E90" t="str">
            <v xml:space="preserve">______ </v>
          </cell>
          <cell r="F90" t="str">
            <v xml:space="preserve">______ </v>
          </cell>
          <cell r="G90" t="str">
            <v xml:space="preserve">______ </v>
          </cell>
          <cell r="H90" t="str">
            <v xml:space="preserve">______ </v>
          </cell>
          <cell r="K90" t="str">
            <v xml:space="preserve">______ </v>
          </cell>
          <cell r="L90" t="str">
            <v xml:space="preserve">______ </v>
          </cell>
          <cell r="M90" t="str">
            <v xml:space="preserve">______ </v>
          </cell>
          <cell r="N90" t="str">
            <v xml:space="preserve">______ </v>
          </cell>
          <cell r="Q90" t="str">
            <v xml:space="preserve">______ </v>
          </cell>
          <cell r="R90" t="str">
            <v xml:space="preserve">______ </v>
          </cell>
          <cell r="S90" t="str">
            <v xml:space="preserve">______ </v>
          </cell>
          <cell r="U90" t="str">
            <v xml:space="preserve">______ </v>
          </cell>
          <cell r="V90" t="str">
            <v xml:space="preserve">______ </v>
          </cell>
          <cell r="W90" t="str">
            <v xml:space="preserve">______ </v>
          </cell>
          <cell r="Y90" t="str">
            <v xml:space="preserve">______ </v>
          </cell>
          <cell r="Z90" t="str">
            <v xml:space="preserve">______ </v>
          </cell>
          <cell r="AA90" t="str">
            <v xml:space="preserve">______ </v>
          </cell>
          <cell r="AC90" t="str">
            <v xml:space="preserve">______ </v>
          </cell>
          <cell r="AD90" t="str">
            <v xml:space="preserve">______ </v>
          </cell>
          <cell r="AE90" t="str">
            <v xml:space="preserve">______ </v>
          </cell>
          <cell r="AH90" t="str">
            <v xml:space="preserve">______ </v>
          </cell>
          <cell r="AI90" t="str">
            <v xml:space="preserve">______ </v>
          </cell>
          <cell r="AJ90" t="str">
            <v xml:space="preserve">______ </v>
          </cell>
          <cell r="AL90" t="str">
            <v xml:space="preserve">______ </v>
          </cell>
          <cell r="AM90" t="str">
            <v xml:space="preserve">______ </v>
          </cell>
          <cell r="AN90" t="str">
            <v xml:space="preserve">______ </v>
          </cell>
          <cell r="AP90" t="str">
            <v xml:space="preserve">______ </v>
          </cell>
          <cell r="AQ90" t="str">
            <v xml:space="preserve">______ </v>
          </cell>
          <cell r="AR90" t="str">
            <v xml:space="preserve">______ </v>
          </cell>
          <cell r="AT90" t="str">
            <v xml:space="preserve">______ </v>
          </cell>
          <cell r="AU90" t="str">
            <v xml:space="preserve">______ </v>
          </cell>
          <cell r="AV90" t="str">
            <v xml:space="preserve">______ </v>
          </cell>
          <cell r="AY90" t="str">
            <v xml:space="preserve">______ </v>
          </cell>
          <cell r="AZ90" t="str">
            <v xml:space="preserve">______ </v>
          </cell>
          <cell r="BA90" t="str">
            <v xml:space="preserve">______ </v>
          </cell>
          <cell r="BC90" t="str">
            <v xml:space="preserve">______ </v>
          </cell>
          <cell r="BD90" t="str">
            <v xml:space="preserve">______ </v>
          </cell>
          <cell r="BE90" t="str">
            <v xml:space="preserve">______ </v>
          </cell>
          <cell r="BG90" t="str">
            <v xml:space="preserve">______ </v>
          </cell>
          <cell r="BH90" t="str">
            <v xml:space="preserve">______ </v>
          </cell>
          <cell r="BI90" t="str">
            <v xml:space="preserve">______ </v>
          </cell>
          <cell r="BK90" t="str">
            <v xml:space="preserve">______ </v>
          </cell>
          <cell r="BL90" t="str">
            <v xml:space="preserve">______ </v>
          </cell>
          <cell r="BM90" t="str">
            <v xml:space="preserve">______ </v>
          </cell>
          <cell r="BP90" t="str">
            <v xml:space="preserve">______ </v>
          </cell>
          <cell r="BQ90" t="str">
            <v xml:space="preserve">______ </v>
          </cell>
          <cell r="BR90" t="str">
            <v xml:space="preserve">______ </v>
          </cell>
          <cell r="BT90" t="str">
            <v xml:space="preserve">______ </v>
          </cell>
          <cell r="BU90" t="str">
            <v xml:space="preserve">______ </v>
          </cell>
          <cell r="BV90" t="str">
            <v xml:space="preserve">______ </v>
          </cell>
          <cell r="BX90" t="str">
            <v xml:space="preserve">______ </v>
          </cell>
          <cell r="BY90" t="str">
            <v xml:space="preserve">______ </v>
          </cell>
          <cell r="BZ90" t="str">
            <v xml:space="preserve">______ </v>
          </cell>
          <cell r="CB90" t="str">
            <v xml:space="preserve">______ </v>
          </cell>
          <cell r="CC90" t="str">
            <v xml:space="preserve">______ </v>
          </cell>
          <cell r="CD90" t="str">
            <v xml:space="preserve">______ </v>
          </cell>
          <cell r="CG90" t="str">
            <v xml:space="preserve">______ </v>
          </cell>
          <cell r="CH90" t="str">
            <v xml:space="preserve">______ </v>
          </cell>
          <cell r="CI90" t="str">
            <v xml:space="preserve">______ </v>
          </cell>
        </row>
        <row r="91">
          <cell r="A91" t="str">
            <v>TOTAL PERIOD COSTS</v>
          </cell>
          <cell r="E91">
            <v>5.9</v>
          </cell>
          <cell r="F91">
            <v>4.5</v>
          </cell>
          <cell r="G91">
            <v>4</v>
          </cell>
          <cell r="H91">
            <v>1.0000000000000009</v>
          </cell>
          <cell r="K91">
            <v>10.052</v>
          </cell>
          <cell r="L91">
            <v>9.5120000000000005</v>
          </cell>
          <cell r="M91">
            <v>10.1214</v>
          </cell>
          <cell r="N91">
            <v>4.6800000000000006</v>
          </cell>
          <cell r="Q91">
            <v>3.177</v>
          </cell>
          <cell r="R91">
            <v>2.4239999999999999</v>
          </cell>
          <cell r="S91">
            <v>2.4239999999999999</v>
          </cell>
          <cell r="U91">
            <v>3.1779999999999999</v>
          </cell>
          <cell r="V91">
            <v>3.2650000000000001</v>
          </cell>
          <cell r="W91">
            <v>3.5649999999999999</v>
          </cell>
          <cell r="Y91">
            <v>3.3759999999999999</v>
          </cell>
          <cell r="Z91">
            <v>3.6580000000000004</v>
          </cell>
          <cell r="AA91">
            <v>3.6580000000000004</v>
          </cell>
          <cell r="AC91">
            <v>9.7309999999999999</v>
          </cell>
          <cell r="AD91">
            <v>9.3470000000000013</v>
          </cell>
          <cell r="AE91">
            <v>9.647000000000002</v>
          </cell>
          <cell r="AH91">
            <v>3.1789999999999994</v>
          </cell>
          <cell r="AI91">
            <v>3.1789999999999994</v>
          </cell>
          <cell r="AJ91">
            <v>3.1789999999999994</v>
          </cell>
          <cell r="AL91">
            <v>3.1789999999999994</v>
          </cell>
          <cell r="AM91">
            <v>3.1789999999999994</v>
          </cell>
          <cell r="AN91">
            <v>3.1789999999999994</v>
          </cell>
          <cell r="AP91">
            <v>3.887</v>
          </cell>
          <cell r="AQ91">
            <v>3.6399999999999997</v>
          </cell>
          <cell r="AR91">
            <v>3.6399999999999997</v>
          </cell>
          <cell r="AT91">
            <v>10.244999999999999</v>
          </cell>
          <cell r="AU91">
            <v>9.9979999999999993</v>
          </cell>
          <cell r="AV91">
            <v>9.9979999999999993</v>
          </cell>
          <cell r="AY91">
            <v>4.1310000000000002</v>
          </cell>
          <cell r="AZ91">
            <v>4.1310000000000002</v>
          </cell>
          <cell r="BA91">
            <v>4.1310000000000002</v>
          </cell>
          <cell r="BC91">
            <v>4.1319999999999997</v>
          </cell>
          <cell r="BD91">
            <v>4.1319999999999997</v>
          </cell>
          <cell r="BE91">
            <v>4.1319999999999997</v>
          </cell>
          <cell r="BG91">
            <v>4.835</v>
          </cell>
          <cell r="BH91">
            <v>4.835</v>
          </cell>
          <cell r="BI91">
            <v>4.835</v>
          </cell>
          <cell r="BK91">
            <v>13.098000000000001</v>
          </cell>
          <cell r="BL91">
            <v>13.098000000000001</v>
          </cell>
          <cell r="BM91">
            <v>13.098000000000001</v>
          </cell>
          <cell r="BP91">
            <v>3.9649999999999999</v>
          </cell>
          <cell r="BQ91">
            <v>3.9649999999999999</v>
          </cell>
          <cell r="BR91">
            <v>3.9649999999999999</v>
          </cell>
          <cell r="BT91">
            <v>4.0649999999999995</v>
          </cell>
          <cell r="BU91">
            <v>4.0649999999999995</v>
          </cell>
          <cell r="BV91">
            <v>4.0649999999999995</v>
          </cell>
          <cell r="BX91">
            <v>4.0759999999999996</v>
          </cell>
          <cell r="BY91">
            <v>4.0759999999999996</v>
          </cell>
          <cell r="BZ91">
            <v>4.0759999999999996</v>
          </cell>
          <cell r="CB91">
            <v>12.105999999999998</v>
          </cell>
          <cell r="CC91">
            <v>12.105999999999998</v>
          </cell>
          <cell r="CD91">
            <v>12.105999999999998</v>
          </cell>
          <cell r="CG91">
            <v>45.18</v>
          </cell>
          <cell r="CH91">
            <v>44.548999999999999</v>
          </cell>
          <cell r="CI91">
            <v>44.849000000000004</v>
          </cell>
        </row>
        <row r="93">
          <cell r="A93" t="str">
            <v>GROSS MARGIN</v>
          </cell>
          <cell r="E93">
            <v>55.199999999999996</v>
          </cell>
          <cell r="F93">
            <v>65.900000000000006</v>
          </cell>
          <cell r="G93">
            <v>78.8</v>
          </cell>
          <cell r="H93">
            <v>82.9</v>
          </cell>
          <cell r="K93">
            <v>86.892999999999972</v>
          </cell>
          <cell r="L93">
            <v>102.90779999999998</v>
          </cell>
          <cell r="M93">
            <v>85.655757000000008</v>
          </cell>
          <cell r="N93">
            <v>82.060409399999998</v>
          </cell>
          <cell r="Q93">
            <v>12.801</v>
          </cell>
          <cell r="R93">
            <v>14.675000000000001</v>
          </cell>
          <cell r="S93">
            <v>14.675000000000001</v>
          </cell>
          <cell r="U93">
            <v>15.210999999999999</v>
          </cell>
          <cell r="V93">
            <v>12.034999999999998</v>
          </cell>
          <cell r="W93">
            <v>12.735000000000001</v>
          </cell>
          <cell r="Y93">
            <v>21.925999999999998</v>
          </cell>
          <cell r="Z93">
            <v>22.171999999999997</v>
          </cell>
          <cell r="AA93">
            <v>24.271999999999998</v>
          </cell>
          <cell r="AC93">
            <v>49.937999999999995</v>
          </cell>
          <cell r="AD93">
            <v>48.881999999999998</v>
          </cell>
          <cell r="AE93">
            <v>51.682000000000002</v>
          </cell>
          <cell r="AH93">
            <v>21.315999999999999</v>
          </cell>
          <cell r="AI93">
            <v>4.8210000000000006</v>
          </cell>
          <cell r="AJ93">
            <v>6.1210000000000013</v>
          </cell>
          <cell r="AL93">
            <v>20.712000000000003</v>
          </cell>
          <cell r="AM93">
            <v>8.5210000000000008</v>
          </cell>
          <cell r="AN93">
            <v>6.6209999999999996</v>
          </cell>
          <cell r="AP93">
            <v>22.983999999999998</v>
          </cell>
          <cell r="AQ93">
            <v>9.9600000000000009</v>
          </cell>
          <cell r="AR93">
            <v>8.0600000000000023</v>
          </cell>
          <cell r="AT93">
            <v>65.011999999999986</v>
          </cell>
          <cell r="AU93">
            <v>23.302</v>
          </cell>
          <cell r="AV93">
            <v>20.802000000000007</v>
          </cell>
          <cell r="AY93">
            <v>18.725999999999999</v>
          </cell>
          <cell r="AZ93">
            <v>18.725999999999999</v>
          </cell>
          <cell r="BA93">
            <v>18.725999999999999</v>
          </cell>
          <cell r="BC93">
            <v>19.618000000000002</v>
          </cell>
          <cell r="BD93">
            <v>19.618000000000002</v>
          </cell>
          <cell r="BE93">
            <v>19.618000000000002</v>
          </cell>
          <cell r="BG93">
            <v>29.535999999999994</v>
          </cell>
          <cell r="BH93">
            <v>29.535999999999994</v>
          </cell>
          <cell r="BI93">
            <v>29.535999999999994</v>
          </cell>
          <cell r="BK93">
            <v>67.88</v>
          </cell>
          <cell r="BL93">
            <v>67.88</v>
          </cell>
          <cell r="BM93">
            <v>67.88</v>
          </cell>
          <cell r="BP93">
            <v>29.230999999999998</v>
          </cell>
          <cell r="BQ93">
            <v>29.230999999999998</v>
          </cell>
          <cell r="BR93">
            <v>29.230999999999998</v>
          </cell>
          <cell r="BT93">
            <v>30.164999999999999</v>
          </cell>
          <cell r="BU93">
            <v>30.164999999999999</v>
          </cell>
          <cell r="BV93">
            <v>30.164999999999999</v>
          </cell>
          <cell r="BX93">
            <v>36.636000000000003</v>
          </cell>
          <cell r="BY93">
            <v>36.636000000000003</v>
          </cell>
          <cell r="BZ93">
            <v>36.636000000000003</v>
          </cell>
          <cell r="CB93">
            <v>96.031999999999996</v>
          </cell>
          <cell r="CC93">
            <v>96.031999999999996</v>
          </cell>
          <cell r="CD93">
            <v>96.031999999999996</v>
          </cell>
          <cell r="CG93">
            <v>278.86199999999997</v>
          </cell>
          <cell r="CH93">
            <v>236.09599999999998</v>
          </cell>
          <cell r="CI93">
            <v>236.39600000000002</v>
          </cell>
        </row>
        <row r="94">
          <cell r="B94" t="str">
            <v>% SALES</v>
          </cell>
          <cell r="E94">
            <v>0.60000000000000009</v>
          </cell>
          <cell r="F94">
            <v>0.57554585152838433</v>
          </cell>
          <cell r="G94">
            <v>0.59561602418745285</v>
          </cell>
          <cell r="H94">
            <v>0.60599415204678364</v>
          </cell>
          <cell r="K94">
            <v>0.63675135384683013</v>
          </cell>
          <cell r="L94">
            <v>0.60999823356952898</v>
          </cell>
          <cell r="M94">
            <v>0.61335887035725978</v>
          </cell>
          <cell r="N94">
            <v>0.62497850190542925</v>
          </cell>
          <cell r="Q94">
            <v>0.53184594291412191</v>
          </cell>
          <cell r="R94">
            <v>0.59964042005475426</v>
          </cell>
          <cell r="S94">
            <v>0.59964042005475426</v>
          </cell>
          <cell r="U94">
            <v>0.55218354085744348</v>
          </cell>
          <cell r="V94">
            <v>0.53017621145374438</v>
          </cell>
          <cell r="W94">
            <v>0.53734177215189882</v>
          </cell>
          <cell r="Y94">
            <v>0.6204827800888586</v>
          </cell>
          <cell r="Z94">
            <v>0.59843454790823214</v>
          </cell>
          <cell r="AA94">
            <v>0.61525982256020273</v>
          </cell>
          <cell r="AC94">
            <v>0.5743102595655124</v>
          </cell>
          <cell r="AD94">
            <v>0.58038778006007852</v>
          </cell>
          <cell r="AE94">
            <v>0.58982230692854609</v>
          </cell>
          <cell r="AH94">
            <v>0.60648134975958123</v>
          </cell>
          <cell r="AI94">
            <v>0.40855932203389839</v>
          </cell>
          <cell r="AJ94">
            <v>0.47449612403100788</v>
          </cell>
          <cell r="AL94">
            <v>0.60510093780127971</v>
          </cell>
          <cell r="AM94">
            <v>0.5072023809523809</v>
          </cell>
          <cell r="AN94">
            <v>0.46300699300699294</v>
          </cell>
          <cell r="AP94">
            <v>0.63456653782440642</v>
          </cell>
          <cell r="AQ94">
            <v>0.4955223880597015</v>
          </cell>
          <cell r="AR94">
            <v>0.44530386740331501</v>
          </cell>
          <cell r="AT94">
            <v>0.61566726012348938</v>
          </cell>
          <cell r="AU94">
            <v>0.47848049281314164</v>
          </cell>
          <cell r="AV94">
            <v>0.45920529801324522</v>
          </cell>
          <cell r="AY94">
            <v>0.55747075109404298</v>
          </cell>
          <cell r="AZ94">
            <v>0.55747075109404298</v>
          </cell>
          <cell r="BA94">
            <v>0.55747075109404298</v>
          </cell>
          <cell r="BC94">
            <v>0.56709255940336478</v>
          </cell>
          <cell r="BD94">
            <v>0.56709255940336478</v>
          </cell>
          <cell r="BE94">
            <v>0.56709255940336478</v>
          </cell>
          <cell r="BG94">
            <v>0.62328015531358139</v>
          </cell>
          <cell r="BH94">
            <v>0.62328015531358139</v>
          </cell>
          <cell r="BI94">
            <v>0.62328015531358139</v>
          </cell>
          <cell r="BK94">
            <v>0.58733441201664749</v>
          </cell>
          <cell r="BL94">
            <v>0.58733441201664749</v>
          </cell>
          <cell r="BM94">
            <v>0.58733441201664749</v>
          </cell>
          <cell r="BP94">
            <v>0.59527543020059048</v>
          </cell>
          <cell r="BQ94">
            <v>0.59527543020059048</v>
          </cell>
          <cell r="BR94">
            <v>0.59527543020059048</v>
          </cell>
          <cell r="BT94">
            <v>0.5960284528749259</v>
          </cell>
          <cell r="BU94">
            <v>0.5960284528749259</v>
          </cell>
          <cell r="BV94">
            <v>0.5960284528749259</v>
          </cell>
          <cell r="BX94">
            <v>0.63653896273130051</v>
          </cell>
          <cell r="BY94">
            <v>0.71895771148672127</v>
          </cell>
          <cell r="BZ94">
            <v>0.71895771148672127</v>
          </cell>
          <cell r="CB94">
            <v>0.6106186812488078</v>
          </cell>
          <cell r="CC94">
            <v>0.6373575466194471</v>
          </cell>
          <cell r="CD94">
            <v>0.6373575466194471</v>
          </cell>
          <cell r="CG94">
            <v>0.5991980953690651</v>
          </cell>
          <cell r="CH94">
            <v>0.59147010996119165</v>
          </cell>
          <cell r="CI94">
            <v>0.59222167302447259</v>
          </cell>
        </row>
        <row r="96">
          <cell r="A96" t="str">
            <v>R&amp;D EXPENSE</v>
          </cell>
          <cell r="E96">
            <v>25.061</v>
          </cell>
          <cell r="F96">
            <v>28.378</v>
          </cell>
          <cell r="G96">
            <v>26.400000000000002</v>
          </cell>
          <cell r="H96">
            <v>17.7</v>
          </cell>
          <cell r="K96">
            <v>20.98</v>
          </cell>
          <cell r="L96">
            <v>25.432000000000002</v>
          </cell>
          <cell r="M96">
            <v>27.494399999999999</v>
          </cell>
          <cell r="N96">
            <v>26.122053384615384</v>
          </cell>
          <cell r="Q96">
            <v>6.8959999999999999</v>
          </cell>
          <cell r="R96">
            <v>6.9710000000000001</v>
          </cell>
          <cell r="S96">
            <v>6.9710000000000001</v>
          </cell>
          <cell r="U96">
            <v>6.8959999999999999</v>
          </cell>
          <cell r="V96">
            <v>7.2430000000000003</v>
          </cell>
          <cell r="W96">
            <v>7.2430000000000003</v>
          </cell>
          <cell r="Y96">
            <v>6.9969999999999999</v>
          </cell>
          <cell r="Z96">
            <v>8.9639999999999986</v>
          </cell>
          <cell r="AA96">
            <v>8.9639999999999986</v>
          </cell>
          <cell r="AC96">
            <v>20.789000000000001</v>
          </cell>
          <cell r="AD96">
            <v>23.177999999999997</v>
          </cell>
          <cell r="AE96">
            <v>23.177999999999997</v>
          </cell>
          <cell r="AH96">
            <v>7.0819999999999999</v>
          </cell>
          <cell r="AI96">
            <v>6.9</v>
          </cell>
          <cell r="AJ96">
            <v>6.9</v>
          </cell>
          <cell r="AL96">
            <v>7.0839999999999996</v>
          </cell>
          <cell r="AM96">
            <v>6.9</v>
          </cell>
          <cell r="AN96">
            <v>6.9</v>
          </cell>
          <cell r="AP96">
            <v>7.2839999999999998</v>
          </cell>
          <cell r="AQ96">
            <v>8.6999999999999993</v>
          </cell>
          <cell r="AR96">
            <v>8.6999999999999993</v>
          </cell>
          <cell r="AT96">
            <v>21.45</v>
          </cell>
          <cell r="AU96">
            <v>22.5</v>
          </cell>
          <cell r="AV96">
            <v>22.5</v>
          </cell>
          <cell r="AY96">
            <v>7.5350000000000001</v>
          </cell>
          <cell r="AZ96">
            <v>7.5350000000000001</v>
          </cell>
          <cell r="BA96">
            <v>7.5350000000000001</v>
          </cell>
          <cell r="BC96">
            <v>7.5369999999999999</v>
          </cell>
          <cell r="BD96">
            <v>7.5369999999999999</v>
          </cell>
          <cell r="BE96">
            <v>7.5369999999999999</v>
          </cell>
          <cell r="BG96">
            <v>7.7370000000000001</v>
          </cell>
          <cell r="BH96">
            <v>7.7370000000000001</v>
          </cell>
          <cell r="BI96">
            <v>7.7370000000000001</v>
          </cell>
          <cell r="BK96">
            <v>22.808999999999997</v>
          </cell>
          <cell r="BL96">
            <v>22.808999999999997</v>
          </cell>
          <cell r="BM96">
            <v>22.808999999999997</v>
          </cell>
          <cell r="BP96">
            <v>7.8860000000000001</v>
          </cell>
          <cell r="BQ96">
            <v>7.8860000000000001</v>
          </cell>
          <cell r="BR96">
            <v>7.8860000000000001</v>
          </cell>
          <cell r="BT96">
            <v>7.8860000000000001</v>
          </cell>
          <cell r="BU96">
            <v>7.8860000000000001</v>
          </cell>
          <cell r="BV96">
            <v>7.8860000000000001</v>
          </cell>
          <cell r="BX96">
            <v>8.0869999999999997</v>
          </cell>
          <cell r="BY96">
            <v>8.0869999999999997</v>
          </cell>
          <cell r="BZ96">
            <v>8.0869999999999997</v>
          </cell>
          <cell r="CB96">
            <v>23.859000000000002</v>
          </cell>
          <cell r="CC96">
            <v>23.859000000000002</v>
          </cell>
          <cell r="CD96">
            <v>23.859000000000002</v>
          </cell>
          <cell r="CG96">
            <v>88.907000000000011</v>
          </cell>
          <cell r="CH96">
            <v>92.346000000000004</v>
          </cell>
          <cell r="CI96">
            <v>92.346000000000004</v>
          </cell>
        </row>
        <row r="97">
          <cell r="A97" t="str">
            <v>SLS &amp; MKTG EXP - DIV</v>
          </cell>
          <cell r="E97">
            <v>6.2051600000000011</v>
          </cell>
          <cell r="F97">
            <v>6.8000000000000007</v>
          </cell>
          <cell r="G97">
            <v>7.3000000000000007</v>
          </cell>
          <cell r="H97">
            <v>9.1</v>
          </cell>
          <cell r="K97">
            <v>7.7519999999999998</v>
          </cell>
          <cell r="L97">
            <v>7.0819999999999999</v>
          </cell>
          <cell r="M97">
            <v>8.0025999999999993</v>
          </cell>
          <cell r="N97">
            <v>6.6340000000000003</v>
          </cell>
          <cell r="Q97">
            <v>2.1059999999999999</v>
          </cell>
          <cell r="R97">
            <v>2.2829999999999999</v>
          </cell>
          <cell r="S97">
            <v>2.2829999999999999</v>
          </cell>
          <cell r="U97">
            <v>2.1670000000000003</v>
          </cell>
          <cell r="V97">
            <v>2.1670000000000003</v>
          </cell>
          <cell r="W97">
            <v>2.1670000000000003</v>
          </cell>
          <cell r="Y97">
            <v>2.448</v>
          </cell>
          <cell r="Z97">
            <v>2.5549999999999997</v>
          </cell>
          <cell r="AA97">
            <v>2.5549999999999997</v>
          </cell>
          <cell r="AC97">
            <v>6.7210000000000001</v>
          </cell>
          <cell r="AD97">
            <v>7.0049999999999999</v>
          </cell>
          <cell r="AE97">
            <v>7.0049999999999999</v>
          </cell>
          <cell r="AH97">
            <v>2.3250000000000002</v>
          </cell>
          <cell r="AI97">
            <v>2.3250000000000002</v>
          </cell>
          <cell r="AJ97">
            <v>2.3250000000000002</v>
          </cell>
          <cell r="AL97">
            <v>2.2750000000000004</v>
          </cell>
          <cell r="AM97">
            <v>2.2750000000000004</v>
          </cell>
          <cell r="AN97">
            <v>2.2750000000000004</v>
          </cell>
          <cell r="AP97">
            <v>2.5680000000000001</v>
          </cell>
          <cell r="AQ97">
            <v>2.5680000000000001</v>
          </cell>
          <cell r="AR97">
            <v>2.5680000000000001</v>
          </cell>
          <cell r="AT97">
            <v>7.168000000000001</v>
          </cell>
          <cell r="AU97">
            <v>7.168000000000001</v>
          </cell>
          <cell r="AV97">
            <v>7.168000000000001</v>
          </cell>
          <cell r="AY97">
            <v>2.2130000000000001</v>
          </cell>
          <cell r="AZ97">
            <v>2.2130000000000001</v>
          </cell>
          <cell r="BA97">
            <v>2.2130000000000001</v>
          </cell>
          <cell r="BC97">
            <v>2.198</v>
          </cell>
          <cell r="BD97">
            <v>2.198</v>
          </cell>
          <cell r="BE97">
            <v>2.198</v>
          </cell>
          <cell r="BG97">
            <v>2.419</v>
          </cell>
          <cell r="BH97">
            <v>2.419</v>
          </cell>
          <cell r="BI97">
            <v>2.419</v>
          </cell>
          <cell r="BK97">
            <v>6.83</v>
          </cell>
          <cell r="BL97">
            <v>6.83</v>
          </cell>
          <cell r="BM97">
            <v>6.83</v>
          </cell>
          <cell r="BP97">
            <v>2.214</v>
          </cell>
          <cell r="BQ97">
            <v>2.214</v>
          </cell>
          <cell r="BR97">
            <v>2.214</v>
          </cell>
          <cell r="BT97">
            <v>2.1989999999999998</v>
          </cell>
          <cell r="BU97">
            <v>2.1989999999999998</v>
          </cell>
          <cell r="BV97">
            <v>2.1989999999999998</v>
          </cell>
          <cell r="BX97">
            <v>2.3729999999999998</v>
          </cell>
          <cell r="BY97">
            <v>2.3729999999999998</v>
          </cell>
          <cell r="BZ97">
            <v>2.3729999999999998</v>
          </cell>
          <cell r="CB97">
            <v>6.7859999999999996</v>
          </cell>
          <cell r="CC97">
            <v>6.7859999999999996</v>
          </cell>
          <cell r="CD97">
            <v>6.7859999999999996</v>
          </cell>
          <cell r="CG97">
            <v>27.505000000000003</v>
          </cell>
          <cell r="CH97">
            <v>27.789000000000001</v>
          </cell>
          <cell r="CI97">
            <v>27.789000000000001</v>
          </cell>
        </row>
        <row r="98">
          <cell r="A98" t="str">
            <v>SLS &amp; MKTG EXP - ALLOC</v>
          </cell>
          <cell r="E98">
            <v>4.5999999999999996</v>
          </cell>
          <cell r="F98">
            <v>3.7</v>
          </cell>
          <cell r="G98">
            <v>5</v>
          </cell>
          <cell r="H98">
            <v>5.5</v>
          </cell>
          <cell r="K98">
            <v>3.169</v>
          </cell>
          <cell r="L98">
            <v>3.7632500000000002</v>
          </cell>
          <cell r="M98">
            <v>4.1032500000000001</v>
          </cell>
          <cell r="N98">
            <v>5.2309999999999999</v>
          </cell>
          <cell r="Q98">
            <v>1.19</v>
          </cell>
          <cell r="R98">
            <v>1.0780000000000001</v>
          </cell>
          <cell r="S98">
            <v>1.0780000000000001</v>
          </cell>
          <cell r="U98">
            <v>1.1889999999999998</v>
          </cell>
          <cell r="V98">
            <v>1.218</v>
          </cell>
          <cell r="W98">
            <v>1.218</v>
          </cell>
          <cell r="Y98">
            <v>1.296</v>
          </cell>
          <cell r="Z98">
            <v>1.327</v>
          </cell>
          <cell r="AA98">
            <v>1.327</v>
          </cell>
          <cell r="AC98">
            <v>3.6749999999999998</v>
          </cell>
          <cell r="AD98">
            <v>3.6230000000000002</v>
          </cell>
          <cell r="AE98">
            <v>3.6230000000000002</v>
          </cell>
          <cell r="AH98">
            <v>1.2799999999999998</v>
          </cell>
          <cell r="AI98">
            <v>1.2799999999999998</v>
          </cell>
          <cell r="AJ98">
            <v>1.2799999999999998</v>
          </cell>
          <cell r="AL98">
            <v>1.278</v>
          </cell>
          <cell r="AM98">
            <v>1.278</v>
          </cell>
          <cell r="AN98">
            <v>1.278</v>
          </cell>
          <cell r="AP98">
            <v>1.3939999999999999</v>
          </cell>
          <cell r="AQ98">
            <v>1.3939999999999999</v>
          </cell>
          <cell r="AR98">
            <v>1.3939999999999999</v>
          </cell>
          <cell r="AT98">
            <v>3.952</v>
          </cell>
          <cell r="AU98">
            <v>3.952</v>
          </cell>
          <cell r="AV98">
            <v>3.952</v>
          </cell>
          <cell r="AY98">
            <v>1.3300000000000003</v>
          </cell>
          <cell r="AZ98">
            <v>1.3300000000000003</v>
          </cell>
          <cell r="BA98">
            <v>1.3300000000000003</v>
          </cell>
          <cell r="BC98">
            <v>1.3310000000000002</v>
          </cell>
          <cell r="BD98">
            <v>1.3310000000000002</v>
          </cell>
          <cell r="BE98">
            <v>1.3310000000000002</v>
          </cell>
          <cell r="BG98">
            <v>1.44</v>
          </cell>
          <cell r="BH98">
            <v>1.44</v>
          </cell>
          <cell r="BI98">
            <v>1.44</v>
          </cell>
          <cell r="BK98">
            <v>4.1010000000000009</v>
          </cell>
          <cell r="BL98">
            <v>4.1010000000000009</v>
          </cell>
          <cell r="BM98">
            <v>4.1010000000000009</v>
          </cell>
          <cell r="BP98">
            <v>1.357</v>
          </cell>
          <cell r="BQ98">
            <v>1.357</v>
          </cell>
          <cell r="BR98">
            <v>1.357</v>
          </cell>
          <cell r="BT98">
            <v>1.355</v>
          </cell>
          <cell r="BU98">
            <v>1.355</v>
          </cell>
          <cell r="BV98">
            <v>1.355</v>
          </cell>
          <cell r="BX98">
            <v>1.0559999999999998</v>
          </cell>
          <cell r="BY98">
            <v>1.0559999999999998</v>
          </cell>
          <cell r="BZ98">
            <v>1.0559999999999998</v>
          </cell>
          <cell r="CB98">
            <v>3.7679999999999998</v>
          </cell>
          <cell r="CC98">
            <v>3.7679999999999998</v>
          </cell>
          <cell r="CD98">
            <v>3.7679999999999998</v>
          </cell>
          <cell r="CG98">
            <v>15.496000000000002</v>
          </cell>
          <cell r="CH98">
            <v>15.444000000000003</v>
          </cell>
          <cell r="CI98">
            <v>15.444000000000003</v>
          </cell>
        </row>
        <row r="99">
          <cell r="E99" t="str">
            <v xml:space="preserve">______ </v>
          </cell>
          <cell r="F99" t="str">
            <v xml:space="preserve">______ </v>
          </cell>
          <cell r="G99" t="str">
            <v xml:space="preserve">______ </v>
          </cell>
          <cell r="H99" t="str">
            <v xml:space="preserve">______ </v>
          </cell>
          <cell r="K99" t="str">
            <v xml:space="preserve">______ </v>
          </cell>
          <cell r="L99" t="str">
            <v xml:space="preserve">______ </v>
          </cell>
          <cell r="M99" t="str">
            <v xml:space="preserve">______ </v>
          </cell>
          <cell r="N99" t="str">
            <v xml:space="preserve">______ </v>
          </cell>
          <cell r="Q99" t="str">
            <v xml:space="preserve">______ </v>
          </cell>
          <cell r="R99" t="str">
            <v xml:space="preserve">______ </v>
          </cell>
          <cell r="S99" t="str">
            <v xml:space="preserve">______ </v>
          </cell>
          <cell r="U99" t="str">
            <v xml:space="preserve">______ </v>
          </cell>
          <cell r="V99" t="str">
            <v xml:space="preserve">______ </v>
          </cell>
          <cell r="W99" t="str">
            <v xml:space="preserve">______ </v>
          </cell>
          <cell r="Y99" t="str">
            <v xml:space="preserve">______ </v>
          </cell>
          <cell r="Z99" t="str">
            <v xml:space="preserve">______ </v>
          </cell>
          <cell r="AA99" t="str">
            <v xml:space="preserve">______ </v>
          </cell>
          <cell r="AC99" t="str">
            <v xml:space="preserve">______ </v>
          </cell>
          <cell r="AD99" t="str">
            <v xml:space="preserve">______ </v>
          </cell>
          <cell r="AE99" t="str">
            <v xml:space="preserve">______ </v>
          </cell>
          <cell r="AH99" t="str">
            <v xml:space="preserve">______ </v>
          </cell>
          <cell r="AI99" t="str">
            <v xml:space="preserve">______ </v>
          </cell>
          <cell r="AJ99" t="str">
            <v xml:space="preserve">______ </v>
          </cell>
          <cell r="AL99" t="str">
            <v xml:space="preserve">______ </v>
          </cell>
          <cell r="AM99" t="str">
            <v xml:space="preserve">______ </v>
          </cell>
          <cell r="AN99" t="str">
            <v xml:space="preserve">______ </v>
          </cell>
          <cell r="AP99" t="str">
            <v xml:space="preserve">______ </v>
          </cell>
          <cell r="AQ99" t="str">
            <v xml:space="preserve">______ </v>
          </cell>
          <cell r="AR99" t="str">
            <v xml:space="preserve">______ </v>
          </cell>
          <cell r="AT99" t="str">
            <v xml:space="preserve">______ </v>
          </cell>
          <cell r="AU99" t="str">
            <v xml:space="preserve">______ </v>
          </cell>
          <cell r="AV99" t="str">
            <v xml:space="preserve">______ </v>
          </cell>
          <cell r="AY99" t="str">
            <v xml:space="preserve">______ </v>
          </cell>
          <cell r="AZ99" t="str">
            <v xml:space="preserve">______ </v>
          </cell>
          <cell r="BA99" t="str">
            <v xml:space="preserve">______ </v>
          </cell>
          <cell r="BC99" t="str">
            <v xml:space="preserve">______ </v>
          </cell>
          <cell r="BD99" t="str">
            <v xml:space="preserve">______ </v>
          </cell>
          <cell r="BE99" t="str">
            <v xml:space="preserve">______ </v>
          </cell>
          <cell r="BG99" t="str">
            <v xml:space="preserve">______ </v>
          </cell>
          <cell r="BH99" t="str">
            <v xml:space="preserve">______ </v>
          </cell>
          <cell r="BI99" t="str">
            <v xml:space="preserve">______ </v>
          </cell>
          <cell r="BK99" t="str">
            <v xml:space="preserve">______ </v>
          </cell>
          <cell r="BL99" t="str">
            <v xml:space="preserve">______ </v>
          </cell>
          <cell r="BM99" t="str">
            <v xml:space="preserve">______ </v>
          </cell>
          <cell r="BP99" t="str">
            <v xml:space="preserve">______ </v>
          </cell>
          <cell r="BQ99" t="str">
            <v xml:space="preserve">______ </v>
          </cell>
          <cell r="BR99" t="str">
            <v xml:space="preserve">______ </v>
          </cell>
          <cell r="BT99" t="str">
            <v xml:space="preserve">______ </v>
          </cell>
          <cell r="BU99" t="str">
            <v xml:space="preserve">______ </v>
          </cell>
          <cell r="BV99" t="str">
            <v xml:space="preserve">______ </v>
          </cell>
          <cell r="BX99" t="str">
            <v xml:space="preserve">______ </v>
          </cell>
          <cell r="BY99" t="str">
            <v xml:space="preserve">______ </v>
          </cell>
          <cell r="BZ99" t="str">
            <v xml:space="preserve">______ </v>
          </cell>
          <cell r="CB99" t="str">
            <v xml:space="preserve">______ </v>
          </cell>
          <cell r="CC99" t="str">
            <v xml:space="preserve">______ </v>
          </cell>
          <cell r="CD99" t="str">
            <v xml:space="preserve">______ </v>
          </cell>
          <cell r="CG99" t="str">
            <v xml:space="preserve">______ </v>
          </cell>
          <cell r="CH99" t="str">
            <v xml:space="preserve">______ </v>
          </cell>
          <cell r="CI99" t="str">
            <v xml:space="preserve">______ </v>
          </cell>
        </row>
        <row r="100">
          <cell r="A100" t="str">
            <v>TOTAL SLS &amp; MKTG EXP</v>
          </cell>
          <cell r="E100">
            <v>10.805160000000001</v>
          </cell>
          <cell r="F100">
            <v>10.5</v>
          </cell>
          <cell r="G100">
            <v>12.3</v>
          </cell>
          <cell r="H100">
            <v>14.6</v>
          </cell>
          <cell r="K100">
            <v>10.920999999999999</v>
          </cell>
          <cell r="L100">
            <v>10.84525</v>
          </cell>
          <cell r="M100">
            <v>12.10585</v>
          </cell>
          <cell r="N100">
            <v>11.865</v>
          </cell>
          <cell r="Q100">
            <v>3.2959999999999998</v>
          </cell>
          <cell r="R100">
            <v>3.3609999999999998</v>
          </cell>
          <cell r="S100">
            <v>3.3609999999999998</v>
          </cell>
          <cell r="U100">
            <v>3.3559999999999999</v>
          </cell>
          <cell r="V100">
            <v>3.3850000000000002</v>
          </cell>
          <cell r="W100">
            <v>3.3850000000000002</v>
          </cell>
          <cell r="Y100">
            <v>3.7439999999999998</v>
          </cell>
          <cell r="Z100">
            <v>3.8819999999999997</v>
          </cell>
          <cell r="AA100">
            <v>3.8819999999999997</v>
          </cell>
          <cell r="AC100">
            <v>10.396000000000001</v>
          </cell>
          <cell r="AD100">
            <v>10.628</v>
          </cell>
          <cell r="AE100">
            <v>10.628</v>
          </cell>
          <cell r="AH100">
            <v>3.605</v>
          </cell>
          <cell r="AI100">
            <v>3.605</v>
          </cell>
          <cell r="AJ100">
            <v>3.605</v>
          </cell>
          <cell r="AL100">
            <v>3.5530000000000004</v>
          </cell>
          <cell r="AM100">
            <v>3.5530000000000004</v>
          </cell>
          <cell r="AN100">
            <v>3.5530000000000004</v>
          </cell>
          <cell r="AP100">
            <v>3.9619999999999997</v>
          </cell>
          <cell r="AQ100">
            <v>3.9619999999999997</v>
          </cell>
          <cell r="AR100">
            <v>3.9619999999999997</v>
          </cell>
          <cell r="AT100">
            <v>11.120000000000001</v>
          </cell>
          <cell r="AU100">
            <v>11.120000000000001</v>
          </cell>
          <cell r="AV100">
            <v>11.120000000000001</v>
          </cell>
          <cell r="AY100">
            <v>3.5430000000000001</v>
          </cell>
          <cell r="AZ100">
            <v>3.5430000000000001</v>
          </cell>
          <cell r="BA100">
            <v>3.5430000000000001</v>
          </cell>
          <cell r="BC100">
            <v>3.5289999999999999</v>
          </cell>
          <cell r="BD100">
            <v>3.5289999999999999</v>
          </cell>
          <cell r="BE100">
            <v>3.5289999999999999</v>
          </cell>
          <cell r="BG100">
            <v>3.859</v>
          </cell>
          <cell r="BH100">
            <v>3.859</v>
          </cell>
          <cell r="BI100">
            <v>3.859</v>
          </cell>
          <cell r="BK100">
            <v>10.931000000000001</v>
          </cell>
          <cell r="BL100">
            <v>10.931000000000001</v>
          </cell>
          <cell r="BM100">
            <v>10.931000000000001</v>
          </cell>
          <cell r="BP100">
            <v>3.5709999999999997</v>
          </cell>
          <cell r="BQ100">
            <v>3.5709999999999997</v>
          </cell>
          <cell r="BR100">
            <v>3.5709999999999997</v>
          </cell>
          <cell r="BT100">
            <v>3.5539999999999998</v>
          </cell>
          <cell r="BU100">
            <v>3.5539999999999998</v>
          </cell>
          <cell r="BV100">
            <v>3.5539999999999998</v>
          </cell>
          <cell r="BX100">
            <v>3.4289999999999994</v>
          </cell>
          <cell r="BY100">
            <v>3.4289999999999994</v>
          </cell>
          <cell r="BZ100">
            <v>3.4289999999999994</v>
          </cell>
          <cell r="CB100">
            <v>10.553999999999998</v>
          </cell>
          <cell r="CC100">
            <v>10.553999999999998</v>
          </cell>
          <cell r="CD100">
            <v>10.553999999999998</v>
          </cell>
          <cell r="CG100">
            <v>43.001000000000005</v>
          </cell>
          <cell r="CH100">
            <v>43.233000000000004</v>
          </cell>
          <cell r="CI100">
            <v>43.233000000000004</v>
          </cell>
        </row>
        <row r="102">
          <cell r="A102" t="str">
            <v>G&amp;A EXP - DIV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K102">
            <v>1.4590000000000001</v>
          </cell>
          <cell r="L102">
            <v>1.9180000000000001</v>
          </cell>
          <cell r="M102">
            <v>1.29</v>
          </cell>
          <cell r="N102">
            <v>1.7970000000000002</v>
          </cell>
          <cell r="Q102">
            <v>0.499</v>
          </cell>
          <cell r="R102">
            <v>0.308</v>
          </cell>
          <cell r="S102">
            <v>0.308</v>
          </cell>
          <cell r="U102">
            <v>0.53800000000000003</v>
          </cell>
          <cell r="V102">
            <v>0.53800000000000003</v>
          </cell>
          <cell r="W102">
            <v>0.53800000000000003</v>
          </cell>
          <cell r="Y102">
            <v>0.495</v>
          </cell>
          <cell r="Z102">
            <v>0.58800000000000008</v>
          </cell>
          <cell r="AA102">
            <v>0.58800000000000008</v>
          </cell>
          <cell r="AC102">
            <v>1.532</v>
          </cell>
          <cell r="AD102">
            <v>1.4340000000000002</v>
          </cell>
          <cell r="AE102">
            <v>1.4340000000000002</v>
          </cell>
          <cell r="AH102">
            <v>0.51500000000000001</v>
          </cell>
          <cell r="AI102">
            <v>0.51500000000000001</v>
          </cell>
          <cell r="AJ102">
            <v>0.51500000000000001</v>
          </cell>
          <cell r="AL102">
            <v>0.46499999999999997</v>
          </cell>
          <cell r="AM102">
            <v>0.46499999999999997</v>
          </cell>
          <cell r="AN102">
            <v>0.46499999999999997</v>
          </cell>
          <cell r="AP102">
            <v>0.51</v>
          </cell>
          <cell r="AQ102">
            <v>0.51</v>
          </cell>
          <cell r="AR102">
            <v>0.51</v>
          </cell>
          <cell r="AT102">
            <v>1.49</v>
          </cell>
          <cell r="AU102">
            <v>1.49</v>
          </cell>
          <cell r="AV102">
            <v>1.49</v>
          </cell>
          <cell r="AY102">
            <v>0.48499999999999999</v>
          </cell>
          <cell r="AZ102">
            <v>0.48499999999999999</v>
          </cell>
          <cell r="BA102">
            <v>0.48499999999999999</v>
          </cell>
          <cell r="BC102">
            <v>0.5</v>
          </cell>
          <cell r="BD102">
            <v>0.5</v>
          </cell>
          <cell r="BE102">
            <v>0.5</v>
          </cell>
          <cell r="BG102">
            <v>0.58499999999999996</v>
          </cell>
          <cell r="BH102">
            <v>0.58499999999999996</v>
          </cell>
          <cell r="BI102">
            <v>0.58499999999999996</v>
          </cell>
          <cell r="BK102">
            <v>1.5699999999999998</v>
          </cell>
          <cell r="BL102">
            <v>1.5699999999999998</v>
          </cell>
          <cell r="BM102">
            <v>1.5699999999999998</v>
          </cell>
          <cell r="BP102">
            <v>0.51700000000000002</v>
          </cell>
          <cell r="BQ102">
            <v>0.51700000000000002</v>
          </cell>
          <cell r="BR102">
            <v>0.51700000000000002</v>
          </cell>
          <cell r="BT102">
            <v>0.51200000000000001</v>
          </cell>
          <cell r="BU102">
            <v>0.51200000000000001</v>
          </cell>
          <cell r="BV102">
            <v>0.51200000000000001</v>
          </cell>
          <cell r="BX102">
            <v>0.70799999999999996</v>
          </cell>
          <cell r="BY102">
            <v>0.70799999999999996</v>
          </cell>
          <cell r="BZ102">
            <v>0.70799999999999996</v>
          </cell>
          <cell r="CB102">
            <v>1.7369999999999999</v>
          </cell>
          <cell r="CC102">
            <v>1.7369999999999999</v>
          </cell>
          <cell r="CD102">
            <v>1.7369999999999999</v>
          </cell>
          <cell r="CG102">
            <v>6.3290000000000006</v>
          </cell>
          <cell r="CH102">
            <v>6.2309999999999999</v>
          </cell>
          <cell r="CI102">
            <v>6.2309999999999999</v>
          </cell>
        </row>
        <row r="103">
          <cell r="A103" t="str">
            <v>G&amp;A EXP - ALLOC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K103">
            <v>1.718</v>
          </cell>
          <cell r="L103">
            <v>2.0030000000000001</v>
          </cell>
          <cell r="M103">
            <v>2.0259999999999998</v>
          </cell>
          <cell r="N103">
            <v>2.1710000000000003</v>
          </cell>
          <cell r="Q103">
            <v>0.70600000000000007</v>
          </cell>
          <cell r="R103">
            <v>0.39900000000000002</v>
          </cell>
          <cell r="S103">
            <v>0.39900000000000002</v>
          </cell>
          <cell r="U103">
            <v>0.70500000000000007</v>
          </cell>
          <cell r="V103">
            <v>0.71300000000000008</v>
          </cell>
          <cell r="W103">
            <v>0.71300000000000008</v>
          </cell>
          <cell r="Y103">
            <v>0.67700000000000005</v>
          </cell>
          <cell r="Z103">
            <v>0.80100000000000016</v>
          </cell>
          <cell r="AA103">
            <v>0.80100000000000016</v>
          </cell>
          <cell r="AC103">
            <v>2.0880000000000001</v>
          </cell>
          <cell r="AD103">
            <v>1.9130000000000003</v>
          </cell>
          <cell r="AE103">
            <v>1.9130000000000003</v>
          </cell>
          <cell r="AH103">
            <v>0.64900000000000002</v>
          </cell>
          <cell r="AI103">
            <v>0.64900000000000002</v>
          </cell>
          <cell r="AJ103">
            <v>0.64900000000000002</v>
          </cell>
          <cell r="AL103">
            <v>0.64900000000000002</v>
          </cell>
          <cell r="AM103">
            <v>0.64900000000000002</v>
          </cell>
          <cell r="AN103">
            <v>0.64900000000000002</v>
          </cell>
          <cell r="AP103">
            <v>0.71800000000000008</v>
          </cell>
          <cell r="AQ103">
            <v>0.71800000000000008</v>
          </cell>
          <cell r="AR103">
            <v>0.71800000000000008</v>
          </cell>
          <cell r="AT103">
            <v>2.016</v>
          </cell>
          <cell r="AU103">
            <v>2.016</v>
          </cell>
          <cell r="AV103">
            <v>2.016</v>
          </cell>
          <cell r="AY103">
            <v>0.7</v>
          </cell>
          <cell r="AZ103">
            <v>0.7</v>
          </cell>
          <cell r="BA103">
            <v>0.7</v>
          </cell>
          <cell r="BC103">
            <v>0.69900000000000007</v>
          </cell>
          <cell r="BD103">
            <v>0.69900000000000007</v>
          </cell>
          <cell r="BE103">
            <v>0.69900000000000007</v>
          </cell>
          <cell r="BG103">
            <v>0.77400000000000002</v>
          </cell>
          <cell r="BH103">
            <v>0.77400000000000002</v>
          </cell>
          <cell r="BI103">
            <v>0.77400000000000002</v>
          </cell>
          <cell r="BK103">
            <v>2.173</v>
          </cell>
          <cell r="BL103">
            <v>2.173</v>
          </cell>
          <cell r="BM103">
            <v>2.173</v>
          </cell>
          <cell r="BP103">
            <v>0.74399999999999999</v>
          </cell>
          <cell r="BQ103">
            <v>0.74399999999999999</v>
          </cell>
          <cell r="BR103">
            <v>0.74399999999999999</v>
          </cell>
          <cell r="BT103">
            <v>0.74399999999999999</v>
          </cell>
          <cell r="BU103">
            <v>0.74399999999999999</v>
          </cell>
          <cell r="BV103">
            <v>0.74399999999999999</v>
          </cell>
          <cell r="BX103">
            <v>0.92000000000000015</v>
          </cell>
          <cell r="BY103">
            <v>0.92000000000000015</v>
          </cell>
          <cell r="BZ103">
            <v>0.92000000000000015</v>
          </cell>
          <cell r="CB103">
            <v>2.4080000000000004</v>
          </cell>
          <cell r="CC103">
            <v>2.4080000000000004</v>
          </cell>
          <cell r="CD103">
            <v>2.4080000000000004</v>
          </cell>
          <cell r="CG103">
            <v>8.6850000000000005</v>
          </cell>
          <cell r="CH103">
            <v>8.5100000000000016</v>
          </cell>
          <cell r="CI103">
            <v>8.5100000000000016</v>
          </cell>
        </row>
        <row r="104">
          <cell r="E104" t="str">
            <v xml:space="preserve">______ </v>
          </cell>
          <cell r="F104" t="str">
            <v xml:space="preserve">______ </v>
          </cell>
          <cell r="G104" t="str">
            <v xml:space="preserve">______ </v>
          </cell>
          <cell r="H104" t="str">
            <v xml:space="preserve">______ </v>
          </cell>
          <cell r="K104" t="str">
            <v xml:space="preserve">______ </v>
          </cell>
          <cell r="L104" t="str">
            <v xml:space="preserve">______ </v>
          </cell>
          <cell r="M104" t="str">
            <v xml:space="preserve">______ </v>
          </cell>
          <cell r="N104" t="str">
            <v xml:space="preserve">______ </v>
          </cell>
          <cell r="Q104" t="str">
            <v xml:space="preserve">______ </v>
          </cell>
          <cell r="R104" t="str">
            <v xml:space="preserve">______ </v>
          </cell>
          <cell r="S104" t="str">
            <v xml:space="preserve">______ </v>
          </cell>
          <cell r="U104" t="str">
            <v xml:space="preserve">______ </v>
          </cell>
          <cell r="V104" t="str">
            <v xml:space="preserve">______ </v>
          </cell>
          <cell r="W104" t="str">
            <v xml:space="preserve">______ </v>
          </cell>
          <cell r="Y104" t="str">
            <v xml:space="preserve">______ </v>
          </cell>
          <cell r="Z104" t="str">
            <v xml:space="preserve">______ </v>
          </cell>
          <cell r="AA104" t="str">
            <v xml:space="preserve">______ </v>
          </cell>
          <cell r="AC104" t="str">
            <v xml:space="preserve">______ </v>
          </cell>
          <cell r="AD104" t="str">
            <v xml:space="preserve">______ </v>
          </cell>
          <cell r="AE104" t="str">
            <v xml:space="preserve">______ </v>
          </cell>
          <cell r="AH104" t="str">
            <v xml:space="preserve">______ </v>
          </cell>
          <cell r="AI104" t="str">
            <v xml:space="preserve">______ </v>
          </cell>
          <cell r="AJ104" t="str">
            <v xml:space="preserve">______ </v>
          </cell>
          <cell r="AL104" t="str">
            <v xml:space="preserve">______ </v>
          </cell>
          <cell r="AM104" t="str">
            <v xml:space="preserve">______ </v>
          </cell>
          <cell r="AN104" t="str">
            <v xml:space="preserve">______ </v>
          </cell>
          <cell r="AP104" t="str">
            <v xml:space="preserve">______ </v>
          </cell>
          <cell r="AQ104" t="str">
            <v xml:space="preserve">______ </v>
          </cell>
          <cell r="AR104" t="str">
            <v xml:space="preserve">______ </v>
          </cell>
          <cell r="AT104" t="str">
            <v xml:space="preserve">______ </v>
          </cell>
          <cell r="AU104" t="str">
            <v xml:space="preserve">______ </v>
          </cell>
          <cell r="AV104" t="str">
            <v xml:space="preserve">______ </v>
          </cell>
          <cell r="AY104" t="str">
            <v xml:space="preserve">______ </v>
          </cell>
          <cell r="AZ104" t="str">
            <v xml:space="preserve">______ </v>
          </cell>
          <cell r="BA104" t="str">
            <v xml:space="preserve">______ </v>
          </cell>
          <cell r="BC104" t="str">
            <v xml:space="preserve">______ </v>
          </cell>
          <cell r="BD104" t="str">
            <v xml:space="preserve">______ </v>
          </cell>
          <cell r="BE104" t="str">
            <v xml:space="preserve">______ </v>
          </cell>
          <cell r="BG104" t="str">
            <v xml:space="preserve">______ </v>
          </cell>
          <cell r="BH104" t="str">
            <v xml:space="preserve">______ </v>
          </cell>
          <cell r="BI104" t="str">
            <v xml:space="preserve">______ </v>
          </cell>
          <cell r="BK104" t="str">
            <v xml:space="preserve">______ </v>
          </cell>
          <cell r="BL104" t="str">
            <v xml:space="preserve">______ </v>
          </cell>
          <cell r="BM104" t="str">
            <v xml:space="preserve">______ </v>
          </cell>
          <cell r="BP104" t="str">
            <v xml:space="preserve">______ </v>
          </cell>
          <cell r="BQ104" t="str">
            <v xml:space="preserve">______ </v>
          </cell>
          <cell r="BR104" t="str">
            <v xml:space="preserve">______ </v>
          </cell>
          <cell r="BT104" t="str">
            <v xml:space="preserve">______ </v>
          </cell>
          <cell r="BU104" t="str">
            <v xml:space="preserve">______ </v>
          </cell>
          <cell r="BV104" t="str">
            <v xml:space="preserve">______ </v>
          </cell>
          <cell r="BX104" t="str">
            <v xml:space="preserve">______ </v>
          </cell>
          <cell r="BY104" t="str">
            <v xml:space="preserve">______ </v>
          </cell>
          <cell r="BZ104" t="str">
            <v xml:space="preserve">______ </v>
          </cell>
          <cell r="CB104" t="str">
            <v xml:space="preserve">______ </v>
          </cell>
          <cell r="CC104" t="str">
            <v xml:space="preserve">______ </v>
          </cell>
          <cell r="CD104" t="str">
            <v xml:space="preserve">______ </v>
          </cell>
          <cell r="CG104" t="str">
            <v xml:space="preserve">______ </v>
          </cell>
          <cell r="CH104" t="str">
            <v xml:space="preserve">______ </v>
          </cell>
          <cell r="CI104" t="str">
            <v xml:space="preserve">______ </v>
          </cell>
        </row>
        <row r="105">
          <cell r="A105" t="str">
            <v>TOTAL G&amp;A EXPENSE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K105">
            <v>3.177</v>
          </cell>
          <cell r="L105">
            <v>3.9210000000000003</v>
          </cell>
          <cell r="M105">
            <v>3.3159999999999998</v>
          </cell>
          <cell r="N105">
            <v>3.9680000000000004</v>
          </cell>
          <cell r="Q105">
            <v>1.2050000000000001</v>
          </cell>
          <cell r="R105">
            <v>0.70700000000000007</v>
          </cell>
          <cell r="S105">
            <v>0.70700000000000007</v>
          </cell>
          <cell r="U105">
            <v>1.2430000000000001</v>
          </cell>
          <cell r="V105">
            <v>1.2510000000000001</v>
          </cell>
          <cell r="W105">
            <v>1.2510000000000001</v>
          </cell>
          <cell r="Y105">
            <v>1.1720000000000002</v>
          </cell>
          <cell r="Z105">
            <v>1.3890000000000002</v>
          </cell>
          <cell r="AA105">
            <v>1.3890000000000002</v>
          </cell>
          <cell r="AC105">
            <v>3.62</v>
          </cell>
          <cell r="AD105">
            <v>3.3470000000000004</v>
          </cell>
          <cell r="AE105">
            <v>3.3470000000000004</v>
          </cell>
          <cell r="AH105">
            <v>1.1640000000000001</v>
          </cell>
          <cell r="AI105">
            <v>1.1640000000000001</v>
          </cell>
          <cell r="AJ105">
            <v>1.1640000000000001</v>
          </cell>
          <cell r="AL105">
            <v>1.1139999999999999</v>
          </cell>
          <cell r="AM105">
            <v>1.1139999999999999</v>
          </cell>
          <cell r="AN105">
            <v>1.1139999999999999</v>
          </cell>
          <cell r="AP105">
            <v>1.2280000000000002</v>
          </cell>
          <cell r="AQ105">
            <v>1.2280000000000002</v>
          </cell>
          <cell r="AR105">
            <v>1.2280000000000002</v>
          </cell>
          <cell r="AT105">
            <v>3.5060000000000002</v>
          </cell>
          <cell r="AU105">
            <v>3.5060000000000002</v>
          </cell>
          <cell r="AV105">
            <v>3.5060000000000002</v>
          </cell>
          <cell r="AY105">
            <v>1.1850000000000001</v>
          </cell>
          <cell r="AZ105">
            <v>1.1850000000000001</v>
          </cell>
          <cell r="BA105">
            <v>1.1850000000000001</v>
          </cell>
          <cell r="BC105">
            <v>1.1990000000000001</v>
          </cell>
          <cell r="BD105">
            <v>1.1990000000000001</v>
          </cell>
          <cell r="BE105">
            <v>1.1990000000000001</v>
          </cell>
          <cell r="BG105">
            <v>1.359</v>
          </cell>
          <cell r="BH105">
            <v>1.359</v>
          </cell>
          <cell r="BI105">
            <v>1.359</v>
          </cell>
          <cell r="BK105">
            <v>3.7429999999999999</v>
          </cell>
          <cell r="BL105">
            <v>3.7429999999999999</v>
          </cell>
          <cell r="BM105">
            <v>3.7429999999999999</v>
          </cell>
          <cell r="BP105">
            <v>1.2610000000000001</v>
          </cell>
          <cell r="BQ105">
            <v>1.2610000000000001</v>
          </cell>
          <cell r="BR105">
            <v>1.2610000000000001</v>
          </cell>
          <cell r="BT105">
            <v>1.256</v>
          </cell>
          <cell r="BU105">
            <v>1.256</v>
          </cell>
          <cell r="BV105">
            <v>1.256</v>
          </cell>
          <cell r="BX105">
            <v>1.6280000000000001</v>
          </cell>
          <cell r="BY105">
            <v>1.6280000000000001</v>
          </cell>
          <cell r="BZ105">
            <v>1.6280000000000001</v>
          </cell>
          <cell r="CB105">
            <v>4.1450000000000005</v>
          </cell>
          <cell r="CC105">
            <v>4.1450000000000005</v>
          </cell>
          <cell r="CD105">
            <v>4.1450000000000005</v>
          </cell>
          <cell r="CG105">
            <v>15.014000000000001</v>
          </cell>
          <cell r="CH105">
            <v>14.741000000000001</v>
          </cell>
          <cell r="CI105">
            <v>14.741000000000001</v>
          </cell>
        </row>
        <row r="107">
          <cell r="A107" t="str">
            <v>S,G&amp;A - DIV</v>
          </cell>
          <cell r="E107">
            <v>6.2051600000000011</v>
          </cell>
          <cell r="F107">
            <v>6.8000000000000007</v>
          </cell>
          <cell r="G107">
            <v>7.3000000000000007</v>
          </cell>
          <cell r="H107">
            <v>9.1</v>
          </cell>
          <cell r="K107">
            <v>9.2110000000000003</v>
          </cell>
          <cell r="L107">
            <v>9</v>
          </cell>
          <cell r="M107">
            <v>9.2926000000000002</v>
          </cell>
          <cell r="N107">
            <v>7.8329999999999993</v>
          </cell>
          <cell r="Q107">
            <v>2.605</v>
          </cell>
          <cell r="R107">
            <v>2.5909999999999997</v>
          </cell>
          <cell r="S107">
            <v>2.5909999999999997</v>
          </cell>
          <cell r="U107">
            <v>2.7050000000000001</v>
          </cell>
          <cell r="V107">
            <v>2.7050000000000001</v>
          </cell>
          <cell r="W107">
            <v>2.7050000000000001</v>
          </cell>
          <cell r="Y107">
            <v>2.9430000000000001</v>
          </cell>
          <cell r="Z107">
            <v>3.1429999999999998</v>
          </cell>
          <cell r="AA107">
            <v>3.1429999999999998</v>
          </cell>
          <cell r="AC107">
            <v>8.2530000000000001</v>
          </cell>
          <cell r="AD107">
            <v>8.4390000000000001</v>
          </cell>
          <cell r="AE107">
            <v>8.4390000000000001</v>
          </cell>
          <cell r="AH107">
            <v>2.8400000000000003</v>
          </cell>
          <cell r="AI107">
            <v>2.8400000000000003</v>
          </cell>
          <cell r="AJ107">
            <v>2.8400000000000003</v>
          </cell>
          <cell r="AL107">
            <v>2.74</v>
          </cell>
          <cell r="AM107">
            <v>2.74</v>
          </cell>
          <cell r="AN107">
            <v>2.74</v>
          </cell>
          <cell r="AP107">
            <v>3.0780000000000003</v>
          </cell>
          <cell r="AQ107">
            <v>3.0780000000000003</v>
          </cell>
          <cell r="AR107">
            <v>3.0780000000000003</v>
          </cell>
          <cell r="AT107">
            <v>8.6580000000000013</v>
          </cell>
          <cell r="AU107">
            <v>8.6580000000000013</v>
          </cell>
          <cell r="AV107">
            <v>8.6580000000000013</v>
          </cell>
          <cell r="AY107">
            <v>2.698</v>
          </cell>
          <cell r="AZ107">
            <v>2.698</v>
          </cell>
          <cell r="BA107">
            <v>2.698</v>
          </cell>
          <cell r="BC107">
            <v>2.698</v>
          </cell>
          <cell r="BD107">
            <v>2.698</v>
          </cell>
          <cell r="BE107">
            <v>2.698</v>
          </cell>
          <cell r="BG107">
            <v>3.004</v>
          </cell>
          <cell r="BH107">
            <v>3.004</v>
          </cell>
          <cell r="BI107">
            <v>3.004</v>
          </cell>
          <cell r="BK107">
            <v>8.4</v>
          </cell>
          <cell r="BL107">
            <v>8.4</v>
          </cell>
          <cell r="BM107">
            <v>8.4</v>
          </cell>
          <cell r="BP107">
            <v>2.7309999999999999</v>
          </cell>
          <cell r="BQ107">
            <v>2.7309999999999999</v>
          </cell>
          <cell r="BR107">
            <v>2.7309999999999999</v>
          </cell>
          <cell r="BT107">
            <v>2.7109999999999999</v>
          </cell>
          <cell r="BU107">
            <v>2.7109999999999999</v>
          </cell>
          <cell r="BV107">
            <v>2.7109999999999999</v>
          </cell>
          <cell r="BX107">
            <v>3.0809999999999995</v>
          </cell>
          <cell r="BY107">
            <v>3.0809999999999995</v>
          </cell>
          <cell r="BZ107">
            <v>3.0809999999999995</v>
          </cell>
          <cell r="CB107">
            <v>8.5229999999999997</v>
          </cell>
          <cell r="CC107">
            <v>8.5229999999999997</v>
          </cell>
          <cell r="CD107">
            <v>8.5229999999999997</v>
          </cell>
          <cell r="CG107">
            <v>33.834000000000003</v>
          </cell>
          <cell r="CH107">
            <v>34.019999999999996</v>
          </cell>
          <cell r="CI107">
            <v>34.019999999999996</v>
          </cell>
        </row>
        <row r="108">
          <cell r="A108" t="str">
            <v>S,G&amp;A - ALLOC</v>
          </cell>
          <cell r="E108">
            <v>4.5999999999999996</v>
          </cell>
          <cell r="F108">
            <v>3.7</v>
          </cell>
          <cell r="G108">
            <v>5</v>
          </cell>
          <cell r="H108">
            <v>5.5</v>
          </cell>
          <cell r="K108">
            <v>4.8870000000000005</v>
          </cell>
          <cell r="L108">
            <v>5.7662500000000003</v>
          </cell>
          <cell r="M108">
            <v>6.1292500000000008</v>
          </cell>
          <cell r="N108">
            <v>6.7012499999999999</v>
          </cell>
          <cell r="Q108">
            <v>1.8959999999999999</v>
          </cell>
          <cell r="R108">
            <v>1.4770000000000001</v>
          </cell>
          <cell r="S108">
            <v>1.4770000000000001</v>
          </cell>
          <cell r="U108">
            <v>1.8939999999999999</v>
          </cell>
          <cell r="V108">
            <v>1.931</v>
          </cell>
          <cell r="W108">
            <v>1.931</v>
          </cell>
          <cell r="Y108">
            <v>1.9730000000000001</v>
          </cell>
          <cell r="Z108">
            <v>2.1280000000000001</v>
          </cell>
          <cell r="AA108">
            <v>2.1280000000000001</v>
          </cell>
          <cell r="AC108">
            <v>5.7629999999999999</v>
          </cell>
          <cell r="AD108">
            <v>5.5360000000000005</v>
          </cell>
          <cell r="AE108">
            <v>5.5360000000000005</v>
          </cell>
          <cell r="AH108">
            <v>1.9289999999999998</v>
          </cell>
          <cell r="AI108">
            <v>1.9289999999999998</v>
          </cell>
          <cell r="AJ108">
            <v>1.9289999999999998</v>
          </cell>
          <cell r="AL108">
            <v>1.927</v>
          </cell>
          <cell r="AM108">
            <v>1.927</v>
          </cell>
          <cell r="AN108">
            <v>1.927</v>
          </cell>
          <cell r="AP108">
            <v>2.1120000000000001</v>
          </cell>
          <cell r="AQ108">
            <v>2.1120000000000001</v>
          </cell>
          <cell r="AR108">
            <v>2.1120000000000001</v>
          </cell>
          <cell r="AT108">
            <v>5.968</v>
          </cell>
          <cell r="AU108">
            <v>5.968</v>
          </cell>
          <cell r="AV108">
            <v>5.968</v>
          </cell>
          <cell r="AY108">
            <v>2.0300000000000002</v>
          </cell>
          <cell r="AZ108">
            <v>2.0300000000000002</v>
          </cell>
          <cell r="BA108">
            <v>2.0300000000000002</v>
          </cell>
          <cell r="BC108">
            <v>2.0300000000000002</v>
          </cell>
          <cell r="BD108">
            <v>2.0300000000000002</v>
          </cell>
          <cell r="BE108">
            <v>2.0300000000000002</v>
          </cell>
          <cell r="BG108">
            <v>2.214</v>
          </cell>
          <cell r="BH108">
            <v>2.214</v>
          </cell>
          <cell r="BI108">
            <v>2.214</v>
          </cell>
          <cell r="BK108">
            <v>6.2740000000000009</v>
          </cell>
          <cell r="BL108">
            <v>6.2740000000000009</v>
          </cell>
          <cell r="BM108">
            <v>6.2740000000000009</v>
          </cell>
          <cell r="BP108">
            <v>2.101</v>
          </cell>
          <cell r="BQ108">
            <v>2.101</v>
          </cell>
          <cell r="BR108">
            <v>2.101</v>
          </cell>
          <cell r="BT108">
            <v>2.0990000000000002</v>
          </cell>
          <cell r="BU108">
            <v>2.0990000000000002</v>
          </cell>
          <cell r="BV108">
            <v>2.0990000000000002</v>
          </cell>
          <cell r="BX108">
            <v>1.976</v>
          </cell>
          <cell r="BY108">
            <v>1.976</v>
          </cell>
          <cell r="BZ108">
            <v>1.976</v>
          </cell>
          <cell r="CB108">
            <v>6.1760000000000002</v>
          </cell>
          <cell r="CC108">
            <v>6.1760000000000002</v>
          </cell>
          <cell r="CD108">
            <v>6.1760000000000002</v>
          </cell>
          <cell r="CG108">
            <v>24.181000000000004</v>
          </cell>
          <cell r="CH108">
            <v>23.954000000000001</v>
          </cell>
          <cell r="CI108">
            <v>23.954000000000001</v>
          </cell>
        </row>
        <row r="109">
          <cell r="E109" t="str">
            <v xml:space="preserve">______ </v>
          </cell>
          <cell r="F109" t="str">
            <v xml:space="preserve">______ </v>
          </cell>
          <cell r="G109" t="str">
            <v xml:space="preserve">______ </v>
          </cell>
          <cell r="H109" t="str">
            <v xml:space="preserve">______ </v>
          </cell>
          <cell r="K109" t="str">
            <v xml:space="preserve">______ </v>
          </cell>
          <cell r="L109" t="str">
            <v xml:space="preserve">______ </v>
          </cell>
          <cell r="M109" t="str">
            <v xml:space="preserve">______ </v>
          </cell>
          <cell r="N109" t="str">
            <v xml:space="preserve">______ </v>
          </cell>
          <cell r="Q109" t="str">
            <v xml:space="preserve">______ </v>
          </cell>
          <cell r="R109" t="str">
            <v xml:space="preserve">______ </v>
          </cell>
          <cell r="S109" t="str">
            <v xml:space="preserve">______ </v>
          </cell>
          <cell r="U109" t="str">
            <v xml:space="preserve">______ </v>
          </cell>
          <cell r="V109" t="str">
            <v xml:space="preserve">______ </v>
          </cell>
          <cell r="W109" t="str">
            <v xml:space="preserve">______ </v>
          </cell>
          <cell r="Y109" t="str">
            <v xml:space="preserve">______ </v>
          </cell>
          <cell r="Z109" t="str">
            <v xml:space="preserve">______ </v>
          </cell>
          <cell r="AA109" t="str">
            <v xml:space="preserve">______ </v>
          </cell>
          <cell r="AC109" t="str">
            <v xml:space="preserve">______ </v>
          </cell>
          <cell r="AD109" t="str">
            <v xml:space="preserve">______ </v>
          </cell>
          <cell r="AE109" t="str">
            <v xml:space="preserve">______ </v>
          </cell>
          <cell r="AH109" t="str">
            <v xml:space="preserve">______ </v>
          </cell>
          <cell r="AI109" t="str">
            <v xml:space="preserve">______ </v>
          </cell>
          <cell r="AJ109" t="str">
            <v xml:space="preserve">______ </v>
          </cell>
          <cell r="AL109" t="str">
            <v xml:space="preserve">______ </v>
          </cell>
          <cell r="AM109" t="str">
            <v xml:space="preserve">______ </v>
          </cell>
          <cell r="AN109" t="str">
            <v xml:space="preserve">______ </v>
          </cell>
          <cell r="AP109" t="str">
            <v xml:space="preserve">______ </v>
          </cell>
          <cell r="AQ109" t="str">
            <v xml:space="preserve">______ </v>
          </cell>
          <cell r="AR109" t="str">
            <v xml:space="preserve">______ </v>
          </cell>
          <cell r="AT109" t="str">
            <v xml:space="preserve">______ </v>
          </cell>
          <cell r="AU109" t="str">
            <v xml:space="preserve">______ </v>
          </cell>
          <cell r="AV109" t="str">
            <v xml:space="preserve">______ </v>
          </cell>
          <cell r="AY109" t="str">
            <v xml:space="preserve">______ </v>
          </cell>
          <cell r="AZ109" t="str">
            <v xml:space="preserve">______ </v>
          </cell>
          <cell r="BA109" t="str">
            <v xml:space="preserve">______ </v>
          </cell>
          <cell r="BC109" t="str">
            <v xml:space="preserve">______ </v>
          </cell>
          <cell r="BD109" t="str">
            <v xml:space="preserve">______ </v>
          </cell>
          <cell r="BE109" t="str">
            <v xml:space="preserve">______ </v>
          </cell>
          <cell r="BG109" t="str">
            <v xml:space="preserve">______ </v>
          </cell>
          <cell r="BH109" t="str">
            <v xml:space="preserve">______ </v>
          </cell>
          <cell r="BI109" t="str">
            <v xml:space="preserve">______ </v>
          </cell>
          <cell r="BK109" t="str">
            <v xml:space="preserve">______ </v>
          </cell>
          <cell r="BL109" t="str">
            <v xml:space="preserve">______ </v>
          </cell>
          <cell r="BM109" t="str">
            <v xml:space="preserve">______ </v>
          </cell>
          <cell r="BP109" t="str">
            <v xml:space="preserve">______ </v>
          </cell>
          <cell r="BQ109" t="str">
            <v xml:space="preserve">______ </v>
          </cell>
          <cell r="BR109" t="str">
            <v xml:space="preserve">______ </v>
          </cell>
          <cell r="BT109" t="str">
            <v xml:space="preserve">______ </v>
          </cell>
          <cell r="BU109" t="str">
            <v xml:space="preserve">______ </v>
          </cell>
          <cell r="BV109" t="str">
            <v xml:space="preserve">______ </v>
          </cell>
          <cell r="BX109" t="str">
            <v xml:space="preserve">______ </v>
          </cell>
          <cell r="BY109" t="str">
            <v xml:space="preserve">______ </v>
          </cell>
          <cell r="BZ109" t="str">
            <v xml:space="preserve">______ </v>
          </cell>
          <cell r="CB109" t="str">
            <v xml:space="preserve">______ </v>
          </cell>
          <cell r="CC109" t="str">
            <v xml:space="preserve">______ </v>
          </cell>
          <cell r="CD109" t="str">
            <v xml:space="preserve">______ </v>
          </cell>
          <cell r="CG109" t="str">
            <v xml:space="preserve">______ </v>
          </cell>
          <cell r="CH109" t="str">
            <v xml:space="preserve">______ </v>
          </cell>
          <cell r="CI109" t="str">
            <v xml:space="preserve">______ </v>
          </cell>
        </row>
        <row r="110">
          <cell r="A110" t="str">
            <v>TOTAL OPERATING EXP</v>
          </cell>
          <cell r="E110">
            <v>35.866160000000001</v>
          </cell>
          <cell r="F110">
            <v>38.878</v>
          </cell>
          <cell r="G110">
            <v>38.700000000000003</v>
          </cell>
          <cell r="H110">
            <v>32.299999999999997</v>
          </cell>
          <cell r="K110">
            <v>35.078000000000003</v>
          </cell>
          <cell r="L110">
            <v>40.198250000000002</v>
          </cell>
          <cell r="M110">
            <v>42.916249999999998</v>
          </cell>
          <cell r="N110">
            <v>40.656303384615384</v>
          </cell>
          <cell r="Q110">
            <v>11.396999999999998</v>
          </cell>
          <cell r="R110">
            <v>11.039</v>
          </cell>
          <cell r="S110">
            <v>11.039</v>
          </cell>
          <cell r="U110">
            <v>11.494999999999999</v>
          </cell>
          <cell r="V110">
            <v>11.879000000000001</v>
          </cell>
          <cell r="W110">
            <v>11.879000000000001</v>
          </cell>
          <cell r="Y110">
            <v>11.913</v>
          </cell>
          <cell r="Z110">
            <v>14.234999999999999</v>
          </cell>
          <cell r="AA110">
            <v>14.234999999999999</v>
          </cell>
          <cell r="AC110">
            <v>34.805</v>
          </cell>
          <cell r="AD110">
            <v>37.152999999999999</v>
          </cell>
          <cell r="AE110">
            <v>37.152999999999999</v>
          </cell>
          <cell r="AH110">
            <v>11.851000000000001</v>
          </cell>
          <cell r="AI110">
            <v>11.669</v>
          </cell>
          <cell r="AJ110">
            <v>11.669</v>
          </cell>
          <cell r="AL110">
            <v>11.750999999999999</v>
          </cell>
          <cell r="AM110">
            <v>11.567</v>
          </cell>
          <cell r="AN110">
            <v>11.567</v>
          </cell>
          <cell r="AP110">
            <v>12.474</v>
          </cell>
          <cell r="AQ110">
            <v>13.889999999999999</v>
          </cell>
          <cell r="AR110">
            <v>13.889999999999999</v>
          </cell>
          <cell r="AT110">
            <v>36.076000000000001</v>
          </cell>
          <cell r="AU110">
            <v>37.126000000000005</v>
          </cell>
          <cell r="AV110">
            <v>37.126000000000005</v>
          </cell>
          <cell r="AY110">
            <v>12.263000000000002</v>
          </cell>
          <cell r="AZ110">
            <v>12.263000000000002</v>
          </cell>
          <cell r="BA110">
            <v>12.263000000000002</v>
          </cell>
          <cell r="BC110">
            <v>12.265000000000001</v>
          </cell>
          <cell r="BD110">
            <v>12.265000000000001</v>
          </cell>
          <cell r="BE110">
            <v>12.265000000000001</v>
          </cell>
          <cell r="BG110">
            <v>12.955</v>
          </cell>
          <cell r="BH110">
            <v>12.955</v>
          </cell>
          <cell r="BI110">
            <v>12.955</v>
          </cell>
          <cell r="BK110">
            <v>37.482999999999997</v>
          </cell>
          <cell r="BL110">
            <v>37.482999999999997</v>
          </cell>
          <cell r="BM110">
            <v>37.482999999999997</v>
          </cell>
          <cell r="BP110">
            <v>12.718</v>
          </cell>
          <cell r="BQ110">
            <v>12.718</v>
          </cell>
          <cell r="BR110">
            <v>12.718</v>
          </cell>
          <cell r="BT110">
            <v>12.696</v>
          </cell>
          <cell r="BU110">
            <v>12.696</v>
          </cell>
          <cell r="BV110">
            <v>12.696</v>
          </cell>
          <cell r="BX110">
            <v>13.143999999999998</v>
          </cell>
          <cell r="BY110">
            <v>13.143999999999998</v>
          </cell>
          <cell r="BZ110">
            <v>13.143999999999998</v>
          </cell>
          <cell r="CB110">
            <v>38.558000000000007</v>
          </cell>
          <cell r="CC110">
            <v>38.558000000000007</v>
          </cell>
          <cell r="CD110">
            <v>38.558000000000007</v>
          </cell>
          <cell r="CG110">
            <v>146.92200000000003</v>
          </cell>
          <cell r="CH110">
            <v>150.32</v>
          </cell>
          <cell r="CI110">
            <v>150.32</v>
          </cell>
        </row>
        <row r="111">
          <cell r="B111" t="str">
            <v>% SALES</v>
          </cell>
          <cell r="E111">
            <v>0.38984956521739139</v>
          </cell>
          <cell r="F111">
            <v>0.33954585152838429</v>
          </cell>
          <cell r="G111">
            <v>0.29251700680272114</v>
          </cell>
          <cell r="H111">
            <v>0.23611111111111108</v>
          </cell>
          <cell r="K111">
            <v>0.25705136190762334</v>
          </cell>
          <cell r="L111">
            <v>0.23827991165476597</v>
          </cell>
          <cell r="M111">
            <v>0.30731224078691816</v>
          </cell>
          <cell r="N111">
            <v>0.30964158926471985</v>
          </cell>
          <cell r="Q111">
            <v>0.47351364826124887</v>
          </cell>
          <cell r="R111">
            <v>0.45106852449638379</v>
          </cell>
          <cell r="S111">
            <v>0.45106852449638379</v>
          </cell>
          <cell r="U111">
            <v>0.41728681889134922</v>
          </cell>
          <cell r="V111">
            <v>0.52330396475770924</v>
          </cell>
          <cell r="W111">
            <v>0.50122362869198323</v>
          </cell>
          <cell r="Y111">
            <v>0.33712539264793273</v>
          </cell>
          <cell r="Z111">
            <v>0.3842105263157895</v>
          </cell>
          <cell r="AA111">
            <v>0.36083650190114064</v>
          </cell>
          <cell r="AC111">
            <v>0.40027371108529902</v>
          </cell>
          <cell r="AD111">
            <v>0.44112653313227967</v>
          </cell>
          <cell r="AE111">
            <v>0.42400967782431542</v>
          </cell>
          <cell r="AH111">
            <v>0.33718382792272461</v>
          </cell>
          <cell r="AI111">
            <v>0.98889830508474585</v>
          </cell>
          <cell r="AJ111">
            <v>0.90457364341085289</v>
          </cell>
          <cell r="AL111">
            <v>0.34330538432323465</v>
          </cell>
          <cell r="AM111">
            <v>0.6885119047619046</v>
          </cell>
          <cell r="AN111">
            <v>0.8088811188811188</v>
          </cell>
          <cell r="AP111">
            <v>0.34439536167863061</v>
          </cell>
          <cell r="AQ111">
            <v>0.69104477611940285</v>
          </cell>
          <cell r="AR111">
            <v>0.76740331491712699</v>
          </cell>
          <cell r="AT111">
            <v>0.34164172885336563</v>
          </cell>
          <cell r="AU111">
            <v>0.76234086242299803</v>
          </cell>
          <cell r="AV111">
            <v>0.81955849889624743</v>
          </cell>
          <cell r="AY111">
            <v>0.36506802417314166</v>
          </cell>
          <cell r="AZ111">
            <v>0.36506802417314166</v>
          </cell>
          <cell r="BA111">
            <v>0.36506802417314166</v>
          </cell>
          <cell r="BC111">
            <v>0.35454124992773312</v>
          </cell>
          <cell r="BD111">
            <v>0.35454124992773312</v>
          </cell>
          <cell r="BE111">
            <v>0.35454124992773312</v>
          </cell>
          <cell r="BG111">
            <v>0.27338144677977549</v>
          </cell>
          <cell r="BH111">
            <v>0.27338144677977549</v>
          </cell>
          <cell r="BI111">
            <v>0.27338144677977549</v>
          </cell>
          <cell r="BK111">
            <v>0.32432315506216847</v>
          </cell>
          <cell r="BL111">
            <v>0.32432315506216847</v>
          </cell>
          <cell r="BM111">
            <v>0.32432315506216847</v>
          </cell>
          <cell r="BP111">
            <v>0.25899602891762546</v>
          </cell>
          <cell r="BQ111">
            <v>0.25899602891762546</v>
          </cell>
          <cell r="BR111">
            <v>0.25899602891762546</v>
          </cell>
          <cell r="BT111">
            <v>0.25085951393005335</v>
          </cell>
          <cell r="BU111">
            <v>0.25085951393005335</v>
          </cell>
          <cell r="BV111">
            <v>0.25085951393005335</v>
          </cell>
          <cell r="BX111">
            <v>0.22837286074189903</v>
          </cell>
          <cell r="BY111">
            <v>0.25794246532867843</v>
          </cell>
          <cell r="BZ111">
            <v>0.25794246532867843</v>
          </cell>
          <cell r="CB111">
            <v>0.24517072550391056</v>
          </cell>
          <cell r="CC111">
            <v>0.25590670070968685</v>
          </cell>
          <cell r="CD111">
            <v>0.25590670070968685</v>
          </cell>
          <cell r="CG111">
            <v>0.31569515591157565</v>
          </cell>
          <cell r="CH111">
            <v>0.37658319890792868</v>
          </cell>
          <cell r="CI111">
            <v>0.37658319890792868</v>
          </cell>
        </row>
        <row r="113">
          <cell r="A113" t="str">
            <v>CONTRIBUTION MARGIN</v>
          </cell>
          <cell r="E113">
            <v>19.333839999999995</v>
          </cell>
          <cell r="F113">
            <v>27.022000000000006</v>
          </cell>
          <cell r="G113">
            <v>40.099999999999994</v>
          </cell>
          <cell r="H113">
            <v>50.600000000000009</v>
          </cell>
          <cell r="K113">
            <v>51.814999999999969</v>
          </cell>
          <cell r="L113">
            <v>62.709549999999979</v>
          </cell>
          <cell r="M113">
            <v>42.73950700000001</v>
          </cell>
          <cell r="N113">
            <v>41.404106015384613</v>
          </cell>
          <cell r="Q113">
            <v>1.4040000000000017</v>
          </cell>
          <cell r="R113">
            <v>3.636000000000001</v>
          </cell>
          <cell r="S113">
            <v>3.636000000000001</v>
          </cell>
          <cell r="U113">
            <v>3.7159999999999993</v>
          </cell>
          <cell r="V113">
            <v>0.15599999999999703</v>
          </cell>
          <cell r="W113">
            <v>0.85599999999999987</v>
          </cell>
          <cell r="Y113">
            <v>10.012999999999998</v>
          </cell>
          <cell r="Z113">
            <v>7.9369999999999976</v>
          </cell>
          <cell r="AA113">
            <v>10.036999999999999</v>
          </cell>
          <cell r="AC113">
            <v>15.132999999999996</v>
          </cell>
          <cell r="AD113">
            <v>11.728999999999999</v>
          </cell>
          <cell r="AE113">
            <v>14.529000000000003</v>
          </cell>
          <cell r="AH113">
            <v>9.4649999999999981</v>
          </cell>
          <cell r="AI113">
            <v>-6.8479999999999999</v>
          </cell>
          <cell r="AJ113">
            <v>-5.5479999999999992</v>
          </cell>
          <cell r="AL113">
            <v>8.9610000000000039</v>
          </cell>
          <cell r="AM113">
            <v>-3.0459999999999994</v>
          </cell>
          <cell r="AN113">
            <v>-4.9460000000000006</v>
          </cell>
          <cell r="AP113">
            <v>10.509999999999998</v>
          </cell>
          <cell r="AQ113">
            <v>-3.9299999999999979</v>
          </cell>
          <cell r="AR113">
            <v>-5.8299999999999965</v>
          </cell>
          <cell r="AT113">
            <v>28.935999999999986</v>
          </cell>
          <cell r="AU113">
            <v>-13.824000000000005</v>
          </cell>
          <cell r="AV113">
            <v>-16.323999999999998</v>
          </cell>
          <cell r="AY113">
            <v>6.4629999999999974</v>
          </cell>
          <cell r="AZ113">
            <v>6.4629999999999974</v>
          </cell>
          <cell r="BA113">
            <v>6.4629999999999974</v>
          </cell>
          <cell r="BC113">
            <v>7.3530000000000015</v>
          </cell>
          <cell r="BD113">
            <v>7.3530000000000015</v>
          </cell>
          <cell r="BE113">
            <v>7.3530000000000015</v>
          </cell>
          <cell r="BG113">
            <v>16.580999999999996</v>
          </cell>
          <cell r="BH113">
            <v>16.580999999999996</v>
          </cell>
          <cell r="BI113">
            <v>16.580999999999996</v>
          </cell>
          <cell r="BK113">
            <v>30.396999999999998</v>
          </cell>
          <cell r="BL113">
            <v>30.396999999999998</v>
          </cell>
          <cell r="BM113">
            <v>30.396999999999998</v>
          </cell>
          <cell r="BP113">
            <v>16.512999999999998</v>
          </cell>
          <cell r="BQ113">
            <v>16.512999999999998</v>
          </cell>
          <cell r="BR113">
            <v>16.512999999999998</v>
          </cell>
          <cell r="BT113">
            <v>17.469000000000001</v>
          </cell>
          <cell r="BU113">
            <v>17.469000000000001</v>
          </cell>
          <cell r="BV113">
            <v>17.469000000000001</v>
          </cell>
          <cell r="BX113">
            <v>23.492000000000004</v>
          </cell>
          <cell r="BY113">
            <v>23.492000000000004</v>
          </cell>
          <cell r="BZ113">
            <v>23.492000000000004</v>
          </cell>
          <cell r="CB113">
            <v>57.47399999999999</v>
          </cell>
          <cell r="CC113">
            <v>57.47399999999999</v>
          </cell>
          <cell r="CD113">
            <v>57.47399999999999</v>
          </cell>
          <cell r="CG113">
            <v>131.93999999999994</v>
          </cell>
          <cell r="CH113">
            <v>85.775999999999982</v>
          </cell>
          <cell r="CI113">
            <v>86.076000000000022</v>
          </cell>
        </row>
        <row r="114">
          <cell r="B114" t="str">
            <v>% SALES</v>
          </cell>
          <cell r="E114">
            <v>0.21015043478260867</v>
          </cell>
          <cell r="F114">
            <v>0.23600000000000004</v>
          </cell>
          <cell r="G114">
            <v>0.30309901738473166</v>
          </cell>
          <cell r="H114">
            <v>0.36988304093567254</v>
          </cell>
          <cell r="K114">
            <v>0.37969999193920678</v>
          </cell>
          <cell r="L114">
            <v>0.37171832191476306</v>
          </cell>
          <cell r="M114">
            <v>0.30604662957034168</v>
          </cell>
          <cell r="N114">
            <v>0.3153369126407094</v>
          </cell>
          <cell r="Q114">
            <v>5.8332294652873061E-2</v>
          </cell>
          <cell r="R114">
            <v>0.1485718955583705</v>
          </cell>
          <cell r="S114">
            <v>0.1485718955583705</v>
          </cell>
          <cell r="U114">
            <v>0.13489672196609426</v>
          </cell>
          <cell r="V114">
            <v>6.8722466960351109E-3</v>
          </cell>
          <cell r="W114">
            <v>3.6118143459915611E-2</v>
          </cell>
          <cell r="Y114">
            <v>0.28335738744092587</v>
          </cell>
          <cell r="Z114">
            <v>0.21422402159244261</v>
          </cell>
          <cell r="AA114">
            <v>0.25442332065906204</v>
          </cell>
          <cell r="AC114">
            <v>0.17403654848021341</v>
          </cell>
          <cell r="AD114">
            <v>0.13926124692779879</v>
          </cell>
          <cell r="AE114">
            <v>0.16581262910423064</v>
          </cell>
          <cell r="AH114">
            <v>0.26929752183685657</v>
          </cell>
          <cell r="AI114">
            <v>-0.58033898305084752</v>
          </cell>
          <cell r="AJ114">
            <v>-0.43007751937984495</v>
          </cell>
          <cell r="AL114">
            <v>0.26179555347804506</v>
          </cell>
          <cell r="AM114">
            <v>-0.18130952380952373</v>
          </cell>
          <cell r="AN114">
            <v>-0.34587412587412592</v>
          </cell>
          <cell r="AP114">
            <v>0.29017117614577576</v>
          </cell>
          <cell r="AQ114">
            <v>-0.19552238805970137</v>
          </cell>
          <cell r="AR114">
            <v>-0.32209944751381192</v>
          </cell>
          <cell r="AT114">
            <v>0.27402553127012375</v>
          </cell>
          <cell r="AU114">
            <v>-0.28386036960985633</v>
          </cell>
          <cell r="AV114">
            <v>-0.36035320088300221</v>
          </cell>
          <cell r="AY114">
            <v>0.19240272692090135</v>
          </cell>
          <cell r="AZ114">
            <v>0.19240272692090135</v>
          </cell>
          <cell r="BA114">
            <v>0.19240272692090135</v>
          </cell>
          <cell r="BC114">
            <v>0.21255130947563164</v>
          </cell>
          <cell r="BD114">
            <v>0.21255130947563164</v>
          </cell>
          <cell r="BE114">
            <v>0.21255130947563164</v>
          </cell>
          <cell r="BG114">
            <v>0.34989870853380595</v>
          </cell>
          <cell r="BH114">
            <v>0.34989870853380595</v>
          </cell>
          <cell r="BI114">
            <v>0.34989870853380595</v>
          </cell>
          <cell r="BK114">
            <v>0.26301125695447897</v>
          </cell>
          <cell r="BL114">
            <v>0.26301125695447897</v>
          </cell>
          <cell r="BM114">
            <v>0.26301125695447897</v>
          </cell>
          <cell r="BP114">
            <v>0.33627940128296502</v>
          </cell>
          <cell r="BQ114">
            <v>0.33627940128296502</v>
          </cell>
          <cell r="BR114">
            <v>0.33627940128296502</v>
          </cell>
          <cell r="BT114">
            <v>0.34516893894487261</v>
          </cell>
          <cell r="BU114">
            <v>0.34516893894487261</v>
          </cell>
          <cell r="BV114">
            <v>0.34516893894487261</v>
          </cell>
          <cell r="BX114">
            <v>0.40816610198940151</v>
          </cell>
          <cell r="BY114">
            <v>0.46101524615804285</v>
          </cell>
          <cell r="BZ114">
            <v>0.46101524615804285</v>
          </cell>
          <cell r="CB114">
            <v>0.3654479557448973</v>
          </cell>
          <cell r="CC114">
            <v>0.38145084590976025</v>
          </cell>
          <cell r="CD114">
            <v>0.38145084590976025</v>
          </cell>
          <cell r="CG114">
            <v>0.2835029394574895</v>
          </cell>
          <cell r="CH114">
            <v>0.21488691105326296</v>
          </cell>
          <cell r="CI114">
            <v>0.21563847411654391</v>
          </cell>
        </row>
        <row r="116">
          <cell r="A116" t="str">
            <v>GENERAL FUNDING</v>
          </cell>
          <cell r="E116">
            <v>-8.3000000000000007</v>
          </cell>
          <cell r="F116">
            <v>-9</v>
          </cell>
          <cell r="G116">
            <v>-10.8</v>
          </cell>
          <cell r="H116">
            <v>-10.691000000000001</v>
          </cell>
          <cell r="K116">
            <v>-9.1629999999999985</v>
          </cell>
          <cell r="L116">
            <v>-11.19</v>
          </cell>
          <cell r="M116">
            <v>-8.2479999999999993</v>
          </cell>
          <cell r="N116">
            <v>-5.4430000000000005</v>
          </cell>
          <cell r="Q116">
            <v>-1.6849800000000001</v>
          </cell>
          <cell r="R116">
            <v>-1.9039999999999999</v>
          </cell>
          <cell r="S116">
            <v>-1.9039999999999999</v>
          </cell>
          <cell r="U116">
            <v>-1.9284400000000002</v>
          </cell>
          <cell r="V116">
            <v>-1.589</v>
          </cell>
          <cell r="W116">
            <v>-1.659</v>
          </cell>
          <cell r="Y116">
            <v>-2.4737400000000003</v>
          </cell>
          <cell r="Z116">
            <v>-2.5940000000000003</v>
          </cell>
          <cell r="AA116">
            <v>-2.762</v>
          </cell>
          <cell r="AC116">
            <v>-6.0871600000000008</v>
          </cell>
          <cell r="AD116">
            <v>-6.0869999999999997</v>
          </cell>
          <cell r="AE116">
            <v>-6.3249999999999993</v>
          </cell>
          <cell r="AH116">
            <v>-2.4609999999999999</v>
          </cell>
          <cell r="AI116">
            <v>-0.873</v>
          </cell>
          <cell r="AJ116">
            <v>-0.95</v>
          </cell>
          <cell r="AL116">
            <v>-2.3959999999999999</v>
          </cell>
          <cell r="AM116">
            <v>-1.2229999999999999</v>
          </cell>
          <cell r="AN116">
            <v>-1.048</v>
          </cell>
          <cell r="AP116">
            <v>-2.5359999999999996</v>
          </cell>
          <cell r="AQ116">
            <v>-1.454</v>
          </cell>
          <cell r="AR116">
            <v>-1.3140000000000001</v>
          </cell>
          <cell r="AT116">
            <v>-7.3929999999999989</v>
          </cell>
          <cell r="AU116">
            <v>-3.55</v>
          </cell>
          <cell r="AV116">
            <v>-3.3120000000000003</v>
          </cell>
          <cell r="AY116">
            <v>-2.3520000000000003</v>
          </cell>
          <cell r="AZ116">
            <v>-2.3520000000000003</v>
          </cell>
          <cell r="BA116">
            <v>-2.3520000000000003</v>
          </cell>
          <cell r="BC116">
            <v>-2.4220000000000002</v>
          </cell>
          <cell r="BD116">
            <v>-2.4220000000000002</v>
          </cell>
          <cell r="BE116">
            <v>-2.4220000000000002</v>
          </cell>
          <cell r="BG116">
            <v>-3.3180000000000001</v>
          </cell>
          <cell r="BH116">
            <v>-3.3180000000000001</v>
          </cell>
          <cell r="BI116">
            <v>-3.3180000000000001</v>
          </cell>
          <cell r="BK116">
            <v>-8.0920000000000005</v>
          </cell>
          <cell r="BL116">
            <v>-8.0920000000000005</v>
          </cell>
          <cell r="BM116">
            <v>-8.0920000000000005</v>
          </cell>
          <cell r="BP116">
            <v>-3.4370000000000003</v>
          </cell>
          <cell r="BQ116">
            <v>-3.4370000000000003</v>
          </cell>
          <cell r="BR116">
            <v>-3.4370000000000003</v>
          </cell>
          <cell r="BT116">
            <v>-3.5420000000000003</v>
          </cell>
          <cell r="BU116">
            <v>-3.5420000000000003</v>
          </cell>
          <cell r="BV116">
            <v>-3.5420000000000003</v>
          </cell>
          <cell r="BX116">
            <v>-4.0280000000000005</v>
          </cell>
          <cell r="BY116">
            <v>-4.0280000000000005</v>
          </cell>
          <cell r="BZ116">
            <v>-4.0280000000000005</v>
          </cell>
          <cell r="CB116">
            <v>-11.007000000000001</v>
          </cell>
          <cell r="CC116">
            <v>-11.007000000000001</v>
          </cell>
          <cell r="CD116">
            <v>-11.007000000000001</v>
          </cell>
          <cell r="CG116">
            <v>-32.579160000000002</v>
          </cell>
          <cell r="CH116">
            <v>-28.736000000000001</v>
          </cell>
          <cell r="CI116">
            <v>-28.736000000000001</v>
          </cell>
        </row>
        <row r="117">
          <cell r="A117" t="str">
            <v>R&amp;D ASSESSMENT</v>
          </cell>
          <cell r="E117">
            <v>7</v>
          </cell>
          <cell r="F117">
            <v>8.6</v>
          </cell>
          <cell r="G117">
            <v>10.915999999999999</v>
          </cell>
          <cell r="H117">
            <v>10.6</v>
          </cell>
          <cell r="K117">
            <v>10.773999999999999</v>
          </cell>
          <cell r="L117">
            <v>13.799000000000001</v>
          </cell>
          <cell r="M117">
            <v>10.686999999999999</v>
          </cell>
          <cell r="N117">
            <v>10.338000999999998</v>
          </cell>
          <cell r="Q117">
            <v>1.9254399999999998</v>
          </cell>
          <cell r="R117">
            <v>2.0129999999999999</v>
          </cell>
          <cell r="S117">
            <v>2.0129999999999999</v>
          </cell>
          <cell r="U117">
            <v>2.2041599999999999</v>
          </cell>
          <cell r="V117">
            <v>1.8640000000000001</v>
          </cell>
          <cell r="W117">
            <v>1.92</v>
          </cell>
          <cell r="Y117">
            <v>2.8267800000000003</v>
          </cell>
          <cell r="Z117">
            <v>2.968</v>
          </cell>
          <cell r="AA117">
            <v>3.1120000000000001</v>
          </cell>
          <cell r="AC117">
            <v>6.9563800000000002</v>
          </cell>
          <cell r="AD117">
            <v>6.8449999999999998</v>
          </cell>
          <cell r="AE117">
            <v>7.0449999999999999</v>
          </cell>
          <cell r="AH117">
            <v>2.8119999999999998</v>
          </cell>
          <cell r="AI117">
            <v>0.99299999999999999</v>
          </cell>
          <cell r="AJ117">
            <v>1.093</v>
          </cell>
          <cell r="AL117">
            <v>2.7389999999999999</v>
          </cell>
          <cell r="AM117">
            <v>1.4289999999999998</v>
          </cell>
          <cell r="AN117">
            <v>1.2290000000000001</v>
          </cell>
          <cell r="AP117">
            <v>2.8970000000000002</v>
          </cell>
          <cell r="AQ117">
            <v>1.629</v>
          </cell>
          <cell r="AR117">
            <v>1.4690000000000001</v>
          </cell>
          <cell r="AT117">
            <v>8.4480000000000004</v>
          </cell>
          <cell r="AU117">
            <v>4.0510000000000002</v>
          </cell>
          <cell r="AV117">
            <v>3.7910000000000004</v>
          </cell>
          <cell r="AY117">
            <v>2.6879999999999997</v>
          </cell>
          <cell r="AZ117">
            <v>2.6879999999999997</v>
          </cell>
          <cell r="BA117">
            <v>2.6879999999999997</v>
          </cell>
          <cell r="BC117">
            <v>2.7690999999999999</v>
          </cell>
          <cell r="BD117">
            <v>2.7690999999999999</v>
          </cell>
          <cell r="BE117">
            <v>2.7690999999999999</v>
          </cell>
          <cell r="BG117">
            <v>3.7904999999999998</v>
          </cell>
          <cell r="BH117">
            <v>3.7904999999999998</v>
          </cell>
          <cell r="BI117">
            <v>3.7904999999999998</v>
          </cell>
          <cell r="BK117">
            <v>9.2475999999999985</v>
          </cell>
          <cell r="BL117">
            <v>9.2475999999999985</v>
          </cell>
          <cell r="BM117">
            <v>9.2475999999999985</v>
          </cell>
          <cell r="BP117">
            <v>3.9303999999999997</v>
          </cell>
          <cell r="BQ117">
            <v>3.9303999999999997</v>
          </cell>
          <cell r="BR117">
            <v>3.9303999999999997</v>
          </cell>
          <cell r="BT117">
            <v>4.0503999999999998</v>
          </cell>
          <cell r="BU117">
            <v>4.0503999999999998</v>
          </cell>
          <cell r="BV117">
            <v>4.0503999999999998</v>
          </cell>
          <cell r="BX117">
            <v>4.6040000000000001</v>
          </cell>
          <cell r="BY117">
            <v>4.6040000000000001</v>
          </cell>
          <cell r="BZ117">
            <v>4.6040000000000001</v>
          </cell>
          <cell r="CB117">
            <v>12.5848</v>
          </cell>
          <cell r="CC117">
            <v>12.5848</v>
          </cell>
          <cell r="CD117">
            <v>12.5848</v>
          </cell>
          <cell r="CG117">
            <v>37.236779999999996</v>
          </cell>
          <cell r="CH117">
            <v>32.728400000000001</v>
          </cell>
          <cell r="CI117">
            <v>32.668399999999998</v>
          </cell>
        </row>
        <row r="118">
          <cell r="A118" t="str">
            <v>CONTRACT SVC CHG</v>
          </cell>
          <cell r="E118">
            <v>1</v>
          </cell>
          <cell r="F118">
            <v>1.2999999999999998</v>
          </cell>
          <cell r="G118">
            <v>1.6232000000000002</v>
          </cell>
          <cell r="H118">
            <v>1.7000000000000002</v>
          </cell>
          <cell r="K118">
            <v>1.6179999999999999</v>
          </cell>
          <cell r="L118">
            <v>2.068584</v>
          </cell>
          <cell r="M118">
            <v>1.6519999999999999</v>
          </cell>
          <cell r="N118">
            <v>1.5609999999999997</v>
          </cell>
          <cell r="Q118">
            <v>0.27856799999999998</v>
          </cell>
          <cell r="R118">
            <v>0.30099999999999999</v>
          </cell>
          <cell r="S118">
            <v>0.30099999999999999</v>
          </cell>
          <cell r="U118">
            <v>0.32050400000000001</v>
          </cell>
          <cell r="V118">
            <v>0.26</v>
          </cell>
          <cell r="W118">
            <v>0.26800000000000002</v>
          </cell>
          <cell r="Y118">
            <v>0.41838399999999998</v>
          </cell>
          <cell r="Z118">
            <v>0.41000000000000003</v>
          </cell>
          <cell r="AA118">
            <v>0.501</v>
          </cell>
          <cell r="AC118">
            <v>1.0174560000000001</v>
          </cell>
          <cell r="AD118">
            <v>0.97099999999999997</v>
          </cell>
          <cell r="AE118">
            <v>1.0699999999999998</v>
          </cell>
          <cell r="AH118">
            <v>0.41700000000000004</v>
          </cell>
          <cell r="AI118">
            <v>0.13900000000000001</v>
          </cell>
          <cell r="AJ118">
            <v>0.13900000000000001</v>
          </cell>
          <cell r="AL118">
            <v>0.40500000000000003</v>
          </cell>
          <cell r="AM118">
            <v>0.21800000000000003</v>
          </cell>
          <cell r="AN118">
            <v>0.21800000000000003</v>
          </cell>
          <cell r="AP118">
            <v>0.42799999999999999</v>
          </cell>
          <cell r="AQ118">
            <v>0.21800000000000003</v>
          </cell>
          <cell r="AR118">
            <v>0.19400000000000001</v>
          </cell>
          <cell r="AT118">
            <v>1.25</v>
          </cell>
          <cell r="AU118">
            <v>0.57500000000000007</v>
          </cell>
          <cell r="AV118">
            <v>0.55100000000000005</v>
          </cell>
          <cell r="AY118">
            <v>0.39699999999999996</v>
          </cell>
          <cell r="AZ118">
            <v>0.39699999999999996</v>
          </cell>
          <cell r="BA118">
            <v>0.39699999999999996</v>
          </cell>
          <cell r="BC118">
            <v>0.41</v>
          </cell>
          <cell r="BD118">
            <v>0.41</v>
          </cell>
          <cell r="BE118">
            <v>0.41</v>
          </cell>
          <cell r="BG118">
            <v>0.56500000000000006</v>
          </cell>
          <cell r="BH118">
            <v>0.56500000000000006</v>
          </cell>
          <cell r="BI118">
            <v>0.56500000000000006</v>
          </cell>
          <cell r="BK118">
            <v>1.3719999999999999</v>
          </cell>
          <cell r="BL118">
            <v>1.3719999999999999</v>
          </cell>
          <cell r="BM118">
            <v>1.3719999999999999</v>
          </cell>
          <cell r="BP118">
            <v>0.58200000000000007</v>
          </cell>
          <cell r="BQ118">
            <v>0.58200000000000007</v>
          </cell>
          <cell r="BR118">
            <v>0.58200000000000007</v>
          </cell>
          <cell r="BT118">
            <v>0.60000000000000009</v>
          </cell>
          <cell r="BU118">
            <v>0.60000000000000009</v>
          </cell>
          <cell r="BV118">
            <v>0.60000000000000009</v>
          </cell>
          <cell r="BX118">
            <v>0.68500000000000005</v>
          </cell>
          <cell r="BY118">
            <v>0.68500000000000005</v>
          </cell>
          <cell r="BZ118">
            <v>0.68500000000000005</v>
          </cell>
          <cell r="CB118">
            <v>1.8670000000000002</v>
          </cell>
          <cell r="CC118">
            <v>1.8670000000000002</v>
          </cell>
          <cell r="CD118">
            <v>1.8670000000000002</v>
          </cell>
          <cell r="CG118">
            <v>5.506456</v>
          </cell>
          <cell r="CH118">
            <v>4.7850000000000001</v>
          </cell>
          <cell r="CI118">
            <v>4.8600000000000003</v>
          </cell>
        </row>
        <row r="119">
          <cell r="A119" t="str">
            <v>AREA COMPENSATION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K119">
            <v>0</v>
          </cell>
          <cell r="L119">
            <v>0</v>
          </cell>
          <cell r="M119">
            <v>0.27400000000000002</v>
          </cell>
          <cell r="N119">
            <v>2E-3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Y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  <cell r="AH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N119">
            <v>0</v>
          </cell>
          <cell r="AP119">
            <v>0</v>
          </cell>
          <cell r="AQ119">
            <v>0</v>
          </cell>
          <cell r="AR119">
            <v>0</v>
          </cell>
          <cell r="AT119">
            <v>0</v>
          </cell>
          <cell r="AU119">
            <v>0</v>
          </cell>
          <cell r="AV119">
            <v>0</v>
          </cell>
          <cell r="AY119">
            <v>0</v>
          </cell>
          <cell r="AZ119">
            <v>0</v>
          </cell>
          <cell r="BA119">
            <v>0</v>
          </cell>
          <cell r="BC119">
            <v>0</v>
          </cell>
          <cell r="BD119">
            <v>0</v>
          </cell>
          <cell r="BE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0</v>
          </cell>
          <cell r="BL119">
            <v>0</v>
          </cell>
          <cell r="BM119">
            <v>0</v>
          </cell>
          <cell r="BP119">
            <v>0</v>
          </cell>
          <cell r="BQ119">
            <v>0</v>
          </cell>
          <cell r="BR119">
            <v>0</v>
          </cell>
          <cell r="BT119">
            <v>0</v>
          </cell>
          <cell r="BU119">
            <v>0</v>
          </cell>
          <cell r="BV119">
            <v>0</v>
          </cell>
          <cell r="BX119">
            <v>0</v>
          </cell>
          <cell r="BY119">
            <v>0</v>
          </cell>
          <cell r="BZ119">
            <v>0</v>
          </cell>
          <cell r="CB119">
            <v>0</v>
          </cell>
          <cell r="CC119">
            <v>0</v>
          </cell>
          <cell r="CD119">
            <v>0</v>
          </cell>
          <cell r="CG119">
            <v>0</v>
          </cell>
          <cell r="CH119">
            <v>0</v>
          </cell>
          <cell r="CI119">
            <v>0</v>
          </cell>
        </row>
        <row r="120">
          <cell r="E120" t="str">
            <v xml:space="preserve">______ </v>
          </cell>
          <cell r="F120" t="str">
            <v xml:space="preserve">______ </v>
          </cell>
          <cell r="G120" t="str">
            <v xml:space="preserve">______ </v>
          </cell>
          <cell r="H120" t="str">
            <v xml:space="preserve">______ </v>
          </cell>
          <cell r="K120" t="str">
            <v xml:space="preserve">______ </v>
          </cell>
          <cell r="L120" t="str">
            <v xml:space="preserve">______ </v>
          </cell>
          <cell r="M120" t="str">
            <v xml:space="preserve">______ </v>
          </cell>
          <cell r="N120" t="str">
            <v xml:space="preserve">______ </v>
          </cell>
          <cell r="Q120" t="str">
            <v xml:space="preserve">______ </v>
          </cell>
          <cell r="R120" t="str">
            <v xml:space="preserve">______ </v>
          </cell>
          <cell r="S120" t="str">
            <v xml:space="preserve">______ </v>
          </cell>
          <cell r="U120" t="str">
            <v xml:space="preserve">______ </v>
          </cell>
          <cell r="V120" t="str">
            <v xml:space="preserve">______ </v>
          </cell>
          <cell r="W120" t="str">
            <v xml:space="preserve">______ </v>
          </cell>
          <cell r="Y120" t="str">
            <v xml:space="preserve">______ </v>
          </cell>
          <cell r="Z120" t="str">
            <v xml:space="preserve">______ </v>
          </cell>
          <cell r="AA120" t="str">
            <v xml:space="preserve">______ </v>
          </cell>
          <cell r="AC120" t="str">
            <v xml:space="preserve">______ </v>
          </cell>
          <cell r="AD120" t="str">
            <v xml:space="preserve">______ </v>
          </cell>
          <cell r="AE120" t="str">
            <v xml:space="preserve">______ </v>
          </cell>
          <cell r="AH120" t="str">
            <v xml:space="preserve">______ </v>
          </cell>
          <cell r="AI120" t="str">
            <v xml:space="preserve">______ </v>
          </cell>
          <cell r="AJ120" t="str">
            <v xml:space="preserve">______ </v>
          </cell>
          <cell r="AL120" t="str">
            <v xml:space="preserve">______ </v>
          </cell>
          <cell r="AM120" t="str">
            <v xml:space="preserve">______ </v>
          </cell>
          <cell r="AN120" t="str">
            <v xml:space="preserve">______ </v>
          </cell>
          <cell r="AP120" t="str">
            <v xml:space="preserve">______ </v>
          </cell>
          <cell r="AQ120" t="str">
            <v xml:space="preserve">______ </v>
          </cell>
          <cell r="AR120" t="str">
            <v xml:space="preserve">______ </v>
          </cell>
          <cell r="AT120" t="str">
            <v xml:space="preserve">______ </v>
          </cell>
          <cell r="AU120" t="str">
            <v xml:space="preserve">______ </v>
          </cell>
          <cell r="AV120" t="str">
            <v xml:space="preserve">______ </v>
          </cell>
          <cell r="AY120" t="str">
            <v xml:space="preserve">______ </v>
          </cell>
          <cell r="AZ120" t="str">
            <v xml:space="preserve">______ </v>
          </cell>
          <cell r="BA120" t="str">
            <v xml:space="preserve">______ </v>
          </cell>
          <cell r="BC120" t="str">
            <v xml:space="preserve">______ </v>
          </cell>
          <cell r="BD120" t="str">
            <v xml:space="preserve">______ </v>
          </cell>
          <cell r="BE120" t="str">
            <v xml:space="preserve">______ </v>
          </cell>
          <cell r="BG120" t="str">
            <v xml:space="preserve">______ </v>
          </cell>
          <cell r="BH120" t="str">
            <v xml:space="preserve">______ </v>
          </cell>
          <cell r="BI120" t="str">
            <v xml:space="preserve">______ </v>
          </cell>
          <cell r="BK120" t="str">
            <v xml:space="preserve">______ </v>
          </cell>
          <cell r="BL120" t="str">
            <v xml:space="preserve">______ </v>
          </cell>
          <cell r="BM120" t="str">
            <v xml:space="preserve">______ </v>
          </cell>
          <cell r="BP120" t="str">
            <v xml:space="preserve">______ </v>
          </cell>
          <cell r="BQ120" t="str">
            <v xml:space="preserve">______ </v>
          </cell>
          <cell r="BR120" t="str">
            <v xml:space="preserve">______ </v>
          </cell>
          <cell r="BT120" t="str">
            <v xml:space="preserve">______ </v>
          </cell>
          <cell r="BU120" t="str">
            <v xml:space="preserve">______ </v>
          </cell>
          <cell r="BV120" t="str">
            <v xml:space="preserve">______ </v>
          </cell>
          <cell r="BX120" t="str">
            <v xml:space="preserve">______ </v>
          </cell>
          <cell r="BY120" t="str">
            <v xml:space="preserve">______ </v>
          </cell>
          <cell r="BZ120" t="str">
            <v xml:space="preserve">______ </v>
          </cell>
          <cell r="CB120" t="str">
            <v xml:space="preserve">______ </v>
          </cell>
          <cell r="CC120" t="str">
            <v xml:space="preserve">______ </v>
          </cell>
          <cell r="CD120" t="str">
            <v xml:space="preserve">______ </v>
          </cell>
          <cell r="CG120" t="str">
            <v xml:space="preserve">______ </v>
          </cell>
          <cell r="CH120" t="str">
            <v xml:space="preserve">______ </v>
          </cell>
          <cell r="CI120" t="str">
            <v xml:space="preserve">______ </v>
          </cell>
        </row>
        <row r="121">
          <cell r="A121" t="str">
            <v>ASSESSMENTS/FUNDING</v>
          </cell>
          <cell r="E121">
            <v>-0.30000000000000071</v>
          </cell>
          <cell r="F121">
            <v>0.89999999999999947</v>
          </cell>
          <cell r="G121">
            <v>1.7391999999999981</v>
          </cell>
          <cell r="H121">
            <v>1.6089999999999991</v>
          </cell>
          <cell r="K121">
            <v>3.2290000000000005</v>
          </cell>
          <cell r="L121">
            <v>4.6775840000000013</v>
          </cell>
          <cell r="M121">
            <v>4.3650000000000002</v>
          </cell>
          <cell r="N121">
            <v>6.4580009999999977</v>
          </cell>
          <cell r="Q121">
            <v>0.5190279999999996</v>
          </cell>
          <cell r="R121">
            <v>0.41</v>
          </cell>
          <cell r="S121">
            <v>0.41</v>
          </cell>
          <cell r="U121">
            <v>0.59622399999999975</v>
          </cell>
          <cell r="V121">
            <v>0.53500000000000014</v>
          </cell>
          <cell r="W121">
            <v>0.52899999999999991</v>
          </cell>
          <cell r="Y121">
            <v>0.771424</v>
          </cell>
          <cell r="Z121">
            <v>0.7839999999999997</v>
          </cell>
          <cell r="AA121">
            <v>0.85100000000000009</v>
          </cell>
          <cell r="AC121">
            <v>1.8866759999999996</v>
          </cell>
          <cell r="AD121">
            <v>1.7290000000000001</v>
          </cell>
          <cell r="AE121">
            <v>1.7900000000000005</v>
          </cell>
          <cell r="AH121">
            <v>0.76800000000000002</v>
          </cell>
          <cell r="AI121">
            <v>0.25900000000000001</v>
          </cell>
          <cell r="AJ121">
            <v>0.28200000000000003</v>
          </cell>
          <cell r="AL121">
            <v>0.748</v>
          </cell>
          <cell r="AM121">
            <v>0.42399999999999999</v>
          </cell>
          <cell r="AN121">
            <v>0.39900000000000008</v>
          </cell>
          <cell r="AP121">
            <v>0.78900000000000059</v>
          </cell>
          <cell r="AQ121">
            <v>0.39300000000000007</v>
          </cell>
          <cell r="AR121">
            <v>0.34900000000000003</v>
          </cell>
          <cell r="AT121">
            <v>2.3050000000000015</v>
          </cell>
          <cell r="AU121">
            <v>1.0760000000000005</v>
          </cell>
          <cell r="AV121">
            <v>1.0300000000000002</v>
          </cell>
          <cell r="AY121">
            <v>0.73299999999999943</v>
          </cell>
          <cell r="AZ121">
            <v>0.73299999999999943</v>
          </cell>
          <cell r="BA121">
            <v>0.73299999999999943</v>
          </cell>
          <cell r="BC121">
            <v>0.75709999999999966</v>
          </cell>
          <cell r="BD121">
            <v>0.75709999999999966</v>
          </cell>
          <cell r="BE121">
            <v>0.75709999999999966</v>
          </cell>
          <cell r="BG121">
            <v>1.0374999999999996</v>
          </cell>
          <cell r="BH121">
            <v>1.0374999999999996</v>
          </cell>
          <cell r="BI121">
            <v>1.0374999999999996</v>
          </cell>
          <cell r="BK121">
            <v>2.5275999999999978</v>
          </cell>
          <cell r="BL121">
            <v>2.5275999999999978</v>
          </cell>
          <cell r="BM121">
            <v>2.5275999999999978</v>
          </cell>
          <cell r="BP121">
            <v>1.0753999999999995</v>
          </cell>
          <cell r="BQ121">
            <v>1.0753999999999995</v>
          </cell>
          <cell r="BR121">
            <v>1.0753999999999995</v>
          </cell>
          <cell r="BT121">
            <v>1.1083999999999996</v>
          </cell>
          <cell r="BU121">
            <v>1.1083999999999996</v>
          </cell>
          <cell r="BV121">
            <v>1.1083999999999996</v>
          </cell>
          <cell r="BX121">
            <v>1.2609999999999997</v>
          </cell>
          <cell r="BY121">
            <v>1.2609999999999997</v>
          </cell>
          <cell r="BZ121">
            <v>1.2609999999999997</v>
          </cell>
          <cell r="CB121">
            <v>3.4447999999999981</v>
          </cell>
          <cell r="CC121">
            <v>3.4447999999999981</v>
          </cell>
          <cell r="CD121">
            <v>3.4447999999999981</v>
          </cell>
          <cell r="CG121">
            <v>10.164075999999994</v>
          </cell>
          <cell r="CH121">
            <v>8.7774000000000001</v>
          </cell>
          <cell r="CI121">
            <v>8.7923999999999971</v>
          </cell>
        </row>
        <row r="123">
          <cell r="A123" t="str">
            <v>OPERATING PROFIT</v>
          </cell>
          <cell r="E123">
            <v>19.633839999999996</v>
          </cell>
          <cell r="F123">
            <v>26.122000000000007</v>
          </cell>
          <cell r="G123">
            <v>38.360799999999998</v>
          </cell>
          <cell r="H123">
            <v>48.991000000000007</v>
          </cell>
          <cell r="K123">
            <v>48.58599999999997</v>
          </cell>
          <cell r="L123">
            <v>58.031965999999976</v>
          </cell>
          <cell r="M123">
            <v>38.374507000000008</v>
          </cell>
          <cell r="N123">
            <v>34.946105015384617</v>
          </cell>
          <cell r="Q123">
            <v>0.88497200000000209</v>
          </cell>
          <cell r="R123">
            <v>3.2260000000000009</v>
          </cell>
          <cell r="S123">
            <v>3.2260000000000009</v>
          </cell>
          <cell r="U123">
            <v>3.1197759999999994</v>
          </cell>
          <cell r="V123">
            <v>-0.37900000000000311</v>
          </cell>
          <cell r="W123">
            <v>0.32699999999999996</v>
          </cell>
          <cell r="Y123">
            <v>9.2415759999999985</v>
          </cell>
          <cell r="Z123">
            <v>7.1529999999999978</v>
          </cell>
          <cell r="AA123">
            <v>9.1859999999999982</v>
          </cell>
          <cell r="AC123">
            <v>13.246323999999996</v>
          </cell>
          <cell r="AD123">
            <v>10</v>
          </cell>
          <cell r="AE123">
            <v>12.739000000000003</v>
          </cell>
          <cell r="AH123">
            <v>8.6969999999999974</v>
          </cell>
          <cell r="AI123">
            <v>-7.1070000000000002</v>
          </cell>
          <cell r="AJ123">
            <v>-5.8299999999999992</v>
          </cell>
          <cell r="AL123">
            <v>8.2130000000000045</v>
          </cell>
          <cell r="AM123">
            <v>-3.4699999999999993</v>
          </cell>
          <cell r="AN123">
            <v>-5.3450000000000006</v>
          </cell>
          <cell r="AP123">
            <v>9.7209999999999965</v>
          </cell>
          <cell r="AQ123">
            <v>-4.3229999999999977</v>
          </cell>
          <cell r="AR123">
            <v>-6.1789999999999967</v>
          </cell>
          <cell r="AT123">
            <v>26.630999999999986</v>
          </cell>
          <cell r="AU123">
            <v>-14.900000000000006</v>
          </cell>
          <cell r="AV123">
            <v>-17.353999999999999</v>
          </cell>
          <cell r="AY123">
            <v>5.7299999999999978</v>
          </cell>
          <cell r="AZ123">
            <v>5.7299999999999978</v>
          </cell>
          <cell r="BA123">
            <v>5.7299999999999978</v>
          </cell>
          <cell r="BC123">
            <v>6.5959000000000021</v>
          </cell>
          <cell r="BD123">
            <v>6.5959000000000021</v>
          </cell>
          <cell r="BE123">
            <v>6.5959000000000021</v>
          </cell>
          <cell r="BG123">
            <v>15.543499999999996</v>
          </cell>
          <cell r="BH123">
            <v>15.543499999999996</v>
          </cell>
          <cell r="BI123">
            <v>15.543499999999996</v>
          </cell>
          <cell r="BK123">
            <v>27.869399999999999</v>
          </cell>
          <cell r="BL123">
            <v>27.869399999999999</v>
          </cell>
          <cell r="BM123">
            <v>27.869399999999999</v>
          </cell>
          <cell r="BP123">
            <v>15.437599999999998</v>
          </cell>
          <cell r="BQ123">
            <v>15.437599999999998</v>
          </cell>
          <cell r="BR123">
            <v>15.437599999999998</v>
          </cell>
          <cell r="BT123">
            <v>16.360600000000002</v>
          </cell>
          <cell r="BU123">
            <v>16.360600000000002</v>
          </cell>
          <cell r="BV123">
            <v>16.360600000000002</v>
          </cell>
          <cell r="BX123">
            <v>22.231000000000005</v>
          </cell>
          <cell r="BY123">
            <v>22.231000000000005</v>
          </cell>
          <cell r="BZ123">
            <v>22.231000000000005</v>
          </cell>
          <cell r="CB123">
            <v>54.029199999999989</v>
          </cell>
          <cell r="CC123">
            <v>54.029199999999989</v>
          </cell>
          <cell r="CD123">
            <v>54.029199999999989</v>
          </cell>
          <cell r="CG123">
            <v>121.77592399999995</v>
          </cell>
          <cell r="CH123">
            <v>76.998599999999982</v>
          </cell>
          <cell r="CI123">
            <v>77.283600000000021</v>
          </cell>
        </row>
        <row r="124">
          <cell r="B124" t="str">
            <v>% SALES</v>
          </cell>
          <cell r="E124">
            <v>0.21341130434782607</v>
          </cell>
          <cell r="F124">
            <v>0.22813973799126644</v>
          </cell>
          <cell r="G124">
            <v>0.28995313681027968</v>
          </cell>
          <cell r="H124">
            <v>0.35812134502923981</v>
          </cell>
          <cell r="K124">
            <v>0.35603790038325389</v>
          </cell>
          <cell r="L124">
            <v>0.34399138598402607</v>
          </cell>
          <cell r="M124">
            <v>0.27478998596716347</v>
          </cell>
          <cell r="N124">
            <v>0.26615227147459108</v>
          </cell>
          <cell r="Q124">
            <v>3.6768124974033076E-2</v>
          </cell>
          <cell r="R124">
            <v>0.13181873901851024</v>
          </cell>
          <cell r="S124">
            <v>0.13181873901851024</v>
          </cell>
          <cell r="U124">
            <v>0.1132528405997023</v>
          </cell>
          <cell r="V124">
            <v>-1.6696035242290883E-2</v>
          </cell>
          <cell r="W124">
            <v>1.3797468354430378E-2</v>
          </cell>
          <cell r="Y124">
            <v>0.26152689815207847</v>
          </cell>
          <cell r="Z124">
            <v>0.19306342780026986</v>
          </cell>
          <cell r="AA124">
            <v>0.23285171102661589</v>
          </cell>
          <cell r="AC124">
            <v>0.15233889572527684</v>
          </cell>
          <cell r="AD124">
            <v>0.11873241276135971</v>
          </cell>
          <cell r="AE124">
            <v>0.14538420277780947</v>
          </cell>
          <cell r="AH124">
            <v>0.24744643924090243</v>
          </cell>
          <cell r="AI124">
            <v>-0.60228813559322036</v>
          </cell>
          <cell r="AJ124">
            <v>-0.45193798449612399</v>
          </cell>
          <cell r="AL124">
            <v>0.23994273861345655</v>
          </cell>
          <cell r="AM124">
            <v>-0.20654761904761895</v>
          </cell>
          <cell r="AN124">
            <v>-0.37377622377622383</v>
          </cell>
          <cell r="AP124">
            <v>0.26838763114301484</v>
          </cell>
          <cell r="AQ124">
            <v>-0.21507462686567153</v>
          </cell>
          <cell r="AR124">
            <v>-0.34138121546961303</v>
          </cell>
          <cell r="AT124">
            <v>0.25219705291867101</v>
          </cell>
          <cell r="AU124">
            <v>-0.30595482546201241</v>
          </cell>
          <cell r="AV124">
            <v>-0.38309050772626935</v>
          </cell>
          <cell r="AY124">
            <v>0.17058140573367858</v>
          </cell>
          <cell r="AZ124">
            <v>0.17058140573367858</v>
          </cell>
          <cell r="BA124">
            <v>0.17058140573367858</v>
          </cell>
          <cell r="BC124">
            <v>0.19066601144707179</v>
          </cell>
          <cell r="BD124">
            <v>0.19066601144707179</v>
          </cell>
          <cell r="BE124">
            <v>0.19066601144707179</v>
          </cell>
          <cell r="BG124">
            <v>0.32800498016375446</v>
          </cell>
          <cell r="BH124">
            <v>0.32800498016375446</v>
          </cell>
          <cell r="BI124">
            <v>0.32800498016375446</v>
          </cell>
          <cell r="BK124">
            <v>0.24114109696901526</v>
          </cell>
          <cell r="BL124">
            <v>0.24114109696901526</v>
          </cell>
          <cell r="BM124">
            <v>0.24114109696901526</v>
          </cell>
          <cell r="BP124">
            <v>0.31437939110070251</v>
          </cell>
          <cell r="BQ124">
            <v>0.31437939110070251</v>
          </cell>
          <cell r="BR124">
            <v>0.31437939110070251</v>
          </cell>
          <cell r="BT124">
            <v>0.32326812882829487</v>
          </cell>
          <cell r="BU124">
            <v>0.32326812882829487</v>
          </cell>
          <cell r="BV124">
            <v>0.32326812882829487</v>
          </cell>
          <cell r="BX124">
            <v>0.38625662409868833</v>
          </cell>
          <cell r="BY124">
            <v>0.4362689399514495</v>
          </cell>
          <cell r="BZ124">
            <v>0.4362689399514495</v>
          </cell>
          <cell r="CB124">
            <v>0.34354422331023077</v>
          </cell>
          <cell r="CC124">
            <v>0.35858795357601037</v>
          </cell>
          <cell r="CD124">
            <v>0.35858795357601037</v>
          </cell>
          <cell r="CG124">
            <v>0.26166312270086284</v>
          </cell>
          <cell r="CH124">
            <v>0.19289767894779161</v>
          </cell>
          <cell r="CI124">
            <v>0.19361166385790851</v>
          </cell>
        </row>
        <row r="129">
          <cell r="A129" t="str">
            <v>ALCATEL USA, INC.</v>
          </cell>
        </row>
        <row r="130">
          <cell r="A130" t="str">
            <v xml:space="preserve">NETWORKING SYSTEMS GROUP </v>
          </cell>
        </row>
        <row r="131">
          <cell r="A131" t="str">
            <v>SWITCH PRODUCTS</v>
          </cell>
        </row>
        <row r="132">
          <cell r="A132" t="str">
            <v>INCOME STATEMENT</v>
          </cell>
        </row>
        <row r="133">
          <cell r="A133" t="str">
            <v>$M</v>
          </cell>
        </row>
        <row r="135">
          <cell r="E135">
            <v>1999</v>
          </cell>
          <cell r="K135">
            <v>2000</v>
          </cell>
          <cell r="Q135" t="str">
            <v>JAN</v>
          </cell>
          <cell r="U135" t="str">
            <v>FEB</v>
          </cell>
          <cell r="Y135" t="str">
            <v>MAR</v>
          </cell>
          <cell r="AC135" t="str">
            <v>1Q01</v>
          </cell>
          <cell r="AH135" t="str">
            <v>APR</v>
          </cell>
          <cell r="AI135">
            <v>0</v>
          </cell>
          <cell r="AJ135">
            <v>0</v>
          </cell>
          <cell r="AL135" t="str">
            <v>MAY</v>
          </cell>
          <cell r="AM135">
            <v>0</v>
          </cell>
          <cell r="AN135">
            <v>0</v>
          </cell>
          <cell r="AP135" t="str">
            <v>JUN</v>
          </cell>
          <cell r="AQ135">
            <v>0</v>
          </cell>
          <cell r="AR135">
            <v>0</v>
          </cell>
          <cell r="AT135" t="str">
            <v>2Q01</v>
          </cell>
          <cell r="AY135" t="str">
            <v>JUL</v>
          </cell>
          <cell r="AZ135">
            <v>0</v>
          </cell>
          <cell r="BA135">
            <v>0</v>
          </cell>
          <cell r="BC135" t="str">
            <v>AUG</v>
          </cell>
          <cell r="BD135">
            <v>0</v>
          </cell>
          <cell r="BE135">
            <v>0</v>
          </cell>
          <cell r="BG135" t="str">
            <v>SEP</v>
          </cell>
          <cell r="BH135">
            <v>0</v>
          </cell>
          <cell r="BI135">
            <v>0</v>
          </cell>
          <cell r="BK135" t="str">
            <v>3Q01</v>
          </cell>
          <cell r="BP135" t="str">
            <v>OCT</v>
          </cell>
          <cell r="BQ135">
            <v>0</v>
          </cell>
          <cell r="BR135">
            <v>0</v>
          </cell>
          <cell r="BT135" t="str">
            <v>NOV</v>
          </cell>
          <cell r="BU135">
            <v>0</v>
          </cell>
          <cell r="BV135">
            <v>0</v>
          </cell>
          <cell r="BX135" t="str">
            <v>DEC</v>
          </cell>
          <cell r="BY135">
            <v>0</v>
          </cell>
          <cell r="BZ135">
            <v>0</v>
          </cell>
          <cell r="CB135" t="str">
            <v>4Q01</v>
          </cell>
          <cell r="CG135">
            <v>2001</v>
          </cell>
        </row>
        <row r="136">
          <cell r="E136" t="str">
            <v xml:space="preserve">   1Q   </v>
          </cell>
          <cell r="F136" t="str">
            <v xml:space="preserve">   2Q   </v>
          </cell>
          <cell r="G136" t="str">
            <v xml:space="preserve">   3Q   </v>
          </cell>
          <cell r="H136" t="str">
            <v xml:space="preserve">   4Q   </v>
          </cell>
          <cell r="K136" t="str">
            <v xml:space="preserve">   1Q   </v>
          </cell>
          <cell r="L136" t="str">
            <v xml:space="preserve">   2Q   </v>
          </cell>
          <cell r="M136" t="str">
            <v xml:space="preserve">   3Q   </v>
          </cell>
          <cell r="N136" t="str">
            <v xml:space="preserve">   4Q   </v>
          </cell>
          <cell r="Q136" t="str">
            <v xml:space="preserve"> AOP </v>
          </cell>
          <cell r="R136" t="str">
            <v>ACTL</v>
          </cell>
          <cell r="S136" t="str">
            <v>ACTL</v>
          </cell>
          <cell r="U136" t="str">
            <v xml:space="preserve"> AOP </v>
          </cell>
          <cell r="V136" t="str">
            <v>PRIOR</v>
          </cell>
          <cell r="W136" t="str">
            <v>OUTL</v>
          </cell>
          <cell r="Y136" t="str">
            <v xml:space="preserve"> AOP </v>
          </cell>
          <cell r="Z136" t="str">
            <v>PRIOR</v>
          </cell>
          <cell r="AA136" t="str">
            <v>OUTL</v>
          </cell>
          <cell r="AC136" t="str">
            <v xml:space="preserve"> AOP </v>
          </cell>
          <cell r="AD136" t="str">
            <v>PRIOR</v>
          </cell>
          <cell r="AE136" t="str">
            <v>OUTL</v>
          </cell>
          <cell r="AH136" t="str">
            <v xml:space="preserve"> AOP </v>
          </cell>
          <cell r="AI136" t="str">
            <v>PRIOR</v>
          </cell>
          <cell r="AJ136" t="str">
            <v>OTLK</v>
          </cell>
          <cell r="AL136" t="str">
            <v xml:space="preserve"> AOP </v>
          </cell>
          <cell r="AM136" t="str">
            <v>PRIOR</v>
          </cell>
          <cell r="AN136" t="str">
            <v>OTLK</v>
          </cell>
          <cell r="AP136" t="str">
            <v xml:space="preserve"> AOP </v>
          </cell>
          <cell r="AQ136" t="str">
            <v>PRIOR</v>
          </cell>
          <cell r="AR136" t="str">
            <v>OTLK</v>
          </cell>
          <cell r="AT136" t="str">
            <v xml:space="preserve"> AOP </v>
          </cell>
          <cell r="AU136" t="str">
            <v>PRIOR</v>
          </cell>
          <cell r="AV136" t="str">
            <v>OTLK</v>
          </cell>
          <cell r="AY136" t="str">
            <v xml:space="preserve"> AOP </v>
          </cell>
          <cell r="AZ136" t="str">
            <v>PRIOR</v>
          </cell>
          <cell r="BA136" t="str">
            <v>OTLK</v>
          </cell>
          <cell r="BC136" t="str">
            <v xml:space="preserve"> AOP </v>
          </cell>
          <cell r="BD136" t="str">
            <v>PRIOR</v>
          </cell>
          <cell r="BE136" t="str">
            <v>OTLK</v>
          </cell>
          <cell r="BG136" t="str">
            <v xml:space="preserve"> AOP </v>
          </cell>
          <cell r="BH136" t="str">
            <v>PRIOR</v>
          </cell>
          <cell r="BI136" t="str">
            <v>OTLK</v>
          </cell>
          <cell r="BK136" t="str">
            <v xml:space="preserve"> AOP </v>
          </cell>
          <cell r="BL136" t="str">
            <v>PRIOR</v>
          </cell>
          <cell r="BM136" t="str">
            <v>OTLK</v>
          </cell>
          <cell r="BP136" t="str">
            <v xml:space="preserve"> AOP </v>
          </cell>
          <cell r="BQ136" t="str">
            <v>PRIOR</v>
          </cell>
          <cell r="BR136" t="str">
            <v>OTLK</v>
          </cell>
          <cell r="BT136" t="str">
            <v xml:space="preserve"> AOP </v>
          </cell>
          <cell r="BU136" t="str">
            <v>PRIOR</v>
          </cell>
          <cell r="BV136" t="str">
            <v>OTLK</v>
          </cell>
          <cell r="BX136" t="str">
            <v xml:space="preserve"> AOP </v>
          </cell>
          <cell r="BY136" t="str">
            <v>PRIOR</v>
          </cell>
          <cell r="BZ136" t="str">
            <v>OTLK</v>
          </cell>
          <cell r="CB136" t="str">
            <v xml:space="preserve"> AOP </v>
          </cell>
          <cell r="CC136" t="str">
            <v>PRIOR</v>
          </cell>
          <cell r="CD136" t="str">
            <v>OTLK</v>
          </cell>
          <cell r="CG136" t="str">
            <v xml:space="preserve"> AOP </v>
          </cell>
          <cell r="CH136" t="str">
            <v>PRIOR</v>
          </cell>
          <cell r="CI136" t="str">
            <v>OTLK</v>
          </cell>
        </row>
        <row r="137">
          <cell r="A137" t="str">
            <v>ORDERS</v>
          </cell>
          <cell r="E137">
            <v>32.799999999999997</v>
          </cell>
          <cell r="F137">
            <v>22.8</v>
          </cell>
          <cell r="G137">
            <v>47.5</v>
          </cell>
          <cell r="H137">
            <v>49.9</v>
          </cell>
          <cell r="K137">
            <v>54.122</v>
          </cell>
          <cell r="L137">
            <v>31.12</v>
          </cell>
          <cell r="M137">
            <v>67.900000000000006</v>
          </cell>
          <cell r="N137">
            <v>39.200000000000003</v>
          </cell>
          <cell r="Q137">
            <v>11.554540000000001</v>
          </cell>
          <cell r="R137">
            <v>7.8928899999999995</v>
          </cell>
          <cell r="S137">
            <v>7.8928899999999995</v>
          </cell>
          <cell r="U137">
            <v>11.639000000000001</v>
          </cell>
          <cell r="V137">
            <v>5.15</v>
          </cell>
          <cell r="W137">
            <v>5.5620000000000003</v>
          </cell>
          <cell r="Y137">
            <v>11.640030000000001</v>
          </cell>
          <cell r="Z137">
            <v>7.1585000000000001</v>
          </cell>
          <cell r="AA137">
            <v>7.1585000000000001</v>
          </cell>
          <cell r="AC137">
            <v>34.833570000000002</v>
          </cell>
          <cell r="AD137">
            <v>20.20139</v>
          </cell>
          <cell r="AE137">
            <v>20.613389999999999</v>
          </cell>
          <cell r="AH137">
            <v>17.58107</v>
          </cell>
          <cell r="AI137">
            <v>2.7810000000000001</v>
          </cell>
          <cell r="AJ137">
            <v>2.7810000000000001</v>
          </cell>
          <cell r="AL137">
            <v>17.583130000000001</v>
          </cell>
          <cell r="AM137">
            <v>2.6780000000000008</v>
          </cell>
          <cell r="AN137">
            <v>2.6780000000000008</v>
          </cell>
          <cell r="AP137">
            <v>17.581070000000004</v>
          </cell>
          <cell r="AQ137">
            <v>0.20600000000000002</v>
          </cell>
          <cell r="AR137">
            <v>0.20600000000000002</v>
          </cell>
          <cell r="AT137">
            <v>52.745270000000005</v>
          </cell>
          <cell r="AU137">
            <v>5.6650000000000018</v>
          </cell>
          <cell r="AV137">
            <v>5.6650000000000018</v>
          </cell>
          <cell r="AY137">
            <v>15.92071</v>
          </cell>
          <cell r="AZ137">
            <v>15.92071</v>
          </cell>
          <cell r="BA137">
            <v>15.92071</v>
          </cell>
          <cell r="BC137">
            <v>15.92277</v>
          </cell>
          <cell r="BD137">
            <v>15.92277</v>
          </cell>
          <cell r="BE137">
            <v>15.92277</v>
          </cell>
          <cell r="BG137">
            <v>16.025770000000001</v>
          </cell>
          <cell r="BH137">
            <v>16.025770000000001</v>
          </cell>
          <cell r="BI137">
            <v>16.025770000000001</v>
          </cell>
          <cell r="BK137">
            <v>47.869250000000001</v>
          </cell>
          <cell r="BL137">
            <v>47.869250000000001</v>
          </cell>
          <cell r="BM137">
            <v>47.869250000000001</v>
          </cell>
          <cell r="BP137">
            <v>25.19792</v>
          </cell>
          <cell r="BQ137">
            <v>25.19792</v>
          </cell>
          <cell r="BR137">
            <v>25.19792</v>
          </cell>
          <cell r="BT137">
            <v>25.304009999999998</v>
          </cell>
          <cell r="BU137">
            <v>25.304009999999998</v>
          </cell>
          <cell r="BV137">
            <v>25.304009999999998</v>
          </cell>
          <cell r="BX137">
            <v>25.301949999999998</v>
          </cell>
          <cell r="BY137">
            <v>18.506112999999999</v>
          </cell>
          <cell r="BZ137">
            <v>18.506112999999999</v>
          </cell>
          <cell r="CB137">
            <v>75.803879999999992</v>
          </cell>
          <cell r="CC137">
            <v>69.008043000000001</v>
          </cell>
          <cell r="CD137">
            <v>69.008043000000001</v>
          </cell>
          <cell r="CG137">
            <v>211.25197</v>
          </cell>
          <cell r="CH137">
            <v>142.743683</v>
          </cell>
          <cell r="CI137">
            <v>143.15568300000001</v>
          </cell>
        </row>
        <row r="139">
          <cell r="A139" t="str">
            <v>HARDWARE SALES</v>
          </cell>
          <cell r="E139">
            <v>33.4</v>
          </cell>
          <cell r="F139">
            <v>18.8</v>
          </cell>
          <cell r="G139">
            <v>28.5</v>
          </cell>
          <cell r="H139">
            <v>30.599999999999998</v>
          </cell>
          <cell r="K139">
            <v>42.527999999999999</v>
          </cell>
          <cell r="L139">
            <v>54.56600000000001</v>
          </cell>
          <cell r="M139">
            <v>42.373000000000005</v>
          </cell>
          <cell r="N139">
            <v>44.955999999999996</v>
          </cell>
          <cell r="Q139">
            <v>10.651999999999999</v>
          </cell>
          <cell r="R139">
            <v>7.0549999999999997</v>
          </cell>
          <cell r="S139">
            <v>7.0549999999999997</v>
          </cell>
          <cell r="U139">
            <v>10.733000000000001</v>
          </cell>
          <cell r="V139">
            <v>4.9000000000000004</v>
          </cell>
          <cell r="W139">
            <v>5.2</v>
          </cell>
          <cell r="Y139">
            <v>10.734</v>
          </cell>
          <cell r="Z139">
            <v>4.9649999999999999</v>
          </cell>
          <cell r="AA139">
            <v>4.9649999999999999</v>
          </cell>
          <cell r="AC139">
            <v>32.119</v>
          </cell>
          <cell r="AD139">
            <v>16.920000000000002</v>
          </cell>
          <cell r="AE139">
            <v>17.22</v>
          </cell>
          <cell r="AH139">
            <v>15.769</v>
          </cell>
          <cell r="AI139">
            <v>1.2</v>
          </cell>
          <cell r="AJ139">
            <v>1.2</v>
          </cell>
          <cell r="AL139">
            <v>15.770999999999999</v>
          </cell>
          <cell r="AM139">
            <v>1.1000000000000001</v>
          </cell>
          <cell r="AN139">
            <v>1.1000000000000001</v>
          </cell>
          <cell r="AP139">
            <v>15.769</v>
          </cell>
          <cell r="AQ139">
            <v>0</v>
          </cell>
          <cell r="AR139">
            <v>0</v>
          </cell>
          <cell r="AT139">
            <v>47.308999999999997</v>
          </cell>
          <cell r="AU139">
            <v>2.2999999999999998</v>
          </cell>
          <cell r="AV139">
            <v>2.2999999999999998</v>
          </cell>
          <cell r="AY139">
            <v>12.324</v>
          </cell>
          <cell r="AZ139">
            <v>12.324</v>
          </cell>
          <cell r="BA139">
            <v>12.324</v>
          </cell>
          <cell r="BC139">
            <v>12.326000000000001</v>
          </cell>
          <cell r="BD139">
            <v>12.326000000000001</v>
          </cell>
          <cell r="BE139">
            <v>12.326000000000001</v>
          </cell>
          <cell r="BG139">
            <v>12.424999999999999</v>
          </cell>
          <cell r="BH139">
            <v>12.424999999999999</v>
          </cell>
          <cell r="BI139">
            <v>12.424999999999999</v>
          </cell>
          <cell r="BK139">
            <v>37.074999999999996</v>
          </cell>
          <cell r="BL139">
            <v>37.074999999999996</v>
          </cell>
          <cell r="BM139">
            <v>37.074999999999996</v>
          </cell>
          <cell r="BP139">
            <v>18.498000000000001</v>
          </cell>
          <cell r="BQ139">
            <v>18.498000000000001</v>
          </cell>
          <cell r="BR139">
            <v>18.498000000000001</v>
          </cell>
          <cell r="BT139">
            <v>18.600000000000001</v>
          </cell>
          <cell r="BU139">
            <v>18.600000000000001</v>
          </cell>
          <cell r="BV139">
            <v>18.600000000000001</v>
          </cell>
          <cell r="BX139">
            <v>18.597999999999999</v>
          </cell>
          <cell r="BY139">
            <v>12.0001</v>
          </cell>
          <cell r="BZ139">
            <v>12.0001</v>
          </cell>
          <cell r="CB139">
            <v>55.695999999999998</v>
          </cell>
          <cell r="CC139">
            <v>49.098100000000002</v>
          </cell>
          <cell r="CD139">
            <v>49.098100000000002</v>
          </cell>
          <cell r="CG139">
            <v>172.19899999999998</v>
          </cell>
          <cell r="CH139">
            <v>105.3931</v>
          </cell>
          <cell r="CI139">
            <v>105.6931</v>
          </cell>
        </row>
        <row r="140">
          <cell r="A140" t="str">
            <v>SOFTWARE SALES</v>
          </cell>
          <cell r="E140">
            <v>5</v>
          </cell>
          <cell r="F140">
            <v>8.4</v>
          </cell>
          <cell r="G140">
            <v>4.6000000000000005</v>
          </cell>
          <cell r="H140">
            <v>2.1</v>
          </cell>
          <cell r="K140">
            <v>6.7139999999999995</v>
          </cell>
          <cell r="L140">
            <v>5.2480000000000002</v>
          </cell>
          <cell r="M140">
            <v>3.2309999999999999</v>
          </cell>
          <cell r="N140">
            <v>9.1289999999999996</v>
          </cell>
          <cell r="Q140">
            <v>0.56599999999999995</v>
          </cell>
          <cell r="R140">
            <v>0.33700000000000002</v>
          </cell>
          <cell r="S140">
            <v>0.33700000000000002</v>
          </cell>
          <cell r="U140">
            <v>0.56699999999999995</v>
          </cell>
          <cell r="V140">
            <v>0</v>
          </cell>
          <cell r="W140">
            <v>0</v>
          </cell>
          <cell r="Y140">
            <v>0.56699999999999995</v>
          </cell>
          <cell r="Z140">
            <v>1.7849999999999999</v>
          </cell>
          <cell r="AA140">
            <v>1.7849999999999999</v>
          </cell>
          <cell r="AC140">
            <v>1.7</v>
          </cell>
          <cell r="AD140">
            <v>2.1219999999999999</v>
          </cell>
          <cell r="AE140">
            <v>2.1219999999999999</v>
          </cell>
          <cell r="AH140">
            <v>1.3</v>
          </cell>
          <cell r="AI140">
            <v>1.3</v>
          </cell>
          <cell r="AJ140">
            <v>1.3</v>
          </cell>
          <cell r="AL140">
            <v>1.3</v>
          </cell>
          <cell r="AM140">
            <v>1.3</v>
          </cell>
          <cell r="AN140">
            <v>1.3</v>
          </cell>
          <cell r="AP140">
            <v>1.3</v>
          </cell>
          <cell r="AQ140">
            <v>0.1</v>
          </cell>
          <cell r="AR140">
            <v>0.1</v>
          </cell>
          <cell r="AT140">
            <v>3.9000000000000004</v>
          </cell>
          <cell r="AU140">
            <v>2.7</v>
          </cell>
          <cell r="AV140">
            <v>2.7</v>
          </cell>
          <cell r="AY140">
            <v>3.133</v>
          </cell>
          <cell r="AZ140">
            <v>3.133</v>
          </cell>
          <cell r="BA140">
            <v>3.133</v>
          </cell>
          <cell r="BC140">
            <v>3.133</v>
          </cell>
          <cell r="BD140">
            <v>3.133</v>
          </cell>
          <cell r="BE140">
            <v>3.133</v>
          </cell>
          <cell r="BG140">
            <v>3.1339999999999999</v>
          </cell>
          <cell r="BH140">
            <v>3.1339999999999999</v>
          </cell>
          <cell r="BI140">
            <v>3.1339999999999999</v>
          </cell>
          <cell r="BK140">
            <v>9.4</v>
          </cell>
          <cell r="BL140">
            <v>9.4</v>
          </cell>
          <cell r="BM140">
            <v>9.4</v>
          </cell>
          <cell r="BP140">
            <v>5.9660000000000002</v>
          </cell>
          <cell r="BQ140">
            <v>5.9660000000000002</v>
          </cell>
          <cell r="BR140">
            <v>5.9660000000000002</v>
          </cell>
          <cell r="BT140">
            <v>5.9669999999999996</v>
          </cell>
          <cell r="BU140">
            <v>5.9669999999999996</v>
          </cell>
          <cell r="BV140">
            <v>5.9669999999999996</v>
          </cell>
          <cell r="BX140">
            <v>5.9669999999999996</v>
          </cell>
          <cell r="BY140">
            <v>5.9669999999999996</v>
          </cell>
          <cell r="BZ140">
            <v>5.9669999999999996</v>
          </cell>
          <cell r="CB140">
            <v>17.899999999999999</v>
          </cell>
          <cell r="CC140">
            <v>17.899999999999999</v>
          </cell>
          <cell r="CD140">
            <v>17.899999999999999</v>
          </cell>
          <cell r="CG140">
            <v>32.9</v>
          </cell>
          <cell r="CH140">
            <v>32.122</v>
          </cell>
          <cell r="CI140">
            <v>32.122</v>
          </cell>
        </row>
        <row r="141">
          <cell r="A141" t="str">
            <v>SERVICE SALES</v>
          </cell>
          <cell r="E141">
            <v>1.6</v>
          </cell>
          <cell r="F141">
            <v>1.6</v>
          </cell>
          <cell r="G141">
            <v>3.2</v>
          </cell>
          <cell r="H141">
            <v>4.8</v>
          </cell>
          <cell r="K141">
            <v>2.867</v>
          </cell>
          <cell r="L141">
            <v>5.4749999999999996</v>
          </cell>
          <cell r="M141">
            <v>6.28</v>
          </cell>
          <cell r="N141">
            <v>5.0909999999999993</v>
          </cell>
          <cell r="Q141">
            <v>0</v>
          </cell>
          <cell r="R141">
            <v>0.27100000000000002</v>
          </cell>
          <cell r="S141">
            <v>0.27100000000000002</v>
          </cell>
          <cell r="U141">
            <v>0</v>
          </cell>
          <cell r="V141">
            <v>0.1</v>
          </cell>
          <cell r="W141">
            <v>0.2</v>
          </cell>
          <cell r="Y141">
            <v>0</v>
          </cell>
          <cell r="Z141">
            <v>0.2</v>
          </cell>
          <cell r="AA141">
            <v>0.2</v>
          </cell>
          <cell r="AC141">
            <v>0</v>
          </cell>
          <cell r="AD141">
            <v>0.57099999999999995</v>
          </cell>
          <cell r="AE141">
            <v>0.67100000000000004</v>
          </cell>
          <cell r="AH141">
            <v>0</v>
          </cell>
          <cell r="AI141">
            <v>0.2</v>
          </cell>
          <cell r="AJ141">
            <v>0.2</v>
          </cell>
          <cell r="AL141">
            <v>0</v>
          </cell>
          <cell r="AM141">
            <v>0.2</v>
          </cell>
          <cell r="AN141">
            <v>0.2</v>
          </cell>
          <cell r="AP141">
            <v>0</v>
          </cell>
          <cell r="AQ141">
            <v>0.1</v>
          </cell>
          <cell r="AR141">
            <v>0.1</v>
          </cell>
          <cell r="AT141">
            <v>0</v>
          </cell>
          <cell r="AU141">
            <v>0.5</v>
          </cell>
          <cell r="AV141">
            <v>0.5</v>
          </cell>
          <cell r="AY141">
            <v>0</v>
          </cell>
          <cell r="AZ141">
            <v>0</v>
          </cell>
          <cell r="BA141">
            <v>0</v>
          </cell>
          <cell r="BC141">
            <v>0</v>
          </cell>
          <cell r="BD141">
            <v>0</v>
          </cell>
          <cell r="BE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P141">
            <v>0</v>
          </cell>
          <cell r="BQ141">
            <v>0</v>
          </cell>
          <cell r="BR141">
            <v>0</v>
          </cell>
          <cell r="BT141">
            <v>0</v>
          </cell>
          <cell r="BU141">
            <v>0</v>
          </cell>
          <cell r="BV141">
            <v>0</v>
          </cell>
          <cell r="BX141">
            <v>0</v>
          </cell>
          <cell r="BY141">
            <v>0</v>
          </cell>
          <cell r="BZ141">
            <v>0</v>
          </cell>
          <cell r="CB141">
            <v>0</v>
          </cell>
          <cell r="CC141">
            <v>0</v>
          </cell>
          <cell r="CD141">
            <v>0</v>
          </cell>
          <cell r="CG141">
            <v>0</v>
          </cell>
          <cell r="CH141">
            <v>1.071</v>
          </cell>
          <cell r="CI141">
            <v>1.171</v>
          </cell>
        </row>
        <row r="142">
          <cell r="A142" t="str">
            <v>OTHER SALES</v>
          </cell>
          <cell r="E142">
            <v>1.9000000000000001</v>
          </cell>
          <cell r="F142">
            <v>0.5</v>
          </cell>
          <cell r="G142">
            <v>0.5</v>
          </cell>
          <cell r="H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0</v>
          </cell>
          <cell r="AD142">
            <v>0</v>
          </cell>
          <cell r="AE142">
            <v>0</v>
          </cell>
          <cell r="AH142">
            <v>0</v>
          </cell>
          <cell r="AI142">
            <v>0</v>
          </cell>
          <cell r="AJ142">
            <v>0</v>
          </cell>
          <cell r="AL142">
            <v>0</v>
          </cell>
          <cell r="AM142">
            <v>0</v>
          </cell>
          <cell r="AN142">
            <v>0</v>
          </cell>
          <cell r="AP142">
            <v>0</v>
          </cell>
          <cell r="AQ142">
            <v>0</v>
          </cell>
          <cell r="AR142">
            <v>0</v>
          </cell>
          <cell r="AT142">
            <v>0</v>
          </cell>
          <cell r="AU142">
            <v>0</v>
          </cell>
          <cell r="AV142">
            <v>0</v>
          </cell>
          <cell r="AY142">
            <v>0</v>
          </cell>
          <cell r="AZ142">
            <v>0</v>
          </cell>
          <cell r="BA142">
            <v>0</v>
          </cell>
          <cell r="BC142">
            <v>0</v>
          </cell>
          <cell r="BD142">
            <v>0</v>
          </cell>
          <cell r="BE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P142">
            <v>0</v>
          </cell>
          <cell r="BQ142">
            <v>0</v>
          </cell>
          <cell r="BR142">
            <v>0</v>
          </cell>
          <cell r="BT142">
            <v>0</v>
          </cell>
          <cell r="BU142">
            <v>0</v>
          </cell>
          <cell r="BV142">
            <v>0</v>
          </cell>
          <cell r="BX142">
            <v>0</v>
          </cell>
          <cell r="BY142">
            <v>0</v>
          </cell>
          <cell r="BZ142">
            <v>0</v>
          </cell>
          <cell r="CB142">
            <v>0</v>
          </cell>
          <cell r="CC142">
            <v>0</v>
          </cell>
          <cell r="CD142">
            <v>0</v>
          </cell>
          <cell r="CG142">
            <v>0</v>
          </cell>
          <cell r="CH142">
            <v>0</v>
          </cell>
          <cell r="CI142">
            <v>0</v>
          </cell>
        </row>
        <row r="143">
          <cell r="E143" t="str">
            <v xml:space="preserve">______ </v>
          </cell>
          <cell r="F143" t="str">
            <v xml:space="preserve">______ </v>
          </cell>
          <cell r="G143" t="str">
            <v xml:space="preserve">______ </v>
          </cell>
          <cell r="H143" t="str">
            <v xml:space="preserve">______ </v>
          </cell>
          <cell r="K143" t="str">
            <v xml:space="preserve">______ </v>
          </cell>
          <cell r="L143" t="str">
            <v xml:space="preserve">______ </v>
          </cell>
          <cell r="M143" t="str">
            <v xml:space="preserve">______ </v>
          </cell>
          <cell r="N143" t="str">
            <v xml:space="preserve">______ </v>
          </cell>
          <cell r="Q143" t="str">
            <v xml:space="preserve">______ </v>
          </cell>
          <cell r="R143" t="str">
            <v xml:space="preserve">______ </v>
          </cell>
          <cell r="S143" t="str">
            <v xml:space="preserve">______ </v>
          </cell>
          <cell r="U143" t="str">
            <v xml:space="preserve">______ </v>
          </cell>
          <cell r="V143" t="str">
            <v xml:space="preserve">______ </v>
          </cell>
          <cell r="W143" t="str">
            <v xml:space="preserve">______ </v>
          </cell>
          <cell r="Y143" t="str">
            <v xml:space="preserve">______ </v>
          </cell>
          <cell r="Z143" t="str">
            <v xml:space="preserve">______ </v>
          </cell>
          <cell r="AA143" t="str">
            <v xml:space="preserve">______ </v>
          </cell>
          <cell r="AC143" t="str">
            <v xml:space="preserve">______ </v>
          </cell>
          <cell r="AD143" t="str">
            <v xml:space="preserve">______ </v>
          </cell>
          <cell r="AE143" t="str">
            <v xml:space="preserve">______ </v>
          </cell>
          <cell r="AH143" t="str">
            <v xml:space="preserve">______ </v>
          </cell>
          <cell r="AI143" t="str">
            <v xml:space="preserve">______ </v>
          </cell>
          <cell r="AJ143" t="str">
            <v xml:space="preserve">______ </v>
          </cell>
          <cell r="AL143" t="str">
            <v xml:space="preserve">______ </v>
          </cell>
          <cell r="AM143" t="str">
            <v xml:space="preserve">______ </v>
          </cell>
          <cell r="AN143" t="str">
            <v xml:space="preserve">______ </v>
          </cell>
          <cell r="AP143" t="str">
            <v xml:space="preserve">______ </v>
          </cell>
          <cell r="AQ143" t="str">
            <v xml:space="preserve">______ </v>
          </cell>
          <cell r="AR143" t="str">
            <v xml:space="preserve">______ </v>
          </cell>
          <cell r="AT143" t="str">
            <v xml:space="preserve">______ </v>
          </cell>
          <cell r="AU143" t="str">
            <v xml:space="preserve">______ </v>
          </cell>
          <cell r="AV143" t="str">
            <v xml:space="preserve">______ </v>
          </cell>
          <cell r="AY143" t="str">
            <v xml:space="preserve">______ </v>
          </cell>
          <cell r="AZ143" t="str">
            <v xml:space="preserve">______ </v>
          </cell>
          <cell r="BA143" t="str">
            <v xml:space="preserve">______ </v>
          </cell>
          <cell r="BC143" t="str">
            <v xml:space="preserve">______ </v>
          </cell>
          <cell r="BD143" t="str">
            <v xml:space="preserve">______ </v>
          </cell>
          <cell r="BE143" t="str">
            <v xml:space="preserve">______ </v>
          </cell>
          <cell r="BG143" t="str">
            <v xml:space="preserve">______ </v>
          </cell>
          <cell r="BH143" t="str">
            <v xml:space="preserve">______ </v>
          </cell>
          <cell r="BI143" t="str">
            <v xml:space="preserve">______ </v>
          </cell>
          <cell r="BK143" t="str">
            <v xml:space="preserve">______ </v>
          </cell>
          <cell r="BL143" t="str">
            <v xml:space="preserve">______ </v>
          </cell>
          <cell r="BM143" t="str">
            <v xml:space="preserve">______ </v>
          </cell>
          <cell r="BP143" t="str">
            <v xml:space="preserve">______ </v>
          </cell>
          <cell r="BQ143" t="str">
            <v xml:space="preserve">______ </v>
          </cell>
          <cell r="BR143" t="str">
            <v xml:space="preserve">______ </v>
          </cell>
          <cell r="BT143" t="str">
            <v xml:space="preserve">______ </v>
          </cell>
          <cell r="BU143" t="str">
            <v xml:space="preserve">______ </v>
          </cell>
          <cell r="BV143" t="str">
            <v xml:space="preserve">______ </v>
          </cell>
          <cell r="BX143" t="str">
            <v xml:space="preserve">______ </v>
          </cell>
          <cell r="BY143" t="str">
            <v xml:space="preserve">______ </v>
          </cell>
          <cell r="BZ143" t="str">
            <v xml:space="preserve">______ </v>
          </cell>
          <cell r="CB143" t="str">
            <v xml:space="preserve">______ </v>
          </cell>
          <cell r="CC143" t="str">
            <v xml:space="preserve">______ </v>
          </cell>
          <cell r="CD143" t="str">
            <v xml:space="preserve">______ </v>
          </cell>
          <cell r="CG143" t="str">
            <v xml:space="preserve">______ </v>
          </cell>
          <cell r="CH143" t="str">
            <v xml:space="preserve">______ </v>
          </cell>
          <cell r="CI143" t="str">
            <v xml:space="preserve">______ </v>
          </cell>
        </row>
        <row r="144">
          <cell r="A144" t="str">
            <v>SALES</v>
          </cell>
          <cell r="E144">
            <v>41.9</v>
          </cell>
          <cell r="F144">
            <v>29.300000000000004</v>
          </cell>
          <cell r="G144">
            <v>36.800000000000004</v>
          </cell>
          <cell r="H144">
            <v>37.499999999999993</v>
          </cell>
          <cell r="K144">
            <v>52.108999999999995</v>
          </cell>
          <cell r="L144">
            <v>65.289000000000001</v>
          </cell>
          <cell r="M144">
            <v>51.884000000000007</v>
          </cell>
          <cell r="N144">
            <v>59.175999999999995</v>
          </cell>
          <cell r="Q144">
            <v>11.218</v>
          </cell>
          <cell r="R144">
            <v>7.6629999999999994</v>
          </cell>
          <cell r="S144">
            <v>7.6629999999999994</v>
          </cell>
          <cell r="U144">
            <v>11.3</v>
          </cell>
          <cell r="V144">
            <v>5</v>
          </cell>
          <cell r="W144">
            <v>5.4</v>
          </cell>
          <cell r="Y144">
            <v>11.301</v>
          </cell>
          <cell r="Z144">
            <v>6.95</v>
          </cell>
          <cell r="AA144">
            <v>6.95</v>
          </cell>
          <cell r="AC144">
            <v>33.819000000000003</v>
          </cell>
          <cell r="AD144">
            <v>19.613000000000003</v>
          </cell>
          <cell r="AE144">
            <v>20.012999999999998</v>
          </cell>
          <cell r="AH144">
            <v>17.068999999999999</v>
          </cell>
          <cell r="AI144">
            <v>2.7</v>
          </cell>
          <cell r="AJ144">
            <v>2.7</v>
          </cell>
          <cell r="AL144">
            <v>17.070999999999998</v>
          </cell>
          <cell r="AM144">
            <v>2.6000000000000005</v>
          </cell>
          <cell r="AN144">
            <v>2.6000000000000005</v>
          </cell>
          <cell r="AP144">
            <v>17.068999999999999</v>
          </cell>
          <cell r="AQ144">
            <v>0.2</v>
          </cell>
          <cell r="AR144">
            <v>0.2</v>
          </cell>
          <cell r="AT144">
            <v>51.208999999999996</v>
          </cell>
          <cell r="AU144">
            <v>5.5</v>
          </cell>
          <cell r="AV144">
            <v>5.5</v>
          </cell>
          <cell r="AY144">
            <v>15.457000000000001</v>
          </cell>
          <cell r="AZ144">
            <v>15.457000000000001</v>
          </cell>
          <cell r="BA144">
            <v>15.457000000000001</v>
          </cell>
          <cell r="BC144">
            <v>15.459</v>
          </cell>
          <cell r="BD144">
            <v>15.459</v>
          </cell>
          <cell r="BE144">
            <v>15.459</v>
          </cell>
          <cell r="BG144">
            <v>15.558999999999999</v>
          </cell>
          <cell r="BH144">
            <v>15.558999999999999</v>
          </cell>
          <cell r="BI144">
            <v>15.558999999999999</v>
          </cell>
          <cell r="BK144">
            <v>46.474999999999994</v>
          </cell>
          <cell r="BL144">
            <v>46.474999999999994</v>
          </cell>
          <cell r="BM144">
            <v>46.474999999999994</v>
          </cell>
          <cell r="BP144">
            <v>24.464000000000002</v>
          </cell>
          <cell r="BQ144">
            <v>24.464000000000002</v>
          </cell>
          <cell r="BR144">
            <v>24.464000000000002</v>
          </cell>
          <cell r="BT144">
            <v>24.567</v>
          </cell>
          <cell r="BU144">
            <v>24.567</v>
          </cell>
          <cell r="BV144">
            <v>24.567</v>
          </cell>
          <cell r="BX144">
            <v>24.564999999999998</v>
          </cell>
          <cell r="BY144">
            <v>17.967099999999999</v>
          </cell>
          <cell r="BZ144">
            <v>17.967099999999999</v>
          </cell>
          <cell r="CB144">
            <v>73.596000000000004</v>
          </cell>
          <cell r="CC144">
            <v>66.998099999999994</v>
          </cell>
          <cell r="CD144">
            <v>66.998099999999994</v>
          </cell>
          <cell r="CG144">
            <v>205.09899999999999</v>
          </cell>
          <cell r="CH144">
            <v>138.58610000000002</v>
          </cell>
          <cell r="CI144">
            <v>138.98609999999999</v>
          </cell>
        </row>
        <row r="146">
          <cell r="A146" t="str">
            <v>STANDARD MARGIN</v>
          </cell>
          <cell r="E146">
            <v>25.9</v>
          </cell>
          <cell r="F146">
            <v>13.6</v>
          </cell>
          <cell r="G146">
            <v>21.4</v>
          </cell>
          <cell r="H146">
            <v>19.8</v>
          </cell>
          <cell r="K146">
            <v>36.714999999999996</v>
          </cell>
          <cell r="L146">
            <v>39.347999999999999</v>
          </cell>
          <cell r="M146">
            <v>34.748000000000005</v>
          </cell>
          <cell r="N146">
            <v>39.18</v>
          </cell>
          <cell r="Q146">
            <v>7.3170000000000002</v>
          </cell>
          <cell r="R146">
            <v>4.8159999999999998</v>
          </cell>
          <cell r="S146">
            <v>4.8159999999999998</v>
          </cell>
          <cell r="U146">
            <v>7.3170000000000002</v>
          </cell>
          <cell r="V146">
            <v>2.9</v>
          </cell>
          <cell r="W146">
            <v>3</v>
          </cell>
          <cell r="Y146">
            <v>7.3159999999999998</v>
          </cell>
          <cell r="Z146">
            <v>5.03</v>
          </cell>
          <cell r="AA146">
            <v>5.03</v>
          </cell>
          <cell r="AC146">
            <v>21.95</v>
          </cell>
          <cell r="AD146">
            <v>12.745999999999999</v>
          </cell>
          <cell r="AE146">
            <v>12.846</v>
          </cell>
          <cell r="AH146">
            <v>11.974</v>
          </cell>
          <cell r="AI146">
            <v>1.7</v>
          </cell>
          <cell r="AJ146">
            <v>1.7</v>
          </cell>
          <cell r="AL146">
            <v>11.975</v>
          </cell>
          <cell r="AM146">
            <v>1.4</v>
          </cell>
          <cell r="AN146">
            <v>1.4</v>
          </cell>
          <cell r="AP146">
            <v>11.972</v>
          </cell>
          <cell r="AQ146">
            <v>0</v>
          </cell>
          <cell r="AR146">
            <v>0</v>
          </cell>
          <cell r="AT146">
            <v>35.920999999999999</v>
          </cell>
          <cell r="AU146">
            <v>3.0999999999999996</v>
          </cell>
          <cell r="AV146">
            <v>3.0999999999999996</v>
          </cell>
          <cell r="AY146">
            <v>10.744</v>
          </cell>
          <cell r="AZ146">
            <v>10.744</v>
          </cell>
          <cell r="BA146">
            <v>10.744</v>
          </cell>
          <cell r="BC146">
            <v>10.744</v>
          </cell>
          <cell r="BD146">
            <v>10.744</v>
          </cell>
          <cell r="BE146">
            <v>10.744</v>
          </cell>
          <cell r="BG146">
            <v>10.845000000000001</v>
          </cell>
          <cell r="BH146">
            <v>10.845000000000001</v>
          </cell>
          <cell r="BI146">
            <v>10.845000000000001</v>
          </cell>
          <cell r="BK146">
            <v>32.332999999999998</v>
          </cell>
          <cell r="BL146">
            <v>32.332999999999998</v>
          </cell>
          <cell r="BM146">
            <v>32.332999999999998</v>
          </cell>
          <cell r="BP146">
            <v>16.878999999999998</v>
          </cell>
          <cell r="BQ146">
            <v>16.878999999999998</v>
          </cell>
          <cell r="BR146">
            <v>16.878999999999998</v>
          </cell>
          <cell r="BT146">
            <v>16.981999999999999</v>
          </cell>
          <cell r="BU146">
            <v>16.981999999999999</v>
          </cell>
          <cell r="BV146">
            <v>16.981999999999999</v>
          </cell>
          <cell r="BX146">
            <v>16.978999999999999</v>
          </cell>
          <cell r="BY146">
            <v>16.978999999999999</v>
          </cell>
          <cell r="BZ146">
            <v>16.978999999999999</v>
          </cell>
          <cell r="CB146">
            <v>50.839999999999996</v>
          </cell>
          <cell r="CC146">
            <v>50.839999999999996</v>
          </cell>
          <cell r="CD146">
            <v>50.839999999999996</v>
          </cell>
          <cell r="CG146">
            <v>141.04399999999998</v>
          </cell>
          <cell r="CH146">
            <v>99.018999999999991</v>
          </cell>
          <cell r="CI146">
            <v>99.119</v>
          </cell>
        </row>
        <row r="147">
          <cell r="B147" t="str">
            <v>% SALES</v>
          </cell>
          <cell r="E147">
            <v>0.61813842482100234</v>
          </cell>
          <cell r="F147">
            <v>0.46416382252559718</v>
          </cell>
          <cell r="G147">
            <v>0.5815217391304347</v>
          </cell>
          <cell r="H147">
            <v>0.52800000000000014</v>
          </cell>
          <cell r="K147">
            <v>0.70458078259033952</v>
          </cell>
          <cell r="L147">
            <v>0.60267426365850296</v>
          </cell>
          <cell r="M147">
            <v>0.66972477064220182</v>
          </cell>
          <cell r="N147">
            <v>0.66209274030012177</v>
          </cell>
          <cell r="Q147">
            <v>0.65225530397575326</v>
          </cell>
          <cell r="R147">
            <v>0.62847448779851234</v>
          </cell>
          <cell r="S147">
            <v>0.62847448779851234</v>
          </cell>
          <cell r="U147">
            <v>0.64752212389380526</v>
          </cell>
          <cell r="V147">
            <v>0.57999999999999996</v>
          </cell>
          <cell r="W147">
            <v>0.55555555555555547</v>
          </cell>
          <cell r="Y147">
            <v>0.64737633837713471</v>
          </cell>
          <cell r="Z147">
            <v>0.72374100719424461</v>
          </cell>
          <cell r="AA147">
            <v>0.72374100719424461</v>
          </cell>
          <cell r="AC147">
            <v>0.64904343712114487</v>
          </cell>
          <cell r="AD147">
            <v>0.64987508285320938</v>
          </cell>
          <cell r="AE147">
            <v>0.64188277619547296</v>
          </cell>
          <cell r="AH147">
            <v>0.70150565352393235</v>
          </cell>
          <cell r="AI147">
            <v>0.62962962962962954</v>
          </cell>
          <cell r="AJ147">
            <v>0.62962962962962954</v>
          </cell>
          <cell r="AL147">
            <v>0.701482045574366</v>
          </cell>
          <cell r="AM147">
            <v>0.53846153846153832</v>
          </cell>
          <cell r="AN147">
            <v>0.53846153846153832</v>
          </cell>
          <cell r="AP147">
            <v>0.7013884820434706</v>
          </cell>
          <cell r="AQ147">
            <v>0</v>
          </cell>
          <cell r="AR147">
            <v>0</v>
          </cell>
          <cell r="AT147">
            <v>0.70145872795797615</v>
          </cell>
          <cell r="AU147">
            <v>0.5636363636363636</v>
          </cell>
          <cell r="AV147">
            <v>0.5636363636363636</v>
          </cell>
          <cell r="AY147">
            <v>0.69508960341592796</v>
          </cell>
          <cell r="AZ147">
            <v>0.69508960341592796</v>
          </cell>
          <cell r="BA147">
            <v>0.69508960341592796</v>
          </cell>
          <cell r="BC147">
            <v>0.69499967656381401</v>
          </cell>
          <cell r="BD147">
            <v>0.69499967656381401</v>
          </cell>
          <cell r="BE147">
            <v>0.69499967656381401</v>
          </cell>
          <cell r="BG147">
            <v>0.69702423034899419</v>
          </cell>
          <cell r="BH147">
            <v>0.69702423034899419</v>
          </cell>
          <cell r="BI147">
            <v>0.69702423034899419</v>
          </cell>
          <cell r="BK147">
            <v>0.69570736955352341</v>
          </cell>
          <cell r="BL147">
            <v>0.69570736955352341</v>
          </cell>
          <cell r="BM147">
            <v>0.69570736955352341</v>
          </cell>
          <cell r="BP147">
            <v>0.68995258338783505</v>
          </cell>
          <cell r="BQ147">
            <v>0.68995258338783505</v>
          </cell>
          <cell r="BR147">
            <v>0.68995258338783505</v>
          </cell>
          <cell r="BT147">
            <v>0.69125249318191062</v>
          </cell>
          <cell r="BU147">
            <v>0.69125249318191062</v>
          </cell>
          <cell r="BV147">
            <v>0.69125249318191062</v>
          </cell>
          <cell r="BX147">
            <v>0.69118664766944848</v>
          </cell>
          <cell r="BY147">
            <v>0.94500503698426574</v>
          </cell>
          <cell r="BZ147">
            <v>0.94500503698426574</v>
          </cell>
          <cell r="CB147">
            <v>0.69079841295722588</v>
          </cell>
          <cell r="CC147">
            <v>0.75882748913775167</v>
          </cell>
          <cell r="CD147">
            <v>0.75882748913775167</v>
          </cell>
          <cell r="CG147">
            <v>0.68768740949492679</v>
          </cell>
          <cell r="CH147">
            <v>0.71449445507161236</v>
          </cell>
          <cell r="CI147">
            <v>0.71315764669992188</v>
          </cell>
        </row>
        <row r="149">
          <cell r="A149" t="str">
            <v>OPS PERIOD COSTS</v>
          </cell>
          <cell r="E149">
            <v>0.1</v>
          </cell>
          <cell r="F149">
            <v>0.2</v>
          </cell>
          <cell r="G149">
            <v>0</v>
          </cell>
          <cell r="H149">
            <v>-0.1</v>
          </cell>
          <cell r="K149">
            <v>0.16200000000000001</v>
          </cell>
          <cell r="L149">
            <v>0.71599999999999997</v>
          </cell>
          <cell r="M149">
            <v>0.33</v>
          </cell>
          <cell r="N149">
            <v>8.9999999999999983E-2</v>
          </cell>
          <cell r="Q149">
            <v>0.23200000000000001</v>
          </cell>
          <cell r="R149">
            <v>0.11</v>
          </cell>
          <cell r="S149">
            <v>0.11</v>
          </cell>
          <cell r="U149">
            <v>0.23300000000000001</v>
          </cell>
          <cell r="V149">
            <v>0.23200000000000001</v>
          </cell>
          <cell r="W149">
            <v>0.23200000000000001</v>
          </cell>
          <cell r="Y149">
            <v>0.23499999999999999</v>
          </cell>
          <cell r="Z149">
            <v>0.3</v>
          </cell>
          <cell r="AA149">
            <v>0.3</v>
          </cell>
          <cell r="AC149">
            <v>0.7</v>
          </cell>
          <cell r="AD149">
            <v>0.64200000000000002</v>
          </cell>
          <cell r="AE149">
            <v>0.64200000000000002</v>
          </cell>
          <cell r="AH149">
            <v>0.30000000000000004</v>
          </cell>
          <cell r="AI149">
            <v>0.30000000000000004</v>
          </cell>
          <cell r="AJ149">
            <v>0.30000000000000004</v>
          </cell>
          <cell r="AL149">
            <v>0.30000000000000004</v>
          </cell>
          <cell r="AM149">
            <v>0.30000000000000004</v>
          </cell>
          <cell r="AN149">
            <v>0.30000000000000004</v>
          </cell>
          <cell r="AP149">
            <v>0.30000000000000004</v>
          </cell>
          <cell r="AQ149">
            <v>0.30000000000000004</v>
          </cell>
          <cell r="AR149">
            <v>0.30000000000000004</v>
          </cell>
          <cell r="AT149">
            <v>0.90000000000000013</v>
          </cell>
          <cell r="AU149">
            <v>0.90000000000000013</v>
          </cell>
          <cell r="AV149">
            <v>0.90000000000000013</v>
          </cell>
          <cell r="AY149">
            <v>0.26600000000000001</v>
          </cell>
          <cell r="AZ149">
            <v>0.26600000000000001</v>
          </cell>
          <cell r="BA149">
            <v>0.26600000000000001</v>
          </cell>
          <cell r="BC149">
            <v>0.26600000000000001</v>
          </cell>
          <cell r="BD149">
            <v>0.26600000000000001</v>
          </cell>
          <cell r="BE149">
            <v>0.26600000000000001</v>
          </cell>
          <cell r="BG149">
            <v>0.26800000000000002</v>
          </cell>
          <cell r="BH149">
            <v>0.26800000000000002</v>
          </cell>
          <cell r="BI149">
            <v>0.26800000000000002</v>
          </cell>
          <cell r="BK149">
            <v>0.8</v>
          </cell>
          <cell r="BL149">
            <v>0.8</v>
          </cell>
          <cell r="BM149">
            <v>0.8</v>
          </cell>
          <cell r="BP149">
            <v>0.23400000000000001</v>
          </cell>
          <cell r="BQ149">
            <v>0.23400000000000001</v>
          </cell>
          <cell r="BR149">
            <v>0.23400000000000001</v>
          </cell>
          <cell r="BT149">
            <v>0.23400000000000001</v>
          </cell>
          <cell r="BU149">
            <v>0.23400000000000001</v>
          </cell>
          <cell r="BV149">
            <v>0.23400000000000001</v>
          </cell>
          <cell r="BX149">
            <v>0.23400000000000001</v>
          </cell>
          <cell r="BY149">
            <v>0.23400000000000001</v>
          </cell>
          <cell r="BZ149">
            <v>0.23400000000000001</v>
          </cell>
          <cell r="CB149">
            <v>0.70200000000000007</v>
          </cell>
          <cell r="CC149">
            <v>0.70200000000000007</v>
          </cell>
          <cell r="CD149">
            <v>0.70200000000000007</v>
          </cell>
          <cell r="CG149">
            <v>3.1020000000000003</v>
          </cell>
          <cell r="CH149">
            <v>3.0440000000000005</v>
          </cell>
          <cell r="CI149">
            <v>3.0440000000000005</v>
          </cell>
        </row>
        <row r="150">
          <cell r="A150" t="str">
            <v>SOURCING PERIOD COSTS</v>
          </cell>
          <cell r="E150">
            <v>-0.1</v>
          </cell>
          <cell r="F150">
            <v>0.6</v>
          </cell>
          <cell r="G150">
            <v>-1.5</v>
          </cell>
          <cell r="H150">
            <v>-1.6</v>
          </cell>
          <cell r="K150">
            <v>-0.74800000000000011</v>
          </cell>
          <cell r="L150">
            <v>-0.71899999999999997</v>
          </cell>
          <cell r="M150">
            <v>9.2999999999999999E-2</v>
          </cell>
          <cell r="N150">
            <v>-0.373</v>
          </cell>
          <cell r="Q150">
            <v>-0.13300000000000001</v>
          </cell>
          <cell r="R150">
            <v>-0.49000000000000005</v>
          </cell>
          <cell r="S150">
            <v>-0.49000000000000005</v>
          </cell>
          <cell r="U150">
            <v>-0.13300000000000001</v>
          </cell>
          <cell r="V150">
            <v>-0.13300000000000001</v>
          </cell>
          <cell r="W150">
            <v>-0.13300000000000001</v>
          </cell>
          <cell r="Y150">
            <v>-0.13300000000000001</v>
          </cell>
          <cell r="Z150">
            <v>-0.2</v>
          </cell>
          <cell r="AA150">
            <v>-0.2</v>
          </cell>
          <cell r="AC150">
            <v>-0.39900000000000002</v>
          </cell>
          <cell r="AD150">
            <v>-0.82299999999999995</v>
          </cell>
          <cell r="AE150">
            <v>-0.82299999999999995</v>
          </cell>
          <cell r="AH150">
            <v>-0.2</v>
          </cell>
          <cell r="AI150">
            <v>-0.2</v>
          </cell>
          <cell r="AJ150">
            <v>-0.2</v>
          </cell>
          <cell r="AL150">
            <v>-0.2</v>
          </cell>
          <cell r="AM150">
            <v>-0.2</v>
          </cell>
          <cell r="AN150">
            <v>-0.2</v>
          </cell>
          <cell r="AP150">
            <v>-0.2</v>
          </cell>
          <cell r="AQ150">
            <v>-0.2</v>
          </cell>
          <cell r="AR150">
            <v>-0.2</v>
          </cell>
          <cell r="AT150">
            <v>-0.60000000000000009</v>
          </cell>
          <cell r="AU150">
            <v>-0.60000000000000009</v>
          </cell>
          <cell r="AV150">
            <v>-0.60000000000000009</v>
          </cell>
          <cell r="AY150">
            <v>-0.23300000000000001</v>
          </cell>
          <cell r="AZ150">
            <v>-0.23300000000000001</v>
          </cell>
          <cell r="BA150">
            <v>-0.23300000000000001</v>
          </cell>
          <cell r="BC150">
            <v>-0.23300000000000001</v>
          </cell>
          <cell r="BD150">
            <v>-0.23300000000000001</v>
          </cell>
          <cell r="BE150">
            <v>-0.23300000000000001</v>
          </cell>
          <cell r="BG150">
            <v>-0.23300000000000001</v>
          </cell>
          <cell r="BH150">
            <v>-0.23300000000000001</v>
          </cell>
          <cell r="BI150">
            <v>-0.23300000000000001</v>
          </cell>
          <cell r="BK150">
            <v>-0.69900000000000007</v>
          </cell>
          <cell r="BL150">
            <v>-0.69900000000000007</v>
          </cell>
          <cell r="BM150">
            <v>-0.69900000000000007</v>
          </cell>
          <cell r="BP150">
            <v>-0.36699999999999999</v>
          </cell>
          <cell r="BQ150">
            <v>-0.36699999999999999</v>
          </cell>
          <cell r="BR150">
            <v>-0.36699999999999999</v>
          </cell>
          <cell r="BT150">
            <v>-0.36699999999999999</v>
          </cell>
          <cell r="BU150">
            <v>-0.36699999999999999</v>
          </cell>
          <cell r="BV150">
            <v>-0.36699999999999999</v>
          </cell>
          <cell r="BX150">
            <v>-0.36699999999999999</v>
          </cell>
          <cell r="BY150">
            <v>-0.36699999999999999</v>
          </cell>
          <cell r="BZ150">
            <v>-0.36699999999999999</v>
          </cell>
          <cell r="CB150">
            <v>-1.101</v>
          </cell>
          <cell r="CC150">
            <v>-1.101</v>
          </cell>
          <cell r="CD150">
            <v>-1.101</v>
          </cell>
          <cell r="CG150">
            <v>-2.7990000000000004</v>
          </cell>
          <cell r="CH150">
            <v>-3.2229999999999999</v>
          </cell>
          <cell r="CI150">
            <v>-3.2229999999999999</v>
          </cell>
        </row>
        <row r="151">
          <cell r="A151" t="str">
            <v>STD AMORT/INV COSTS</v>
          </cell>
          <cell r="E151">
            <v>0.9</v>
          </cell>
          <cell r="F151">
            <v>0.1</v>
          </cell>
          <cell r="G151">
            <v>0.7</v>
          </cell>
          <cell r="H151">
            <v>-0.2</v>
          </cell>
          <cell r="K151">
            <v>2.278</v>
          </cell>
          <cell r="L151">
            <v>1.91</v>
          </cell>
          <cell r="M151">
            <v>0.69399999999999995</v>
          </cell>
          <cell r="N151">
            <v>0.73699999999999999</v>
          </cell>
          <cell r="Q151">
            <v>0.13300000000000001</v>
          </cell>
          <cell r="R151">
            <v>8.3000000000000018E-2</v>
          </cell>
          <cell r="S151">
            <v>8.3000000000000018E-2</v>
          </cell>
          <cell r="U151">
            <v>0.13300000000000001</v>
          </cell>
          <cell r="V151">
            <v>0.13300000000000001</v>
          </cell>
          <cell r="W151">
            <v>0.13300000000000001</v>
          </cell>
          <cell r="Y151">
            <v>0.13300000000000001</v>
          </cell>
          <cell r="Z151">
            <v>0.2</v>
          </cell>
          <cell r="AA151">
            <v>0.2</v>
          </cell>
          <cell r="AC151">
            <v>0.39900000000000002</v>
          </cell>
          <cell r="AD151">
            <v>0.41600000000000004</v>
          </cell>
          <cell r="AE151">
            <v>0.41600000000000004</v>
          </cell>
          <cell r="AH151">
            <v>0.2</v>
          </cell>
          <cell r="AI151">
            <v>0.2</v>
          </cell>
          <cell r="AJ151">
            <v>0.2</v>
          </cell>
          <cell r="AL151">
            <v>0.2</v>
          </cell>
          <cell r="AM151">
            <v>0.2</v>
          </cell>
          <cell r="AN151">
            <v>0.2</v>
          </cell>
          <cell r="AP151">
            <v>0.2</v>
          </cell>
          <cell r="AQ151">
            <v>0.2</v>
          </cell>
          <cell r="AR151">
            <v>0.2</v>
          </cell>
          <cell r="AT151">
            <v>0.60000000000000009</v>
          </cell>
          <cell r="AU151">
            <v>0.60000000000000009</v>
          </cell>
          <cell r="AV151">
            <v>0.60000000000000009</v>
          </cell>
          <cell r="AY151">
            <v>0.23300000000000001</v>
          </cell>
          <cell r="AZ151">
            <v>0.23300000000000001</v>
          </cell>
          <cell r="BA151">
            <v>0.23300000000000001</v>
          </cell>
          <cell r="BC151">
            <v>0.23300000000000001</v>
          </cell>
          <cell r="BD151">
            <v>0.23300000000000001</v>
          </cell>
          <cell r="BE151">
            <v>0.23300000000000001</v>
          </cell>
          <cell r="BG151">
            <v>0.23300000000000001</v>
          </cell>
          <cell r="BH151">
            <v>0.23300000000000001</v>
          </cell>
          <cell r="BI151">
            <v>0.23300000000000001</v>
          </cell>
          <cell r="BK151">
            <v>0.69900000000000007</v>
          </cell>
          <cell r="BL151">
            <v>0.69900000000000007</v>
          </cell>
          <cell r="BM151">
            <v>0.69900000000000007</v>
          </cell>
          <cell r="BP151">
            <v>0.26700000000000002</v>
          </cell>
          <cell r="BQ151">
            <v>0.26700000000000002</v>
          </cell>
          <cell r="BR151">
            <v>0.26700000000000002</v>
          </cell>
          <cell r="BT151">
            <v>0.26700000000000002</v>
          </cell>
          <cell r="BU151">
            <v>0.26700000000000002</v>
          </cell>
          <cell r="BV151">
            <v>0.26700000000000002</v>
          </cell>
          <cell r="BX151">
            <v>0.26700000000000002</v>
          </cell>
          <cell r="BY151">
            <v>0.26700000000000002</v>
          </cell>
          <cell r="BZ151">
            <v>0.26700000000000002</v>
          </cell>
          <cell r="CB151">
            <v>0.80100000000000005</v>
          </cell>
          <cell r="CC151">
            <v>0.80100000000000005</v>
          </cell>
          <cell r="CD151">
            <v>0.80100000000000005</v>
          </cell>
          <cell r="CG151">
            <v>2.4990000000000001</v>
          </cell>
          <cell r="CH151">
            <v>2.516</v>
          </cell>
          <cell r="CI151">
            <v>2.516</v>
          </cell>
        </row>
        <row r="152">
          <cell r="A152" t="str">
            <v>SERVICE PERIOD COSTS</v>
          </cell>
          <cell r="E152">
            <v>0.4</v>
          </cell>
          <cell r="F152">
            <v>-0.1</v>
          </cell>
          <cell r="G152">
            <v>0.4</v>
          </cell>
          <cell r="H152">
            <v>-0.2</v>
          </cell>
          <cell r="K152">
            <v>-4.5999999999999999E-2</v>
          </cell>
          <cell r="L152">
            <v>-0.75900000000000001</v>
          </cell>
          <cell r="M152">
            <v>-0.19400000000000006</v>
          </cell>
          <cell r="N152">
            <v>-2.9000000000000026E-2</v>
          </cell>
          <cell r="Q152">
            <v>0</v>
          </cell>
          <cell r="R152">
            <v>3.5999999999999997E-2</v>
          </cell>
          <cell r="S152">
            <v>3.5999999999999997E-2</v>
          </cell>
          <cell r="U152">
            <v>0</v>
          </cell>
          <cell r="V152">
            <v>0</v>
          </cell>
          <cell r="W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3.5999999999999997E-2</v>
          </cell>
          <cell r="AE152">
            <v>3.5999999999999997E-2</v>
          </cell>
          <cell r="AH152">
            <v>0</v>
          </cell>
          <cell r="AI152">
            <v>0</v>
          </cell>
          <cell r="AJ152">
            <v>0</v>
          </cell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0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Y152">
            <v>0</v>
          </cell>
          <cell r="AZ152">
            <v>0</v>
          </cell>
          <cell r="BA152">
            <v>0</v>
          </cell>
          <cell r="BC152">
            <v>0</v>
          </cell>
          <cell r="BD152">
            <v>0</v>
          </cell>
          <cell r="BE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0</v>
          </cell>
          <cell r="BL152">
            <v>0</v>
          </cell>
          <cell r="BM152">
            <v>0</v>
          </cell>
          <cell r="BP152">
            <v>0</v>
          </cell>
          <cell r="BQ152">
            <v>0</v>
          </cell>
          <cell r="BR152">
            <v>0</v>
          </cell>
          <cell r="BT152">
            <v>0</v>
          </cell>
          <cell r="BU152">
            <v>0</v>
          </cell>
          <cell r="BV152">
            <v>0</v>
          </cell>
          <cell r="BX152">
            <v>0</v>
          </cell>
          <cell r="BY152">
            <v>0</v>
          </cell>
          <cell r="BZ152">
            <v>0</v>
          </cell>
          <cell r="CB152">
            <v>0</v>
          </cell>
          <cell r="CC152">
            <v>0</v>
          </cell>
          <cell r="CD152">
            <v>0</v>
          </cell>
          <cell r="CG152">
            <v>0</v>
          </cell>
          <cell r="CH152">
            <v>3.5999999999999997E-2</v>
          </cell>
          <cell r="CI152">
            <v>3.5999999999999997E-2</v>
          </cell>
        </row>
        <row r="153">
          <cell r="A153" t="str">
            <v>OTHER</v>
          </cell>
          <cell r="E153">
            <v>1.2</v>
          </cell>
          <cell r="F153">
            <v>1.4</v>
          </cell>
          <cell r="G153">
            <v>2.2000000000000002</v>
          </cell>
          <cell r="H153">
            <v>2.6</v>
          </cell>
          <cell r="K153">
            <v>2.0310000000000001</v>
          </cell>
          <cell r="L153">
            <v>1.6120000000000001</v>
          </cell>
          <cell r="M153">
            <v>3.1630000000000003</v>
          </cell>
          <cell r="N153">
            <v>4.2880000000000003</v>
          </cell>
          <cell r="Q153">
            <v>1.0660000000000001</v>
          </cell>
          <cell r="R153">
            <v>0.61799999999999999</v>
          </cell>
          <cell r="S153">
            <v>0.61799999999999999</v>
          </cell>
          <cell r="U153">
            <v>1.0660000000000001</v>
          </cell>
          <cell r="V153">
            <v>1.0660000000000001</v>
          </cell>
          <cell r="W153">
            <v>1.0660000000000001</v>
          </cell>
          <cell r="Y153">
            <v>1.0669999999999999</v>
          </cell>
          <cell r="Z153">
            <v>1.1340000000000001</v>
          </cell>
          <cell r="AA153">
            <v>1.1340000000000001</v>
          </cell>
          <cell r="AC153">
            <v>3.1989999999999998</v>
          </cell>
          <cell r="AD153">
            <v>2.8180000000000005</v>
          </cell>
          <cell r="AE153">
            <v>2.8180000000000005</v>
          </cell>
          <cell r="AH153">
            <v>0.999</v>
          </cell>
          <cell r="AI153">
            <v>0.999</v>
          </cell>
          <cell r="AJ153">
            <v>0.999</v>
          </cell>
          <cell r="AL153">
            <v>0.999</v>
          </cell>
          <cell r="AM153">
            <v>0.999</v>
          </cell>
          <cell r="AN153">
            <v>0.999</v>
          </cell>
          <cell r="AP153">
            <v>1.0010000000000001</v>
          </cell>
          <cell r="AQ153">
            <v>1.0010000000000001</v>
          </cell>
          <cell r="AR153">
            <v>1.0010000000000001</v>
          </cell>
          <cell r="AT153">
            <v>2.9990000000000001</v>
          </cell>
          <cell r="AU153">
            <v>2.9990000000000001</v>
          </cell>
          <cell r="AV153">
            <v>2.9990000000000001</v>
          </cell>
          <cell r="AY153">
            <v>1.6320000000000001</v>
          </cell>
          <cell r="AZ153">
            <v>1.6320000000000001</v>
          </cell>
          <cell r="BA153">
            <v>1.6320000000000001</v>
          </cell>
          <cell r="BC153">
            <v>1.633</v>
          </cell>
          <cell r="BD153">
            <v>1.633</v>
          </cell>
          <cell r="BE153">
            <v>1.633</v>
          </cell>
          <cell r="BG153">
            <v>1.633</v>
          </cell>
          <cell r="BH153">
            <v>1.633</v>
          </cell>
          <cell r="BI153">
            <v>1.633</v>
          </cell>
          <cell r="BK153">
            <v>4.8979999999999997</v>
          </cell>
          <cell r="BL153">
            <v>4.8979999999999997</v>
          </cell>
          <cell r="BM153">
            <v>4.8979999999999997</v>
          </cell>
          <cell r="BP153">
            <v>1.6339999999999999</v>
          </cell>
          <cell r="BQ153">
            <v>1.6339999999999999</v>
          </cell>
          <cell r="BR153">
            <v>1.6339999999999999</v>
          </cell>
          <cell r="BT153">
            <v>1.6339999999999999</v>
          </cell>
          <cell r="BU153">
            <v>1.6339999999999999</v>
          </cell>
          <cell r="BV153">
            <v>1.6339999999999999</v>
          </cell>
          <cell r="BX153">
            <v>1.6339999999999999</v>
          </cell>
          <cell r="BY153">
            <v>1.6339999999999999</v>
          </cell>
          <cell r="BZ153">
            <v>1.6339999999999999</v>
          </cell>
          <cell r="CB153">
            <v>4.9019999999999992</v>
          </cell>
          <cell r="CC153">
            <v>4.9019999999999992</v>
          </cell>
          <cell r="CD153">
            <v>4.9019999999999992</v>
          </cell>
          <cell r="CG153">
            <v>15.997999999999999</v>
          </cell>
          <cell r="CH153">
            <v>15.616999999999999</v>
          </cell>
          <cell r="CI153">
            <v>15.616999999999999</v>
          </cell>
        </row>
        <row r="154">
          <cell r="E154" t="str">
            <v xml:space="preserve">______ </v>
          </cell>
          <cell r="F154" t="str">
            <v xml:space="preserve">______ </v>
          </cell>
          <cell r="G154" t="str">
            <v xml:space="preserve">______ </v>
          </cell>
          <cell r="H154" t="str">
            <v xml:space="preserve">______ </v>
          </cell>
          <cell r="K154" t="str">
            <v xml:space="preserve">______ </v>
          </cell>
          <cell r="L154" t="str">
            <v xml:space="preserve">______ </v>
          </cell>
          <cell r="M154" t="str">
            <v xml:space="preserve">______ </v>
          </cell>
          <cell r="N154" t="str">
            <v xml:space="preserve">______ </v>
          </cell>
          <cell r="Q154" t="str">
            <v xml:space="preserve">______ </v>
          </cell>
          <cell r="R154" t="str">
            <v xml:space="preserve">______ </v>
          </cell>
          <cell r="S154" t="str">
            <v xml:space="preserve">______ </v>
          </cell>
          <cell r="U154" t="str">
            <v xml:space="preserve">______ </v>
          </cell>
          <cell r="V154" t="str">
            <v xml:space="preserve">______ </v>
          </cell>
          <cell r="W154" t="str">
            <v xml:space="preserve">______ </v>
          </cell>
          <cell r="Y154" t="str">
            <v xml:space="preserve">______ </v>
          </cell>
          <cell r="Z154" t="str">
            <v xml:space="preserve">______ </v>
          </cell>
          <cell r="AA154" t="str">
            <v xml:space="preserve">______ </v>
          </cell>
          <cell r="AC154" t="str">
            <v xml:space="preserve">______ </v>
          </cell>
          <cell r="AD154" t="str">
            <v xml:space="preserve">______ </v>
          </cell>
          <cell r="AE154" t="str">
            <v xml:space="preserve">______ </v>
          </cell>
          <cell r="AH154" t="str">
            <v xml:space="preserve">______ </v>
          </cell>
          <cell r="AI154" t="str">
            <v xml:space="preserve">______ </v>
          </cell>
          <cell r="AJ154" t="str">
            <v xml:space="preserve">______ </v>
          </cell>
          <cell r="AL154" t="str">
            <v xml:space="preserve">______ </v>
          </cell>
          <cell r="AM154" t="str">
            <v xml:space="preserve">______ </v>
          </cell>
          <cell r="AN154" t="str">
            <v xml:space="preserve">______ </v>
          </cell>
          <cell r="AP154" t="str">
            <v xml:space="preserve">______ </v>
          </cell>
          <cell r="AQ154" t="str">
            <v xml:space="preserve">______ </v>
          </cell>
          <cell r="AR154" t="str">
            <v xml:space="preserve">______ </v>
          </cell>
          <cell r="AT154" t="str">
            <v xml:space="preserve">______ </v>
          </cell>
          <cell r="AU154" t="str">
            <v xml:space="preserve">______ </v>
          </cell>
          <cell r="AV154" t="str">
            <v xml:space="preserve">______ </v>
          </cell>
          <cell r="AY154" t="str">
            <v xml:space="preserve">______ </v>
          </cell>
          <cell r="AZ154" t="str">
            <v xml:space="preserve">______ </v>
          </cell>
          <cell r="BA154" t="str">
            <v xml:space="preserve">______ </v>
          </cell>
          <cell r="BC154" t="str">
            <v xml:space="preserve">______ </v>
          </cell>
          <cell r="BD154" t="str">
            <v xml:space="preserve">______ </v>
          </cell>
          <cell r="BE154" t="str">
            <v xml:space="preserve">______ </v>
          </cell>
          <cell r="BG154" t="str">
            <v xml:space="preserve">______ </v>
          </cell>
          <cell r="BH154" t="str">
            <v xml:space="preserve">______ </v>
          </cell>
          <cell r="BI154" t="str">
            <v xml:space="preserve">______ </v>
          </cell>
          <cell r="BK154" t="str">
            <v xml:space="preserve">______ </v>
          </cell>
          <cell r="BL154" t="str">
            <v xml:space="preserve">______ </v>
          </cell>
          <cell r="BM154" t="str">
            <v xml:space="preserve">______ </v>
          </cell>
          <cell r="BP154" t="str">
            <v xml:space="preserve">______ </v>
          </cell>
          <cell r="BQ154" t="str">
            <v xml:space="preserve">______ </v>
          </cell>
          <cell r="BR154" t="str">
            <v xml:space="preserve">______ </v>
          </cell>
          <cell r="BT154" t="str">
            <v xml:space="preserve">______ </v>
          </cell>
          <cell r="BU154" t="str">
            <v xml:space="preserve">______ </v>
          </cell>
          <cell r="BV154" t="str">
            <v xml:space="preserve">______ </v>
          </cell>
          <cell r="BX154" t="str">
            <v xml:space="preserve">______ </v>
          </cell>
          <cell r="BY154" t="str">
            <v xml:space="preserve">______ </v>
          </cell>
          <cell r="BZ154" t="str">
            <v xml:space="preserve">______ </v>
          </cell>
          <cell r="CB154" t="str">
            <v xml:space="preserve">______ </v>
          </cell>
          <cell r="CC154" t="str">
            <v xml:space="preserve">______ </v>
          </cell>
          <cell r="CD154" t="str">
            <v xml:space="preserve">______ </v>
          </cell>
          <cell r="CG154" t="str">
            <v xml:space="preserve">______ </v>
          </cell>
          <cell r="CH154" t="str">
            <v xml:space="preserve">______ </v>
          </cell>
          <cell r="CI154" t="str">
            <v xml:space="preserve">______ </v>
          </cell>
        </row>
        <row r="155">
          <cell r="A155" t="str">
            <v>TOTAL PERIOD COSTS</v>
          </cell>
          <cell r="E155">
            <v>2.5</v>
          </cell>
          <cell r="F155">
            <v>2.2000000000000002</v>
          </cell>
          <cell r="G155">
            <v>1.8000000000000003</v>
          </cell>
          <cell r="H155">
            <v>0.5</v>
          </cell>
          <cell r="K155">
            <v>3.677</v>
          </cell>
          <cell r="L155">
            <v>2.7600000000000002</v>
          </cell>
          <cell r="M155">
            <v>4.0860000000000003</v>
          </cell>
          <cell r="N155">
            <v>4.7130000000000001</v>
          </cell>
          <cell r="Q155">
            <v>1.298</v>
          </cell>
          <cell r="R155">
            <v>0.35699999999999993</v>
          </cell>
          <cell r="S155">
            <v>0.35699999999999993</v>
          </cell>
          <cell r="U155">
            <v>1.2990000000000002</v>
          </cell>
          <cell r="V155">
            <v>1.298</v>
          </cell>
          <cell r="W155">
            <v>1.298</v>
          </cell>
          <cell r="Y155">
            <v>1.302</v>
          </cell>
          <cell r="Z155">
            <v>1.4340000000000002</v>
          </cell>
          <cell r="AA155">
            <v>1.4340000000000002</v>
          </cell>
          <cell r="AC155">
            <v>3.899</v>
          </cell>
          <cell r="AD155">
            <v>3.0890000000000004</v>
          </cell>
          <cell r="AE155">
            <v>3.0890000000000004</v>
          </cell>
          <cell r="AH155">
            <v>1.2989999999999999</v>
          </cell>
          <cell r="AI155">
            <v>1.2989999999999999</v>
          </cell>
          <cell r="AJ155">
            <v>1.2989999999999999</v>
          </cell>
          <cell r="AL155">
            <v>1.2989999999999999</v>
          </cell>
          <cell r="AM155">
            <v>1.2989999999999999</v>
          </cell>
          <cell r="AN155">
            <v>1.2989999999999999</v>
          </cell>
          <cell r="AP155">
            <v>1.3010000000000002</v>
          </cell>
          <cell r="AQ155">
            <v>1.3010000000000002</v>
          </cell>
          <cell r="AR155">
            <v>1.3010000000000002</v>
          </cell>
          <cell r="AT155">
            <v>3.899</v>
          </cell>
          <cell r="AU155">
            <v>3.899</v>
          </cell>
          <cell r="AV155">
            <v>3.899</v>
          </cell>
          <cell r="AY155">
            <v>1.8980000000000001</v>
          </cell>
          <cell r="AZ155">
            <v>1.8980000000000001</v>
          </cell>
          <cell r="BA155">
            <v>1.8980000000000001</v>
          </cell>
          <cell r="BC155">
            <v>1.899</v>
          </cell>
          <cell r="BD155">
            <v>1.899</v>
          </cell>
          <cell r="BE155">
            <v>1.899</v>
          </cell>
          <cell r="BG155">
            <v>1.901</v>
          </cell>
          <cell r="BH155">
            <v>1.901</v>
          </cell>
          <cell r="BI155">
            <v>1.901</v>
          </cell>
          <cell r="BK155">
            <v>5.6979999999999995</v>
          </cell>
          <cell r="BL155">
            <v>5.6979999999999995</v>
          </cell>
          <cell r="BM155">
            <v>5.6979999999999995</v>
          </cell>
          <cell r="BP155">
            <v>1.768</v>
          </cell>
          <cell r="BQ155">
            <v>1.768</v>
          </cell>
          <cell r="BR155">
            <v>1.768</v>
          </cell>
          <cell r="BT155">
            <v>1.768</v>
          </cell>
          <cell r="BU155">
            <v>1.768</v>
          </cell>
          <cell r="BV155">
            <v>1.768</v>
          </cell>
          <cell r="BX155">
            <v>1.768</v>
          </cell>
          <cell r="BY155">
            <v>1.768</v>
          </cell>
          <cell r="BZ155">
            <v>1.768</v>
          </cell>
          <cell r="CB155">
            <v>5.3039999999999994</v>
          </cell>
          <cell r="CC155">
            <v>5.3039999999999994</v>
          </cell>
          <cell r="CD155">
            <v>5.3039999999999994</v>
          </cell>
          <cell r="CG155">
            <v>18.8</v>
          </cell>
          <cell r="CH155">
            <v>17.989999999999998</v>
          </cell>
          <cell r="CI155">
            <v>17.989999999999998</v>
          </cell>
        </row>
        <row r="157">
          <cell r="A157" t="str">
            <v>GROSS MARGIN</v>
          </cell>
          <cell r="E157">
            <v>23.4</v>
          </cell>
          <cell r="F157">
            <v>11.399999999999999</v>
          </cell>
          <cell r="G157">
            <v>19.599999999999998</v>
          </cell>
          <cell r="H157">
            <v>19.3</v>
          </cell>
          <cell r="K157">
            <v>33.037999999999997</v>
          </cell>
          <cell r="L157">
            <v>36.588000000000001</v>
          </cell>
          <cell r="M157">
            <v>30.662000000000006</v>
          </cell>
          <cell r="N157">
            <v>34.466999999999999</v>
          </cell>
          <cell r="Q157">
            <v>6.0190000000000001</v>
          </cell>
          <cell r="R157">
            <v>4.4589999999999996</v>
          </cell>
          <cell r="S157">
            <v>4.4589999999999996</v>
          </cell>
          <cell r="U157">
            <v>6.0179999999999998</v>
          </cell>
          <cell r="V157">
            <v>1.6019999999999999</v>
          </cell>
          <cell r="W157">
            <v>1.702</v>
          </cell>
          <cell r="Y157">
            <v>6.0139999999999993</v>
          </cell>
          <cell r="Z157">
            <v>3.5960000000000001</v>
          </cell>
          <cell r="AA157">
            <v>3.5960000000000001</v>
          </cell>
          <cell r="AC157">
            <v>18.050999999999998</v>
          </cell>
          <cell r="AD157">
            <v>9.6569999999999983</v>
          </cell>
          <cell r="AE157">
            <v>9.7569999999999997</v>
          </cell>
          <cell r="AH157">
            <v>10.675000000000001</v>
          </cell>
          <cell r="AI157">
            <v>0.40100000000000002</v>
          </cell>
          <cell r="AJ157">
            <v>0.40100000000000002</v>
          </cell>
          <cell r="AL157">
            <v>10.676</v>
          </cell>
          <cell r="AM157">
            <v>0.10099999999999998</v>
          </cell>
          <cell r="AN157">
            <v>0.10099999999999998</v>
          </cell>
          <cell r="AP157">
            <v>10.670999999999999</v>
          </cell>
          <cell r="AQ157">
            <v>-1.3010000000000002</v>
          </cell>
          <cell r="AR157">
            <v>-1.3010000000000002</v>
          </cell>
          <cell r="AT157">
            <v>32.021999999999998</v>
          </cell>
          <cell r="AU157">
            <v>-0.79900000000000038</v>
          </cell>
          <cell r="AV157">
            <v>-0.79900000000000038</v>
          </cell>
          <cell r="AY157">
            <v>8.8460000000000001</v>
          </cell>
          <cell r="AZ157">
            <v>8.8460000000000001</v>
          </cell>
          <cell r="BA157">
            <v>8.8460000000000001</v>
          </cell>
          <cell r="BC157">
            <v>8.8449999999999989</v>
          </cell>
          <cell r="BD157">
            <v>8.8449999999999989</v>
          </cell>
          <cell r="BE157">
            <v>8.8449999999999989</v>
          </cell>
          <cell r="BG157">
            <v>8.9440000000000008</v>
          </cell>
          <cell r="BH157">
            <v>8.9440000000000008</v>
          </cell>
          <cell r="BI157">
            <v>8.9440000000000008</v>
          </cell>
          <cell r="BK157">
            <v>26.634999999999998</v>
          </cell>
          <cell r="BL157">
            <v>26.634999999999998</v>
          </cell>
          <cell r="BM157">
            <v>26.634999999999998</v>
          </cell>
          <cell r="BP157">
            <v>15.110999999999997</v>
          </cell>
          <cell r="BQ157">
            <v>15.110999999999997</v>
          </cell>
          <cell r="BR157">
            <v>15.110999999999997</v>
          </cell>
          <cell r="BT157">
            <v>15.213999999999999</v>
          </cell>
          <cell r="BU157">
            <v>15.213999999999999</v>
          </cell>
          <cell r="BV157">
            <v>15.213999999999999</v>
          </cell>
          <cell r="BX157">
            <v>15.210999999999999</v>
          </cell>
          <cell r="BY157">
            <v>15.210999999999999</v>
          </cell>
          <cell r="BZ157">
            <v>15.210999999999999</v>
          </cell>
          <cell r="CB157">
            <v>45.535999999999994</v>
          </cell>
          <cell r="CC157">
            <v>45.535999999999994</v>
          </cell>
          <cell r="CD157">
            <v>45.535999999999994</v>
          </cell>
          <cell r="CG157">
            <v>122.24399999999999</v>
          </cell>
          <cell r="CH157">
            <v>81.028999999999996</v>
          </cell>
          <cell r="CI157">
            <v>81.129000000000005</v>
          </cell>
        </row>
        <row r="158">
          <cell r="B158" t="str">
            <v>% SALES</v>
          </cell>
          <cell r="E158">
            <v>0.55847255369928395</v>
          </cell>
          <cell r="F158">
            <v>0.38907849829351526</v>
          </cell>
          <cell r="G158">
            <v>0.53260869565217384</v>
          </cell>
          <cell r="H158">
            <v>0.51466666666666683</v>
          </cell>
          <cell r="K158">
            <v>0.63401715634535305</v>
          </cell>
          <cell r="L158">
            <v>0.56040068005330146</v>
          </cell>
          <cell r="M158">
            <v>0.59097216868398739</v>
          </cell>
          <cell r="N158">
            <v>0.58244896579694472</v>
          </cell>
          <cell r="Q158">
            <v>0.53654840435015161</v>
          </cell>
          <cell r="R158">
            <v>0.58188698942972727</v>
          </cell>
          <cell r="S158">
            <v>0.58188698942972727</v>
          </cell>
          <cell r="U158">
            <v>0.53256637168141585</v>
          </cell>
          <cell r="V158">
            <v>0.32039999999999996</v>
          </cell>
          <cell r="W158">
            <v>0.31518518518518518</v>
          </cell>
          <cell r="Y158">
            <v>0.53216529510662769</v>
          </cell>
          <cell r="Z158">
            <v>0.51741007194244604</v>
          </cell>
          <cell r="AA158">
            <v>0.51741007194244604</v>
          </cell>
          <cell r="AC158">
            <v>0.53375321564800837</v>
          </cell>
          <cell r="AD158">
            <v>0.49237750471625946</v>
          </cell>
          <cell r="AE158">
            <v>0.48753310348273626</v>
          </cell>
          <cell r="AH158">
            <v>0.62540277696408697</v>
          </cell>
          <cell r="AI158">
            <v>0.14851851851851852</v>
          </cell>
          <cell r="AJ158">
            <v>0.14851851851851852</v>
          </cell>
          <cell r="AL158">
            <v>0.62538808505652865</v>
          </cell>
          <cell r="AM158">
            <v>3.8846153846153829E-2</v>
          </cell>
          <cell r="AN158">
            <v>3.8846153846153829E-2</v>
          </cell>
          <cell r="AP158">
            <v>0.62516843400316358</v>
          </cell>
          <cell r="AQ158">
            <v>-6.5050000000000008</v>
          </cell>
          <cell r="AR158">
            <v>-6.5050000000000008</v>
          </cell>
          <cell r="AT158">
            <v>0.6253197680095296</v>
          </cell>
          <cell r="AU158">
            <v>-0.14527272727272733</v>
          </cell>
          <cell r="AV158">
            <v>-0.14527272727272733</v>
          </cell>
          <cell r="AY158">
            <v>0.57229734101054541</v>
          </cell>
          <cell r="AZ158">
            <v>0.57229734101054541</v>
          </cell>
          <cell r="BA158">
            <v>0.57229734101054541</v>
          </cell>
          <cell r="BC158">
            <v>0.57215861310563421</v>
          </cell>
          <cell r="BD158">
            <v>0.57215861310563421</v>
          </cell>
          <cell r="BE158">
            <v>0.57215861310563421</v>
          </cell>
          <cell r="BG158">
            <v>0.57484414165434805</v>
          </cell>
          <cell r="BH158">
            <v>0.57484414165434805</v>
          </cell>
          <cell r="BI158">
            <v>0.57484414165434805</v>
          </cell>
          <cell r="BK158">
            <v>0.5731038192576654</v>
          </cell>
          <cell r="BL158">
            <v>0.5731038192576654</v>
          </cell>
          <cell r="BM158">
            <v>0.5731038192576654</v>
          </cell>
          <cell r="BP158">
            <v>0.61768312622629151</v>
          </cell>
          <cell r="BQ158">
            <v>0.61768312622629151</v>
          </cell>
          <cell r="BR158">
            <v>0.61768312622629151</v>
          </cell>
          <cell r="BT158">
            <v>0.61928603411079897</v>
          </cell>
          <cell r="BU158">
            <v>0.61928603411079897</v>
          </cell>
          <cell r="BV158">
            <v>0.61928603411079897</v>
          </cell>
          <cell r="BX158">
            <v>0.61921432933034803</v>
          </cell>
          <cell r="BY158">
            <v>0.84660295762810911</v>
          </cell>
          <cell r="BZ158">
            <v>0.84660295762810911</v>
          </cell>
          <cell r="CB158">
            <v>0.61872927876515016</v>
          </cell>
          <cell r="CC158">
            <v>0.67966106501527657</v>
          </cell>
          <cell r="CD158">
            <v>0.67966106501527657</v>
          </cell>
          <cell r="CG158">
            <v>0.59602435896810801</v>
          </cell>
          <cell r="CH158">
            <v>0.58468345671030486</v>
          </cell>
          <cell r="CI158">
            <v>0.58372024252784993</v>
          </cell>
        </row>
        <row r="160">
          <cell r="A160" t="str">
            <v>R&amp;D EXPENSE</v>
          </cell>
          <cell r="E160">
            <v>12.9</v>
          </cell>
          <cell r="F160">
            <v>14.7</v>
          </cell>
          <cell r="G160">
            <v>12</v>
          </cell>
          <cell r="H160">
            <v>9.5</v>
          </cell>
          <cell r="K160">
            <v>10.45</v>
          </cell>
          <cell r="L160">
            <v>12.359</v>
          </cell>
          <cell r="M160">
            <v>14.401</v>
          </cell>
          <cell r="N160">
            <v>10.754999999999999</v>
          </cell>
          <cell r="Q160">
            <v>3.5659999999999998</v>
          </cell>
          <cell r="R160">
            <v>3.5780000000000003</v>
          </cell>
          <cell r="S160">
            <v>3.5780000000000003</v>
          </cell>
          <cell r="U160">
            <v>3.5659999999999998</v>
          </cell>
          <cell r="V160">
            <v>3.4020000000000001</v>
          </cell>
          <cell r="W160">
            <v>3.4020000000000001</v>
          </cell>
          <cell r="Y160">
            <v>3.5670000000000002</v>
          </cell>
          <cell r="Z160">
            <v>4.18</v>
          </cell>
          <cell r="AA160">
            <v>4.18</v>
          </cell>
          <cell r="AC160">
            <v>10.699</v>
          </cell>
          <cell r="AD160">
            <v>11.16</v>
          </cell>
          <cell r="AE160">
            <v>11.16</v>
          </cell>
          <cell r="AH160">
            <v>3.5819999999999999</v>
          </cell>
          <cell r="AI160">
            <v>3.3</v>
          </cell>
          <cell r="AJ160">
            <v>3.3</v>
          </cell>
          <cell r="AL160">
            <v>3.5840000000000001</v>
          </cell>
          <cell r="AM160">
            <v>3.3</v>
          </cell>
          <cell r="AN160">
            <v>3.3</v>
          </cell>
          <cell r="AP160">
            <v>3.5840000000000001</v>
          </cell>
          <cell r="AQ160">
            <v>4.2</v>
          </cell>
          <cell r="AR160">
            <v>4.2</v>
          </cell>
          <cell r="AT160">
            <v>10.75</v>
          </cell>
          <cell r="AU160">
            <v>10.8</v>
          </cell>
          <cell r="AV160">
            <v>10.8</v>
          </cell>
          <cell r="AY160">
            <v>3.8</v>
          </cell>
          <cell r="AZ160">
            <v>3.8</v>
          </cell>
          <cell r="BA160">
            <v>3.8</v>
          </cell>
          <cell r="BC160">
            <v>3.8019999999999996</v>
          </cell>
          <cell r="BD160">
            <v>3.8019999999999996</v>
          </cell>
          <cell r="BE160">
            <v>3.8019999999999996</v>
          </cell>
          <cell r="BG160">
            <v>3.8019999999999996</v>
          </cell>
          <cell r="BH160">
            <v>3.8019999999999996</v>
          </cell>
          <cell r="BI160">
            <v>3.8019999999999996</v>
          </cell>
          <cell r="BK160">
            <v>11.404</v>
          </cell>
          <cell r="BL160">
            <v>11.404</v>
          </cell>
          <cell r="BM160">
            <v>11.404</v>
          </cell>
          <cell r="BP160">
            <v>3.7530000000000001</v>
          </cell>
          <cell r="BQ160">
            <v>3.7530000000000001</v>
          </cell>
          <cell r="BR160">
            <v>3.7530000000000001</v>
          </cell>
          <cell r="BT160">
            <v>3.7530000000000001</v>
          </cell>
          <cell r="BU160">
            <v>3.7530000000000001</v>
          </cell>
          <cell r="BV160">
            <v>3.7530000000000001</v>
          </cell>
          <cell r="BX160">
            <v>3.7540000000000004</v>
          </cell>
          <cell r="BY160">
            <v>3.7540000000000004</v>
          </cell>
          <cell r="BZ160">
            <v>3.7540000000000004</v>
          </cell>
          <cell r="CB160">
            <v>11.260000000000002</v>
          </cell>
          <cell r="CC160">
            <v>11.260000000000002</v>
          </cell>
          <cell r="CD160">
            <v>11.260000000000002</v>
          </cell>
          <cell r="CG160">
            <v>44.113</v>
          </cell>
          <cell r="CH160">
            <v>44.624000000000009</v>
          </cell>
          <cell r="CI160">
            <v>44.624000000000009</v>
          </cell>
        </row>
        <row r="161">
          <cell r="A161" t="str">
            <v>SLS &amp; MKTG EXP - DIV</v>
          </cell>
          <cell r="E161">
            <v>1.9</v>
          </cell>
          <cell r="F161">
            <v>1.6</v>
          </cell>
          <cell r="G161">
            <v>2.2999999999999998</v>
          </cell>
          <cell r="H161">
            <v>2.8</v>
          </cell>
          <cell r="K161">
            <v>2.758</v>
          </cell>
          <cell r="L161">
            <v>2.42</v>
          </cell>
          <cell r="M161">
            <v>2.9</v>
          </cell>
          <cell r="N161">
            <v>2.1859999999999999</v>
          </cell>
          <cell r="Q161">
            <v>0.70000000000000007</v>
          </cell>
          <cell r="R161">
            <v>1.125</v>
          </cell>
          <cell r="S161">
            <v>1.125</v>
          </cell>
          <cell r="U161">
            <v>0.70000000000000007</v>
          </cell>
          <cell r="V161">
            <v>0.70000000000000007</v>
          </cell>
          <cell r="W161">
            <v>0.70000000000000007</v>
          </cell>
          <cell r="Y161">
            <v>0.70100000000000007</v>
          </cell>
          <cell r="Z161">
            <v>0.70100000000000007</v>
          </cell>
          <cell r="AA161">
            <v>0.70100000000000007</v>
          </cell>
          <cell r="AC161">
            <v>2.101</v>
          </cell>
          <cell r="AD161">
            <v>2.5260000000000002</v>
          </cell>
          <cell r="AE161">
            <v>2.5260000000000002</v>
          </cell>
          <cell r="AH161">
            <v>0.81600000000000006</v>
          </cell>
          <cell r="AI161">
            <v>0.81600000000000006</v>
          </cell>
          <cell r="AJ161">
            <v>0.81600000000000006</v>
          </cell>
          <cell r="AL161">
            <v>0.81600000000000006</v>
          </cell>
          <cell r="AM161">
            <v>0.81600000000000006</v>
          </cell>
          <cell r="AN161">
            <v>0.81600000000000006</v>
          </cell>
          <cell r="AP161">
            <v>0.81700000000000006</v>
          </cell>
          <cell r="AQ161">
            <v>0.81700000000000006</v>
          </cell>
          <cell r="AR161">
            <v>0.81700000000000006</v>
          </cell>
          <cell r="AT161">
            <v>2.4490000000000003</v>
          </cell>
          <cell r="AU161">
            <v>2.4490000000000003</v>
          </cell>
          <cell r="AV161">
            <v>2.4490000000000003</v>
          </cell>
          <cell r="AY161">
            <v>0.83299999999999996</v>
          </cell>
          <cell r="AZ161">
            <v>0.83299999999999996</v>
          </cell>
          <cell r="BA161">
            <v>0.83299999999999996</v>
          </cell>
          <cell r="BC161">
            <v>0.83299999999999996</v>
          </cell>
          <cell r="BD161">
            <v>0.83299999999999996</v>
          </cell>
          <cell r="BE161">
            <v>0.83299999999999996</v>
          </cell>
          <cell r="BG161">
            <v>0.93399999999999994</v>
          </cell>
          <cell r="BH161">
            <v>0.93399999999999994</v>
          </cell>
          <cell r="BI161">
            <v>0.93399999999999994</v>
          </cell>
          <cell r="BK161">
            <v>2.5999999999999996</v>
          </cell>
          <cell r="BL161">
            <v>2.5999999999999996</v>
          </cell>
          <cell r="BM161">
            <v>2.5999999999999996</v>
          </cell>
          <cell r="BP161">
            <v>0.83299999999999996</v>
          </cell>
          <cell r="BQ161">
            <v>0.83299999999999996</v>
          </cell>
          <cell r="BR161">
            <v>0.83299999999999996</v>
          </cell>
          <cell r="BT161">
            <v>0.83299999999999996</v>
          </cell>
          <cell r="BU161">
            <v>0.83299999999999996</v>
          </cell>
          <cell r="BV161">
            <v>0.83299999999999996</v>
          </cell>
          <cell r="BX161">
            <v>0.83399999999999996</v>
          </cell>
          <cell r="BY161">
            <v>0.83399999999999996</v>
          </cell>
          <cell r="BZ161">
            <v>0.83399999999999996</v>
          </cell>
          <cell r="CB161">
            <v>2.5</v>
          </cell>
          <cell r="CC161">
            <v>2.5</v>
          </cell>
          <cell r="CD161">
            <v>2.5</v>
          </cell>
          <cell r="CG161">
            <v>9.65</v>
          </cell>
          <cell r="CH161">
            <v>10.074999999999999</v>
          </cell>
          <cell r="CI161">
            <v>10.074999999999999</v>
          </cell>
        </row>
        <row r="162">
          <cell r="A162" t="str">
            <v>SLS &amp; MKTG EXP - ALLOC</v>
          </cell>
          <cell r="E162">
            <v>2.9000000000000004</v>
          </cell>
          <cell r="F162">
            <v>1.3</v>
          </cell>
          <cell r="G162">
            <v>2.9</v>
          </cell>
          <cell r="H162">
            <v>3.4</v>
          </cell>
          <cell r="K162">
            <v>1.9289999999999998</v>
          </cell>
          <cell r="L162">
            <v>2.3660000000000001</v>
          </cell>
          <cell r="M162">
            <v>2.4</v>
          </cell>
          <cell r="N162">
            <v>2.6230000000000002</v>
          </cell>
          <cell r="Q162">
            <v>0.63</v>
          </cell>
          <cell r="R162">
            <v>0.56100000000000005</v>
          </cell>
          <cell r="S162">
            <v>0.56100000000000005</v>
          </cell>
          <cell r="U162">
            <v>0.63</v>
          </cell>
          <cell r="V162">
            <v>0.64600000000000002</v>
          </cell>
          <cell r="W162">
            <v>0.64600000000000002</v>
          </cell>
          <cell r="Y162">
            <v>0.63</v>
          </cell>
          <cell r="Z162">
            <v>0.64600000000000002</v>
          </cell>
          <cell r="AA162">
            <v>0.64600000000000002</v>
          </cell>
          <cell r="AC162">
            <v>1.8900000000000001</v>
          </cell>
          <cell r="AD162">
            <v>1.8530000000000002</v>
          </cell>
          <cell r="AE162">
            <v>1.8530000000000002</v>
          </cell>
          <cell r="AH162">
            <v>0.68500000000000005</v>
          </cell>
          <cell r="AI162">
            <v>0.68500000000000005</v>
          </cell>
          <cell r="AJ162">
            <v>0.68500000000000005</v>
          </cell>
          <cell r="AL162">
            <v>0.68400000000000005</v>
          </cell>
          <cell r="AM162">
            <v>0.68400000000000005</v>
          </cell>
          <cell r="AN162">
            <v>0.68400000000000005</v>
          </cell>
          <cell r="AP162">
            <v>0.68600000000000005</v>
          </cell>
          <cell r="AQ162">
            <v>0.68600000000000005</v>
          </cell>
          <cell r="AR162">
            <v>0.68600000000000005</v>
          </cell>
          <cell r="AT162">
            <v>2.0550000000000002</v>
          </cell>
          <cell r="AU162">
            <v>2.0550000000000002</v>
          </cell>
          <cell r="AV162">
            <v>2.0550000000000002</v>
          </cell>
          <cell r="AY162">
            <v>0.74700000000000011</v>
          </cell>
          <cell r="AZ162">
            <v>0.74700000000000011</v>
          </cell>
          <cell r="BA162">
            <v>0.74700000000000011</v>
          </cell>
          <cell r="BC162">
            <v>0.74900000000000011</v>
          </cell>
          <cell r="BD162">
            <v>0.74900000000000011</v>
          </cell>
          <cell r="BE162">
            <v>0.74900000000000011</v>
          </cell>
          <cell r="BG162">
            <v>0.748</v>
          </cell>
          <cell r="BH162">
            <v>0.748</v>
          </cell>
          <cell r="BI162">
            <v>0.748</v>
          </cell>
          <cell r="BK162">
            <v>2.2440000000000002</v>
          </cell>
          <cell r="BL162">
            <v>2.2440000000000002</v>
          </cell>
          <cell r="BM162">
            <v>2.2440000000000002</v>
          </cell>
          <cell r="BP162">
            <v>0.77100000000000002</v>
          </cell>
          <cell r="BQ162">
            <v>0.77100000000000002</v>
          </cell>
          <cell r="BR162">
            <v>0.77100000000000002</v>
          </cell>
          <cell r="BT162">
            <v>0.77</v>
          </cell>
          <cell r="BU162">
            <v>0.77</v>
          </cell>
          <cell r="BV162">
            <v>0.77</v>
          </cell>
          <cell r="BX162">
            <v>0.36</v>
          </cell>
          <cell r="BY162">
            <v>0.36</v>
          </cell>
          <cell r="BZ162">
            <v>0.36</v>
          </cell>
          <cell r="CB162">
            <v>1.9009999999999998</v>
          </cell>
          <cell r="CC162">
            <v>1.9009999999999998</v>
          </cell>
          <cell r="CD162">
            <v>1.9009999999999998</v>
          </cell>
          <cell r="CG162">
            <v>8.09</v>
          </cell>
          <cell r="CH162">
            <v>8.0530000000000008</v>
          </cell>
          <cell r="CI162">
            <v>8.0530000000000008</v>
          </cell>
        </row>
        <row r="163">
          <cell r="E163" t="str">
            <v xml:space="preserve">______ </v>
          </cell>
          <cell r="F163" t="str">
            <v xml:space="preserve">______ </v>
          </cell>
          <cell r="G163" t="str">
            <v xml:space="preserve">______ </v>
          </cell>
          <cell r="H163" t="str">
            <v xml:space="preserve">______ </v>
          </cell>
          <cell r="K163" t="str">
            <v xml:space="preserve">______ </v>
          </cell>
          <cell r="L163" t="str">
            <v xml:space="preserve">______ </v>
          </cell>
          <cell r="M163" t="str">
            <v xml:space="preserve">______ </v>
          </cell>
          <cell r="N163" t="str">
            <v xml:space="preserve">______ </v>
          </cell>
          <cell r="Q163" t="str">
            <v xml:space="preserve">______ </v>
          </cell>
          <cell r="R163" t="str">
            <v xml:space="preserve">______ </v>
          </cell>
          <cell r="S163" t="str">
            <v xml:space="preserve">______ </v>
          </cell>
          <cell r="U163" t="str">
            <v xml:space="preserve">______ </v>
          </cell>
          <cell r="V163" t="str">
            <v xml:space="preserve">______ </v>
          </cell>
          <cell r="W163" t="str">
            <v xml:space="preserve">______ </v>
          </cell>
          <cell r="Y163" t="str">
            <v xml:space="preserve">______ </v>
          </cell>
          <cell r="Z163" t="str">
            <v xml:space="preserve">______ </v>
          </cell>
          <cell r="AA163" t="str">
            <v xml:space="preserve">______ </v>
          </cell>
          <cell r="AC163" t="str">
            <v xml:space="preserve">______ </v>
          </cell>
          <cell r="AD163" t="str">
            <v xml:space="preserve">______ </v>
          </cell>
          <cell r="AE163" t="str">
            <v xml:space="preserve">______ </v>
          </cell>
          <cell r="AH163" t="str">
            <v xml:space="preserve">______ </v>
          </cell>
          <cell r="AI163" t="str">
            <v xml:space="preserve">______ </v>
          </cell>
          <cell r="AJ163" t="str">
            <v xml:space="preserve">______ </v>
          </cell>
          <cell r="AL163" t="str">
            <v xml:space="preserve">______ </v>
          </cell>
          <cell r="AM163" t="str">
            <v xml:space="preserve">______ </v>
          </cell>
          <cell r="AN163" t="str">
            <v xml:space="preserve">______ </v>
          </cell>
          <cell r="AP163" t="str">
            <v xml:space="preserve">______ </v>
          </cell>
          <cell r="AQ163" t="str">
            <v xml:space="preserve">______ </v>
          </cell>
          <cell r="AR163" t="str">
            <v xml:space="preserve">______ </v>
          </cell>
          <cell r="AT163" t="str">
            <v xml:space="preserve">______ </v>
          </cell>
          <cell r="AU163" t="str">
            <v xml:space="preserve">______ </v>
          </cell>
          <cell r="AV163" t="str">
            <v xml:space="preserve">______ </v>
          </cell>
          <cell r="AY163" t="str">
            <v xml:space="preserve">______ </v>
          </cell>
          <cell r="AZ163" t="str">
            <v xml:space="preserve">______ </v>
          </cell>
          <cell r="BA163" t="str">
            <v xml:space="preserve">______ </v>
          </cell>
          <cell r="BC163" t="str">
            <v xml:space="preserve">______ </v>
          </cell>
          <cell r="BD163" t="str">
            <v xml:space="preserve">______ </v>
          </cell>
          <cell r="BE163" t="str">
            <v xml:space="preserve">______ </v>
          </cell>
          <cell r="BG163" t="str">
            <v xml:space="preserve">______ </v>
          </cell>
          <cell r="BH163" t="str">
            <v xml:space="preserve">______ </v>
          </cell>
          <cell r="BI163" t="str">
            <v xml:space="preserve">______ </v>
          </cell>
          <cell r="BK163" t="str">
            <v xml:space="preserve">______ </v>
          </cell>
          <cell r="BL163" t="str">
            <v xml:space="preserve">______ </v>
          </cell>
          <cell r="BM163" t="str">
            <v xml:space="preserve">______ </v>
          </cell>
          <cell r="BP163" t="str">
            <v xml:space="preserve">______ </v>
          </cell>
          <cell r="BQ163" t="str">
            <v xml:space="preserve">______ </v>
          </cell>
          <cell r="BR163" t="str">
            <v xml:space="preserve">______ </v>
          </cell>
          <cell r="BT163" t="str">
            <v xml:space="preserve">______ </v>
          </cell>
          <cell r="BU163" t="str">
            <v xml:space="preserve">______ </v>
          </cell>
          <cell r="BV163" t="str">
            <v xml:space="preserve">______ </v>
          </cell>
          <cell r="BX163" t="str">
            <v xml:space="preserve">______ </v>
          </cell>
          <cell r="BY163" t="str">
            <v xml:space="preserve">______ </v>
          </cell>
          <cell r="BZ163" t="str">
            <v xml:space="preserve">______ </v>
          </cell>
          <cell r="CB163" t="str">
            <v xml:space="preserve">______ </v>
          </cell>
          <cell r="CC163" t="str">
            <v xml:space="preserve">______ </v>
          </cell>
          <cell r="CD163" t="str">
            <v xml:space="preserve">______ </v>
          </cell>
          <cell r="CG163" t="str">
            <v xml:space="preserve">______ </v>
          </cell>
          <cell r="CH163" t="str">
            <v xml:space="preserve">______ </v>
          </cell>
          <cell r="CI163" t="str">
            <v xml:space="preserve">______ </v>
          </cell>
        </row>
        <row r="164">
          <cell r="A164" t="str">
            <v>TOTAL SLS &amp; MKTG EXP</v>
          </cell>
          <cell r="E164">
            <v>4.8000000000000007</v>
          </cell>
          <cell r="F164">
            <v>2.9000000000000004</v>
          </cell>
          <cell r="G164">
            <v>5.1999999999999993</v>
          </cell>
          <cell r="H164">
            <v>6.1999999999999993</v>
          </cell>
          <cell r="K164">
            <v>4.6869999999999994</v>
          </cell>
          <cell r="L164">
            <v>4.7859999999999996</v>
          </cell>
          <cell r="M164">
            <v>5.3</v>
          </cell>
          <cell r="N164">
            <v>4.8090000000000002</v>
          </cell>
          <cell r="Q164">
            <v>1.33</v>
          </cell>
          <cell r="R164">
            <v>1.6859999999999999</v>
          </cell>
          <cell r="S164">
            <v>1.6859999999999999</v>
          </cell>
          <cell r="U164">
            <v>1.33</v>
          </cell>
          <cell r="V164">
            <v>1.3460000000000001</v>
          </cell>
          <cell r="W164">
            <v>1.3460000000000001</v>
          </cell>
          <cell r="Y164">
            <v>1.331</v>
          </cell>
          <cell r="Z164">
            <v>1.347</v>
          </cell>
          <cell r="AA164">
            <v>1.347</v>
          </cell>
          <cell r="AC164">
            <v>3.9910000000000001</v>
          </cell>
          <cell r="AD164">
            <v>4.3790000000000004</v>
          </cell>
          <cell r="AE164">
            <v>4.3790000000000004</v>
          </cell>
          <cell r="AH164">
            <v>1.5010000000000001</v>
          </cell>
          <cell r="AI164">
            <v>1.5010000000000001</v>
          </cell>
          <cell r="AJ164">
            <v>1.5010000000000001</v>
          </cell>
          <cell r="AL164">
            <v>1.5</v>
          </cell>
          <cell r="AM164">
            <v>1.5</v>
          </cell>
          <cell r="AN164">
            <v>1.5</v>
          </cell>
          <cell r="AP164">
            <v>1.5030000000000001</v>
          </cell>
          <cell r="AQ164">
            <v>1.5030000000000001</v>
          </cell>
          <cell r="AR164">
            <v>1.5030000000000001</v>
          </cell>
          <cell r="AT164">
            <v>4.5040000000000004</v>
          </cell>
          <cell r="AU164">
            <v>4.5040000000000004</v>
          </cell>
          <cell r="AV164">
            <v>4.5040000000000004</v>
          </cell>
          <cell r="AY164">
            <v>1.58</v>
          </cell>
          <cell r="AZ164">
            <v>1.58</v>
          </cell>
          <cell r="BA164">
            <v>1.58</v>
          </cell>
          <cell r="BC164">
            <v>1.5820000000000001</v>
          </cell>
          <cell r="BD164">
            <v>1.5820000000000001</v>
          </cell>
          <cell r="BE164">
            <v>1.5820000000000001</v>
          </cell>
          <cell r="BG164">
            <v>1.6819999999999999</v>
          </cell>
          <cell r="BH164">
            <v>1.6819999999999999</v>
          </cell>
          <cell r="BI164">
            <v>1.6819999999999999</v>
          </cell>
          <cell r="BK164">
            <v>4.8439999999999994</v>
          </cell>
          <cell r="BL164">
            <v>4.8439999999999994</v>
          </cell>
          <cell r="BM164">
            <v>4.8439999999999994</v>
          </cell>
          <cell r="BP164">
            <v>1.6040000000000001</v>
          </cell>
          <cell r="BQ164">
            <v>1.6040000000000001</v>
          </cell>
          <cell r="BR164">
            <v>1.6040000000000001</v>
          </cell>
          <cell r="BT164">
            <v>1.603</v>
          </cell>
          <cell r="BU164">
            <v>1.603</v>
          </cell>
          <cell r="BV164">
            <v>1.603</v>
          </cell>
          <cell r="BX164">
            <v>1.194</v>
          </cell>
          <cell r="BY164">
            <v>1.194</v>
          </cell>
          <cell r="BZ164">
            <v>1.194</v>
          </cell>
          <cell r="CB164">
            <v>4.4009999999999998</v>
          </cell>
          <cell r="CC164">
            <v>4.4009999999999998</v>
          </cell>
          <cell r="CD164">
            <v>4.4009999999999998</v>
          </cell>
          <cell r="CG164">
            <v>17.740000000000002</v>
          </cell>
          <cell r="CH164">
            <v>18.128</v>
          </cell>
          <cell r="CI164">
            <v>18.128</v>
          </cell>
        </row>
        <row r="166">
          <cell r="A166" t="str">
            <v>G&amp;A EXP - DIV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K166">
            <v>0.43100000000000005</v>
          </cell>
          <cell r="L166">
            <v>0.65</v>
          </cell>
          <cell r="M166">
            <v>0.4</v>
          </cell>
          <cell r="N166">
            <v>0.55600000000000005</v>
          </cell>
          <cell r="Q166">
            <v>0.23300000000000001</v>
          </cell>
          <cell r="R166">
            <v>9.0999999999999998E-2</v>
          </cell>
          <cell r="S166">
            <v>9.0999999999999998E-2</v>
          </cell>
          <cell r="U166">
            <v>0.23300000000000001</v>
          </cell>
          <cell r="V166">
            <v>0.23300000000000001</v>
          </cell>
          <cell r="W166">
            <v>0.23300000000000001</v>
          </cell>
          <cell r="Y166">
            <v>0.23300000000000001</v>
          </cell>
          <cell r="Z166">
            <v>0.23300000000000001</v>
          </cell>
          <cell r="AA166">
            <v>0.23300000000000001</v>
          </cell>
          <cell r="AC166">
            <v>0.69900000000000007</v>
          </cell>
          <cell r="AD166">
            <v>0.55700000000000005</v>
          </cell>
          <cell r="AE166">
            <v>0.55700000000000005</v>
          </cell>
          <cell r="AH166">
            <v>0.219</v>
          </cell>
          <cell r="AI166">
            <v>0.219</v>
          </cell>
          <cell r="AJ166">
            <v>0.219</v>
          </cell>
          <cell r="AL166">
            <v>0.219</v>
          </cell>
          <cell r="AM166">
            <v>0.219</v>
          </cell>
          <cell r="AN166">
            <v>0.219</v>
          </cell>
          <cell r="AP166">
            <v>0.219</v>
          </cell>
          <cell r="AQ166">
            <v>0.219</v>
          </cell>
          <cell r="AR166">
            <v>0.219</v>
          </cell>
          <cell r="AT166">
            <v>0.65700000000000003</v>
          </cell>
          <cell r="AU166">
            <v>0.65700000000000003</v>
          </cell>
          <cell r="AV166">
            <v>0.65700000000000003</v>
          </cell>
          <cell r="AY166">
            <v>0.23300000000000001</v>
          </cell>
          <cell r="AZ166">
            <v>0.23300000000000001</v>
          </cell>
          <cell r="BA166">
            <v>0.23300000000000001</v>
          </cell>
          <cell r="BC166">
            <v>0.23300000000000001</v>
          </cell>
          <cell r="BD166">
            <v>0.23300000000000001</v>
          </cell>
          <cell r="BE166">
            <v>0.23300000000000001</v>
          </cell>
          <cell r="BG166">
            <v>0.23300000000000001</v>
          </cell>
          <cell r="BH166">
            <v>0.23300000000000001</v>
          </cell>
          <cell r="BI166">
            <v>0.23300000000000001</v>
          </cell>
          <cell r="BK166">
            <v>0.69900000000000007</v>
          </cell>
          <cell r="BL166">
            <v>0.69900000000000007</v>
          </cell>
          <cell r="BM166">
            <v>0.69900000000000007</v>
          </cell>
          <cell r="BP166">
            <v>0.26600000000000001</v>
          </cell>
          <cell r="BQ166">
            <v>0.26600000000000001</v>
          </cell>
          <cell r="BR166">
            <v>0.26600000000000001</v>
          </cell>
          <cell r="BT166">
            <v>0.26600000000000001</v>
          </cell>
          <cell r="BU166">
            <v>0.26600000000000001</v>
          </cell>
          <cell r="BV166">
            <v>0.26600000000000001</v>
          </cell>
          <cell r="BX166">
            <v>0.26600000000000001</v>
          </cell>
          <cell r="BY166">
            <v>0.26600000000000001</v>
          </cell>
          <cell r="BZ166">
            <v>0.26600000000000001</v>
          </cell>
          <cell r="CB166">
            <v>0.79800000000000004</v>
          </cell>
          <cell r="CC166">
            <v>0.79800000000000004</v>
          </cell>
          <cell r="CD166">
            <v>0.79800000000000004</v>
          </cell>
          <cell r="CG166">
            <v>2.8530000000000002</v>
          </cell>
          <cell r="CH166">
            <v>2.7110000000000003</v>
          </cell>
          <cell r="CI166">
            <v>2.7110000000000003</v>
          </cell>
        </row>
        <row r="167">
          <cell r="A167" t="str">
            <v>G&amp;A EXP - ALLOC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K167">
            <v>0.67200000000000004</v>
          </cell>
          <cell r="L167">
            <v>0.79500000000000004</v>
          </cell>
          <cell r="M167">
            <v>0.7</v>
          </cell>
          <cell r="N167">
            <v>0.91800000000000004</v>
          </cell>
          <cell r="Q167">
            <v>0.29000000000000004</v>
          </cell>
          <cell r="R167">
            <v>0.154</v>
          </cell>
          <cell r="S167">
            <v>0.154</v>
          </cell>
          <cell r="U167">
            <v>0.29000000000000004</v>
          </cell>
          <cell r="V167">
            <v>0.29900000000000004</v>
          </cell>
          <cell r="W167">
            <v>0.29900000000000004</v>
          </cell>
          <cell r="Y167">
            <v>0.29000000000000004</v>
          </cell>
          <cell r="Z167">
            <v>0.29900000000000004</v>
          </cell>
          <cell r="AA167">
            <v>0.29900000000000004</v>
          </cell>
          <cell r="AC167">
            <v>0.87000000000000011</v>
          </cell>
          <cell r="AD167">
            <v>0.75200000000000011</v>
          </cell>
          <cell r="AE167">
            <v>0.75200000000000011</v>
          </cell>
          <cell r="AH167">
            <v>0.27100000000000002</v>
          </cell>
          <cell r="AI167">
            <v>0.27100000000000002</v>
          </cell>
          <cell r="AJ167">
            <v>0.27100000000000002</v>
          </cell>
          <cell r="AL167">
            <v>0.27200000000000002</v>
          </cell>
          <cell r="AM167">
            <v>0.27200000000000002</v>
          </cell>
          <cell r="AN167">
            <v>0.27200000000000002</v>
          </cell>
          <cell r="AP167">
            <v>0.27200000000000002</v>
          </cell>
          <cell r="AQ167">
            <v>0.27200000000000002</v>
          </cell>
          <cell r="AR167">
            <v>0.27200000000000002</v>
          </cell>
          <cell r="AT167">
            <v>0.81500000000000006</v>
          </cell>
          <cell r="AU167">
            <v>0.81500000000000006</v>
          </cell>
          <cell r="AV167">
            <v>0.81500000000000006</v>
          </cell>
          <cell r="AY167">
            <v>0.27</v>
          </cell>
          <cell r="AZ167">
            <v>0.27</v>
          </cell>
          <cell r="BA167">
            <v>0.27</v>
          </cell>
          <cell r="BC167">
            <v>0.26900000000000002</v>
          </cell>
          <cell r="BD167">
            <v>0.26900000000000002</v>
          </cell>
          <cell r="BE167">
            <v>0.26900000000000002</v>
          </cell>
          <cell r="BG167">
            <v>0.26900000000000002</v>
          </cell>
          <cell r="BH167">
            <v>0.26900000000000002</v>
          </cell>
          <cell r="BI167">
            <v>0.26900000000000002</v>
          </cell>
          <cell r="BK167">
            <v>0.80800000000000005</v>
          </cell>
          <cell r="BL167">
            <v>0.80800000000000005</v>
          </cell>
          <cell r="BM167">
            <v>0.80800000000000005</v>
          </cell>
          <cell r="BP167">
            <v>0.31000000000000005</v>
          </cell>
          <cell r="BQ167">
            <v>0.31000000000000005</v>
          </cell>
          <cell r="BR167">
            <v>0.31000000000000005</v>
          </cell>
          <cell r="BT167">
            <v>0.31000000000000005</v>
          </cell>
          <cell r="BU167">
            <v>0.31000000000000005</v>
          </cell>
          <cell r="BV167">
            <v>0.31000000000000005</v>
          </cell>
          <cell r="BX167">
            <v>0.31500000000000006</v>
          </cell>
          <cell r="BY167">
            <v>0.31500000000000006</v>
          </cell>
          <cell r="BZ167">
            <v>0.31500000000000006</v>
          </cell>
          <cell r="CB167">
            <v>0.93500000000000016</v>
          </cell>
          <cell r="CC167">
            <v>0.93500000000000016</v>
          </cell>
          <cell r="CD167">
            <v>0.93500000000000016</v>
          </cell>
          <cell r="CG167">
            <v>3.4280000000000004</v>
          </cell>
          <cell r="CH167">
            <v>3.31</v>
          </cell>
          <cell r="CI167">
            <v>3.31</v>
          </cell>
        </row>
        <row r="168">
          <cell r="E168" t="str">
            <v xml:space="preserve">______ </v>
          </cell>
          <cell r="F168" t="str">
            <v xml:space="preserve">______ </v>
          </cell>
          <cell r="G168" t="str">
            <v xml:space="preserve">______ </v>
          </cell>
          <cell r="H168" t="str">
            <v xml:space="preserve">______ </v>
          </cell>
          <cell r="K168" t="str">
            <v xml:space="preserve">______ </v>
          </cell>
          <cell r="L168" t="str">
            <v xml:space="preserve">______ </v>
          </cell>
          <cell r="M168" t="str">
            <v xml:space="preserve">______ </v>
          </cell>
          <cell r="N168" t="str">
            <v xml:space="preserve">______ </v>
          </cell>
          <cell r="Q168" t="str">
            <v xml:space="preserve">______ </v>
          </cell>
          <cell r="R168" t="str">
            <v xml:space="preserve">______ </v>
          </cell>
          <cell r="S168" t="str">
            <v xml:space="preserve">______ </v>
          </cell>
          <cell r="U168" t="str">
            <v xml:space="preserve">______ </v>
          </cell>
          <cell r="V168" t="str">
            <v xml:space="preserve">______ </v>
          </cell>
          <cell r="W168" t="str">
            <v xml:space="preserve">______ </v>
          </cell>
          <cell r="Y168" t="str">
            <v xml:space="preserve">______ </v>
          </cell>
          <cell r="Z168" t="str">
            <v xml:space="preserve">______ </v>
          </cell>
          <cell r="AA168" t="str">
            <v xml:space="preserve">______ </v>
          </cell>
          <cell r="AC168" t="str">
            <v xml:space="preserve">______ </v>
          </cell>
          <cell r="AD168" t="str">
            <v xml:space="preserve">______ </v>
          </cell>
          <cell r="AE168" t="str">
            <v xml:space="preserve">______ </v>
          </cell>
          <cell r="AH168" t="str">
            <v xml:space="preserve">______ </v>
          </cell>
          <cell r="AI168" t="str">
            <v xml:space="preserve">______ </v>
          </cell>
          <cell r="AJ168" t="str">
            <v xml:space="preserve">______ </v>
          </cell>
          <cell r="AL168" t="str">
            <v xml:space="preserve">______ </v>
          </cell>
          <cell r="AM168" t="str">
            <v xml:space="preserve">______ </v>
          </cell>
          <cell r="AN168" t="str">
            <v xml:space="preserve">______ </v>
          </cell>
          <cell r="AP168" t="str">
            <v xml:space="preserve">______ </v>
          </cell>
          <cell r="AQ168" t="str">
            <v xml:space="preserve">______ </v>
          </cell>
          <cell r="AR168" t="str">
            <v xml:space="preserve">______ </v>
          </cell>
          <cell r="AT168" t="str">
            <v xml:space="preserve">______ </v>
          </cell>
          <cell r="AU168" t="str">
            <v xml:space="preserve">______ </v>
          </cell>
          <cell r="AV168" t="str">
            <v xml:space="preserve">______ </v>
          </cell>
          <cell r="AY168" t="str">
            <v xml:space="preserve">______ </v>
          </cell>
          <cell r="AZ168" t="str">
            <v xml:space="preserve">______ </v>
          </cell>
          <cell r="BA168" t="str">
            <v xml:space="preserve">______ </v>
          </cell>
          <cell r="BC168" t="str">
            <v xml:space="preserve">______ </v>
          </cell>
          <cell r="BD168" t="str">
            <v xml:space="preserve">______ </v>
          </cell>
          <cell r="BE168" t="str">
            <v xml:space="preserve">______ </v>
          </cell>
          <cell r="BG168" t="str">
            <v xml:space="preserve">______ </v>
          </cell>
          <cell r="BH168" t="str">
            <v xml:space="preserve">______ </v>
          </cell>
          <cell r="BI168" t="str">
            <v xml:space="preserve">______ </v>
          </cell>
          <cell r="BK168" t="str">
            <v xml:space="preserve">______ </v>
          </cell>
          <cell r="BL168" t="str">
            <v xml:space="preserve">______ </v>
          </cell>
          <cell r="BM168" t="str">
            <v xml:space="preserve">______ </v>
          </cell>
          <cell r="BP168" t="str">
            <v xml:space="preserve">______ </v>
          </cell>
          <cell r="BQ168" t="str">
            <v xml:space="preserve">______ </v>
          </cell>
          <cell r="BR168" t="str">
            <v xml:space="preserve">______ </v>
          </cell>
          <cell r="BT168" t="str">
            <v xml:space="preserve">______ </v>
          </cell>
          <cell r="BU168" t="str">
            <v xml:space="preserve">______ </v>
          </cell>
          <cell r="BV168" t="str">
            <v xml:space="preserve">______ </v>
          </cell>
          <cell r="BX168" t="str">
            <v xml:space="preserve">______ </v>
          </cell>
          <cell r="BY168" t="str">
            <v xml:space="preserve">______ </v>
          </cell>
          <cell r="BZ168" t="str">
            <v xml:space="preserve">______ </v>
          </cell>
          <cell r="CB168" t="str">
            <v xml:space="preserve">______ </v>
          </cell>
          <cell r="CC168" t="str">
            <v xml:space="preserve">______ </v>
          </cell>
          <cell r="CD168" t="str">
            <v xml:space="preserve">______ </v>
          </cell>
          <cell r="CG168" t="str">
            <v xml:space="preserve">______ </v>
          </cell>
          <cell r="CH168" t="str">
            <v xml:space="preserve">______ </v>
          </cell>
          <cell r="CI168" t="str">
            <v xml:space="preserve">______ </v>
          </cell>
        </row>
        <row r="169">
          <cell r="A169" t="str">
            <v>TOTAL G&amp;A EXPENSE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K169">
            <v>1.1030000000000002</v>
          </cell>
          <cell r="L169">
            <v>1.4450000000000001</v>
          </cell>
          <cell r="M169">
            <v>1.1000000000000001</v>
          </cell>
          <cell r="N169">
            <v>1.4740000000000002</v>
          </cell>
          <cell r="Q169">
            <v>0.52300000000000002</v>
          </cell>
          <cell r="R169">
            <v>0.245</v>
          </cell>
          <cell r="S169">
            <v>0.245</v>
          </cell>
          <cell r="U169">
            <v>0.52300000000000002</v>
          </cell>
          <cell r="V169">
            <v>0.53200000000000003</v>
          </cell>
          <cell r="W169">
            <v>0.53200000000000003</v>
          </cell>
          <cell r="Y169">
            <v>0.52300000000000002</v>
          </cell>
          <cell r="Z169">
            <v>0.53200000000000003</v>
          </cell>
          <cell r="AA169">
            <v>0.53200000000000003</v>
          </cell>
          <cell r="AC169">
            <v>1.5690000000000002</v>
          </cell>
          <cell r="AD169">
            <v>1.3090000000000002</v>
          </cell>
          <cell r="AE169">
            <v>1.3090000000000002</v>
          </cell>
          <cell r="AH169">
            <v>0.49</v>
          </cell>
          <cell r="AI169">
            <v>0.49</v>
          </cell>
          <cell r="AJ169">
            <v>0.49</v>
          </cell>
          <cell r="AL169">
            <v>0.49099999999999999</v>
          </cell>
          <cell r="AM169">
            <v>0.49099999999999999</v>
          </cell>
          <cell r="AN169">
            <v>0.49099999999999999</v>
          </cell>
          <cell r="AP169">
            <v>0.49099999999999999</v>
          </cell>
          <cell r="AQ169">
            <v>0.49099999999999999</v>
          </cell>
          <cell r="AR169">
            <v>0.49099999999999999</v>
          </cell>
          <cell r="AT169">
            <v>1.472</v>
          </cell>
          <cell r="AU169">
            <v>1.472</v>
          </cell>
          <cell r="AV169">
            <v>1.472</v>
          </cell>
          <cell r="AY169">
            <v>0.503</v>
          </cell>
          <cell r="AZ169">
            <v>0.503</v>
          </cell>
          <cell r="BA169">
            <v>0.503</v>
          </cell>
          <cell r="BC169">
            <v>0.502</v>
          </cell>
          <cell r="BD169">
            <v>0.502</v>
          </cell>
          <cell r="BE169">
            <v>0.502</v>
          </cell>
          <cell r="BG169">
            <v>0.502</v>
          </cell>
          <cell r="BH169">
            <v>0.502</v>
          </cell>
          <cell r="BI169">
            <v>0.502</v>
          </cell>
          <cell r="BK169">
            <v>1.5070000000000001</v>
          </cell>
          <cell r="BL169">
            <v>1.5070000000000001</v>
          </cell>
          <cell r="BM169">
            <v>1.5070000000000001</v>
          </cell>
          <cell r="BP169">
            <v>0.57600000000000007</v>
          </cell>
          <cell r="BQ169">
            <v>0.57600000000000007</v>
          </cell>
          <cell r="BR169">
            <v>0.57600000000000007</v>
          </cell>
          <cell r="BT169">
            <v>0.57600000000000007</v>
          </cell>
          <cell r="BU169">
            <v>0.57600000000000007</v>
          </cell>
          <cell r="BV169">
            <v>0.57600000000000007</v>
          </cell>
          <cell r="BX169">
            <v>0.58100000000000007</v>
          </cell>
          <cell r="BY169">
            <v>0.58100000000000007</v>
          </cell>
          <cell r="BZ169">
            <v>0.58100000000000007</v>
          </cell>
          <cell r="CB169">
            <v>1.7330000000000001</v>
          </cell>
          <cell r="CC169">
            <v>1.7330000000000001</v>
          </cell>
          <cell r="CD169">
            <v>1.7330000000000001</v>
          </cell>
          <cell r="CG169">
            <v>6.2810000000000006</v>
          </cell>
          <cell r="CH169">
            <v>6.0210000000000008</v>
          </cell>
          <cell r="CI169">
            <v>6.0210000000000008</v>
          </cell>
        </row>
        <row r="171">
          <cell r="A171" t="str">
            <v>S,G&amp;A - DIV</v>
          </cell>
          <cell r="E171">
            <v>1.9</v>
          </cell>
          <cell r="F171">
            <v>1.6</v>
          </cell>
          <cell r="G171">
            <v>2.2999999999999998</v>
          </cell>
          <cell r="H171">
            <v>2.8</v>
          </cell>
          <cell r="K171">
            <v>3.1890000000000001</v>
          </cell>
          <cell r="L171">
            <v>3.07</v>
          </cell>
          <cell r="M171">
            <v>3.3</v>
          </cell>
          <cell r="N171">
            <v>2.5329999999999999</v>
          </cell>
          <cell r="Q171">
            <v>0.93300000000000005</v>
          </cell>
          <cell r="R171">
            <v>1.216</v>
          </cell>
          <cell r="S171">
            <v>1.216</v>
          </cell>
          <cell r="U171">
            <v>0.93300000000000005</v>
          </cell>
          <cell r="V171">
            <v>0.93300000000000005</v>
          </cell>
          <cell r="W171">
            <v>0.93300000000000005</v>
          </cell>
          <cell r="Y171">
            <v>0.93400000000000005</v>
          </cell>
          <cell r="Z171">
            <v>0.93400000000000005</v>
          </cell>
          <cell r="AA171">
            <v>0.93400000000000005</v>
          </cell>
          <cell r="AC171">
            <v>2.8000000000000003</v>
          </cell>
          <cell r="AD171">
            <v>3.0830000000000002</v>
          </cell>
          <cell r="AE171">
            <v>3.0830000000000002</v>
          </cell>
          <cell r="AH171">
            <v>1.0350000000000001</v>
          </cell>
          <cell r="AI171">
            <v>1.0350000000000001</v>
          </cell>
          <cell r="AJ171">
            <v>1.0350000000000001</v>
          </cell>
          <cell r="AL171">
            <v>1.0350000000000001</v>
          </cell>
          <cell r="AM171">
            <v>1.0350000000000001</v>
          </cell>
          <cell r="AN171">
            <v>1.0350000000000001</v>
          </cell>
          <cell r="AP171">
            <v>1.036</v>
          </cell>
          <cell r="AQ171">
            <v>1.036</v>
          </cell>
          <cell r="AR171">
            <v>1.036</v>
          </cell>
          <cell r="AT171">
            <v>3.1060000000000003</v>
          </cell>
          <cell r="AU171">
            <v>3.1060000000000003</v>
          </cell>
          <cell r="AV171">
            <v>3.1060000000000003</v>
          </cell>
          <cell r="AY171">
            <v>1.0660000000000001</v>
          </cell>
          <cell r="AZ171">
            <v>1.0660000000000001</v>
          </cell>
          <cell r="BA171">
            <v>1.0660000000000001</v>
          </cell>
          <cell r="BC171">
            <v>1.0660000000000001</v>
          </cell>
          <cell r="BD171">
            <v>1.0660000000000001</v>
          </cell>
          <cell r="BE171">
            <v>1.0660000000000001</v>
          </cell>
          <cell r="BG171">
            <v>1.167</v>
          </cell>
          <cell r="BH171">
            <v>1.167</v>
          </cell>
          <cell r="BI171">
            <v>1.167</v>
          </cell>
          <cell r="BK171">
            <v>3.2990000000000004</v>
          </cell>
          <cell r="BL171">
            <v>3.2990000000000004</v>
          </cell>
          <cell r="BM171">
            <v>3.2990000000000004</v>
          </cell>
          <cell r="BP171">
            <v>1.099</v>
          </cell>
          <cell r="BQ171">
            <v>1.099</v>
          </cell>
          <cell r="BR171">
            <v>1.099</v>
          </cell>
          <cell r="BT171">
            <v>1.099</v>
          </cell>
          <cell r="BU171">
            <v>1.099</v>
          </cell>
          <cell r="BV171">
            <v>1.099</v>
          </cell>
          <cell r="BX171">
            <v>1.1000000000000001</v>
          </cell>
          <cell r="BY171">
            <v>1.1000000000000001</v>
          </cell>
          <cell r="BZ171">
            <v>1.1000000000000001</v>
          </cell>
          <cell r="CB171">
            <v>3.298</v>
          </cell>
          <cell r="CC171">
            <v>3.298</v>
          </cell>
          <cell r="CD171">
            <v>3.298</v>
          </cell>
          <cell r="CG171">
            <v>12.503000000000002</v>
          </cell>
          <cell r="CH171">
            <v>12.786</v>
          </cell>
          <cell r="CI171">
            <v>12.786</v>
          </cell>
        </row>
        <row r="172">
          <cell r="A172" t="str">
            <v>S,G&amp;A - ALLOC</v>
          </cell>
          <cell r="E172">
            <v>2.9000000000000004</v>
          </cell>
          <cell r="F172">
            <v>1.3</v>
          </cell>
          <cell r="G172">
            <v>2.9</v>
          </cell>
          <cell r="H172">
            <v>3.4</v>
          </cell>
          <cell r="K172">
            <v>2.601</v>
          </cell>
          <cell r="L172">
            <v>3.161</v>
          </cell>
          <cell r="M172">
            <v>3.1</v>
          </cell>
          <cell r="N172">
            <v>3.2010000000000005</v>
          </cell>
          <cell r="Q172">
            <v>0.92</v>
          </cell>
          <cell r="R172">
            <v>0.71500000000000008</v>
          </cell>
          <cell r="S172">
            <v>0.71500000000000008</v>
          </cell>
          <cell r="U172">
            <v>0.92</v>
          </cell>
          <cell r="V172">
            <v>0.94500000000000006</v>
          </cell>
          <cell r="W172">
            <v>0.94500000000000006</v>
          </cell>
          <cell r="Y172">
            <v>0.92</v>
          </cell>
          <cell r="Z172">
            <v>0.94500000000000006</v>
          </cell>
          <cell r="AA172">
            <v>0.94500000000000006</v>
          </cell>
          <cell r="AC172">
            <v>2.7600000000000002</v>
          </cell>
          <cell r="AD172">
            <v>2.6050000000000004</v>
          </cell>
          <cell r="AE172">
            <v>2.6050000000000004</v>
          </cell>
          <cell r="AH172">
            <v>0.95600000000000007</v>
          </cell>
          <cell r="AI172">
            <v>0.95600000000000007</v>
          </cell>
          <cell r="AJ172">
            <v>0.95600000000000007</v>
          </cell>
          <cell r="AL172">
            <v>0.95600000000000007</v>
          </cell>
          <cell r="AM172">
            <v>0.95600000000000007</v>
          </cell>
          <cell r="AN172">
            <v>0.95600000000000007</v>
          </cell>
          <cell r="AP172">
            <v>0.95800000000000007</v>
          </cell>
          <cell r="AQ172">
            <v>0.95800000000000007</v>
          </cell>
          <cell r="AR172">
            <v>0.95800000000000007</v>
          </cell>
          <cell r="AT172">
            <v>2.87</v>
          </cell>
          <cell r="AU172">
            <v>2.87</v>
          </cell>
          <cell r="AV172">
            <v>2.87</v>
          </cell>
          <cell r="AY172">
            <v>1.0170000000000001</v>
          </cell>
          <cell r="AZ172">
            <v>1.0170000000000001</v>
          </cell>
          <cell r="BA172">
            <v>1.0170000000000001</v>
          </cell>
          <cell r="BC172">
            <v>1.0180000000000002</v>
          </cell>
          <cell r="BD172">
            <v>1.0180000000000002</v>
          </cell>
          <cell r="BE172">
            <v>1.0180000000000002</v>
          </cell>
          <cell r="BG172">
            <v>1.0169999999999999</v>
          </cell>
          <cell r="BH172">
            <v>1.0169999999999999</v>
          </cell>
          <cell r="BI172">
            <v>1.0169999999999999</v>
          </cell>
          <cell r="BK172">
            <v>3.052</v>
          </cell>
          <cell r="BL172">
            <v>3.052</v>
          </cell>
          <cell r="BM172">
            <v>3.052</v>
          </cell>
          <cell r="BP172">
            <v>1.081</v>
          </cell>
          <cell r="BQ172">
            <v>1.081</v>
          </cell>
          <cell r="BR172">
            <v>1.081</v>
          </cell>
          <cell r="BT172">
            <v>1.08</v>
          </cell>
          <cell r="BU172">
            <v>1.08</v>
          </cell>
          <cell r="BV172">
            <v>1.08</v>
          </cell>
          <cell r="BX172">
            <v>0.67500000000000004</v>
          </cell>
          <cell r="BY172">
            <v>0.67500000000000004</v>
          </cell>
          <cell r="BZ172">
            <v>0.67500000000000004</v>
          </cell>
          <cell r="CB172">
            <v>2.8360000000000003</v>
          </cell>
          <cell r="CC172">
            <v>2.8360000000000003</v>
          </cell>
          <cell r="CD172">
            <v>2.8360000000000003</v>
          </cell>
          <cell r="CG172">
            <v>11.518000000000001</v>
          </cell>
          <cell r="CH172">
            <v>11.363000000000001</v>
          </cell>
          <cell r="CI172">
            <v>11.363000000000001</v>
          </cell>
        </row>
        <row r="173">
          <cell r="E173" t="str">
            <v xml:space="preserve">______ </v>
          </cell>
          <cell r="F173" t="str">
            <v xml:space="preserve">______ </v>
          </cell>
          <cell r="G173" t="str">
            <v xml:space="preserve">______ </v>
          </cell>
          <cell r="H173" t="str">
            <v xml:space="preserve">______ </v>
          </cell>
          <cell r="K173" t="str">
            <v xml:space="preserve">______ </v>
          </cell>
          <cell r="L173" t="str">
            <v xml:space="preserve">______ </v>
          </cell>
          <cell r="M173" t="str">
            <v xml:space="preserve">______ </v>
          </cell>
          <cell r="N173" t="str">
            <v xml:space="preserve">______ </v>
          </cell>
          <cell r="Q173" t="str">
            <v xml:space="preserve">______ </v>
          </cell>
          <cell r="R173" t="str">
            <v xml:space="preserve">______ </v>
          </cell>
          <cell r="S173" t="str">
            <v xml:space="preserve">______ </v>
          </cell>
          <cell r="U173" t="str">
            <v xml:space="preserve">______ </v>
          </cell>
          <cell r="V173" t="str">
            <v xml:space="preserve">______ </v>
          </cell>
          <cell r="W173" t="str">
            <v xml:space="preserve">______ </v>
          </cell>
          <cell r="Y173" t="str">
            <v xml:space="preserve">______ </v>
          </cell>
          <cell r="Z173" t="str">
            <v xml:space="preserve">______ </v>
          </cell>
          <cell r="AA173" t="str">
            <v xml:space="preserve">______ </v>
          </cell>
          <cell r="AC173" t="str">
            <v xml:space="preserve">______ </v>
          </cell>
          <cell r="AD173" t="str">
            <v xml:space="preserve">______ </v>
          </cell>
          <cell r="AE173" t="str">
            <v xml:space="preserve">______ </v>
          </cell>
          <cell r="AH173" t="str">
            <v xml:space="preserve">______ </v>
          </cell>
          <cell r="AI173" t="str">
            <v xml:space="preserve">______ </v>
          </cell>
          <cell r="AJ173" t="str">
            <v xml:space="preserve">______ </v>
          </cell>
          <cell r="AL173" t="str">
            <v xml:space="preserve">______ </v>
          </cell>
          <cell r="AM173" t="str">
            <v xml:space="preserve">______ </v>
          </cell>
          <cell r="AN173" t="str">
            <v xml:space="preserve">______ </v>
          </cell>
          <cell r="AP173" t="str">
            <v xml:space="preserve">______ </v>
          </cell>
          <cell r="AQ173" t="str">
            <v xml:space="preserve">______ </v>
          </cell>
          <cell r="AR173" t="str">
            <v xml:space="preserve">______ </v>
          </cell>
          <cell r="AT173" t="str">
            <v xml:space="preserve">______ </v>
          </cell>
          <cell r="AU173" t="str">
            <v xml:space="preserve">______ </v>
          </cell>
          <cell r="AV173" t="str">
            <v xml:space="preserve">______ </v>
          </cell>
          <cell r="AY173" t="str">
            <v xml:space="preserve">______ </v>
          </cell>
          <cell r="AZ173" t="str">
            <v xml:space="preserve">______ </v>
          </cell>
          <cell r="BA173" t="str">
            <v xml:space="preserve">______ </v>
          </cell>
          <cell r="BC173" t="str">
            <v xml:space="preserve">______ </v>
          </cell>
          <cell r="BD173" t="str">
            <v xml:space="preserve">______ </v>
          </cell>
          <cell r="BE173" t="str">
            <v xml:space="preserve">______ </v>
          </cell>
          <cell r="BG173" t="str">
            <v xml:space="preserve">______ </v>
          </cell>
          <cell r="BH173" t="str">
            <v xml:space="preserve">______ </v>
          </cell>
          <cell r="BI173" t="str">
            <v xml:space="preserve">______ </v>
          </cell>
          <cell r="BK173" t="str">
            <v xml:space="preserve">______ </v>
          </cell>
          <cell r="BL173" t="str">
            <v xml:space="preserve">______ </v>
          </cell>
          <cell r="BM173" t="str">
            <v xml:space="preserve">______ </v>
          </cell>
          <cell r="BP173" t="str">
            <v xml:space="preserve">______ </v>
          </cell>
          <cell r="BQ173" t="str">
            <v xml:space="preserve">______ </v>
          </cell>
          <cell r="BR173" t="str">
            <v xml:space="preserve">______ </v>
          </cell>
          <cell r="BT173" t="str">
            <v xml:space="preserve">______ </v>
          </cell>
          <cell r="BU173" t="str">
            <v xml:space="preserve">______ </v>
          </cell>
          <cell r="BV173" t="str">
            <v xml:space="preserve">______ </v>
          </cell>
          <cell r="BX173" t="str">
            <v xml:space="preserve">______ </v>
          </cell>
          <cell r="BY173" t="str">
            <v xml:space="preserve">______ </v>
          </cell>
          <cell r="BZ173" t="str">
            <v xml:space="preserve">______ </v>
          </cell>
          <cell r="CB173" t="str">
            <v xml:space="preserve">______ </v>
          </cell>
          <cell r="CC173" t="str">
            <v xml:space="preserve">______ </v>
          </cell>
          <cell r="CD173" t="str">
            <v xml:space="preserve">______ </v>
          </cell>
          <cell r="CG173" t="str">
            <v xml:space="preserve">______ </v>
          </cell>
          <cell r="CH173" t="str">
            <v xml:space="preserve">______ </v>
          </cell>
          <cell r="CI173" t="str">
            <v xml:space="preserve">______ </v>
          </cell>
        </row>
        <row r="174">
          <cell r="A174" t="str">
            <v>TOTAL OPERATING EXP</v>
          </cell>
          <cell r="E174">
            <v>17.700000000000003</v>
          </cell>
          <cell r="F174">
            <v>17.600000000000001</v>
          </cell>
          <cell r="G174">
            <v>17.2</v>
          </cell>
          <cell r="H174">
            <v>15.700000000000001</v>
          </cell>
          <cell r="K174">
            <v>16.239999999999998</v>
          </cell>
          <cell r="L174">
            <v>18.59</v>
          </cell>
          <cell r="M174">
            <v>20.801000000000002</v>
          </cell>
          <cell r="N174">
            <v>16.488999999999997</v>
          </cell>
          <cell r="Q174">
            <v>5.4189999999999996</v>
          </cell>
          <cell r="R174">
            <v>5.5090000000000003</v>
          </cell>
          <cell r="S174">
            <v>5.5090000000000003</v>
          </cell>
          <cell r="U174">
            <v>5.4189999999999996</v>
          </cell>
          <cell r="V174">
            <v>5.28</v>
          </cell>
          <cell r="W174">
            <v>5.28</v>
          </cell>
          <cell r="Y174">
            <v>5.4210000000000003</v>
          </cell>
          <cell r="Z174">
            <v>6.0590000000000002</v>
          </cell>
          <cell r="AA174">
            <v>6.0590000000000002</v>
          </cell>
          <cell r="AC174">
            <v>16.259</v>
          </cell>
          <cell r="AD174">
            <v>16.847999999999999</v>
          </cell>
          <cell r="AE174">
            <v>16.847999999999999</v>
          </cell>
          <cell r="AH174">
            <v>5.5730000000000004</v>
          </cell>
          <cell r="AI174">
            <v>5.2910000000000004</v>
          </cell>
          <cell r="AJ174">
            <v>5.2910000000000004</v>
          </cell>
          <cell r="AL174">
            <v>5.5750000000000002</v>
          </cell>
          <cell r="AM174">
            <v>5.2910000000000004</v>
          </cell>
          <cell r="AN174">
            <v>5.2910000000000004</v>
          </cell>
          <cell r="AP174">
            <v>5.5780000000000003</v>
          </cell>
          <cell r="AQ174">
            <v>6.1940000000000008</v>
          </cell>
          <cell r="AR174">
            <v>6.1940000000000008</v>
          </cell>
          <cell r="AT174">
            <v>16.725999999999999</v>
          </cell>
          <cell r="AU174">
            <v>16.776</v>
          </cell>
          <cell r="AV174">
            <v>16.776</v>
          </cell>
          <cell r="AY174">
            <v>5.883</v>
          </cell>
          <cell r="AZ174">
            <v>5.883</v>
          </cell>
          <cell r="BA174">
            <v>5.883</v>
          </cell>
          <cell r="BC174">
            <v>5.8859999999999992</v>
          </cell>
          <cell r="BD174">
            <v>5.8859999999999992</v>
          </cell>
          <cell r="BE174">
            <v>5.8859999999999992</v>
          </cell>
          <cell r="BG174">
            <v>5.9859999999999989</v>
          </cell>
          <cell r="BH174">
            <v>5.9859999999999989</v>
          </cell>
          <cell r="BI174">
            <v>5.9859999999999989</v>
          </cell>
          <cell r="BK174">
            <v>17.754999999999999</v>
          </cell>
          <cell r="BL174">
            <v>17.754999999999999</v>
          </cell>
          <cell r="BM174">
            <v>17.754999999999999</v>
          </cell>
          <cell r="BP174">
            <v>5.9329999999999998</v>
          </cell>
          <cell r="BQ174">
            <v>5.9329999999999998</v>
          </cell>
          <cell r="BR174">
            <v>5.9329999999999998</v>
          </cell>
          <cell r="BT174">
            <v>5.9320000000000004</v>
          </cell>
          <cell r="BU174">
            <v>5.9320000000000004</v>
          </cell>
          <cell r="BV174">
            <v>5.9320000000000004</v>
          </cell>
          <cell r="BX174">
            <v>5.5290000000000008</v>
          </cell>
          <cell r="BY174">
            <v>5.5290000000000008</v>
          </cell>
          <cell r="BZ174">
            <v>5.5290000000000008</v>
          </cell>
          <cell r="CB174">
            <v>17.394000000000002</v>
          </cell>
          <cell r="CC174">
            <v>17.394000000000002</v>
          </cell>
          <cell r="CD174">
            <v>17.394000000000002</v>
          </cell>
          <cell r="CG174">
            <v>68.134</v>
          </cell>
          <cell r="CH174">
            <v>68.77300000000001</v>
          </cell>
          <cell r="CI174">
            <v>68.77300000000001</v>
          </cell>
        </row>
        <row r="175">
          <cell r="B175" t="str">
            <v>% SALES</v>
          </cell>
          <cell r="E175">
            <v>0.42243436754176616</v>
          </cell>
          <cell r="F175">
            <v>0.60068259385665523</v>
          </cell>
          <cell r="G175">
            <v>0.467391304347826</v>
          </cell>
          <cell r="H175">
            <v>0.4186666666666668</v>
          </cell>
          <cell r="K175">
            <v>0.31165441670344857</v>
          </cell>
          <cell r="L175">
            <v>0.28473402870315062</v>
          </cell>
          <cell r="M175">
            <v>0.40091357643975017</v>
          </cell>
          <cell r="N175">
            <v>0.27864336893335134</v>
          </cell>
          <cell r="Q175">
            <v>0.48306293456944194</v>
          </cell>
          <cell r="R175">
            <v>0.71890904345556583</v>
          </cell>
          <cell r="S175">
            <v>0.71890904345556583</v>
          </cell>
          <cell r="U175">
            <v>0.47955752212389374</v>
          </cell>
          <cell r="V175">
            <v>1.056</v>
          </cell>
          <cell r="W175">
            <v>0.97777777777777775</v>
          </cell>
          <cell r="Y175">
            <v>0.47969206264932307</v>
          </cell>
          <cell r="Z175">
            <v>0.87179856115107912</v>
          </cell>
          <cell r="AA175">
            <v>0.87179856115107912</v>
          </cell>
          <cell r="AC175">
            <v>0.48076525030308404</v>
          </cell>
          <cell r="AD175">
            <v>0.85902207719369783</v>
          </cell>
          <cell r="AE175">
            <v>0.84185279568280624</v>
          </cell>
          <cell r="AH175">
            <v>0.32649833030640346</v>
          </cell>
          <cell r="AI175">
            <v>1.9596296296296296</v>
          </cell>
          <cell r="AJ175">
            <v>1.9596296296296296</v>
          </cell>
          <cell r="AL175">
            <v>0.32657723624860879</v>
          </cell>
          <cell r="AM175">
            <v>2.0349999999999997</v>
          </cell>
          <cell r="AN175">
            <v>2.0349999999999997</v>
          </cell>
          <cell r="AP175">
            <v>0.32679125900755762</v>
          </cell>
          <cell r="AQ175">
            <v>30.970000000000002</v>
          </cell>
          <cell r="AR175">
            <v>30.970000000000002</v>
          </cell>
          <cell r="AT175">
            <v>0.32662227342849892</v>
          </cell>
          <cell r="AU175">
            <v>3.0501818181818181</v>
          </cell>
          <cell r="AV175">
            <v>3.0501818181818181</v>
          </cell>
          <cell r="AY175">
            <v>0.38060425697095168</v>
          </cell>
          <cell r="AZ175">
            <v>0.38060425697095168</v>
          </cell>
          <cell r="BA175">
            <v>0.38060425697095168</v>
          </cell>
          <cell r="BC175">
            <v>0.38074907820686976</v>
          </cell>
          <cell r="BD175">
            <v>0.38074907820686976</v>
          </cell>
          <cell r="BE175">
            <v>0.38074907820686976</v>
          </cell>
          <cell r="BG175">
            <v>0.38472909570023778</v>
          </cell>
          <cell r="BH175">
            <v>0.38472909570023778</v>
          </cell>
          <cell r="BI175">
            <v>0.38472909570023778</v>
          </cell>
          <cell r="BK175">
            <v>0.38203335126412052</v>
          </cell>
          <cell r="BL175">
            <v>0.38203335126412052</v>
          </cell>
          <cell r="BM175">
            <v>0.38203335126412052</v>
          </cell>
          <cell r="BP175">
            <v>0.24251962066710264</v>
          </cell>
          <cell r="BQ175">
            <v>0.24251962066710264</v>
          </cell>
          <cell r="BR175">
            <v>0.24251962066710264</v>
          </cell>
          <cell r="BT175">
            <v>0.24146212398746286</v>
          </cell>
          <cell r="BU175">
            <v>0.24146212398746286</v>
          </cell>
          <cell r="BV175">
            <v>0.24146212398746286</v>
          </cell>
          <cell r="BX175">
            <v>0.22507632810909836</v>
          </cell>
          <cell r="BY175">
            <v>0.30772912712680406</v>
          </cell>
          <cell r="BZ175">
            <v>0.30772912712680406</v>
          </cell>
          <cell r="CB175">
            <v>0.23634436654165988</v>
          </cell>
          <cell r="CC175">
            <v>0.2596193026369405</v>
          </cell>
          <cell r="CD175">
            <v>0.2596193026369405</v>
          </cell>
          <cell r="CG175">
            <v>0.33220054705288665</v>
          </cell>
          <cell r="CH175">
            <v>0.49624745916076723</v>
          </cell>
          <cell r="CI175">
            <v>0.4948192660992719</v>
          </cell>
        </row>
        <row r="177">
          <cell r="A177" t="str">
            <v>CONTRIBUTION MARGIN</v>
          </cell>
          <cell r="E177">
            <v>5.6999999999999957</v>
          </cell>
          <cell r="F177">
            <v>-6.2000000000000028</v>
          </cell>
          <cell r="G177">
            <v>2.3999999999999986</v>
          </cell>
          <cell r="H177">
            <v>3.5999999999999996</v>
          </cell>
          <cell r="K177">
            <v>16.797999999999998</v>
          </cell>
          <cell r="L177">
            <v>17.998000000000001</v>
          </cell>
          <cell r="M177">
            <v>9.8610000000000042</v>
          </cell>
          <cell r="N177">
            <v>17.978000000000002</v>
          </cell>
          <cell r="Q177">
            <v>0.60000000000000053</v>
          </cell>
          <cell r="R177">
            <v>-1.0500000000000007</v>
          </cell>
          <cell r="S177">
            <v>-1.0500000000000007</v>
          </cell>
          <cell r="U177">
            <v>0.5990000000000002</v>
          </cell>
          <cell r="V177">
            <v>-3.6780000000000004</v>
          </cell>
          <cell r="W177">
            <v>-3.5780000000000003</v>
          </cell>
          <cell r="Y177">
            <v>0.59299999999999908</v>
          </cell>
          <cell r="Z177">
            <v>-2.4630000000000001</v>
          </cell>
          <cell r="AA177">
            <v>-2.4630000000000001</v>
          </cell>
          <cell r="AC177">
            <v>1.791999999999998</v>
          </cell>
          <cell r="AD177">
            <v>-7.1910000000000007</v>
          </cell>
          <cell r="AE177">
            <v>-7.0909999999999993</v>
          </cell>
          <cell r="AH177">
            <v>5.1020000000000003</v>
          </cell>
          <cell r="AI177">
            <v>-4.8900000000000006</v>
          </cell>
          <cell r="AJ177">
            <v>-4.8900000000000006</v>
          </cell>
          <cell r="AL177">
            <v>5.101</v>
          </cell>
          <cell r="AM177">
            <v>-5.19</v>
          </cell>
          <cell r="AN177">
            <v>-5.19</v>
          </cell>
          <cell r="AP177">
            <v>5.0929999999999991</v>
          </cell>
          <cell r="AQ177">
            <v>-7.495000000000001</v>
          </cell>
          <cell r="AR177">
            <v>-7.495000000000001</v>
          </cell>
          <cell r="AT177">
            <v>15.295999999999999</v>
          </cell>
          <cell r="AU177">
            <v>-17.574999999999999</v>
          </cell>
          <cell r="AV177">
            <v>-17.574999999999999</v>
          </cell>
          <cell r="AY177">
            <v>2.9630000000000001</v>
          </cell>
          <cell r="AZ177">
            <v>2.9630000000000001</v>
          </cell>
          <cell r="BA177">
            <v>2.9630000000000001</v>
          </cell>
          <cell r="BC177">
            <v>2.9589999999999996</v>
          </cell>
          <cell r="BD177">
            <v>2.9589999999999996</v>
          </cell>
          <cell r="BE177">
            <v>2.9589999999999996</v>
          </cell>
          <cell r="BG177">
            <v>2.958000000000002</v>
          </cell>
          <cell r="BH177">
            <v>2.958000000000002</v>
          </cell>
          <cell r="BI177">
            <v>2.958000000000002</v>
          </cell>
          <cell r="BK177">
            <v>8.879999999999999</v>
          </cell>
          <cell r="BL177">
            <v>8.879999999999999</v>
          </cell>
          <cell r="BM177">
            <v>8.879999999999999</v>
          </cell>
          <cell r="BP177">
            <v>9.1779999999999973</v>
          </cell>
          <cell r="BQ177">
            <v>9.1779999999999973</v>
          </cell>
          <cell r="BR177">
            <v>9.1779999999999973</v>
          </cell>
          <cell r="BT177">
            <v>9.2819999999999983</v>
          </cell>
          <cell r="BU177">
            <v>9.2819999999999983</v>
          </cell>
          <cell r="BV177">
            <v>9.2819999999999983</v>
          </cell>
          <cell r="BX177">
            <v>9.6819999999999986</v>
          </cell>
          <cell r="BY177">
            <v>9.6819999999999986</v>
          </cell>
          <cell r="BZ177">
            <v>9.6819999999999986</v>
          </cell>
          <cell r="CB177">
            <v>28.141999999999992</v>
          </cell>
          <cell r="CC177">
            <v>28.141999999999992</v>
          </cell>
          <cell r="CD177">
            <v>28.141999999999992</v>
          </cell>
          <cell r="CG177">
            <v>54.109999999999985</v>
          </cell>
          <cell r="CH177">
            <v>12.255999999999986</v>
          </cell>
          <cell r="CI177">
            <v>12.355999999999995</v>
          </cell>
        </row>
        <row r="178">
          <cell r="B178" t="str">
            <v>% SALES</v>
          </cell>
          <cell r="E178">
            <v>0.13603818615751781</v>
          </cell>
          <cell r="F178">
            <v>-0.21160409556314</v>
          </cell>
          <cell r="G178">
            <v>6.5217391304347783E-2</v>
          </cell>
          <cell r="H178">
            <v>9.6000000000000002E-2</v>
          </cell>
          <cell r="K178">
            <v>0.32236273964190448</v>
          </cell>
          <cell r="L178">
            <v>0.27566665135015089</v>
          </cell>
          <cell r="M178">
            <v>0.19005859224423718</v>
          </cell>
          <cell r="N178">
            <v>0.30380559686359337</v>
          </cell>
          <cell r="Q178">
            <v>5.3485469780709623E-2</v>
          </cell>
          <cell r="R178">
            <v>-0.13702205402583856</v>
          </cell>
          <cell r="S178">
            <v>-0.13702205402583856</v>
          </cell>
          <cell r="U178">
            <v>5.3008849557522136E-2</v>
          </cell>
          <cell r="V178">
            <v>-0.73560000000000003</v>
          </cell>
          <cell r="W178">
            <v>-0.66259259259259262</v>
          </cell>
          <cell r="Y178">
            <v>5.2473232457304585E-2</v>
          </cell>
          <cell r="Z178">
            <v>-0.35438848920863308</v>
          </cell>
          <cell r="AA178">
            <v>-0.35438848920863308</v>
          </cell>
          <cell r="AC178">
            <v>5.2987965344924386E-2</v>
          </cell>
          <cell r="AD178">
            <v>-0.36664457247743842</v>
          </cell>
          <cell r="AE178">
            <v>-0.35431969220006998</v>
          </cell>
          <cell r="AH178">
            <v>0.29890444665768356</v>
          </cell>
          <cell r="AI178">
            <v>-1.8111111111111111</v>
          </cell>
          <cell r="AJ178">
            <v>-1.8111111111111111</v>
          </cell>
          <cell r="AL178">
            <v>0.29881084880791992</v>
          </cell>
          <cell r="AM178">
            <v>-1.9961538461538459</v>
          </cell>
          <cell r="AN178">
            <v>-1.9961538461538459</v>
          </cell>
          <cell r="AP178">
            <v>0.29837717499560601</v>
          </cell>
          <cell r="AQ178">
            <v>-37.475000000000001</v>
          </cell>
          <cell r="AR178">
            <v>-37.475000000000001</v>
          </cell>
          <cell r="AT178">
            <v>0.29869749458103068</v>
          </cell>
          <cell r="AU178">
            <v>-3.1954545454545453</v>
          </cell>
          <cell r="AV178">
            <v>-3.1954545454545453</v>
          </cell>
          <cell r="AY178">
            <v>0.1916930840395937</v>
          </cell>
          <cell r="AZ178">
            <v>0.1916930840395937</v>
          </cell>
          <cell r="BA178">
            <v>0.1916930840395937</v>
          </cell>
          <cell r="BC178">
            <v>0.19140953489876444</v>
          </cell>
          <cell r="BD178">
            <v>0.19140953489876444</v>
          </cell>
          <cell r="BE178">
            <v>0.19140953489876444</v>
          </cell>
          <cell r="BG178">
            <v>0.1901150459541103</v>
          </cell>
          <cell r="BH178">
            <v>0.1901150459541103</v>
          </cell>
          <cell r="BI178">
            <v>0.1901150459541103</v>
          </cell>
          <cell r="BK178">
            <v>0.19107046799354491</v>
          </cell>
          <cell r="BL178">
            <v>0.19107046799354491</v>
          </cell>
          <cell r="BM178">
            <v>0.19107046799354491</v>
          </cell>
          <cell r="BP178">
            <v>0.37516350555918887</v>
          </cell>
          <cell r="BQ178">
            <v>0.37516350555918887</v>
          </cell>
          <cell r="BR178">
            <v>0.37516350555918887</v>
          </cell>
          <cell r="BT178">
            <v>0.3778239101233361</v>
          </cell>
          <cell r="BU178">
            <v>0.3778239101233361</v>
          </cell>
          <cell r="BV178">
            <v>0.3778239101233361</v>
          </cell>
          <cell r="BX178">
            <v>0.3941380012212497</v>
          </cell>
          <cell r="BY178">
            <v>0.53887383050130511</v>
          </cell>
          <cell r="BZ178">
            <v>0.53887383050130511</v>
          </cell>
          <cell r="CB178">
            <v>0.3823849122234903</v>
          </cell>
          <cell r="CC178">
            <v>0.42004176237833601</v>
          </cell>
          <cell r="CD178">
            <v>0.42004176237833601</v>
          </cell>
          <cell r="CG178">
            <v>0.26382381191522136</v>
          </cell>
          <cell r="CH178">
            <v>8.8435997549537682E-2</v>
          </cell>
          <cell r="CI178">
            <v>8.8900976428578068E-2</v>
          </cell>
        </row>
        <row r="180">
          <cell r="A180" t="str">
            <v>GENERAL FUNDING</v>
          </cell>
          <cell r="E180">
            <v>-2.6</v>
          </cell>
          <cell r="F180">
            <v>-3.1</v>
          </cell>
          <cell r="G180">
            <v>-3.4</v>
          </cell>
          <cell r="H180">
            <v>-3.4</v>
          </cell>
          <cell r="K180">
            <v>-3.984</v>
          </cell>
          <cell r="L180">
            <v>-4.2930000000000001</v>
          </cell>
          <cell r="M180">
            <v>-3.6320000000000001</v>
          </cell>
          <cell r="N180">
            <v>-3.6669999999999998</v>
          </cell>
          <cell r="Q180">
            <v>-0.78526000000000007</v>
          </cell>
          <cell r="R180">
            <v>-0.48699999999999999</v>
          </cell>
          <cell r="S180">
            <v>-0.48699999999999999</v>
          </cell>
          <cell r="U180">
            <v>-0.79100000000000015</v>
          </cell>
          <cell r="V180">
            <v>-0.35</v>
          </cell>
          <cell r="W180">
            <v>-0.378</v>
          </cell>
          <cell r="Y180">
            <v>-0.79107000000000005</v>
          </cell>
          <cell r="Z180">
            <v>-0.48699999999999999</v>
          </cell>
          <cell r="AA180">
            <v>-0.48699999999999999</v>
          </cell>
          <cell r="AC180">
            <v>-2.3673300000000004</v>
          </cell>
          <cell r="AD180">
            <v>-1.3239999999999998</v>
          </cell>
          <cell r="AE180">
            <v>-1.3519999999999999</v>
          </cell>
          <cell r="AH180">
            <v>-1.1949999999999998</v>
          </cell>
          <cell r="AI180">
            <v>-0.23599999999999999</v>
          </cell>
          <cell r="AJ180">
            <v>-0.23599999999999999</v>
          </cell>
          <cell r="AL180">
            <v>-1.1949999999999998</v>
          </cell>
          <cell r="AM180">
            <v>-0.22899999999999998</v>
          </cell>
          <cell r="AN180">
            <v>-0.22899999999999998</v>
          </cell>
          <cell r="AP180">
            <v>-1.1949999999999998</v>
          </cell>
          <cell r="AQ180">
            <v>-6.0999999999999999E-2</v>
          </cell>
          <cell r="AR180">
            <v>-6.0999999999999999E-2</v>
          </cell>
          <cell r="AT180">
            <v>-3.5849999999999995</v>
          </cell>
          <cell r="AU180">
            <v>-0.52600000000000002</v>
          </cell>
          <cell r="AV180">
            <v>-0.52600000000000002</v>
          </cell>
          <cell r="AY180">
            <v>-1.0820000000000001</v>
          </cell>
          <cell r="AZ180">
            <v>-1.0820000000000001</v>
          </cell>
          <cell r="BA180">
            <v>-1.0820000000000001</v>
          </cell>
          <cell r="BC180">
            <v>-1.0820000000000001</v>
          </cell>
          <cell r="BD180">
            <v>-1.0820000000000001</v>
          </cell>
          <cell r="BE180">
            <v>-1.0820000000000001</v>
          </cell>
          <cell r="BG180">
            <v>-1.089</v>
          </cell>
          <cell r="BH180">
            <v>-1.089</v>
          </cell>
          <cell r="BI180">
            <v>-1.089</v>
          </cell>
          <cell r="BK180">
            <v>-3.2530000000000001</v>
          </cell>
          <cell r="BL180">
            <v>-3.2530000000000001</v>
          </cell>
          <cell r="BM180">
            <v>-3.2530000000000001</v>
          </cell>
          <cell r="BP180">
            <v>-1.7120000000000002</v>
          </cell>
          <cell r="BQ180">
            <v>-1.7120000000000002</v>
          </cell>
          <cell r="BR180">
            <v>-1.7120000000000002</v>
          </cell>
          <cell r="BT180">
            <v>-1.7190000000000001</v>
          </cell>
          <cell r="BU180">
            <v>-1.7190000000000001</v>
          </cell>
          <cell r="BV180">
            <v>-1.7190000000000001</v>
          </cell>
          <cell r="BX180">
            <v>-1.7190000000000001</v>
          </cell>
          <cell r="BY180">
            <v>-1.7190000000000001</v>
          </cell>
          <cell r="BZ180">
            <v>-1.7190000000000001</v>
          </cell>
          <cell r="CB180">
            <v>-5.15</v>
          </cell>
          <cell r="CC180">
            <v>-5.15</v>
          </cell>
          <cell r="CD180">
            <v>-5.15</v>
          </cell>
          <cell r="CG180">
            <v>-14.35533</v>
          </cell>
          <cell r="CH180">
            <v>-10.253</v>
          </cell>
          <cell r="CI180">
            <v>-10.281000000000001</v>
          </cell>
        </row>
        <row r="181">
          <cell r="A181" t="str">
            <v>R&amp;D ASSESSMENT</v>
          </cell>
          <cell r="E181">
            <v>3.3000000000000003</v>
          </cell>
          <cell r="F181">
            <v>2.2999999999999998</v>
          </cell>
          <cell r="G181">
            <v>3.1999999999999997</v>
          </cell>
          <cell r="H181">
            <v>2.9</v>
          </cell>
          <cell r="K181">
            <v>4.1680000000000001</v>
          </cell>
          <cell r="L181">
            <v>5.4890000000000008</v>
          </cell>
          <cell r="M181">
            <v>3.9630000000000001</v>
          </cell>
          <cell r="N181">
            <v>4.7300000000000004</v>
          </cell>
          <cell r="Q181">
            <v>0.89744000000000002</v>
          </cell>
          <cell r="R181">
            <v>0.66100000000000003</v>
          </cell>
          <cell r="S181">
            <v>0.66100000000000003</v>
          </cell>
          <cell r="U181">
            <v>0.90400000000000003</v>
          </cell>
          <cell r="V181">
            <v>0.4</v>
          </cell>
          <cell r="W181">
            <v>0.432</v>
          </cell>
          <cell r="Y181">
            <v>0.90407999999999999</v>
          </cell>
          <cell r="Z181">
            <v>0.55600000000000005</v>
          </cell>
          <cell r="AA181">
            <v>0.55600000000000005</v>
          </cell>
          <cell r="AC181">
            <v>2.7055199999999999</v>
          </cell>
          <cell r="AD181">
            <v>1.617</v>
          </cell>
          <cell r="AE181">
            <v>1.649</v>
          </cell>
          <cell r="AH181">
            <v>1.365</v>
          </cell>
          <cell r="AI181">
            <v>0.26900000000000002</v>
          </cell>
          <cell r="AJ181">
            <v>0.26900000000000002</v>
          </cell>
          <cell r="AL181">
            <v>1.365</v>
          </cell>
          <cell r="AM181">
            <v>0.26100000000000001</v>
          </cell>
          <cell r="AN181">
            <v>0.26100000000000001</v>
          </cell>
          <cell r="AP181">
            <v>1.365</v>
          </cell>
          <cell r="AQ181">
            <v>6.9000000000000006E-2</v>
          </cell>
          <cell r="AR181">
            <v>6.9000000000000006E-2</v>
          </cell>
          <cell r="AT181">
            <v>4.0949999999999998</v>
          </cell>
          <cell r="AU181">
            <v>0.59899999999999998</v>
          </cell>
          <cell r="AV181">
            <v>0.59899999999999998</v>
          </cell>
          <cell r="AY181">
            <v>1.236</v>
          </cell>
          <cell r="AZ181">
            <v>1.236</v>
          </cell>
          <cell r="BA181">
            <v>1.236</v>
          </cell>
          <cell r="BC181">
            <v>1.2370000000000001</v>
          </cell>
          <cell r="BD181">
            <v>1.2370000000000001</v>
          </cell>
          <cell r="BE181">
            <v>1.2370000000000001</v>
          </cell>
          <cell r="BG181">
            <v>1.244</v>
          </cell>
          <cell r="BH181">
            <v>1.244</v>
          </cell>
          <cell r="BI181">
            <v>1.244</v>
          </cell>
          <cell r="BK181">
            <v>3.7169999999999996</v>
          </cell>
          <cell r="BL181">
            <v>3.7169999999999996</v>
          </cell>
          <cell r="BM181">
            <v>3.7169999999999996</v>
          </cell>
          <cell r="BP181">
            <v>1.958</v>
          </cell>
          <cell r="BQ181">
            <v>1.958</v>
          </cell>
          <cell r="BR181">
            <v>1.958</v>
          </cell>
          <cell r="BT181">
            <v>1.966</v>
          </cell>
          <cell r="BU181">
            <v>1.966</v>
          </cell>
          <cell r="BV181">
            <v>1.966</v>
          </cell>
          <cell r="BX181">
            <v>1.9649999999999999</v>
          </cell>
          <cell r="BY181">
            <v>1.9649999999999999</v>
          </cell>
          <cell r="BZ181">
            <v>1.9649999999999999</v>
          </cell>
          <cell r="CB181">
            <v>5.8889999999999993</v>
          </cell>
          <cell r="CC181">
            <v>5.8889999999999993</v>
          </cell>
          <cell r="CD181">
            <v>5.8889999999999993</v>
          </cell>
          <cell r="CG181">
            <v>16.40652</v>
          </cell>
          <cell r="CH181">
            <v>11.821999999999999</v>
          </cell>
          <cell r="CI181">
            <v>11.853999999999999</v>
          </cell>
        </row>
        <row r="182">
          <cell r="A182" t="str">
            <v>CONTRACT SVC CHG</v>
          </cell>
          <cell r="E182">
            <v>0.5</v>
          </cell>
          <cell r="F182">
            <v>0.4</v>
          </cell>
          <cell r="G182">
            <v>0.6008</v>
          </cell>
          <cell r="H182">
            <v>0.5</v>
          </cell>
          <cell r="K182">
            <v>0.626</v>
          </cell>
          <cell r="L182">
            <v>0.84300000000000008</v>
          </cell>
          <cell r="M182">
            <v>0.622</v>
          </cell>
          <cell r="N182">
            <v>0.70899999999999996</v>
          </cell>
          <cell r="Q182">
            <v>0.12861600000000001</v>
          </cell>
          <cell r="R182">
            <v>9.9000000000000005E-2</v>
          </cell>
          <cell r="S182">
            <v>9.9000000000000005E-2</v>
          </cell>
          <cell r="U182">
            <v>0.12959999999999999</v>
          </cell>
          <cell r="V182">
            <v>0.06</v>
          </cell>
          <cell r="W182">
            <v>6.5000000000000002E-2</v>
          </cell>
          <cell r="Y182">
            <v>0.129612</v>
          </cell>
          <cell r="Z182">
            <v>8.3000000000000004E-2</v>
          </cell>
          <cell r="AA182">
            <v>8.3000000000000004E-2</v>
          </cell>
          <cell r="AC182">
            <v>0.38782800000000001</v>
          </cell>
          <cell r="AD182">
            <v>0.24199999999999999</v>
          </cell>
          <cell r="AE182">
            <v>0.247</v>
          </cell>
          <cell r="AH182">
            <v>0.2</v>
          </cell>
          <cell r="AI182">
            <v>3.5000000000000003E-2</v>
          </cell>
          <cell r="AJ182">
            <v>3.5000000000000003E-2</v>
          </cell>
          <cell r="AL182">
            <v>0.19900000000000001</v>
          </cell>
          <cell r="AM182">
            <v>3.3000000000000002E-2</v>
          </cell>
          <cell r="AN182">
            <v>3.3000000000000002E-2</v>
          </cell>
          <cell r="AP182">
            <v>0.19900000000000001</v>
          </cell>
          <cell r="AQ182">
            <v>4.0000000000000001E-3</v>
          </cell>
          <cell r="AR182">
            <v>4.0000000000000001E-3</v>
          </cell>
          <cell r="AT182">
            <v>0.59800000000000009</v>
          </cell>
          <cell r="AU182">
            <v>7.2000000000000008E-2</v>
          </cell>
          <cell r="AV182">
            <v>7.2000000000000008E-2</v>
          </cell>
          <cell r="AY182">
            <v>0.18</v>
          </cell>
          <cell r="AZ182">
            <v>0.18</v>
          </cell>
          <cell r="BA182">
            <v>0.18</v>
          </cell>
          <cell r="BC182">
            <v>0.18099999999999999</v>
          </cell>
          <cell r="BD182">
            <v>0.18099999999999999</v>
          </cell>
          <cell r="BE182">
            <v>0.18099999999999999</v>
          </cell>
          <cell r="BG182">
            <v>0.182</v>
          </cell>
          <cell r="BH182">
            <v>0.182</v>
          </cell>
          <cell r="BI182">
            <v>0.182</v>
          </cell>
          <cell r="BK182">
            <v>0.54299999999999993</v>
          </cell>
          <cell r="BL182">
            <v>0.54299999999999993</v>
          </cell>
          <cell r="BM182">
            <v>0.54299999999999993</v>
          </cell>
          <cell r="BP182">
            <v>0.28700000000000003</v>
          </cell>
          <cell r="BQ182">
            <v>0.28700000000000003</v>
          </cell>
          <cell r="BR182">
            <v>0.28700000000000003</v>
          </cell>
          <cell r="BT182">
            <v>0.28800000000000003</v>
          </cell>
          <cell r="BU182">
            <v>0.28800000000000003</v>
          </cell>
          <cell r="BV182">
            <v>0.28800000000000003</v>
          </cell>
          <cell r="BX182">
            <v>0.28900000000000003</v>
          </cell>
          <cell r="BY182">
            <v>0.28900000000000003</v>
          </cell>
          <cell r="BZ182">
            <v>0.28900000000000003</v>
          </cell>
          <cell r="CB182">
            <v>0.8640000000000001</v>
          </cell>
          <cell r="CC182">
            <v>0.8640000000000001</v>
          </cell>
          <cell r="CD182">
            <v>0.8640000000000001</v>
          </cell>
          <cell r="CG182">
            <v>2.3928280000000002</v>
          </cell>
          <cell r="CH182">
            <v>1.7210000000000001</v>
          </cell>
          <cell r="CI182">
            <v>1.726</v>
          </cell>
        </row>
        <row r="183">
          <cell r="A183" t="str">
            <v>AREA COMPENSATION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Y183">
            <v>0</v>
          </cell>
          <cell r="Z183">
            <v>0</v>
          </cell>
          <cell r="AA183">
            <v>0</v>
          </cell>
          <cell r="AC183">
            <v>0</v>
          </cell>
          <cell r="AD183">
            <v>0</v>
          </cell>
          <cell r="AE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Y183">
            <v>0</v>
          </cell>
          <cell r="AZ183">
            <v>0</v>
          </cell>
          <cell r="BA183">
            <v>0</v>
          </cell>
          <cell r="BC183">
            <v>0</v>
          </cell>
          <cell r="BD183">
            <v>0</v>
          </cell>
          <cell r="BE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0</v>
          </cell>
          <cell r="BL183">
            <v>0</v>
          </cell>
          <cell r="BM183">
            <v>0</v>
          </cell>
          <cell r="BP183">
            <v>0</v>
          </cell>
          <cell r="BQ183">
            <v>0</v>
          </cell>
          <cell r="BR183">
            <v>0</v>
          </cell>
          <cell r="BT183">
            <v>0</v>
          </cell>
          <cell r="BU183">
            <v>0</v>
          </cell>
          <cell r="BV183">
            <v>0</v>
          </cell>
          <cell r="BX183">
            <v>0</v>
          </cell>
          <cell r="BY183">
            <v>0</v>
          </cell>
          <cell r="BZ183">
            <v>0</v>
          </cell>
          <cell r="CB183">
            <v>0</v>
          </cell>
          <cell r="CC183">
            <v>0</v>
          </cell>
          <cell r="CD183">
            <v>0</v>
          </cell>
          <cell r="CG183">
            <v>0</v>
          </cell>
          <cell r="CH183">
            <v>0</v>
          </cell>
          <cell r="CI183">
            <v>0</v>
          </cell>
        </row>
        <row r="184">
          <cell r="E184" t="str">
            <v xml:space="preserve">______ </v>
          </cell>
          <cell r="F184" t="str">
            <v xml:space="preserve">______ </v>
          </cell>
          <cell r="G184" t="str">
            <v xml:space="preserve">______ </v>
          </cell>
          <cell r="H184" t="str">
            <v xml:space="preserve">______ </v>
          </cell>
          <cell r="K184" t="str">
            <v xml:space="preserve">______ </v>
          </cell>
          <cell r="L184" t="str">
            <v xml:space="preserve">______ </v>
          </cell>
          <cell r="M184" t="str">
            <v xml:space="preserve">______ </v>
          </cell>
          <cell r="N184" t="str">
            <v xml:space="preserve">______ </v>
          </cell>
          <cell r="Q184" t="str">
            <v xml:space="preserve">______ </v>
          </cell>
          <cell r="R184" t="str">
            <v xml:space="preserve">______ </v>
          </cell>
          <cell r="S184" t="str">
            <v xml:space="preserve">______ </v>
          </cell>
          <cell r="U184" t="str">
            <v xml:space="preserve">______ </v>
          </cell>
          <cell r="V184" t="str">
            <v xml:space="preserve">______ </v>
          </cell>
          <cell r="W184" t="str">
            <v xml:space="preserve">______ </v>
          </cell>
          <cell r="Y184" t="str">
            <v xml:space="preserve">______ </v>
          </cell>
          <cell r="Z184" t="str">
            <v xml:space="preserve">______ </v>
          </cell>
          <cell r="AA184" t="str">
            <v xml:space="preserve">______ </v>
          </cell>
          <cell r="AC184" t="str">
            <v xml:space="preserve">______ </v>
          </cell>
          <cell r="AD184" t="str">
            <v xml:space="preserve">______ </v>
          </cell>
          <cell r="AE184" t="str">
            <v xml:space="preserve">______ </v>
          </cell>
          <cell r="AH184" t="str">
            <v xml:space="preserve">______ </v>
          </cell>
          <cell r="AI184" t="str">
            <v xml:space="preserve">______ </v>
          </cell>
          <cell r="AJ184" t="str">
            <v xml:space="preserve">______ </v>
          </cell>
          <cell r="AL184" t="str">
            <v xml:space="preserve">______ </v>
          </cell>
          <cell r="AM184" t="str">
            <v xml:space="preserve">______ </v>
          </cell>
          <cell r="AN184" t="str">
            <v xml:space="preserve">______ </v>
          </cell>
          <cell r="AP184" t="str">
            <v xml:space="preserve">______ </v>
          </cell>
          <cell r="AQ184" t="str">
            <v xml:space="preserve">______ </v>
          </cell>
          <cell r="AR184" t="str">
            <v xml:space="preserve">______ </v>
          </cell>
          <cell r="AT184" t="str">
            <v xml:space="preserve">______ </v>
          </cell>
          <cell r="AU184" t="str">
            <v xml:space="preserve">______ </v>
          </cell>
          <cell r="AV184" t="str">
            <v xml:space="preserve">______ </v>
          </cell>
          <cell r="AY184" t="str">
            <v xml:space="preserve">______ </v>
          </cell>
          <cell r="AZ184" t="str">
            <v xml:space="preserve">______ </v>
          </cell>
          <cell r="BA184" t="str">
            <v xml:space="preserve">______ </v>
          </cell>
          <cell r="BC184" t="str">
            <v xml:space="preserve">______ </v>
          </cell>
          <cell r="BD184" t="str">
            <v xml:space="preserve">______ </v>
          </cell>
          <cell r="BE184" t="str">
            <v xml:space="preserve">______ </v>
          </cell>
          <cell r="BG184" t="str">
            <v xml:space="preserve">______ </v>
          </cell>
          <cell r="BH184" t="str">
            <v xml:space="preserve">______ </v>
          </cell>
          <cell r="BI184" t="str">
            <v xml:space="preserve">______ </v>
          </cell>
          <cell r="BK184" t="str">
            <v xml:space="preserve">______ </v>
          </cell>
          <cell r="BL184" t="str">
            <v xml:space="preserve">______ </v>
          </cell>
          <cell r="BM184" t="str">
            <v xml:space="preserve">______ </v>
          </cell>
          <cell r="BP184" t="str">
            <v xml:space="preserve">______ </v>
          </cell>
          <cell r="BQ184" t="str">
            <v xml:space="preserve">______ </v>
          </cell>
          <cell r="BR184" t="str">
            <v xml:space="preserve">______ </v>
          </cell>
          <cell r="BT184" t="str">
            <v xml:space="preserve">______ </v>
          </cell>
          <cell r="BU184" t="str">
            <v xml:space="preserve">______ </v>
          </cell>
          <cell r="BV184" t="str">
            <v xml:space="preserve">______ </v>
          </cell>
          <cell r="BX184" t="str">
            <v xml:space="preserve">______ </v>
          </cell>
          <cell r="BY184" t="str">
            <v xml:space="preserve">______ </v>
          </cell>
          <cell r="BZ184" t="str">
            <v xml:space="preserve">______ </v>
          </cell>
          <cell r="CB184" t="str">
            <v xml:space="preserve">______ </v>
          </cell>
          <cell r="CC184" t="str">
            <v xml:space="preserve">______ </v>
          </cell>
          <cell r="CD184" t="str">
            <v xml:space="preserve">______ </v>
          </cell>
          <cell r="CG184" t="str">
            <v xml:space="preserve">______ </v>
          </cell>
          <cell r="CH184" t="str">
            <v xml:space="preserve">______ </v>
          </cell>
          <cell r="CI184" t="str">
            <v xml:space="preserve">______ </v>
          </cell>
        </row>
        <row r="185">
          <cell r="A185" t="str">
            <v>ASSESSMENTS/FUNDING</v>
          </cell>
          <cell r="E185">
            <v>1.2000000000000002</v>
          </cell>
          <cell r="F185">
            <v>-0.40000000000000024</v>
          </cell>
          <cell r="G185">
            <v>0.40079999999999982</v>
          </cell>
          <cell r="H185">
            <v>0</v>
          </cell>
          <cell r="K185">
            <v>0.81000000000000016</v>
          </cell>
          <cell r="L185">
            <v>2.0390000000000006</v>
          </cell>
          <cell r="M185">
            <v>0.95299999999999996</v>
          </cell>
          <cell r="N185">
            <v>1.7720000000000007</v>
          </cell>
          <cell r="Q185">
            <v>0.24079599999999995</v>
          </cell>
          <cell r="R185">
            <v>0.27300000000000002</v>
          </cell>
          <cell r="S185">
            <v>0.27300000000000002</v>
          </cell>
          <cell r="U185">
            <v>0.24259999999999987</v>
          </cell>
          <cell r="V185">
            <v>0.11000000000000004</v>
          </cell>
          <cell r="W185">
            <v>0.11899999999999999</v>
          </cell>
          <cell r="Y185">
            <v>0.24262199999999995</v>
          </cell>
          <cell r="Z185">
            <v>0.15200000000000008</v>
          </cell>
          <cell r="AA185">
            <v>0.15200000000000008</v>
          </cell>
          <cell r="AC185">
            <v>0.72601799999999961</v>
          </cell>
          <cell r="AD185">
            <v>0.53500000000000014</v>
          </cell>
          <cell r="AE185">
            <v>0.54400000000000015</v>
          </cell>
          <cell r="AH185">
            <v>0.37000000000000016</v>
          </cell>
          <cell r="AI185">
            <v>6.8000000000000033E-2</v>
          </cell>
          <cell r="AJ185">
            <v>6.8000000000000033E-2</v>
          </cell>
          <cell r="AL185">
            <v>0.36900000000000016</v>
          </cell>
          <cell r="AM185">
            <v>6.500000000000003E-2</v>
          </cell>
          <cell r="AN185">
            <v>6.500000000000003E-2</v>
          </cell>
          <cell r="AP185">
            <v>0.36900000000000016</v>
          </cell>
          <cell r="AQ185">
            <v>1.2000000000000007E-2</v>
          </cell>
          <cell r="AR185">
            <v>1.2000000000000007E-2</v>
          </cell>
          <cell r="AT185">
            <v>1.1080000000000003</v>
          </cell>
          <cell r="AU185">
            <v>0.14499999999999996</v>
          </cell>
          <cell r="AV185">
            <v>0.14499999999999996</v>
          </cell>
          <cell r="AY185">
            <v>0.33399999999999991</v>
          </cell>
          <cell r="AZ185">
            <v>0.33399999999999991</v>
          </cell>
          <cell r="BA185">
            <v>0.33399999999999991</v>
          </cell>
          <cell r="BC185">
            <v>0.33600000000000002</v>
          </cell>
          <cell r="BD185">
            <v>0.33600000000000002</v>
          </cell>
          <cell r="BE185">
            <v>0.33600000000000002</v>
          </cell>
          <cell r="BG185">
            <v>0.33700000000000002</v>
          </cell>
          <cell r="BH185">
            <v>0.33700000000000002</v>
          </cell>
          <cell r="BI185">
            <v>0.33700000000000002</v>
          </cell>
          <cell r="BK185">
            <v>1.0069999999999995</v>
          </cell>
          <cell r="BL185">
            <v>1.0069999999999995</v>
          </cell>
          <cell r="BM185">
            <v>1.0069999999999995</v>
          </cell>
          <cell r="BP185">
            <v>0.53299999999999981</v>
          </cell>
          <cell r="BQ185">
            <v>0.53299999999999981</v>
          </cell>
          <cell r="BR185">
            <v>0.53299999999999981</v>
          </cell>
          <cell r="BT185">
            <v>0.53499999999999992</v>
          </cell>
          <cell r="BU185">
            <v>0.53499999999999992</v>
          </cell>
          <cell r="BV185">
            <v>0.53499999999999992</v>
          </cell>
          <cell r="BX185">
            <v>0.53499999999999981</v>
          </cell>
          <cell r="BY185">
            <v>0.53499999999999981</v>
          </cell>
          <cell r="BZ185">
            <v>0.53499999999999981</v>
          </cell>
          <cell r="CB185">
            <v>1.6029999999999991</v>
          </cell>
          <cell r="CC185">
            <v>1.6029999999999991</v>
          </cell>
          <cell r="CD185">
            <v>1.6029999999999991</v>
          </cell>
          <cell r="CG185">
            <v>4.4440179999999998</v>
          </cell>
          <cell r="CH185">
            <v>3.2899999999999991</v>
          </cell>
          <cell r="CI185">
            <v>3.2989999999999986</v>
          </cell>
        </row>
        <row r="187">
          <cell r="A187" t="str">
            <v>OPERATING PROFIT</v>
          </cell>
          <cell r="E187">
            <v>4.4999999999999956</v>
          </cell>
          <cell r="F187">
            <v>-5.8000000000000025</v>
          </cell>
          <cell r="G187">
            <v>1.9991999999999988</v>
          </cell>
          <cell r="H187">
            <v>3.5999999999999996</v>
          </cell>
          <cell r="K187">
            <v>15.987999999999998</v>
          </cell>
          <cell r="L187">
            <v>15.959</v>
          </cell>
          <cell r="M187">
            <v>8.9080000000000048</v>
          </cell>
          <cell r="N187">
            <v>16.206</v>
          </cell>
          <cell r="Q187">
            <v>0.35920400000000058</v>
          </cell>
          <cell r="R187">
            <v>-1.3230000000000008</v>
          </cell>
          <cell r="S187">
            <v>-1.3230000000000008</v>
          </cell>
          <cell r="U187">
            <v>0.35640000000000033</v>
          </cell>
          <cell r="V187">
            <v>-3.7880000000000003</v>
          </cell>
          <cell r="W187">
            <v>-3.6970000000000001</v>
          </cell>
          <cell r="Y187">
            <v>0.35037799999999913</v>
          </cell>
          <cell r="Z187">
            <v>-2.6150000000000002</v>
          </cell>
          <cell r="AA187">
            <v>-2.6150000000000002</v>
          </cell>
          <cell r="AC187">
            <v>1.0659819999999984</v>
          </cell>
          <cell r="AD187">
            <v>-7.7260000000000009</v>
          </cell>
          <cell r="AE187">
            <v>-7.6349999999999998</v>
          </cell>
          <cell r="AH187">
            <v>4.7320000000000002</v>
          </cell>
          <cell r="AI187">
            <v>-4.9580000000000002</v>
          </cell>
          <cell r="AJ187">
            <v>-4.9580000000000002</v>
          </cell>
          <cell r="AL187">
            <v>4.7320000000000002</v>
          </cell>
          <cell r="AM187">
            <v>-5.2550000000000008</v>
          </cell>
          <cell r="AN187">
            <v>-5.2550000000000008</v>
          </cell>
          <cell r="AP187">
            <v>4.7239999999999993</v>
          </cell>
          <cell r="AQ187">
            <v>-7.5070000000000006</v>
          </cell>
          <cell r="AR187">
            <v>-7.5070000000000006</v>
          </cell>
          <cell r="AT187">
            <v>14.187999999999999</v>
          </cell>
          <cell r="AU187">
            <v>-17.72</v>
          </cell>
          <cell r="AV187">
            <v>-17.72</v>
          </cell>
          <cell r="AY187">
            <v>2.629</v>
          </cell>
          <cell r="AZ187">
            <v>2.629</v>
          </cell>
          <cell r="BA187">
            <v>2.629</v>
          </cell>
          <cell r="BC187">
            <v>2.6229999999999998</v>
          </cell>
          <cell r="BD187">
            <v>2.6229999999999998</v>
          </cell>
          <cell r="BE187">
            <v>2.6229999999999998</v>
          </cell>
          <cell r="BG187">
            <v>2.6210000000000018</v>
          </cell>
          <cell r="BH187">
            <v>2.6210000000000018</v>
          </cell>
          <cell r="BI187">
            <v>2.6210000000000018</v>
          </cell>
          <cell r="BK187">
            <v>7.8729999999999993</v>
          </cell>
          <cell r="BL187">
            <v>7.8729999999999993</v>
          </cell>
          <cell r="BM187">
            <v>7.8729999999999993</v>
          </cell>
          <cell r="BP187">
            <v>8.6449999999999978</v>
          </cell>
          <cell r="BQ187">
            <v>8.6449999999999978</v>
          </cell>
          <cell r="BR187">
            <v>8.6449999999999978</v>
          </cell>
          <cell r="BT187">
            <v>8.7469999999999981</v>
          </cell>
          <cell r="BU187">
            <v>8.7469999999999981</v>
          </cell>
          <cell r="BV187">
            <v>8.7469999999999981</v>
          </cell>
          <cell r="BX187">
            <v>9.1469999999999985</v>
          </cell>
          <cell r="BY187">
            <v>9.1469999999999985</v>
          </cell>
          <cell r="BZ187">
            <v>9.1469999999999985</v>
          </cell>
          <cell r="CB187">
            <v>26.538999999999994</v>
          </cell>
          <cell r="CC187">
            <v>26.538999999999994</v>
          </cell>
          <cell r="CD187">
            <v>26.538999999999994</v>
          </cell>
          <cell r="CG187">
            <v>49.665981999999985</v>
          </cell>
          <cell r="CH187">
            <v>8.9659999999999869</v>
          </cell>
          <cell r="CI187">
            <v>9.0569999999999951</v>
          </cell>
        </row>
        <row r="188">
          <cell r="B188" t="str">
            <v>% SALES</v>
          </cell>
          <cell r="E188">
            <v>0.10739856801909298</v>
          </cell>
          <cell r="F188">
            <v>-0.19795221843003419</v>
          </cell>
          <cell r="G188">
            <v>5.4326086956521698E-2</v>
          </cell>
          <cell r="H188">
            <v>9.6000000000000002E-2</v>
          </cell>
          <cell r="K188">
            <v>0.30681839989253296</v>
          </cell>
          <cell r="L188">
            <v>0.2444362756360183</v>
          </cell>
          <cell r="M188">
            <v>0.17169069462647452</v>
          </cell>
          <cell r="N188">
            <v>0.27386102473975937</v>
          </cell>
          <cell r="Q188">
            <v>3.2020324478516722E-2</v>
          </cell>
          <cell r="R188">
            <v>-0.17264778807255657</v>
          </cell>
          <cell r="S188">
            <v>-0.17264778807255657</v>
          </cell>
          <cell r="U188">
            <v>3.1539823008849582E-2</v>
          </cell>
          <cell r="V188">
            <v>-0.75760000000000005</v>
          </cell>
          <cell r="W188">
            <v>-0.68462962962962959</v>
          </cell>
          <cell r="Y188">
            <v>3.1004158923988952E-2</v>
          </cell>
          <cell r="Z188">
            <v>-0.37625899280575542</v>
          </cell>
          <cell r="AA188">
            <v>-0.37625899280575542</v>
          </cell>
          <cell r="AC188">
            <v>3.1520210532540831E-2</v>
          </cell>
          <cell r="AD188">
            <v>-0.39392239840921833</v>
          </cell>
          <cell r="AE188">
            <v>-0.38150202368460501</v>
          </cell>
          <cell r="AH188">
            <v>0.27722772277227725</v>
          </cell>
          <cell r="AI188">
            <v>-1.8362962962962963</v>
          </cell>
          <cell r="AJ188">
            <v>-1.8362962962962963</v>
          </cell>
          <cell r="AL188">
            <v>0.27719524339523172</v>
          </cell>
          <cell r="AM188">
            <v>-2.0211538461538461</v>
          </cell>
          <cell r="AN188">
            <v>-2.0211538461538461</v>
          </cell>
          <cell r="AP188">
            <v>0.27675903685043057</v>
          </cell>
          <cell r="AQ188">
            <v>-37.535000000000004</v>
          </cell>
          <cell r="AR188">
            <v>-37.535000000000004</v>
          </cell>
          <cell r="AT188">
            <v>0.27706067292858677</v>
          </cell>
          <cell r="AU188">
            <v>-3.2218181818181817</v>
          </cell>
          <cell r="AV188">
            <v>-3.2218181818181817</v>
          </cell>
          <cell r="AY188">
            <v>0.17008475124539044</v>
          </cell>
          <cell r="AZ188">
            <v>0.17008475124539044</v>
          </cell>
          <cell r="BA188">
            <v>0.17008475124539044</v>
          </cell>
          <cell r="BC188">
            <v>0.16967462319684326</v>
          </cell>
          <cell r="BD188">
            <v>0.16967462319684326</v>
          </cell>
          <cell r="BE188">
            <v>0.16967462319684326</v>
          </cell>
          <cell r="BG188">
            <v>0.16845555626968325</v>
          </cell>
          <cell r="BH188">
            <v>0.16845555626968325</v>
          </cell>
          <cell r="BI188">
            <v>0.16845555626968325</v>
          </cell>
          <cell r="BK188">
            <v>0.16940290478752018</v>
          </cell>
          <cell r="BL188">
            <v>0.16940290478752018</v>
          </cell>
          <cell r="BM188">
            <v>0.16940290478752018</v>
          </cell>
          <cell r="BP188">
            <v>0.353376389797253</v>
          </cell>
          <cell r="BQ188">
            <v>0.353376389797253</v>
          </cell>
          <cell r="BR188">
            <v>0.353376389797253</v>
          </cell>
          <cell r="BT188">
            <v>0.35604672935238318</v>
          </cell>
          <cell r="BU188">
            <v>0.35604672935238318</v>
          </cell>
          <cell r="BV188">
            <v>0.35604672935238318</v>
          </cell>
          <cell r="BX188">
            <v>0.37235904742519843</v>
          </cell>
          <cell r="BY188">
            <v>0.50909718318482111</v>
          </cell>
          <cell r="BZ188">
            <v>0.50909718318482111</v>
          </cell>
          <cell r="CB188">
            <v>0.36060383716506322</v>
          </cell>
          <cell r="CC188">
            <v>0.39611571074403595</v>
          </cell>
          <cell r="CD188">
            <v>0.39611571074403595</v>
          </cell>
          <cell r="CG188">
            <v>0.24215613923032286</v>
          </cell>
          <cell r="CH188">
            <v>6.469624298540752E-2</v>
          </cell>
          <cell r="CI188">
            <v>6.5164789860280958E-2</v>
          </cell>
        </row>
        <row r="193">
          <cell r="A193" t="str">
            <v>ALCATEL USA, INC.</v>
          </cell>
        </row>
        <row r="194">
          <cell r="A194" t="str">
            <v xml:space="preserve">NETWORKING SYSTEMS GROUP </v>
          </cell>
        </row>
        <row r="195">
          <cell r="A195" t="str">
            <v>LEGACY SWITCH PRODUCTS</v>
          </cell>
        </row>
        <row r="196">
          <cell r="A196" t="str">
            <v>INCOME STATEMENT</v>
          </cell>
        </row>
        <row r="197">
          <cell r="A197" t="str">
            <v>$M</v>
          </cell>
        </row>
        <row r="199">
          <cell r="E199">
            <v>1999</v>
          </cell>
          <cell r="K199">
            <v>2000</v>
          </cell>
          <cell r="Q199" t="str">
            <v>JAN</v>
          </cell>
          <cell r="U199" t="str">
            <v>FEB</v>
          </cell>
          <cell r="Y199" t="str">
            <v>MAR</v>
          </cell>
          <cell r="AC199" t="str">
            <v>1Q01</v>
          </cell>
          <cell r="AH199" t="str">
            <v>APR</v>
          </cell>
          <cell r="AI199">
            <v>0</v>
          </cell>
          <cell r="AJ199">
            <v>0</v>
          </cell>
          <cell r="AL199" t="str">
            <v>MAY</v>
          </cell>
          <cell r="AM199">
            <v>0</v>
          </cell>
          <cell r="AN199">
            <v>0</v>
          </cell>
          <cell r="AP199" t="str">
            <v>JUN</v>
          </cell>
          <cell r="AQ199">
            <v>0</v>
          </cell>
          <cell r="AR199">
            <v>0</v>
          </cell>
          <cell r="AT199" t="str">
            <v>2Q01</v>
          </cell>
          <cell r="AY199" t="str">
            <v>JUL</v>
          </cell>
          <cell r="AZ199">
            <v>0</v>
          </cell>
          <cell r="BA199">
            <v>0</v>
          </cell>
          <cell r="BC199" t="str">
            <v>AUG</v>
          </cell>
          <cell r="BD199">
            <v>0</v>
          </cell>
          <cell r="BE199">
            <v>0</v>
          </cell>
          <cell r="BG199" t="str">
            <v>SEP</v>
          </cell>
          <cell r="BH199">
            <v>0</v>
          </cell>
          <cell r="BI199">
            <v>0</v>
          </cell>
          <cell r="BK199" t="str">
            <v>3Q01</v>
          </cell>
          <cell r="BP199" t="str">
            <v>OCT</v>
          </cell>
          <cell r="BQ199">
            <v>0</v>
          </cell>
          <cell r="BR199">
            <v>0</v>
          </cell>
          <cell r="BT199" t="str">
            <v>NOV</v>
          </cell>
          <cell r="BU199">
            <v>0</v>
          </cell>
          <cell r="BV199">
            <v>0</v>
          </cell>
          <cell r="BX199" t="str">
            <v>DEC</v>
          </cell>
          <cell r="BY199">
            <v>0</v>
          </cell>
          <cell r="BZ199">
            <v>0</v>
          </cell>
          <cell r="CB199" t="str">
            <v>4Q01</v>
          </cell>
          <cell r="CG199">
            <v>2001</v>
          </cell>
        </row>
        <row r="200">
          <cell r="E200" t="str">
            <v xml:space="preserve">   1Q   </v>
          </cell>
          <cell r="F200" t="str">
            <v xml:space="preserve">   2Q   </v>
          </cell>
          <cell r="G200" t="str">
            <v xml:space="preserve">   3Q   </v>
          </cell>
          <cell r="H200" t="str">
            <v xml:space="preserve">   4Q   </v>
          </cell>
          <cell r="K200" t="str">
            <v xml:space="preserve">   1Q   </v>
          </cell>
          <cell r="L200" t="str">
            <v xml:space="preserve">   2Q   </v>
          </cell>
          <cell r="M200" t="str">
            <v xml:space="preserve">   3Q   </v>
          </cell>
          <cell r="N200" t="str">
            <v xml:space="preserve">   4Q   </v>
          </cell>
          <cell r="Q200" t="str">
            <v xml:space="preserve"> AOP </v>
          </cell>
          <cell r="R200" t="str">
            <v>ACTL</v>
          </cell>
          <cell r="S200" t="str">
            <v>ACTL</v>
          </cell>
          <cell r="U200" t="str">
            <v xml:space="preserve"> AOP </v>
          </cell>
          <cell r="V200" t="str">
            <v>PRIOR</v>
          </cell>
          <cell r="W200" t="str">
            <v>OUTL</v>
          </cell>
          <cell r="Y200" t="str">
            <v xml:space="preserve"> AOP </v>
          </cell>
          <cell r="Z200" t="str">
            <v>PRIOR</v>
          </cell>
          <cell r="AA200" t="str">
            <v>OUTL</v>
          </cell>
          <cell r="AC200" t="str">
            <v xml:space="preserve"> AOP </v>
          </cell>
          <cell r="AD200" t="str">
            <v>PRIOR</v>
          </cell>
          <cell r="AE200" t="str">
            <v>OUTL</v>
          </cell>
          <cell r="AH200" t="str">
            <v xml:space="preserve"> AOP </v>
          </cell>
          <cell r="AI200" t="str">
            <v>PRIOR</v>
          </cell>
          <cell r="AJ200" t="str">
            <v>OTLK</v>
          </cell>
          <cell r="AL200" t="str">
            <v xml:space="preserve"> AOP </v>
          </cell>
          <cell r="AM200" t="str">
            <v>PRIOR</v>
          </cell>
          <cell r="AN200" t="str">
            <v>OTLK</v>
          </cell>
          <cell r="AP200" t="str">
            <v xml:space="preserve"> AOP </v>
          </cell>
          <cell r="AQ200" t="str">
            <v>PRIOR</v>
          </cell>
          <cell r="AR200" t="str">
            <v>OTLK</v>
          </cell>
          <cell r="AT200" t="str">
            <v xml:space="preserve"> AOP </v>
          </cell>
          <cell r="AU200" t="str">
            <v>PRIOR</v>
          </cell>
          <cell r="AV200" t="str">
            <v>OTLK</v>
          </cell>
          <cell r="AY200" t="str">
            <v xml:space="preserve"> AOP </v>
          </cell>
          <cell r="AZ200" t="str">
            <v>PRIOR</v>
          </cell>
          <cell r="BA200" t="str">
            <v>OTLK</v>
          </cell>
          <cell r="BC200" t="str">
            <v xml:space="preserve"> AOP </v>
          </cell>
          <cell r="BD200" t="str">
            <v>PRIOR</v>
          </cell>
          <cell r="BE200" t="str">
            <v>OTLK</v>
          </cell>
          <cell r="BG200" t="str">
            <v xml:space="preserve"> AOP </v>
          </cell>
          <cell r="BH200" t="str">
            <v>PRIOR</v>
          </cell>
          <cell r="BI200" t="str">
            <v>OTLK</v>
          </cell>
          <cell r="BK200" t="str">
            <v xml:space="preserve"> AOP </v>
          </cell>
          <cell r="BL200" t="str">
            <v>PRIOR</v>
          </cell>
          <cell r="BM200" t="str">
            <v>OTLK</v>
          </cell>
          <cell r="BP200" t="str">
            <v xml:space="preserve"> AOP </v>
          </cell>
          <cell r="BQ200" t="str">
            <v>PRIOR</v>
          </cell>
          <cell r="BR200" t="str">
            <v>OTLK</v>
          </cell>
          <cell r="BT200" t="str">
            <v xml:space="preserve"> AOP </v>
          </cell>
          <cell r="BU200" t="str">
            <v>PRIOR</v>
          </cell>
          <cell r="BV200" t="str">
            <v>OTLK</v>
          </cell>
          <cell r="BX200" t="str">
            <v xml:space="preserve"> AOP </v>
          </cell>
          <cell r="BY200" t="str">
            <v>PRIOR</v>
          </cell>
          <cell r="BZ200" t="str">
            <v>OTLK</v>
          </cell>
          <cell r="CB200" t="str">
            <v xml:space="preserve"> AOP </v>
          </cell>
          <cell r="CC200" t="str">
            <v>PRIOR</v>
          </cell>
          <cell r="CD200" t="str">
            <v>OTLK</v>
          </cell>
          <cell r="CG200" t="str">
            <v xml:space="preserve"> AOP </v>
          </cell>
          <cell r="CH200" t="str">
            <v>PRIOR</v>
          </cell>
          <cell r="CI200" t="str">
            <v>OTLK</v>
          </cell>
        </row>
        <row r="201">
          <cell r="A201" t="str">
            <v>ORDERS</v>
          </cell>
          <cell r="E201">
            <v>32.799999999999997</v>
          </cell>
          <cell r="F201">
            <v>22.8</v>
          </cell>
          <cell r="G201">
            <v>47.5</v>
          </cell>
          <cell r="H201">
            <v>49.9</v>
          </cell>
          <cell r="K201">
            <v>54.122</v>
          </cell>
          <cell r="L201">
            <v>31.12</v>
          </cell>
          <cell r="M201">
            <v>67.900000000000006</v>
          </cell>
          <cell r="N201">
            <v>39.200000000000003</v>
          </cell>
          <cell r="Q201">
            <v>11.554540000000001</v>
          </cell>
          <cell r="R201">
            <v>7.8928899999999995</v>
          </cell>
          <cell r="S201">
            <v>7.8928899999999995</v>
          </cell>
          <cell r="U201">
            <v>11.639000000000001</v>
          </cell>
          <cell r="V201">
            <v>5.15</v>
          </cell>
          <cell r="W201">
            <v>5.5620000000000003</v>
          </cell>
          <cell r="Y201">
            <v>11.640030000000001</v>
          </cell>
          <cell r="Z201">
            <v>7.1585000000000001</v>
          </cell>
          <cell r="AA201">
            <v>7.1585000000000001</v>
          </cell>
          <cell r="AC201">
            <v>34.833570000000002</v>
          </cell>
          <cell r="AD201">
            <v>20.20139</v>
          </cell>
          <cell r="AE201">
            <v>20.613389999999999</v>
          </cell>
          <cell r="AH201">
            <v>16.89509</v>
          </cell>
          <cell r="AI201">
            <v>2.7810000000000001</v>
          </cell>
          <cell r="AJ201">
            <v>2.7810000000000001</v>
          </cell>
          <cell r="AL201">
            <v>16.89612</v>
          </cell>
          <cell r="AM201">
            <v>2.6780000000000008</v>
          </cell>
          <cell r="AN201">
            <v>2.6780000000000008</v>
          </cell>
          <cell r="AP201">
            <v>16.894060000000003</v>
          </cell>
          <cell r="AQ201">
            <v>0.20600000000000002</v>
          </cell>
          <cell r="AR201">
            <v>0.20600000000000002</v>
          </cell>
          <cell r="AT201">
            <v>50.685270000000003</v>
          </cell>
          <cell r="AU201">
            <v>5.6650000000000018</v>
          </cell>
          <cell r="AV201">
            <v>5.6650000000000018</v>
          </cell>
          <cell r="AY201">
            <v>11.5669</v>
          </cell>
          <cell r="AZ201">
            <v>11.5669</v>
          </cell>
          <cell r="BA201">
            <v>11.5669</v>
          </cell>
          <cell r="BC201">
            <v>11.568960000000001</v>
          </cell>
          <cell r="BD201">
            <v>11.568960000000001</v>
          </cell>
          <cell r="BE201">
            <v>11.568960000000001</v>
          </cell>
          <cell r="BG201">
            <v>11.67093</v>
          </cell>
          <cell r="BH201">
            <v>11.67093</v>
          </cell>
          <cell r="BI201">
            <v>11.67093</v>
          </cell>
          <cell r="BK201">
            <v>34.806789999999999</v>
          </cell>
          <cell r="BL201">
            <v>34.806789999999999</v>
          </cell>
          <cell r="BM201">
            <v>34.806789999999999</v>
          </cell>
          <cell r="BP201">
            <v>7.9639600000000002</v>
          </cell>
          <cell r="BQ201">
            <v>7.9639600000000002</v>
          </cell>
          <cell r="BR201">
            <v>7.9639600000000002</v>
          </cell>
          <cell r="BT201">
            <v>8.06799</v>
          </cell>
          <cell r="BU201">
            <v>8.06799</v>
          </cell>
          <cell r="BV201">
            <v>8.06799</v>
          </cell>
          <cell r="BX201">
            <v>8.0659299999999998</v>
          </cell>
          <cell r="BY201">
            <v>1.2700929999999999</v>
          </cell>
          <cell r="BZ201">
            <v>1.2700929999999999</v>
          </cell>
          <cell r="CB201">
            <v>24.097880000000004</v>
          </cell>
          <cell r="CC201">
            <v>17.302043000000001</v>
          </cell>
          <cell r="CD201">
            <v>17.302043000000001</v>
          </cell>
          <cell r="CG201">
            <v>144.42351000000002</v>
          </cell>
          <cell r="CH201">
            <v>77.975223</v>
          </cell>
          <cell r="CI201">
            <v>78.387223000000006</v>
          </cell>
        </row>
        <row r="203">
          <cell r="A203" t="str">
            <v>HARDWARE SALES</v>
          </cell>
          <cell r="E203">
            <v>33.4</v>
          </cell>
          <cell r="F203">
            <v>18.8</v>
          </cell>
          <cell r="G203">
            <v>28.4</v>
          </cell>
          <cell r="H203">
            <v>30.2</v>
          </cell>
          <cell r="K203">
            <v>42.527999999999999</v>
          </cell>
          <cell r="L203">
            <v>54.463000000000008</v>
          </cell>
          <cell r="M203">
            <v>42.373000000000005</v>
          </cell>
          <cell r="N203">
            <v>44.955999999999996</v>
          </cell>
          <cell r="Q203">
            <v>10.651999999999999</v>
          </cell>
          <cell r="R203">
            <v>7.0549999999999997</v>
          </cell>
          <cell r="S203">
            <v>7.0549999999999997</v>
          </cell>
          <cell r="U203">
            <v>10.733000000000001</v>
          </cell>
          <cell r="V203">
            <v>4.9000000000000004</v>
          </cell>
          <cell r="W203">
            <v>5.2</v>
          </cell>
          <cell r="Y203">
            <v>10.734</v>
          </cell>
          <cell r="Z203">
            <v>4.9649999999999999</v>
          </cell>
          <cell r="AA203">
            <v>4.9649999999999999</v>
          </cell>
          <cell r="AC203">
            <v>32.119</v>
          </cell>
          <cell r="AD203">
            <v>16.920000000000002</v>
          </cell>
          <cell r="AE203">
            <v>17.22</v>
          </cell>
          <cell r="AH203">
            <v>15.103</v>
          </cell>
          <cell r="AI203">
            <v>1.2</v>
          </cell>
          <cell r="AJ203">
            <v>1.2</v>
          </cell>
          <cell r="AL203">
            <v>15.103999999999999</v>
          </cell>
          <cell r="AM203">
            <v>1.1000000000000001</v>
          </cell>
          <cell r="AN203">
            <v>1.1000000000000001</v>
          </cell>
          <cell r="AP203">
            <v>15.102</v>
          </cell>
          <cell r="AQ203">
            <v>0</v>
          </cell>
          <cell r="AR203">
            <v>0</v>
          </cell>
          <cell r="AT203">
            <v>45.308999999999997</v>
          </cell>
          <cell r="AU203">
            <v>2.2999999999999998</v>
          </cell>
          <cell r="AV203">
            <v>2.2999999999999998</v>
          </cell>
          <cell r="AY203">
            <v>9.9969999999999999</v>
          </cell>
          <cell r="AZ203">
            <v>9.9969999999999999</v>
          </cell>
          <cell r="BA203">
            <v>9.9969999999999999</v>
          </cell>
          <cell r="BC203">
            <v>9.9990000000000006</v>
          </cell>
          <cell r="BD203">
            <v>9.9990000000000006</v>
          </cell>
          <cell r="BE203">
            <v>9.9990000000000006</v>
          </cell>
          <cell r="BG203">
            <v>10.097</v>
          </cell>
          <cell r="BH203">
            <v>10.097</v>
          </cell>
          <cell r="BI203">
            <v>10.097</v>
          </cell>
          <cell r="BK203">
            <v>30.093000000000004</v>
          </cell>
          <cell r="BL203">
            <v>30.093000000000004</v>
          </cell>
          <cell r="BM203">
            <v>30.093000000000004</v>
          </cell>
          <cell r="BP203">
            <v>7.2320000000000002</v>
          </cell>
          <cell r="BQ203">
            <v>7.2320000000000002</v>
          </cell>
          <cell r="BR203">
            <v>7.2320000000000002</v>
          </cell>
          <cell r="BT203">
            <v>7.3330000000000002</v>
          </cell>
          <cell r="BU203">
            <v>7.3330000000000002</v>
          </cell>
          <cell r="BV203">
            <v>7.3330000000000002</v>
          </cell>
          <cell r="BX203">
            <v>7.3310000000000004</v>
          </cell>
          <cell r="BY203">
            <v>0.73309999999999997</v>
          </cell>
          <cell r="BZ203">
            <v>0.73309999999999997</v>
          </cell>
          <cell r="CB203">
            <v>21.896000000000001</v>
          </cell>
          <cell r="CC203">
            <v>15.298100000000002</v>
          </cell>
          <cell r="CD203">
            <v>15.298100000000002</v>
          </cell>
          <cell r="CG203">
            <v>129.417</v>
          </cell>
          <cell r="CH203">
            <v>64.611100000000008</v>
          </cell>
          <cell r="CI203">
            <v>64.911100000000005</v>
          </cell>
        </row>
        <row r="204">
          <cell r="A204" t="str">
            <v>SOFTWARE SALES</v>
          </cell>
          <cell r="E204">
            <v>5</v>
          </cell>
          <cell r="F204">
            <v>8.4</v>
          </cell>
          <cell r="G204">
            <v>4.7</v>
          </cell>
          <cell r="H204">
            <v>2.1</v>
          </cell>
          <cell r="K204">
            <v>6.7139999999999995</v>
          </cell>
          <cell r="L204">
            <v>5.2360000000000007</v>
          </cell>
          <cell r="M204">
            <v>3.2309999999999999</v>
          </cell>
          <cell r="N204">
            <v>9.1289999999999996</v>
          </cell>
          <cell r="Q204">
            <v>0.56599999999999995</v>
          </cell>
          <cell r="R204">
            <v>0.33700000000000002</v>
          </cell>
          <cell r="S204">
            <v>0.33700000000000002</v>
          </cell>
          <cell r="U204">
            <v>0.56699999999999995</v>
          </cell>
          <cell r="V204">
            <v>0</v>
          </cell>
          <cell r="W204">
            <v>0</v>
          </cell>
          <cell r="Y204">
            <v>0.56699999999999995</v>
          </cell>
          <cell r="Z204">
            <v>1.7849999999999999</v>
          </cell>
          <cell r="AA204">
            <v>1.7849999999999999</v>
          </cell>
          <cell r="AC204">
            <v>1.7</v>
          </cell>
          <cell r="AD204">
            <v>2.1219999999999999</v>
          </cell>
          <cell r="AE204">
            <v>2.1219999999999999</v>
          </cell>
          <cell r="AH204">
            <v>1.3</v>
          </cell>
          <cell r="AI204">
            <v>1.3</v>
          </cell>
          <cell r="AJ204">
            <v>1.3</v>
          </cell>
          <cell r="AL204">
            <v>1.3</v>
          </cell>
          <cell r="AM204">
            <v>1.3</v>
          </cell>
          <cell r="AN204">
            <v>1.3</v>
          </cell>
          <cell r="AP204">
            <v>1.3</v>
          </cell>
          <cell r="AQ204">
            <v>0.1</v>
          </cell>
          <cell r="AR204">
            <v>0.1</v>
          </cell>
          <cell r="AT204">
            <v>3.9000000000000004</v>
          </cell>
          <cell r="AU204">
            <v>2.7</v>
          </cell>
          <cell r="AV204">
            <v>2.7</v>
          </cell>
          <cell r="AY204">
            <v>1.2330000000000001</v>
          </cell>
          <cell r="AZ204">
            <v>1.2330000000000001</v>
          </cell>
          <cell r="BA204">
            <v>1.2330000000000001</v>
          </cell>
          <cell r="BC204">
            <v>1.2330000000000001</v>
          </cell>
          <cell r="BD204">
            <v>1.2330000000000001</v>
          </cell>
          <cell r="BE204">
            <v>1.2330000000000001</v>
          </cell>
          <cell r="BG204">
            <v>1.234</v>
          </cell>
          <cell r="BH204">
            <v>1.234</v>
          </cell>
          <cell r="BI204">
            <v>1.234</v>
          </cell>
          <cell r="BK204">
            <v>3.7</v>
          </cell>
          <cell r="BL204">
            <v>3.7</v>
          </cell>
          <cell r="BM204">
            <v>3.7</v>
          </cell>
          <cell r="BP204">
            <v>0.5</v>
          </cell>
          <cell r="BQ204">
            <v>0.5</v>
          </cell>
          <cell r="BR204">
            <v>0.5</v>
          </cell>
          <cell r="BT204">
            <v>0.5</v>
          </cell>
          <cell r="BU204">
            <v>0.5</v>
          </cell>
          <cell r="BV204">
            <v>0.5</v>
          </cell>
          <cell r="BX204">
            <v>0.5</v>
          </cell>
          <cell r="BY204">
            <v>0.5</v>
          </cell>
          <cell r="BZ204">
            <v>0.5</v>
          </cell>
          <cell r="CB204">
            <v>1.5</v>
          </cell>
          <cell r="CC204">
            <v>1.5</v>
          </cell>
          <cell r="CD204">
            <v>1.5</v>
          </cell>
          <cell r="CG204">
            <v>10.8</v>
          </cell>
          <cell r="CH204">
            <v>10.022</v>
          </cell>
          <cell r="CI204">
            <v>10.022</v>
          </cell>
        </row>
        <row r="205">
          <cell r="A205" t="str">
            <v>SERVICE SALES</v>
          </cell>
          <cell r="E205">
            <v>1.6</v>
          </cell>
          <cell r="F205">
            <v>1.6</v>
          </cell>
          <cell r="G205">
            <v>3.2</v>
          </cell>
          <cell r="H205">
            <v>4.8</v>
          </cell>
          <cell r="K205">
            <v>2.867</v>
          </cell>
          <cell r="L205">
            <v>5.4749999999999996</v>
          </cell>
          <cell r="M205">
            <v>6.28</v>
          </cell>
          <cell r="N205">
            <v>5.0909999999999993</v>
          </cell>
          <cell r="Q205">
            <v>0</v>
          </cell>
          <cell r="R205">
            <v>0.27100000000000002</v>
          </cell>
          <cell r="S205">
            <v>0.27100000000000002</v>
          </cell>
          <cell r="U205">
            <v>0</v>
          </cell>
          <cell r="V205">
            <v>0.1</v>
          </cell>
          <cell r="W205">
            <v>0.2</v>
          </cell>
          <cell r="Y205">
            <v>0</v>
          </cell>
          <cell r="Z205">
            <v>0.2</v>
          </cell>
          <cell r="AA205">
            <v>0.2</v>
          </cell>
          <cell r="AC205">
            <v>0</v>
          </cell>
          <cell r="AD205">
            <v>0.57099999999999995</v>
          </cell>
          <cell r="AE205">
            <v>0.67100000000000004</v>
          </cell>
          <cell r="AH205">
            <v>0</v>
          </cell>
          <cell r="AI205">
            <v>0.2</v>
          </cell>
          <cell r="AJ205">
            <v>0.2</v>
          </cell>
          <cell r="AL205">
            <v>0</v>
          </cell>
          <cell r="AM205">
            <v>0.2</v>
          </cell>
          <cell r="AN205">
            <v>0.2</v>
          </cell>
          <cell r="AP205">
            <v>0</v>
          </cell>
          <cell r="AQ205">
            <v>0.1</v>
          </cell>
          <cell r="AR205">
            <v>0.1</v>
          </cell>
          <cell r="AT205">
            <v>0</v>
          </cell>
          <cell r="AU205">
            <v>0.5</v>
          </cell>
          <cell r="AV205">
            <v>0.5</v>
          </cell>
          <cell r="AY205">
            <v>0</v>
          </cell>
          <cell r="AZ205">
            <v>0</v>
          </cell>
          <cell r="BA205">
            <v>0</v>
          </cell>
          <cell r="BC205">
            <v>0</v>
          </cell>
          <cell r="BD205">
            <v>0</v>
          </cell>
          <cell r="BE205">
            <v>0</v>
          </cell>
          <cell r="BG205">
            <v>0</v>
          </cell>
          <cell r="BH205">
            <v>0</v>
          </cell>
          <cell r="BI205">
            <v>0</v>
          </cell>
          <cell r="BK205">
            <v>0</v>
          </cell>
          <cell r="BL205">
            <v>0</v>
          </cell>
          <cell r="BM205">
            <v>0</v>
          </cell>
          <cell r="BP205">
            <v>0</v>
          </cell>
          <cell r="BQ205">
            <v>0</v>
          </cell>
          <cell r="BR205">
            <v>0</v>
          </cell>
          <cell r="BT205">
            <v>0</v>
          </cell>
          <cell r="BU205">
            <v>0</v>
          </cell>
          <cell r="BV205">
            <v>0</v>
          </cell>
          <cell r="BX205">
            <v>0</v>
          </cell>
          <cell r="BY205">
            <v>0</v>
          </cell>
          <cell r="BZ205">
            <v>0</v>
          </cell>
          <cell r="CB205">
            <v>0</v>
          </cell>
          <cell r="CC205">
            <v>0</v>
          </cell>
          <cell r="CD205">
            <v>0</v>
          </cell>
          <cell r="CG205">
            <v>0</v>
          </cell>
          <cell r="CH205">
            <v>1.071</v>
          </cell>
          <cell r="CI205">
            <v>1.171</v>
          </cell>
        </row>
        <row r="206">
          <cell r="A206" t="str">
            <v>OTHER SALES</v>
          </cell>
          <cell r="E206">
            <v>0.1</v>
          </cell>
          <cell r="F206">
            <v>0.5</v>
          </cell>
          <cell r="G206">
            <v>0.2</v>
          </cell>
          <cell r="H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Y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  <cell r="AH206">
            <v>0</v>
          </cell>
          <cell r="AI206">
            <v>0</v>
          </cell>
          <cell r="AJ206">
            <v>0</v>
          </cell>
          <cell r="AL206">
            <v>0</v>
          </cell>
          <cell r="AM206">
            <v>0</v>
          </cell>
          <cell r="AN206">
            <v>0</v>
          </cell>
          <cell r="AT206">
            <v>0</v>
          </cell>
          <cell r="AU206">
            <v>0</v>
          </cell>
          <cell r="AV206">
            <v>0</v>
          </cell>
          <cell r="BK206">
            <v>0</v>
          </cell>
          <cell r="BL206">
            <v>0</v>
          </cell>
          <cell r="BM206">
            <v>0</v>
          </cell>
          <cell r="CB206">
            <v>0</v>
          </cell>
          <cell r="CC206">
            <v>0</v>
          </cell>
          <cell r="CD206">
            <v>0</v>
          </cell>
          <cell r="CG206">
            <v>0</v>
          </cell>
          <cell r="CH206">
            <v>0</v>
          </cell>
          <cell r="CI206">
            <v>0</v>
          </cell>
        </row>
        <row r="207">
          <cell r="E207" t="str">
            <v xml:space="preserve">______ </v>
          </cell>
          <cell r="F207" t="str">
            <v xml:space="preserve">______ </v>
          </cell>
          <cell r="G207" t="str">
            <v xml:space="preserve">______ </v>
          </cell>
          <cell r="H207" t="str">
            <v xml:space="preserve">______ </v>
          </cell>
          <cell r="K207" t="str">
            <v xml:space="preserve">______ </v>
          </cell>
          <cell r="L207" t="str">
            <v xml:space="preserve">______ </v>
          </cell>
          <cell r="M207" t="str">
            <v xml:space="preserve">______ </v>
          </cell>
          <cell r="N207" t="str">
            <v xml:space="preserve">______ </v>
          </cell>
          <cell r="Q207" t="str">
            <v xml:space="preserve">______ </v>
          </cell>
          <cell r="R207" t="str">
            <v xml:space="preserve">______ </v>
          </cell>
          <cell r="S207" t="str">
            <v xml:space="preserve">______ </v>
          </cell>
          <cell r="U207" t="str">
            <v xml:space="preserve">______ </v>
          </cell>
          <cell r="V207" t="str">
            <v xml:space="preserve">______ </v>
          </cell>
          <cell r="W207" t="str">
            <v xml:space="preserve">______ </v>
          </cell>
          <cell r="Y207" t="str">
            <v xml:space="preserve">______ </v>
          </cell>
          <cell r="Z207" t="str">
            <v xml:space="preserve">______ </v>
          </cell>
          <cell r="AA207" t="str">
            <v xml:space="preserve">______ </v>
          </cell>
          <cell r="AC207" t="str">
            <v xml:space="preserve">______ </v>
          </cell>
          <cell r="AD207" t="str">
            <v xml:space="preserve">______ </v>
          </cell>
          <cell r="AE207" t="str">
            <v xml:space="preserve">______ </v>
          </cell>
          <cell r="AH207" t="str">
            <v xml:space="preserve">______ </v>
          </cell>
          <cell r="AI207" t="str">
            <v xml:space="preserve">______ </v>
          </cell>
          <cell r="AJ207" t="str">
            <v xml:space="preserve">______ </v>
          </cell>
          <cell r="AL207" t="str">
            <v xml:space="preserve">______ </v>
          </cell>
          <cell r="AM207" t="str">
            <v xml:space="preserve">______ </v>
          </cell>
          <cell r="AN207" t="str">
            <v xml:space="preserve">______ </v>
          </cell>
          <cell r="AP207" t="str">
            <v xml:space="preserve">______ </v>
          </cell>
          <cell r="AQ207" t="str">
            <v xml:space="preserve">______ </v>
          </cell>
          <cell r="AR207" t="str">
            <v xml:space="preserve">______ </v>
          </cell>
          <cell r="AT207" t="str">
            <v xml:space="preserve">______ </v>
          </cell>
          <cell r="AU207" t="str">
            <v xml:space="preserve">______ </v>
          </cell>
          <cell r="AV207" t="str">
            <v xml:space="preserve">______ </v>
          </cell>
          <cell r="AY207" t="str">
            <v xml:space="preserve">______ </v>
          </cell>
          <cell r="AZ207" t="str">
            <v xml:space="preserve">______ </v>
          </cell>
          <cell r="BA207" t="str">
            <v xml:space="preserve">______ </v>
          </cell>
          <cell r="BC207" t="str">
            <v xml:space="preserve">______ </v>
          </cell>
          <cell r="BD207" t="str">
            <v xml:space="preserve">______ </v>
          </cell>
          <cell r="BE207" t="str">
            <v xml:space="preserve">______ </v>
          </cell>
          <cell r="BG207" t="str">
            <v xml:space="preserve">______ </v>
          </cell>
          <cell r="BH207" t="str">
            <v xml:space="preserve">______ </v>
          </cell>
          <cell r="BI207" t="str">
            <v xml:space="preserve">______ </v>
          </cell>
          <cell r="BK207" t="str">
            <v xml:space="preserve">______ </v>
          </cell>
          <cell r="BL207" t="str">
            <v xml:space="preserve">______ </v>
          </cell>
          <cell r="BM207" t="str">
            <v xml:space="preserve">______ </v>
          </cell>
          <cell r="BP207" t="str">
            <v xml:space="preserve">______ </v>
          </cell>
          <cell r="BQ207" t="str">
            <v xml:space="preserve">______ </v>
          </cell>
          <cell r="BR207" t="str">
            <v xml:space="preserve">______ </v>
          </cell>
          <cell r="BT207" t="str">
            <v xml:space="preserve">______ </v>
          </cell>
          <cell r="BU207" t="str">
            <v xml:space="preserve">______ </v>
          </cell>
          <cell r="BV207" t="str">
            <v xml:space="preserve">______ </v>
          </cell>
          <cell r="BX207" t="str">
            <v xml:space="preserve">______ </v>
          </cell>
          <cell r="BY207" t="str">
            <v xml:space="preserve">______ </v>
          </cell>
          <cell r="BZ207" t="str">
            <v xml:space="preserve">______ </v>
          </cell>
          <cell r="CB207" t="str">
            <v xml:space="preserve">______ </v>
          </cell>
          <cell r="CC207" t="str">
            <v xml:space="preserve">______ </v>
          </cell>
          <cell r="CD207" t="str">
            <v xml:space="preserve">______ </v>
          </cell>
          <cell r="CG207" t="str">
            <v xml:space="preserve">______ </v>
          </cell>
          <cell r="CH207" t="str">
            <v xml:space="preserve">______ </v>
          </cell>
          <cell r="CI207" t="str">
            <v xml:space="preserve">______ </v>
          </cell>
        </row>
        <row r="208">
          <cell r="A208" t="str">
            <v>SALES</v>
          </cell>
          <cell r="E208">
            <v>40.1</v>
          </cell>
          <cell r="F208">
            <v>29.300000000000004</v>
          </cell>
          <cell r="G208">
            <v>36.500000000000007</v>
          </cell>
          <cell r="H208">
            <v>37.099999999999994</v>
          </cell>
          <cell r="K208">
            <v>52.108999999999995</v>
          </cell>
          <cell r="L208">
            <v>65.174000000000007</v>
          </cell>
          <cell r="M208">
            <v>51.884000000000007</v>
          </cell>
          <cell r="N208">
            <v>59.175999999999995</v>
          </cell>
          <cell r="Q208">
            <v>11.218</v>
          </cell>
          <cell r="R208">
            <v>7.6629999999999994</v>
          </cell>
          <cell r="S208">
            <v>7.6629999999999994</v>
          </cell>
          <cell r="U208">
            <v>11.3</v>
          </cell>
          <cell r="V208">
            <v>5</v>
          </cell>
          <cell r="W208">
            <v>5.4</v>
          </cell>
          <cell r="Y208">
            <v>11.301</v>
          </cell>
          <cell r="Z208">
            <v>6.95</v>
          </cell>
          <cell r="AA208">
            <v>6.95</v>
          </cell>
          <cell r="AC208">
            <v>33.819000000000003</v>
          </cell>
          <cell r="AD208">
            <v>19.613000000000003</v>
          </cell>
          <cell r="AE208">
            <v>20.012999999999998</v>
          </cell>
          <cell r="AH208">
            <v>16.402999999999999</v>
          </cell>
          <cell r="AI208">
            <v>2.7</v>
          </cell>
          <cell r="AJ208">
            <v>2.7</v>
          </cell>
          <cell r="AL208">
            <v>16.404</v>
          </cell>
          <cell r="AM208">
            <v>2.6000000000000005</v>
          </cell>
          <cell r="AN208">
            <v>2.6000000000000005</v>
          </cell>
          <cell r="AP208">
            <v>16.402000000000001</v>
          </cell>
          <cell r="AQ208">
            <v>0.2</v>
          </cell>
          <cell r="AR208">
            <v>0.2</v>
          </cell>
          <cell r="AT208">
            <v>49.208999999999996</v>
          </cell>
          <cell r="AU208">
            <v>5.5</v>
          </cell>
          <cell r="AV208">
            <v>5.5</v>
          </cell>
          <cell r="AY208">
            <v>11.23</v>
          </cell>
          <cell r="AZ208">
            <v>11.23</v>
          </cell>
          <cell r="BA208">
            <v>11.23</v>
          </cell>
          <cell r="BC208">
            <v>11.232000000000001</v>
          </cell>
          <cell r="BD208">
            <v>11.232000000000001</v>
          </cell>
          <cell r="BE208">
            <v>11.232000000000001</v>
          </cell>
          <cell r="BG208">
            <v>11.331</v>
          </cell>
          <cell r="BH208">
            <v>11.331</v>
          </cell>
          <cell r="BI208">
            <v>11.331</v>
          </cell>
          <cell r="BK208">
            <v>33.793000000000006</v>
          </cell>
          <cell r="BL208">
            <v>33.793000000000006</v>
          </cell>
          <cell r="BM208">
            <v>33.793000000000006</v>
          </cell>
          <cell r="BP208">
            <v>7.7320000000000002</v>
          </cell>
          <cell r="BQ208">
            <v>7.7320000000000002</v>
          </cell>
          <cell r="BR208">
            <v>7.7320000000000002</v>
          </cell>
          <cell r="BT208">
            <v>7.8330000000000002</v>
          </cell>
          <cell r="BU208">
            <v>7.8330000000000002</v>
          </cell>
          <cell r="BV208">
            <v>7.8330000000000002</v>
          </cell>
          <cell r="BX208">
            <v>7.8310000000000004</v>
          </cell>
          <cell r="BY208">
            <v>1.2330999999999999</v>
          </cell>
          <cell r="BZ208">
            <v>1.2330999999999999</v>
          </cell>
          <cell r="CB208">
            <v>23.396000000000001</v>
          </cell>
          <cell r="CC208">
            <v>16.798100000000002</v>
          </cell>
          <cell r="CD208">
            <v>16.798100000000002</v>
          </cell>
          <cell r="CG208">
            <v>140.21700000000001</v>
          </cell>
          <cell r="CH208">
            <v>75.704100000000011</v>
          </cell>
          <cell r="CI208">
            <v>76.104100000000017</v>
          </cell>
        </row>
        <row r="210">
          <cell r="A210" t="str">
            <v>STANDARD MARGIN</v>
          </cell>
          <cell r="E210">
            <v>25.5</v>
          </cell>
          <cell r="F210">
            <v>14</v>
          </cell>
          <cell r="G210">
            <v>21.2</v>
          </cell>
          <cell r="H210">
            <v>19.8</v>
          </cell>
          <cell r="K210">
            <v>36.713999999999999</v>
          </cell>
          <cell r="L210">
            <v>39.234999999999999</v>
          </cell>
          <cell r="M210">
            <v>34.748000000000005</v>
          </cell>
          <cell r="N210">
            <v>39.18</v>
          </cell>
          <cell r="Q210">
            <v>7.3170000000000002</v>
          </cell>
          <cell r="R210">
            <v>4.8159999999999998</v>
          </cell>
          <cell r="S210">
            <v>4.8159999999999998</v>
          </cell>
          <cell r="U210">
            <v>7.3170000000000002</v>
          </cell>
          <cell r="V210">
            <v>2.9</v>
          </cell>
          <cell r="W210">
            <v>3</v>
          </cell>
          <cell r="Y210">
            <v>7.3159999999999998</v>
          </cell>
          <cell r="Z210">
            <v>5.03</v>
          </cell>
          <cell r="AA210">
            <v>5.03</v>
          </cell>
          <cell r="AC210">
            <v>21.95</v>
          </cell>
          <cell r="AD210">
            <v>12.745999999999999</v>
          </cell>
          <cell r="AE210">
            <v>12.846</v>
          </cell>
          <cell r="AH210">
            <v>11.641</v>
          </cell>
          <cell r="AI210">
            <v>1.7</v>
          </cell>
          <cell r="AJ210">
            <v>1.7</v>
          </cell>
          <cell r="AL210">
            <v>11.641</v>
          </cell>
          <cell r="AM210">
            <v>1.4</v>
          </cell>
          <cell r="AN210">
            <v>1.4</v>
          </cell>
          <cell r="AP210">
            <v>11.638999999999999</v>
          </cell>
          <cell r="AQ210">
            <v>0</v>
          </cell>
          <cell r="AR210">
            <v>0</v>
          </cell>
          <cell r="AT210">
            <v>34.920999999999999</v>
          </cell>
          <cell r="AU210">
            <v>3.0999999999999996</v>
          </cell>
          <cell r="AV210">
            <v>3.0999999999999996</v>
          </cell>
          <cell r="AY210">
            <v>7.883</v>
          </cell>
          <cell r="AZ210">
            <v>7.883</v>
          </cell>
          <cell r="BA210">
            <v>7.883</v>
          </cell>
          <cell r="BC210">
            <v>7.8840000000000003</v>
          </cell>
          <cell r="BD210">
            <v>7.8840000000000003</v>
          </cell>
          <cell r="BE210">
            <v>7.8840000000000003</v>
          </cell>
          <cell r="BG210">
            <v>7.984</v>
          </cell>
          <cell r="BH210">
            <v>7.984</v>
          </cell>
          <cell r="BI210">
            <v>7.984</v>
          </cell>
          <cell r="BK210">
            <v>23.750999999999998</v>
          </cell>
          <cell r="BL210">
            <v>23.750999999999998</v>
          </cell>
          <cell r="BM210">
            <v>23.750999999999998</v>
          </cell>
          <cell r="BP210">
            <v>4.9800000000000004</v>
          </cell>
          <cell r="BQ210">
            <v>4.9800000000000004</v>
          </cell>
          <cell r="BR210">
            <v>4.9800000000000004</v>
          </cell>
          <cell r="BT210">
            <v>5.0810000000000004</v>
          </cell>
          <cell r="BU210">
            <v>5.0810000000000004</v>
          </cell>
          <cell r="BV210">
            <v>5.0810000000000004</v>
          </cell>
          <cell r="BX210">
            <v>5.0789999999999997</v>
          </cell>
          <cell r="BY210">
            <v>5.0789999999999997</v>
          </cell>
          <cell r="BZ210">
            <v>5.0789999999999997</v>
          </cell>
          <cell r="CB210">
            <v>15.14</v>
          </cell>
          <cell r="CC210">
            <v>15.14</v>
          </cell>
          <cell r="CD210">
            <v>15.14</v>
          </cell>
          <cell r="CG210">
            <v>95.761999999999986</v>
          </cell>
          <cell r="CH210">
            <v>54.736999999999995</v>
          </cell>
          <cell r="CI210">
            <v>54.836999999999996</v>
          </cell>
        </row>
        <row r="211">
          <cell r="B211" t="str">
            <v>% SALES</v>
          </cell>
          <cell r="E211">
            <v>0.63591022443890277</v>
          </cell>
          <cell r="F211">
            <v>0.47781569965870302</v>
          </cell>
          <cell r="G211">
            <v>0.58082191780821901</v>
          </cell>
          <cell r="H211">
            <v>0.53369272237196774</v>
          </cell>
          <cell r="K211">
            <v>0.70456159204743907</v>
          </cell>
          <cell r="L211">
            <v>0.60200386657255955</v>
          </cell>
          <cell r="M211">
            <v>0.66972477064220182</v>
          </cell>
          <cell r="N211">
            <v>0.66209274030012177</v>
          </cell>
          <cell r="Q211">
            <v>0.65225530397575326</v>
          </cell>
          <cell r="R211">
            <v>0.62847448779851234</v>
          </cell>
          <cell r="S211">
            <v>0.62847448779851234</v>
          </cell>
          <cell r="U211">
            <v>0.64752212389380526</v>
          </cell>
          <cell r="V211">
            <v>0.57999999999999996</v>
          </cell>
          <cell r="W211">
            <v>0.55555555555555547</v>
          </cell>
          <cell r="Y211">
            <v>0.64737633837713471</v>
          </cell>
          <cell r="Z211">
            <v>0.72374100719424461</v>
          </cell>
          <cell r="AA211">
            <v>0.72374100719424461</v>
          </cell>
          <cell r="AC211">
            <v>0.64904343712114487</v>
          </cell>
          <cell r="AD211">
            <v>0.64987508285320938</v>
          </cell>
          <cell r="AE211">
            <v>0.64188277619547296</v>
          </cell>
          <cell r="AH211">
            <v>0.70968725233189056</v>
          </cell>
          <cell r="AI211">
            <v>0.62962962962962954</v>
          </cell>
          <cell r="AJ211">
            <v>0.62962962962962954</v>
          </cell>
          <cell r="AL211">
            <v>0.70964398927090955</v>
          </cell>
          <cell r="AM211">
            <v>0.53846153846153832</v>
          </cell>
          <cell r="AN211">
            <v>0.53846153846153832</v>
          </cell>
          <cell r="AP211">
            <v>0.70960858431898544</v>
          </cell>
          <cell r="AQ211">
            <v>0</v>
          </cell>
          <cell r="AR211">
            <v>0</v>
          </cell>
          <cell r="AT211">
            <v>0.70964660936007651</v>
          </cell>
          <cell r="AU211">
            <v>0.5636363636363636</v>
          </cell>
          <cell r="AV211">
            <v>0.5636363636363636</v>
          </cell>
          <cell r="AY211">
            <v>0.70195903829029382</v>
          </cell>
          <cell r="AZ211">
            <v>0.70195903829029382</v>
          </cell>
          <cell r="BA211">
            <v>0.70195903829029382</v>
          </cell>
          <cell r="BC211">
            <v>0.70192307692307687</v>
          </cell>
          <cell r="BD211">
            <v>0.70192307692307687</v>
          </cell>
          <cell r="BE211">
            <v>0.70192307692307687</v>
          </cell>
          <cell r="BG211">
            <v>0.7046156561645045</v>
          </cell>
          <cell r="BH211">
            <v>0.7046156561645045</v>
          </cell>
          <cell r="BI211">
            <v>0.7046156561645045</v>
          </cell>
          <cell r="BK211">
            <v>0.70283786583020136</v>
          </cell>
          <cell r="BL211">
            <v>0.70283786583020136</v>
          </cell>
          <cell r="BM211">
            <v>0.70283786583020136</v>
          </cell>
          <cell r="BP211">
            <v>0.6440765649249871</v>
          </cell>
          <cell r="BQ211">
            <v>0.6440765649249871</v>
          </cell>
          <cell r="BR211">
            <v>0.6440765649249871</v>
          </cell>
          <cell r="BT211">
            <v>0.64866590067662455</v>
          </cell>
          <cell r="BU211">
            <v>0.64866590067662455</v>
          </cell>
          <cell r="BV211">
            <v>0.64866590067662455</v>
          </cell>
          <cell r="BX211">
            <v>0.64857617162559056</v>
          </cell>
          <cell r="BY211">
            <v>4.1188873570675533</v>
          </cell>
          <cell r="BZ211">
            <v>4.1188873570675533</v>
          </cell>
          <cell r="CB211">
            <v>0.64711916566934524</v>
          </cell>
          <cell r="CC211">
            <v>0.90129240806996025</v>
          </cell>
          <cell r="CD211">
            <v>0.90129240806996025</v>
          </cell>
          <cell r="CG211">
            <v>0.68295570437250819</v>
          </cell>
          <cell r="CH211">
            <v>0.72303877861304722</v>
          </cell>
          <cell r="CI211">
            <v>0.72055250636956458</v>
          </cell>
        </row>
        <row r="213">
          <cell r="A213" t="str">
            <v>OPS PERIOD COSTS</v>
          </cell>
          <cell r="E213">
            <v>0.1</v>
          </cell>
          <cell r="F213">
            <v>0.2</v>
          </cell>
          <cell r="G213">
            <v>0</v>
          </cell>
          <cell r="H213">
            <v>-0.1</v>
          </cell>
          <cell r="K213">
            <v>0.15</v>
          </cell>
          <cell r="L213">
            <v>0.70199999999999996</v>
          </cell>
          <cell r="M213">
            <v>0.33</v>
          </cell>
          <cell r="N213">
            <v>7.7999999999999986E-2</v>
          </cell>
          <cell r="Q213">
            <v>0.23200000000000001</v>
          </cell>
          <cell r="R213">
            <v>0.11</v>
          </cell>
          <cell r="S213">
            <v>0.11</v>
          </cell>
          <cell r="U213">
            <v>0.23300000000000001</v>
          </cell>
          <cell r="V213">
            <v>0.23200000000000001</v>
          </cell>
          <cell r="W213">
            <v>0.23200000000000001</v>
          </cell>
          <cell r="Y213">
            <v>0.23499999999999999</v>
          </cell>
          <cell r="Z213">
            <v>0.3</v>
          </cell>
          <cell r="AA213">
            <v>0.3</v>
          </cell>
          <cell r="AC213">
            <v>0.7</v>
          </cell>
          <cell r="AD213">
            <v>0.64200000000000002</v>
          </cell>
          <cell r="AE213">
            <v>0.64200000000000002</v>
          </cell>
          <cell r="AH213">
            <v>0.26700000000000002</v>
          </cell>
          <cell r="AI213">
            <v>0.26700000000000002</v>
          </cell>
          <cell r="AJ213">
            <v>0.26700000000000002</v>
          </cell>
          <cell r="AL213">
            <v>0.26700000000000002</v>
          </cell>
          <cell r="AM213">
            <v>0.26700000000000002</v>
          </cell>
          <cell r="AN213">
            <v>0.26700000000000002</v>
          </cell>
          <cell r="AP213">
            <v>0.26700000000000002</v>
          </cell>
          <cell r="AQ213">
            <v>0.26700000000000002</v>
          </cell>
          <cell r="AR213">
            <v>0.26700000000000002</v>
          </cell>
          <cell r="AT213">
            <v>0.80100000000000005</v>
          </cell>
          <cell r="AU213">
            <v>0.80100000000000005</v>
          </cell>
          <cell r="AV213">
            <v>0.80100000000000005</v>
          </cell>
          <cell r="AY213">
            <v>0.13300000000000001</v>
          </cell>
          <cell r="AZ213">
            <v>0.13300000000000001</v>
          </cell>
          <cell r="BA213">
            <v>0.13300000000000001</v>
          </cell>
          <cell r="BC213">
            <v>0.13300000000000001</v>
          </cell>
          <cell r="BD213">
            <v>0.13300000000000001</v>
          </cell>
          <cell r="BE213">
            <v>0.13300000000000001</v>
          </cell>
          <cell r="BG213">
            <v>0.13400000000000001</v>
          </cell>
          <cell r="BH213">
            <v>0.13400000000000001</v>
          </cell>
          <cell r="BI213">
            <v>0.13400000000000001</v>
          </cell>
          <cell r="BK213">
            <v>0.4</v>
          </cell>
          <cell r="BL213">
            <v>0.4</v>
          </cell>
          <cell r="BM213">
            <v>0.4</v>
          </cell>
          <cell r="BP213">
            <v>6.7000000000000004E-2</v>
          </cell>
          <cell r="BQ213">
            <v>6.7000000000000004E-2</v>
          </cell>
          <cell r="BR213">
            <v>6.7000000000000004E-2</v>
          </cell>
          <cell r="BT213">
            <v>6.7000000000000004E-2</v>
          </cell>
          <cell r="BU213">
            <v>6.7000000000000004E-2</v>
          </cell>
          <cell r="BV213">
            <v>6.7000000000000004E-2</v>
          </cell>
          <cell r="BX213">
            <v>6.7000000000000004E-2</v>
          </cell>
          <cell r="BY213">
            <v>6.7000000000000004E-2</v>
          </cell>
          <cell r="BZ213">
            <v>6.7000000000000004E-2</v>
          </cell>
          <cell r="CB213">
            <v>0.20100000000000001</v>
          </cell>
          <cell r="CC213">
            <v>0.20100000000000001</v>
          </cell>
          <cell r="CD213">
            <v>0.20100000000000001</v>
          </cell>
          <cell r="CG213">
            <v>2.1019999999999999</v>
          </cell>
          <cell r="CH213">
            <v>2.044</v>
          </cell>
          <cell r="CI213">
            <v>2.044</v>
          </cell>
        </row>
        <row r="214">
          <cell r="A214" t="str">
            <v>SOURCING PERIOD COSTS</v>
          </cell>
          <cell r="E214">
            <v>-0.1</v>
          </cell>
          <cell r="F214">
            <v>0.6</v>
          </cell>
          <cell r="G214">
            <v>-1.5</v>
          </cell>
          <cell r="H214">
            <v>-1.6</v>
          </cell>
          <cell r="K214">
            <v>-0.74900000000000011</v>
          </cell>
          <cell r="L214">
            <v>-0.72099999999999997</v>
          </cell>
          <cell r="M214">
            <v>9.2999999999999999E-2</v>
          </cell>
          <cell r="N214">
            <v>-0.377</v>
          </cell>
          <cell r="Q214">
            <v>-0.13300000000000001</v>
          </cell>
          <cell r="R214">
            <v>-0.49000000000000005</v>
          </cell>
          <cell r="S214">
            <v>-0.49000000000000005</v>
          </cell>
          <cell r="U214">
            <v>-0.13300000000000001</v>
          </cell>
          <cell r="V214">
            <v>-0.13300000000000001</v>
          </cell>
          <cell r="W214">
            <v>-0.13300000000000001</v>
          </cell>
          <cell r="Y214">
            <v>-0.13300000000000001</v>
          </cell>
          <cell r="Z214">
            <v>-0.2</v>
          </cell>
          <cell r="AA214">
            <v>-0.2</v>
          </cell>
          <cell r="AC214">
            <v>-0.39900000000000002</v>
          </cell>
          <cell r="AD214">
            <v>-0.82299999999999995</v>
          </cell>
          <cell r="AE214">
            <v>-0.82299999999999995</v>
          </cell>
          <cell r="AH214">
            <v>-0.16700000000000001</v>
          </cell>
          <cell r="AI214">
            <v>-0.16700000000000001</v>
          </cell>
          <cell r="AJ214">
            <v>-0.16700000000000001</v>
          </cell>
          <cell r="AL214">
            <v>-0.16700000000000001</v>
          </cell>
          <cell r="AM214">
            <v>-0.16700000000000001</v>
          </cell>
          <cell r="AN214">
            <v>-0.16700000000000001</v>
          </cell>
          <cell r="AP214">
            <v>-0.16700000000000001</v>
          </cell>
          <cell r="AQ214">
            <v>-0.16700000000000001</v>
          </cell>
          <cell r="AR214">
            <v>-0.16700000000000001</v>
          </cell>
          <cell r="AT214">
            <v>-0.501</v>
          </cell>
          <cell r="AU214">
            <v>-0.501</v>
          </cell>
          <cell r="AV214">
            <v>-0.501</v>
          </cell>
          <cell r="AY214">
            <v>-0.13300000000000001</v>
          </cell>
          <cell r="AZ214">
            <v>-0.13300000000000001</v>
          </cell>
          <cell r="BA214">
            <v>-0.13300000000000001</v>
          </cell>
          <cell r="BC214">
            <v>-0.13300000000000001</v>
          </cell>
          <cell r="BD214">
            <v>-0.13300000000000001</v>
          </cell>
          <cell r="BE214">
            <v>-0.13300000000000001</v>
          </cell>
          <cell r="BG214">
            <v>-0.13300000000000001</v>
          </cell>
          <cell r="BH214">
            <v>-0.13300000000000001</v>
          </cell>
          <cell r="BI214">
            <v>-0.13300000000000001</v>
          </cell>
          <cell r="BK214">
            <v>-0.39900000000000002</v>
          </cell>
          <cell r="BL214">
            <v>-0.39900000000000002</v>
          </cell>
          <cell r="BM214">
            <v>-0.39900000000000002</v>
          </cell>
          <cell r="BP214">
            <v>-0.1</v>
          </cell>
          <cell r="BQ214">
            <v>-0.1</v>
          </cell>
          <cell r="BR214">
            <v>-0.1</v>
          </cell>
          <cell r="BT214">
            <v>-0.1</v>
          </cell>
          <cell r="BU214">
            <v>-0.1</v>
          </cell>
          <cell r="BV214">
            <v>-0.1</v>
          </cell>
          <cell r="BX214">
            <v>-0.1</v>
          </cell>
          <cell r="BY214">
            <v>-0.1</v>
          </cell>
          <cell r="BZ214">
            <v>-0.1</v>
          </cell>
          <cell r="CB214">
            <v>-0.30000000000000004</v>
          </cell>
          <cell r="CC214">
            <v>-0.30000000000000004</v>
          </cell>
          <cell r="CD214">
            <v>-0.30000000000000004</v>
          </cell>
          <cell r="CG214">
            <v>-1.599</v>
          </cell>
          <cell r="CH214">
            <v>-2.0229999999999997</v>
          </cell>
          <cell r="CI214">
            <v>-2.0229999999999997</v>
          </cell>
        </row>
        <row r="215">
          <cell r="A215" t="str">
            <v>STD AMORT/INV COSTS</v>
          </cell>
          <cell r="E215">
            <v>0.9</v>
          </cell>
          <cell r="F215">
            <v>0.1</v>
          </cell>
          <cell r="G215">
            <v>0.7</v>
          </cell>
          <cell r="H215">
            <v>-0.2</v>
          </cell>
          <cell r="K215">
            <v>2.278</v>
          </cell>
          <cell r="L215">
            <v>1.91</v>
          </cell>
          <cell r="M215">
            <v>0.69399999999999995</v>
          </cell>
          <cell r="N215">
            <v>0.73699999999999999</v>
          </cell>
          <cell r="Q215">
            <v>0.13300000000000001</v>
          </cell>
          <cell r="R215">
            <v>8.3000000000000018E-2</v>
          </cell>
          <cell r="S215">
            <v>8.3000000000000018E-2</v>
          </cell>
          <cell r="U215">
            <v>0.13300000000000001</v>
          </cell>
          <cell r="V215">
            <v>0.13300000000000001</v>
          </cell>
          <cell r="W215">
            <v>0.13300000000000001</v>
          </cell>
          <cell r="Y215">
            <v>0.13300000000000001</v>
          </cell>
          <cell r="Z215">
            <v>0.2</v>
          </cell>
          <cell r="AA215">
            <v>0.2</v>
          </cell>
          <cell r="AC215">
            <v>0.39900000000000002</v>
          </cell>
          <cell r="AD215">
            <v>0.41600000000000004</v>
          </cell>
          <cell r="AE215">
            <v>0.41600000000000004</v>
          </cell>
          <cell r="AH215">
            <v>0.16700000000000001</v>
          </cell>
          <cell r="AI215">
            <v>0.16700000000000001</v>
          </cell>
          <cell r="AJ215">
            <v>0.16700000000000001</v>
          </cell>
          <cell r="AL215">
            <v>0.16700000000000001</v>
          </cell>
          <cell r="AM215">
            <v>0.16700000000000001</v>
          </cell>
          <cell r="AN215">
            <v>0.16700000000000001</v>
          </cell>
          <cell r="AP215">
            <v>0.16700000000000001</v>
          </cell>
          <cell r="AQ215">
            <v>0.16700000000000001</v>
          </cell>
          <cell r="AR215">
            <v>0.16700000000000001</v>
          </cell>
          <cell r="AT215">
            <v>0.501</v>
          </cell>
          <cell r="AU215">
            <v>0.501</v>
          </cell>
          <cell r="AV215">
            <v>0.501</v>
          </cell>
          <cell r="AY215">
            <v>0.13300000000000001</v>
          </cell>
          <cell r="AZ215">
            <v>0.13300000000000001</v>
          </cell>
          <cell r="BA215">
            <v>0.13300000000000001</v>
          </cell>
          <cell r="BC215">
            <v>0.13300000000000001</v>
          </cell>
          <cell r="BD215">
            <v>0.13300000000000001</v>
          </cell>
          <cell r="BE215">
            <v>0.13300000000000001</v>
          </cell>
          <cell r="BG215">
            <v>0.13300000000000001</v>
          </cell>
          <cell r="BH215">
            <v>0.13300000000000001</v>
          </cell>
          <cell r="BI215">
            <v>0.13300000000000001</v>
          </cell>
          <cell r="BK215">
            <v>0.39900000000000002</v>
          </cell>
          <cell r="BL215">
            <v>0.39900000000000002</v>
          </cell>
          <cell r="BM215">
            <v>0.39900000000000002</v>
          </cell>
          <cell r="BP215">
            <v>6.7000000000000004E-2</v>
          </cell>
          <cell r="BQ215">
            <v>6.7000000000000004E-2</v>
          </cell>
          <cell r="BR215">
            <v>6.7000000000000004E-2</v>
          </cell>
          <cell r="BT215">
            <v>6.7000000000000004E-2</v>
          </cell>
          <cell r="BU215">
            <v>6.7000000000000004E-2</v>
          </cell>
          <cell r="BV215">
            <v>6.7000000000000004E-2</v>
          </cell>
          <cell r="BX215">
            <v>6.7000000000000004E-2</v>
          </cell>
          <cell r="BY215">
            <v>6.7000000000000004E-2</v>
          </cell>
          <cell r="BZ215">
            <v>6.7000000000000004E-2</v>
          </cell>
          <cell r="CB215">
            <v>0.20100000000000001</v>
          </cell>
          <cell r="CC215">
            <v>0.20100000000000001</v>
          </cell>
          <cell r="CD215">
            <v>0.20100000000000001</v>
          </cell>
          <cell r="CG215">
            <v>1.5</v>
          </cell>
          <cell r="CH215">
            <v>1.5170000000000001</v>
          </cell>
          <cell r="CI215">
            <v>1.5170000000000001</v>
          </cell>
        </row>
        <row r="216">
          <cell r="A216" t="str">
            <v>SERVICE PERIOD COSTS</v>
          </cell>
          <cell r="E216">
            <v>0.4</v>
          </cell>
          <cell r="F216">
            <v>-0.1</v>
          </cell>
          <cell r="G216">
            <v>0.8</v>
          </cell>
          <cell r="H216">
            <v>-0.4</v>
          </cell>
          <cell r="K216">
            <v>-4.5999999999999999E-2</v>
          </cell>
          <cell r="L216">
            <v>-0.75900000000000001</v>
          </cell>
          <cell r="M216">
            <v>-0.19400000000000006</v>
          </cell>
          <cell r="N216">
            <v>-0.12900000000000003</v>
          </cell>
          <cell r="Q216">
            <v>0</v>
          </cell>
          <cell r="R216">
            <v>3.5999999999999997E-2</v>
          </cell>
          <cell r="S216">
            <v>3.5999999999999997E-2</v>
          </cell>
          <cell r="U216">
            <v>0</v>
          </cell>
          <cell r="V216">
            <v>0</v>
          </cell>
          <cell r="W216">
            <v>0</v>
          </cell>
          <cell r="Y216">
            <v>0</v>
          </cell>
          <cell r="Z216">
            <v>0</v>
          </cell>
          <cell r="AA216">
            <v>0</v>
          </cell>
          <cell r="AC216">
            <v>0</v>
          </cell>
          <cell r="AD216">
            <v>3.5999999999999997E-2</v>
          </cell>
          <cell r="AE216">
            <v>3.5999999999999997E-2</v>
          </cell>
          <cell r="AH216">
            <v>0</v>
          </cell>
          <cell r="AI216">
            <v>0</v>
          </cell>
          <cell r="AJ216">
            <v>0</v>
          </cell>
          <cell r="AL216">
            <v>0</v>
          </cell>
          <cell r="AM216">
            <v>0</v>
          </cell>
          <cell r="AN216">
            <v>0</v>
          </cell>
          <cell r="AP216">
            <v>0</v>
          </cell>
          <cell r="AQ216">
            <v>0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Y216">
            <v>0</v>
          </cell>
          <cell r="AZ216">
            <v>0</v>
          </cell>
          <cell r="BA216">
            <v>0</v>
          </cell>
          <cell r="BC216">
            <v>0</v>
          </cell>
          <cell r="BD216">
            <v>0</v>
          </cell>
          <cell r="BE216">
            <v>0</v>
          </cell>
          <cell r="BG216">
            <v>0</v>
          </cell>
          <cell r="BH216">
            <v>0</v>
          </cell>
          <cell r="BI216">
            <v>0</v>
          </cell>
          <cell r="BK216">
            <v>0</v>
          </cell>
          <cell r="BL216">
            <v>0</v>
          </cell>
          <cell r="BM216">
            <v>0</v>
          </cell>
          <cell r="BP216">
            <v>0</v>
          </cell>
          <cell r="BQ216">
            <v>0</v>
          </cell>
          <cell r="BR216">
            <v>0</v>
          </cell>
          <cell r="BT216">
            <v>0</v>
          </cell>
          <cell r="BU216">
            <v>0</v>
          </cell>
          <cell r="BV216">
            <v>0</v>
          </cell>
          <cell r="BX216">
            <v>0</v>
          </cell>
          <cell r="BY216">
            <v>0</v>
          </cell>
          <cell r="BZ216">
            <v>0</v>
          </cell>
          <cell r="CB216">
            <v>0</v>
          </cell>
          <cell r="CC216">
            <v>0</v>
          </cell>
          <cell r="CD216">
            <v>0</v>
          </cell>
          <cell r="CG216">
            <v>0</v>
          </cell>
          <cell r="CH216">
            <v>3.5999999999999997E-2</v>
          </cell>
          <cell r="CI216">
            <v>3.5999999999999997E-2</v>
          </cell>
        </row>
        <row r="217">
          <cell r="A217" t="str">
            <v>OTHER</v>
          </cell>
          <cell r="E217">
            <v>1.3</v>
          </cell>
          <cell r="F217">
            <v>1.7</v>
          </cell>
          <cell r="G217">
            <v>2.2000000000000002</v>
          </cell>
          <cell r="H217">
            <v>2.6</v>
          </cell>
          <cell r="K217">
            <v>2.032</v>
          </cell>
          <cell r="L217">
            <v>1.613</v>
          </cell>
          <cell r="M217">
            <v>3.1630000000000003</v>
          </cell>
          <cell r="N217">
            <v>4.2880000000000003</v>
          </cell>
          <cell r="Q217">
            <v>0.83299999999999996</v>
          </cell>
          <cell r="R217">
            <v>0.61799999999999999</v>
          </cell>
          <cell r="S217">
            <v>0.61799999999999999</v>
          </cell>
          <cell r="U217">
            <v>0.83299999999999996</v>
          </cell>
          <cell r="V217">
            <v>0.83299999999999996</v>
          </cell>
          <cell r="W217">
            <v>0.83299999999999996</v>
          </cell>
          <cell r="Y217">
            <v>0.83299999999999996</v>
          </cell>
          <cell r="Z217">
            <v>0.9</v>
          </cell>
          <cell r="AA217">
            <v>0.9</v>
          </cell>
          <cell r="AC217">
            <v>2.4989999999999997</v>
          </cell>
          <cell r="AD217">
            <v>2.351</v>
          </cell>
          <cell r="AE217">
            <v>2.351</v>
          </cell>
          <cell r="AH217">
            <v>0.76600000000000001</v>
          </cell>
          <cell r="AI217">
            <v>0.76600000000000001</v>
          </cell>
          <cell r="AJ217">
            <v>0.76600000000000001</v>
          </cell>
          <cell r="AL217">
            <v>0.76600000000000001</v>
          </cell>
          <cell r="AM217">
            <v>0.76600000000000001</v>
          </cell>
          <cell r="AN217">
            <v>0.76600000000000001</v>
          </cell>
          <cell r="AP217">
            <v>0.76700000000000002</v>
          </cell>
          <cell r="AQ217">
            <v>0.76700000000000002</v>
          </cell>
          <cell r="AR217">
            <v>0.76700000000000002</v>
          </cell>
          <cell r="AT217">
            <v>2.2989999999999999</v>
          </cell>
          <cell r="AU217">
            <v>2.2989999999999999</v>
          </cell>
          <cell r="AV217">
            <v>2.2989999999999999</v>
          </cell>
          <cell r="AY217">
            <v>0.73299999999999998</v>
          </cell>
          <cell r="AZ217">
            <v>0.73299999999999998</v>
          </cell>
          <cell r="BA217">
            <v>0.73299999999999998</v>
          </cell>
          <cell r="BC217">
            <v>0.73299999999999998</v>
          </cell>
          <cell r="BD217">
            <v>0.73299999999999998</v>
          </cell>
          <cell r="BE217">
            <v>0.73299999999999998</v>
          </cell>
          <cell r="BG217">
            <v>0.73299999999999998</v>
          </cell>
          <cell r="BH217">
            <v>0.73299999999999998</v>
          </cell>
          <cell r="BI217">
            <v>0.73299999999999998</v>
          </cell>
          <cell r="BK217">
            <v>2.1989999999999998</v>
          </cell>
          <cell r="BL217">
            <v>2.1989999999999998</v>
          </cell>
          <cell r="BM217">
            <v>2.1989999999999998</v>
          </cell>
          <cell r="BP217">
            <v>0.66700000000000004</v>
          </cell>
          <cell r="BQ217">
            <v>0.66700000000000004</v>
          </cell>
          <cell r="BR217">
            <v>0.66700000000000004</v>
          </cell>
          <cell r="BT217">
            <v>0.66700000000000004</v>
          </cell>
          <cell r="BU217">
            <v>0.66700000000000004</v>
          </cell>
          <cell r="BV217">
            <v>0.66700000000000004</v>
          </cell>
          <cell r="BX217">
            <v>0.66700000000000004</v>
          </cell>
          <cell r="BY217">
            <v>0.66700000000000004</v>
          </cell>
          <cell r="BZ217">
            <v>0.66700000000000004</v>
          </cell>
          <cell r="CB217">
            <v>2.0010000000000003</v>
          </cell>
          <cell r="CC217">
            <v>2.0010000000000003</v>
          </cell>
          <cell r="CD217">
            <v>2.0010000000000003</v>
          </cell>
          <cell r="CG217">
            <v>8.9980000000000011</v>
          </cell>
          <cell r="CH217">
            <v>8.8500000000000014</v>
          </cell>
          <cell r="CI217">
            <v>8.8500000000000014</v>
          </cell>
        </row>
        <row r="218">
          <cell r="E218" t="str">
            <v xml:space="preserve">______ </v>
          </cell>
          <cell r="F218" t="str">
            <v xml:space="preserve">______ </v>
          </cell>
          <cell r="G218" t="str">
            <v xml:space="preserve">______ </v>
          </cell>
          <cell r="H218" t="str">
            <v xml:space="preserve">______ </v>
          </cell>
          <cell r="K218" t="str">
            <v xml:space="preserve">______ </v>
          </cell>
          <cell r="L218" t="str">
            <v xml:space="preserve">______ </v>
          </cell>
          <cell r="M218" t="str">
            <v xml:space="preserve">______ </v>
          </cell>
          <cell r="N218" t="str">
            <v xml:space="preserve">______ </v>
          </cell>
          <cell r="Q218" t="str">
            <v xml:space="preserve">______ </v>
          </cell>
          <cell r="R218" t="str">
            <v xml:space="preserve">______ </v>
          </cell>
          <cell r="S218" t="str">
            <v xml:space="preserve">______ </v>
          </cell>
          <cell r="U218" t="str">
            <v xml:space="preserve">______ </v>
          </cell>
          <cell r="V218" t="str">
            <v xml:space="preserve">______ </v>
          </cell>
          <cell r="W218" t="str">
            <v xml:space="preserve">______ </v>
          </cell>
          <cell r="Y218" t="str">
            <v xml:space="preserve">______ </v>
          </cell>
          <cell r="Z218" t="str">
            <v xml:space="preserve">______ </v>
          </cell>
          <cell r="AA218" t="str">
            <v xml:space="preserve">______ </v>
          </cell>
          <cell r="AC218" t="str">
            <v xml:space="preserve">______ </v>
          </cell>
          <cell r="AD218" t="str">
            <v xml:space="preserve">______ </v>
          </cell>
          <cell r="AE218" t="str">
            <v xml:space="preserve">______ </v>
          </cell>
          <cell r="AH218" t="str">
            <v xml:space="preserve">______ </v>
          </cell>
          <cell r="AI218" t="str">
            <v xml:space="preserve">______ </v>
          </cell>
          <cell r="AJ218" t="str">
            <v xml:space="preserve">______ </v>
          </cell>
          <cell r="AL218" t="str">
            <v xml:space="preserve">______ </v>
          </cell>
          <cell r="AM218" t="str">
            <v xml:space="preserve">______ </v>
          </cell>
          <cell r="AN218" t="str">
            <v xml:space="preserve">______ </v>
          </cell>
          <cell r="AP218" t="str">
            <v xml:space="preserve">______ </v>
          </cell>
          <cell r="AQ218" t="str">
            <v xml:space="preserve">______ </v>
          </cell>
          <cell r="AR218" t="str">
            <v xml:space="preserve">______ </v>
          </cell>
          <cell r="AT218" t="str">
            <v xml:space="preserve">______ </v>
          </cell>
          <cell r="AU218" t="str">
            <v xml:space="preserve">______ </v>
          </cell>
          <cell r="AV218" t="str">
            <v xml:space="preserve">______ </v>
          </cell>
          <cell r="AY218" t="str">
            <v xml:space="preserve">______ </v>
          </cell>
          <cell r="AZ218" t="str">
            <v xml:space="preserve">______ </v>
          </cell>
          <cell r="BA218" t="str">
            <v xml:space="preserve">______ </v>
          </cell>
          <cell r="BC218" t="str">
            <v xml:space="preserve">______ </v>
          </cell>
          <cell r="BD218" t="str">
            <v xml:space="preserve">______ </v>
          </cell>
          <cell r="BE218" t="str">
            <v xml:space="preserve">______ </v>
          </cell>
          <cell r="BG218" t="str">
            <v xml:space="preserve">______ </v>
          </cell>
          <cell r="BH218" t="str">
            <v xml:space="preserve">______ </v>
          </cell>
          <cell r="BI218" t="str">
            <v xml:space="preserve">______ </v>
          </cell>
          <cell r="BK218" t="str">
            <v xml:space="preserve">______ </v>
          </cell>
          <cell r="BL218" t="str">
            <v xml:space="preserve">______ </v>
          </cell>
          <cell r="BM218" t="str">
            <v xml:space="preserve">______ </v>
          </cell>
          <cell r="BP218" t="str">
            <v xml:space="preserve">______ </v>
          </cell>
          <cell r="BQ218" t="str">
            <v xml:space="preserve">______ </v>
          </cell>
          <cell r="BR218" t="str">
            <v xml:space="preserve">______ </v>
          </cell>
          <cell r="BT218" t="str">
            <v xml:space="preserve">______ </v>
          </cell>
          <cell r="BU218" t="str">
            <v xml:space="preserve">______ </v>
          </cell>
          <cell r="BV218" t="str">
            <v xml:space="preserve">______ </v>
          </cell>
          <cell r="BX218" t="str">
            <v xml:space="preserve">______ </v>
          </cell>
          <cell r="BY218" t="str">
            <v xml:space="preserve">______ </v>
          </cell>
          <cell r="BZ218" t="str">
            <v xml:space="preserve">______ </v>
          </cell>
          <cell r="CB218" t="str">
            <v xml:space="preserve">______ </v>
          </cell>
          <cell r="CC218" t="str">
            <v xml:space="preserve">______ </v>
          </cell>
          <cell r="CD218" t="str">
            <v xml:space="preserve">______ </v>
          </cell>
          <cell r="CG218" t="str">
            <v xml:space="preserve">______ </v>
          </cell>
          <cell r="CH218" t="str">
            <v xml:space="preserve">______ </v>
          </cell>
          <cell r="CI218" t="str">
            <v xml:space="preserve">______ </v>
          </cell>
        </row>
        <row r="219">
          <cell r="A219" t="str">
            <v>TOTAL PERIOD COSTS</v>
          </cell>
          <cell r="E219">
            <v>2.6</v>
          </cell>
          <cell r="F219">
            <v>2.5</v>
          </cell>
          <cell r="G219">
            <v>2.2000000000000002</v>
          </cell>
          <cell r="H219">
            <v>0.29999999999999982</v>
          </cell>
          <cell r="K219">
            <v>3.665</v>
          </cell>
          <cell r="L219">
            <v>2.7450000000000001</v>
          </cell>
          <cell r="M219">
            <v>4.0860000000000003</v>
          </cell>
          <cell r="N219">
            <v>4.5970000000000004</v>
          </cell>
          <cell r="Q219">
            <v>1.0649999999999999</v>
          </cell>
          <cell r="R219">
            <v>0.35699999999999993</v>
          </cell>
          <cell r="S219">
            <v>0.35699999999999993</v>
          </cell>
          <cell r="U219">
            <v>1.0660000000000001</v>
          </cell>
          <cell r="V219">
            <v>1.0649999999999999</v>
          </cell>
          <cell r="W219">
            <v>1.0649999999999999</v>
          </cell>
          <cell r="Y219">
            <v>1.0680000000000001</v>
          </cell>
          <cell r="Z219">
            <v>1.2</v>
          </cell>
          <cell r="AA219">
            <v>1.2</v>
          </cell>
          <cell r="AC219">
            <v>3.1989999999999998</v>
          </cell>
          <cell r="AD219">
            <v>2.6219999999999999</v>
          </cell>
          <cell r="AE219">
            <v>2.6219999999999999</v>
          </cell>
          <cell r="AH219">
            <v>1.0329999999999999</v>
          </cell>
          <cell r="AI219">
            <v>1.0329999999999999</v>
          </cell>
          <cell r="AJ219">
            <v>1.0329999999999999</v>
          </cell>
          <cell r="AL219">
            <v>1.0329999999999999</v>
          </cell>
          <cell r="AM219">
            <v>1.0329999999999999</v>
          </cell>
          <cell r="AN219">
            <v>1.0329999999999999</v>
          </cell>
          <cell r="AP219">
            <v>1.034</v>
          </cell>
          <cell r="AQ219">
            <v>1.034</v>
          </cell>
          <cell r="AR219">
            <v>1.034</v>
          </cell>
          <cell r="AT219">
            <v>3.1</v>
          </cell>
          <cell r="AU219">
            <v>3.1</v>
          </cell>
          <cell r="AV219">
            <v>3.1</v>
          </cell>
          <cell r="AY219">
            <v>0.86599999999999999</v>
          </cell>
          <cell r="AZ219">
            <v>0.86599999999999999</v>
          </cell>
          <cell r="BA219">
            <v>0.86599999999999999</v>
          </cell>
          <cell r="BC219">
            <v>0.86599999999999999</v>
          </cell>
          <cell r="BD219">
            <v>0.86599999999999999</v>
          </cell>
          <cell r="BE219">
            <v>0.86599999999999999</v>
          </cell>
          <cell r="BG219">
            <v>0.86699999999999999</v>
          </cell>
          <cell r="BH219">
            <v>0.86699999999999999</v>
          </cell>
          <cell r="BI219">
            <v>0.86699999999999999</v>
          </cell>
          <cell r="BK219">
            <v>2.5989999999999998</v>
          </cell>
          <cell r="BL219">
            <v>2.5989999999999998</v>
          </cell>
          <cell r="BM219">
            <v>2.5989999999999998</v>
          </cell>
          <cell r="BP219">
            <v>0.70100000000000007</v>
          </cell>
          <cell r="BQ219">
            <v>0.70100000000000007</v>
          </cell>
          <cell r="BR219">
            <v>0.70100000000000007</v>
          </cell>
          <cell r="BT219">
            <v>0.70100000000000007</v>
          </cell>
          <cell r="BU219">
            <v>0.70100000000000007</v>
          </cell>
          <cell r="BV219">
            <v>0.70100000000000007</v>
          </cell>
          <cell r="BX219">
            <v>0.70100000000000007</v>
          </cell>
          <cell r="BY219">
            <v>0.70100000000000007</v>
          </cell>
          <cell r="BZ219">
            <v>0.70100000000000007</v>
          </cell>
          <cell r="CB219">
            <v>2.1030000000000002</v>
          </cell>
          <cell r="CC219">
            <v>2.1030000000000002</v>
          </cell>
          <cell r="CD219">
            <v>2.1030000000000002</v>
          </cell>
          <cell r="CG219">
            <v>11.001000000000001</v>
          </cell>
          <cell r="CH219">
            <v>10.424000000000001</v>
          </cell>
          <cell r="CI219">
            <v>10.424000000000001</v>
          </cell>
        </row>
        <row r="221">
          <cell r="A221" t="str">
            <v>GROSS MARGIN</v>
          </cell>
          <cell r="E221">
            <v>22.9</v>
          </cell>
          <cell r="F221">
            <v>11.5</v>
          </cell>
          <cell r="G221">
            <v>19</v>
          </cell>
          <cell r="H221">
            <v>19.5</v>
          </cell>
          <cell r="K221">
            <v>33.048999999999999</v>
          </cell>
          <cell r="L221">
            <v>36.49</v>
          </cell>
          <cell r="M221">
            <v>30.662000000000006</v>
          </cell>
          <cell r="N221">
            <v>34.582999999999998</v>
          </cell>
          <cell r="Q221">
            <v>6.2520000000000007</v>
          </cell>
          <cell r="R221">
            <v>4.4589999999999996</v>
          </cell>
          <cell r="S221">
            <v>4.4589999999999996</v>
          </cell>
          <cell r="U221">
            <v>6.2510000000000003</v>
          </cell>
          <cell r="V221">
            <v>1.835</v>
          </cell>
          <cell r="W221">
            <v>1.9350000000000001</v>
          </cell>
          <cell r="Y221">
            <v>6.2479999999999993</v>
          </cell>
          <cell r="Z221">
            <v>3.83</v>
          </cell>
          <cell r="AA221">
            <v>3.83</v>
          </cell>
          <cell r="AC221">
            <v>18.750999999999998</v>
          </cell>
          <cell r="AD221">
            <v>10.123999999999999</v>
          </cell>
          <cell r="AE221">
            <v>10.224</v>
          </cell>
          <cell r="AH221">
            <v>10.608000000000001</v>
          </cell>
          <cell r="AI221">
            <v>0.66700000000000004</v>
          </cell>
          <cell r="AJ221">
            <v>0.66700000000000004</v>
          </cell>
          <cell r="AL221">
            <v>10.608000000000001</v>
          </cell>
          <cell r="AM221">
            <v>0.36699999999999999</v>
          </cell>
          <cell r="AN221">
            <v>0.36699999999999999</v>
          </cell>
          <cell r="AP221">
            <v>10.604999999999999</v>
          </cell>
          <cell r="AQ221">
            <v>-1.034</v>
          </cell>
          <cell r="AR221">
            <v>-1.034</v>
          </cell>
          <cell r="AT221">
            <v>31.820999999999998</v>
          </cell>
          <cell r="AU221">
            <v>0</v>
          </cell>
          <cell r="AV221">
            <v>0</v>
          </cell>
          <cell r="AY221">
            <v>7.0170000000000003</v>
          </cell>
          <cell r="AZ221">
            <v>7.0170000000000003</v>
          </cell>
          <cell r="BA221">
            <v>7.0170000000000003</v>
          </cell>
          <cell r="BC221">
            <v>7.0180000000000007</v>
          </cell>
          <cell r="BD221">
            <v>7.0180000000000007</v>
          </cell>
          <cell r="BE221">
            <v>7.0180000000000007</v>
          </cell>
          <cell r="BG221">
            <v>7.117</v>
          </cell>
          <cell r="BH221">
            <v>7.117</v>
          </cell>
          <cell r="BI221">
            <v>7.117</v>
          </cell>
          <cell r="BK221">
            <v>21.151999999999997</v>
          </cell>
          <cell r="BL221">
            <v>21.151999999999997</v>
          </cell>
          <cell r="BM221">
            <v>21.151999999999997</v>
          </cell>
          <cell r="BP221">
            <v>4.2789999999999999</v>
          </cell>
          <cell r="BQ221">
            <v>4.2789999999999999</v>
          </cell>
          <cell r="BR221">
            <v>4.2789999999999999</v>
          </cell>
          <cell r="BT221">
            <v>4.3800000000000008</v>
          </cell>
          <cell r="BU221">
            <v>4.3800000000000008</v>
          </cell>
          <cell r="BV221">
            <v>4.3800000000000008</v>
          </cell>
          <cell r="BX221">
            <v>4.3780000000000001</v>
          </cell>
          <cell r="BY221">
            <v>4.3780000000000001</v>
          </cell>
          <cell r="BZ221">
            <v>4.3780000000000001</v>
          </cell>
          <cell r="CB221">
            <v>13.037000000000001</v>
          </cell>
          <cell r="CC221">
            <v>13.037000000000001</v>
          </cell>
          <cell r="CD221">
            <v>13.037000000000001</v>
          </cell>
          <cell r="CG221">
            <v>84.760999999999981</v>
          </cell>
          <cell r="CH221">
            <v>44.312999999999995</v>
          </cell>
          <cell r="CI221">
            <v>44.412999999999997</v>
          </cell>
        </row>
        <row r="222">
          <cell r="B222" t="str">
            <v>% SALES</v>
          </cell>
          <cell r="E222">
            <v>0.57107231920199497</v>
          </cell>
          <cell r="F222">
            <v>0.39249146757679176</v>
          </cell>
          <cell r="G222">
            <v>0.52054794520547931</v>
          </cell>
          <cell r="H222">
            <v>0.52560646900269548</v>
          </cell>
          <cell r="K222">
            <v>0.6342282523172581</v>
          </cell>
          <cell r="L222">
            <v>0.55988584404824004</v>
          </cell>
          <cell r="M222">
            <v>0.59097216868398739</v>
          </cell>
          <cell r="N222">
            <v>0.5844092199540355</v>
          </cell>
          <cell r="Q222">
            <v>0.55731859511499382</v>
          </cell>
          <cell r="R222">
            <v>0.58188698942972727</v>
          </cell>
          <cell r="S222">
            <v>0.58188698942972727</v>
          </cell>
          <cell r="U222">
            <v>0.55318584070796462</v>
          </cell>
          <cell r="V222">
            <v>0.36699999999999999</v>
          </cell>
          <cell r="W222">
            <v>0.35833333333333334</v>
          </cell>
          <cell r="Y222">
            <v>0.55287142730731786</v>
          </cell>
          <cell r="Z222">
            <v>0.55107913669064745</v>
          </cell>
          <cell r="AA222">
            <v>0.55107913669064745</v>
          </cell>
          <cell r="AC222">
            <v>0.55445163961086952</v>
          </cell>
          <cell r="AD222">
            <v>0.51618824249222439</v>
          </cell>
          <cell r="AE222">
            <v>0.51086793584170298</v>
          </cell>
          <cell r="AH222">
            <v>0.64671096750594415</v>
          </cell>
          <cell r="AI222">
            <v>0.24703703703703703</v>
          </cell>
          <cell r="AJ222">
            <v>0.24703703703703703</v>
          </cell>
          <cell r="AL222">
            <v>0.64667154352596934</v>
          </cell>
          <cell r="AM222">
            <v>0.14115384615384613</v>
          </cell>
          <cell r="AN222">
            <v>0.14115384615384613</v>
          </cell>
          <cell r="AP222">
            <v>0.64656749176929629</v>
          </cell>
          <cell r="AQ222">
            <v>-5.17</v>
          </cell>
          <cell r="AR222">
            <v>-5.17</v>
          </cell>
          <cell r="AT222">
            <v>0.64665000304822284</v>
          </cell>
          <cell r="AU222">
            <v>0</v>
          </cell>
          <cell r="AV222">
            <v>0</v>
          </cell>
          <cell r="AY222">
            <v>0.62484416740872661</v>
          </cell>
          <cell r="AZ222">
            <v>0.62484416740872661</v>
          </cell>
          <cell r="BA222">
            <v>0.62484416740872661</v>
          </cell>
          <cell r="BC222">
            <v>0.62482193732193736</v>
          </cell>
          <cell r="BD222">
            <v>0.62482193732193736</v>
          </cell>
          <cell r="BE222">
            <v>0.62482193732193736</v>
          </cell>
          <cell r="BG222">
            <v>0.62809990292118967</v>
          </cell>
          <cell r="BH222">
            <v>0.62809990292118967</v>
          </cell>
          <cell r="BI222">
            <v>0.62809990292118967</v>
          </cell>
          <cell r="BK222">
            <v>0.62592844671973469</v>
          </cell>
          <cell r="BL222">
            <v>0.62592844671973469</v>
          </cell>
          <cell r="BM222">
            <v>0.62592844671973469</v>
          </cell>
          <cell r="BP222">
            <v>0.55341438178996372</v>
          </cell>
          <cell r="BQ222">
            <v>0.55341438178996372</v>
          </cell>
          <cell r="BR222">
            <v>0.55341438178996372</v>
          </cell>
          <cell r="BT222">
            <v>0.55917273075450025</v>
          </cell>
          <cell r="BU222">
            <v>0.55917273075450025</v>
          </cell>
          <cell r="BV222">
            <v>0.55917273075450025</v>
          </cell>
          <cell r="BX222">
            <v>0.55906014557527772</v>
          </cell>
          <cell r="BY222">
            <v>3.5504014272970568</v>
          </cell>
          <cell r="BZ222">
            <v>3.5504014272970568</v>
          </cell>
          <cell r="CB222">
            <v>0.5572320054710207</v>
          </cell>
          <cell r="CC222">
            <v>0.77609967793976697</v>
          </cell>
          <cell r="CD222">
            <v>0.77609967793976697</v>
          </cell>
          <cell r="CG222">
            <v>0.60449874123679703</v>
          </cell>
          <cell r="CH222">
            <v>0.58534478317554783</v>
          </cell>
          <cell r="CI222">
            <v>0.58358222487356115</v>
          </cell>
        </row>
        <row r="224">
          <cell r="A224" t="str">
            <v>R&amp;D EXPENSE</v>
          </cell>
          <cell r="E224">
            <v>6.9</v>
          </cell>
          <cell r="F224">
            <v>8.1</v>
          </cell>
          <cell r="G224">
            <v>4.5999999999999996</v>
          </cell>
          <cell r="H224">
            <v>2.2999999999999998</v>
          </cell>
          <cell r="K224">
            <v>3.2160000000000002</v>
          </cell>
          <cell r="L224">
            <v>3.984</v>
          </cell>
          <cell r="M224">
            <v>3.2009999999999996</v>
          </cell>
          <cell r="N224">
            <v>2.9689999999999999</v>
          </cell>
          <cell r="Q224">
            <v>0.84899999999999998</v>
          </cell>
          <cell r="R224">
            <v>1.1020000000000001</v>
          </cell>
          <cell r="S224">
            <v>1.1020000000000001</v>
          </cell>
          <cell r="U224">
            <v>0.84899999999999998</v>
          </cell>
          <cell r="V224">
            <v>1.1020000000000001</v>
          </cell>
          <cell r="W224">
            <v>1.1020000000000001</v>
          </cell>
          <cell r="Y224">
            <v>0.85</v>
          </cell>
          <cell r="Z224">
            <v>1.38</v>
          </cell>
          <cell r="AA224">
            <v>1.38</v>
          </cell>
          <cell r="AC224">
            <v>2.548</v>
          </cell>
          <cell r="AD224">
            <v>3.5840000000000001</v>
          </cell>
          <cell r="AE224">
            <v>3.5840000000000001</v>
          </cell>
          <cell r="AH224">
            <v>1.216</v>
          </cell>
          <cell r="AI224">
            <v>1</v>
          </cell>
          <cell r="AJ224">
            <v>1</v>
          </cell>
          <cell r="AL224">
            <v>1.2170000000000001</v>
          </cell>
          <cell r="AM224">
            <v>1</v>
          </cell>
          <cell r="AN224">
            <v>1</v>
          </cell>
          <cell r="AP224">
            <v>1.2170000000000001</v>
          </cell>
          <cell r="AQ224">
            <v>1.3</v>
          </cell>
          <cell r="AR224">
            <v>1.3</v>
          </cell>
          <cell r="AT224">
            <v>3.65</v>
          </cell>
          <cell r="AU224">
            <v>3.3</v>
          </cell>
          <cell r="AV224">
            <v>3.3</v>
          </cell>
          <cell r="AY224">
            <v>0.84399999999999997</v>
          </cell>
          <cell r="AZ224">
            <v>0.84399999999999997</v>
          </cell>
          <cell r="BA224">
            <v>0.84399999999999997</v>
          </cell>
          <cell r="BC224">
            <v>0.84499999999999997</v>
          </cell>
          <cell r="BD224">
            <v>0.84499999999999997</v>
          </cell>
          <cell r="BE224">
            <v>0.84499999999999997</v>
          </cell>
          <cell r="BG224">
            <v>0.84499999999999997</v>
          </cell>
          <cell r="BH224">
            <v>0.84499999999999997</v>
          </cell>
          <cell r="BI224">
            <v>0.84499999999999997</v>
          </cell>
          <cell r="BK224">
            <v>2.5339999999999998</v>
          </cell>
          <cell r="BL224">
            <v>2.5339999999999998</v>
          </cell>
          <cell r="BM224">
            <v>2.5339999999999998</v>
          </cell>
          <cell r="BP224">
            <v>0.54600000000000004</v>
          </cell>
          <cell r="BQ224">
            <v>0.54600000000000004</v>
          </cell>
          <cell r="BR224">
            <v>0.54600000000000004</v>
          </cell>
          <cell r="BT224">
            <v>0.54600000000000004</v>
          </cell>
          <cell r="BU224">
            <v>0.54600000000000004</v>
          </cell>
          <cell r="BV224">
            <v>0.54600000000000004</v>
          </cell>
          <cell r="BX224">
            <v>0.54600000000000004</v>
          </cell>
          <cell r="BY224">
            <v>0.54600000000000004</v>
          </cell>
          <cell r="BZ224">
            <v>0.54600000000000004</v>
          </cell>
          <cell r="CB224">
            <v>1.6380000000000001</v>
          </cell>
          <cell r="CC224">
            <v>1.6380000000000001</v>
          </cell>
          <cell r="CD224">
            <v>1.6380000000000001</v>
          </cell>
          <cell r="CG224">
            <v>10.37</v>
          </cell>
          <cell r="CH224">
            <v>11.055999999999999</v>
          </cell>
          <cell r="CI224">
            <v>11.055999999999999</v>
          </cell>
        </row>
        <row r="225">
          <cell r="A225" t="str">
            <v>SLS &amp; MKTG EXP - DIV</v>
          </cell>
          <cell r="E225">
            <v>0.7</v>
          </cell>
          <cell r="F225">
            <v>1.5</v>
          </cell>
          <cell r="G225">
            <v>0.9</v>
          </cell>
          <cell r="H225">
            <v>1.7</v>
          </cell>
          <cell r="K225">
            <v>1.431</v>
          </cell>
          <cell r="L225">
            <v>1.3540000000000001</v>
          </cell>
          <cell r="M225">
            <v>1.2</v>
          </cell>
          <cell r="N225">
            <v>0.496</v>
          </cell>
          <cell r="Q225">
            <v>0.16700000000000001</v>
          </cell>
          <cell r="R225">
            <v>0.79200000000000004</v>
          </cell>
          <cell r="S225">
            <v>0.79200000000000004</v>
          </cell>
          <cell r="U225">
            <v>0.16700000000000001</v>
          </cell>
          <cell r="V225">
            <v>0.16700000000000001</v>
          </cell>
          <cell r="W225">
            <v>0.16700000000000001</v>
          </cell>
          <cell r="Y225">
            <v>0.16700000000000001</v>
          </cell>
          <cell r="Z225">
            <v>0.16700000000000001</v>
          </cell>
          <cell r="AA225">
            <v>0.16700000000000001</v>
          </cell>
          <cell r="AC225">
            <v>0.501</v>
          </cell>
          <cell r="AD225">
            <v>1.1260000000000001</v>
          </cell>
          <cell r="AE225">
            <v>1.1260000000000001</v>
          </cell>
          <cell r="AH225">
            <v>0.13300000000000001</v>
          </cell>
          <cell r="AI225">
            <v>0.13300000000000001</v>
          </cell>
          <cell r="AJ225">
            <v>0.13300000000000001</v>
          </cell>
          <cell r="AL225">
            <v>0.13300000000000001</v>
          </cell>
          <cell r="AM225">
            <v>0.13300000000000001</v>
          </cell>
          <cell r="AN225">
            <v>0.13300000000000001</v>
          </cell>
          <cell r="AP225">
            <v>0.13300000000000001</v>
          </cell>
          <cell r="AQ225">
            <v>0.13300000000000001</v>
          </cell>
          <cell r="AR225">
            <v>0.13300000000000001</v>
          </cell>
          <cell r="AT225">
            <v>0.39900000000000002</v>
          </cell>
          <cell r="AU225">
            <v>0.39900000000000002</v>
          </cell>
          <cell r="AV225">
            <v>0.39900000000000002</v>
          </cell>
          <cell r="AY225">
            <v>0.1</v>
          </cell>
          <cell r="AZ225">
            <v>0.1</v>
          </cell>
          <cell r="BA225">
            <v>0.1</v>
          </cell>
          <cell r="BC225">
            <v>0.1</v>
          </cell>
          <cell r="BD225">
            <v>0.1</v>
          </cell>
          <cell r="BE225">
            <v>0.1</v>
          </cell>
          <cell r="BG225">
            <v>0.1</v>
          </cell>
          <cell r="BH225">
            <v>0.1</v>
          </cell>
          <cell r="BI225">
            <v>0.1</v>
          </cell>
          <cell r="BK225">
            <v>0.30000000000000004</v>
          </cell>
          <cell r="BL225">
            <v>0.30000000000000004</v>
          </cell>
          <cell r="BM225">
            <v>0.30000000000000004</v>
          </cell>
          <cell r="BP225">
            <v>0.1</v>
          </cell>
          <cell r="BQ225">
            <v>0.1</v>
          </cell>
          <cell r="BR225">
            <v>0.1</v>
          </cell>
          <cell r="BT225">
            <v>0.1</v>
          </cell>
          <cell r="BU225">
            <v>0.1</v>
          </cell>
          <cell r="BV225">
            <v>0.1</v>
          </cell>
          <cell r="BX225">
            <v>0.1</v>
          </cell>
          <cell r="BY225">
            <v>0.1</v>
          </cell>
          <cell r="BZ225">
            <v>0.1</v>
          </cell>
          <cell r="CB225">
            <v>0.30000000000000004</v>
          </cell>
          <cell r="CC225">
            <v>0.30000000000000004</v>
          </cell>
          <cell r="CD225">
            <v>0.30000000000000004</v>
          </cell>
          <cell r="CG225">
            <v>1.5000000000000002</v>
          </cell>
          <cell r="CH225">
            <v>2.125</v>
          </cell>
          <cell r="CI225">
            <v>2.125</v>
          </cell>
        </row>
        <row r="226">
          <cell r="A226" t="str">
            <v>SLS &amp; MKTG EXP - ALLOC</v>
          </cell>
          <cell r="E226">
            <v>2.1</v>
          </cell>
          <cell r="F226">
            <v>0.9</v>
          </cell>
          <cell r="G226">
            <v>2.6</v>
          </cell>
          <cell r="H226">
            <v>3.1</v>
          </cell>
          <cell r="K226">
            <v>0.5169999999999999</v>
          </cell>
          <cell r="L226">
            <v>1.762</v>
          </cell>
          <cell r="M226">
            <v>0.9</v>
          </cell>
          <cell r="N226">
            <v>0.74399999999999999</v>
          </cell>
          <cell r="Q226">
            <v>0.13700000000000001</v>
          </cell>
          <cell r="R226">
            <v>0.158</v>
          </cell>
          <cell r="S226">
            <v>0.158</v>
          </cell>
          <cell r="U226">
            <v>0.13700000000000001</v>
          </cell>
          <cell r="V226">
            <v>0.154</v>
          </cell>
          <cell r="W226">
            <v>0.154</v>
          </cell>
          <cell r="Y226">
            <v>0.13700000000000001</v>
          </cell>
          <cell r="Z226">
            <v>0.154</v>
          </cell>
          <cell r="AA226">
            <v>0.154</v>
          </cell>
          <cell r="AC226">
            <v>0.41100000000000003</v>
          </cell>
          <cell r="AD226">
            <v>0.46599999999999997</v>
          </cell>
          <cell r="AE226">
            <v>0.46599999999999997</v>
          </cell>
          <cell r="AH226">
            <v>0.159</v>
          </cell>
          <cell r="AI226">
            <v>0.159</v>
          </cell>
          <cell r="AJ226">
            <v>0.159</v>
          </cell>
          <cell r="AL226">
            <v>0.159</v>
          </cell>
          <cell r="AM226">
            <v>0.159</v>
          </cell>
          <cell r="AN226">
            <v>0.159</v>
          </cell>
          <cell r="AP226">
            <v>0.159</v>
          </cell>
          <cell r="AQ226">
            <v>0.159</v>
          </cell>
          <cell r="AR226">
            <v>0.159</v>
          </cell>
          <cell r="AT226">
            <v>0.47699999999999998</v>
          </cell>
          <cell r="AU226">
            <v>0.47699999999999998</v>
          </cell>
          <cell r="AV226">
            <v>0.47699999999999998</v>
          </cell>
          <cell r="AY226">
            <v>0.192</v>
          </cell>
          <cell r="AZ226">
            <v>0.192</v>
          </cell>
          <cell r="BA226">
            <v>0.192</v>
          </cell>
          <cell r="BC226">
            <v>0.192</v>
          </cell>
          <cell r="BD226">
            <v>0.192</v>
          </cell>
          <cell r="BE226">
            <v>0.192</v>
          </cell>
          <cell r="BG226">
            <v>0.192</v>
          </cell>
          <cell r="BH226">
            <v>0.192</v>
          </cell>
          <cell r="BI226">
            <v>0.192</v>
          </cell>
          <cell r="BK226">
            <v>0.57600000000000007</v>
          </cell>
          <cell r="BL226">
            <v>0.57600000000000007</v>
          </cell>
          <cell r="BM226">
            <v>0.57600000000000007</v>
          </cell>
          <cell r="BP226">
            <v>0.22500000000000001</v>
          </cell>
          <cell r="BQ226">
            <v>0.22500000000000001</v>
          </cell>
          <cell r="BR226">
            <v>0.22500000000000001</v>
          </cell>
          <cell r="BT226">
            <v>0.22500000000000001</v>
          </cell>
          <cell r="BU226">
            <v>0.22500000000000001</v>
          </cell>
          <cell r="BV226">
            <v>0.22500000000000001</v>
          </cell>
          <cell r="BX226">
            <v>0.22500000000000001</v>
          </cell>
          <cell r="BY226">
            <v>0.22500000000000001</v>
          </cell>
          <cell r="BZ226">
            <v>0.22500000000000001</v>
          </cell>
          <cell r="CB226">
            <v>0.67500000000000004</v>
          </cell>
          <cell r="CC226">
            <v>0.67500000000000004</v>
          </cell>
          <cell r="CD226">
            <v>0.67500000000000004</v>
          </cell>
          <cell r="CG226">
            <v>2.1390000000000002</v>
          </cell>
          <cell r="CH226">
            <v>2.194</v>
          </cell>
          <cell r="CI226">
            <v>2.194</v>
          </cell>
        </row>
        <row r="227">
          <cell r="E227" t="str">
            <v xml:space="preserve">______ </v>
          </cell>
          <cell r="F227" t="str">
            <v xml:space="preserve">______ </v>
          </cell>
          <cell r="G227" t="str">
            <v xml:space="preserve">______ </v>
          </cell>
          <cell r="H227" t="str">
            <v xml:space="preserve">______ </v>
          </cell>
          <cell r="K227" t="str">
            <v xml:space="preserve">______ </v>
          </cell>
          <cell r="L227" t="str">
            <v xml:space="preserve">______ </v>
          </cell>
          <cell r="M227" t="str">
            <v xml:space="preserve">______ </v>
          </cell>
          <cell r="N227" t="str">
            <v xml:space="preserve">______ </v>
          </cell>
          <cell r="Q227" t="str">
            <v xml:space="preserve">______ </v>
          </cell>
          <cell r="R227" t="str">
            <v xml:space="preserve">______ </v>
          </cell>
          <cell r="S227" t="str">
            <v xml:space="preserve">______ </v>
          </cell>
          <cell r="U227" t="str">
            <v xml:space="preserve">______ </v>
          </cell>
          <cell r="V227" t="str">
            <v xml:space="preserve">______ </v>
          </cell>
          <cell r="W227" t="str">
            <v xml:space="preserve">______ </v>
          </cell>
          <cell r="Y227" t="str">
            <v xml:space="preserve">______ </v>
          </cell>
          <cell r="Z227" t="str">
            <v xml:space="preserve">______ </v>
          </cell>
          <cell r="AA227" t="str">
            <v xml:space="preserve">______ </v>
          </cell>
          <cell r="AC227" t="str">
            <v xml:space="preserve">______ </v>
          </cell>
          <cell r="AD227" t="str">
            <v xml:space="preserve">______ </v>
          </cell>
          <cell r="AE227" t="str">
            <v xml:space="preserve">______ </v>
          </cell>
          <cell r="AH227" t="str">
            <v xml:space="preserve">______ </v>
          </cell>
          <cell r="AI227" t="str">
            <v xml:space="preserve">______ </v>
          </cell>
          <cell r="AJ227" t="str">
            <v xml:space="preserve">______ </v>
          </cell>
          <cell r="AL227" t="str">
            <v xml:space="preserve">______ </v>
          </cell>
          <cell r="AM227" t="str">
            <v xml:space="preserve">______ </v>
          </cell>
          <cell r="AN227" t="str">
            <v xml:space="preserve">______ </v>
          </cell>
          <cell r="AP227" t="str">
            <v xml:space="preserve">______ </v>
          </cell>
          <cell r="AQ227" t="str">
            <v xml:space="preserve">______ </v>
          </cell>
          <cell r="AR227" t="str">
            <v xml:space="preserve">______ </v>
          </cell>
          <cell r="AT227" t="str">
            <v xml:space="preserve">______ </v>
          </cell>
          <cell r="AU227" t="str">
            <v xml:space="preserve">______ </v>
          </cell>
          <cell r="AV227" t="str">
            <v xml:space="preserve">______ </v>
          </cell>
          <cell r="AY227" t="str">
            <v xml:space="preserve">______ </v>
          </cell>
          <cell r="AZ227" t="str">
            <v xml:space="preserve">______ </v>
          </cell>
          <cell r="BA227" t="str">
            <v xml:space="preserve">______ </v>
          </cell>
          <cell r="BC227" t="str">
            <v xml:space="preserve">______ </v>
          </cell>
          <cell r="BD227" t="str">
            <v xml:space="preserve">______ </v>
          </cell>
          <cell r="BE227" t="str">
            <v xml:space="preserve">______ </v>
          </cell>
          <cell r="BG227" t="str">
            <v xml:space="preserve">______ </v>
          </cell>
          <cell r="BH227" t="str">
            <v xml:space="preserve">______ </v>
          </cell>
          <cell r="BI227" t="str">
            <v xml:space="preserve">______ </v>
          </cell>
          <cell r="BK227" t="str">
            <v xml:space="preserve">______ </v>
          </cell>
          <cell r="BL227" t="str">
            <v xml:space="preserve">______ </v>
          </cell>
          <cell r="BM227" t="str">
            <v xml:space="preserve">______ </v>
          </cell>
          <cell r="BP227" t="str">
            <v xml:space="preserve">______ </v>
          </cell>
          <cell r="BQ227" t="str">
            <v xml:space="preserve">______ </v>
          </cell>
          <cell r="BR227" t="str">
            <v xml:space="preserve">______ </v>
          </cell>
          <cell r="BT227" t="str">
            <v xml:space="preserve">______ </v>
          </cell>
          <cell r="BU227" t="str">
            <v xml:space="preserve">______ </v>
          </cell>
          <cell r="BV227" t="str">
            <v xml:space="preserve">______ </v>
          </cell>
          <cell r="BX227" t="str">
            <v xml:space="preserve">______ </v>
          </cell>
          <cell r="BY227" t="str">
            <v xml:space="preserve">______ </v>
          </cell>
          <cell r="BZ227" t="str">
            <v xml:space="preserve">______ </v>
          </cell>
          <cell r="CB227" t="str">
            <v xml:space="preserve">______ </v>
          </cell>
          <cell r="CC227" t="str">
            <v xml:space="preserve">______ </v>
          </cell>
          <cell r="CD227" t="str">
            <v xml:space="preserve">______ </v>
          </cell>
          <cell r="CG227" t="str">
            <v xml:space="preserve">______ </v>
          </cell>
          <cell r="CH227" t="str">
            <v xml:space="preserve">______ </v>
          </cell>
          <cell r="CI227" t="str">
            <v xml:space="preserve">______ </v>
          </cell>
        </row>
        <row r="228">
          <cell r="A228" t="str">
            <v>TOTAL SLS &amp; MKTG EXP</v>
          </cell>
          <cell r="E228">
            <v>2.8</v>
          </cell>
          <cell r="F228">
            <v>2.4</v>
          </cell>
          <cell r="G228">
            <v>3.5</v>
          </cell>
          <cell r="H228">
            <v>4.8</v>
          </cell>
          <cell r="K228">
            <v>1.948</v>
          </cell>
          <cell r="L228">
            <v>3.1160000000000001</v>
          </cell>
          <cell r="M228">
            <v>2.1</v>
          </cell>
          <cell r="N228">
            <v>1.24</v>
          </cell>
          <cell r="Q228">
            <v>0.30400000000000005</v>
          </cell>
          <cell r="R228">
            <v>0.95000000000000007</v>
          </cell>
          <cell r="S228">
            <v>0.95000000000000007</v>
          </cell>
          <cell r="U228">
            <v>0.30400000000000005</v>
          </cell>
          <cell r="V228">
            <v>0.32100000000000001</v>
          </cell>
          <cell r="W228">
            <v>0.32100000000000001</v>
          </cell>
          <cell r="Y228">
            <v>0.30400000000000005</v>
          </cell>
          <cell r="Z228">
            <v>0.32100000000000001</v>
          </cell>
          <cell r="AA228">
            <v>0.32100000000000001</v>
          </cell>
          <cell r="AC228">
            <v>0.91200000000000003</v>
          </cell>
          <cell r="AD228">
            <v>1.5920000000000001</v>
          </cell>
          <cell r="AE228">
            <v>1.5920000000000001</v>
          </cell>
          <cell r="AH228">
            <v>0.29200000000000004</v>
          </cell>
          <cell r="AI228">
            <v>0.29200000000000004</v>
          </cell>
          <cell r="AJ228">
            <v>0.29200000000000004</v>
          </cell>
          <cell r="AL228">
            <v>0.29200000000000004</v>
          </cell>
          <cell r="AM228">
            <v>0.29200000000000004</v>
          </cell>
          <cell r="AN228">
            <v>0.29200000000000004</v>
          </cell>
          <cell r="AP228">
            <v>0.29200000000000004</v>
          </cell>
          <cell r="AQ228">
            <v>0.29200000000000004</v>
          </cell>
          <cell r="AR228">
            <v>0.29200000000000004</v>
          </cell>
          <cell r="AT228">
            <v>0.876</v>
          </cell>
          <cell r="AU228">
            <v>0.876</v>
          </cell>
          <cell r="AV228">
            <v>0.876</v>
          </cell>
          <cell r="AY228">
            <v>0.29200000000000004</v>
          </cell>
          <cell r="AZ228">
            <v>0.29200000000000004</v>
          </cell>
          <cell r="BA228">
            <v>0.29200000000000004</v>
          </cell>
          <cell r="BC228">
            <v>0.29200000000000004</v>
          </cell>
          <cell r="BD228">
            <v>0.29200000000000004</v>
          </cell>
          <cell r="BE228">
            <v>0.29200000000000004</v>
          </cell>
          <cell r="BG228">
            <v>0.29200000000000004</v>
          </cell>
          <cell r="BH228">
            <v>0.29200000000000004</v>
          </cell>
          <cell r="BI228">
            <v>0.29200000000000004</v>
          </cell>
          <cell r="BK228">
            <v>0.87600000000000011</v>
          </cell>
          <cell r="BL228">
            <v>0.87600000000000011</v>
          </cell>
          <cell r="BM228">
            <v>0.87600000000000011</v>
          </cell>
          <cell r="BP228">
            <v>0.32500000000000001</v>
          </cell>
          <cell r="BQ228">
            <v>0.32500000000000001</v>
          </cell>
          <cell r="BR228">
            <v>0.32500000000000001</v>
          </cell>
          <cell r="BT228">
            <v>0.32500000000000001</v>
          </cell>
          <cell r="BU228">
            <v>0.32500000000000001</v>
          </cell>
          <cell r="BV228">
            <v>0.32500000000000001</v>
          </cell>
          <cell r="BX228">
            <v>0.32500000000000001</v>
          </cell>
          <cell r="BY228">
            <v>0.32500000000000001</v>
          </cell>
          <cell r="BZ228">
            <v>0.32500000000000001</v>
          </cell>
          <cell r="CB228">
            <v>0.97500000000000009</v>
          </cell>
          <cell r="CC228">
            <v>0.97500000000000009</v>
          </cell>
          <cell r="CD228">
            <v>0.97500000000000009</v>
          </cell>
          <cell r="CG228">
            <v>3.6390000000000002</v>
          </cell>
          <cell r="CH228">
            <v>4.319</v>
          </cell>
          <cell r="CI228">
            <v>4.319</v>
          </cell>
        </row>
        <row r="230">
          <cell r="A230" t="str">
            <v>G&amp;A EXP - DIV</v>
          </cell>
          <cell r="K230">
            <v>0.43100000000000005</v>
          </cell>
          <cell r="L230">
            <v>0.65</v>
          </cell>
          <cell r="M230">
            <v>0.4</v>
          </cell>
          <cell r="N230">
            <v>0.55600000000000005</v>
          </cell>
          <cell r="Q230">
            <v>0.1</v>
          </cell>
          <cell r="R230">
            <v>9.0999999999999998E-2</v>
          </cell>
          <cell r="S230">
            <v>9.0999999999999998E-2</v>
          </cell>
          <cell r="U230">
            <v>0.1</v>
          </cell>
          <cell r="V230">
            <v>0.1</v>
          </cell>
          <cell r="W230">
            <v>0.1</v>
          </cell>
          <cell r="Y230">
            <v>0.1</v>
          </cell>
          <cell r="Z230">
            <v>0.1</v>
          </cell>
          <cell r="AA230">
            <v>0.1</v>
          </cell>
          <cell r="AC230">
            <v>0.30000000000000004</v>
          </cell>
          <cell r="AD230">
            <v>0.29100000000000004</v>
          </cell>
          <cell r="AE230">
            <v>0.29100000000000004</v>
          </cell>
          <cell r="AH230">
            <v>0.1</v>
          </cell>
          <cell r="AI230">
            <v>0.1</v>
          </cell>
          <cell r="AJ230">
            <v>0.1</v>
          </cell>
          <cell r="AL230">
            <v>0.1</v>
          </cell>
          <cell r="AM230">
            <v>0.1</v>
          </cell>
          <cell r="AN230">
            <v>0.1</v>
          </cell>
          <cell r="AP230">
            <v>0.1</v>
          </cell>
          <cell r="AQ230">
            <v>0.1</v>
          </cell>
          <cell r="AR230">
            <v>0.1</v>
          </cell>
          <cell r="AT230">
            <v>0.30000000000000004</v>
          </cell>
          <cell r="AU230">
            <v>0.30000000000000004</v>
          </cell>
          <cell r="AV230">
            <v>0.30000000000000004</v>
          </cell>
          <cell r="AY230">
            <v>0.1</v>
          </cell>
          <cell r="AZ230">
            <v>0.1</v>
          </cell>
          <cell r="BA230">
            <v>0.1</v>
          </cell>
          <cell r="BC230">
            <v>0.1</v>
          </cell>
          <cell r="BD230">
            <v>0.1</v>
          </cell>
          <cell r="BE230">
            <v>0.1</v>
          </cell>
          <cell r="BG230">
            <v>0.1</v>
          </cell>
          <cell r="BH230">
            <v>0.1</v>
          </cell>
          <cell r="BI230">
            <v>0.1</v>
          </cell>
          <cell r="BK230">
            <v>0.30000000000000004</v>
          </cell>
          <cell r="BL230">
            <v>0.30000000000000004</v>
          </cell>
          <cell r="BM230">
            <v>0.30000000000000004</v>
          </cell>
          <cell r="BP230">
            <v>0.13300000000000001</v>
          </cell>
          <cell r="BQ230">
            <v>0.13300000000000001</v>
          </cell>
          <cell r="BR230">
            <v>0.13300000000000001</v>
          </cell>
          <cell r="BT230">
            <v>0.13300000000000001</v>
          </cell>
          <cell r="BU230">
            <v>0.13300000000000001</v>
          </cell>
          <cell r="BV230">
            <v>0.13300000000000001</v>
          </cell>
          <cell r="BX230">
            <v>0.13300000000000001</v>
          </cell>
          <cell r="BY230">
            <v>0.13300000000000001</v>
          </cell>
          <cell r="BZ230">
            <v>0.13300000000000001</v>
          </cell>
          <cell r="CB230">
            <v>0.39900000000000002</v>
          </cell>
          <cell r="CC230">
            <v>0.39900000000000002</v>
          </cell>
          <cell r="CD230">
            <v>0.39900000000000002</v>
          </cell>
          <cell r="CG230">
            <v>1.2990000000000002</v>
          </cell>
          <cell r="CH230">
            <v>1.29</v>
          </cell>
          <cell r="CI230">
            <v>1.29</v>
          </cell>
        </row>
        <row r="231">
          <cell r="A231" t="str">
            <v>G&amp;A EXP - ALLOC</v>
          </cell>
          <cell r="K231">
            <v>0.63900000000000001</v>
          </cell>
          <cell r="L231">
            <v>0.77</v>
          </cell>
          <cell r="M231">
            <v>0.5</v>
          </cell>
          <cell r="N231">
            <v>0.65200000000000002</v>
          </cell>
          <cell r="Q231">
            <v>9.0999999999999998E-2</v>
          </cell>
          <cell r="R231">
            <v>4.2000000000000003E-2</v>
          </cell>
          <cell r="S231">
            <v>4.2000000000000003E-2</v>
          </cell>
          <cell r="U231">
            <v>9.0999999999999998E-2</v>
          </cell>
          <cell r="V231">
            <v>9.0999999999999998E-2</v>
          </cell>
          <cell r="W231">
            <v>9.0999999999999998E-2</v>
          </cell>
          <cell r="Y231">
            <v>9.0999999999999998E-2</v>
          </cell>
          <cell r="Z231">
            <v>9.0999999999999998E-2</v>
          </cell>
          <cell r="AA231">
            <v>9.0999999999999998E-2</v>
          </cell>
          <cell r="AC231">
            <v>0.27300000000000002</v>
          </cell>
          <cell r="AD231">
            <v>0.224</v>
          </cell>
          <cell r="AE231">
            <v>0.224</v>
          </cell>
          <cell r="AH231">
            <v>7.1999999999999995E-2</v>
          </cell>
          <cell r="AI231">
            <v>7.1999999999999995E-2</v>
          </cell>
          <cell r="AJ231">
            <v>7.1999999999999995E-2</v>
          </cell>
          <cell r="AL231">
            <v>7.1999999999999995E-2</v>
          </cell>
          <cell r="AM231">
            <v>7.1999999999999995E-2</v>
          </cell>
          <cell r="AN231">
            <v>7.1999999999999995E-2</v>
          </cell>
          <cell r="AP231">
            <v>7.1999999999999995E-2</v>
          </cell>
          <cell r="AQ231">
            <v>7.1999999999999995E-2</v>
          </cell>
          <cell r="AR231">
            <v>7.1999999999999995E-2</v>
          </cell>
          <cell r="AT231">
            <v>0.21599999999999997</v>
          </cell>
          <cell r="AU231">
            <v>0.21599999999999997</v>
          </cell>
          <cell r="AV231">
            <v>0.21599999999999997</v>
          </cell>
          <cell r="AY231">
            <v>6.8000000000000005E-2</v>
          </cell>
          <cell r="AZ231">
            <v>6.8000000000000005E-2</v>
          </cell>
          <cell r="BA231">
            <v>6.8000000000000005E-2</v>
          </cell>
          <cell r="BC231">
            <v>6.8000000000000005E-2</v>
          </cell>
          <cell r="BD231">
            <v>6.8000000000000005E-2</v>
          </cell>
          <cell r="BE231">
            <v>6.8000000000000005E-2</v>
          </cell>
          <cell r="BG231">
            <v>6.8000000000000005E-2</v>
          </cell>
          <cell r="BH231">
            <v>6.8000000000000005E-2</v>
          </cell>
          <cell r="BI231">
            <v>6.8000000000000005E-2</v>
          </cell>
          <cell r="BK231">
            <v>0.20400000000000001</v>
          </cell>
          <cell r="BL231">
            <v>0.20400000000000001</v>
          </cell>
          <cell r="BM231">
            <v>0.20400000000000001</v>
          </cell>
          <cell r="BP231">
            <v>9.9000000000000005E-2</v>
          </cell>
          <cell r="BQ231">
            <v>9.9000000000000005E-2</v>
          </cell>
          <cell r="BR231">
            <v>9.9000000000000005E-2</v>
          </cell>
          <cell r="BT231">
            <v>9.9000000000000005E-2</v>
          </cell>
          <cell r="BU231">
            <v>9.9000000000000005E-2</v>
          </cell>
          <cell r="BV231">
            <v>9.9000000000000005E-2</v>
          </cell>
          <cell r="BX231">
            <v>9.9000000000000005E-2</v>
          </cell>
          <cell r="BY231">
            <v>9.9000000000000005E-2</v>
          </cell>
          <cell r="BZ231">
            <v>9.9000000000000005E-2</v>
          </cell>
          <cell r="CB231">
            <v>0.29700000000000004</v>
          </cell>
          <cell r="CC231">
            <v>0.29700000000000004</v>
          </cell>
          <cell r="CD231">
            <v>0.29700000000000004</v>
          </cell>
          <cell r="CG231">
            <v>0.9900000000000001</v>
          </cell>
          <cell r="CH231">
            <v>0.94099999999999995</v>
          </cell>
          <cell r="CI231">
            <v>0.94099999999999995</v>
          </cell>
        </row>
        <row r="232">
          <cell r="E232" t="str">
            <v xml:space="preserve">______ </v>
          </cell>
          <cell r="F232" t="str">
            <v xml:space="preserve">______ </v>
          </cell>
          <cell r="G232" t="str">
            <v xml:space="preserve">______ </v>
          </cell>
          <cell r="H232" t="str">
            <v xml:space="preserve">______ </v>
          </cell>
          <cell r="K232" t="str">
            <v xml:space="preserve">______ </v>
          </cell>
          <cell r="L232" t="str">
            <v xml:space="preserve">______ </v>
          </cell>
          <cell r="M232" t="str">
            <v xml:space="preserve">______ </v>
          </cell>
          <cell r="N232" t="str">
            <v xml:space="preserve">______ </v>
          </cell>
          <cell r="Q232" t="str">
            <v xml:space="preserve">______ </v>
          </cell>
          <cell r="R232" t="str">
            <v xml:space="preserve">______ </v>
          </cell>
          <cell r="S232" t="str">
            <v xml:space="preserve">______ </v>
          </cell>
          <cell r="U232" t="str">
            <v xml:space="preserve">______ </v>
          </cell>
          <cell r="V232" t="str">
            <v xml:space="preserve">______ </v>
          </cell>
          <cell r="W232" t="str">
            <v xml:space="preserve">______ </v>
          </cell>
          <cell r="Y232" t="str">
            <v xml:space="preserve">______ </v>
          </cell>
          <cell r="Z232" t="str">
            <v xml:space="preserve">______ </v>
          </cell>
          <cell r="AA232" t="str">
            <v xml:space="preserve">______ </v>
          </cell>
          <cell r="AC232" t="str">
            <v xml:space="preserve">______ </v>
          </cell>
          <cell r="AD232" t="str">
            <v xml:space="preserve">______ </v>
          </cell>
          <cell r="AE232" t="str">
            <v xml:space="preserve">______ </v>
          </cell>
          <cell r="AH232" t="str">
            <v xml:space="preserve">______ </v>
          </cell>
          <cell r="AI232" t="str">
            <v xml:space="preserve">______ </v>
          </cell>
          <cell r="AJ232" t="str">
            <v xml:space="preserve">______ </v>
          </cell>
          <cell r="AL232" t="str">
            <v xml:space="preserve">______ </v>
          </cell>
          <cell r="AM232" t="str">
            <v xml:space="preserve">______ </v>
          </cell>
          <cell r="AN232" t="str">
            <v xml:space="preserve">______ </v>
          </cell>
          <cell r="AP232" t="str">
            <v xml:space="preserve">______ </v>
          </cell>
          <cell r="AQ232" t="str">
            <v xml:space="preserve">______ </v>
          </cell>
          <cell r="AR232" t="str">
            <v xml:space="preserve">______ </v>
          </cell>
          <cell r="AT232" t="str">
            <v xml:space="preserve">______ </v>
          </cell>
          <cell r="AU232" t="str">
            <v xml:space="preserve">______ </v>
          </cell>
          <cell r="AV232" t="str">
            <v xml:space="preserve">______ </v>
          </cell>
          <cell r="AY232" t="str">
            <v xml:space="preserve">______ </v>
          </cell>
          <cell r="AZ232" t="str">
            <v xml:space="preserve">______ </v>
          </cell>
          <cell r="BA232" t="str">
            <v xml:space="preserve">______ </v>
          </cell>
          <cell r="BC232" t="str">
            <v xml:space="preserve">______ </v>
          </cell>
          <cell r="BD232" t="str">
            <v xml:space="preserve">______ </v>
          </cell>
          <cell r="BE232" t="str">
            <v xml:space="preserve">______ </v>
          </cell>
          <cell r="BG232" t="str">
            <v xml:space="preserve">______ </v>
          </cell>
          <cell r="BH232" t="str">
            <v xml:space="preserve">______ </v>
          </cell>
          <cell r="BI232" t="str">
            <v xml:space="preserve">______ </v>
          </cell>
          <cell r="BK232" t="str">
            <v xml:space="preserve">______ </v>
          </cell>
          <cell r="BL232" t="str">
            <v xml:space="preserve">______ </v>
          </cell>
          <cell r="BM232" t="str">
            <v xml:space="preserve">______ </v>
          </cell>
          <cell r="BP232" t="str">
            <v xml:space="preserve">______ </v>
          </cell>
          <cell r="BQ232" t="str">
            <v xml:space="preserve">______ </v>
          </cell>
          <cell r="BR232" t="str">
            <v xml:space="preserve">______ </v>
          </cell>
          <cell r="BT232" t="str">
            <v xml:space="preserve">______ </v>
          </cell>
          <cell r="BU232" t="str">
            <v xml:space="preserve">______ </v>
          </cell>
          <cell r="BV232" t="str">
            <v xml:space="preserve">______ </v>
          </cell>
          <cell r="BX232" t="str">
            <v xml:space="preserve">______ </v>
          </cell>
          <cell r="BY232" t="str">
            <v xml:space="preserve">______ </v>
          </cell>
          <cell r="BZ232" t="str">
            <v xml:space="preserve">______ </v>
          </cell>
          <cell r="CB232" t="str">
            <v xml:space="preserve">______ </v>
          </cell>
          <cell r="CC232" t="str">
            <v xml:space="preserve">______ </v>
          </cell>
          <cell r="CD232" t="str">
            <v xml:space="preserve">______ </v>
          </cell>
          <cell r="CG232" t="str">
            <v xml:space="preserve">______ </v>
          </cell>
          <cell r="CH232" t="str">
            <v xml:space="preserve">______ </v>
          </cell>
          <cell r="CI232" t="str">
            <v xml:space="preserve">______ </v>
          </cell>
        </row>
        <row r="233">
          <cell r="A233" t="str">
            <v>TOTAL G&amp;A EXPENSE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K233">
            <v>1.07</v>
          </cell>
          <cell r="L233">
            <v>1.42</v>
          </cell>
          <cell r="M233">
            <v>0.9</v>
          </cell>
          <cell r="N233">
            <v>1.2080000000000002</v>
          </cell>
          <cell r="Q233">
            <v>0.191</v>
          </cell>
          <cell r="R233">
            <v>0.13300000000000001</v>
          </cell>
          <cell r="S233">
            <v>0.13300000000000001</v>
          </cell>
          <cell r="U233">
            <v>0.191</v>
          </cell>
          <cell r="V233">
            <v>0.191</v>
          </cell>
          <cell r="W233">
            <v>0.191</v>
          </cell>
          <cell r="Y233">
            <v>0.191</v>
          </cell>
          <cell r="Z233">
            <v>0.191</v>
          </cell>
          <cell r="AA233">
            <v>0.191</v>
          </cell>
          <cell r="AC233">
            <v>0.57300000000000006</v>
          </cell>
          <cell r="AD233">
            <v>0.51500000000000001</v>
          </cell>
          <cell r="AE233">
            <v>0.51500000000000001</v>
          </cell>
          <cell r="AH233">
            <v>0.17199999999999999</v>
          </cell>
          <cell r="AI233">
            <v>0.17199999999999999</v>
          </cell>
          <cell r="AJ233">
            <v>0.17199999999999999</v>
          </cell>
          <cell r="AL233">
            <v>0.17199999999999999</v>
          </cell>
          <cell r="AM233">
            <v>0.17199999999999999</v>
          </cell>
          <cell r="AN233">
            <v>0.17199999999999999</v>
          </cell>
          <cell r="AP233">
            <v>0.17199999999999999</v>
          </cell>
          <cell r="AQ233">
            <v>0.17199999999999999</v>
          </cell>
          <cell r="AR233">
            <v>0.17199999999999999</v>
          </cell>
          <cell r="AT233">
            <v>0.51600000000000001</v>
          </cell>
          <cell r="AU233">
            <v>0.51600000000000001</v>
          </cell>
          <cell r="AV233">
            <v>0.51600000000000001</v>
          </cell>
          <cell r="AY233">
            <v>0.16800000000000001</v>
          </cell>
          <cell r="AZ233">
            <v>0.16800000000000001</v>
          </cell>
          <cell r="BA233">
            <v>0.16800000000000001</v>
          </cell>
          <cell r="BC233">
            <v>0.16800000000000001</v>
          </cell>
          <cell r="BD233">
            <v>0.16800000000000001</v>
          </cell>
          <cell r="BE233">
            <v>0.16800000000000001</v>
          </cell>
          <cell r="BG233">
            <v>0.16800000000000001</v>
          </cell>
          <cell r="BH233">
            <v>0.16800000000000001</v>
          </cell>
          <cell r="BI233">
            <v>0.16800000000000001</v>
          </cell>
          <cell r="BK233">
            <v>0.504</v>
          </cell>
          <cell r="BL233">
            <v>0.504</v>
          </cell>
          <cell r="BM233">
            <v>0.504</v>
          </cell>
          <cell r="BP233">
            <v>0.23200000000000001</v>
          </cell>
          <cell r="BQ233">
            <v>0.23200000000000001</v>
          </cell>
          <cell r="BR233">
            <v>0.23200000000000001</v>
          </cell>
          <cell r="BT233">
            <v>0.23200000000000001</v>
          </cell>
          <cell r="BU233">
            <v>0.23200000000000001</v>
          </cell>
          <cell r="BV233">
            <v>0.23200000000000001</v>
          </cell>
          <cell r="BX233">
            <v>0.23200000000000001</v>
          </cell>
          <cell r="BY233">
            <v>0.23200000000000001</v>
          </cell>
          <cell r="BZ233">
            <v>0.23200000000000001</v>
          </cell>
          <cell r="CB233">
            <v>0.69600000000000006</v>
          </cell>
          <cell r="CC233">
            <v>0.69600000000000006</v>
          </cell>
          <cell r="CD233">
            <v>0.69600000000000006</v>
          </cell>
          <cell r="CG233">
            <v>2.2890000000000001</v>
          </cell>
          <cell r="CH233">
            <v>2.2309999999999999</v>
          </cell>
          <cell r="CI233">
            <v>2.2309999999999999</v>
          </cell>
        </row>
        <row r="235">
          <cell r="A235" t="str">
            <v>S,G&amp;A - DIV</v>
          </cell>
          <cell r="E235">
            <v>0.7</v>
          </cell>
          <cell r="F235">
            <v>1.5</v>
          </cell>
          <cell r="G235">
            <v>0.9</v>
          </cell>
          <cell r="H235">
            <v>1.7</v>
          </cell>
          <cell r="K235">
            <v>1.8620000000000001</v>
          </cell>
          <cell r="L235">
            <v>2.004</v>
          </cell>
          <cell r="M235">
            <v>1.6</v>
          </cell>
          <cell r="N235">
            <v>1.052</v>
          </cell>
          <cell r="Q235">
            <v>0.26700000000000002</v>
          </cell>
          <cell r="R235">
            <v>0.88300000000000001</v>
          </cell>
          <cell r="S235">
            <v>0.88300000000000001</v>
          </cell>
          <cell r="U235">
            <v>0.26700000000000002</v>
          </cell>
          <cell r="V235">
            <v>0.26700000000000002</v>
          </cell>
          <cell r="W235">
            <v>0.26700000000000002</v>
          </cell>
          <cell r="Y235">
            <v>0.26700000000000002</v>
          </cell>
          <cell r="Z235">
            <v>0.26700000000000002</v>
          </cell>
          <cell r="AA235">
            <v>0.26700000000000002</v>
          </cell>
          <cell r="AC235">
            <v>0.80100000000000005</v>
          </cell>
          <cell r="AD235">
            <v>1.4169999999999998</v>
          </cell>
          <cell r="AE235">
            <v>1.4169999999999998</v>
          </cell>
          <cell r="AH235">
            <v>0.23300000000000001</v>
          </cell>
          <cell r="AI235">
            <v>0.23300000000000001</v>
          </cell>
          <cell r="AJ235">
            <v>0.23300000000000001</v>
          </cell>
          <cell r="AL235">
            <v>0.23300000000000001</v>
          </cell>
          <cell r="AM235">
            <v>0.23300000000000001</v>
          </cell>
          <cell r="AN235">
            <v>0.23300000000000001</v>
          </cell>
          <cell r="AP235">
            <v>0.23300000000000001</v>
          </cell>
          <cell r="AQ235">
            <v>0.23300000000000001</v>
          </cell>
          <cell r="AR235">
            <v>0.23300000000000001</v>
          </cell>
          <cell r="AT235">
            <v>0.69900000000000007</v>
          </cell>
          <cell r="AU235">
            <v>0.69900000000000007</v>
          </cell>
          <cell r="AV235">
            <v>0.69900000000000007</v>
          </cell>
          <cell r="AY235">
            <v>0.2</v>
          </cell>
          <cell r="AZ235">
            <v>0.2</v>
          </cell>
          <cell r="BA235">
            <v>0.2</v>
          </cell>
          <cell r="BC235">
            <v>0.2</v>
          </cell>
          <cell r="BD235">
            <v>0.2</v>
          </cell>
          <cell r="BE235">
            <v>0.2</v>
          </cell>
          <cell r="BG235">
            <v>0.2</v>
          </cell>
          <cell r="BH235">
            <v>0.2</v>
          </cell>
          <cell r="BI235">
            <v>0.2</v>
          </cell>
          <cell r="BK235">
            <v>0.60000000000000009</v>
          </cell>
          <cell r="BL235">
            <v>0.60000000000000009</v>
          </cell>
          <cell r="BM235">
            <v>0.60000000000000009</v>
          </cell>
          <cell r="BP235">
            <v>0.23300000000000001</v>
          </cell>
          <cell r="BQ235">
            <v>0.23300000000000001</v>
          </cell>
          <cell r="BR235">
            <v>0.23300000000000001</v>
          </cell>
          <cell r="BT235">
            <v>0.23300000000000001</v>
          </cell>
          <cell r="BU235">
            <v>0.23300000000000001</v>
          </cell>
          <cell r="BV235">
            <v>0.23300000000000001</v>
          </cell>
          <cell r="BX235">
            <v>0.23300000000000001</v>
          </cell>
          <cell r="BY235">
            <v>0.23300000000000001</v>
          </cell>
          <cell r="BZ235">
            <v>0.23300000000000001</v>
          </cell>
          <cell r="CB235">
            <v>0.69900000000000007</v>
          </cell>
          <cell r="CC235">
            <v>0.69900000000000007</v>
          </cell>
          <cell r="CD235">
            <v>0.69900000000000007</v>
          </cell>
          <cell r="CG235">
            <v>2.7990000000000004</v>
          </cell>
          <cell r="CH235">
            <v>3.415</v>
          </cell>
          <cell r="CI235">
            <v>3.415</v>
          </cell>
        </row>
        <row r="236">
          <cell r="A236" t="str">
            <v>S,G&amp;A - ALLOC</v>
          </cell>
          <cell r="E236">
            <v>2.1</v>
          </cell>
          <cell r="F236">
            <v>0.9</v>
          </cell>
          <cell r="G236">
            <v>2.6</v>
          </cell>
          <cell r="H236">
            <v>3.1</v>
          </cell>
          <cell r="K236">
            <v>1.1559999999999999</v>
          </cell>
          <cell r="L236">
            <v>2.532</v>
          </cell>
          <cell r="M236">
            <v>1.4</v>
          </cell>
          <cell r="N236">
            <v>1.3959999999999999</v>
          </cell>
          <cell r="Q236">
            <v>0.22800000000000001</v>
          </cell>
          <cell r="R236">
            <v>0.2</v>
          </cell>
          <cell r="S236">
            <v>0.2</v>
          </cell>
          <cell r="U236">
            <v>0.22800000000000001</v>
          </cell>
          <cell r="V236">
            <v>0.245</v>
          </cell>
          <cell r="W236">
            <v>0.245</v>
          </cell>
          <cell r="Y236">
            <v>0.22800000000000001</v>
          </cell>
          <cell r="Z236">
            <v>0.245</v>
          </cell>
          <cell r="AA236">
            <v>0.245</v>
          </cell>
          <cell r="AC236">
            <v>0.68400000000000005</v>
          </cell>
          <cell r="AD236">
            <v>0.69</v>
          </cell>
          <cell r="AE236">
            <v>0.69</v>
          </cell>
          <cell r="AH236">
            <v>0.23099999999999998</v>
          </cell>
          <cell r="AI236">
            <v>0.23099999999999998</v>
          </cell>
          <cell r="AJ236">
            <v>0.23099999999999998</v>
          </cell>
          <cell r="AL236">
            <v>0.23099999999999998</v>
          </cell>
          <cell r="AM236">
            <v>0.23099999999999998</v>
          </cell>
          <cell r="AN236">
            <v>0.23099999999999998</v>
          </cell>
          <cell r="AP236">
            <v>0.23099999999999998</v>
          </cell>
          <cell r="AQ236">
            <v>0.23099999999999998</v>
          </cell>
          <cell r="AR236">
            <v>0.23099999999999998</v>
          </cell>
          <cell r="AT236">
            <v>0.69299999999999995</v>
          </cell>
          <cell r="AU236">
            <v>0.69299999999999995</v>
          </cell>
          <cell r="AV236">
            <v>0.69299999999999995</v>
          </cell>
          <cell r="AY236">
            <v>0.26</v>
          </cell>
          <cell r="AZ236">
            <v>0.26</v>
          </cell>
          <cell r="BA236">
            <v>0.26</v>
          </cell>
          <cell r="BC236">
            <v>0.26</v>
          </cell>
          <cell r="BD236">
            <v>0.26</v>
          </cell>
          <cell r="BE236">
            <v>0.26</v>
          </cell>
          <cell r="BG236">
            <v>0.26</v>
          </cell>
          <cell r="BH236">
            <v>0.26</v>
          </cell>
          <cell r="BI236">
            <v>0.26</v>
          </cell>
          <cell r="BK236">
            <v>0.78</v>
          </cell>
          <cell r="BL236">
            <v>0.78</v>
          </cell>
          <cell r="BM236">
            <v>0.78</v>
          </cell>
          <cell r="BP236">
            <v>0.32400000000000001</v>
          </cell>
          <cell r="BQ236">
            <v>0.32400000000000001</v>
          </cell>
          <cell r="BR236">
            <v>0.32400000000000001</v>
          </cell>
          <cell r="BT236">
            <v>0.32400000000000001</v>
          </cell>
          <cell r="BU236">
            <v>0.32400000000000001</v>
          </cell>
          <cell r="BV236">
            <v>0.32400000000000001</v>
          </cell>
          <cell r="BX236">
            <v>0.32400000000000001</v>
          </cell>
          <cell r="BY236">
            <v>0.32400000000000001</v>
          </cell>
          <cell r="BZ236">
            <v>0.32400000000000001</v>
          </cell>
          <cell r="CB236">
            <v>0.97199999999999998</v>
          </cell>
          <cell r="CC236">
            <v>0.97199999999999998</v>
          </cell>
          <cell r="CD236">
            <v>0.97199999999999998</v>
          </cell>
          <cell r="CG236">
            <v>3.129</v>
          </cell>
          <cell r="CH236">
            <v>3.1350000000000002</v>
          </cell>
          <cell r="CI236">
            <v>3.1350000000000002</v>
          </cell>
        </row>
        <row r="237">
          <cell r="E237" t="str">
            <v xml:space="preserve">______ </v>
          </cell>
          <cell r="F237" t="str">
            <v xml:space="preserve">______ </v>
          </cell>
          <cell r="G237" t="str">
            <v xml:space="preserve">______ </v>
          </cell>
          <cell r="H237" t="str">
            <v xml:space="preserve">______ </v>
          </cell>
          <cell r="K237" t="str">
            <v xml:space="preserve">______ </v>
          </cell>
          <cell r="L237" t="str">
            <v xml:space="preserve">______ </v>
          </cell>
          <cell r="M237" t="str">
            <v xml:space="preserve">______ </v>
          </cell>
          <cell r="N237" t="str">
            <v xml:space="preserve">______ </v>
          </cell>
          <cell r="Q237" t="str">
            <v xml:space="preserve">______ </v>
          </cell>
          <cell r="R237" t="str">
            <v xml:space="preserve">______ </v>
          </cell>
          <cell r="S237" t="str">
            <v xml:space="preserve">______ </v>
          </cell>
          <cell r="U237" t="str">
            <v xml:space="preserve">______ </v>
          </cell>
          <cell r="V237" t="str">
            <v xml:space="preserve">______ </v>
          </cell>
          <cell r="W237" t="str">
            <v xml:space="preserve">______ </v>
          </cell>
          <cell r="Y237" t="str">
            <v xml:space="preserve">______ </v>
          </cell>
          <cell r="Z237" t="str">
            <v xml:space="preserve">______ </v>
          </cell>
          <cell r="AA237" t="str">
            <v xml:space="preserve">______ </v>
          </cell>
          <cell r="AC237" t="str">
            <v xml:space="preserve">______ </v>
          </cell>
          <cell r="AD237" t="str">
            <v xml:space="preserve">______ </v>
          </cell>
          <cell r="AE237" t="str">
            <v xml:space="preserve">______ </v>
          </cell>
          <cell r="AH237" t="str">
            <v xml:space="preserve">______ </v>
          </cell>
          <cell r="AI237" t="str">
            <v xml:space="preserve">______ </v>
          </cell>
          <cell r="AJ237" t="str">
            <v xml:space="preserve">______ </v>
          </cell>
          <cell r="AL237" t="str">
            <v xml:space="preserve">______ </v>
          </cell>
          <cell r="AM237" t="str">
            <v xml:space="preserve">______ </v>
          </cell>
          <cell r="AN237" t="str">
            <v xml:space="preserve">______ </v>
          </cell>
          <cell r="AP237" t="str">
            <v xml:space="preserve">______ </v>
          </cell>
          <cell r="AQ237" t="str">
            <v xml:space="preserve">______ </v>
          </cell>
          <cell r="AR237" t="str">
            <v xml:space="preserve">______ </v>
          </cell>
          <cell r="AT237" t="str">
            <v xml:space="preserve">______ </v>
          </cell>
          <cell r="AU237" t="str">
            <v xml:space="preserve">______ </v>
          </cell>
          <cell r="AV237" t="str">
            <v xml:space="preserve">______ </v>
          </cell>
          <cell r="AY237" t="str">
            <v xml:space="preserve">______ </v>
          </cell>
          <cell r="AZ237" t="str">
            <v xml:space="preserve">______ </v>
          </cell>
          <cell r="BA237" t="str">
            <v xml:space="preserve">______ </v>
          </cell>
          <cell r="BC237" t="str">
            <v xml:space="preserve">______ </v>
          </cell>
          <cell r="BD237" t="str">
            <v xml:space="preserve">______ </v>
          </cell>
          <cell r="BE237" t="str">
            <v xml:space="preserve">______ </v>
          </cell>
          <cell r="BG237" t="str">
            <v xml:space="preserve">______ </v>
          </cell>
          <cell r="BH237" t="str">
            <v xml:space="preserve">______ </v>
          </cell>
          <cell r="BI237" t="str">
            <v xml:space="preserve">______ </v>
          </cell>
          <cell r="BK237" t="str">
            <v xml:space="preserve">______ </v>
          </cell>
          <cell r="BL237" t="str">
            <v xml:space="preserve">______ </v>
          </cell>
          <cell r="BM237" t="str">
            <v xml:space="preserve">______ </v>
          </cell>
          <cell r="BP237" t="str">
            <v xml:space="preserve">______ </v>
          </cell>
          <cell r="BQ237" t="str">
            <v xml:space="preserve">______ </v>
          </cell>
          <cell r="BR237" t="str">
            <v xml:space="preserve">______ </v>
          </cell>
          <cell r="BT237" t="str">
            <v xml:space="preserve">______ </v>
          </cell>
          <cell r="BU237" t="str">
            <v xml:space="preserve">______ </v>
          </cell>
          <cell r="BV237" t="str">
            <v xml:space="preserve">______ </v>
          </cell>
          <cell r="BX237" t="str">
            <v xml:space="preserve">______ </v>
          </cell>
          <cell r="BY237" t="str">
            <v xml:space="preserve">______ </v>
          </cell>
          <cell r="BZ237" t="str">
            <v xml:space="preserve">______ </v>
          </cell>
          <cell r="CB237" t="str">
            <v xml:space="preserve">______ </v>
          </cell>
          <cell r="CC237" t="str">
            <v xml:space="preserve">______ </v>
          </cell>
          <cell r="CD237" t="str">
            <v xml:space="preserve">______ </v>
          </cell>
          <cell r="CG237" t="str">
            <v xml:space="preserve">______ </v>
          </cell>
          <cell r="CH237" t="str">
            <v xml:space="preserve">______ </v>
          </cell>
          <cell r="CI237" t="str">
            <v xml:space="preserve">______ </v>
          </cell>
        </row>
        <row r="238">
          <cell r="A238" t="str">
            <v>TOTAL OPERATING EXP</v>
          </cell>
          <cell r="E238">
            <v>9.7000000000000011</v>
          </cell>
          <cell r="F238">
            <v>10.5</v>
          </cell>
          <cell r="G238">
            <v>8.1</v>
          </cell>
          <cell r="H238">
            <v>7.1</v>
          </cell>
          <cell r="K238">
            <v>6.234</v>
          </cell>
          <cell r="L238">
            <v>8.52</v>
          </cell>
          <cell r="M238">
            <v>6.2010000000000005</v>
          </cell>
          <cell r="N238">
            <v>5.4169999999999998</v>
          </cell>
          <cell r="Q238">
            <v>1.3440000000000001</v>
          </cell>
          <cell r="R238">
            <v>2.1850000000000001</v>
          </cell>
          <cell r="S238">
            <v>2.1850000000000001</v>
          </cell>
          <cell r="U238">
            <v>1.3440000000000001</v>
          </cell>
          <cell r="V238">
            <v>1.6140000000000003</v>
          </cell>
          <cell r="W238">
            <v>1.6140000000000003</v>
          </cell>
          <cell r="Y238">
            <v>1.345</v>
          </cell>
          <cell r="Z238">
            <v>1.8919999999999999</v>
          </cell>
          <cell r="AA238">
            <v>1.8919999999999999</v>
          </cell>
          <cell r="AC238">
            <v>4.0330000000000004</v>
          </cell>
          <cell r="AD238">
            <v>5.6909999999999989</v>
          </cell>
          <cell r="AE238">
            <v>5.6909999999999989</v>
          </cell>
          <cell r="AH238">
            <v>1.6800000000000002</v>
          </cell>
          <cell r="AI238">
            <v>1.464</v>
          </cell>
          <cell r="AJ238">
            <v>1.464</v>
          </cell>
          <cell r="AL238">
            <v>1.681</v>
          </cell>
          <cell r="AM238">
            <v>1.464</v>
          </cell>
          <cell r="AN238">
            <v>1.464</v>
          </cell>
          <cell r="AP238">
            <v>1.681</v>
          </cell>
          <cell r="AQ238">
            <v>1.7640000000000002</v>
          </cell>
          <cell r="AR238">
            <v>1.7640000000000002</v>
          </cell>
          <cell r="AT238">
            <v>5.0419999999999998</v>
          </cell>
          <cell r="AU238">
            <v>4.6919999999999993</v>
          </cell>
          <cell r="AV238">
            <v>4.6919999999999993</v>
          </cell>
          <cell r="AY238">
            <v>1.304</v>
          </cell>
          <cell r="AZ238">
            <v>1.304</v>
          </cell>
          <cell r="BA238">
            <v>1.304</v>
          </cell>
          <cell r="BC238">
            <v>1.3049999999999999</v>
          </cell>
          <cell r="BD238">
            <v>1.3049999999999999</v>
          </cell>
          <cell r="BE238">
            <v>1.3049999999999999</v>
          </cell>
          <cell r="BG238">
            <v>1.3049999999999999</v>
          </cell>
          <cell r="BH238">
            <v>1.3049999999999999</v>
          </cell>
          <cell r="BI238">
            <v>1.3049999999999999</v>
          </cell>
          <cell r="BK238">
            <v>3.9139999999999997</v>
          </cell>
          <cell r="BL238">
            <v>3.9139999999999997</v>
          </cell>
          <cell r="BM238">
            <v>3.9139999999999997</v>
          </cell>
          <cell r="BP238">
            <v>1.103</v>
          </cell>
          <cell r="BQ238">
            <v>1.103</v>
          </cell>
          <cell r="BR238">
            <v>1.103</v>
          </cell>
          <cell r="BT238">
            <v>1.103</v>
          </cell>
          <cell r="BU238">
            <v>1.103</v>
          </cell>
          <cell r="BV238">
            <v>1.103</v>
          </cell>
          <cell r="BX238">
            <v>1.103</v>
          </cell>
          <cell r="BY238">
            <v>1.103</v>
          </cell>
          <cell r="BZ238">
            <v>1.103</v>
          </cell>
          <cell r="CB238">
            <v>3.3090000000000002</v>
          </cell>
          <cell r="CC238">
            <v>3.3090000000000002</v>
          </cell>
          <cell r="CD238">
            <v>3.3090000000000002</v>
          </cell>
          <cell r="CG238">
            <v>16.298000000000002</v>
          </cell>
          <cell r="CH238">
            <v>17.606000000000002</v>
          </cell>
          <cell r="CI238">
            <v>17.606000000000002</v>
          </cell>
        </row>
        <row r="239">
          <cell r="B239" t="str">
            <v>% SALES</v>
          </cell>
          <cell r="E239">
            <v>0.24189526184538654</v>
          </cell>
          <cell r="F239">
            <v>0.35836177474402725</v>
          </cell>
          <cell r="G239">
            <v>0.22191780821917803</v>
          </cell>
          <cell r="H239">
            <v>0.19137466307277631</v>
          </cell>
          <cell r="K239">
            <v>0.11963384444145926</v>
          </cell>
          <cell r="L239">
            <v>0.1307269770153742</v>
          </cell>
          <cell r="M239">
            <v>0.11951661398504355</v>
          </cell>
          <cell r="N239">
            <v>9.1540489387589574E-2</v>
          </cell>
          <cell r="Q239">
            <v>0.11980745230878945</v>
          </cell>
          <cell r="R239">
            <v>0.28513636956805433</v>
          </cell>
          <cell r="S239">
            <v>0.28513636956805433</v>
          </cell>
          <cell r="U239">
            <v>0.11893805309734513</v>
          </cell>
          <cell r="V239">
            <v>0.32280000000000009</v>
          </cell>
          <cell r="W239">
            <v>0.29888888888888893</v>
          </cell>
          <cell r="Y239">
            <v>0.11901601628174498</v>
          </cell>
          <cell r="Z239">
            <v>0.27223021582733808</v>
          </cell>
          <cell r="AA239">
            <v>0.27223021582733808</v>
          </cell>
          <cell r="AC239">
            <v>0.11925249120316982</v>
          </cell>
          <cell r="AD239">
            <v>0.29016468668740114</v>
          </cell>
          <cell r="AE239">
            <v>0.28436516264428119</v>
          </cell>
          <cell r="AH239">
            <v>0.10242028897152962</v>
          </cell>
          <cell r="AI239">
            <v>0.54222222222222216</v>
          </cell>
          <cell r="AJ239">
            <v>0.54222222222222216</v>
          </cell>
          <cell r="AL239">
            <v>0.10247500609607413</v>
          </cell>
          <cell r="AM239">
            <v>0.56307692307692292</v>
          </cell>
          <cell r="AN239">
            <v>0.56307692307692292</v>
          </cell>
          <cell r="AP239">
            <v>0.10248750152420436</v>
          </cell>
          <cell r="AQ239">
            <v>8.82</v>
          </cell>
          <cell r="AR239">
            <v>8.82</v>
          </cell>
          <cell r="AT239">
            <v>0.1024609319433437</v>
          </cell>
          <cell r="AU239">
            <v>0.85309090909090901</v>
          </cell>
          <cell r="AV239">
            <v>0.85309090909090901</v>
          </cell>
          <cell r="AY239">
            <v>0.11611754229741764</v>
          </cell>
          <cell r="AZ239">
            <v>0.11611754229741764</v>
          </cell>
          <cell r="BA239">
            <v>0.11611754229741764</v>
          </cell>
          <cell r="BC239">
            <v>0.11618589743589743</v>
          </cell>
          <cell r="BD239">
            <v>0.11618589743589743</v>
          </cell>
          <cell r="BE239">
            <v>0.11618589743589743</v>
          </cell>
          <cell r="BG239">
            <v>0.11517077045274027</v>
          </cell>
          <cell r="BH239">
            <v>0.11517077045274027</v>
          </cell>
          <cell r="BI239">
            <v>0.11517077045274027</v>
          </cell>
          <cell r="BK239">
            <v>0.11582280353919448</v>
          </cell>
          <cell r="BL239">
            <v>0.11582280353919448</v>
          </cell>
          <cell r="BM239">
            <v>0.11582280353919448</v>
          </cell>
          <cell r="BP239">
            <v>0.14265390584583548</v>
          </cell>
          <cell r="BQ239">
            <v>0.14265390584583548</v>
          </cell>
          <cell r="BR239">
            <v>0.14265390584583548</v>
          </cell>
          <cell r="BT239">
            <v>0.14081450274479765</v>
          </cell>
          <cell r="BU239">
            <v>0.14081450274479765</v>
          </cell>
          <cell r="BV239">
            <v>0.14081450274479765</v>
          </cell>
          <cell r="BX239">
            <v>0.14085046609628399</v>
          </cell>
          <cell r="BY239">
            <v>0.89449355283432008</v>
          </cell>
          <cell r="BZ239">
            <v>0.89449355283432008</v>
          </cell>
          <cell r="CB239">
            <v>0.14143443323645069</v>
          </cell>
          <cell r="CC239">
            <v>0.19698656395663794</v>
          </cell>
          <cell r="CD239">
            <v>0.19698656395663794</v>
          </cell>
          <cell r="CG239">
            <v>0.11623412282390866</v>
          </cell>
          <cell r="CH239">
            <v>0.23256336182584561</v>
          </cell>
          <cell r="CI239">
            <v>0.23134101842082092</v>
          </cell>
        </row>
        <row r="241">
          <cell r="A241" t="str">
            <v>CONTRIBUTION MARGIN</v>
          </cell>
          <cell r="E241">
            <v>13.199999999999998</v>
          </cell>
          <cell r="F241">
            <v>1</v>
          </cell>
          <cell r="G241">
            <v>10.9</v>
          </cell>
          <cell r="H241">
            <v>12.4</v>
          </cell>
          <cell r="K241">
            <v>26.814999999999998</v>
          </cell>
          <cell r="L241">
            <v>27.970000000000002</v>
          </cell>
          <cell r="M241">
            <v>24.461000000000006</v>
          </cell>
          <cell r="N241">
            <v>29.165999999999997</v>
          </cell>
          <cell r="Q241">
            <v>4.9080000000000004</v>
          </cell>
          <cell r="R241">
            <v>2.2739999999999996</v>
          </cell>
          <cell r="S241">
            <v>2.2739999999999996</v>
          </cell>
          <cell r="U241">
            <v>4.907</v>
          </cell>
          <cell r="V241">
            <v>0.22099999999999964</v>
          </cell>
          <cell r="W241">
            <v>0.32099999999999973</v>
          </cell>
          <cell r="Y241">
            <v>4.9029999999999996</v>
          </cell>
          <cell r="Z241">
            <v>1.9380000000000002</v>
          </cell>
          <cell r="AA241">
            <v>1.9380000000000002</v>
          </cell>
          <cell r="AC241">
            <v>14.717999999999996</v>
          </cell>
          <cell r="AD241">
            <v>4.4329999999999998</v>
          </cell>
          <cell r="AE241">
            <v>4.5330000000000013</v>
          </cell>
          <cell r="AH241">
            <v>8.9280000000000008</v>
          </cell>
          <cell r="AI241">
            <v>-0.79699999999999993</v>
          </cell>
          <cell r="AJ241">
            <v>-0.79699999999999993</v>
          </cell>
          <cell r="AL241">
            <v>8.9269999999999996</v>
          </cell>
          <cell r="AM241">
            <v>-1.097</v>
          </cell>
          <cell r="AN241">
            <v>-1.097</v>
          </cell>
          <cell r="AP241">
            <v>8.9239999999999995</v>
          </cell>
          <cell r="AQ241">
            <v>-2.798</v>
          </cell>
          <cell r="AR241">
            <v>-2.798</v>
          </cell>
          <cell r="AT241">
            <v>26.778999999999996</v>
          </cell>
          <cell r="AU241">
            <v>-4.6919999999999993</v>
          </cell>
          <cell r="AV241">
            <v>-4.6919999999999993</v>
          </cell>
          <cell r="AY241">
            <v>5.7130000000000001</v>
          </cell>
          <cell r="AZ241">
            <v>5.7130000000000001</v>
          </cell>
          <cell r="BA241">
            <v>5.7130000000000001</v>
          </cell>
          <cell r="BC241">
            <v>5.713000000000001</v>
          </cell>
          <cell r="BD241">
            <v>5.713000000000001</v>
          </cell>
          <cell r="BE241">
            <v>5.713000000000001</v>
          </cell>
          <cell r="BG241">
            <v>5.8120000000000003</v>
          </cell>
          <cell r="BH241">
            <v>5.8120000000000003</v>
          </cell>
          <cell r="BI241">
            <v>5.8120000000000003</v>
          </cell>
          <cell r="BK241">
            <v>17.238</v>
          </cell>
          <cell r="BL241">
            <v>17.238</v>
          </cell>
          <cell r="BM241">
            <v>17.238</v>
          </cell>
          <cell r="BP241">
            <v>3.1760000000000002</v>
          </cell>
          <cell r="BQ241">
            <v>3.1760000000000002</v>
          </cell>
          <cell r="BR241">
            <v>3.1760000000000002</v>
          </cell>
          <cell r="BT241">
            <v>3.277000000000001</v>
          </cell>
          <cell r="BU241">
            <v>3.277000000000001</v>
          </cell>
          <cell r="BV241">
            <v>3.277000000000001</v>
          </cell>
          <cell r="BX241">
            <v>3.2750000000000004</v>
          </cell>
          <cell r="BY241">
            <v>3.2750000000000004</v>
          </cell>
          <cell r="BZ241">
            <v>3.2750000000000004</v>
          </cell>
          <cell r="CB241">
            <v>9.7280000000000015</v>
          </cell>
          <cell r="CC241">
            <v>9.7280000000000015</v>
          </cell>
          <cell r="CD241">
            <v>9.7280000000000015</v>
          </cell>
          <cell r="CG241">
            <v>68.46299999999998</v>
          </cell>
          <cell r="CH241">
            <v>26.706999999999994</v>
          </cell>
          <cell r="CI241">
            <v>26.806999999999995</v>
          </cell>
        </row>
        <row r="242">
          <cell r="B242" t="str">
            <v>% SALES</v>
          </cell>
          <cell r="E242">
            <v>0.3291770573566084</v>
          </cell>
          <cell r="F242">
            <v>3.4129692832764499E-2</v>
          </cell>
          <cell r="G242">
            <v>0.29863013698630131</v>
          </cell>
          <cell r="H242">
            <v>0.33423180592991919</v>
          </cell>
          <cell r="K242">
            <v>0.5145944078757988</v>
          </cell>
          <cell r="L242">
            <v>0.42915886703286588</v>
          </cell>
          <cell r="M242">
            <v>0.47145555469894385</v>
          </cell>
          <cell r="N242">
            <v>0.49286873056644587</v>
          </cell>
          <cell r="Q242">
            <v>0.43751114280620435</v>
          </cell>
          <cell r="R242">
            <v>0.29675061986167295</v>
          </cell>
          <cell r="S242">
            <v>0.29675061986167295</v>
          </cell>
          <cell r="U242">
            <v>0.43424778761061944</v>
          </cell>
          <cell r="V242">
            <v>4.4199999999999927E-2</v>
          </cell>
          <cell r="W242">
            <v>5.944444444444439E-2</v>
          </cell>
          <cell r="Y242">
            <v>0.4338554110255729</v>
          </cell>
          <cell r="Z242">
            <v>0.27884892086330937</v>
          </cell>
          <cell r="AA242">
            <v>0.27884892086330937</v>
          </cell>
          <cell r="AC242">
            <v>0.43519914840769969</v>
          </cell>
          <cell r="AD242">
            <v>0.22602355580482328</v>
          </cell>
          <cell r="AE242">
            <v>0.22650277319742176</v>
          </cell>
          <cell r="AH242">
            <v>0.54429067853441448</v>
          </cell>
          <cell r="AI242">
            <v>-0.29518518518518516</v>
          </cell>
          <cell r="AJ242">
            <v>-0.29518518518518516</v>
          </cell>
          <cell r="AL242">
            <v>0.54419653742989516</v>
          </cell>
          <cell r="AM242">
            <v>-0.42192307692307685</v>
          </cell>
          <cell r="AN242">
            <v>-0.42192307692307685</v>
          </cell>
          <cell r="AP242">
            <v>0.54407999024509202</v>
          </cell>
          <cell r="AQ242">
            <v>-13.99</v>
          </cell>
          <cell r="AR242">
            <v>-13.99</v>
          </cell>
          <cell r="AT242">
            <v>0.54418907110487913</v>
          </cell>
          <cell r="AU242">
            <v>-0.85309090909090901</v>
          </cell>
          <cell r="AV242">
            <v>-0.85309090909090901</v>
          </cell>
          <cell r="AY242">
            <v>0.50872662511130895</v>
          </cell>
          <cell r="AZ242">
            <v>0.50872662511130895</v>
          </cell>
          <cell r="BA242">
            <v>0.50872662511130895</v>
          </cell>
          <cell r="BC242">
            <v>0.50863603988603989</v>
          </cell>
          <cell r="BD242">
            <v>0.50863603988603989</v>
          </cell>
          <cell r="BE242">
            <v>0.50863603988603989</v>
          </cell>
          <cell r="BG242">
            <v>0.5129291324684494</v>
          </cell>
          <cell r="BH242">
            <v>0.5129291324684494</v>
          </cell>
          <cell r="BI242">
            <v>0.5129291324684494</v>
          </cell>
          <cell r="BK242">
            <v>0.51010564318054019</v>
          </cell>
          <cell r="BL242">
            <v>0.51010564318054019</v>
          </cell>
          <cell r="BM242">
            <v>0.51010564318054019</v>
          </cell>
          <cell r="BP242">
            <v>0.41076047594412829</v>
          </cell>
          <cell r="BQ242">
            <v>0.41076047594412829</v>
          </cell>
          <cell r="BR242">
            <v>0.41076047594412829</v>
          </cell>
          <cell r="BT242">
            <v>0.41835822800970268</v>
          </cell>
          <cell r="BU242">
            <v>0.41835822800970268</v>
          </cell>
          <cell r="BV242">
            <v>0.41835822800970268</v>
          </cell>
          <cell r="BX242">
            <v>0.41820967947899379</v>
          </cell>
          <cell r="BY242">
            <v>2.6559078744627369</v>
          </cell>
          <cell r="BZ242">
            <v>2.6559078744627369</v>
          </cell>
          <cell r="CB242">
            <v>0.41579757223457009</v>
          </cell>
          <cell r="CC242">
            <v>0.57911311398312904</v>
          </cell>
          <cell r="CD242">
            <v>0.57911311398312904</v>
          </cell>
          <cell r="CG242">
            <v>0.48826461841288843</v>
          </cell>
          <cell r="CH242">
            <v>0.3527814213497022</v>
          </cell>
          <cell r="CI242">
            <v>0.35224120645274026</v>
          </cell>
        </row>
        <row r="244">
          <cell r="A244" t="str">
            <v>GENERAL FUNDING</v>
          </cell>
          <cell r="E244">
            <v>-2.6</v>
          </cell>
          <cell r="F244">
            <v>-3.1</v>
          </cell>
          <cell r="G244">
            <v>-3.4</v>
          </cell>
          <cell r="H244">
            <v>-3.4</v>
          </cell>
          <cell r="K244">
            <v>-3.984</v>
          </cell>
          <cell r="L244">
            <v>-4.2930000000000001</v>
          </cell>
          <cell r="M244">
            <v>-3.6320000000000001</v>
          </cell>
          <cell r="N244">
            <v>-3.6669999999999998</v>
          </cell>
          <cell r="Q244">
            <v>-0.78526000000000007</v>
          </cell>
          <cell r="R244">
            <v>-0.48699999999999999</v>
          </cell>
          <cell r="S244">
            <v>-0.48699999999999999</v>
          </cell>
          <cell r="U244">
            <v>-0.79100000000000015</v>
          </cell>
          <cell r="V244">
            <v>-0.35</v>
          </cell>
          <cell r="W244">
            <v>-0.378</v>
          </cell>
          <cell r="Y244">
            <v>-0.79107000000000005</v>
          </cell>
          <cell r="Z244">
            <v>-0.48699999999999999</v>
          </cell>
          <cell r="AA244">
            <v>-0.48699999999999999</v>
          </cell>
          <cell r="AC244">
            <v>-2.3673300000000004</v>
          </cell>
          <cell r="AD244">
            <v>-1.3239999999999998</v>
          </cell>
          <cell r="AE244">
            <v>-1.3519999999999999</v>
          </cell>
          <cell r="AH244">
            <v>-1.1479999999999999</v>
          </cell>
          <cell r="AI244">
            <v>-0.189</v>
          </cell>
          <cell r="AJ244">
            <v>-0.189</v>
          </cell>
          <cell r="AL244">
            <v>-1.1479999999999999</v>
          </cell>
          <cell r="AM244">
            <v>-0.182</v>
          </cell>
          <cell r="AN244">
            <v>-0.182</v>
          </cell>
          <cell r="AP244">
            <v>-1.1479999999999999</v>
          </cell>
          <cell r="AQ244">
            <v>-1.4E-2</v>
          </cell>
          <cell r="AR244">
            <v>-1.4E-2</v>
          </cell>
          <cell r="AT244">
            <v>-3.444</v>
          </cell>
          <cell r="AU244">
            <v>-0.38500000000000001</v>
          </cell>
          <cell r="AV244">
            <v>-0.38500000000000001</v>
          </cell>
          <cell r="AY244">
            <v>-0.78600000000000003</v>
          </cell>
          <cell r="AZ244">
            <v>-0.78600000000000003</v>
          </cell>
          <cell r="BA244">
            <v>-0.78600000000000003</v>
          </cell>
          <cell r="BC244">
            <v>-0.78600000000000003</v>
          </cell>
          <cell r="BD244">
            <v>-0.78600000000000003</v>
          </cell>
          <cell r="BE244">
            <v>-0.78600000000000003</v>
          </cell>
          <cell r="BG244">
            <v>-0.79300000000000004</v>
          </cell>
          <cell r="BH244">
            <v>-0.79300000000000004</v>
          </cell>
          <cell r="BI244">
            <v>-0.79300000000000004</v>
          </cell>
          <cell r="BK244">
            <v>-2.3650000000000002</v>
          </cell>
          <cell r="BL244">
            <v>-2.3650000000000002</v>
          </cell>
          <cell r="BM244">
            <v>-2.3650000000000002</v>
          </cell>
          <cell r="BP244">
            <v>-0.54100000000000004</v>
          </cell>
          <cell r="BQ244">
            <v>-0.54100000000000004</v>
          </cell>
          <cell r="BR244">
            <v>-0.54100000000000004</v>
          </cell>
          <cell r="BT244">
            <v>-0.54800000000000004</v>
          </cell>
          <cell r="BU244">
            <v>-0.54800000000000004</v>
          </cell>
          <cell r="BV244">
            <v>-0.54800000000000004</v>
          </cell>
          <cell r="BX244">
            <v>-0.54800000000000004</v>
          </cell>
          <cell r="BY244">
            <v>-0.54800000000000004</v>
          </cell>
          <cell r="BZ244">
            <v>-0.54800000000000004</v>
          </cell>
          <cell r="CB244">
            <v>-1.637</v>
          </cell>
          <cell r="CC244">
            <v>-1.637</v>
          </cell>
          <cell r="CD244">
            <v>-1.637</v>
          </cell>
          <cell r="CG244">
            <v>-9.8133300000000006</v>
          </cell>
          <cell r="CH244">
            <v>-5.7110000000000003</v>
          </cell>
          <cell r="CI244">
            <v>-5.7390000000000008</v>
          </cell>
        </row>
        <row r="245">
          <cell r="A245" t="str">
            <v>R&amp;D ASSESSMENT</v>
          </cell>
          <cell r="E245">
            <v>3.2</v>
          </cell>
          <cell r="F245">
            <v>2.2999999999999998</v>
          </cell>
          <cell r="G245">
            <v>2.9</v>
          </cell>
          <cell r="H245">
            <v>2.9</v>
          </cell>
          <cell r="K245">
            <v>4.1680000000000001</v>
          </cell>
          <cell r="L245">
            <v>5.48</v>
          </cell>
          <cell r="M245">
            <v>3.9630000000000001</v>
          </cell>
          <cell r="N245">
            <v>4.7300000000000004</v>
          </cell>
          <cell r="Q245">
            <v>0.89744000000000002</v>
          </cell>
          <cell r="R245">
            <v>0.66100000000000003</v>
          </cell>
          <cell r="S245">
            <v>0.66100000000000003</v>
          </cell>
          <cell r="U245">
            <v>0.90400000000000003</v>
          </cell>
          <cell r="V245">
            <v>0.4</v>
          </cell>
          <cell r="W245">
            <v>0.432</v>
          </cell>
          <cell r="Y245">
            <v>0.90407999999999999</v>
          </cell>
          <cell r="Z245">
            <v>0.55600000000000005</v>
          </cell>
          <cell r="AA245">
            <v>0.55600000000000005</v>
          </cell>
          <cell r="AC245">
            <v>2.7055199999999999</v>
          </cell>
          <cell r="AD245">
            <v>1.617</v>
          </cell>
          <cell r="AE245">
            <v>1.649</v>
          </cell>
          <cell r="AH245">
            <v>1.3120000000000001</v>
          </cell>
          <cell r="AI245">
            <v>0.216</v>
          </cell>
          <cell r="AJ245">
            <v>0.216</v>
          </cell>
          <cell r="AL245">
            <v>1.3120000000000001</v>
          </cell>
          <cell r="AM245">
            <v>0.20799999999999999</v>
          </cell>
          <cell r="AN245">
            <v>0.20799999999999999</v>
          </cell>
          <cell r="AP245">
            <v>1.3120000000000001</v>
          </cell>
          <cell r="AQ245">
            <v>1.6E-2</v>
          </cell>
          <cell r="AR245">
            <v>1.6E-2</v>
          </cell>
          <cell r="AT245">
            <v>3.9359999999999999</v>
          </cell>
          <cell r="AU245">
            <v>0.44</v>
          </cell>
          <cell r="AV245">
            <v>0.44</v>
          </cell>
          <cell r="AY245">
            <v>0.89800000000000002</v>
          </cell>
          <cell r="AZ245">
            <v>0.89800000000000002</v>
          </cell>
          <cell r="BA245">
            <v>0.89800000000000002</v>
          </cell>
          <cell r="BC245">
            <v>0.89900000000000002</v>
          </cell>
          <cell r="BD245">
            <v>0.89900000000000002</v>
          </cell>
          <cell r="BE245">
            <v>0.89900000000000002</v>
          </cell>
          <cell r="BG245">
            <v>0.90600000000000003</v>
          </cell>
          <cell r="BH245">
            <v>0.90600000000000003</v>
          </cell>
          <cell r="BI245">
            <v>0.90600000000000003</v>
          </cell>
          <cell r="BK245">
            <v>2.7030000000000003</v>
          </cell>
          <cell r="BL245">
            <v>2.7030000000000003</v>
          </cell>
          <cell r="BM245">
            <v>2.7030000000000003</v>
          </cell>
          <cell r="BP245">
            <v>0.61899999999999999</v>
          </cell>
          <cell r="BQ245">
            <v>0.61899999999999999</v>
          </cell>
          <cell r="BR245">
            <v>0.61899999999999999</v>
          </cell>
          <cell r="BT245">
            <v>0.627</v>
          </cell>
          <cell r="BU245">
            <v>0.627</v>
          </cell>
          <cell r="BV245">
            <v>0.627</v>
          </cell>
          <cell r="BX245">
            <v>0.626</v>
          </cell>
          <cell r="BY245">
            <v>0.626</v>
          </cell>
          <cell r="BZ245">
            <v>0.626</v>
          </cell>
          <cell r="CB245">
            <v>1.8719999999999999</v>
          </cell>
          <cell r="CC245">
            <v>1.8719999999999999</v>
          </cell>
          <cell r="CD245">
            <v>1.8719999999999999</v>
          </cell>
          <cell r="CG245">
            <v>11.216519999999999</v>
          </cell>
          <cell r="CH245">
            <v>6.6319999999999997</v>
          </cell>
          <cell r="CI245">
            <v>6.6639999999999997</v>
          </cell>
        </row>
        <row r="246">
          <cell r="A246" t="str">
            <v>CONTRACT SVC CHG</v>
          </cell>
          <cell r="E246">
            <v>0.5</v>
          </cell>
          <cell r="F246">
            <v>0.4</v>
          </cell>
          <cell r="G246">
            <v>0.50080000000000002</v>
          </cell>
          <cell r="H246">
            <v>0.5</v>
          </cell>
          <cell r="K246">
            <v>0.626</v>
          </cell>
          <cell r="L246">
            <v>0.84200000000000008</v>
          </cell>
          <cell r="M246">
            <v>0.622</v>
          </cell>
          <cell r="N246">
            <v>0.70899999999999996</v>
          </cell>
          <cell r="Q246">
            <v>0.13461600000000001</v>
          </cell>
          <cell r="R246">
            <v>9.9000000000000005E-2</v>
          </cell>
          <cell r="S246">
            <v>9.9000000000000005E-2</v>
          </cell>
          <cell r="U246">
            <v>0.1356</v>
          </cell>
          <cell r="V246">
            <v>0.06</v>
          </cell>
          <cell r="W246">
            <v>6.5000000000000002E-2</v>
          </cell>
          <cell r="Y246">
            <v>0.13561200000000001</v>
          </cell>
          <cell r="Z246">
            <v>8.3000000000000004E-2</v>
          </cell>
          <cell r="AA246">
            <v>8.3000000000000004E-2</v>
          </cell>
          <cell r="AC246">
            <v>0.40582800000000002</v>
          </cell>
          <cell r="AD246">
            <v>0.24199999999999999</v>
          </cell>
          <cell r="AE246">
            <v>0.247</v>
          </cell>
          <cell r="AH246">
            <v>0.19700000000000001</v>
          </cell>
          <cell r="AI246">
            <v>3.2000000000000001E-2</v>
          </cell>
          <cell r="AJ246">
            <v>3.2000000000000001E-2</v>
          </cell>
          <cell r="AL246">
            <v>0.19700000000000001</v>
          </cell>
          <cell r="AM246">
            <v>3.1E-2</v>
          </cell>
          <cell r="AN246">
            <v>3.1E-2</v>
          </cell>
          <cell r="AP246">
            <v>0.19700000000000001</v>
          </cell>
          <cell r="AQ246">
            <v>2E-3</v>
          </cell>
          <cell r="AR246">
            <v>2E-3</v>
          </cell>
          <cell r="AT246">
            <v>0.59099999999999997</v>
          </cell>
          <cell r="AU246">
            <v>6.5000000000000002E-2</v>
          </cell>
          <cell r="AV246">
            <v>6.5000000000000002E-2</v>
          </cell>
          <cell r="AY246">
            <v>0.13500000000000001</v>
          </cell>
          <cell r="AZ246">
            <v>0.13500000000000001</v>
          </cell>
          <cell r="BA246">
            <v>0.13500000000000001</v>
          </cell>
          <cell r="BC246">
            <v>0.13500000000000001</v>
          </cell>
          <cell r="BD246">
            <v>0.13500000000000001</v>
          </cell>
          <cell r="BE246">
            <v>0.13500000000000001</v>
          </cell>
          <cell r="BG246">
            <v>0.13600000000000001</v>
          </cell>
          <cell r="BH246">
            <v>0.13600000000000001</v>
          </cell>
          <cell r="BI246">
            <v>0.13600000000000001</v>
          </cell>
          <cell r="BK246">
            <v>0.40600000000000003</v>
          </cell>
          <cell r="BL246">
            <v>0.40600000000000003</v>
          </cell>
          <cell r="BM246">
            <v>0.40600000000000003</v>
          </cell>
          <cell r="BP246">
            <v>9.2999999999999999E-2</v>
          </cell>
          <cell r="BQ246">
            <v>9.2999999999999999E-2</v>
          </cell>
          <cell r="BR246">
            <v>9.2999999999999999E-2</v>
          </cell>
          <cell r="BT246">
            <v>9.4E-2</v>
          </cell>
          <cell r="BU246">
            <v>9.4E-2</v>
          </cell>
          <cell r="BV246">
            <v>9.4E-2</v>
          </cell>
          <cell r="BX246">
            <v>9.4E-2</v>
          </cell>
          <cell r="BY246">
            <v>9.4E-2</v>
          </cell>
          <cell r="BZ246">
            <v>9.4E-2</v>
          </cell>
          <cell r="CB246">
            <v>0.28100000000000003</v>
          </cell>
          <cell r="CC246">
            <v>0.28100000000000003</v>
          </cell>
          <cell r="CD246">
            <v>0.28100000000000003</v>
          </cell>
          <cell r="CG246">
            <v>1.6838280000000001</v>
          </cell>
          <cell r="CH246">
            <v>0.99400000000000011</v>
          </cell>
          <cell r="CI246">
            <v>0.999</v>
          </cell>
        </row>
        <row r="247">
          <cell r="A247" t="str">
            <v>AREA COMPENSATION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Q247">
            <v>0</v>
          </cell>
          <cell r="U247">
            <v>0</v>
          </cell>
          <cell r="Y247">
            <v>0</v>
          </cell>
          <cell r="AC247">
            <v>0</v>
          </cell>
          <cell r="AD247">
            <v>0</v>
          </cell>
          <cell r="AE247">
            <v>0</v>
          </cell>
          <cell r="AH247">
            <v>0</v>
          </cell>
          <cell r="AI247">
            <v>0</v>
          </cell>
          <cell r="AJ247">
            <v>0</v>
          </cell>
          <cell r="AL247">
            <v>0</v>
          </cell>
          <cell r="AM247">
            <v>0</v>
          </cell>
          <cell r="AN247">
            <v>0</v>
          </cell>
          <cell r="AP247">
            <v>0</v>
          </cell>
          <cell r="AQ247">
            <v>0</v>
          </cell>
          <cell r="AR247">
            <v>0</v>
          </cell>
          <cell r="AT247">
            <v>0</v>
          </cell>
          <cell r="AU247">
            <v>0</v>
          </cell>
          <cell r="AV247">
            <v>0</v>
          </cell>
          <cell r="AY247">
            <v>0</v>
          </cell>
          <cell r="AZ247">
            <v>0</v>
          </cell>
          <cell r="BA247">
            <v>0</v>
          </cell>
          <cell r="BC247">
            <v>0</v>
          </cell>
          <cell r="BD247">
            <v>0</v>
          </cell>
          <cell r="BE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P247">
            <v>0</v>
          </cell>
          <cell r="BQ247">
            <v>0</v>
          </cell>
          <cell r="BR247">
            <v>0</v>
          </cell>
          <cell r="CB247">
            <v>0</v>
          </cell>
          <cell r="CC247">
            <v>0</v>
          </cell>
          <cell r="CD247">
            <v>0</v>
          </cell>
          <cell r="CG247">
            <v>0</v>
          </cell>
          <cell r="CH247">
            <v>0</v>
          </cell>
          <cell r="CI247">
            <v>0</v>
          </cell>
        </row>
        <row r="248">
          <cell r="E248" t="str">
            <v xml:space="preserve">______ </v>
          </cell>
          <cell r="F248" t="str">
            <v xml:space="preserve">______ </v>
          </cell>
          <cell r="G248" t="str">
            <v xml:space="preserve">______ </v>
          </cell>
          <cell r="H248" t="str">
            <v xml:space="preserve">______ </v>
          </cell>
          <cell r="K248" t="str">
            <v xml:space="preserve">______ </v>
          </cell>
          <cell r="L248" t="str">
            <v xml:space="preserve">______ </v>
          </cell>
          <cell r="M248" t="str">
            <v xml:space="preserve">______ </v>
          </cell>
          <cell r="N248" t="str">
            <v xml:space="preserve">______ </v>
          </cell>
          <cell r="Q248" t="str">
            <v xml:space="preserve">______ </v>
          </cell>
          <cell r="R248" t="str">
            <v xml:space="preserve">______ </v>
          </cell>
          <cell r="S248" t="str">
            <v xml:space="preserve">______ </v>
          </cell>
          <cell r="U248" t="str">
            <v xml:space="preserve">______ </v>
          </cell>
          <cell r="V248" t="str">
            <v xml:space="preserve">______ </v>
          </cell>
          <cell r="W248" t="str">
            <v xml:space="preserve">______ </v>
          </cell>
          <cell r="Y248" t="str">
            <v xml:space="preserve">______ </v>
          </cell>
          <cell r="Z248" t="str">
            <v xml:space="preserve">______ </v>
          </cell>
          <cell r="AA248" t="str">
            <v xml:space="preserve">______ </v>
          </cell>
          <cell r="AC248" t="str">
            <v xml:space="preserve">______ </v>
          </cell>
          <cell r="AD248" t="str">
            <v xml:space="preserve">______ </v>
          </cell>
          <cell r="AE248" t="str">
            <v xml:space="preserve">______ </v>
          </cell>
          <cell r="AH248" t="str">
            <v xml:space="preserve">______ </v>
          </cell>
          <cell r="AI248" t="str">
            <v xml:space="preserve">______ </v>
          </cell>
          <cell r="AJ248" t="str">
            <v xml:space="preserve">______ </v>
          </cell>
          <cell r="AL248" t="str">
            <v xml:space="preserve">______ </v>
          </cell>
          <cell r="AM248" t="str">
            <v xml:space="preserve">______ </v>
          </cell>
          <cell r="AN248" t="str">
            <v xml:space="preserve">______ </v>
          </cell>
          <cell r="AP248" t="str">
            <v xml:space="preserve">______ </v>
          </cell>
          <cell r="AQ248" t="str">
            <v xml:space="preserve">______ </v>
          </cell>
          <cell r="AR248" t="str">
            <v xml:space="preserve">______ </v>
          </cell>
          <cell r="AT248" t="str">
            <v xml:space="preserve">______ </v>
          </cell>
          <cell r="AU248" t="str">
            <v xml:space="preserve">______ </v>
          </cell>
          <cell r="AV248" t="str">
            <v xml:space="preserve">______ </v>
          </cell>
          <cell r="AY248" t="str">
            <v xml:space="preserve">______ </v>
          </cell>
          <cell r="AZ248" t="str">
            <v xml:space="preserve">______ </v>
          </cell>
          <cell r="BA248" t="str">
            <v xml:space="preserve">______ </v>
          </cell>
          <cell r="BC248" t="str">
            <v xml:space="preserve">______ </v>
          </cell>
          <cell r="BD248" t="str">
            <v xml:space="preserve">______ </v>
          </cell>
          <cell r="BE248" t="str">
            <v xml:space="preserve">______ </v>
          </cell>
          <cell r="BG248" t="str">
            <v xml:space="preserve">______ </v>
          </cell>
          <cell r="BH248" t="str">
            <v xml:space="preserve">______ </v>
          </cell>
          <cell r="BI248" t="str">
            <v xml:space="preserve">______ </v>
          </cell>
          <cell r="BK248" t="str">
            <v xml:space="preserve">______ </v>
          </cell>
          <cell r="BL248" t="str">
            <v xml:space="preserve">______ </v>
          </cell>
          <cell r="BM248" t="str">
            <v xml:space="preserve">______ </v>
          </cell>
          <cell r="BP248" t="str">
            <v xml:space="preserve">______ </v>
          </cell>
          <cell r="BQ248" t="str">
            <v xml:space="preserve">______ </v>
          </cell>
          <cell r="BR248" t="str">
            <v xml:space="preserve">______ </v>
          </cell>
          <cell r="BT248" t="str">
            <v xml:space="preserve">______ </v>
          </cell>
          <cell r="BU248" t="str">
            <v xml:space="preserve">______ </v>
          </cell>
          <cell r="BV248" t="str">
            <v xml:space="preserve">______ </v>
          </cell>
          <cell r="BX248" t="str">
            <v xml:space="preserve">______ </v>
          </cell>
          <cell r="BY248" t="str">
            <v xml:space="preserve">______ </v>
          </cell>
          <cell r="BZ248" t="str">
            <v xml:space="preserve">______ </v>
          </cell>
          <cell r="CB248" t="str">
            <v xml:space="preserve">______ </v>
          </cell>
          <cell r="CC248" t="str">
            <v xml:space="preserve">______ </v>
          </cell>
          <cell r="CD248" t="str">
            <v xml:space="preserve">______ </v>
          </cell>
          <cell r="CG248" t="str">
            <v xml:space="preserve">______ </v>
          </cell>
          <cell r="CH248" t="str">
            <v xml:space="preserve">______ </v>
          </cell>
          <cell r="CI248" t="str">
            <v xml:space="preserve">______ </v>
          </cell>
        </row>
        <row r="249">
          <cell r="A249" t="str">
            <v>ASSESSMENTS/FUNDING</v>
          </cell>
          <cell r="E249">
            <v>1.1000000000000001</v>
          </cell>
          <cell r="F249">
            <v>-0.40000000000000024</v>
          </cell>
          <cell r="G249">
            <v>8.0000000000002292E-4</v>
          </cell>
          <cell r="H249">
            <v>0</v>
          </cell>
          <cell r="K249">
            <v>0.81000000000000016</v>
          </cell>
          <cell r="L249">
            <v>2.0290000000000004</v>
          </cell>
          <cell r="M249">
            <v>0.95299999999999996</v>
          </cell>
          <cell r="N249">
            <v>1.7720000000000007</v>
          </cell>
          <cell r="Q249">
            <v>0.24679599999999996</v>
          </cell>
          <cell r="R249">
            <v>0.27300000000000002</v>
          </cell>
          <cell r="S249">
            <v>0.27300000000000002</v>
          </cell>
          <cell r="U249">
            <v>0.24859999999999988</v>
          </cell>
          <cell r="V249">
            <v>0.11000000000000004</v>
          </cell>
          <cell r="W249">
            <v>0.11899999999999999</v>
          </cell>
          <cell r="Y249">
            <v>0.24862199999999995</v>
          </cell>
          <cell r="Z249">
            <v>0.15200000000000008</v>
          </cell>
          <cell r="AA249">
            <v>0.15200000000000008</v>
          </cell>
          <cell r="AC249">
            <v>0.74401799999999962</v>
          </cell>
          <cell r="AD249">
            <v>0.53500000000000014</v>
          </cell>
          <cell r="AE249">
            <v>0.54400000000000015</v>
          </cell>
          <cell r="AH249">
            <v>0.36100000000000015</v>
          </cell>
          <cell r="AI249">
            <v>5.8999999999999997E-2</v>
          </cell>
          <cell r="AJ249">
            <v>5.8999999999999997E-2</v>
          </cell>
          <cell r="AL249">
            <v>0.36100000000000015</v>
          </cell>
          <cell r="AM249">
            <v>5.6999999999999995E-2</v>
          </cell>
          <cell r="AN249">
            <v>5.6999999999999995E-2</v>
          </cell>
          <cell r="AP249">
            <v>0.36100000000000015</v>
          </cell>
          <cell r="AQ249">
            <v>4.0000000000000001E-3</v>
          </cell>
          <cell r="AR249">
            <v>4.0000000000000001E-3</v>
          </cell>
          <cell r="AT249">
            <v>1.083</v>
          </cell>
          <cell r="AU249">
            <v>0.12</v>
          </cell>
          <cell r="AV249">
            <v>0.12</v>
          </cell>
          <cell r="AY249">
            <v>0.247</v>
          </cell>
          <cell r="AZ249">
            <v>0.247</v>
          </cell>
          <cell r="BA249">
            <v>0.247</v>
          </cell>
          <cell r="BC249">
            <v>0.248</v>
          </cell>
          <cell r="BD249">
            <v>0.248</v>
          </cell>
          <cell r="BE249">
            <v>0.248</v>
          </cell>
          <cell r="BG249">
            <v>0.249</v>
          </cell>
          <cell r="BH249">
            <v>0.249</v>
          </cell>
          <cell r="BI249">
            <v>0.249</v>
          </cell>
          <cell r="BK249">
            <v>0.74400000000000011</v>
          </cell>
          <cell r="BL249">
            <v>0.74400000000000011</v>
          </cell>
          <cell r="BM249">
            <v>0.74400000000000011</v>
          </cell>
          <cell r="BP249">
            <v>0.17099999999999996</v>
          </cell>
          <cell r="BQ249">
            <v>0.17099999999999996</v>
          </cell>
          <cell r="BR249">
            <v>0.17099999999999996</v>
          </cell>
          <cell r="BT249">
            <v>0.17299999999999996</v>
          </cell>
          <cell r="BU249">
            <v>0.17299999999999996</v>
          </cell>
          <cell r="BV249">
            <v>0.17299999999999996</v>
          </cell>
          <cell r="BX249">
            <v>0.17199999999999996</v>
          </cell>
          <cell r="BY249">
            <v>0.17199999999999996</v>
          </cell>
          <cell r="BZ249">
            <v>0.17199999999999996</v>
          </cell>
          <cell r="CB249">
            <v>0.5159999999999999</v>
          </cell>
          <cell r="CC249">
            <v>0.5159999999999999</v>
          </cell>
          <cell r="CD249">
            <v>0.5159999999999999</v>
          </cell>
          <cell r="CG249">
            <v>3.0870179999999987</v>
          </cell>
          <cell r="CH249">
            <v>1.9149999999999996</v>
          </cell>
          <cell r="CI249">
            <v>1.923999999999999</v>
          </cell>
        </row>
        <row r="251">
          <cell r="A251" t="str">
            <v>OPERATING PROFIT</v>
          </cell>
          <cell r="E251">
            <v>12.099999999999998</v>
          </cell>
          <cell r="F251">
            <v>1.4000000000000004</v>
          </cell>
          <cell r="G251">
            <v>10.8992</v>
          </cell>
          <cell r="H251">
            <v>12.4</v>
          </cell>
          <cell r="K251">
            <v>26.004999999999999</v>
          </cell>
          <cell r="L251">
            <v>25.941000000000003</v>
          </cell>
          <cell r="M251">
            <v>23.508000000000006</v>
          </cell>
          <cell r="N251">
            <v>27.393999999999995</v>
          </cell>
          <cell r="Q251">
            <v>4.6612040000000006</v>
          </cell>
          <cell r="R251">
            <v>2.0009999999999994</v>
          </cell>
          <cell r="S251">
            <v>2.0009999999999994</v>
          </cell>
          <cell r="U251">
            <v>4.6584000000000003</v>
          </cell>
          <cell r="V251">
            <v>0.1109999999999996</v>
          </cell>
          <cell r="W251">
            <v>0.20199999999999974</v>
          </cell>
          <cell r="Y251">
            <v>4.6543779999999995</v>
          </cell>
          <cell r="Z251">
            <v>1.786</v>
          </cell>
          <cell r="AA251">
            <v>1.786</v>
          </cell>
          <cell r="AC251">
            <v>13.973981999999996</v>
          </cell>
          <cell r="AD251">
            <v>3.8979999999999997</v>
          </cell>
          <cell r="AE251">
            <v>3.9890000000000012</v>
          </cell>
          <cell r="AH251">
            <v>8.5670000000000002</v>
          </cell>
          <cell r="AI251">
            <v>-0.85599999999999987</v>
          </cell>
          <cell r="AJ251">
            <v>-0.85599999999999987</v>
          </cell>
          <cell r="AL251">
            <v>8.5659999999999989</v>
          </cell>
          <cell r="AM251">
            <v>-1.1539999999999999</v>
          </cell>
          <cell r="AN251">
            <v>-1.1539999999999999</v>
          </cell>
          <cell r="AP251">
            <v>8.5629999999999988</v>
          </cell>
          <cell r="AQ251">
            <v>-2.802</v>
          </cell>
          <cell r="AR251">
            <v>-2.802</v>
          </cell>
          <cell r="AT251">
            <v>25.695999999999998</v>
          </cell>
          <cell r="AU251">
            <v>-4.8119999999999994</v>
          </cell>
          <cell r="AV251">
            <v>-4.8119999999999994</v>
          </cell>
          <cell r="AY251">
            <v>5.4660000000000002</v>
          </cell>
          <cell r="AZ251">
            <v>5.4660000000000002</v>
          </cell>
          <cell r="BA251">
            <v>5.4660000000000002</v>
          </cell>
          <cell r="BC251">
            <v>5.4650000000000007</v>
          </cell>
          <cell r="BD251">
            <v>5.4650000000000007</v>
          </cell>
          <cell r="BE251">
            <v>5.4650000000000007</v>
          </cell>
          <cell r="BG251">
            <v>5.5630000000000006</v>
          </cell>
          <cell r="BH251">
            <v>5.5630000000000006</v>
          </cell>
          <cell r="BI251">
            <v>5.5630000000000006</v>
          </cell>
          <cell r="BK251">
            <v>16.494</v>
          </cell>
          <cell r="BL251">
            <v>16.494</v>
          </cell>
          <cell r="BM251">
            <v>16.494</v>
          </cell>
          <cell r="BP251">
            <v>3.0050000000000003</v>
          </cell>
          <cell r="BQ251">
            <v>3.0050000000000003</v>
          </cell>
          <cell r="BR251">
            <v>3.0050000000000003</v>
          </cell>
          <cell r="BT251">
            <v>3.104000000000001</v>
          </cell>
          <cell r="BU251">
            <v>3.104000000000001</v>
          </cell>
          <cell r="BV251">
            <v>3.104000000000001</v>
          </cell>
          <cell r="BX251">
            <v>3.1030000000000002</v>
          </cell>
          <cell r="BY251">
            <v>3.1030000000000002</v>
          </cell>
          <cell r="BZ251">
            <v>3.1030000000000002</v>
          </cell>
          <cell r="CB251">
            <v>9.2120000000000015</v>
          </cell>
          <cell r="CC251">
            <v>9.2120000000000015</v>
          </cell>
          <cell r="CD251">
            <v>9.2120000000000015</v>
          </cell>
          <cell r="CG251">
            <v>65.375981999999979</v>
          </cell>
          <cell r="CH251">
            <v>24.791999999999994</v>
          </cell>
          <cell r="CI251">
            <v>24.882999999999996</v>
          </cell>
        </row>
        <row r="252">
          <cell r="B252" t="str">
            <v>% SALES</v>
          </cell>
          <cell r="E252">
            <v>0.30174563591022435</v>
          </cell>
          <cell r="F252">
            <v>4.778156996587031E-2</v>
          </cell>
          <cell r="G252">
            <v>0.29860821917808217</v>
          </cell>
          <cell r="H252">
            <v>0.33423180592991919</v>
          </cell>
          <cell r="K252">
            <v>0.49905006812642733</v>
          </cell>
          <cell r="L252">
            <v>0.39802682051124683</v>
          </cell>
          <cell r="M252">
            <v>0.45308765708118115</v>
          </cell>
          <cell r="N252">
            <v>0.46292415844261181</v>
          </cell>
          <cell r="Q252">
            <v>0.41551114280620438</v>
          </cell>
          <cell r="R252">
            <v>0.26112488581495491</v>
          </cell>
          <cell r="S252">
            <v>0.26112488581495491</v>
          </cell>
          <cell r="U252">
            <v>0.41224778761061948</v>
          </cell>
          <cell r="V252">
            <v>2.2199999999999921E-2</v>
          </cell>
          <cell r="W252">
            <v>3.7407407407407355E-2</v>
          </cell>
          <cell r="Y252">
            <v>0.41185541102557288</v>
          </cell>
          <cell r="Z252">
            <v>0.25697841726618703</v>
          </cell>
          <cell r="AA252">
            <v>0.25697841726618703</v>
          </cell>
          <cell r="AC252">
            <v>0.41319914840769967</v>
          </cell>
          <cell r="AD252">
            <v>0.19874572987304334</v>
          </cell>
          <cell r="AE252">
            <v>0.19932044171288671</v>
          </cell>
          <cell r="AH252">
            <v>0.52228250929707987</v>
          </cell>
          <cell r="AI252">
            <v>-0.31703703703703695</v>
          </cell>
          <cell r="AJ252">
            <v>-0.31703703703703695</v>
          </cell>
          <cell r="AL252">
            <v>0.52218970982687141</v>
          </cell>
          <cell r="AM252">
            <v>-0.44384615384615372</v>
          </cell>
          <cell r="AN252">
            <v>-0.44384615384615372</v>
          </cell>
          <cell r="AP252">
            <v>0.52207047920985239</v>
          </cell>
          <cell r="AQ252">
            <v>-14.01</v>
          </cell>
          <cell r="AR252">
            <v>-14.01</v>
          </cell>
          <cell r="AT252">
            <v>0.52218090186754451</v>
          </cell>
          <cell r="AU252">
            <v>-0.87490909090909075</v>
          </cell>
          <cell r="AV252">
            <v>-0.87490909090909075</v>
          </cell>
          <cell r="AY252">
            <v>0.48673196794300977</v>
          </cell>
          <cell r="AZ252">
            <v>0.48673196794300977</v>
          </cell>
          <cell r="BA252">
            <v>0.48673196794300977</v>
          </cell>
          <cell r="BC252">
            <v>0.48655626780626782</v>
          </cell>
          <cell r="BD252">
            <v>0.48655626780626782</v>
          </cell>
          <cell r="BE252">
            <v>0.48655626780626782</v>
          </cell>
          <cell r="BG252">
            <v>0.49095401994528293</v>
          </cell>
          <cell r="BH252">
            <v>0.49095401994528293</v>
          </cell>
          <cell r="BI252">
            <v>0.49095401994528293</v>
          </cell>
          <cell r="BK252">
            <v>0.48808924925280373</v>
          </cell>
          <cell r="BL252">
            <v>0.48808924925280373</v>
          </cell>
          <cell r="BM252">
            <v>0.48808924925280373</v>
          </cell>
          <cell r="BP252">
            <v>0.38864459389549927</v>
          </cell>
          <cell r="BQ252">
            <v>0.38864459389549927</v>
          </cell>
          <cell r="BR252">
            <v>0.38864459389549927</v>
          </cell>
          <cell r="BT252">
            <v>0.39627218179497009</v>
          </cell>
          <cell r="BU252">
            <v>0.39627218179497009</v>
          </cell>
          <cell r="BV252">
            <v>0.39627218179497009</v>
          </cell>
          <cell r="BX252">
            <v>0.39624569020559314</v>
          </cell>
          <cell r="BY252">
            <v>2.5164220257886631</v>
          </cell>
          <cell r="BZ252">
            <v>2.5164220257886631</v>
          </cell>
          <cell r="CB252">
            <v>0.39374252008890415</v>
          </cell>
          <cell r="CC252">
            <v>0.54839535423649111</v>
          </cell>
          <cell r="CD252">
            <v>0.54839535423649111</v>
          </cell>
          <cell r="CG252">
            <v>0.4662486146472965</v>
          </cell>
          <cell r="CH252">
            <v>0.32748556551098279</v>
          </cell>
          <cell r="CI252">
            <v>0.32696004551660146</v>
          </cell>
        </row>
        <row r="257">
          <cell r="A257" t="str">
            <v>ALCATEL USA, INC.</v>
          </cell>
        </row>
        <row r="258">
          <cell r="A258" t="str">
            <v xml:space="preserve">NETWORKING SYSTEMS GROUP </v>
          </cell>
        </row>
        <row r="259">
          <cell r="A259" t="str">
            <v>NEXT GENERATION SWITCH PRODUCTS</v>
          </cell>
        </row>
        <row r="260">
          <cell r="A260" t="str">
            <v>INCOME STATEMENT</v>
          </cell>
        </row>
        <row r="261">
          <cell r="A261" t="str">
            <v>$M</v>
          </cell>
        </row>
        <row r="263">
          <cell r="E263">
            <v>1999</v>
          </cell>
          <cell r="K263">
            <v>2000</v>
          </cell>
          <cell r="Q263" t="str">
            <v>JAN</v>
          </cell>
          <cell r="U263" t="str">
            <v>FEB</v>
          </cell>
          <cell r="Y263" t="str">
            <v>MAR</v>
          </cell>
          <cell r="AC263" t="str">
            <v>1Q01</v>
          </cell>
          <cell r="AH263" t="str">
            <v>APR</v>
          </cell>
          <cell r="AI263">
            <v>0</v>
          </cell>
          <cell r="AJ263">
            <v>0</v>
          </cell>
          <cell r="AL263" t="str">
            <v>MAY</v>
          </cell>
          <cell r="AM263">
            <v>0</v>
          </cell>
          <cell r="AN263">
            <v>0</v>
          </cell>
          <cell r="AP263" t="str">
            <v>JUN</v>
          </cell>
          <cell r="AQ263">
            <v>0</v>
          </cell>
          <cell r="AR263">
            <v>0</v>
          </cell>
          <cell r="AT263" t="str">
            <v>2Q01</v>
          </cell>
          <cell r="AY263" t="str">
            <v>JUL</v>
          </cell>
          <cell r="AZ263">
            <v>0</v>
          </cell>
          <cell r="BA263">
            <v>0</v>
          </cell>
          <cell r="BC263" t="str">
            <v>AUG</v>
          </cell>
          <cell r="BD263">
            <v>0</v>
          </cell>
          <cell r="BE263">
            <v>0</v>
          </cell>
          <cell r="BG263" t="str">
            <v>SEP</v>
          </cell>
          <cell r="BH263">
            <v>0</v>
          </cell>
          <cell r="BI263">
            <v>0</v>
          </cell>
          <cell r="BK263" t="str">
            <v>3Q01</v>
          </cell>
          <cell r="BP263" t="str">
            <v>OCT</v>
          </cell>
          <cell r="BQ263">
            <v>0</v>
          </cell>
          <cell r="BR263">
            <v>0</v>
          </cell>
          <cell r="BT263" t="str">
            <v>NOV</v>
          </cell>
          <cell r="BU263">
            <v>0</v>
          </cell>
          <cell r="BV263">
            <v>0</v>
          </cell>
          <cell r="BX263" t="str">
            <v>DEC</v>
          </cell>
          <cell r="BY263">
            <v>0</v>
          </cell>
          <cell r="BZ263">
            <v>0</v>
          </cell>
          <cell r="CB263" t="str">
            <v>4Q01</v>
          </cell>
          <cell r="CG263">
            <v>2001</v>
          </cell>
        </row>
        <row r="264">
          <cell r="E264" t="str">
            <v xml:space="preserve">   1Q   </v>
          </cell>
          <cell r="F264" t="str">
            <v xml:space="preserve">   2Q   </v>
          </cell>
          <cell r="G264" t="str">
            <v xml:space="preserve">   3Q   </v>
          </cell>
          <cell r="H264" t="str">
            <v xml:space="preserve">   4Q   </v>
          </cell>
          <cell r="K264" t="str">
            <v xml:space="preserve">   1Q   </v>
          </cell>
          <cell r="L264" t="str">
            <v xml:space="preserve">   2Q   </v>
          </cell>
          <cell r="M264" t="str">
            <v xml:space="preserve">   3Q   </v>
          </cell>
          <cell r="N264" t="str">
            <v xml:space="preserve">   4Q   </v>
          </cell>
          <cell r="Q264" t="str">
            <v xml:space="preserve"> AOP </v>
          </cell>
          <cell r="R264" t="str">
            <v>ACTL</v>
          </cell>
          <cell r="S264" t="str">
            <v>ACTL</v>
          </cell>
          <cell r="U264" t="str">
            <v xml:space="preserve"> AOP </v>
          </cell>
          <cell r="V264" t="str">
            <v>PRIOR</v>
          </cell>
          <cell r="W264" t="str">
            <v>OUTL</v>
          </cell>
          <cell r="Y264" t="str">
            <v xml:space="preserve"> AOP </v>
          </cell>
          <cell r="Z264" t="str">
            <v>PRIOR</v>
          </cell>
          <cell r="AA264" t="str">
            <v>OUTL</v>
          </cell>
          <cell r="AC264" t="str">
            <v xml:space="preserve"> AOP </v>
          </cell>
          <cell r="AD264" t="str">
            <v>PRIOR</v>
          </cell>
          <cell r="AE264" t="str">
            <v>OUTL</v>
          </cell>
          <cell r="AH264" t="str">
            <v xml:space="preserve"> AOP </v>
          </cell>
          <cell r="AI264" t="str">
            <v>PRIOR</v>
          </cell>
          <cell r="AJ264" t="str">
            <v>OTLK</v>
          </cell>
          <cell r="AL264" t="str">
            <v xml:space="preserve"> AOP </v>
          </cell>
          <cell r="AM264" t="str">
            <v>PRIOR</v>
          </cell>
          <cell r="AN264" t="str">
            <v>OTLK</v>
          </cell>
          <cell r="AP264" t="str">
            <v xml:space="preserve"> AOP </v>
          </cell>
          <cell r="AQ264" t="str">
            <v>PRIOR</v>
          </cell>
          <cell r="AR264" t="str">
            <v>OTLK</v>
          </cell>
          <cell r="AT264" t="str">
            <v xml:space="preserve"> AOP </v>
          </cell>
          <cell r="AU264" t="str">
            <v>PRIOR</v>
          </cell>
          <cell r="AV264" t="str">
            <v>OTLK</v>
          </cell>
          <cell r="AY264" t="str">
            <v xml:space="preserve"> AOP </v>
          </cell>
          <cell r="AZ264" t="str">
            <v>PRIOR</v>
          </cell>
          <cell r="BA264" t="str">
            <v>OTLK</v>
          </cell>
          <cell r="BC264" t="str">
            <v xml:space="preserve"> AOP </v>
          </cell>
          <cell r="BD264" t="str">
            <v>PRIOR</v>
          </cell>
          <cell r="BE264" t="str">
            <v>OTLK</v>
          </cell>
          <cell r="BG264" t="str">
            <v xml:space="preserve"> AOP </v>
          </cell>
          <cell r="BH264" t="str">
            <v>PRIOR</v>
          </cell>
          <cell r="BI264" t="str">
            <v>OTLK</v>
          </cell>
          <cell r="BK264" t="str">
            <v xml:space="preserve"> AOP </v>
          </cell>
          <cell r="BL264" t="str">
            <v>PRIOR</v>
          </cell>
          <cell r="BM264" t="str">
            <v>OTLK</v>
          </cell>
          <cell r="BP264" t="str">
            <v xml:space="preserve"> AOP </v>
          </cell>
          <cell r="BQ264" t="str">
            <v>PRIOR</v>
          </cell>
          <cell r="BR264" t="str">
            <v>OTLK</v>
          </cell>
          <cell r="BT264" t="str">
            <v xml:space="preserve"> AOP </v>
          </cell>
          <cell r="BU264" t="str">
            <v>PRIOR</v>
          </cell>
          <cell r="BV264" t="str">
            <v>OTLK</v>
          </cell>
          <cell r="BX264" t="str">
            <v xml:space="preserve"> AOP </v>
          </cell>
          <cell r="BY264" t="str">
            <v>PRIOR</v>
          </cell>
          <cell r="BZ264" t="str">
            <v>OTLK</v>
          </cell>
          <cell r="CB264" t="str">
            <v xml:space="preserve"> AOP </v>
          </cell>
          <cell r="CC264" t="str">
            <v>PRIOR</v>
          </cell>
          <cell r="CD264" t="str">
            <v>OTLK</v>
          </cell>
          <cell r="CG264" t="str">
            <v xml:space="preserve"> AOP </v>
          </cell>
          <cell r="CH264" t="str">
            <v>PRIOR</v>
          </cell>
          <cell r="CI264" t="str">
            <v>OTLK</v>
          </cell>
        </row>
        <row r="265">
          <cell r="A265" t="str">
            <v>ORDERS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Q265">
            <v>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Y265">
            <v>0</v>
          </cell>
          <cell r="Z265">
            <v>0</v>
          </cell>
          <cell r="AA265">
            <v>0</v>
          </cell>
          <cell r="AC265">
            <v>0</v>
          </cell>
          <cell r="AD265">
            <v>0</v>
          </cell>
          <cell r="AE265">
            <v>0</v>
          </cell>
          <cell r="AH265">
            <v>0.68598000000000003</v>
          </cell>
          <cell r="AI265">
            <v>0</v>
          </cell>
          <cell r="AJ265">
            <v>0</v>
          </cell>
          <cell r="AL265">
            <v>0.68701000000000001</v>
          </cell>
          <cell r="AM265">
            <v>0</v>
          </cell>
          <cell r="AN265">
            <v>0</v>
          </cell>
          <cell r="AP265">
            <v>0.68701000000000001</v>
          </cell>
          <cell r="AQ265">
            <v>0</v>
          </cell>
          <cell r="AR265">
            <v>0</v>
          </cell>
          <cell r="AT265">
            <v>2.06</v>
          </cell>
          <cell r="AU265">
            <v>0</v>
          </cell>
          <cell r="AV265">
            <v>0</v>
          </cell>
          <cell r="AY265">
            <v>4.3538100000000002</v>
          </cell>
          <cell r="AZ265">
            <v>4.3538100000000002</v>
          </cell>
          <cell r="BA265">
            <v>4.3538100000000002</v>
          </cell>
          <cell r="BC265">
            <v>4.3538100000000002</v>
          </cell>
          <cell r="BD265">
            <v>4.3538100000000002</v>
          </cell>
          <cell r="BE265">
            <v>4.3538100000000002</v>
          </cell>
          <cell r="BG265">
            <v>4.3548400000000003</v>
          </cell>
          <cell r="BH265">
            <v>4.3548400000000003</v>
          </cell>
          <cell r="BI265">
            <v>4.3548400000000003</v>
          </cell>
          <cell r="BK265">
            <v>13.062460000000002</v>
          </cell>
          <cell r="BL265">
            <v>13.062460000000002</v>
          </cell>
          <cell r="BM265">
            <v>13.062460000000002</v>
          </cell>
          <cell r="BP265">
            <v>17.23396</v>
          </cell>
          <cell r="BQ265">
            <v>17.23396</v>
          </cell>
          <cell r="BR265">
            <v>17.23396</v>
          </cell>
          <cell r="BT265">
            <v>17.23602</v>
          </cell>
          <cell r="BU265">
            <v>17.23602</v>
          </cell>
          <cell r="BV265">
            <v>17.23602</v>
          </cell>
          <cell r="BX265">
            <v>17.23602</v>
          </cell>
          <cell r="BY265">
            <v>17.23602</v>
          </cell>
          <cell r="BZ265">
            <v>17.23602</v>
          </cell>
          <cell r="CB265">
            <v>51.706000000000003</v>
          </cell>
          <cell r="CC265">
            <v>51.706000000000003</v>
          </cell>
          <cell r="CD265">
            <v>51.706000000000003</v>
          </cell>
          <cell r="CG265">
            <v>66.828460000000007</v>
          </cell>
          <cell r="CH265">
            <v>64.768460000000005</v>
          </cell>
          <cell r="CI265">
            <v>64.768460000000005</v>
          </cell>
        </row>
        <row r="267">
          <cell r="A267" t="str">
            <v>HARDWARE SALES</v>
          </cell>
          <cell r="E267">
            <v>0</v>
          </cell>
          <cell r="F267">
            <v>0</v>
          </cell>
          <cell r="G267">
            <v>0.1</v>
          </cell>
          <cell r="H267">
            <v>0.4</v>
          </cell>
          <cell r="K267">
            <v>0</v>
          </cell>
          <cell r="L267">
            <v>0.10299999999999999</v>
          </cell>
          <cell r="M267">
            <v>0</v>
          </cell>
          <cell r="N267">
            <v>0</v>
          </cell>
          <cell r="Q267">
            <v>0</v>
          </cell>
          <cell r="U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0</v>
          </cell>
          <cell r="AD267">
            <v>0</v>
          </cell>
          <cell r="AE267">
            <v>0</v>
          </cell>
          <cell r="AH267">
            <v>0.66600000000000004</v>
          </cell>
          <cell r="AI267">
            <v>0</v>
          </cell>
          <cell r="AJ267">
            <v>0</v>
          </cell>
          <cell r="AL267">
            <v>0.66700000000000004</v>
          </cell>
          <cell r="AM267">
            <v>0</v>
          </cell>
          <cell r="AN267">
            <v>0</v>
          </cell>
          <cell r="AP267">
            <v>0.66700000000000004</v>
          </cell>
          <cell r="AQ267">
            <v>0</v>
          </cell>
          <cell r="AR267">
            <v>0</v>
          </cell>
          <cell r="AT267">
            <v>2</v>
          </cell>
          <cell r="AU267">
            <v>0</v>
          </cell>
          <cell r="AV267">
            <v>0</v>
          </cell>
          <cell r="AY267">
            <v>2.327</v>
          </cell>
          <cell r="AZ267">
            <v>2.327</v>
          </cell>
          <cell r="BA267">
            <v>2.327</v>
          </cell>
          <cell r="BC267">
            <v>2.327</v>
          </cell>
          <cell r="BD267">
            <v>2.327</v>
          </cell>
          <cell r="BE267">
            <v>2.327</v>
          </cell>
          <cell r="BG267">
            <v>2.3279999999999998</v>
          </cell>
          <cell r="BH267">
            <v>2.3279999999999998</v>
          </cell>
          <cell r="BI267">
            <v>2.3279999999999998</v>
          </cell>
          <cell r="BK267">
            <v>6.9819999999999993</v>
          </cell>
          <cell r="BL267">
            <v>6.9819999999999993</v>
          </cell>
          <cell r="BM267">
            <v>6.9819999999999993</v>
          </cell>
          <cell r="BP267">
            <v>11.266</v>
          </cell>
          <cell r="BQ267">
            <v>11.266</v>
          </cell>
          <cell r="BR267">
            <v>11.266</v>
          </cell>
          <cell r="BT267">
            <v>11.266999999999999</v>
          </cell>
          <cell r="BU267">
            <v>11.266999999999999</v>
          </cell>
          <cell r="BV267">
            <v>11.266999999999999</v>
          </cell>
          <cell r="BX267">
            <v>11.266999999999999</v>
          </cell>
          <cell r="BY267">
            <v>11.266999999999999</v>
          </cell>
          <cell r="BZ267">
            <v>11.266999999999999</v>
          </cell>
          <cell r="CB267">
            <v>33.799999999999997</v>
          </cell>
          <cell r="CC267">
            <v>33.799999999999997</v>
          </cell>
          <cell r="CD267">
            <v>33.799999999999997</v>
          </cell>
          <cell r="CG267">
            <v>42.781999999999996</v>
          </cell>
          <cell r="CH267">
            <v>40.781999999999996</v>
          </cell>
          <cell r="CI267">
            <v>40.781999999999996</v>
          </cell>
        </row>
        <row r="268">
          <cell r="A268" t="str">
            <v>SOFTWARE SALES</v>
          </cell>
          <cell r="E268">
            <v>0</v>
          </cell>
          <cell r="F268">
            <v>0</v>
          </cell>
          <cell r="G268">
            <v>-0.1</v>
          </cell>
          <cell r="H268">
            <v>0</v>
          </cell>
          <cell r="K268">
            <v>0</v>
          </cell>
          <cell r="L268">
            <v>1.2E-2</v>
          </cell>
          <cell r="M268">
            <v>0</v>
          </cell>
          <cell r="N268">
            <v>0</v>
          </cell>
          <cell r="Q268">
            <v>0</v>
          </cell>
          <cell r="U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0</v>
          </cell>
          <cell r="AD268">
            <v>0</v>
          </cell>
          <cell r="AE268">
            <v>0</v>
          </cell>
          <cell r="AH268">
            <v>0</v>
          </cell>
          <cell r="AI268">
            <v>0</v>
          </cell>
          <cell r="AJ268">
            <v>0</v>
          </cell>
          <cell r="AL268">
            <v>0</v>
          </cell>
          <cell r="AM268">
            <v>0</v>
          </cell>
          <cell r="AN268">
            <v>0</v>
          </cell>
          <cell r="AP268">
            <v>0</v>
          </cell>
          <cell r="AQ268">
            <v>0</v>
          </cell>
          <cell r="AR268">
            <v>0</v>
          </cell>
          <cell r="AT268">
            <v>0</v>
          </cell>
          <cell r="AU268">
            <v>0</v>
          </cell>
          <cell r="AV268">
            <v>0</v>
          </cell>
          <cell r="AY268">
            <v>1.9</v>
          </cell>
          <cell r="AZ268">
            <v>1.9</v>
          </cell>
          <cell r="BA268">
            <v>1.9</v>
          </cell>
          <cell r="BC268">
            <v>1.9</v>
          </cell>
          <cell r="BD268">
            <v>1.9</v>
          </cell>
          <cell r="BE268">
            <v>1.9</v>
          </cell>
          <cell r="BG268">
            <v>1.9</v>
          </cell>
          <cell r="BH268">
            <v>1.9</v>
          </cell>
          <cell r="BI268">
            <v>1.9</v>
          </cell>
          <cell r="BK268">
            <v>5.6999999999999993</v>
          </cell>
          <cell r="BL268">
            <v>5.6999999999999993</v>
          </cell>
          <cell r="BM268">
            <v>5.6999999999999993</v>
          </cell>
          <cell r="BP268">
            <v>5.4660000000000002</v>
          </cell>
          <cell r="BQ268">
            <v>5.4660000000000002</v>
          </cell>
          <cell r="BR268">
            <v>5.4660000000000002</v>
          </cell>
          <cell r="BT268">
            <v>5.4669999999999996</v>
          </cell>
          <cell r="BU268">
            <v>5.4669999999999996</v>
          </cell>
          <cell r="BV268">
            <v>5.4669999999999996</v>
          </cell>
          <cell r="BX268">
            <v>5.4669999999999996</v>
          </cell>
          <cell r="BY268">
            <v>5.4669999999999996</v>
          </cell>
          <cell r="BZ268">
            <v>5.4669999999999996</v>
          </cell>
          <cell r="CB268">
            <v>16.399999999999999</v>
          </cell>
          <cell r="CC268">
            <v>16.399999999999999</v>
          </cell>
          <cell r="CD268">
            <v>16.399999999999999</v>
          </cell>
          <cell r="CG268">
            <v>22.099999999999998</v>
          </cell>
          <cell r="CH268">
            <v>22.099999999999998</v>
          </cell>
          <cell r="CI268">
            <v>22.099999999999998</v>
          </cell>
        </row>
        <row r="269">
          <cell r="A269" t="str">
            <v>SERVICE SALES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Q269">
            <v>0</v>
          </cell>
          <cell r="U269">
            <v>0</v>
          </cell>
          <cell r="Y269">
            <v>0</v>
          </cell>
          <cell r="Z269">
            <v>0</v>
          </cell>
          <cell r="AA269">
            <v>0</v>
          </cell>
          <cell r="AC269">
            <v>0</v>
          </cell>
          <cell r="AD269">
            <v>0</v>
          </cell>
          <cell r="AE269">
            <v>0</v>
          </cell>
          <cell r="AH269">
            <v>0</v>
          </cell>
          <cell r="AI269">
            <v>0</v>
          </cell>
          <cell r="AJ269">
            <v>0</v>
          </cell>
          <cell r="AL269">
            <v>0</v>
          </cell>
          <cell r="AM269">
            <v>0</v>
          </cell>
          <cell r="AN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0</v>
          </cell>
          <cell r="AU269">
            <v>0</v>
          </cell>
          <cell r="AV269">
            <v>0</v>
          </cell>
          <cell r="AY269">
            <v>0</v>
          </cell>
          <cell r="AZ269">
            <v>0</v>
          </cell>
          <cell r="BA269">
            <v>0</v>
          </cell>
          <cell r="BC269">
            <v>0</v>
          </cell>
          <cell r="BD269">
            <v>0</v>
          </cell>
          <cell r="BE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0</v>
          </cell>
          <cell r="BL269">
            <v>0</v>
          </cell>
          <cell r="BM269">
            <v>0</v>
          </cell>
          <cell r="BP269">
            <v>0</v>
          </cell>
          <cell r="BQ269">
            <v>0</v>
          </cell>
          <cell r="BR269">
            <v>0</v>
          </cell>
          <cell r="BT269">
            <v>0</v>
          </cell>
          <cell r="BU269">
            <v>0</v>
          </cell>
          <cell r="BV269">
            <v>0</v>
          </cell>
          <cell r="BX269">
            <v>0</v>
          </cell>
          <cell r="BY269">
            <v>0</v>
          </cell>
          <cell r="BZ269">
            <v>0</v>
          </cell>
          <cell r="CB269">
            <v>0</v>
          </cell>
          <cell r="CC269">
            <v>0</v>
          </cell>
          <cell r="CD269">
            <v>0</v>
          </cell>
          <cell r="CG269">
            <v>0</v>
          </cell>
          <cell r="CH269">
            <v>0</v>
          </cell>
          <cell r="CI269">
            <v>0</v>
          </cell>
        </row>
        <row r="270">
          <cell r="A270" t="str">
            <v>OTHER SALES</v>
          </cell>
          <cell r="E270">
            <v>1.8</v>
          </cell>
          <cell r="F270">
            <v>0</v>
          </cell>
          <cell r="G270">
            <v>0.3</v>
          </cell>
          <cell r="H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Q270">
            <v>0</v>
          </cell>
          <cell r="U270">
            <v>0</v>
          </cell>
          <cell r="Y270">
            <v>0</v>
          </cell>
          <cell r="Z270">
            <v>0</v>
          </cell>
          <cell r="AA270">
            <v>0</v>
          </cell>
          <cell r="AC270">
            <v>0</v>
          </cell>
          <cell r="AD270">
            <v>0</v>
          </cell>
          <cell r="AE270">
            <v>0</v>
          </cell>
          <cell r="AH270">
            <v>0</v>
          </cell>
          <cell r="AI270">
            <v>0</v>
          </cell>
          <cell r="AJ270">
            <v>0</v>
          </cell>
          <cell r="AL270">
            <v>0</v>
          </cell>
          <cell r="AM270">
            <v>0</v>
          </cell>
          <cell r="AN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0</v>
          </cell>
          <cell r="AU270">
            <v>0</v>
          </cell>
          <cell r="AV270">
            <v>0</v>
          </cell>
          <cell r="AY270">
            <v>0</v>
          </cell>
          <cell r="AZ270">
            <v>0</v>
          </cell>
          <cell r="BA270">
            <v>0</v>
          </cell>
          <cell r="BC270">
            <v>0</v>
          </cell>
          <cell r="BD270">
            <v>0</v>
          </cell>
          <cell r="BE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0</v>
          </cell>
          <cell r="BL270">
            <v>0</v>
          </cell>
          <cell r="BM270">
            <v>0</v>
          </cell>
          <cell r="BP270">
            <v>0</v>
          </cell>
          <cell r="BQ270">
            <v>0</v>
          </cell>
          <cell r="BR270">
            <v>0</v>
          </cell>
          <cell r="BT270">
            <v>0</v>
          </cell>
          <cell r="BU270">
            <v>0</v>
          </cell>
          <cell r="BV270">
            <v>0</v>
          </cell>
          <cell r="BX270">
            <v>0</v>
          </cell>
          <cell r="BY270">
            <v>0</v>
          </cell>
          <cell r="BZ270">
            <v>0</v>
          </cell>
          <cell r="CB270">
            <v>0</v>
          </cell>
          <cell r="CC270">
            <v>0</v>
          </cell>
          <cell r="CD270">
            <v>0</v>
          </cell>
          <cell r="CG270">
            <v>0</v>
          </cell>
          <cell r="CH270">
            <v>0</v>
          </cell>
          <cell r="CI270">
            <v>0</v>
          </cell>
        </row>
        <row r="271">
          <cell r="E271" t="str">
            <v xml:space="preserve">______ </v>
          </cell>
          <cell r="F271" t="str">
            <v xml:space="preserve">______ </v>
          </cell>
          <cell r="G271" t="str">
            <v xml:space="preserve">______ </v>
          </cell>
          <cell r="H271" t="str">
            <v xml:space="preserve">______ </v>
          </cell>
          <cell r="K271" t="str">
            <v xml:space="preserve">______ </v>
          </cell>
          <cell r="L271" t="str">
            <v xml:space="preserve">______ </v>
          </cell>
          <cell r="M271" t="str">
            <v xml:space="preserve">______ </v>
          </cell>
          <cell r="N271" t="str">
            <v xml:space="preserve">______ </v>
          </cell>
          <cell r="Q271" t="str">
            <v xml:space="preserve">______ </v>
          </cell>
          <cell r="R271" t="str">
            <v xml:space="preserve">______ </v>
          </cell>
          <cell r="S271" t="str">
            <v xml:space="preserve">______ </v>
          </cell>
          <cell r="U271" t="str">
            <v xml:space="preserve">______ </v>
          </cell>
          <cell r="V271" t="str">
            <v xml:space="preserve">______ </v>
          </cell>
          <cell r="W271" t="str">
            <v xml:space="preserve">______ </v>
          </cell>
          <cell r="Y271" t="str">
            <v xml:space="preserve">______ </v>
          </cell>
          <cell r="Z271" t="str">
            <v xml:space="preserve">______ </v>
          </cell>
          <cell r="AA271" t="str">
            <v xml:space="preserve">______ </v>
          </cell>
          <cell r="AC271" t="str">
            <v xml:space="preserve">______ </v>
          </cell>
          <cell r="AD271" t="str">
            <v xml:space="preserve">______ </v>
          </cell>
          <cell r="AE271" t="str">
            <v xml:space="preserve">______ </v>
          </cell>
          <cell r="AH271" t="str">
            <v xml:space="preserve">______ </v>
          </cell>
          <cell r="AI271" t="str">
            <v xml:space="preserve">______ </v>
          </cell>
          <cell r="AJ271" t="str">
            <v xml:space="preserve">______ </v>
          </cell>
          <cell r="AL271" t="str">
            <v xml:space="preserve">______ </v>
          </cell>
          <cell r="AM271" t="str">
            <v xml:space="preserve">______ </v>
          </cell>
          <cell r="AN271" t="str">
            <v xml:space="preserve">______ </v>
          </cell>
          <cell r="AP271" t="str">
            <v xml:space="preserve">______ </v>
          </cell>
          <cell r="AQ271" t="str">
            <v xml:space="preserve">______ </v>
          </cell>
          <cell r="AR271" t="str">
            <v xml:space="preserve">______ </v>
          </cell>
          <cell r="AT271" t="str">
            <v xml:space="preserve">______ </v>
          </cell>
          <cell r="AU271" t="str">
            <v xml:space="preserve">______ </v>
          </cell>
          <cell r="AV271" t="str">
            <v xml:space="preserve">______ </v>
          </cell>
          <cell r="AY271" t="str">
            <v xml:space="preserve">______ </v>
          </cell>
          <cell r="AZ271" t="str">
            <v xml:space="preserve">______ </v>
          </cell>
          <cell r="BA271" t="str">
            <v xml:space="preserve">______ </v>
          </cell>
          <cell r="BC271" t="str">
            <v xml:space="preserve">______ </v>
          </cell>
          <cell r="BD271" t="str">
            <v xml:space="preserve">______ </v>
          </cell>
          <cell r="BE271" t="str">
            <v xml:space="preserve">______ </v>
          </cell>
          <cell r="BG271" t="str">
            <v xml:space="preserve">______ </v>
          </cell>
          <cell r="BH271" t="str">
            <v xml:space="preserve">______ </v>
          </cell>
          <cell r="BI271" t="str">
            <v xml:space="preserve">______ </v>
          </cell>
          <cell r="BK271" t="str">
            <v xml:space="preserve">______ </v>
          </cell>
          <cell r="BL271" t="str">
            <v xml:space="preserve">______ </v>
          </cell>
          <cell r="BM271" t="str">
            <v xml:space="preserve">______ </v>
          </cell>
          <cell r="BP271" t="str">
            <v xml:space="preserve">______ </v>
          </cell>
          <cell r="BQ271" t="str">
            <v xml:space="preserve">______ </v>
          </cell>
          <cell r="BR271" t="str">
            <v xml:space="preserve">______ </v>
          </cell>
          <cell r="BT271" t="str">
            <v xml:space="preserve">______ </v>
          </cell>
          <cell r="BU271" t="str">
            <v xml:space="preserve">______ </v>
          </cell>
          <cell r="BV271" t="str">
            <v xml:space="preserve">______ </v>
          </cell>
          <cell r="BX271" t="str">
            <v xml:space="preserve">______ </v>
          </cell>
          <cell r="BY271" t="str">
            <v xml:space="preserve">______ </v>
          </cell>
          <cell r="BZ271" t="str">
            <v xml:space="preserve">______ </v>
          </cell>
          <cell r="CB271" t="str">
            <v xml:space="preserve">______ </v>
          </cell>
          <cell r="CC271" t="str">
            <v xml:space="preserve">______ </v>
          </cell>
          <cell r="CD271" t="str">
            <v xml:space="preserve">______ </v>
          </cell>
          <cell r="CG271" t="str">
            <v xml:space="preserve">______ </v>
          </cell>
          <cell r="CH271" t="str">
            <v xml:space="preserve">______ </v>
          </cell>
          <cell r="CI271" t="str">
            <v xml:space="preserve">______ </v>
          </cell>
        </row>
        <row r="272">
          <cell r="A272" t="str">
            <v>SALES</v>
          </cell>
          <cell r="E272">
            <v>1.8</v>
          </cell>
          <cell r="F272">
            <v>0</v>
          </cell>
          <cell r="G272">
            <v>0.3</v>
          </cell>
          <cell r="H272">
            <v>0.4</v>
          </cell>
          <cell r="K272">
            <v>0</v>
          </cell>
          <cell r="L272">
            <v>0.11499999999999999</v>
          </cell>
          <cell r="M272">
            <v>0</v>
          </cell>
          <cell r="N272">
            <v>0</v>
          </cell>
          <cell r="Q272">
            <v>0</v>
          </cell>
          <cell r="R272">
            <v>0</v>
          </cell>
          <cell r="S272">
            <v>0</v>
          </cell>
          <cell r="U272">
            <v>0</v>
          </cell>
          <cell r="V272">
            <v>0</v>
          </cell>
          <cell r="W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H272">
            <v>0.66600000000000004</v>
          </cell>
          <cell r="AI272">
            <v>0</v>
          </cell>
          <cell r="AJ272">
            <v>0</v>
          </cell>
          <cell r="AL272">
            <v>0.66700000000000004</v>
          </cell>
          <cell r="AM272">
            <v>0</v>
          </cell>
          <cell r="AN272">
            <v>0</v>
          </cell>
          <cell r="AP272">
            <v>0.66700000000000004</v>
          </cell>
          <cell r="AQ272">
            <v>0</v>
          </cell>
          <cell r="AR272">
            <v>0</v>
          </cell>
          <cell r="AT272">
            <v>2</v>
          </cell>
          <cell r="AU272">
            <v>0</v>
          </cell>
          <cell r="AV272">
            <v>0</v>
          </cell>
          <cell r="AY272">
            <v>4.2270000000000003</v>
          </cell>
          <cell r="AZ272">
            <v>4.2270000000000003</v>
          </cell>
          <cell r="BA272">
            <v>4.2270000000000003</v>
          </cell>
          <cell r="BC272">
            <v>4.2270000000000003</v>
          </cell>
          <cell r="BD272">
            <v>4.2270000000000003</v>
          </cell>
          <cell r="BE272">
            <v>4.2270000000000003</v>
          </cell>
          <cell r="BG272">
            <v>4.2279999999999998</v>
          </cell>
          <cell r="BH272">
            <v>4.2279999999999998</v>
          </cell>
          <cell r="BI272">
            <v>4.2279999999999998</v>
          </cell>
          <cell r="BK272">
            <v>12.681999999999999</v>
          </cell>
          <cell r="BL272">
            <v>12.681999999999999</v>
          </cell>
          <cell r="BM272">
            <v>12.681999999999999</v>
          </cell>
          <cell r="BP272">
            <v>16.731999999999999</v>
          </cell>
          <cell r="BQ272">
            <v>16.731999999999999</v>
          </cell>
          <cell r="BR272">
            <v>16.731999999999999</v>
          </cell>
          <cell r="BT272">
            <v>16.733999999999998</v>
          </cell>
          <cell r="BU272">
            <v>16.733999999999998</v>
          </cell>
          <cell r="BV272">
            <v>16.733999999999998</v>
          </cell>
          <cell r="BX272">
            <v>16.733999999999998</v>
          </cell>
          <cell r="BY272">
            <v>16.733999999999998</v>
          </cell>
          <cell r="BZ272">
            <v>16.733999999999998</v>
          </cell>
          <cell r="CB272">
            <v>50.199999999999996</v>
          </cell>
          <cell r="CC272">
            <v>50.199999999999996</v>
          </cell>
          <cell r="CD272">
            <v>50.199999999999996</v>
          </cell>
          <cell r="CG272">
            <v>64.881999999999991</v>
          </cell>
          <cell r="CH272">
            <v>62.881999999999991</v>
          </cell>
          <cell r="CI272">
            <v>62.881999999999991</v>
          </cell>
        </row>
        <row r="274">
          <cell r="A274" t="str">
            <v>STANDARD MARGIN</v>
          </cell>
          <cell r="E274">
            <v>0.4</v>
          </cell>
          <cell r="F274">
            <v>-0.4</v>
          </cell>
          <cell r="G274">
            <v>0.2</v>
          </cell>
          <cell r="H274">
            <v>0</v>
          </cell>
          <cell r="K274">
            <v>1E-3</v>
          </cell>
          <cell r="L274">
            <v>0.113</v>
          </cell>
          <cell r="M274">
            <v>0</v>
          </cell>
          <cell r="N274">
            <v>0</v>
          </cell>
          <cell r="Q274">
            <v>0</v>
          </cell>
          <cell r="U274">
            <v>0</v>
          </cell>
          <cell r="Y274">
            <v>0</v>
          </cell>
          <cell r="Z274">
            <v>0</v>
          </cell>
          <cell r="AA274">
            <v>0</v>
          </cell>
          <cell r="AC274">
            <v>0</v>
          </cell>
          <cell r="AD274">
            <v>0</v>
          </cell>
          <cell r="AE274">
            <v>0</v>
          </cell>
          <cell r="AH274">
            <v>0.33300000000000002</v>
          </cell>
          <cell r="AI274">
            <v>0</v>
          </cell>
          <cell r="AJ274">
            <v>0</v>
          </cell>
          <cell r="AL274">
            <v>0.33400000000000002</v>
          </cell>
          <cell r="AM274">
            <v>0</v>
          </cell>
          <cell r="AN274">
            <v>0</v>
          </cell>
          <cell r="AP274">
            <v>0.33300000000000002</v>
          </cell>
          <cell r="AQ274">
            <v>0</v>
          </cell>
          <cell r="AR274">
            <v>0</v>
          </cell>
          <cell r="AT274">
            <v>1</v>
          </cell>
          <cell r="AU274">
            <v>0</v>
          </cell>
          <cell r="AV274">
            <v>0</v>
          </cell>
          <cell r="AY274">
            <v>2.8610000000000002</v>
          </cell>
          <cell r="AZ274">
            <v>2.8610000000000002</v>
          </cell>
          <cell r="BA274">
            <v>2.8610000000000002</v>
          </cell>
          <cell r="BC274">
            <v>2.86</v>
          </cell>
          <cell r="BD274">
            <v>2.86</v>
          </cell>
          <cell r="BE274">
            <v>2.86</v>
          </cell>
          <cell r="BG274">
            <v>2.8610000000000002</v>
          </cell>
          <cell r="BH274">
            <v>2.8610000000000002</v>
          </cell>
          <cell r="BI274">
            <v>2.8610000000000002</v>
          </cell>
          <cell r="BK274">
            <v>8.5820000000000007</v>
          </cell>
          <cell r="BL274">
            <v>8.5820000000000007</v>
          </cell>
          <cell r="BM274">
            <v>8.5820000000000007</v>
          </cell>
          <cell r="BP274">
            <v>11.898999999999999</v>
          </cell>
          <cell r="BQ274">
            <v>11.898999999999999</v>
          </cell>
          <cell r="BR274">
            <v>11.898999999999999</v>
          </cell>
          <cell r="BT274">
            <v>11.901</v>
          </cell>
          <cell r="BU274">
            <v>11.901</v>
          </cell>
          <cell r="BV274">
            <v>11.901</v>
          </cell>
          <cell r="BX274">
            <v>11.9</v>
          </cell>
          <cell r="BY274">
            <v>11.9</v>
          </cell>
          <cell r="BZ274">
            <v>11.9</v>
          </cell>
          <cell r="CB274">
            <v>35.699999999999996</v>
          </cell>
          <cell r="CC274">
            <v>35.699999999999996</v>
          </cell>
          <cell r="CD274">
            <v>35.699999999999996</v>
          </cell>
          <cell r="CG274">
            <v>45.281999999999996</v>
          </cell>
          <cell r="CH274">
            <v>44.281999999999996</v>
          </cell>
          <cell r="CI274">
            <v>44.281999999999996</v>
          </cell>
        </row>
        <row r="275">
          <cell r="B275" t="str">
            <v>% SALES</v>
          </cell>
          <cell r="E275">
            <v>0.22222222222222224</v>
          </cell>
          <cell r="F275">
            <v>0</v>
          </cell>
          <cell r="G275">
            <v>0.66666666666666674</v>
          </cell>
          <cell r="H275">
            <v>0</v>
          </cell>
          <cell r="K275">
            <v>0</v>
          </cell>
          <cell r="L275">
            <v>0.98260869565217401</v>
          </cell>
          <cell r="M275">
            <v>0</v>
          </cell>
          <cell r="N275">
            <v>0</v>
          </cell>
          <cell r="Q275">
            <v>0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Y275">
            <v>0</v>
          </cell>
          <cell r="Z275">
            <v>0</v>
          </cell>
          <cell r="AA275">
            <v>0</v>
          </cell>
          <cell r="AC275">
            <v>0</v>
          </cell>
          <cell r="AD275">
            <v>0</v>
          </cell>
          <cell r="AE275">
            <v>0</v>
          </cell>
          <cell r="AH275">
            <v>0.5</v>
          </cell>
          <cell r="AI275">
            <v>0</v>
          </cell>
          <cell r="AJ275">
            <v>0</v>
          </cell>
          <cell r="AL275">
            <v>0.50074962518740629</v>
          </cell>
          <cell r="AM275">
            <v>0</v>
          </cell>
          <cell r="AN275">
            <v>0</v>
          </cell>
          <cell r="AP275">
            <v>0.49925037481259371</v>
          </cell>
          <cell r="AQ275">
            <v>0</v>
          </cell>
          <cell r="AR275">
            <v>0</v>
          </cell>
          <cell r="AT275">
            <v>0.5</v>
          </cell>
          <cell r="AU275">
            <v>0</v>
          </cell>
          <cell r="AV275">
            <v>0</v>
          </cell>
          <cell r="AY275">
            <v>0.6768393659806009</v>
          </cell>
          <cell r="AZ275">
            <v>0.6768393659806009</v>
          </cell>
          <cell r="BA275">
            <v>0.6768393659806009</v>
          </cell>
          <cell r="BC275">
            <v>0.67660279157795122</v>
          </cell>
          <cell r="BD275">
            <v>0.67660279157795122</v>
          </cell>
          <cell r="BE275">
            <v>0.67660279157795122</v>
          </cell>
          <cell r="BG275">
            <v>0.67667928098391683</v>
          </cell>
          <cell r="BH275">
            <v>0.67667928098391683</v>
          </cell>
          <cell r="BI275">
            <v>0.67667928098391683</v>
          </cell>
          <cell r="BK275">
            <v>0.67670714398359888</v>
          </cell>
          <cell r="BL275">
            <v>0.67670714398359888</v>
          </cell>
          <cell r="BM275">
            <v>0.67670714398359888</v>
          </cell>
          <cell r="BP275">
            <v>0.7111522830504422</v>
          </cell>
          <cell r="BQ275">
            <v>0.7111522830504422</v>
          </cell>
          <cell r="BR275">
            <v>0.7111522830504422</v>
          </cell>
          <cell r="BT275">
            <v>0.71118680530656153</v>
          </cell>
          <cell r="BU275">
            <v>0.71118680530656153</v>
          </cell>
          <cell r="BV275">
            <v>0.71118680530656153</v>
          </cell>
          <cell r="BX275">
            <v>0.71112704673120608</v>
          </cell>
          <cell r="BY275">
            <v>0.71112704673120608</v>
          </cell>
          <cell r="BZ275">
            <v>0.71112704673120608</v>
          </cell>
          <cell r="CB275">
            <v>0.7111553784860557</v>
          </cell>
          <cell r="CC275">
            <v>0.7111553784860557</v>
          </cell>
          <cell r="CD275">
            <v>0.7111553784860557</v>
          </cell>
          <cell r="CG275">
            <v>0.69791313461360627</v>
          </cell>
          <cell r="CH275">
            <v>0.70420788142870783</v>
          </cell>
          <cell r="CI275">
            <v>0.70420788142870783</v>
          </cell>
        </row>
        <row r="277">
          <cell r="A277" t="str">
            <v>OPS PERIOD COSTS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K277">
            <v>1.2E-2</v>
          </cell>
          <cell r="L277">
            <v>1.4E-2</v>
          </cell>
          <cell r="M277">
            <v>0</v>
          </cell>
          <cell r="N277">
            <v>1.2E-2</v>
          </cell>
          <cell r="Q277">
            <v>0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Y277">
            <v>0</v>
          </cell>
          <cell r="Z277">
            <v>0</v>
          </cell>
          <cell r="AA277">
            <v>0</v>
          </cell>
          <cell r="AC277">
            <v>0</v>
          </cell>
          <cell r="AD277">
            <v>0</v>
          </cell>
          <cell r="AE277">
            <v>0</v>
          </cell>
          <cell r="AH277">
            <v>3.3000000000000002E-2</v>
          </cell>
          <cell r="AI277">
            <v>3.3000000000000002E-2</v>
          </cell>
          <cell r="AJ277">
            <v>3.3000000000000002E-2</v>
          </cell>
          <cell r="AL277">
            <v>3.3000000000000002E-2</v>
          </cell>
          <cell r="AM277">
            <v>3.3000000000000002E-2</v>
          </cell>
          <cell r="AN277">
            <v>3.3000000000000002E-2</v>
          </cell>
          <cell r="AP277">
            <v>3.3000000000000002E-2</v>
          </cell>
          <cell r="AQ277">
            <v>3.3000000000000002E-2</v>
          </cell>
          <cell r="AR277">
            <v>3.3000000000000002E-2</v>
          </cell>
          <cell r="AT277">
            <v>9.9000000000000005E-2</v>
          </cell>
          <cell r="AU277">
            <v>9.9000000000000005E-2</v>
          </cell>
          <cell r="AV277">
            <v>9.9000000000000005E-2</v>
          </cell>
          <cell r="AY277">
            <v>0.13300000000000001</v>
          </cell>
          <cell r="AZ277">
            <v>0.13300000000000001</v>
          </cell>
          <cell r="BA277">
            <v>0.13300000000000001</v>
          </cell>
          <cell r="BC277">
            <v>0.13300000000000001</v>
          </cell>
          <cell r="BD277">
            <v>0.13300000000000001</v>
          </cell>
          <cell r="BE277">
            <v>0.13300000000000001</v>
          </cell>
          <cell r="BG277">
            <v>0.13400000000000001</v>
          </cell>
          <cell r="BH277">
            <v>0.13400000000000001</v>
          </cell>
          <cell r="BI277">
            <v>0.13400000000000001</v>
          </cell>
          <cell r="BK277">
            <v>0.4</v>
          </cell>
          <cell r="BL277">
            <v>0.4</v>
          </cell>
          <cell r="BM277">
            <v>0.4</v>
          </cell>
          <cell r="BP277">
            <v>0.16700000000000001</v>
          </cell>
          <cell r="BQ277">
            <v>0.16700000000000001</v>
          </cell>
          <cell r="BR277">
            <v>0.16700000000000001</v>
          </cell>
          <cell r="BT277">
            <v>0.16700000000000001</v>
          </cell>
          <cell r="BU277">
            <v>0.16700000000000001</v>
          </cell>
          <cell r="BV277">
            <v>0.16700000000000001</v>
          </cell>
          <cell r="BX277">
            <v>0.16700000000000001</v>
          </cell>
          <cell r="BY277">
            <v>0.16700000000000001</v>
          </cell>
          <cell r="BZ277">
            <v>0.16700000000000001</v>
          </cell>
          <cell r="CB277">
            <v>0.501</v>
          </cell>
          <cell r="CC277">
            <v>0.501</v>
          </cell>
          <cell r="CD277">
            <v>0.501</v>
          </cell>
          <cell r="CG277">
            <v>1</v>
          </cell>
          <cell r="CH277">
            <v>1</v>
          </cell>
          <cell r="CI277">
            <v>1</v>
          </cell>
        </row>
        <row r="278">
          <cell r="A278" t="str">
            <v>SOURCING PERIOD COSTS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K278">
            <v>1E-3</v>
          </cell>
          <cell r="L278">
            <v>2E-3</v>
          </cell>
          <cell r="M278">
            <v>0</v>
          </cell>
          <cell r="N278">
            <v>4.0000000000000001E-3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0</v>
          </cell>
          <cell r="AD278">
            <v>0</v>
          </cell>
          <cell r="AE278">
            <v>0</v>
          </cell>
          <cell r="AH278">
            <v>-3.3000000000000002E-2</v>
          </cell>
          <cell r="AI278">
            <v>-3.3000000000000002E-2</v>
          </cell>
          <cell r="AJ278">
            <v>-3.3000000000000002E-2</v>
          </cell>
          <cell r="AL278">
            <v>-3.3000000000000002E-2</v>
          </cell>
          <cell r="AM278">
            <v>-3.3000000000000002E-2</v>
          </cell>
          <cell r="AN278">
            <v>-3.3000000000000002E-2</v>
          </cell>
          <cell r="AP278">
            <v>-3.3000000000000002E-2</v>
          </cell>
          <cell r="AQ278">
            <v>-3.3000000000000002E-2</v>
          </cell>
          <cell r="AR278">
            <v>-3.3000000000000002E-2</v>
          </cell>
          <cell r="AT278">
            <v>-9.9000000000000005E-2</v>
          </cell>
          <cell r="AU278">
            <v>-9.9000000000000005E-2</v>
          </cell>
          <cell r="AV278">
            <v>-9.9000000000000005E-2</v>
          </cell>
          <cell r="AY278">
            <v>-0.1</v>
          </cell>
          <cell r="AZ278">
            <v>-0.1</v>
          </cell>
          <cell r="BA278">
            <v>-0.1</v>
          </cell>
          <cell r="BC278">
            <v>-0.1</v>
          </cell>
          <cell r="BD278">
            <v>-0.1</v>
          </cell>
          <cell r="BE278">
            <v>-0.1</v>
          </cell>
          <cell r="BG278">
            <v>-0.1</v>
          </cell>
          <cell r="BH278">
            <v>-0.1</v>
          </cell>
          <cell r="BI278">
            <v>-0.1</v>
          </cell>
          <cell r="BK278">
            <v>-0.30000000000000004</v>
          </cell>
          <cell r="BL278">
            <v>-0.30000000000000004</v>
          </cell>
          <cell r="BM278">
            <v>-0.30000000000000004</v>
          </cell>
          <cell r="BP278">
            <v>-0.26700000000000002</v>
          </cell>
          <cell r="BQ278">
            <v>-0.26700000000000002</v>
          </cell>
          <cell r="BR278">
            <v>-0.26700000000000002</v>
          </cell>
          <cell r="BT278">
            <v>-0.26700000000000002</v>
          </cell>
          <cell r="BU278">
            <v>-0.26700000000000002</v>
          </cell>
          <cell r="BV278">
            <v>-0.26700000000000002</v>
          </cell>
          <cell r="BX278">
            <v>-0.26700000000000002</v>
          </cell>
          <cell r="BY278">
            <v>-0.26700000000000002</v>
          </cell>
          <cell r="BZ278">
            <v>-0.26700000000000002</v>
          </cell>
          <cell r="CB278">
            <v>-0.80100000000000005</v>
          </cell>
          <cell r="CC278">
            <v>-0.80100000000000005</v>
          </cell>
          <cell r="CD278">
            <v>-0.80100000000000005</v>
          </cell>
          <cell r="CG278">
            <v>-1.2000000000000002</v>
          </cell>
          <cell r="CH278">
            <v>-1.2000000000000002</v>
          </cell>
          <cell r="CI278">
            <v>-1.2000000000000002</v>
          </cell>
        </row>
        <row r="279">
          <cell r="A279" t="str">
            <v>STD AMORT/INV COSTS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Q279">
            <v>0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  <cell r="Y279">
            <v>0</v>
          </cell>
          <cell r="Z279">
            <v>0</v>
          </cell>
          <cell r="AA279">
            <v>0</v>
          </cell>
          <cell r="AC279">
            <v>0</v>
          </cell>
          <cell r="AD279">
            <v>0</v>
          </cell>
          <cell r="AE279">
            <v>0</v>
          </cell>
          <cell r="AH279">
            <v>3.3000000000000002E-2</v>
          </cell>
          <cell r="AI279">
            <v>3.3000000000000002E-2</v>
          </cell>
          <cell r="AJ279">
            <v>3.3000000000000002E-2</v>
          </cell>
          <cell r="AL279">
            <v>3.3000000000000002E-2</v>
          </cell>
          <cell r="AM279">
            <v>3.3000000000000002E-2</v>
          </cell>
          <cell r="AN279">
            <v>3.3000000000000002E-2</v>
          </cell>
          <cell r="AP279">
            <v>3.3000000000000002E-2</v>
          </cell>
          <cell r="AQ279">
            <v>3.3000000000000002E-2</v>
          </cell>
          <cell r="AR279">
            <v>3.3000000000000002E-2</v>
          </cell>
          <cell r="AT279">
            <v>9.9000000000000005E-2</v>
          </cell>
          <cell r="AU279">
            <v>9.9000000000000005E-2</v>
          </cell>
          <cell r="AV279">
            <v>9.9000000000000005E-2</v>
          </cell>
          <cell r="AY279">
            <v>0.1</v>
          </cell>
          <cell r="AZ279">
            <v>0.1</v>
          </cell>
          <cell r="BA279">
            <v>0.1</v>
          </cell>
          <cell r="BC279">
            <v>0.1</v>
          </cell>
          <cell r="BD279">
            <v>0.1</v>
          </cell>
          <cell r="BE279">
            <v>0.1</v>
          </cell>
          <cell r="BG279">
            <v>0.1</v>
          </cell>
          <cell r="BH279">
            <v>0.1</v>
          </cell>
          <cell r="BI279">
            <v>0.1</v>
          </cell>
          <cell r="BK279">
            <v>0.30000000000000004</v>
          </cell>
          <cell r="BL279">
            <v>0.30000000000000004</v>
          </cell>
          <cell r="BM279">
            <v>0.30000000000000004</v>
          </cell>
          <cell r="BP279">
            <v>0.2</v>
          </cell>
          <cell r="BQ279">
            <v>0.2</v>
          </cell>
          <cell r="BR279">
            <v>0.2</v>
          </cell>
          <cell r="BT279">
            <v>0.2</v>
          </cell>
          <cell r="BU279">
            <v>0.2</v>
          </cell>
          <cell r="BV279">
            <v>0.2</v>
          </cell>
          <cell r="BX279">
            <v>0.2</v>
          </cell>
          <cell r="BY279">
            <v>0.2</v>
          </cell>
          <cell r="BZ279">
            <v>0.2</v>
          </cell>
          <cell r="CB279">
            <v>0.60000000000000009</v>
          </cell>
          <cell r="CC279">
            <v>0.60000000000000009</v>
          </cell>
          <cell r="CD279">
            <v>0.60000000000000009</v>
          </cell>
          <cell r="CG279">
            <v>0.99900000000000011</v>
          </cell>
          <cell r="CH279">
            <v>0.99900000000000011</v>
          </cell>
          <cell r="CI279">
            <v>0.99900000000000011</v>
          </cell>
        </row>
        <row r="280">
          <cell r="A280" t="str">
            <v>SERVICE PERIOD COSTS</v>
          </cell>
          <cell r="E280">
            <v>0</v>
          </cell>
          <cell r="F280">
            <v>0</v>
          </cell>
          <cell r="G280">
            <v>-0.4</v>
          </cell>
          <cell r="H280">
            <v>0.2</v>
          </cell>
          <cell r="K280">
            <v>0</v>
          </cell>
          <cell r="L280">
            <v>0</v>
          </cell>
          <cell r="M280">
            <v>0</v>
          </cell>
          <cell r="N280">
            <v>0.1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Y280">
            <v>0</v>
          </cell>
          <cell r="Z280">
            <v>0</v>
          </cell>
          <cell r="AA280">
            <v>0</v>
          </cell>
          <cell r="AC280">
            <v>0</v>
          </cell>
          <cell r="AD280">
            <v>0</v>
          </cell>
          <cell r="AE280">
            <v>0</v>
          </cell>
          <cell r="AH280">
            <v>0</v>
          </cell>
          <cell r="AI280">
            <v>0</v>
          </cell>
          <cell r="AJ280">
            <v>0</v>
          </cell>
          <cell r="AL280">
            <v>0</v>
          </cell>
          <cell r="AM280">
            <v>0</v>
          </cell>
          <cell r="AN280">
            <v>0</v>
          </cell>
          <cell r="AP280">
            <v>0</v>
          </cell>
          <cell r="AQ280">
            <v>0</v>
          </cell>
          <cell r="AR280">
            <v>0</v>
          </cell>
          <cell r="AT280">
            <v>0</v>
          </cell>
          <cell r="AU280">
            <v>0</v>
          </cell>
          <cell r="AV280">
            <v>0</v>
          </cell>
          <cell r="AY280">
            <v>0</v>
          </cell>
          <cell r="AZ280">
            <v>0</v>
          </cell>
          <cell r="BA280">
            <v>0</v>
          </cell>
          <cell r="BC280">
            <v>0</v>
          </cell>
          <cell r="BD280">
            <v>0</v>
          </cell>
          <cell r="BE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0</v>
          </cell>
          <cell r="BL280">
            <v>0</v>
          </cell>
          <cell r="BM280">
            <v>0</v>
          </cell>
          <cell r="BP280">
            <v>0</v>
          </cell>
          <cell r="BQ280">
            <v>0</v>
          </cell>
          <cell r="BR280">
            <v>0</v>
          </cell>
          <cell r="BT280">
            <v>0</v>
          </cell>
          <cell r="BU280">
            <v>0</v>
          </cell>
          <cell r="BV280">
            <v>0</v>
          </cell>
          <cell r="BX280">
            <v>0</v>
          </cell>
          <cell r="BY280">
            <v>0</v>
          </cell>
          <cell r="BZ280">
            <v>0</v>
          </cell>
          <cell r="CB280">
            <v>0</v>
          </cell>
          <cell r="CC280">
            <v>0</v>
          </cell>
          <cell r="CD280">
            <v>0</v>
          </cell>
          <cell r="CG280">
            <v>0</v>
          </cell>
          <cell r="CH280">
            <v>0</v>
          </cell>
          <cell r="CI280">
            <v>0</v>
          </cell>
        </row>
        <row r="281">
          <cell r="A281" t="str">
            <v>OTHER</v>
          </cell>
          <cell r="E281">
            <v>-0.1</v>
          </cell>
          <cell r="F281">
            <v>-0.3</v>
          </cell>
          <cell r="G281">
            <v>0</v>
          </cell>
          <cell r="H281">
            <v>0</v>
          </cell>
          <cell r="K281">
            <v>-1E-3</v>
          </cell>
          <cell r="L281">
            <v>-1E-3</v>
          </cell>
          <cell r="M281">
            <v>0</v>
          </cell>
          <cell r="N281">
            <v>0</v>
          </cell>
          <cell r="Q281">
            <v>0.23300000000000001</v>
          </cell>
          <cell r="R281">
            <v>0</v>
          </cell>
          <cell r="S281">
            <v>0</v>
          </cell>
          <cell r="U281">
            <v>0.23300000000000001</v>
          </cell>
          <cell r="V281">
            <v>0.23300000000000001</v>
          </cell>
          <cell r="W281">
            <v>0.23300000000000001</v>
          </cell>
          <cell r="Y281">
            <v>0.23400000000000001</v>
          </cell>
          <cell r="Z281">
            <v>0.23400000000000001</v>
          </cell>
          <cell r="AA281">
            <v>0.23400000000000001</v>
          </cell>
          <cell r="AC281">
            <v>0.70000000000000007</v>
          </cell>
          <cell r="AD281">
            <v>0.46700000000000003</v>
          </cell>
          <cell r="AE281">
            <v>0.46700000000000003</v>
          </cell>
          <cell r="AH281">
            <v>0.23300000000000001</v>
          </cell>
          <cell r="AI281">
            <v>0.23300000000000001</v>
          </cell>
          <cell r="AJ281">
            <v>0.23300000000000001</v>
          </cell>
          <cell r="AL281">
            <v>0.23300000000000001</v>
          </cell>
          <cell r="AM281">
            <v>0.23300000000000001</v>
          </cell>
          <cell r="AN281">
            <v>0.23300000000000001</v>
          </cell>
          <cell r="AP281">
            <v>0.23400000000000001</v>
          </cell>
          <cell r="AQ281">
            <v>0.23400000000000001</v>
          </cell>
          <cell r="AR281">
            <v>0.23400000000000001</v>
          </cell>
          <cell r="AT281">
            <v>0.70000000000000007</v>
          </cell>
          <cell r="AU281">
            <v>0.70000000000000007</v>
          </cell>
          <cell r="AV281">
            <v>0.70000000000000007</v>
          </cell>
          <cell r="AY281">
            <v>0.89900000000000002</v>
          </cell>
          <cell r="AZ281">
            <v>0.89900000000000002</v>
          </cell>
          <cell r="BA281">
            <v>0.89900000000000002</v>
          </cell>
          <cell r="BC281">
            <v>0.9</v>
          </cell>
          <cell r="BD281">
            <v>0.9</v>
          </cell>
          <cell r="BE281">
            <v>0.9</v>
          </cell>
          <cell r="BG281">
            <v>0.9</v>
          </cell>
          <cell r="BH281">
            <v>0.9</v>
          </cell>
          <cell r="BI281">
            <v>0.9</v>
          </cell>
          <cell r="BK281">
            <v>2.6989999999999998</v>
          </cell>
          <cell r="BL281">
            <v>2.6989999999999998</v>
          </cell>
          <cell r="BM281">
            <v>2.6989999999999998</v>
          </cell>
          <cell r="BP281">
            <v>0.96699999999999997</v>
          </cell>
          <cell r="BQ281">
            <v>0.96699999999999997</v>
          </cell>
          <cell r="BR281">
            <v>0.96699999999999997</v>
          </cell>
          <cell r="BT281">
            <v>0.96699999999999997</v>
          </cell>
          <cell r="BU281">
            <v>0.96699999999999997</v>
          </cell>
          <cell r="BV281">
            <v>0.96699999999999997</v>
          </cell>
          <cell r="BX281">
            <v>0.96699999999999997</v>
          </cell>
          <cell r="BY281">
            <v>0.96699999999999997</v>
          </cell>
          <cell r="BZ281">
            <v>0.96699999999999997</v>
          </cell>
          <cell r="CB281">
            <v>2.9009999999999998</v>
          </cell>
          <cell r="CC281">
            <v>2.9009999999999998</v>
          </cell>
          <cell r="CD281">
            <v>2.9009999999999998</v>
          </cell>
          <cell r="CG281">
            <v>7</v>
          </cell>
          <cell r="CH281">
            <v>6.7669999999999995</v>
          </cell>
          <cell r="CI281">
            <v>6.7669999999999995</v>
          </cell>
        </row>
        <row r="282">
          <cell r="E282" t="str">
            <v xml:space="preserve">______ </v>
          </cell>
          <cell r="F282" t="str">
            <v xml:space="preserve">______ </v>
          </cell>
          <cell r="G282" t="str">
            <v xml:space="preserve">______ </v>
          </cell>
          <cell r="H282" t="str">
            <v xml:space="preserve">______ </v>
          </cell>
          <cell r="K282" t="str">
            <v xml:space="preserve">______ </v>
          </cell>
          <cell r="L282" t="str">
            <v xml:space="preserve">______ </v>
          </cell>
          <cell r="M282" t="str">
            <v xml:space="preserve">______ </v>
          </cell>
          <cell r="N282" t="str">
            <v xml:space="preserve">______ </v>
          </cell>
          <cell r="Q282" t="str">
            <v xml:space="preserve">______ </v>
          </cell>
          <cell r="R282" t="str">
            <v xml:space="preserve">______ </v>
          </cell>
          <cell r="S282" t="str">
            <v xml:space="preserve">______ </v>
          </cell>
          <cell r="U282" t="str">
            <v xml:space="preserve">______ </v>
          </cell>
          <cell r="V282" t="str">
            <v xml:space="preserve">______ </v>
          </cell>
          <cell r="W282" t="str">
            <v xml:space="preserve">______ </v>
          </cell>
          <cell r="Y282" t="str">
            <v xml:space="preserve">______ </v>
          </cell>
          <cell r="Z282" t="str">
            <v xml:space="preserve">______ </v>
          </cell>
          <cell r="AA282" t="str">
            <v xml:space="preserve">______ </v>
          </cell>
          <cell r="AC282" t="str">
            <v xml:space="preserve">______ </v>
          </cell>
          <cell r="AD282" t="str">
            <v xml:space="preserve">______ </v>
          </cell>
          <cell r="AE282" t="str">
            <v xml:space="preserve">______ </v>
          </cell>
          <cell r="AH282" t="str">
            <v xml:space="preserve">______ </v>
          </cell>
          <cell r="AI282" t="str">
            <v xml:space="preserve">______ </v>
          </cell>
          <cell r="AJ282" t="str">
            <v xml:space="preserve">______ </v>
          </cell>
          <cell r="AL282" t="str">
            <v xml:space="preserve">______ </v>
          </cell>
          <cell r="AM282" t="str">
            <v xml:space="preserve">______ </v>
          </cell>
          <cell r="AN282" t="str">
            <v xml:space="preserve">______ </v>
          </cell>
          <cell r="AP282" t="str">
            <v xml:space="preserve">______ </v>
          </cell>
          <cell r="AQ282" t="str">
            <v xml:space="preserve">______ </v>
          </cell>
          <cell r="AR282" t="str">
            <v xml:space="preserve">______ </v>
          </cell>
          <cell r="AT282" t="str">
            <v xml:space="preserve">______ </v>
          </cell>
          <cell r="AU282" t="str">
            <v xml:space="preserve">______ </v>
          </cell>
          <cell r="AV282" t="str">
            <v xml:space="preserve">______ </v>
          </cell>
          <cell r="AY282" t="str">
            <v xml:space="preserve">______ </v>
          </cell>
          <cell r="AZ282" t="str">
            <v xml:space="preserve">______ </v>
          </cell>
          <cell r="BA282" t="str">
            <v xml:space="preserve">______ </v>
          </cell>
          <cell r="BC282" t="str">
            <v xml:space="preserve">______ </v>
          </cell>
          <cell r="BD282" t="str">
            <v xml:space="preserve">______ </v>
          </cell>
          <cell r="BE282" t="str">
            <v xml:space="preserve">______ </v>
          </cell>
          <cell r="BG282" t="str">
            <v xml:space="preserve">______ </v>
          </cell>
          <cell r="BH282" t="str">
            <v xml:space="preserve">______ </v>
          </cell>
          <cell r="BI282" t="str">
            <v xml:space="preserve">______ </v>
          </cell>
          <cell r="BK282" t="str">
            <v xml:space="preserve">______ </v>
          </cell>
          <cell r="BL282" t="str">
            <v xml:space="preserve">______ </v>
          </cell>
          <cell r="BM282" t="str">
            <v xml:space="preserve">______ </v>
          </cell>
          <cell r="BP282" t="str">
            <v xml:space="preserve">______ </v>
          </cell>
          <cell r="BQ282" t="str">
            <v xml:space="preserve">______ </v>
          </cell>
          <cell r="BR282" t="str">
            <v xml:space="preserve">______ </v>
          </cell>
          <cell r="BT282" t="str">
            <v xml:space="preserve">______ </v>
          </cell>
          <cell r="BU282" t="str">
            <v xml:space="preserve">______ </v>
          </cell>
          <cell r="BV282" t="str">
            <v xml:space="preserve">______ </v>
          </cell>
          <cell r="BX282" t="str">
            <v xml:space="preserve">______ </v>
          </cell>
          <cell r="BY282" t="str">
            <v xml:space="preserve">______ </v>
          </cell>
          <cell r="BZ282" t="str">
            <v xml:space="preserve">______ </v>
          </cell>
          <cell r="CB282" t="str">
            <v xml:space="preserve">______ </v>
          </cell>
          <cell r="CC282" t="str">
            <v xml:space="preserve">______ </v>
          </cell>
          <cell r="CD282" t="str">
            <v xml:space="preserve">______ </v>
          </cell>
          <cell r="CG282" t="str">
            <v xml:space="preserve">______ </v>
          </cell>
          <cell r="CH282" t="str">
            <v xml:space="preserve">______ </v>
          </cell>
          <cell r="CI282" t="str">
            <v xml:space="preserve">______ </v>
          </cell>
        </row>
        <row r="283">
          <cell r="A283" t="str">
            <v>TOTAL PERIOD COSTS</v>
          </cell>
          <cell r="E283">
            <v>-0.1</v>
          </cell>
          <cell r="F283">
            <v>-0.3</v>
          </cell>
          <cell r="G283">
            <v>-0.4</v>
          </cell>
          <cell r="H283">
            <v>0.2</v>
          </cell>
          <cell r="K283">
            <v>1.2E-2</v>
          </cell>
          <cell r="L283">
            <v>1.4999999999999999E-2</v>
          </cell>
          <cell r="M283">
            <v>0</v>
          </cell>
          <cell r="N283">
            <v>0.11600000000000001</v>
          </cell>
          <cell r="Q283">
            <v>0.23300000000000001</v>
          </cell>
          <cell r="R283">
            <v>0</v>
          </cell>
          <cell r="S283">
            <v>0</v>
          </cell>
          <cell r="U283">
            <v>0.23300000000000001</v>
          </cell>
          <cell r="V283">
            <v>0.23300000000000001</v>
          </cell>
          <cell r="W283">
            <v>0.23300000000000001</v>
          </cell>
          <cell r="Y283">
            <v>0.23400000000000001</v>
          </cell>
          <cell r="Z283">
            <v>0.23400000000000001</v>
          </cell>
          <cell r="AA283">
            <v>0.23400000000000001</v>
          </cell>
          <cell r="AC283">
            <v>0.70000000000000007</v>
          </cell>
          <cell r="AD283">
            <v>0.46700000000000003</v>
          </cell>
          <cell r="AE283">
            <v>0.46700000000000003</v>
          </cell>
          <cell r="AH283">
            <v>0.26600000000000001</v>
          </cell>
          <cell r="AI283">
            <v>0.26600000000000001</v>
          </cell>
          <cell r="AJ283">
            <v>0.26600000000000001</v>
          </cell>
          <cell r="AL283">
            <v>0.26600000000000001</v>
          </cell>
          <cell r="AM283">
            <v>0.26600000000000001</v>
          </cell>
          <cell r="AN283">
            <v>0.26600000000000001</v>
          </cell>
          <cell r="AP283">
            <v>0.26700000000000002</v>
          </cell>
          <cell r="AQ283">
            <v>0.26700000000000002</v>
          </cell>
          <cell r="AR283">
            <v>0.26700000000000002</v>
          </cell>
          <cell r="AT283">
            <v>0.79900000000000004</v>
          </cell>
          <cell r="AU283">
            <v>0.79900000000000004</v>
          </cell>
          <cell r="AV283">
            <v>0.79900000000000004</v>
          </cell>
          <cell r="AY283">
            <v>1.032</v>
          </cell>
          <cell r="AZ283">
            <v>1.032</v>
          </cell>
          <cell r="BA283">
            <v>1.032</v>
          </cell>
          <cell r="BC283">
            <v>1.0329999999999999</v>
          </cell>
          <cell r="BD283">
            <v>1.0329999999999999</v>
          </cell>
          <cell r="BE283">
            <v>1.0329999999999999</v>
          </cell>
          <cell r="BG283">
            <v>1.034</v>
          </cell>
          <cell r="BH283">
            <v>1.034</v>
          </cell>
          <cell r="BI283">
            <v>1.034</v>
          </cell>
          <cell r="BK283">
            <v>3.0989999999999998</v>
          </cell>
          <cell r="BL283">
            <v>3.0989999999999998</v>
          </cell>
          <cell r="BM283">
            <v>3.0989999999999998</v>
          </cell>
          <cell r="BP283">
            <v>1.0669999999999999</v>
          </cell>
          <cell r="BQ283">
            <v>1.0669999999999999</v>
          </cell>
          <cell r="BR283">
            <v>1.0669999999999999</v>
          </cell>
          <cell r="BT283">
            <v>1.0669999999999999</v>
          </cell>
          <cell r="BU283">
            <v>1.0669999999999999</v>
          </cell>
          <cell r="BV283">
            <v>1.0669999999999999</v>
          </cell>
          <cell r="BX283">
            <v>1.0669999999999999</v>
          </cell>
          <cell r="BY283">
            <v>1.0669999999999999</v>
          </cell>
          <cell r="BZ283">
            <v>1.0669999999999999</v>
          </cell>
          <cell r="CB283">
            <v>3.2009999999999996</v>
          </cell>
          <cell r="CC283">
            <v>3.2009999999999996</v>
          </cell>
          <cell r="CD283">
            <v>3.2009999999999996</v>
          </cell>
          <cell r="CG283">
            <v>7.7989999999999995</v>
          </cell>
          <cell r="CH283">
            <v>7.5659999999999989</v>
          </cell>
          <cell r="CI283">
            <v>7.5659999999999989</v>
          </cell>
        </row>
        <row r="285">
          <cell r="A285" t="str">
            <v>GROSS MARGIN</v>
          </cell>
          <cell r="E285">
            <v>0.5</v>
          </cell>
          <cell r="F285">
            <v>-0.10000000000000003</v>
          </cell>
          <cell r="G285">
            <v>0.60000000000000009</v>
          </cell>
          <cell r="H285">
            <v>-0.2</v>
          </cell>
          <cell r="K285">
            <v>-1.0999999999999999E-2</v>
          </cell>
          <cell r="L285">
            <v>9.8000000000000004E-2</v>
          </cell>
          <cell r="M285">
            <v>0</v>
          </cell>
          <cell r="N285">
            <v>-0.11600000000000001</v>
          </cell>
          <cell r="Q285">
            <v>-0.23300000000000001</v>
          </cell>
          <cell r="R285">
            <v>0</v>
          </cell>
          <cell r="S285">
            <v>0</v>
          </cell>
          <cell r="U285">
            <v>-0.23300000000000001</v>
          </cell>
          <cell r="V285">
            <v>-0.23300000000000001</v>
          </cell>
          <cell r="W285">
            <v>-0.23300000000000001</v>
          </cell>
          <cell r="Y285">
            <v>-0.23400000000000001</v>
          </cell>
          <cell r="Z285">
            <v>-0.23400000000000001</v>
          </cell>
          <cell r="AA285">
            <v>-0.23400000000000001</v>
          </cell>
          <cell r="AC285">
            <v>-0.70000000000000007</v>
          </cell>
          <cell r="AD285">
            <v>-0.46700000000000003</v>
          </cell>
          <cell r="AE285">
            <v>-0.46700000000000003</v>
          </cell>
          <cell r="AH285">
            <v>6.7000000000000004E-2</v>
          </cell>
          <cell r="AI285">
            <v>-0.26600000000000001</v>
          </cell>
          <cell r="AJ285">
            <v>-0.26600000000000001</v>
          </cell>
          <cell r="AL285">
            <v>6.8000000000000005E-2</v>
          </cell>
          <cell r="AM285">
            <v>-0.26600000000000001</v>
          </cell>
          <cell r="AN285">
            <v>-0.26600000000000001</v>
          </cell>
          <cell r="AP285">
            <v>6.6000000000000003E-2</v>
          </cell>
          <cell r="AQ285">
            <v>-0.26700000000000002</v>
          </cell>
          <cell r="AR285">
            <v>-0.26700000000000002</v>
          </cell>
          <cell r="AT285">
            <v>0.20099999999999996</v>
          </cell>
          <cell r="AU285">
            <v>-0.79900000000000004</v>
          </cell>
          <cell r="AV285">
            <v>-0.79900000000000004</v>
          </cell>
          <cell r="AY285">
            <v>1.8290000000000002</v>
          </cell>
          <cell r="AZ285">
            <v>1.8290000000000002</v>
          </cell>
          <cell r="BA285">
            <v>1.8290000000000002</v>
          </cell>
          <cell r="BC285">
            <v>1.827</v>
          </cell>
          <cell r="BD285">
            <v>1.827</v>
          </cell>
          <cell r="BE285">
            <v>1.827</v>
          </cell>
          <cell r="BG285">
            <v>1.8270000000000002</v>
          </cell>
          <cell r="BH285">
            <v>1.8270000000000002</v>
          </cell>
          <cell r="BI285">
            <v>1.8270000000000002</v>
          </cell>
          <cell r="BK285">
            <v>5.4830000000000005</v>
          </cell>
          <cell r="BL285">
            <v>5.4830000000000005</v>
          </cell>
          <cell r="BM285">
            <v>5.4830000000000005</v>
          </cell>
          <cell r="BP285">
            <v>10.831999999999999</v>
          </cell>
          <cell r="BQ285">
            <v>10.831999999999999</v>
          </cell>
          <cell r="BR285">
            <v>10.831999999999999</v>
          </cell>
          <cell r="BT285">
            <v>10.834</v>
          </cell>
          <cell r="BU285">
            <v>10.834</v>
          </cell>
          <cell r="BV285">
            <v>10.834</v>
          </cell>
          <cell r="BX285">
            <v>10.833</v>
          </cell>
          <cell r="BY285">
            <v>10.833</v>
          </cell>
          <cell r="BZ285">
            <v>10.833</v>
          </cell>
          <cell r="CB285">
            <v>32.498999999999995</v>
          </cell>
          <cell r="CC285">
            <v>32.498999999999995</v>
          </cell>
          <cell r="CD285">
            <v>32.498999999999995</v>
          </cell>
          <cell r="CG285">
            <v>37.482999999999997</v>
          </cell>
          <cell r="CH285">
            <v>36.715999999999994</v>
          </cell>
          <cell r="CI285">
            <v>36.715999999999994</v>
          </cell>
        </row>
        <row r="286">
          <cell r="B286" t="str">
            <v>% SALES</v>
          </cell>
          <cell r="E286">
            <v>0.27777777777777779</v>
          </cell>
          <cell r="F286">
            <v>0</v>
          </cell>
          <cell r="G286">
            <v>2.0000000000000004</v>
          </cell>
          <cell r="H286">
            <v>-0.5</v>
          </cell>
          <cell r="K286">
            <v>0</v>
          </cell>
          <cell r="L286">
            <v>0.85217391304347834</v>
          </cell>
          <cell r="M286">
            <v>0</v>
          </cell>
          <cell r="N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0</v>
          </cell>
          <cell r="AD286">
            <v>0</v>
          </cell>
          <cell r="AE286">
            <v>0</v>
          </cell>
          <cell r="AH286">
            <v>0.1006006006006006</v>
          </cell>
          <cell r="AI286">
            <v>0</v>
          </cell>
          <cell r="AJ286">
            <v>0</v>
          </cell>
          <cell r="AL286">
            <v>0.10194902548725637</v>
          </cell>
          <cell r="AM286">
            <v>0</v>
          </cell>
          <cell r="AN286">
            <v>0</v>
          </cell>
          <cell r="AP286">
            <v>9.895052473763119E-2</v>
          </cell>
          <cell r="AQ286">
            <v>0</v>
          </cell>
          <cell r="AR286">
            <v>0</v>
          </cell>
          <cell r="AT286">
            <v>0.10049999999999998</v>
          </cell>
          <cell r="AU286">
            <v>0</v>
          </cell>
          <cell r="AV286">
            <v>0</v>
          </cell>
          <cell r="AY286">
            <v>0.43269458244617931</v>
          </cell>
          <cell r="AZ286">
            <v>0.43269458244617931</v>
          </cell>
          <cell r="BA286">
            <v>0.43269458244617931</v>
          </cell>
          <cell r="BC286">
            <v>0.43222143364088</v>
          </cell>
          <cell r="BD286">
            <v>0.43222143364088</v>
          </cell>
          <cell r="BE286">
            <v>0.43222143364088</v>
          </cell>
          <cell r="BG286">
            <v>0.43211920529801329</v>
          </cell>
          <cell r="BH286">
            <v>0.43211920529801329</v>
          </cell>
          <cell r="BI286">
            <v>0.43211920529801329</v>
          </cell>
          <cell r="BK286">
            <v>0.4323450559848605</v>
          </cell>
          <cell r="BL286">
            <v>0.4323450559848605</v>
          </cell>
          <cell r="BM286">
            <v>0.4323450559848605</v>
          </cell>
          <cell r="BP286">
            <v>0.64738226153478362</v>
          </cell>
          <cell r="BQ286">
            <v>0.64738226153478362</v>
          </cell>
          <cell r="BR286">
            <v>0.64738226153478362</v>
          </cell>
          <cell r="BT286">
            <v>0.64742440540217527</v>
          </cell>
          <cell r="BU286">
            <v>0.64742440540217527</v>
          </cell>
          <cell r="BV286">
            <v>0.64742440540217527</v>
          </cell>
          <cell r="BX286">
            <v>0.64736464682681971</v>
          </cell>
          <cell r="BY286">
            <v>0.64736464682681971</v>
          </cell>
          <cell r="BZ286">
            <v>0.64736464682681971</v>
          </cell>
          <cell r="CB286">
            <v>0.64739043824701192</v>
          </cell>
          <cell r="CC286">
            <v>0.64739043824701192</v>
          </cell>
          <cell r="CD286">
            <v>0.64739043824701192</v>
          </cell>
          <cell r="CG286">
            <v>0.57771030486113251</v>
          </cell>
          <cell r="CH286">
            <v>0.58388728093890141</v>
          </cell>
          <cell r="CI286">
            <v>0.58388728093890141</v>
          </cell>
        </row>
        <row r="288">
          <cell r="A288" t="str">
            <v>R&amp;D EXPENSE</v>
          </cell>
          <cell r="E288">
            <v>6</v>
          </cell>
          <cell r="F288">
            <v>6.6</v>
          </cell>
          <cell r="G288">
            <v>7.4</v>
          </cell>
          <cell r="H288">
            <v>7.2</v>
          </cell>
          <cell r="K288">
            <v>7.234</v>
          </cell>
          <cell r="L288">
            <v>8.375</v>
          </cell>
          <cell r="M288">
            <v>11.2</v>
          </cell>
          <cell r="N288">
            <v>7.7859999999999996</v>
          </cell>
          <cell r="Q288">
            <v>2.7170000000000001</v>
          </cell>
          <cell r="R288">
            <v>2.476</v>
          </cell>
          <cell r="S288">
            <v>2.476</v>
          </cell>
          <cell r="U288">
            <v>2.7170000000000001</v>
          </cell>
          <cell r="V288">
            <v>2.2999999999999998</v>
          </cell>
          <cell r="W288">
            <v>2.2999999999999998</v>
          </cell>
          <cell r="Y288">
            <v>2.7170000000000001</v>
          </cell>
          <cell r="Z288">
            <v>2.8</v>
          </cell>
          <cell r="AA288">
            <v>2.8</v>
          </cell>
          <cell r="AC288">
            <v>8.1509999999999998</v>
          </cell>
          <cell r="AD288">
            <v>7.5759999999999996</v>
          </cell>
          <cell r="AE288">
            <v>7.5759999999999996</v>
          </cell>
          <cell r="AH288">
            <v>2.3660000000000001</v>
          </cell>
          <cell r="AI288">
            <v>2.2999999999999998</v>
          </cell>
          <cell r="AJ288">
            <v>2.2999999999999998</v>
          </cell>
          <cell r="AL288">
            <v>2.367</v>
          </cell>
          <cell r="AM288">
            <v>2.2999999999999998</v>
          </cell>
          <cell r="AN288">
            <v>2.2999999999999998</v>
          </cell>
          <cell r="AP288">
            <v>2.367</v>
          </cell>
          <cell r="AQ288">
            <v>2.9</v>
          </cell>
          <cell r="AR288">
            <v>2.9</v>
          </cell>
          <cell r="AT288">
            <v>7.1000000000000005</v>
          </cell>
          <cell r="AU288">
            <v>7.5</v>
          </cell>
          <cell r="AV288">
            <v>7.5</v>
          </cell>
          <cell r="AY288">
            <v>2.956</v>
          </cell>
          <cell r="AZ288">
            <v>2.956</v>
          </cell>
          <cell r="BA288">
            <v>2.956</v>
          </cell>
          <cell r="BC288">
            <v>2.9569999999999999</v>
          </cell>
          <cell r="BD288">
            <v>2.9569999999999999</v>
          </cell>
          <cell r="BE288">
            <v>2.9569999999999999</v>
          </cell>
          <cell r="BG288">
            <v>2.9569999999999999</v>
          </cell>
          <cell r="BH288">
            <v>2.9569999999999999</v>
          </cell>
          <cell r="BI288">
            <v>2.9569999999999999</v>
          </cell>
          <cell r="BK288">
            <v>8.870000000000001</v>
          </cell>
          <cell r="BL288">
            <v>8.870000000000001</v>
          </cell>
          <cell r="BM288">
            <v>8.870000000000001</v>
          </cell>
          <cell r="BP288">
            <v>3.2069999999999999</v>
          </cell>
          <cell r="BQ288">
            <v>3.2069999999999999</v>
          </cell>
          <cell r="BR288">
            <v>3.2069999999999999</v>
          </cell>
          <cell r="BT288">
            <v>3.2069999999999999</v>
          </cell>
          <cell r="BU288">
            <v>3.2069999999999999</v>
          </cell>
          <cell r="BV288">
            <v>3.2069999999999999</v>
          </cell>
          <cell r="BX288">
            <v>3.2080000000000002</v>
          </cell>
          <cell r="BY288">
            <v>3.2080000000000002</v>
          </cell>
          <cell r="BZ288">
            <v>3.2080000000000002</v>
          </cell>
          <cell r="CB288">
            <v>9.6219999999999999</v>
          </cell>
          <cell r="CC288">
            <v>9.6219999999999999</v>
          </cell>
          <cell r="CD288">
            <v>9.6219999999999999</v>
          </cell>
          <cell r="CG288">
            <v>33.743000000000002</v>
          </cell>
          <cell r="CH288">
            <v>33.567999999999998</v>
          </cell>
          <cell r="CI288">
            <v>33.567999999999998</v>
          </cell>
        </row>
        <row r="289">
          <cell r="A289" t="str">
            <v>SLS &amp; MKTG EXP - DIV</v>
          </cell>
          <cell r="E289">
            <v>1.2</v>
          </cell>
          <cell r="F289">
            <v>0.1</v>
          </cell>
          <cell r="G289">
            <v>1.4</v>
          </cell>
          <cell r="H289">
            <v>1.1000000000000001</v>
          </cell>
          <cell r="K289">
            <v>1.327</v>
          </cell>
          <cell r="L289">
            <v>1.0659999999999998</v>
          </cell>
          <cell r="M289">
            <v>1.7</v>
          </cell>
          <cell r="N289">
            <v>1.69</v>
          </cell>
          <cell r="Q289">
            <v>0.53300000000000003</v>
          </cell>
          <cell r="R289">
            <v>0.33300000000000002</v>
          </cell>
          <cell r="S289">
            <v>0.33300000000000002</v>
          </cell>
          <cell r="U289">
            <v>0.53300000000000003</v>
          </cell>
          <cell r="V289">
            <v>0.53300000000000003</v>
          </cell>
          <cell r="W289">
            <v>0.53300000000000003</v>
          </cell>
          <cell r="Y289">
            <v>0.53400000000000003</v>
          </cell>
          <cell r="Z289">
            <v>0.53400000000000003</v>
          </cell>
          <cell r="AA289">
            <v>0.53400000000000003</v>
          </cell>
          <cell r="AC289">
            <v>1.6</v>
          </cell>
          <cell r="AD289">
            <v>1.4000000000000001</v>
          </cell>
          <cell r="AE289">
            <v>1.4000000000000001</v>
          </cell>
          <cell r="AH289">
            <v>0.68300000000000005</v>
          </cell>
          <cell r="AI289">
            <v>0.68300000000000005</v>
          </cell>
          <cell r="AJ289">
            <v>0.68300000000000005</v>
          </cell>
          <cell r="AL289">
            <v>0.68300000000000005</v>
          </cell>
          <cell r="AM289">
            <v>0.68300000000000005</v>
          </cell>
          <cell r="AN289">
            <v>0.68300000000000005</v>
          </cell>
          <cell r="AP289">
            <v>0.68400000000000005</v>
          </cell>
          <cell r="AQ289">
            <v>0.68400000000000005</v>
          </cell>
          <cell r="AR289">
            <v>0.68400000000000005</v>
          </cell>
          <cell r="AT289">
            <v>2.0500000000000003</v>
          </cell>
          <cell r="AU289">
            <v>2.0500000000000003</v>
          </cell>
          <cell r="AV289">
            <v>2.0500000000000003</v>
          </cell>
          <cell r="AY289">
            <v>0.73299999999999998</v>
          </cell>
          <cell r="AZ289">
            <v>0.73299999999999998</v>
          </cell>
          <cell r="BA289">
            <v>0.73299999999999998</v>
          </cell>
          <cell r="BC289">
            <v>0.73299999999999998</v>
          </cell>
          <cell r="BD289">
            <v>0.73299999999999998</v>
          </cell>
          <cell r="BE289">
            <v>0.73299999999999998</v>
          </cell>
          <cell r="BG289">
            <v>0.83399999999999996</v>
          </cell>
          <cell r="BH289">
            <v>0.83399999999999996</v>
          </cell>
          <cell r="BI289">
            <v>0.83399999999999996</v>
          </cell>
          <cell r="BK289">
            <v>2.2999999999999998</v>
          </cell>
          <cell r="BL289">
            <v>2.2999999999999998</v>
          </cell>
          <cell r="BM289">
            <v>2.2999999999999998</v>
          </cell>
          <cell r="BP289">
            <v>0.73299999999999998</v>
          </cell>
          <cell r="BQ289">
            <v>0.73299999999999998</v>
          </cell>
          <cell r="BR289">
            <v>0.73299999999999998</v>
          </cell>
          <cell r="BT289">
            <v>0.73299999999999998</v>
          </cell>
          <cell r="BU289">
            <v>0.73299999999999998</v>
          </cell>
          <cell r="BV289">
            <v>0.73299999999999998</v>
          </cell>
          <cell r="BX289">
            <v>0.73399999999999999</v>
          </cell>
          <cell r="BY289">
            <v>0.73399999999999999</v>
          </cell>
          <cell r="BZ289">
            <v>0.73399999999999999</v>
          </cell>
          <cell r="CB289">
            <v>2.2000000000000002</v>
          </cell>
          <cell r="CC289">
            <v>2.2000000000000002</v>
          </cell>
          <cell r="CD289">
            <v>2.2000000000000002</v>
          </cell>
          <cell r="CG289">
            <v>8.15</v>
          </cell>
          <cell r="CH289">
            <v>7.95</v>
          </cell>
          <cell r="CI289">
            <v>7.95</v>
          </cell>
        </row>
        <row r="290">
          <cell r="A290" t="str">
            <v>SLS &amp; MKTG EXP - ALLOC</v>
          </cell>
          <cell r="E290">
            <v>0.8</v>
          </cell>
          <cell r="F290">
            <v>0.4</v>
          </cell>
          <cell r="G290">
            <v>0.3</v>
          </cell>
          <cell r="H290">
            <v>0.3</v>
          </cell>
          <cell r="K290">
            <v>1.4119999999999999</v>
          </cell>
          <cell r="L290">
            <v>0.60399999999999998</v>
          </cell>
          <cell r="M290">
            <v>1.5</v>
          </cell>
          <cell r="N290">
            <v>1.879</v>
          </cell>
          <cell r="Q290">
            <v>0.49299999999999999</v>
          </cell>
          <cell r="R290">
            <v>0.40300000000000002</v>
          </cell>
          <cell r="S290">
            <v>0.40300000000000002</v>
          </cell>
          <cell r="U290">
            <v>0.49299999999999999</v>
          </cell>
          <cell r="V290">
            <v>0.49199999999999999</v>
          </cell>
          <cell r="W290">
            <v>0.49199999999999999</v>
          </cell>
          <cell r="Y290">
            <v>0.49299999999999999</v>
          </cell>
          <cell r="Z290">
            <v>0.49199999999999999</v>
          </cell>
          <cell r="AA290">
            <v>0.49199999999999999</v>
          </cell>
          <cell r="AC290">
            <v>1.4790000000000001</v>
          </cell>
          <cell r="AD290">
            <v>1.387</v>
          </cell>
          <cell r="AE290">
            <v>1.387</v>
          </cell>
          <cell r="AH290">
            <v>0.52600000000000002</v>
          </cell>
          <cell r="AI290">
            <v>0.52600000000000002</v>
          </cell>
          <cell r="AJ290">
            <v>0.52600000000000002</v>
          </cell>
          <cell r="AL290">
            <v>0.52500000000000002</v>
          </cell>
          <cell r="AM290">
            <v>0.52500000000000002</v>
          </cell>
          <cell r="AN290">
            <v>0.52500000000000002</v>
          </cell>
          <cell r="AP290">
            <v>0.52700000000000002</v>
          </cell>
          <cell r="AQ290">
            <v>0.52700000000000002</v>
          </cell>
          <cell r="AR290">
            <v>0.52700000000000002</v>
          </cell>
          <cell r="AT290">
            <v>1.5780000000000003</v>
          </cell>
          <cell r="AU290">
            <v>1.5780000000000003</v>
          </cell>
          <cell r="AV290">
            <v>1.5780000000000003</v>
          </cell>
          <cell r="AY290">
            <v>0.55500000000000005</v>
          </cell>
          <cell r="AZ290">
            <v>0.55500000000000005</v>
          </cell>
          <cell r="BA290">
            <v>0.55500000000000005</v>
          </cell>
          <cell r="BC290">
            <v>0.55700000000000005</v>
          </cell>
          <cell r="BD290">
            <v>0.55700000000000005</v>
          </cell>
          <cell r="BE290">
            <v>0.55700000000000005</v>
          </cell>
          <cell r="BG290">
            <v>0.55600000000000005</v>
          </cell>
          <cell r="BH290">
            <v>0.55600000000000005</v>
          </cell>
          <cell r="BI290">
            <v>0.55600000000000005</v>
          </cell>
          <cell r="BK290">
            <v>1.6680000000000001</v>
          </cell>
          <cell r="BL290">
            <v>1.6680000000000001</v>
          </cell>
          <cell r="BM290">
            <v>1.6680000000000001</v>
          </cell>
          <cell r="BP290">
            <v>0.54600000000000004</v>
          </cell>
          <cell r="BQ290">
            <v>0.54600000000000004</v>
          </cell>
          <cell r="BR290">
            <v>0.54600000000000004</v>
          </cell>
          <cell r="BT290">
            <v>0.54500000000000004</v>
          </cell>
          <cell r="BU290">
            <v>0.54500000000000004</v>
          </cell>
          <cell r="BV290">
            <v>0.54500000000000004</v>
          </cell>
          <cell r="BX290">
            <v>0.13500000000000001</v>
          </cell>
          <cell r="BY290">
            <v>0.13500000000000001</v>
          </cell>
          <cell r="BZ290">
            <v>0.13500000000000001</v>
          </cell>
          <cell r="CB290">
            <v>1.2260000000000002</v>
          </cell>
          <cell r="CC290">
            <v>1.2260000000000002</v>
          </cell>
          <cell r="CD290">
            <v>1.2260000000000002</v>
          </cell>
          <cell r="CG290">
            <v>5.9510000000000005</v>
          </cell>
          <cell r="CH290">
            <v>5.8590000000000009</v>
          </cell>
          <cell r="CI290">
            <v>5.8590000000000009</v>
          </cell>
        </row>
        <row r="291">
          <cell r="E291" t="str">
            <v xml:space="preserve">______ </v>
          </cell>
          <cell r="F291" t="str">
            <v xml:space="preserve">______ </v>
          </cell>
          <cell r="G291" t="str">
            <v xml:space="preserve">______ </v>
          </cell>
          <cell r="H291" t="str">
            <v xml:space="preserve">______ </v>
          </cell>
          <cell r="K291" t="str">
            <v xml:space="preserve">______ </v>
          </cell>
          <cell r="L291" t="str">
            <v xml:space="preserve">______ </v>
          </cell>
          <cell r="M291" t="str">
            <v xml:space="preserve">______ </v>
          </cell>
          <cell r="N291" t="str">
            <v xml:space="preserve">______ </v>
          </cell>
          <cell r="Q291" t="str">
            <v xml:space="preserve">______ </v>
          </cell>
          <cell r="R291" t="str">
            <v xml:space="preserve">______ </v>
          </cell>
          <cell r="S291" t="str">
            <v xml:space="preserve">______ </v>
          </cell>
          <cell r="U291" t="str">
            <v xml:space="preserve">______ </v>
          </cell>
          <cell r="V291" t="str">
            <v xml:space="preserve">______ </v>
          </cell>
          <cell r="W291" t="str">
            <v xml:space="preserve">______ </v>
          </cell>
          <cell r="Y291" t="str">
            <v xml:space="preserve">______ </v>
          </cell>
          <cell r="Z291" t="str">
            <v xml:space="preserve">______ </v>
          </cell>
          <cell r="AA291" t="str">
            <v xml:space="preserve">______ </v>
          </cell>
          <cell r="AC291" t="str">
            <v xml:space="preserve">______ </v>
          </cell>
          <cell r="AD291" t="str">
            <v xml:space="preserve">______ </v>
          </cell>
          <cell r="AE291" t="str">
            <v xml:space="preserve">______ </v>
          </cell>
          <cell r="AH291" t="str">
            <v xml:space="preserve">______ </v>
          </cell>
          <cell r="AI291" t="str">
            <v xml:space="preserve">______ </v>
          </cell>
          <cell r="AJ291" t="str">
            <v xml:space="preserve">______ </v>
          </cell>
          <cell r="AL291" t="str">
            <v xml:space="preserve">______ </v>
          </cell>
          <cell r="AM291" t="str">
            <v xml:space="preserve">______ </v>
          </cell>
          <cell r="AN291" t="str">
            <v xml:space="preserve">______ </v>
          </cell>
          <cell r="AP291" t="str">
            <v xml:space="preserve">______ </v>
          </cell>
          <cell r="AQ291" t="str">
            <v xml:space="preserve">______ </v>
          </cell>
          <cell r="AR291" t="str">
            <v xml:space="preserve">______ </v>
          </cell>
          <cell r="AT291" t="str">
            <v xml:space="preserve">______ </v>
          </cell>
          <cell r="AU291" t="str">
            <v xml:space="preserve">______ </v>
          </cell>
          <cell r="AV291" t="str">
            <v xml:space="preserve">______ </v>
          </cell>
          <cell r="AY291" t="str">
            <v xml:space="preserve">______ </v>
          </cell>
          <cell r="AZ291" t="str">
            <v xml:space="preserve">______ </v>
          </cell>
          <cell r="BA291" t="str">
            <v xml:space="preserve">______ </v>
          </cell>
          <cell r="BC291" t="str">
            <v xml:space="preserve">______ </v>
          </cell>
          <cell r="BD291" t="str">
            <v xml:space="preserve">______ </v>
          </cell>
          <cell r="BE291" t="str">
            <v xml:space="preserve">______ </v>
          </cell>
          <cell r="BG291" t="str">
            <v xml:space="preserve">______ </v>
          </cell>
          <cell r="BH291" t="str">
            <v xml:space="preserve">______ </v>
          </cell>
          <cell r="BI291" t="str">
            <v xml:space="preserve">______ </v>
          </cell>
          <cell r="BK291" t="str">
            <v xml:space="preserve">______ </v>
          </cell>
          <cell r="BL291" t="str">
            <v xml:space="preserve">______ </v>
          </cell>
          <cell r="BM291" t="str">
            <v xml:space="preserve">______ </v>
          </cell>
          <cell r="BP291" t="str">
            <v xml:space="preserve">______ </v>
          </cell>
          <cell r="BQ291" t="str">
            <v xml:space="preserve">______ </v>
          </cell>
          <cell r="BR291" t="str">
            <v xml:space="preserve">______ </v>
          </cell>
          <cell r="BT291" t="str">
            <v xml:space="preserve">______ </v>
          </cell>
          <cell r="BU291" t="str">
            <v xml:space="preserve">______ </v>
          </cell>
          <cell r="BV291" t="str">
            <v xml:space="preserve">______ </v>
          </cell>
          <cell r="BX291" t="str">
            <v xml:space="preserve">______ </v>
          </cell>
          <cell r="BY291" t="str">
            <v xml:space="preserve">______ </v>
          </cell>
          <cell r="BZ291" t="str">
            <v xml:space="preserve">______ </v>
          </cell>
          <cell r="CB291" t="str">
            <v xml:space="preserve">______ </v>
          </cell>
          <cell r="CC291" t="str">
            <v xml:space="preserve">______ </v>
          </cell>
          <cell r="CD291" t="str">
            <v xml:space="preserve">______ </v>
          </cell>
          <cell r="CG291" t="str">
            <v xml:space="preserve">______ </v>
          </cell>
          <cell r="CH291" t="str">
            <v xml:space="preserve">______ </v>
          </cell>
          <cell r="CI291" t="str">
            <v xml:space="preserve">______ </v>
          </cell>
        </row>
        <row r="292">
          <cell r="A292" t="str">
            <v>TOTAL SLS &amp; MKTG EXP</v>
          </cell>
          <cell r="E292">
            <v>2</v>
          </cell>
          <cell r="F292">
            <v>0.5</v>
          </cell>
          <cell r="G292">
            <v>1.7</v>
          </cell>
          <cell r="H292">
            <v>1.4000000000000001</v>
          </cell>
          <cell r="K292">
            <v>2.7389999999999999</v>
          </cell>
          <cell r="L292">
            <v>1.67</v>
          </cell>
          <cell r="M292">
            <v>3.2</v>
          </cell>
          <cell r="N292">
            <v>3.569</v>
          </cell>
          <cell r="Q292">
            <v>1.026</v>
          </cell>
          <cell r="R292">
            <v>0.73599999999999999</v>
          </cell>
          <cell r="S292">
            <v>0.73599999999999999</v>
          </cell>
          <cell r="U292">
            <v>1.026</v>
          </cell>
          <cell r="V292">
            <v>1.0249999999999999</v>
          </cell>
          <cell r="W292">
            <v>1.0249999999999999</v>
          </cell>
          <cell r="Y292">
            <v>1.0270000000000001</v>
          </cell>
          <cell r="Z292">
            <v>1.026</v>
          </cell>
          <cell r="AA292">
            <v>1.026</v>
          </cell>
          <cell r="AC292">
            <v>3.0790000000000002</v>
          </cell>
          <cell r="AD292">
            <v>2.7869999999999999</v>
          </cell>
          <cell r="AE292">
            <v>2.7869999999999999</v>
          </cell>
          <cell r="AH292">
            <v>1.2090000000000001</v>
          </cell>
          <cell r="AI292">
            <v>1.2090000000000001</v>
          </cell>
          <cell r="AJ292">
            <v>1.2090000000000001</v>
          </cell>
          <cell r="AL292">
            <v>1.2080000000000002</v>
          </cell>
          <cell r="AM292">
            <v>1.2080000000000002</v>
          </cell>
          <cell r="AN292">
            <v>1.2080000000000002</v>
          </cell>
          <cell r="AP292">
            <v>1.2110000000000001</v>
          </cell>
          <cell r="AQ292">
            <v>1.2110000000000001</v>
          </cell>
          <cell r="AR292">
            <v>1.2110000000000001</v>
          </cell>
          <cell r="AT292">
            <v>3.6280000000000006</v>
          </cell>
          <cell r="AU292">
            <v>3.6280000000000006</v>
          </cell>
          <cell r="AV292">
            <v>3.6280000000000006</v>
          </cell>
          <cell r="AY292">
            <v>1.288</v>
          </cell>
          <cell r="AZ292">
            <v>1.288</v>
          </cell>
          <cell r="BA292">
            <v>1.288</v>
          </cell>
          <cell r="BC292">
            <v>1.29</v>
          </cell>
          <cell r="BD292">
            <v>1.29</v>
          </cell>
          <cell r="BE292">
            <v>1.29</v>
          </cell>
          <cell r="BG292">
            <v>1.3900000000000001</v>
          </cell>
          <cell r="BH292">
            <v>1.3900000000000001</v>
          </cell>
          <cell r="BI292">
            <v>1.3900000000000001</v>
          </cell>
          <cell r="BK292">
            <v>3.968</v>
          </cell>
          <cell r="BL292">
            <v>3.968</v>
          </cell>
          <cell r="BM292">
            <v>3.968</v>
          </cell>
          <cell r="BP292">
            <v>1.2789999999999999</v>
          </cell>
          <cell r="BQ292">
            <v>1.2789999999999999</v>
          </cell>
          <cell r="BR292">
            <v>1.2789999999999999</v>
          </cell>
          <cell r="BT292">
            <v>1.278</v>
          </cell>
          <cell r="BU292">
            <v>1.278</v>
          </cell>
          <cell r="BV292">
            <v>1.278</v>
          </cell>
          <cell r="BX292">
            <v>0.86899999999999999</v>
          </cell>
          <cell r="BY292">
            <v>0.86899999999999999</v>
          </cell>
          <cell r="BZ292">
            <v>0.86899999999999999</v>
          </cell>
          <cell r="CB292">
            <v>3.4260000000000002</v>
          </cell>
          <cell r="CC292">
            <v>3.4260000000000002</v>
          </cell>
          <cell r="CD292">
            <v>3.4260000000000002</v>
          </cell>
          <cell r="CG292">
            <v>14.101000000000001</v>
          </cell>
          <cell r="CH292">
            <v>13.809000000000001</v>
          </cell>
          <cell r="CI292">
            <v>13.809000000000001</v>
          </cell>
        </row>
        <row r="294">
          <cell r="A294" t="str">
            <v>G&amp;A EXP - DIV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Q294">
            <v>0.13300000000000001</v>
          </cell>
          <cell r="R294">
            <v>0</v>
          </cell>
          <cell r="S294">
            <v>0</v>
          </cell>
          <cell r="U294">
            <v>0.13300000000000001</v>
          </cell>
          <cell r="V294">
            <v>0.13300000000000001</v>
          </cell>
          <cell r="W294">
            <v>0.13300000000000001</v>
          </cell>
          <cell r="Y294">
            <v>0.13300000000000001</v>
          </cell>
          <cell r="Z294">
            <v>0.13300000000000001</v>
          </cell>
          <cell r="AA294">
            <v>0.13300000000000001</v>
          </cell>
          <cell r="AC294">
            <v>0.39900000000000002</v>
          </cell>
          <cell r="AD294">
            <v>0.26600000000000001</v>
          </cell>
          <cell r="AE294">
            <v>0.26600000000000001</v>
          </cell>
          <cell r="AH294">
            <v>0.11899999999999999</v>
          </cell>
          <cell r="AI294">
            <v>0.11899999999999999</v>
          </cell>
          <cell r="AJ294">
            <v>0.11899999999999999</v>
          </cell>
          <cell r="AL294">
            <v>0.11899999999999999</v>
          </cell>
          <cell r="AM294">
            <v>0.11899999999999999</v>
          </cell>
          <cell r="AN294">
            <v>0.11899999999999999</v>
          </cell>
          <cell r="AP294">
            <v>0.11899999999999999</v>
          </cell>
          <cell r="AQ294">
            <v>0.11899999999999999</v>
          </cell>
          <cell r="AR294">
            <v>0.11899999999999999</v>
          </cell>
          <cell r="AT294">
            <v>0.35699999999999998</v>
          </cell>
          <cell r="AU294">
            <v>0.35699999999999998</v>
          </cell>
          <cell r="AV294">
            <v>0.35699999999999998</v>
          </cell>
          <cell r="AY294">
            <v>0.13300000000000001</v>
          </cell>
          <cell r="AZ294">
            <v>0.13300000000000001</v>
          </cell>
          <cell r="BA294">
            <v>0.13300000000000001</v>
          </cell>
          <cell r="BC294">
            <v>0.13300000000000001</v>
          </cell>
          <cell r="BD294">
            <v>0.13300000000000001</v>
          </cell>
          <cell r="BE294">
            <v>0.13300000000000001</v>
          </cell>
          <cell r="BG294">
            <v>0.13300000000000001</v>
          </cell>
          <cell r="BH294">
            <v>0.13300000000000001</v>
          </cell>
          <cell r="BI294">
            <v>0.13300000000000001</v>
          </cell>
          <cell r="BK294">
            <v>0.39900000000000002</v>
          </cell>
          <cell r="BL294">
            <v>0.39900000000000002</v>
          </cell>
          <cell r="BM294">
            <v>0.39900000000000002</v>
          </cell>
          <cell r="BP294">
            <v>0.13300000000000001</v>
          </cell>
          <cell r="BQ294">
            <v>0.13300000000000001</v>
          </cell>
          <cell r="BR294">
            <v>0.13300000000000001</v>
          </cell>
          <cell r="BT294">
            <v>0.13300000000000001</v>
          </cell>
          <cell r="BU294">
            <v>0.13300000000000001</v>
          </cell>
          <cell r="BV294">
            <v>0.13300000000000001</v>
          </cell>
          <cell r="BX294">
            <v>0.13300000000000001</v>
          </cell>
          <cell r="BY294">
            <v>0.13300000000000001</v>
          </cell>
          <cell r="BZ294">
            <v>0.13300000000000001</v>
          </cell>
          <cell r="CB294">
            <v>0.39900000000000002</v>
          </cell>
          <cell r="CC294">
            <v>0.39900000000000002</v>
          </cell>
          <cell r="CD294">
            <v>0.39900000000000002</v>
          </cell>
          <cell r="CG294">
            <v>1.554</v>
          </cell>
          <cell r="CH294">
            <v>1.421</v>
          </cell>
          <cell r="CI294">
            <v>1.421</v>
          </cell>
        </row>
        <row r="295">
          <cell r="A295" t="str">
            <v>G&amp;A EXP - ALLOC</v>
          </cell>
          <cell r="K295">
            <v>3.3000000000000002E-2</v>
          </cell>
          <cell r="L295">
            <v>2.5000000000000001E-2</v>
          </cell>
          <cell r="M295">
            <v>0.2</v>
          </cell>
          <cell r="N295">
            <v>0.26600000000000001</v>
          </cell>
          <cell r="Q295">
            <v>0.19900000000000001</v>
          </cell>
          <cell r="R295">
            <v>0.112</v>
          </cell>
          <cell r="S295">
            <v>0.112</v>
          </cell>
          <cell r="U295">
            <v>0.19900000000000001</v>
          </cell>
          <cell r="V295">
            <v>0.20800000000000002</v>
          </cell>
          <cell r="W295">
            <v>0.20800000000000002</v>
          </cell>
          <cell r="Y295">
            <v>0.19900000000000001</v>
          </cell>
          <cell r="Z295">
            <v>0.20800000000000002</v>
          </cell>
          <cell r="AA295">
            <v>0.20800000000000002</v>
          </cell>
          <cell r="AC295">
            <v>0.59699999999999998</v>
          </cell>
          <cell r="AD295">
            <v>0.52800000000000002</v>
          </cell>
          <cell r="AE295">
            <v>0.52800000000000002</v>
          </cell>
          <cell r="AH295">
            <v>0.19900000000000001</v>
          </cell>
          <cell r="AI295">
            <v>0.19900000000000001</v>
          </cell>
          <cell r="AJ295">
            <v>0.19900000000000001</v>
          </cell>
          <cell r="AL295">
            <v>0.2</v>
          </cell>
          <cell r="AM295">
            <v>0.2</v>
          </cell>
          <cell r="AN295">
            <v>0.2</v>
          </cell>
          <cell r="AP295">
            <v>0.2</v>
          </cell>
          <cell r="AQ295">
            <v>0.2</v>
          </cell>
          <cell r="AR295">
            <v>0.2</v>
          </cell>
          <cell r="AT295">
            <v>0.59899999999999998</v>
          </cell>
          <cell r="AU295">
            <v>0.59899999999999998</v>
          </cell>
          <cell r="AV295">
            <v>0.59899999999999998</v>
          </cell>
          <cell r="AY295">
            <v>0.20200000000000001</v>
          </cell>
          <cell r="AZ295">
            <v>0.20200000000000001</v>
          </cell>
          <cell r="BA295">
            <v>0.20200000000000001</v>
          </cell>
          <cell r="BC295">
            <v>0.20100000000000001</v>
          </cell>
          <cell r="BD295">
            <v>0.20100000000000001</v>
          </cell>
          <cell r="BE295">
            <v>0.20100000000000001</v>
          </cell>
          <cell r="BG295">
            <v>0.20100000000000001</v>
          </cell>
          <cell r="BH295">
            <v>0.20100000000000001</v>
          </cell>
          <cell r="BI295">
            <v>0.20100000000000001</v>
          </cell>
          <cell r="BK295">
            <v>0.60400000000000009</v>
          </cell>
          <cell r="BL295">
            <v>0.60400000000000009</v>
          </cell>
          <cell r="BM295">
            <v>0.60400000000000009</v>
          </cell>
          <cell r="BP295">
            <v>0.21100000000000002</v>
          </cell>
          <cell r="BQ295">
            <v>0.21100000000000002</v>
          </cell>
          <cell r="BR295">
            <v>0.21100000000000002</v>
          </cell>
          <cell r="BT295">
            <v>0.21100000000000002</v>
          </cell>
          <cell r="BU295">
            <v>0.21100000000000002</v>
          </cell>
          <cell r="BV295">
            <v>0.21100000000000002</v>
          </cell>
          <cell r="BX295">
            <v>0.21600000000000003</v>
          </cell>
          <cell r="BY295">
            <v>0.21600000000000003</v>
          </cell>
          <cell r="BZ295">
            <v>0.21600000000000003</v>
          </cell>
          <cell r="CB295">
            <v>0.63800000000000012</v>
          </cell>
          <cell r="CC295">
            <v>0.63800000000000012</v>
          </cell>
          <cell r="CD295">
            <v>0.63800000000000012</v>
          </cell>
          <cell r="CG295">
            <v>2.4380000000000002</v>
          </cell>
          <cell r="CH295">
            <v>2.3690000000000002</v>
          </cell>
          <cell r="CI295">
            <v>2.3690000000000002</v>
          </cell>
        </row>
        <row r="296">
          <cell r="E296" t="str">
            <v xml:space="preserve">______ </v>
          </cell>
          <cell r="F296" t="str">
            <v xml:space="preserve">______ </v>
          </cell>
          <cell r="G296" t="str">
            <v xml:space="preserve">______ </v>
          </cell>
          <cell r="H296" t="str">
            <v xml:space="preserve">______ </v>
          </cell>
          <cell r="K296" t="str">
            <v xml:space="preserve">______ </v>
          </cell>
          <cell r="L296" t="str">
            <v xml:space="preserve">______ </v>
          </cell>
          <cell r="M296" t="str">
            <v xml:space="preserve">______ </v>
          </cell>
          <cell r="N296" t="str">
            <v xml:space="preserve">______ </v>
          </cell>
          <cell r="Q296" t="str">
            <v xml:space="preserve">______ </v>
          </cell>
          <cell r="R296" t="str">
            <v xml:space="preserve">______ </v>
          </cell>
          <cell r="S296" t="str">
            <v xml:space="preserve">______ </v>
          </cell>
          <cell r="U296" t="str">
            <v xml:space="preserve">______ </v>
          </cell>
          <cell r="V296" t="str">
            <v xml:space="preserve">______ </v>
          </cell>
          <cell r="W296" t="str">
            <v xml:space="preserve">______ </v>
          </cell>
          <cell r="Y296" t="str">
            <v xml:space="preserve">______ </v>
          </cell>
          <cell r="Z296" t="str">
            <v xml:space="preserve">______ </v>
          </cell>
          <cell r="AA296" t="str">
            <v xml:space="preserve">______ </v>
          </cell>
          <cell r="AC296" t="str">
            <v xml:space="preserve">______ </v>
          </cell>
          <cell r="AD296" t="str">
            <v xml:space="preserve">______ </v>
          </cell>
          <cell r="AE296" t="str">
            <v xml:space="preserve">______ </v>
          </cell>
          <cell r="AH296" t="str">
            <v xml:space="preserve">______ </v>
          </cell>
          <cell r="AI296" t="str">
            <v xml:space="preserve">______ </v>
          </cell>
          <cell r="AJ296" t="str">
            <v xml:space="preserve">______ </v>
          </cell>
          <cell r="AL296" t="str">
            <v xml:space="preserve">______ </v>
          </cell>
          <cell r="AM296" t="str">
            <v xml:space="preserve">______ </v>
          </cell>
          <cell r="AN296" t="str">
            <v xml:space="preserve">______ </v>
          </cell>
          <cell r="AP296" t="str">
            <v xml:space="preserve">______ </v>
          </cell>
          <cell r="AQ296" t="str">
            <v xml:space="preserve">______ </v>
          </cell>
          <cell r="AR296" t="str">
            <v xml:space="preserve">______ </v>
          </cell>
          <cell r="AT296" t="str">
            <v xml:space="preserve">______ </v>
          </cell>
          <cell r="AU296" t="str">
            <v xml:space="preserve">______ </v>
          </cell>
          <cell r="AV296" t="str">
            <v xml:space="preserve">______ </v>
          </cell>
          <cell r="AY296" t="str">
            <v xml:space="preserve">______ </v>
          </cell>
          <cell r="AZ296" t="str">
            <v xml:space="preserve">______ </v>
          </cell>
          <cell r="BA296" t="str">
            <v xml:space="preserve">______ </v>
          </cell>
          <cell r="BC296" t="str">
            <v xml:space="preserve">______ </v>
          </cell>
          <cell r="BD296" t="str">
            <v xml:space="preserve">______ </v>
          </cell>
          <cell r="BE296" t="str">
            <v xml:space="preserve">______ </v>
          </cell>
          <cell r="BG296" t="str">
            <v xml:space="preserve">______ </v>
          </cell>
          <cell r="BH296" t="str">
            <v xml:space="preserve">______ </v>
          </cell>
          <cell r="BI296" t="str">
            <v xml:space="preserve">______ </v>
          </cell>
          <cell r="BK296" t="str">
            <v xml:space="preserve">______ </v>
          </cell>
          <cell r="BL296" t="str">
            <v xml:space="preserve">______ </v>
          </cell>
          <cell r="BM296" t="str">
            <v xml:space="preserve">______ </v>
          </cell>
          <cell r="BP296" t="str">
            <v xml:space="preserve">______ </v>
          </cell>
          <cell r="BQ296" t="str">
            <v xml:space="preserve">______ </v>
          </cell>
          <cell r="BR296" t="str">
            <v xml:space="preserve">______ </v>
          </cell>
          <cell r="BT296" t="str">
            <v xml:space="preserve">______ </v>
          </cell>
          <cell r="BU296" t="str">
            <v xml:space="preserve">______ </v>
          </cell>
          <cell r="BV296" t="str">
            <v xml:space="preserve">______ </v>
          </cell>
          <cell r="BX296" t="str">
            <v xml:space="preserve">______ </v>
          </cell>
          <cell r="BY296" t="str">
            <v xml:space="preserve">______ </v>
          </cell>
          <cell r="BZ296" t="str">
            <v xml:space="preserve">______ </v>
          </cell>
          <cell r="CB296" t="str">
            <v xml:space="preserve">______ </v>
          </cell>
          <cell r="CC296" t="str">
            <v xml:space="preserve">______ </v>
          </cell>
          <cell r="CD296" t="str">
            <v xml:space="preserve">______ </v>
          </cell>
          <cell r="CG296" t="str">
            <v xml:space="preserve">______ </v>
          </cell>
          <cell r="CH296" t="str">
            <v xml:space="preserve">______ </v>
          </cell>
          <cell r="CI296" t="str">
            <v xml:space="preserve">______ </v>
          </cell>
        </row>
        <row r="297">
          <cell r="A297" t="str">
            <v>TOTAL G&amp;A EXPENSE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K297">
            <v>3.3000000000000002E-2</v>
          </cell>
          <cell r="L297">
            <v>2.5000000000000001E-2</v>
          </cell>
          <cell r="M297">
            <v>0.2</v>
          </cell>
          <cell r="N297">
            <v>0.26600000000000001</v>
          </cell>
          <cell r="Q297">
            <v>0.33200000000000002</v>
          </cell>
          <cell r="R297">
            <v>0.112</v>
          </cell>
          <cell r="S297">
            <v>0.112</v>
          </cell>
          <cell r="U297">
            <v>0.33200000000000002</v>
          </cell>
          <cell r="V297">
            <v>0.34100000000000003</v>
          </cell>
          <cell r="W297">
            <v>0.34100000000000003</v>
          </cell>
          <cell r="Y297">
            <v>0.33200000000000002</v>
          </cell>
          <cell r="Z297">
            <v>0.34100000000000003</v>
          </cell>
          <cell r="AA297">
            <v>0.34100000000000003</v>
          </cell>
          <cell r="AC297">
            <v>0.996</v>
          </cell>
          <cell r="AD297">
            <v>0.79400000000000004</v>
          </cell>
          <cell r="AE297">
            <v>0.79400000000000004</v>
          </cell>
          <cell r="AH297">
            <v>0.318</v>
          </cell>
          <cell r="AI297">
            <v>0.318</v>
          </cell>
          <cell r="AJ297">
            <v>0.318</v>
          </cell>
          <cell r="AL297">
            <v>0.31900000000000001</v>
          </cell>
          <cell r="AM297">
            <v>0.31900000000000001</v>
          </cell>
          <cell r="AN297">
            <v>0.31900000000000001</v>
          </cell>
          <cell r="AP297">
            <v>0.31900000000000001</v>
          </cell>
          <cell r="AQ297">
            <v>0.31900000000000001</v>
          </cell>
          <cell r="AR297">
            <v>0.31900000000000001</v>
          </cell>
          <cell r="AT297">
            <v>0.95599999999999996</v>
          </cell>
          <cell r="AU297">
            <v>0.95599999999999996</v>
          </cell>
          <cell r="AV297">
            <v>0.95599999999999996</v>
          </cell>
          <cell r="AY297">
            <v>0.33500000000000002</v>
          </cell>
          <cell r="AZ297">
            <v>0.33500000000000002</v>
          </cell>
          <cell r="BA297">
            <v>0.33500000000000002</v>
          </cell>
          <cell r="BC297">
            <v>0.33400000000000002</v>
          </cell>
          <cell r="BD297">
            <v>0.33400000000000002</v>
          </cell>
          <cell r="BE297">
            <v>0.33400000000000002</v>
          </cell>
          <cell r="BG297">
            <v>0.33400000000000002</v>
          </cell>
          <cell r="BH297">
            <v>0.33400000000000002</v>
          </cell>
          <cell r="BI297">
            <v>0.33400000000000002</v>
          </cell>
          <cell r="BK297">
            <v>1.0030000000000001</v>
          </cell>
          <cell r="BL297">
            <v>1.0030000000000001</v>
          </cell>
          <cell r="BM297">
            <v>1.0030000000000001</v>
          </cell>
          <cell r="BP297">
            <v>0.34400000000000003</v>
          </cell>
          <cell r="BQ297">
            <v>0.34400000000000003</v>
          </cell>
          <cell r="BR297">
            <v>0.34400000000000003</v>
          </cell>
          <cell r="BT297">
            <v>0.34400000000000003</v>
          </cell>
          <cell r="BU297">
            <v>0.34400000000000003</v>
          </cell>
          <cell r="BV297">
            <v>0.34400000000000003</v>
          </cell>
          <cell r="BX297">
            <v>0.34900000000000003</v>
          </cell>
          <cell r="BY297">
            <v>0.34900000000000003</v>
          </cell>
          <cell r="BZ297">
            <v>0.34900000000000003</v>
          </cell>
          <cell r="CB297">
            <v>1.0370000000000001</v>
          </cell>
          <cell r="CC297">
            <v>1.0370000000000001</v>
          </cell>
          <cell r="CD297">
            <v>1.0370000000000001</v>
          </cell>
          <cell r="CG297">
            <v>3.992</v>
          </cell>
          <cell r="CH297">
            <v>3.79</v>
          </cell>
          <cell r="CI297">
            <v>3.79</v>
          </cell>
        </row>
        <row r="299">
          <cell r="A299" t="str">
            <v>S,G&amp;A - DIV</v>
          </cell>
          <cell r="E299">
            <v>1.2</v>
          </cell>
          <cell r="F299">
            <v>0.1</v>
          </cell>
          <cell r="G299">
            <v>1.4</v>
          </cell>
          <cell r="H299">
            <v>1.1000000000000001</v>
          </cell>
          <cell r="K299">
            <v>1.327</v>
          </cell>
          <cell r="L299">
            <v>1.0659999999999998</v>
          </cell>
          <cell r="M299">
            <v>1.7</v>
          </cell>
          <cell r="N299">
            <v>1.69</v>
          </cell>
          <cell r="Q299">
            <v>0.66600000000000004</v>
          </cell>
          <cell r="R299">
            <v>0.33300000000000002</v>
          </cell>
          <cell r="S299">
            <v>0.33300000000000002</v>
          </cell>
          <cell r="U299">
            <v>0.66600000000000004</v>
          </cell>
          <cell r="V299">
            <v>0.66600000000000004</v>
          </cell>
          <cell r="W299">
            <v>0.66600000000000004</v>
          </cell>
          <cell r="Y299">
            <v>0.66700000000000004</v>
          </cell>
          <cell r="Z299">
            <v>0.66700000000000004</v>
          </cell>
          <cell r="AA299">
            <v>0.66700000000000004</v>
          </cell>
          <cell r="AC299">
            <v>1.9990000000000001</v>
          </cell>
          <cell r="AD299">
            <v>1.6660000000000001</v>
          </cell>
          <cell r="AE299">
            <v>1.6660000000000001</v>
          </cell>
          <cell r="AH299">
            <v>0.80200000000000005</v>
          </cell>
          <cell r="AI299">
            <v>0.80200000000000005</v>
          </cell>
          <cell r="AJ299">
            <v>0.80200000000000005</v>
          </cell>
          <cell r="AL299">
            <v>0.80200000000000005</v>
          </cell>
          <cell r="AM299">
            <v>0.80200000000000005</v>
          </cell>
          <cell r="AN299">
            <v>0.80200000000000005</v>
          </cell>
          <cell r="AP299">
            <v>0.80300000000000005</v>
          </cell>
          <cell r="AQ299">
            <v>0.80300000000000005</v>
          </cell>
          <cell r="AR299">
            <v>0.80300000000000005</v>
          </cell>
          <cell r="AT299">
            <v>2.407</v>
          </cell>
          <cell r="AU299">
            <v>2.407</v>
          </cell>
          <cell r="AV299">
            <v>2.407</v>
          </cell>
          <cell r="AY299">
            <v>0.86599999999999999</v>
          </cell>
          <cell r="AZ299">
            <v>0.86599999999999999</v>
          </cell>
          <cell r="BA299">
            <v>0.86599999999999999</v>
          </cell>
          <cell r="BC299">
            <v>0.86599999999999999</v>
          </cell>
          <cell r="BD299">
            <v>0.86599999999999999</v>
          </cell>
          <cell r="BE299">
            <v>0.86599999999999999</v>
          </cell>
          <cell r="BG299">
            <v>0.96699999999999997</v>
          </cell>
          <cell r="BH299">
            <v>0.96699999999999997</v>
          </cell>
          <cell r="BI299">
            <v>0.96699999999999997</v>
          </cell>
          <cell r="BK299">
            <v>2.6989999999999998</v>
          </cell>
          <cell r="BL299">
            <v>2.6989999999999998</v>
          </cell>
          <cell r="BM299">
            <v>2.6989999999999998</v>
          </cell>
          <cell r="BP299">
            <v>0.86599999999999999</v>
          </cell>
          <cell r="BQ299">
            <v>0.86599999999999999</v>
          </cell>
          <cell r="BR299">
            <v>0.86599999999999999</v>
          </cell>
          <cell r="BT299">
            <v>0.86599999999999999</v>
          </cell>
          <cell r="BU299">
            <v>0.86599999999999999</v>
          </cell>
          <cell r="BV299">
            <v>0.86599999999999999</v>
          </cell>
          <cell r="BX299">
            <v>0.86699999999999999</v>
          </cell>
          <cell r="BY299">
            <v>0.86699999999999999</v>
          </cell>
          <cell r="BZ299">
            <v>0.86699999999999999</v>
          </cell>
          <cell r="CB299">
            <v>2.5990000000000002</v>
          </cell>
          <cell r="CC299">
            <v>2.5990000000000002</v>
          </cell>
          <cell r="CD299">
            <v>2.5990000000000002</v>
          </cell>
          <cell r="CG299">
            <v>9.7040000000000006</v>
          </cell>
          <cell r="CH299">
            <v>9.3710000000000004</v>
          </cell>
          <cell r="CI299">
            <v>9.3710000000000004</v>
          </cell>
        </row>
        <row r="300">
          <cell r="A300" t="str">
            <v>S,G&amp;A - ALLOC</v>
          </cell>
          <cell r="E300">
            <v>0.8</v>
          </cell>
          <cell r="F300">
            <v>0.4</v>
          </cell>
          <cell r="G300">
            <v>0.3</v>
          </cell>
          <cell r="H300">
            <v>0.3</v>
          </cell>
          <cell r="K300">
            <v>1.4449999999999998</v>
          </cell>
          <cell r="L300">
            <v>0.629</v>
          </cell>
          <cell r="M300">
            <v>1.7</v>
          </cell>
          <cell r="N300">
            <v>2.145</v>
          </cell>
          <cell r="Q300">
            <v>0.69199999999999995</v>
          </cell>
          <cell r="R300">
            <v>0.51500000000000001</v>
          </cell>
          <cell r="S300">
            <v>0.51500000000000001</v>
          </cell>
          <cell r="U300">
            <v>0.69199999999999995</v>
          </cell>
          <cell r="V300">
            <v>0.7</v>
          </cell>
          <cell r="W300">
            <v>0.7</v>
          </cell>
          <cell r="Y300">
            <v>0.69199999999999995</v>
          </cell>
          <cell r="Z300">
            <v>0.7</v>
          </cell>
          <cell r="AA300">
            <v>0.7</v>
          </cell>
          <cell r="AC300">
            <v>2.0759999999999996</v>
          </cell>
          <cell r="AD300">
            <v>1.9149999999999998</v>
          </cell>
          <cell r="AE300">
            <v>1.9149999999999998</v>
          </cell>
          <cell r="AH300">
            <v>0.72500000000000009</v>
          </cell>
          <cell r="AI300">
            <v>0.72500000000000009</v>
          </cell>
          <cell r="AJ300">
            <v>0.72500000000000009</v>
          </cell>
          <cell r="AL300">
            <v>0.72500000000000009</v>
          </cell>
          <cell r="AM300">
            <v>0.72500000000000009</v>
          </cell>
          <cell r="AN300">
            <v>0.72500000000000009</v>
          </cell>
          <cell r="AP300">
            <v>0.72700000000000009</v>
          </cell>
          <cell r="AQ300">
            <v>0.72700000000000009</v>
          </cell>
          <cell r="AR300">
            <v>0.72700000000000009</v>
          </cell>
          <cell r="AT300">
            <v>2.1770000000000005</v>
          </cell>
          <cell r="AU300">
            <v>2.1770000000000005</v>
          </cell>
          <cell r="AV300">
            <v>2.1770000000000005</v>
          </cell>
          <cell r="AY300">
            <v>0.75700000000000012</v>
          </cell>
          <cell r="AZ300">
            <v>0.75700000000000012</v>
          </cell>
          <cell r="BA300">
            <v>0.75700000000000012</v>
          </cell>
          <cell r="BC300">
            <v>0.75800000000000001</v>
          </cell>
          <cell r="BD300">
            <v>0.75800000000000001</v>
          </cell>
          <cell r="BE300">
            <v>0.75800000000000001</v>
          </cell>
          <cell r="BG300">
            <v>0.75700000000000012</v>
          </cell>
          <cell r="BH300">
            <v>0.75700000000000012</v>
          </cell>
          <cell r="BI300">
            <v>0.75700000000000012</v>
          </cell>
          <cell r="BK300">
            <v>2.2720000000000002</v>
          </cell>
          <cell r="BL300">
            <v>2.2720000000000002</v>
          </cell>
          <cell r="BM300">
            <v>2.2720000000000002</v>
          </cell>
          <cell r="BP300">
            <v>0.75700000000000012</v>
          </cell>
          <cell r="BQ300">
            <v>0.75700000000000012</v>
          </cell>
          <cell r="BR300">
            <v>0.75700000000000012</v>
          </cell>
          <cell r="BT300">
            <v>0.75600000000000001</v>
          </cell>
          <cell r="BU300">
            <v>0.75600000000000001</v>
          </cell>
          <cell r="BV300">
            <v>0.75600000000000001</v>
          </cell>
          <cell r="BX300">
            <v>0.35100000000000003</v>
          </cell>
          <cell r="BY300">
            <v>0.35100000000000003</v>
          </cell>
          <cell r="BZ300">
            <v>0.35100000000000003</v>
          </cell>
          <cell r="CB300">
            <v>1.8640000000000001</v>
          </cell>
          <cell r="CC300">
            <v>1.8640000000000001</v>
          </cell>
          <cell r="CD300">
            <v>1.8640000000000001</v>
          </cell>
          <cell r="CG300">
            <v>8.3890000000000011</v>
          </cell>
          <cell r="CH300">
            <v>8.2280000000000015</v>
          </cell>
          <cell r="CI300">
            <v>8.2280000000000015</v>
          </cell>
        </row>
        <row r="301">
          <cell r="E301" t="str">
            <v xml:space="preserve">______ </v>
          </cell>
          <cell r="F301" t="str">
            <v xml:space="preserve">______ </v>
          </cell>
          <cell r="G301" t="str">
            <v xml:space="preserve">______ </v>
          </cell>
          <cell r="H301" t="str">
            <v xml:space="preserve">______ </v>
          </cell>
          <cell r="K301" t="str">
            <v xml:space="preserve">______ </v>
          </cell>
          <cell r="L301" t="str">
            <v xml:space="preserve">______ </v>
          </cell>
          <cell r="M301" t="str">
            <v xml:space="preserve">______ </v>
          </cell>
          <cell r="N301" t="str">
            <v xml:space="preserve">______ </v>
          </cell>
          <cell r="Q301" t="str">
            <v xml:space="preserve">______ </v>
          </cell>
          <cell r="R301" t="str">
            <v xml:space="preserve">______ </v>
          </cell>
          <cell r="S301" t="str">
            <v xml:space="preserve">______ </v>
          </cell>
          <cell r="U301" t="str">
            <v xml:space="preserve">______ </v>
          </cell>
          <cell r="V301" t="str">
            <v xml:space="preserve">______ </v>
          </cell>
          <cell r="W301" t="str">
            <v xml:space="preserve">______ </v>
          </cell>
          <cell r="Y301" t="str">
            <v xml:space="preserve">______ </v>
          </cell>
          <cell r="Z301" t="str">
            <v xml:space="preserve">______ </v>
          </cell>
          <cell r="AA301" t="str">
            <v xml:space="preserve">______ </v>
          </cell>
          <cell r="AC301" t="str">
            <v xml:space="preserve">______ </v>
          </cell>
          <cell r="AD301" t="str">
            <v xml:space="preserve">______ </v>
          </cell>
          <cell r="AE301" t="str">
            <v xml:space="preserve">______ </v>
          </cell>
          <cell r="AH301" t="str">
            <v xml:space="preserve">______ </v>
          </cell>
          <cell r="AI301" t="str">
            <v xml:space="preserve">______ </v>
          </cell>
          <cell r="AJ301" t="str">
            <v xml:space="preserve">______ </v>
          </cell>
          <cell r="AL301" t="str">
            <v xml:space="preserve">______ </v>
          </cell>
          <cell r="AM301" t="str">
            <v xml:space="preserve">______ </v>
          </cell>
          <cell r="AN301" t="str">
            <v xml:space="preserve">______ </v>
          </cell>
          <cell r="AP301" t="str">
            <v xml:space="preserve">______ </v>
          </cell>
          <cell r="AQ301" t="str">
            <v xml:space="preserve">______ </v>
          </cell>
          <cell r="AR301" t="str">
            <v xml:space="preserve">______ </v>
          </cell>
          <cell r="AT301" t="str">
            <v xml:space="preserve">______ </v>
          </cell>
          <cell r="AU301" t="str">
            <v xml:space="preserve">______ </v>
          </cell>
          <cell r="AV301" t="str">
            <v xml:space="preserve">______ </v>
          </cell>
          <cell r="AY301" t="str">
            <v xml:space="preserve">______ </v>
          </cell>
          <cell r="AZ301" t="str">
            <v xml:space="preserve">______ </v>
          </cell>
          <cell r="BA301" t="str">
            <v xml:space="preserve">______ </v>
          </cell>
          <cell r="BC301" t="str">
            <v xml:space="preserve">______ </v>
          </cell>
          <cell r="BD301" t="str">
            <v xml:space="preserve">______ </v>
          </cell>
          <cell r="BE301" t="str">
            <v xml:space="preserve">______ </v>
          </cell>
          <cell r="BG301" t="str">
            <v xml:space="preserve">______ </v>
          </cell>
          <cell r="BH301" t="str">
            <v xml:space="preserve">______ </v>
          </cell>
          <cell r="BI301" t="str">
            <v xml:space="preserve">______ </v>
          </cell>
          <cell r="BK301" t="str">
            <v xml:space="preserve">______ </v>
          </cell>
          <cell r="BL301" t="str">
            <v xml:space="preserve">______ </v>
          </cell>
          <cell r="BM301" t="str">
            <v xml:space="preserve">______ </v>
          </cell>
          <cell r="BP301" t="str">
            <v xml:space="preserve">______ </v>
          </cell>
          <cell r="BQ301" t="str">
            <v xml:space="preserve">______ </v>
          </cell>
          <cell r="BR301" t="str">
            <v xml:space="preserve">______ </v>
          </cell>
          <cell r="BT301" t="str">
            <v xml:space="preserve">______ </v>
          </cell>
          <cell r="BU301" t="str">
            <v xml:space="preserve">______ </v>
          </cell>
          <cell r="BV301" t="str">
            <v xml:space="preserve">______ </v>
          </cell>
          <cell r="BX301" t="str">
            <v xml:space="preserve">______ </v>
          </cell>
          <cell r="BY301" t="str">
            <v xml:space="preserve">______ </v>
          </cell>
          <cell r="BZ301" t="str">
            <v xml:space="preserve">______ </v>
          </cell>
          <cell r="CB301" t="str">
            <v xml:space="preserve">______ </v>
          </cell>
          <cell r="CC301" t="str">
            <v xml:space="preserve">______ </v>
          </cell>
          <cell r="CD301" t="str">
            <v xml:space="preserve">______ </v>
          </cell>
          <cell r="CG301" t="str">
            <v xml:space="preserve">______ </v>
          </cell>
          <cell r="CH301" t="str">
            <v xml:space="preserve">______ </v>
          </cell>
          <cell r="CI301" t="str">
            <v xml:space="preserve">______ </v>
          </cell>
        </row>
        <row r="302">
          <cell r="A302" t="str">
            <v>TOTAL OPERATING EXP</v>
          </cell>
          <cell r="E302">
            <v>8</v>
          </cell>
          <cell r="F302">
            <v>7.1</v>
          </cell>
          <cell r="G302">
            <v>9.1000000000000014</v>
          </cell>
          <cell r="H302">
            <v>8.6000000000000014</v>
          </cell>
          <cell r="K302">
            <v>10.006</v>
          </cell>
          <cell r="L302">
            <v>10.069999999999999</v>
          </cell>
          <cell r="M302">
            <v>14.599999999999998</v>
          </cell>
          <cell r="N302">
            <v>11.620999999999999</v>
          </cell>
          <cell r="Q302">
            <v>4.0750000000000002</v>
          </cell>
          <cell r="R302">
            <v>3.3240000000000003</v>
          </cell>
          <cell r="S302">
            <v>3.3240000000000003</v>
          </cell>
          <cell r="U302">
            <v>4.0750000000000002</v>
          </cell>
          <cell r="V302">
            <v>3.6659999999999995</v>
          </cell>
          <cell r="W302">
            <v>3.6659999999999995</v>
          </cell>
          <cell r="Y302">
            <v>4.0760000000000005</v>
          </cell>
          <cell r="Z302">
            <v>4.1669999999999998</v>
          </cell>
          <cell r="AA302">
            <v>4.1669999999999998</v>
          </cell>
          <cell r="AC302">
            <v>12.225999999999999</v>
          </cell>
          <cell r="AD302">
            <v>11.156999999999998</v>
          </cell>
          <cell r="AE302">
            <v>11.156999999999998</v>
          </cell>
          <cell r="AH302">
            <v>3.8930000000000002</v>
          </cell>
          <cell r="AI302">
            <v>3.827</v>
          </cell>
          <cell r="AJ302">
            <v>3.827</v>
          </cell>
          <cell r="AL302">
            <v>3.8940000000000001</v>
          </cell>
          <cell r="AM302">
            <v>3.827</v>
          </cell>
          <cell r="AN302">
            <v>3.827</v>
          </cell>
          <cell r="AP302">
            <v>3.8970000000000002</v>
          </cell>
          <cell r="AQ302">
            <v>4.43</v>
          </cell>
          <cell r="AR302">
            <v>4.43</v>
          </cell>
          <cell r="AT302">
            <v>11.684000000000001</v>
          </cell>
          <cell r="AU302">
            <v>12.084</v>
          </cell>
          <cell r="AV302">
            <v>12.084</v>
          </cell>
          <cell r="AY302">
            <v>4.5790000000000006</v>
          </cell>
          <cell r="AZ302">
            <v>4.5790000000000006</v>
          </cell>
          <cell r="BA302">
            <v>4.5790000000000006</v>
          </cell>
          <cell r="BC302">
            <v>4.5809999999999995</v>
          </cell>
          <cell r="BD302">
            <v>4.5809999999999995</v>
          </cell>
          <cell r="BE302">
            <v>4.5809999999999995</v>
          </cell>
          <cell r="BG302">
            <v>4.681</v>
          </cell>
          <cell r="BH302">
            <v>4.681</v>
          </cell>
          <cell r="BI302">
            <v>4.681</v>
          </cell>
          <cell r="BK302">
            <v>13.841000000000001</v>
          </cell>
          <cell r="BL302">
            <v>13.841000000000001</v>
          </cell>
          <cell r="BM302">
            <v>13.841000000000001</v>
          </cell>
          <cell r="BP302">
            <v>4.83</v>
          </cell>
          <cell r="BQ302">
            <v>4.83</v>
          </cell>
          <cell r="BR302">
            <v>4.83</v>
          </cell>
          <cell r="BT302">
            <v>4.8289999999999997</v>
          </cell>
          <cell r="BU302">
            <v>4.8289999999999997</v>
          </cell>
          <cell r="BV302">
            <v>4.8289999999999997</v>
          </cell>
          <cell r="BX302">
            <v>4.4260000000000002</v>
          </cell>
          <cell r="BY302">
            <v>4.4260000000000002</v>
          </cell>
          <cell r="BZ302">
            <v>4.4260000000000002</v>
          </cell>
          <cell r="CB302">
            <v>14.085000000000001</v>
          </cell>
          <cell r="CC302">
            <v>14.085000000000001</v>
          </cell>
          <cell r="CD302">
            <v>14.085000000000001</v>
          </cell>
          <cell r="CG302">
            <v>51.836000000000006</v>
          </cell>
          <cell r="CH302">
            <v>51.167000000000002</v>
          </cell>
          <cell r="CI302">
            <v>51.167000000000002</v>
          </cell>
        </row>
        <row r="303">
          <cell r="B303" t="str">
            <v>% SALES</v>
          </cell>
          <cell r="E303">
            <v>4.4444444444444446</v>
          </cell>
          <cell r="F303">
            <v>0</v>
          </cell>
          <cell r="G303">
            <v>30.333333333333339</v>
          </cell>
          <cell r="H303">
            <v>21.500000000000004</v>
          </cell>
          <cell r="K303">
            <v>0</v>
          </cell>
          <cell r="L303">
            <v>87.565217391304344</v>
          </cell>
          <cell r="M303">
            <v>0</v>
          </cell>
          <cell r="N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Y303">
            <v>0</v>
          </cell>
          <cell r="Z303">
            <v>0</v>
          </cell>
          <cell r="AA303">
            <v>0</v>
          </cell>
          <cell r="AC303">
            <v>0</v>
          </cell>
          <cell r="AD303">
            <v>0</v>
          </cell>
          <cell r="AE303">
            <v>0</v>
          </cell>
          <cell r="AH303">
            <v>5.8453453453453452</v>
          </cell>
          <cell r="AI303">
            <v>0</v>
          </cell>
          <cell r="AJ303">
            <v>0</v>
          </cell>
          <cell r="AL303">
            <v>5.8380809595202399</v>
          </cell>
          <cell r="AM303">
            <v>0</v>
          </cell>
          <cell r="AN303">
            <v>0</v>
          </cell>
          <cell r="AP303">
            <v>5.8425787106446778</v>
          </cell>
          <cell r="AQ303">
            <v>0</v>
          </cell>
          <cell r="AR303">
            <v>0</v>
          </cell>
          <cell r="AT303">
            <v>5.8420000000000005</v>
          </cell>
          <cell r="AU303">
            <v>0</v>
          </cell>
          <cell r="AV303">
            <v>0</v>
          </cell>
          <cell r="AY303">
            <v>1.083274189732671</v>
          </cell>
          <cell r="AZ303">
            <v>1.083274189732671</v>
          </cell>
          <cell r="BA303">
            <v>1.083274189732671</v>
          </cell>
          <cell r="BC303">
            <v>1.0837473385379699</v>
          </cell>
          <cell r="BD303">
            <v>1.0837473385379699</v>
          </cell>
          <cell r="BE303">
            <v>1.0837473385379699</v>
          </cell>
          <cell r="BG303">
            <v>1.1071428571428572</v>
          </cell>
          <cell r="BH303">
            <v>1.1071428571428572</v>
          </cell>
          <cell r="BI303">
            <v>1.1071428571428572</v>
          </cell>
          <cell r="BK303">
            <v>1.0913893707617097</v>
          </cell>
          <cell r="BL303">
            <v>1.0913893707617097</v>
          </cell>
          <cell r="BM303">
            <v>1.0913893707617097</v>
          </cell>
          <cell r="BP303">
            <v>0.28866841979440594</v>
          </cell>
          <cell r="BQ303">
            <v>0.28866841979440594</v>
          </cell>
          <cell r="BR303">
            <v>0.28866841979440594</v>
          </cell>
          <cell r="BT303">
            <v>0.28857416039201628</v>
          </cell>
          <cell r="BU303">
            <v>0.28857416039201628</v>
          </cell>
          <cell r="BV303">
            <v>0.28857416039201628</v>
          </cell>
          <cell r="BX303">
            <v>0.26449145452372419</v>
          </cell>
          <cell r="BY303">
            <v>0.26449145452372419</v>
          </cell>
          <cell r="BZ303">
            <v>0.26449145452372419</v>
          </cell>
          <cell r="CB303">
            <v>0.28057768924302795</v>
          </cell>
          <cell r="CC303">
            <v>0.28057768924302795</v>
          </cell>
          <cell r="CD303">
            <v>0.28057768924302795</v>
          </cell>
          <cell r="CG303">
            <v>0.79892728337597507</v>
          </cell>
          <cell r="CH303">
            <v>0.81369867370630722</v>
          </cell>
          <cell r="CI303">
            <v>0.81369867370630722</v>
          </cell>
        </row>
        <row r="305">
          <cell r="A305" t="str">
            <v>CONTRIBUTION MARGIN</v>
          </cell>
          <cell r="E305">
            <v>-7.5</v>
          </cell>
          <cell r="F305">
            <v>-7.1999999999999993</v>
          </cell>
          <cell r="G305">
            <v>-8.5000000000000018</v>
          </cell>
          <cell r="H305">
            <v>-8.8000000000000007</v>
          </cell>
          <cell r="K305">
            <v>-10.016999999999999</v>
          </cell>
          <cell r="L305">
            <v>-9.9719999999999978</v>
          </cell>
          <cell r="M305">
            <v>-14.599999999999998</v>
          </cell>
          <cell r="N305">
            <v>-11.736999999999998</v>
          </cell>
          <cell r="Q305">
            <v>-4.3079999999999998</v>
          </cell>
          <cell r="R305">
            <v>-3.3240000000000003</v>
          </cell>
          <cell r="S305">
            <v>-3.3240000000000003</v>
          </cell>
          <cell r="U305">
            <v>-4.3079999999999998</v>
          </cell>
          <cell r="V305">
            <v>-3.8989999999999996</v>
          </cell>
          <cell r="W305">
            <v>-3.8989999999999996</v>
          </cell>
          <cell r="Y305">
            <v>-4.3100000000000005</v>
          </cell>
          <cell r="Z305">
            <v>-4.4009999999999998</v>
          </cell>
          <cell r="AA305">
            <v>-4.4009999999999998</v>
          </cell>
          <cell r="AC305">
            <v>-12.925999999999998</v>
          </cell>
          <cell r="AD305">
            <v>-11.623999999999999</v>
          </cell>
          <cell r="AE305">
            <v>-11.623999999999999</v>
          </cell>
          <cell r="AH305">
            <v>-3.8260000000000001</v>
          </cell>
          <cell r="AI305">
            <v>-4.093</v>
          </cell>
          <cell r="AJ305">
            <v>-4.093</v>
          </cell>
          <cell r="AL305">
            <v>-3.8260000000000001</v>
          </cell>
          <cell r="AM305">
            <v>-4.093</v>
          </cell>
          <cell r="AN305">
            <v>-4.093</v>
          </cell>
          <cell r="AP305">
            <v>-3.8310000000000004</v>
          </cell>
          <cell r="AQ305">
            <v>-4.6970000000000001</v>
          </cell>
          <cell r="AR305">
            <v>-4.6970000000000001</v>
          </cell>
          <cell r="AT305">
            <v>-11.483000000000001</v>
          </cell>
          <cell r="AU305">
            <v>-12.882999999999999</v>
          </cell>
          <cell r="AV305">
            <v>-12.882999999999999</v>
          </cell>
          <cell r="AY305">
            <v>-2.7500000000000004</v>
          </cell>
          <cell r="AZ305">
            <v>-2.7500000000000004</v>
          </cell>
          <cell r="BA305">
            <v>-2.7500000000000004</v>
          </cell>
          <cell r="BC305">
            <v>-2.7539999999999996</v>
          </cell>
          <cell r="BD305">
            <v>-2.7539999999999996</v>
          </cell>
          <cell r="BE305">
            <v>-2.7539999999999996</v>
          </cell>
          <cell r="BG305">
            <v>-2.8540000000000001</v>
          </cell>
          <cell r="BH305">
            <v>-2.8540000000000001</v>
          </cell>
          <cell r="BI305">
            <v>-2.8540000000000001</v>
          </cell>
          <cell r="BK305">
            <v>-8.3580000000000005</v>
          </cell>
          <cell r="BL305">
            <v>-8.3580000000000005</v>
          </cell>
          <cell r="BM305">
            <v>-8.3580000000000005</v>
          </cell>
          <cell r="BP305">
            <v>6.0019999999999989</v>
          </cell>
          <cell r="BQ305">
            <v>6.0019999999999989</v>
          </cell>
          <cell r="BR305">
            <v>6.0019999999999989</v>
          </cell>
          <cell r="BT305">
            <v>6.0049999999999999</v>
          </cell>
          <cell r="BU305">
            <v>6.0049999999999999</v>
          </cell>
          <cell r="BV305">
            <v>6.0049999999999999</v>
          </cell>
          <cell r="BX305">
            <v>6.407</v>
          </cell>
          <cell r="BY305">
            <v>6.407</v>
          </cell>
          <cell r="BZ305">
            <v>6.407</v>
          </cell>
          <cell r="CB305">
            <v>18.413999999999994</v>
          </cell>
          <cell r="CC305">
            <v>18.413999999999994</v>
          </cell>
          <cell r="CD305">
            <v>18.413999999999994</v>
          </cell>
          <cell r="CG305">
            <v>-14.353000000000009</v>
          </cell>
          <cell r="CH305">
            <v>-14.451000000000008</v>
          </cell>
          <cell r="CI305">
            <v>-14.451000000000008</v>
          </cell>
        </row>
        <row r="306">
          <cell r="B306" t="str">
            <v>% SALES</v>
          </cell>
          <cell r="E306">
            <v>-4.166666666666667</v>
          </cell>
          <cell r="F306">
            <v>0</v>
          </cell>
          <cell r="G306">
            <v>-28.333333333333339</v>
          </cell>
          <cell r="H306">
            <v>-22</v>
          </cell>
          <cell r="K306">
            <v>0</v>
          </cell>
          <cell r="L306">
            <v>-86.713043478260857</v>
          </cell>
          <cell r="M306">
            <v>0</v>
          </cell>
          <cell r="N306">
            <v>0</v>
          </cell>
          <cell r="Q306">
            <v>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0</v>
          </cell>
          <cell r="AD306">
            <v>0</v>
          </cell>
          <cell r="AE306">
            <v>0</v>
          </cell>
          <cell r="AH306">
            <v>-5.7447447447447448</v>
          </cell>
          <cell r="AI306">
            <v>0</v>
          </cell>
          <cell r="AJ306">
            <v>0</v>
          </cell>
          <cell r="AL306">
            <v>-5.7361319340329837</v>
          </cell>
          <cell r="AM306">
            <v>0</v>
          </cell>
          <cell r="AN306">
            <v>0</v>
          </cell>
          <cell r="AP306">
            <v>-5.7436281859070464</v>
          </cell>
          <cell r="AQ306">
            <v>0</v>
          </cell>
          <cell r="AR306">
            <v>0</v>
          </cell>
          <cell r="AT306">
            <v>-5.7415000000000003</v>
          </cell>
          <cell r="AU306">
            <v>0</v>
          </cell>
          <cell r="AV306">
            <v>0</v>
          </cell>
          <cell r="AY306">
            <v>-0.65057960728649167</v>
          </cell>
          <cell r="AZ306">
            <v>-0.65057960728649167</v>
          </cell>
          <cell r="BA306">
            <v>-0.65057960728649167</v>
          </cell>
          <cell r="BC306">
            <v>-0.65152590489708995</v>
          </cell>
          <cell r="BD306">
            <v>-0.65152590489708995</v>
          </cell>
          <cell r="BE306">
            <v>-0.65152590489708995</v>
          </cell>
          <cell r="BG306">
            <v>-0.67502365184484392</v>
          </cell>
          <cell r="BH306">
            <v>-0.67502365184484392</v>
          </cell>
          <cell r="BI306">
            <v>-0.67502365184484392</v>
          </cell>
          <cell r="BK306">
            <v>-0.65904431477684922</v>
          </cell>
          <cell r="BL306">
            <v>-0.65904431477684922</v>
          </cell>
          <cell r="BM306">
            <v>-0.65904431477684922</v>
          </cell>
          <cell r="BP306">
            <v>0.35871384174037768</v>
          </cell>
          <cell r="BQ306">
            <v>0.35871384174037768</v>
          </cell>
          <cell r="BR306">
            <v>0.35871384174037768</v>
          </cell>
          <cell r="BT306">
            <v>0.358850245010159</v>
          </cell>
          <cell r="BU306">
            <v>0.358850245010159</v>
          </cell>
          <cell r="BV306">
            <v>0.358850245010159</v>
          </cell>
          <cell r="BX306">
            <v>0.38287319230309552</v>
          </cell>
          <cell r="BY306">
            <v>0.38287319230309552</v>
          </cell>
          <cell r="BZ306">
            <v>0.38287319230309552</v>
          </cell>
          <cell r="CB306">
            <v>0.36681274900398397</v>
          </cell>
          <cell r="CC306">
            <v>0.36681274900398397</v>
          </cell>
          <cell r="CD306">
            <v>0.36681274900398397</v>
          </cell>
          <cell r="CG306">
            <v>-0.22121697851484248</v>
          </cell>
          <cell r="CH306">
            <v>-0.22981139276740578</v>
          </cell>
          <cell r="CI306">
            <v>-0.22981139276740578</v>
          </cell>
        </row>
        <row r="308">
          <cell r="A308" t="str">
            <v>GENERAL FUNDING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0</v>
          </cell>
          <cell r="AD308">
            <v>0</v>
          </cell>
          <cell r="AE308">
            <v>0</v>
          </cell>
          <cell r="AH308">
            <v>-4.7E-2</v>
          </cell>
          <cell r="AI308">
            <v>-4.7E-2</v>
          </cell>
          <cell r="AJ308">
            <v>-4.7E-2</v>
          </cell>
          <cell r="AL308">
            <v>-4.7E-2</v>
          </cell>
          <cell r="AM308">
            <v>-4.7E-2</v>
          </cell>
          <cell r="AN308">
            <v>-4.7E-2</v>
          </cell>
          <cell r="AP308">
            <v>-4.7E-2</v>
          </cell>
          <cell r="AQ308">
            <v>-4.7E-2</v>
          </cell>
          <cell r="AR308">
            <v>-4.7E-2</v>
          </cell>
          <cell r="AT308">
            <v>-0.14100000000000001</v>
          </cell>
          <cell r="AU308">
            <v>-0.14100000000000001</v>
          </cell>
          <cell r="AV308">
            <v>-0.14100000000000001</v>
          </cell>
          <cell r="AY308">
            <v>-0.29599999999999999</v>
          </cell>
          <cell r="AZ308">
            <v>-0.29599999999999999</v>
          </cell>
          <cell r="BA308">
            <v>-0.29599999999999999</v>
          </cell>
          <cell r="BC308">
            <v>-0.29599999999999999</v>
          </cell>
          <cell r="BD308">
            <v>-0.29599999999999999</v>
          </cell>
          <cell r="BE308">
            <v>-0.29599999999999999</v>
          </cell>
          <cell r="BG308">
            <v>-0.29599999999999999</v>
          </cell>
          <cell r="BH308">
            <v>-0.29599999999999999</v>
          </cell>
          <cell r="BI308">
            <v>-0.29599999999999999</v>
          </cell>
          <cell r="BK308">
            <v>-0.8879999999999999</v>
          </cell>
          <cell r="BL308">
            <v>-0.8879999999999999</v>
          </cell>
          <cell r="BM308">
            <v>-0.8879999999999999</v>
          </cell>
          <cell r="BP308">
            <v>-1.171</v>
          </cell>
          <cell r="BQ308">
            <v>-1.171</v>
          </cell>
          <cell r="BR308">
            <v>-1.171</v>
          </cell>
          <cell r="BT308">
            <v>-1.171</v>
          </cell>
          <cell r="BU308">
            <v>-1.171</v>
          </cell>
          <cell r="BV308">
            <v>-1.171</v>
          </cell>
          <cell r="BX308">
            <v>-1.171</v>
          </cell>
          <cell r="BY308">
            <v>-1.171</v>
          </cell>
          <cell r="BZ308">
            <v>-1.171</v>
          </cell>
          <cell r="CB308">
            <v>-3.5129999999999999</v>
          </cell>
          <cell r="CC308">
            <v>-3.5129999999999999</v>
          </cell>
          <cell r="CD308">
            <v>-3.5129999999999999</v>
          </cell>
          <cell r="CG308">
            <v>-4.5419999999999998</v>
          </cell>
          <cell r="CH308">
            <v>-4.5419999999999998</v>
          </cell>
          <cell r="CI308">
            <v>-4.5419999999999998</v>
          </cell>
        </row>
        <row r="309">
          <cell r="A309" t="str">
            <v>R&amp;D ASSESSMENT</v>
          </cell>
          <cell r="E309">
            <v>0.1</v>
          </cell>
          <cell r="F309">
            <v>0</v>
          </cell>
          <cell r="G309">
            <v>0.3</v>
          </cell>
          <cell r="H309">
            <v>0</v>
          </cell>
          <cell r="K309">
            <v>0</v>
          </cell>
          <cell r="L309">
            <v>9.0000000000000011E-3</v>
          </cell>
          <cell r="M309">
            <v>0</v>
          </cell>
          <cell r="N309">
            <v>0</v>
          </cell>
          <cell r="Q309">
            <v>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0</v>
          </cell>
          <cell r="AD309">
            <v>0</v>
          </cell>
          <cell r="AE309">
            <v>0</v>
          </cell>
          <cell r="AH309">
            <v>5.2999999999999999E-2</v>
          </cell>
          <cell r="AI309">
            <v>5.2999999999999999E-2</v>
          </cell>
          <cell r="AJ309">
            <v>5.2999999999999999E-2</v>
          </cell>
          <cell r="AL309">
            <v>5.2999999999999999E-2</v>
          </cell>
          <cell r="AM309">
            <v>5.2999999999999999E-2</v>
          </cell>
          <cell r="AN309">
            <v>5.2999999999999999E-2</v>
          </cell>
          <cell r="AP309">
            <v>5.2999999999999999E-2</v>
          </cell>
          <cell r="AQ309">
            <v>5.2999999999999999E-2</v>
          </cell>
          <cell r="AR309">
            <v>5.2999999999999999E-2</v>
          </cell>
          <cell r="AT309">
            <v>0.159</v>
          </cell>
          <cell r="AU309">
            <v>0.159</v>
          </cell>
          <cell r="AV309">
            <v>0.159</v>
          </cell>
          <cell r="AY309">
            <v>0.33800000000000002</v>
          </cell>
          <cell r="AZ309">
            <v>0.33800000000000002</v>
          </cell>
          <cell r="BA309">
            <v>0.33800000000000002</v>
          </cell>
          <cell r="BC309">
            <v>0.33800000000000002</v>
          </cell>
          <cell r="BD309">
            <v>0.33800000000000002</v>
          </cell>
          <cell r="BE309">
            <v>0.33800000000000002</v>
          </cell>
          <cell r="BG309">
            <v>0.33800000000000002</v>
          </cell>
          <cell r="BH309">
            <v>0.33800000000000002</v>
          </cell>
          <cell r="BI309">
            <v>0.33800000000000002</v>
          </cell>
          <cell r="BK309">
            <v>1.014</v>
          </cell>
          <cell r="BL309">
            <v>1.014</v>
          </cell>
          <cell r="BM309">
            <v>1.014</v>
          </cell>
          <cell r="BP309">
            <v>1.339</v>
          </cell>
          <cell r="BQ309">
            <v>1.339</v>
          </cell>
          <cell r="BR309">
            <v>1.339</v>
          </cell>
          <cell r="BT309">
            <v>1.339</v>
          </cell>
          <cell r="BU309">
            <v>1.339</v>
          </cell>
          <cell r="BV309">
            <v>1.339</v>
          </cell>
          <cell r="BX309">
            <v>1.339</v>
          </cell>
          <cell r="BY309">
            <v>1.339</v>
          </cell>
          <cell r="BZ309">
            <v>1.339</v>
          </cell>
          <cell r="CB309">
            <v>4.0169999999999995</v>
          </cell>
          <cell r="CC309">
            <v>4.0169999999999995</v>
          </cell>
          <cell r="CD309">
            <v>4.0169999999999995</v>
          </cell>
          <cell r="CG309">
            <v>5.1899999999999995</v>
          </cell>
          <cell r="CH309">
            <v>5.1899999999999995</v>
          </cell>
          <cell r="CI309">
            <v>5.1899999999999995</v>
          </cell>
        </row>
        <row r="310">
          <cell r="A310" t="str">
            <v>CONTRACT SVC CHG</v>
          </cell>
          <cell r="E310">
            <v>0</v>
          </cell>
          <cell r="F310">
            <v>0</v>
          </cell>
          <cell r="G310">
            <v>0.1</v>
          </cell>
          <cell r="H310">
            <v>0</v>
          </cell>
          <cell r="K310">
            <v>0</v>
          </cell>
          <cell r="L310">
            <v>1E-3</v>
          </cell>
          <cell r="M310">
            <v>0</v>
          </cell>
          <cell r="N310">
            <v>0</v>
          </cell>
          <cell r="Q310">
            <v>-6.0000000000000001E-3</v>
          </cell>
          <cell r="R310">
            <v>0</v>
          </cell>
          <cell r="S310">
            <v>0</v>
          </cell>
          <cell r="U310">
            <v>-6.0000000000000001E-3</v>
          </cell>
          <cell r="V310">
            <v>0</v>
          </cell>
          <cell r="W310">
            <v>0</v>
          </cell>
          <cell r="Y310">
            <v>-6.0000000000000001E-3</v>
          </cell>
          <cell r="Z310">
            <v>0</v>
          </cell>
          <cell r="AA310">
            <v>0</v>
          </cell>
          <cell r="AC310">
            <v>-1.8000000000000002E-2</v>
          </cell>
          <cell r="AD310">
            <v>0</v>
          </cell>
          <cell r="AE310">
            <v>0</v>
          </cell>
          <cell r="AH310">
            <v>3.0000000000000001E-3</v>
          </cell>
          <cell r="AI310">
            <v>3.0000000000000001E-3</v>
          </cell>
          <cell r="AJ310">
            <v>3.0000000000000001E-3</v>
          </cell>
          <cell r="AL310">
            <v>2E-3</v>
          </cell>
          <cell r="AM310">
            <v>2E-3</v>
          </cell>
          <cell r="AN310">
            <v>2E-3</v>
          </cell>
          <cell r="AP310">
            <v>2E-3</v>
          </cell>
          <cell r="AQ310">
            <v>2E-3</v>
          </cell>
          <cell r="AR310">
            <v>2E-3</v>
          </cell>
          <cell r="AT310">
            <v>7.0000000000000001E-3</v>
          </cell>
          <cell r="AU310">
            <v>7.0000000000000001E-3</v>
          </cell>
          <cell r="AV310">
            <v>7.0000000000000001E-3</v>
          </cell>
          <cell r="AY310">
            <v>4.4999999999999998E-2</v>
          </cell>
          <cell r="AZ310">
            <v>4.4999999999999998E-2</v>
          </cell>
          <cell r="BA310">
            <v>4.4999999999999998E-2</v>
          </cell>
          <cell r="BC310">
            <v>4.5999999999999999E-2</v>
          </cell>
          <cell r="BD310">
            <v>4.5999999999999999E-2</v>
          </cell>
          <cell r="BE310">
            <v>4.5999999999999999E-2</v>
          </cell>
          <cell r="BG310">
            <v>4.5999999999999999E-2</v>
          </cell>
          <cell r="BH310">
            <v>4.5999999999999999E-2</v>
          </cell>
          <cell r="BI310">
            <v>4.5999999999999999E-2</v>
          </cell>
          <cell r="BK310">
            <v>0.13700000000000001</v>
          </cell>
          <cell r="BL310">
            <v>0.13700000000000001</v>
          </cell>
          <cell r="BM310">
            <v>0.13700000000000001</v>
          </cell>
          <cell r="BP310">
            <v>0.19400000000000001</v>
          </cell>
          <cell r="BQ310">
            <v>0.19400000000000001</v>
          </cell>
          <cell r="BR310">
            <v>0.19400000000000001</v>
          </cell>
          <cell r="BT310">
            <v>0.19400000000000001</v>
          </cell>
          <cell r="BU310">
            <v>0.19400000000000001</v>
          </cell>
          <cell r="BV310">
            <v>0.19400000000000001</v>
          </cell>
          <cell r="BX310">
            <v>0.19500000000000001</v>
          </cell>
          <cell r="BY310">
            <v>0.19500000000000001</v>
          </cell>
          <cell r="BZ310">
            <v>0.19500000000000001</v>
          </cell>
          <cell r="CB310">
            <v>0.58299999999999996</v>
          </cell>
          <cell r="CC310">
            <v>0.58299999999999996</v>
          </cell>
          <cell r="CD310">
            <v>0.58299999999999996</v>
          </cell>
          <cell r="CG310">
            <v>0.70899999999999996</v>
          </cell>
          <cell r="CH310">
            <v>0.72699999999999998</v>
          </cell>
          <cell r="CI310">
            <v>0.72699999999999998</v>
          </cell>
        </row>
        <row r="311">
          <cell r="A311" t="str">
            <v>AREA COMPENSATION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Q311">
            <v>0</v>
          </cell>
          <cell r="U311">
            <v>0</v>
          </cell>
          <cell r="Y311">
            <v>0</v>
          </cell>
          <cell r="AC311">
            <v>0</v>
          </cell>
          <cell r="AD311">
            <v>0</v>
          </cell>
          <cell r="AE311">
            <v>0</v>
          </cell>
          <cell r="AH311">
            <v>0</v>
          </cell>
          <cell r="AI311">
            <v>0</v>
          </cell>
          <cell r="AJ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Q311">
            <v>0</v>
          </cell>
          <cell r="AR311">
            <v>0</v>
          </cell>
          <cell r="AT311">
            <v>0</v>
          </cell>
          <cell r="AU311">
            <v>0</v>
          </cell>
          <cell r="AV311">
            <v>0</v>
          </cell>
          <cell r="AY311">
            <v>0</v>
          </cell>
          <cell r="AZ311">
            <v>0</v>
          </cell>
          <cell r="BA311">
            <v>0</v>
          </cell>
          <cell r="BC311">
            <v>0</v>
          </cell>
          <cell r="BD311">
            <v>0</v>
          </cell>
          <cell r="BE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0</v>
          </cell>
          <cell r="BL311">
            <v>0</v>
          </cell>
          <cell r="BM311">
            <v>0</v>
          </cell>
          <cell r="BP311">
            <v>0</v>
          </cell>
          <cell r="BQ311">
            <v>0</v>
          </cell>
          <cell r="BR311">
            <v>0</v>
          </cell>
          <cell r="BT311">
            <v>0</v>
          </cell>
          <cell r="BU311">
            <v>0</v>
          </cell>
          <cell r="BV311">
            <v>0</v>
          </cell>
          <cell r="CB311">
            <v>0</v>
          </cell>
          <cell r="CC311">
            <v>0</v>
          </cell>
          <cell r="CD311">
            <v>0</v>
          </cell>
          <cell r="CG311">
            <v>0</v>
          </cell>
          <cell r="CH311">
            <v>0</v>
          </cell>
          <cell r="CI311">
            <v>0</v>
          </cell>
        </row>
        <row r="312">
          <cell r="E312" t="str">
            <v xml:space="preserve">______ </v>
          </cell>
          <cell r="F312" t="str">
            <v xml:space="preserve">______ </v>
          </cell>
          <cell r="G312" t="str">
            <v xml:space="preserve">______ </v>
          </cell>
          <cell r="H312" t="str">
            <v xml:space="preserve">______ </v>
          </cell>
          <cell r="K312" t="str">
            <v xml:space="preserve">______ </v>
          </cell>
          <cell r="L312" t="str">
            <v xml:space="preserve">______ </v>
          </cell>
          <cell r="M312" t="str">
            <v xml:space="preserve">______ </v>
          </cell>
          <cell r="N312" t="str">
            <v xml:space="preserve">______ </v>
          </cell>
          <cell r="Q312" t="str">
            <v xml:space="preserve">______ </v>
          </cell>
          <cell r="R312" t="str">
            <v xml:space="preserve">______ </v>
          </cell>
          <cell r="S312" t="str">
            <v xml:space="preserve">______ </v>
          </cell>
          <cell r="U312" t="str">
            <v xml:space="preserve">______ </v>
          </cell>
          <cell r="V312" t="str">
            <v xml:space="preserve">______ </v>
          </cell>
          <cell r="W312" t="str">
            <v xml:space="preserve">______ </v>
          </cell>
          <cell r="Y312" t="str">
            <v xml:space="preserve">______ </v>
          </cell>
          <cell r="Z312" t="str">
            <v xml:space="preserve">______ </v>
          </cell>
          <cell r="AA312" t="str">
            <v xml:space="preserve">______ </v>
          </cell>
          <cell r="AC312" t="str">
            <v xml:space="preserve">______ </v>
          </cell>
          <cell r="AD312" t="str">
            <v xml:space="preserve">______ </v>
          </cell>
          <cell r="AE312" t="str">
            <v xml:space="preserve">______ </v>
          </cell>
          <cell r="AH312" t="str">
            <v xml:space="preserve">______ </v>
          </cell>
          <cell r="AI312" t="str">
            <v xml:space="preserve">______ </v>
          </cell>
          <cell r="AJ312" t="str">
            <v xml:space="preserve">______ </v>
          </cell>
          <cell r="AL312" t="str">
            <v xml:space="preserve">______ </v>
          </cell>
          <cell r="AM312" t="str">
            <v xml:space="preserve">______ </v>
          </cell>
          <cell r="AN312" t="str">
            <v xml:space="preserve">______ </v>
          </cell>
          <cell r="AP312" t="str">
            <v xml:space="preserve">______ </v>
          </cell>
          <cell r="AQ312" t="str">
            <v xml:space="preserve">______ </v>
          </cell>
          <cell r="AR312" t="str">
            <v xml:space="preserve">______ </v>
          </cell>
          <cell r="AT312" t="str">
            <v xml:space="preserve">______ </v>
          </cell>
          <cell r="AU312" t="str">
            <v xml:space="preserve">______ </v>
          </cell>
          <cell r="AV312" t="str">
            <v xml:space="preserve">______ </v>
          </cell>
          <cell r="AY312" t="str">
            <v xml:space="preserve">______ </v>
          </cell>
          <cell r="AZ312" t="str">
            <v xml:space="preserve">______ </v>
          </cell>
          <cell r="BA312" t="str">
            <v xml:space="preserve">______ </v>
          </cell>
          <cell r="BC312" t="str">
            <v xml:space="preserve">______ </v>
          </cell>
          <cell r="BD312" t="str">
            <v xml:space="preserve">______ </v>
          </cell>
          <cell r="BE312" t="str">
            <v xml:space="preserve">______ </v>
          </cell>
          <cell r="BG312" t="str">
            <v xml:space="preserve">______ </v>
          </cell>
          <cell r="BH312" t="str">
            <v xml:space="preserve">______ </v>
          </cell>
          <cell r="BI312" t="str">
            <v xml:space="preserve">______ </v>
          </cell>
          <cell r="BK312" t="str">
            <v xml:space="preserve">______ </v>
          </cell>
          <cell r="BL312" t="str">
            <v xml:space="preserve">______ </v>
          </cell>
          <cell r="BM312" t="str">
            <v xml:space="preserve">______ </v>
          </cell>
          <cell r="BP312" t="str">
            <v xml:space="preserve">______ </v>
          </cell>
          <cell r="BQ312" t="str">
            <v xml:space="preserve">______ </v>
          </cell>
          <cell r="BR312" t="str">
            <v xml:space="preserve">______ </v>
          </cell>
          <cell r="BT312" t="str">
            <v xml:space="preserve">______ </v>
          </cell>
          <cell r="BU312" t="str">
            <v xml:space="preserve">______ </v>
          </cell>
          <cell r="BV312" t="str">
            <v xml:space="preserve">______ </v>
          </cell>
          <cell r="BX312" t="str">
            <v xml:space="preserve">______ </v>
          </cell>
          <cell r="BY312" t="str">
            <v xml:space="preserve">______ </v>
          </cell>
          <cell r="BZ312" t="str">
            <v xml:space="preserve">______ </v>
          </cell>
          <cell r="CB312" t="str">
            <v xml:space="preserve">______ </v>
          </cell>
          <cell r="CC312" t="str">
            <v xml:space="preserve">______ </v>
          </cell>
          <cell r="CD312" t="str">
            <v xml:space="preserve">______ </v>
          </cell>
          <cell r="CG312" t="str">
            <v xml:space="preserve">______ </v>
          </cell>
          <cell r="CH312" t="str">
            <v xml:space="preserve">______ </v>
          </cell>
          <cell r="CI312" t="str">
            <v xml:space="preserve">______ </v>
          </cell>
        </row>
        <row r="313">
          <cell r="A313" t="str">
            <v>ASSESSMENTS/FUNDING</v>
          </cell>
          <cell r="E313">
            <v>0.1</v>
          </cell>
          <cell r="F313">
            <v>0</v>
          </cell>
          <cell r="G313">
            <v>0.4</v>
          </cell>
          <cell r="H313">
            <v>0</v>
          </cell>
          <cell r="K313">
            <v>0</v>
          </cell>
          <cell r="L313">
            <v>1.0000000000000002E-2</v>
          </cell>
          <cell r="M313">
            <v>0</v>
          </cell>
          <cell r="N313">
            <v>0</v>
          </cell>
          <cell r="Q313">
            <v>-6.0000000000000001E-3</v>
          </cell>
          <cell r="R313">
            <v>0</v>
          </cell>
          <cell r="S313">
            <v>0</v>
          </cell>
          <cell r="U313">
            <v>-6.0000000000000001E-3</v>
          </cell>
          <cell r="V313">
            <v>0</v>
          </cell>
          <cell r="W313">
            <v>0</v>
          </cell>
          <cell r="Y313">
            <v>-6.0000000000000001E-3</v>
          </cell>
          <cell r="Z313">
            <v>0</v>
          </cell>
          <cell r="AA313">
            <v>0</v>
          </cell>
          <cell r="AC313">
            <v>-1.8000000000000002E-2</v>
          </cell>
          <cell r="AD313">
            <v>0</v>
          </cell>
          <cell r="AE313">
            <v>0</v>
          </cell>
          <cell r="AH313">
            <v>8.9999999999999976E-3</v>
          </cell>
          <cell r="AI313">
            <v>8.9999999999999976E-3</v>
          </cell>
          <cell r="AJ313">
            <v>8.9999999999999976E-3</v>
          </cell>
          <cell r="AL313">
            <v>7.9999999999999984E-3</v>
          </cell>
          <cell r="AM313">
            <v>7.9999999999999984E-3</v>
          </cell>
          <cell r="AN313">
            <v>7.9999999999999984E-3</v>
          </cell>
          <cell r="AP313">
            <v>7.9999999999999984E-3</v>
          </cell>
          <cell r="AQ313">
            <v>7.9999999999999984E-3</v>
          </cell>
          <cell r="AR313">
            <v>7.9999999999999984E-3</v>
          </cell>
          <cell r="AT313">
            <v>2.4999999999999988E-2</v>
          </cell>
          <cell r="AU313">
            <v>2.4999999999999988E-2</v>
          </cell>
          <cell r="AV313">
            <v>2.4999999999999988E-2</v>
          </cell>
          <cell r="AY313">
            <v>8.7000000000000036E-2</v>
          </cell>
          <cell r="AZ313">
            <v>8.7000000000000036E-2</v>
          </cell>
          <cell r="BA313">
            <v>8.7000000000000036E-2</v>
          </cell>
          <cell r="BC313">
            <v>8.8000000000000037E-2</v>
          </cell>
          <cell r="BD313">
            <v>8.8000000000000037E-2</v>
          </cell>
          <cell r="BE313">
            <v>8.8000000000000037E-2</v>
          </cell>
          <cell r="BG313">
            <v>8.8000000000000037E-2</v>
          </cell>
          <cell r="BH313">
            <v>8.8000000000000037E-2</v>
          </cell>
          <cell r="BI313">
            <v>8.8000000000000037E-2</v>
          </cell>
          <cell r="BK313">
            <v>0.26300000000000012</v>
          </cell>
          <cell r="BL313">
            <v>0.26300000000000012</v>
          </cell>
          <cell r="BM313">
            <v>0.26300000000000012</v>
          </cell>
          <cell r="BP313">
            <v>0.36199999999999993</v>
          </cell>
          <cell r="BQ313">
            <v>0.36199999999999993</v>
          </cell>
          <cell r="BR313">
            <v>0.36199999999999993</v>
          </cell>
          <cell r="BT313">
            <v>0.36199999999999993</v>
          </cell>
          <cell r="BU313">
            <v>0.36199999999999993</v>
          </cell>
          <cell r="BV313">
            <v>0.36199999999999993</v>
          </cell>
          <cell r="BX313">
            <v>0.36299999999999993</v>
          </cell>
          <cell r="BY313">
            <v>0.36299999999999993</v>
          </cell>
          <cell r="BZ313">
            <v>0.36299999999999993</v>
          </cell>
          <cell r="CB313">
            <v>1.0869999999999995</v>
          </cell>
          <cell r="CC313">
            <v>1.0869999999999995</v>
          </cell>
          <cell r="CD313">
            <v>1.0869999999999995</v>
          </cell>
          <cell r="CG313">
            <v>1.3569999999999998</v>
          </cell>
          <cell r="CH313">
            <v>1.3749999999999996</v>
          </cell>
          <cell r="CI313">
            <v>1.3749999999999996</v>
          </cell>
        </row>
        <row r="315">
          <cell r="A315" t="str">
            <v>OPERATING PROFIT</v>
          </cell>
          <cell r="E315">
            <v>-7.6</v>
          </cell>
          <cell r="F315">
            <v>-7.1999999999999993</v>
          </cell>
          <cell r="G315">
            <v>-8.9000000000000021</v>
          </cell>
          <cell r="H315">
            <v>-8.8000000000000007</v>
          </cell>
          <cell r="K315">
            <v>-10.016999999999999</v>
          </cell>
          <cell r="L315">
            <v>-9.9819999999999975</v>
          </cell>
          <cell r="M315">
            <v>-14.599999999999998</v>
          </cell>
          <cell r="N315">
            <v>-11.736999999999998</v>
          </cell>
          <cell r="Q315">
            <v>-4.3019999999999996</v>
          </cell>
          <cell r="R315">
            <v>-3.3240000000000003</v>
          </cell>
          <cell r="S315">
            <v>-3.3240000000000003</v>
          </cell>
          <cell r="U315">
            <v>-4.3019999999999996</v>
          </cell>
          <cell r="V315">
            <v>-3.8989999999999996</v>
          </cell>
          <cell r="W315">
            <v>-3.8989999999999996</v>
          </cell>
          <cell r="Y315">
            <v>-4.3040000000000003</v>
          </cell>
          <cell r="Z315">
            <v>-4.4009999999999998</v>
          </cell>
          <cell r="AA315">
            <v>-4.4009999999999998</v>
          </cell>
          <cell r="AC315">
            <v>-12.907999999999998</v>
          </cell>
          <cell r="AD315">
            <v>-11.623999999999999</v>
          </cell>
          <cell r="AE315">
            <v>-11.623999999999999</v>
          </cell>
          <cell r="AH315">
            <v>-3.835</v>
          </cell>
          <cell r="AI315">
            <v>-4.1020000000000003</v>
          </cell>
          <cell r="AJ315">
            <v>-4.1020000000000003</v>
          </cell>
          <cell r="AL315">
            <v>-3.8340000000000001</v>
          </cell>
          <cell r="AM315">
            <v>-4.101</v>
          </cell>
          <cell r="AN315">
            <v>-4.101</v>
          </cell>
          <cell r="AP315">
            <v>-3.8390000000000004</v>
          </cell>
          <cell r="AQ315">
            <v>-4.7050000000000001</v>
          </cell>
          <cell r="AR315">
            <v>-4.7050000000000001</v>
          </cell>
          <cell r="AT315">
            <v>-11.508000000000001</v>
          </cell>
          <cell r="AU315">
            <v>-12.907999999999999</v>
          </cell>
          <cell r="AV315">
            <v>-12.907999999999999</v>
          </cell>
          <cell r="AY315">
            <v>-2.8370000000000006</v>
          </cell>
          <cell r="AZ315">
            <v>-2.8370000000000006</v>
          </cell>
          <cell r="BA315">
            <v>-2.8370000000000006</v>
          </cell>
          <cell r="BC315">
            <v>-2.8419999999999996</v>
          </cell>
          <cell r="BD315">
            <v>-2.8419999999999996</v>
          </cell>
          <cell r="BE315">
            <v>-2.8419999999999996</v>
          </cell>
          <cell r="BG315">
            <v>-2.9420000000000002</v>
          </cell>
          <cell r="BH315">
            <v>-2.9420000000000002</v>
          </cell>
          <cell r="BI315">
            <v>-2.9420000000000002</v>
          </cell>
          <cell r="BK315">
            <v>-8.6210000000000004</v>
          </cell>
          <cell r="BL315">
            <v>-8.6210000000000004</v>
          </cell>
          <cell r="BM315">
            <v>-8.6210000000000004</v>
          </cell>
          <cell r="BP315">
            <v>5.6399999999999988</v>
          </cell>
          <cell r="BQ315">
            <v>5.6399999999999988</v>
          </cell>
          <cell r="BR315">
            <v>5.6399999999999988</v>
          </cell>
          <cell r="BT315">
            <v>5.6429999999999998</v>
          </cell>
          <cell r="BU315">
            <v>5.6429999999999998</v>
          </cell>
          <cell r="BV315">
            <v>5.6429999999999998</v>
          </cell>
          <cell r="BX315">
            <v>6.0440000000000005</v>
          </cell>
          <cell r="BY315">
            <v>6.0440000000000005</v>
          </cell>
          <cell r="BZ315">
            <v>6.0440000000000005</v>
          </cell>
          <cell r="CB315">
            <v>17.326999999999995</v>
          </cell>
          <cell r="CC315">
            <v>17.326999999999995</v>
          </cell>
          <cell r="CD315">
            <v>17.326999999999995</v>
          </cell>
          <cell r="CG315">
            <v>-15.710000000000008</v>
          </cell>
          <cell r="CH315">
            <v>-15.826000000000008</v>
          </cell>
          <cell r="CI315">
            <v>-15.826000000000008</v>
          </cell>
        </row>
        <row r="316">
          <cell r="B316" t="str">
            <v>% SALES</v>
          </cell>
          <cell r="E316">
            <v>-4.2222222222222223</v>
          </cell>
          <cell r="F316">
            <v>0</v>
          </cell>
          <cell r="G316">
            <v>-29.666666666666675</v>
          </cell>
          <cell r="H316">
            <v>-22</v>
          </cell>
          <cell r="K316">
            <v>0</v>
          </cell>
          <cell r="L316">
            <v>-86.799999999999983</v>
          </cell>
          <cell r="M316">
            <v>0</v>
          </cell>
          <cell r="N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0</v>
          </cell>
          <cell r="AD316">
            <v>0</v>
          </cell>
          <cell r="AE316">
            <v>0</v>
          </cell>
          <cell r="AH316">
            <v>-5.758258258258258</v>
          </cell>
          <cell r="AI316">
            <v>0</v>
          </cell>
          <cell r="AJ316">
            <v>0</v>
          </cell>
          <cell r="AL316">
            <v>-5.7481259370314843</v>
          </cell>
          <cell r="AM316">
            <v>0</v>
          </cell>
          <cell r="AN316">
            <v>0</v>
          </cell>
          <cell r="AP316">
            <v>-5.7556221889055479</v>
          </cell>
          <cell r="AQ316">
            <v>0</v>
          </cell>
          <cell r="AR316">
            <v>0</v>
          </cell>
          <cell r="AT316">
            <v>-5.7540000000000004</v>
          </cell>
          <cell r="AU316">
            <v>0</v>
          </cell>
          <cell r="AV316">
            <v>0</v>
          </cell>
          <cell r="AY316">
            <v>-0.67116158031700979</v>
          </cell>
          <cell r="AZ316">
            <v>-0.67116158031700979</v>
          </cell>
          <cell r="BA316">
            <v>-0.67116158031700979</v>
          </cell>
          <cell r="BC316">
            <v>-0.67234445233025775</v>
          </cell>
          <cell r="BD316">
            <v>-0.67234445233025775</v>
          </cell>
          <cell r="BE316">
            <v>-0.67234445233025775</v>
          </cell>
          <cell r="BG316">
            <v>-0.69583727530747408</v>
          </cell>
          <cell r="BH316">
            <v>-0.69583727530747408</v>
          </cell>
          <cell r="BI316">
            <v>-0.69583727530747408</v>
          </cell>
          <cell r="BK316">
            <v>-0.67978236871155984</v>
          </cell>
          <cell r="BL316">
            <v>-0.67978236871155984</v>
          </cell>
          <cell r="BM316">
            <v>-0.67978236871155984</v>
          </cell>
          <cell r="BP316">
            <v>0.33707865168539319</v>
          </cell>
          <cell r="BQ316">
            <v>0.33707865168539319</v>
          </cell>
          <cell r="BR316">
            <v>0.33707865168539319</v>
          </cell>
          <cell r="BT316">
            <v>0.337217640731445</v>
          </cell>
          <cell r="BU316">
            <v>0.337217640731445</v>
          </cell>
          <cell r="BV316">
            <v>0.337217640731445</v>
          </cell>
          <cell r="BX316">
            <v>0.36118082944902602</v>
          </cell>
          <cell r="BY316">
            <v>0.36118082944902602</v>
          </cell>
          <cell r="BZ316">
            <v>0.36118082944902602</v>
          </cell>
          <cell r="CB316">
            <v>0.34515936254980073</v>
          </cell>
          <cell r="CC316">
            <v>0.34515936254980073</v>
          </cell>
          <cell r="CD316">
            <v>0.34515936254980073</v>
          </cell>
          <cell r="CG316">
            <v>-0.24213187016429844</v>
          </cell>
          <cell r="CH316">
            <v>-0.2516777456187782</v>
          </cell>
          <cell r="CI316">
            <v>-0.2516777456187782</v>
          </cell>
        </row>
        <row r="319">
          <cell r="A319" t="str">
            <v>ALCATEL USA, INC.</v>
          </cell>
        </row>
        <row r="320">
          <cell r="A320" t="str">
            <v xml:space="preserve">NETWORKING SYSTEMS GROUP </v>
          </cell>
        </row>
        <row r="321">
          <cell r="A321" t="str">
            <v>SIGNALING SERVER PRODUCTS</v>
          </cell>
        </row>
        <row r="322">
          <cell r="A322" t="str">
            <v>INCOME STATEMENT</v>
          </cell>
        </row>
        <row r="323">
          <cell r="A323" t="str">
            <v>$M</v>
          </cell>
        </row>
        <row r="325">
          <cell r="E325">
            <v>1999</v>
          </cell>
          <cell r="K325">
            <v>2000</v>
          </cell>
          <cell r="Q325" t="str">
            <v>JAN</v>
          </cell>
          <cell r="U325" t="str">
            <v>FEB</v>
          </cell>
          <cell r="Y325" t="str">
            <v>MAR</v>
          </cell>
          <cell r="AC325" t="str">
            <v>1Q01</v>
          </cell>
          <cell r="AH325" t="str">
            <v>APR</v>
          </cell>
          <cell r="AI325">
            <v>0</v>
          </cell>
          <cell r="AJ325">
            <v>0</v>
          </cell>
          <cell r="AL325" t="str">
            <v>MAY</v>
          </cell>
          <cell r="AM325">
            <v>0</v>
          </cell>
          <cell r="AN325">
            <v>0</v>
          </cell>
          <cell r="AP325" t="str">
            <v>JUN</v>
          </cell>
          <cell r="AQ325">
            <v>0</v>
          </cell>
          <cell r="AR325">
            <v>0</v>
          </cell>
          <cell r="AT325" t="str">
            <v>2Q01</v>
          </cell>
          <cell r="AY325" t="str">
            <v>JUL</v>
          </cell>
          <cell r="AZ325">
            <v>0</v>
          </cell>
          <cell r="BA325">
            <v>0</v>
          </cell>
          <cell r="BC325" t="str">
            <v>AUG</v>
          </cell>
          <cell r="BD325">
            <v>0</v>
          </cell>
          <cell r="BE325">
            <v>0</v>
          </cell>
          <cell r="BG325" t="str">
            <v>SEP</v>
          </cell>
          <cell r="BH325">
            <v>0</v>
          </cell>
          <cell r="BI325">
            <v>0</v>
          </cell>
          <cell r="BK325" t="str">
            <v>3Q01</v>
          </cell>
          <cell r="BP325" t="str">
            <v>OCT</v>
          </cell>
          <cell r="BQ325">
            <v>0</v>
          </cell>
          <cell r="BR325">
            <v>0</v>
          </cell>
          <cell r="BT325" t="str">
            <v>NOV</v>
          </cell>
          <cell r="BU325">
            <v>0</v>
          </cell>
          <cell r="BV325">
            <v>0</v>
          </cell>
          <cell r="BX325" t="str">
            <v>DEC</v>
          </cell>
          <cell r="BY325">
            <v>0</v>
          </cell>
          <cell r="BZ325">
            <v>0</v>
          </cell>
          <cell r="CB325" t="str">
            <v>4Q01</v>
          </cell>
          <cell r="CG325">
            <v>2001</v>
          </cell>
        </row>
        <row r="326">
          <cell r="E326" t="str">
            <v xml:space="preserve">   1Q   </v>
          </cell>
          <cell r="F326" t="str">
            <v xml:space="preserve">   2Q   </v>
          </cell>
          <cell r="G326" t="str">
            <v xml:space="preserve">   3Q   </v>
          </cell>
          <cell r="H326" t="str">
            <v xml:space="preserve">   4Q   </v>
          </cell>
          <cell r="K326" t="str">
            <v xml:space="preserve">   1Q   </v>
          </cell>
          <cell r="L326" t="str">
            <v xml:space="preserve">   2Q   </v>
          </cell>
          <cell r="M326" t="str">
            <v xml:space="preserve">   3Q   </v>
          </cell>
          <cell r="N326" t="str">
            <v xml:space="preserve">   4Q   </v>
          </cell>
          <cell r="Q326" t="str">
            <v xml:space="preserve"> AOP </v>
          </cell>
          <cell r="R326" t="str">
            <v>ACTL</v>
          </cell>
          <cell r="S326" t="str">
            <v>ACTL</v>
          </cell>
          <cell r="U326" t="str">
            <v xml:space="preserve"> AOP </v>
          </cell>
          <cell r="V326" t="str">
            <v>PRIOR</v>
          </cell>
          <cell r="W326" t="str">
            <v>OUTL</v>
          </cell>
          <cell r="Y326" t="str">
            <v xml:space="preserve"> AOP </v>
          </cell>
          <cell r="Z326" t="str">
            <v>PRIOR</v>
          </cell>
          <cell r="AA326" t="str">
            <v>OUTL</v>
          </cell>
          <cell r="AC326" t="str">
            <v xml:space="preserve"> AOP </v>
          </cell>
          <cell r="AD326" t="str">
            <v>PRIOR</v>
          </cell>
          <cell r="AE326" t="str">
            <v>OUTL</v>
          </cell>
          <cell r="AH326" t="str">
            <v xml:space="preserve"> AOP </v>
          </cell>
          <cell r="AI326" t="str">
            <v>PRIOR</v>
          </cell>
          <cell r="AJ326" t="str">
            <v>OTLK</v>
          </cell>
          <cell r="AL326" t="str">
            <v xml:space="preserve"> AOP </v>
          </cell>
          <cell r="AM326" t="str">
            <v>PRIOR</v>
          </cell>
          <cell r="AN326" t="str">
            <v>OTLK</v>
          </cell>
          <cell r="AP326" t="str">
            <v xml:space="preserve"> AOP </v>
          </cell>
          <cell r="AQ326" t="str">
            <v>PRIOR</v>
          </cell>
          <cell r="AR326" t="str">
            <v>OTLK</v>
          </cell>
          <cell r="AT326" t="str">
            <v xml:space="preserve"> AOP </v>
          </cell>
          <cell r="AU326" t="str">
            <v>PRIOR</v>
          </cell>
          <cell r="AV326" t="str">
            <v>OTLK</v>
          </cell>
          <cell r="AY326" t="str">
            <v xml:space="preserve"> AOP </v>
          </cell>
          <cell r="AZ326" t="str">
            <v>PRIOR</v>
          </cell>
          <cell r="BA326" t="str">
            <v>OTLK</v>
          </cell>
          <cell r="BC326" t="str">
            <v xml:space="preserve"> AOP </v>
          </cell>
          <cell r="BD326" t="str">
            <v>PRIOR</v>
          </cell>
          <cell r="BE326" t="str">
            <v>OTLK</v>
          </cell>
          <cell r="BG326" t="str">
            <v xml:space="preserve"> AOP </v>
          </cell>
          <cell r="BH326" t="str">
            <v>PRIOR</v>
          </cell>
          <cell r="BI326" t="str">
            <v>OTLK</v>
          </cell>
          <cell r="BK326" t="str">
            <v xml:space="preserve"> AOP </v>
          </cell>
          <cell r="BL326" t="str">
            <v>PRIOR</v>
          </cell>
          <cell r="BM326" t="str">
            <v>OTLK</v>
          </cell>
          <cell r="BP326" t="str">
            <v xml:space="preserve"> AOP </v>
          </cell>
          <cell r="BQ326" t="str">
            <v>PRIOR</v>
          </cell>
          <cell r="BR326" t="str">
            <v>OTLK</v>
          </cell>
          <cell r="BT326" t="str">
            <v xml:space="preserve"> AOP </v>
          </cell>
          <cell r="BU326" t="str">
            <v>PRIOR</v>
          </cell>
          <cell r="BV326" t="str">
            <v>OTLK</v>
          </cell>
          <cell r="BX326" t="str">
            <v xml:space="preserve"> AOP </v>
          </cell>
          <cell r="BY326" t="str">
            <v>PRIOR</v>
          </cell>
          <cell r="BZ326" t="str">
            <v>OTLK</v>
          </cell>
          <cell r="CB326" t="str">
            <v xml:space="preserve"> AOP </v>
          </cell>
          <cell r="CC326" t="str">
            <v>PRIOR</v>
          </cell>
          <cell r="CD326" t="str">
            <v>OTLK</v>
          </cell>
          <cell r="CG326" t="str">
            <v xml:space="preserve"> AOP </v>
          </cell>
          <cell r="CH326" t="str">
            <v>PRIOR</v>
          </cell>
          <cell r="CI326" t="str">
            <v>OTLK</v>
          </cell>
        </row>
        <row r="327">
          <cell r="A327" t="str">
            <v>ORDERS</v>
          </cell>
          <cell r="E327">
            <v>24.6</v>
          </cell>
          <cell r="F327">
            <v>25.8</v>
          </cell>
          <cell r="G327">
            <v>66.5</v>
          </cell>
          <cell r="H327">
            <v>34</v>
          </cell>
          <cell r="K327">
            <v>21.905999999999999</v>
          </cell>
          <cell r="L327">
            <v>41.41</v>
          </cell>
          <cell r="M327">
            <v>36.700000000000003</v>
          </cell>
          <cell r="N327">
            <v>34.299999999999997</v>
          </cell>
          <cell r="Q327">
            <v>9.265880000000001</v>
          </cell>
          <cell r="R327">
            <v>7.8032800000000009</v>
          </cell>
          <cell r="S327">
            <v>7.8032800000000009</v>
          </cell>
          <cell r="U327">
            <v>9.2617600000000007</v>
          </cell>
          <cell r="V327">
            <v>8.5490000000000013</v>
          </cell>
          <cell r="W327">
            <v>8.8580000000000005</v>
          </cell>
          <cell r="Y327">
            <v>9.2504299999999997</v>
          </cell>
          <cell r="Z327">
            <v>19.466999999999999</v>
          </cell>
          <cell r="AA327">
            <v>18.746000000000002</v>
          </cell>
          <cell r="AC327">
            <v>27.77807</v>
          </cell>
          <cell r="AD327">
            <v>35.819279999999999</v>
          </cell>
          <cell r="AE327">
            <v>35.40728</v>
          </cell>
          <cell r="AH327">
            <v>10.26498</v>
          </cell>
          <cell r="AI327">
            <v>0.309</v>
          </cell>
          <cell r="AJ327">
            <v>0.309</v>
          </cell>
          <cell r="AL327">
            <v>10.347379999999999</v>
          </cell>
          <cell r="AM327">
            <v>7.3129999999999997</v>
          </cell>
          <cell r="AN327">
            <v>7.3129999999999997</v>
          </cell>
          <cell r="AP327">
            <v>10.340170000000001</v>
          </cell>
          <cell r="AQ327">
            <v>9.7850000000000001</v>
          </cell>
          <cell r="AR327">
            <v>7.7250000000000005</v>
          </cell>
          <cell r="AT327">
            <v>30.952529999999999</v>
          </cell>
          <cell r="AU327">
            <v>17.407</v>
          </cell>
          <cell r="AV327">
            <v>15.347000000000001</v>
          </cell>
          <cell r="AY327">
            <v>14.37365</v>
          </cell>
          <cell r="AZ327">
            <v>14.37365</v>
          </cell>
          <cell r="BA327">
            <v>14.37365</v>
          </cell>
          <cell r="BC327">
            <v>14.37468</v>
          </cell>
          <cell r="BD327">
            <v>14.37468</v>
          </cell>
          <cell r="BE327">
            <v>14.37468</v>
          </cell>
          <cell r="BG327">
            <v>18.488500000000002</v>
          </cell>
          <cell r="BH327">
            <v>18.488500000000002</v>
          </cell>
          <cell r="BI327">
            <v>18.488500000000002</v>
          </cell>
          <cell r="BK327">
            <v>47.236829999999998</v>
          </cell>
          <cell r="BL327">
            <v>47.236829999999998</v>
          </cell>
          <cell r="BM327">
            <v>47.236829999999998</v>
          </cell>
          <cell r="BP327">
            <v>22.61056</v>
          </cell>
          <cell r="BQ327">
            <v>22.61056</v>
          </cell>
          <cell r="BR327">
            <v>22.61056</v>
          </cell>
          <cell r="BT327">
            <v>22.61365</v>
          </cell>
          <cell r="BU327">
            <v>22.61365</v>
          </cell>
          <cell r="BV327">
            <v>22.61365</v>
          </cell>
          <cell r="BX327">
            <v>22.662060000000004</v>
          </cell>
          <cell r="BY327">
            <v>22.662060000000004</v>
          </cell>
          <cell r="BZ327">
            <v>22.662060000000004</v>
          </cell>
          <cell r="CB327">
            <v>67.886269999999996</v>
          </cell>
          <cell r="CC327">
            <v>67.886269999999996</v>
          </cell>
          <cell r="CD327">
            <v>67.886269999999996</v>
          </cell>
          <cell r="CG327">
            <v>173.8537</v>
          </cell>
          <cell r="CH327">
            <v>168.34938</v>
          </cell>
          <cell r="CI327">
            <v>165.87737999999999</v>
          </cell>
        </row>
        <row r="329">
          <cell r="A329" t="str">
            <v>HARDWARE SALES</v>
          </cell>
          <cell r="E329">
            <v>15.2</v>
          </cell>
          <cell r="F329">
            <v>19</v>
          </cell>
          <cell r="G329">
            <v>28.9</v>
          </cell>
          <cell r="H329">
            <v>28.1</v>
          </cell>
          <cell r="K329">
            <v>23.277999999999999</v>
          </cell>
          <cell r="L329">
            <v>28.997999999999998</v>
          </cell>
          <cell r="M329">
            <v>24.488000000000003</v>
          </cell>
          <cell r="N329">
            <v>26.547000000000001</v>
          </cell>
          <cell r="Q329">
            <v>5.6960000000000006</v>
          </cell>
          <cell r="R329">
            <v>5.2789999999999999</v>
          </cell>
          <cell r="S329">
            <v>5.2789999999999999</v>
          </cell>
          <cell r="U329">
            <v>5.6920000000000011</v>
          </cell>
          <cell r="V329">
            <v>5.5</v>
          </cell>
          <cell r="W329">
            <v>6</v>
          </cell>
          <cell r="Y329">
            <v>5.681</v>
          </cell>
          <cell r="Z329">
            <v>15</v>
          </cell>
          <cell r="AA329">
            <v>12.8</v>
          </cell>
          <cell r="AC329">
            <v>17.069000000000003</v>
          </cell>
          <cell r="AD329">
            <v>25.779</v>
          </cell>
          <cell r="AE329">
            <v>24.079000000000001</v>
          </cell>
          <cell r="AH329">
            <v>3.9049999999999998</v>
          </cell>
          <cell r="AI329">
            <v>0</v>
          </cell>
          <cell r="AJ329">
            <v>0</v>
          </cell>
          <cell r="AL329">
            <v>3.9849999999999999</v>
          </cell>
          <cell r="AM329">
            <v>4.1390000000000002</v>
          </cell>
          <cell r="AN329">
            <v>4.1390000000000002</v>
          </cell>
          <cell r="AP329">
            <v>3.9780000000000002</v>
          </cell>
          <cell r="AQ329">
            <v>5.1240000000000006</v>
          </cell>
          <cell r="AR329">
            <v>3.1240000000000001</v>
          </cell>
          <cell r="AT329">
            <v>11.868</v>
          </cell>
          <cell r="AU329">
            <v>9.2630000000000017</v>
          </cell>
          <cell r="AV329">
            <v>7.2629999999999999</v>
          </cell>
          <cell r="AY329">
            <v>7.835</v>
          </cell>
          <cell r="AZ329">
            <v>7.835</v>
          </cell>
          <cell r="BA329">
            <v>7.835</v>
          </cell>
          <cell r="BC329">
            <v>7.8360000000000003</v>
          </cell>
          <cell r="BD329">
            <v>7.8360000000000003</v>
          </cell>
          <cell r="BE329">
            <v>7.8360000000000003</v>
          </cell>
          <cell r="BG329">
            <v>10.33</v>
          </cell>
          <cell r="BH329">
            <v>10.33</v>
          </cell>
          <cell r="BI329">
            <v>10.33</v>
          </cell>
          <cell r="BK329">
            <v>26.000999999999998</v>
          </cell>
          <cell r="BL329">
            <v>26.000999999999998</v>
          </cell>
          <cell r="BM329">
            <v>26.000999999999998</v>
          </cell>
          <cell r="BP329">
            <v>14.507000000000001</v>
          </cell>
          <cell r="BQ329">
            <v>14.507000000000001</v>
          </cell>
          <cell r="BR329">
            <v>14.507000000000001</v>
          </cell>
          <cell r="BT329">
            <v>14.510000000000002</v>
          </cell>
          <cell r="BU329">
            <v>14.510000000000002</v>
          </cell>
          <cell r="BV329">
            <v>14.510000000000002</v>
          </cell>
          <cell r="BX329">
            <v>14.557</v>
          </cell>
          <cell r="BY329">
            <v>14.557</v>
          </cell>
          <cell r="BZ329">
            <v>14.557</v>
          </cell>
          <cell r="CB329">
            <v>43.574000000000005</v>
          </cell>
          <cell r="CC329">
            <v>43.574000000000005</v>
          </cell>
          <cell r="CD329">
            <v>43.574000000000005</v>
          </cell>
          <cell r="CG329">
            <v>98.512</v>
          </cell>
          <cell r="CH329">
            <v>104.617</v>
          </cell>
          <cell r="CI329">
            <v>100.917</v>
          </cell>
        </row>
        <row r="330">
          <cell r="A330" t="str">
            <v>SOFTWARE SALES</v>
          </cell>
          <cell r="E330">
            <v>2.8</v>
          </cell>
          <cell r="F330">
            <v>5.0999999999999996</v>
          </cell>
          <cell r="G330">
            <v>9</v>
          </cell>
          <cell r="H330">
            <v>9.1999999999999993</v>
          </cell>
          <cell r="K330">
            <v>3.718</v>
          </cell>
          <cell r="L330">
            <v>6.5979999999999999</v>
          </cell>
          <cell r="M330">
            <v>12</v>
          </cell>
          <cell r="N330">
            <v>7.7690000000000001</v>
          </cell>
          <cell r="Q330">
            <v>3.3</v>
          </cell>
          <cell r="R330">
            <v>2.0920000000000001</v>
          </cell>
          <cell r="S330">
            <v>2.0920000000000001</v>
          </cell>
          <cell r="U330">
            <v>3.3</v>
          </cell>
          <cell r="V330">
            <v>2.8</v>
          </cell>
          <cell r="W330">
            <v>2.5</v>
          </cell>
          <cell r="Y330">
            <v>3.3</v>
          </cell>
          <cell r="Z330">
            <v>3.9</v>
          </cell>
          <cell r="AA330">
            <v>5.3</v>
          </cell>
          <cell r="AC330">
            <v>9.8999999999999986</v>
          </cell>
          <cell r="AD330">
            <v>8.7919999999999998</v>
          </cell>
          <cell r="AE330">
            <v>9.8919999999999995</v>
          </cell>
          <cell r="AH330">
            <v>6.0609999999999999</v>
          </cell>
          <cell r="AI330">
            <v>0.3</v>
          </cell>
          <cell r="AJ330">
            <v>0.3</v>
          </cell>
          <cell r="AL330">
            <v>6.0609999999999999</v>
          </cell>
          <cell r="AM330">
            <v>2.8609999999999998</v>
          </cell>
          <cell r="AN330">
            <v>2.8609999999999998</v>
          </cell>
          <cell r="AP330">
            <v>6.0609999999999999</v>
          </cell>
          <cell r="AQ330">
            <v>4.2759999999999998</v>
          </cell>
          <cell r="AR330">
            <v>4.2759999999999998</v>
          </cell>
          <cell r="AT330">
            <v>18.183</v>
          </cell>
          <cell r="AU330">
            <v>7.4369999999999994</v>
          </cell>
          <cell r="AV330">
            <v>7.4369999999999994</v>
          </cell>
          <cell r="AY330">
            <v>6.12</v>
          </cell>
          <cell r="AZ330">
            <v>6.12</v>
          </cell>
          <cell r="BA330">
            <v>6.12</v>
          </cell>
          <cell r="BC330">
            <v>6.12</v>
          </cell>
          <cell r="BD330">
            <v>6.12</v>
          </cell>
          <cell r="BE330">
            <v>6.12</v>
          </cell>
          <cell r="BG330">
            <v>7.62</v>
          </cell>
          <cell r="BH330">
            <v>7.62</v>
          </cell>
          <cell r="BI330">
            <v>7.62</v>
          </cell>
          <cell r="BK330">
            <v>19.86</v>
          </cell>
          <cell r="BL330">
            <v>19.86</v>
          </cell>
          <cell r="BM330">
            <v>19.86</v>
          </cell>
          <cell r="BP330">
            <v>7.4450000000000003</v>
          </cell>
          <cell r="BQ330">
            <v>7.4450000000000003</v>
          </cell>
          <cell r="BR330">
            <v>7.4450000000000003</v>
          </cell>
          <cell r="BT330">
            <v>7.4450000000000003</v>
          </cell>
          <cell r="BU330">
            <v>7.4450000000000003</v>
          </cell>
          <cell r="BV330">
            <v>7.4450000000000003</v>
          </cell>
          <cell r="BX330">
            <v>7.4450000000000003</v>
          </cell>
          <cell r="BY330">
            <v>7.4450000000000003</v>
          </cell>
          <cell r="BZ330">
            <v>7.4450000000000003</v>
          </cell>
          <cell r="CB330">
            <v>22.335000000000001</v>
          </cell>
          <cell r="CC330">
            <v>22.335000000000001</v>
          </cell>
          <cell r="CD330">
            <v>22.335000000000001</v>
          </cell>
          <cell r="CG330">
            <v>70.277999999999992</v>
          </cell>
          <cell r="CH330">
            <v>58.423999999999999</v>
          </cell>
          <cell r="CI330">
            <v>59.524000000000001</v>
          </cell>
        </row>
        <row r="331">
          <cell r="A331" t="str">
            <v>SERVICE SALES</v>
          </cell>
          <cell r="E331">
            <v>1.6</v>
          </cell>
          <cell r="F331">
            <v>1.7</v>
          </cell>
          <cell r="G331">
            <v>1.3</v>
          </cell>
          <cell r="H331">
            <v>3.2</v>
          </cell>
          <cell r="K331">
            <v>3.0780000000000003</v>
          </cell>
          <cell r="L331">
            <v>5.0630000000000006</v>
          </cell>
          <cell r="M331">
            <v>5.1660000000000004</v>
          </cell>
          <cell r="N331">
            <v>3.8920000000000003</v>
          </cell>
          <cell r="Q331">
            <v>0</v>
          </cell>
          <cell r="R331">
            <v>0.20499999999999999</v>
          </cell>
          <cell r="S331">
            <v>0.20499999999999999</v>
          </cell>
          <cell r="U331">
            <v>0</v>
          </cell>
          <cell r="V331">
            <v>0</v>
          </cell>
          <cell r="W331">
            <v>0.1</v>
          </cell>
          <cell r="Y331">
            <v>0</v>
          </cell>
          <cell r="Z331">
            <v>0</v>
          </cell>
          <cell r="AA331">
            <v>0.1</v>
          </cell>
          <cell r="AC331">
            <v>0</v>
          </cell>
          <cell r="AD331">
            <v>0.20499999999999999</v>
          </cell>
          <cell r="AE331">
            <v>0.40500000000000003</v>
          </cell>
          <cell r="AH331">
            <v>0</v>
          </cell>
          <cell r="AI331">
            <v>0</v>
          </cell>
          <cell r="AJ331">
            <v>0</v>
          </cell>
          <cell r="AL331">
            <v>0</v>
          </cell>
          <cell r="AM331">
            <v>0.1</v>
          </cell>
          <cell r="AN331">
            <v>0.1</v>
          </cell>
          <cell r="AP331">
            <v>0</v>
          </cell>
          <cell r="AQ331">
            <v>0.1</v>
          </cell>
          <cell r="AR331">
            <v>0.1</v>
          </cell>
          <cell r="AT331">
            <v>0</v>
          </cell>
          <cell r="AU331">
            <v>0.2</v>
          </cell>
          <cell r="AV331">
            <v>0.2</v>
          </cell>
          <cell r="AY331">
            <v>0</v>
          </cell>
          <cell r="AZ331">
            <v>0</v>
          </cell>
          <cell r="BA331">
            <v>0</v>
          </cell>
          <cell r="BC331">
            <v>0</v>
          </cell>
          <cell r="BD331">
            <v>0</v>
          </cell>
          <cell r="BE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0</v>
          </cell>
          <cell r="BL331">
            <v>0</v>
          </cell>
          <cell r="BM331">
            <v>0</v>
          </cell>
          <cell r="BP331">
            <v>0</v>
          </cell>
          <cell r="BQ331">
            <v>0</v>
          </cell>
          <cell r="BR331">
            <v>0</v>
          </cell>
          <cell r="BT331">
            <v>0</v>
          </cell>
          <cell r="BU331">
            <v>0</v>
          </cell>
          <cell r="BV331">
            <v>0</v>
          </cell>
          <cell r="BX331">
            <v>0</v>
          </cell>
          <cell r="BY331">
            <v>0</v>
          </cell>
          <cell r="BZ331">
            <v>0</v>
          </cell>
          <cell r="CB331">
            <v>0</v>
          </cell>
          <cell r="CC331">
            <v>0</v>
          </cell>
          <cell r="CD331">
            <v>0</v>
          </cell>
          <cell r="CG331">
            <v>0</v>
          </cell>
          <cell r="CH331">
            <v>0.40500000000000003</v>
          </cell>
          <cell r="CI331">
            <v>0.60499999999999998</v>
          </cell>
        </row>
        <row r="332">
          <cell r="A332" t="str">
            <v>OTHER SALES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Q332">
            <v>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0</v>
          </cell>
          <cell r="AD332">
            <v>0</v>
          </cell>
          <cell r="AE332">
            <v>0</v>
          </cell>
          <cell r="AH332">
            <v>0</v>
          </cell>
          <cell r="AI332">
            <v>0</v>
          </cell>
          <cell r="AJ332">
            <v>0</v>
          </cell>
          <cell r="AL332">
            <v>0</v>
          </cell>
          <cell r="AM332">
            <v>0</v>
          </cell>
          <cell r="AN332">
            <v>0</v>
          </cell>
          <cell r="AP332">
            <v>0</v>
          </cell>
          <cell r="AQ332">
            <v>0</v>
          </cell>
          <cell r="AR332">
            <v>0</v>
          </cell>
          <cell r="AT332">
            <v>0</v>
          </cell>
          <cell r="AU332">
            <v>0</v>
          </cell>
          <cell r="AV332">
            <v>0</v>
          </cell>
          <cell r="AY332">
            <v>0</v>
          </cell>
          <cell r="AZ332">
            <v>0</v>
          </cell>
          <cell r="BA332">
            <v>0</v>
          </cell>
          <cell r="BC332">
            <v>0</v>
          </cell>
          <cell r="BD332">
            <v>0</v>
          </cell>
          <cell r="BE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0</v>
          </cell>
          <cell r="BL332">
            <v>0</v>
          </cell>
          <cell r="BM332">
            <v>0</v>
          </cell>
          <cell r="BP332">
            <v>0</v>
          </cell>
          <cell r="BQ332">
            <v>0</v>
          </cell>
          <cell r="BR332">
            <v>0</v>
          </cell>
          <cell r="BT332">
            <v>0</v>
          </cell>
          <cell r="BU332">
            <v>0</v>
          </cell>
          <cell r="BV332">
            <v>0</v>
          </cell>
          <cell r="BX332">
            <v>0</v>
          </cell>
          <cell r="BY332">
            <v>0</v>
          </cell>
          <cell r="BZ332">
            <v>0</v>
          </cell>
          <cell r="CB332">
            <v>0</v>
          </cell>
          <cell r="CC332">
            <v>0</v>
          </cell>
          <cell r="CD332">
            <v>0</v>
          </cell>
          <cell r="CG332">
            <v>0</v>
          </cell>
          <cell r="CH332">
            <v>0</v>
          </cell>
          <cell r="CI332">
            <v>0</v>
          </cell>
        </row>
        <row r="333">
          <cell r="E333" t="str">
            <v xml:space="preserve">______ </v>
          </cell>
          <cell r="F333" t="str">
            <v xml:space="preserve">______ </v>
          </cell>
          <cell r="G333" t="str">
            <v xml:space="preserve">______ </v>
          </cell>
          <cell r="H333" t="str">
            <v xml:space="preserve">______ </v>
          </cell>
          <cell r="K333" t="str">
            <v xml:space="preserve">______ </v>
          </cell>
          <cell r="L333" t="str">
            <v xml:space="preserve">______ </v>
          </cell>
          <cell r="M333" t="str">
            <v xml:space="preserve">______ </v>
          </cell>
          <cell r="N333" t="str">
            <v xml:space="preserve">______ </v>
          </cell>
          <cell r="Q333" t="str">
            <v xml:space="preserve">______ </v>
          </cell>
          <cell r="R333" t="str">
            <v xml:space="preserve">______ </v>
          </cell>
          <cell r="S333" t="str">
            <v xml:space="preserve">______ </v>
          </cell>
          <cell r="U333" t="str">
            <v xml:space="preserve">______ </v>
          </cell>
          <cell r="V333" t="str">
            <v xml:space="preserve">______ </v>
          </cell>
          <cell r="W333" t="str">
            <v xml:space="preserve">______ </v>
          </cell>
          <cell r="Y333" t="str">
            <v xml:space="preserve">______ </v>
          </cell>
          <cell r="Z333" t="str">
            <v xml:space="preserve">______ </v>
          </cell>
          <cell r="AA333" t="str">
            <v xml:space="preserve">______ </v>
          </cell>
          <cell r="AC333" t="str">
            <v xml:space="preserve">______ </v>
          </cell>
          <cell r="AD333" t="str">
            <v xml:space="preserve">______ </v>
          </cell>
          <cell r="AE333" t="str">
            <v xml:space="preserve">______ </v>
          </cell>
          <cell r="AH333" t="str">
            <v xml:space="preserve">______ </v>
          </cell>
          <cell r="AI333" t="str">
            <v xml:space="preserve">______ </v>
          </cell>
          <cell r="AJ333" t="str">
            <v xml:space="preserve">______ </v>
          </cell>
          <cell r="AL333" t="str">
            <v xml:space="preserve">______ </v>
          </cell>
          <cell r="AM333" t="str">
            <v xml:space="preserve">______ </v>
          </cell>
          <cell r="AN333" t="str">
            <v xml:space="preserve">______ </v>
          </cell>
          <cell r="AP333" t="str">
            <v xml:space="preserve">______ </v>
          </cell>
          <cell r="AQ333" t="str">
            <v xml:space="preserve">______ </v>
          </cell>
          <cell r="AR333" t="str">
            <v xml:space="preserve">______ </v>
          </cell>
          <cell r="AT333" t="str">
            <v xml:space="preserve">______ </v>
          </cell>
          <cell r="AU333" t="str">
            <v xml:space="preserve">______ </v>
          </cell>
          <cell r="AV333" t="str">
            <v xml:space="preserve">______ </v>
          </cell>
          <cell r="AY333" t="str">
            <v xml:space="preserve">______ </v>
          </cell>
          <cell r="AZ333" t="str">
            <v xml:space="preserve">______ </v>
          </cell>
          <cell r="BA333" t="str">
            <v xml:space="preserve">______ </v>
          </cell>
          <cell r="BC333" t="str">
            <v xml:space="preserve">______ </v>
          </cell>
          <cell r="BD333" t="str">
            <v xml:space="preserve">______ </v>
          </cell>
          <cell r="BE333" t="str">
            <v xml:space="preserve">______ </v>
          </cell>
          <cell r="BG333" t="str">
            <v xml:space="preserve">______ </v>
          </cell>
          <cell r="BH333" t="str">
            <v xml:space="preserve">______ </v>
          </cell>
          <cell r="BI333" t="str">
            <v xml:space="preserve">______ </v>
          </cell>
          <cell r="BK333" t="str">
            <v xml:space="preserve">______ </v>
          </cell>
          <cell r="BL333" t="str">
            <v xml:space="preserve">______ </v>
          </cell>
          <cell r="BM333" t="str">
            <v xml:space="preserve">______ </v>
          </cell>
          <cell r="BP333" t="str">
            <v xml:space="preserve">______ </v>
          </cell>
          <cell r="BQ333" t="str">
            <v xml:space="preserve">______ </v>
          </cell>
          <cell r="BR333" t="str">
            <v xml:space="preserve">______ </v>
          </cell>
          <cell r="BT333" t="str">
            <v xml:space="preserve">______ </v>
          </cell>
          <cell r="BU333" t="str">
            <v xml:space="preserve">______ </v>
          </cell>
          <cell r="BV333" t="str">
            <v xml:space="preserve">______ </v>
          </cell>
          <cell r="BX333" t="str">
            <v xml:space="preserve">______ </v>
          </cell>
          <cell r="BY333" t="str">
            <v xml:space="preserve">______ </v>
          </cell>
          <cell r="BZ333" t="str">
            <v xml:space="preserve">______ </v>
          </cell>
          <cell r="CB333" t="str">
            <v xml:space="preserve">______ </v>
          </cell>
          <cell r="CC333" t="str">
            <v xml:space="preserve">______ </v>
          </cell>
          <cell r="CD333" t="str">
            <v xml:space="preserve">______ </v>
          </cell>
          <cell r="CG333" t="str">
            <v xml:space="preserve">______ </v>
          </cell>
          <cell r="CH333" t="str">
            <v xml:space="preserve">______ </v>
          </cell>
          <cell r="CI333" t="str">
            <v xml:space="preserve">______ </v>
          </cell>
        </row>
        <row r="334">
          <cell r="A334" t="str">
            <v>SALES</v>
          </cell>
          <cell r="E334">
            <v>19.600000000000001</v>
          </cell>
          <cell r="F334">
            <v>25.8</v>
          </cell>
          <cell r="G334">
            <v>39.199999999999996</v>
          </cell>
          <cell r="H334">
            <v>40.5</v>
          </cell>
          <cell r="K334">
            <v>30.073999999999998</v>
          </cell>
          <cell r="L334">
            <v>40.658999999999999</v>
          </cell>
          <cell r="M334">
            <v>41.653999999999996</v>
          </cell>
          <cell r="N334">
            <v>38.208000000000006</v>
          </cell>
          <cell r="Q334">
            <v>8.9960000000000004</v>
          </cell>
          <cell r="R334">
            <v>7.5760000000000005</v>
          </cell>
          <cell r="S334">
            <v>7.5760000000000005</v>
          </cell>
          <cell r="U334">
            <v>8.9920000000000009</v>
          </cell>
          <cell r="V334">
            <v>8.3000000000000007</v>
          </cell>
          <cell r="W334">
            <v>8.6</v>
          </cell>
          <cell r="Y334">
            <v>8.9809999999999999</v>
          </cell>
          <cell r="Z334">
            <v>18.899999999999999</v>
          </cell>
          <cell r="AA334">
            <v>18.200000000000003</v>
          </cell>
          <cell r="AC334">
            <v>26.969000000000001</v>
          </cell>
          <cell r="AD334">
            <v>34.775999999999996</v>
          </cell>
          <cell r="AE334">
            <v>34.376000000000005</v>
          </cell>
          <cell r="AH334">
            <v>9.9659999999999993</v>
          </cell>
          <cell r="AI334">
            <v>0.3</v>
          </cell>
          <cell r="AJ334">
            <v>0.3</v>
          </cell>
          <cell r="AL334">
            <v>10.045999999999999</v>
          </cell>
          <cell r="AM334">
            <v>7.1</v>
          </cell>
          <cell r="AN334">
            <v>7.1</v>
          </cell>
          <cell r="AP334">
            <v>10.039</v>
          </cell>
          <cell r="AQ334">
            <v>9.5</v>
          </cell>
          <cell r="AR334">
            <v>7.5</v>
          </cell>
          <cell r="AT334">
            <v>30.051000000000002</v>
          </cell>
          <cell r="AU334">
            <v>16.900000000000002</v>
          </cell>
          <cell r="AV334">
            <v>14.899999999999999</v>
          </cell>
          <cell r="AY334">
            <v>13.955</v>
          </cell>
          <cell r="AZ334">
            <v>13.955</v>
          </cell>
          <cell r="BA334">
            <v>13.955</v>
          </cell>
          <cell r="BC334">
            <v>13.956</v>
          </cell>
          <cell r="BD334">
            <v>13.956</v>
          </cell>
          <cell r="BE334">
            <v>13.956</v>
          </cell>
          <cell r="BG334">
            <v>17.95</v>
          </cell>
          <cell r="BH334">
            <v>17.95</v>
          </cell>
          <cell r="BI334">
            <v>17.95</v>
          </cell>
          <cell r="BK334">
            <v>45.860999999999997</v>
          </cell>
          <cell r="BL334">
            <v>45.860999999999997</v>
          </cell>
          <cell r="BM334">
            <v>45.860999999999997</v>
          </cell>
          <cell r="BP334">
            <v>21.952000000000002</v>
          </cell>
          <cell r="BQ334">
            <v>21.952000000000002</v>
          </cell>
          <cell r="BR334">
            <v>21.952000000000002</v>
          </cell>
          <cell r="BT334">
            <v>21.955000000000002</v>
          </cell>
          <cell r="BU334">
            <v>21.955000000000002</v>
          </cell>
          <cell r="BV334">
            <v>21.955000000000002</v>
          </cell>
          <cell r="BX334">
            <v>22.002000000000002</v>
          </cell>
          <cell r="BY334">
            <v>22.002000000000002</v>
          </cell>
          <cell r="BZ334">
            <v>22.002000000000002</v>
          </cell>
          <cell r="CB334">
            <v>65.909000000000006</v>
          </cell>
          <cell r="CC334">
            <v>65.909000000000006</v>
          </cell>
          <cell r="CD334">
            <v>65.909000000000006</v>
          </cell>
          <cell r="CG334">
            <v>168.79</v>
          </cell>
          <cell r="CH334">
            <v>163.446</v>
          </cell>
          <cell r="CI334">
            <v>161.04599999999999</v>
          </cell>
        </row>
        <row r="336">
          <cell r="A336" t="str">
            <v>STANDARD MARGIN</v>
          </cell>
          <cell r="E336">
            <v>14.2</v>
          </cell>
          <cell r="F336">
            <v>16.600000000000001</v>
          </cell>
          <cell r="G336">
            <v>23.6</v>
          </cell>
          <cell r="H336">
            <v>24.7</v>
          </cell>
          <cell r="K336">
            <v>19.872999999999998</v>
          </cell>
          <cell r="L336">
            <v>27.167999999999999</v>
          </cell>
          <cell r="M336">
            <v>26.84</v>
          </cell>
          <cell r="N336">
            <v>23.722000000000001</v>
          </cell>
          <cell r="Q336">
            <v>6.2949999999999999</v>
          </cell>
          <cell r="R336">
            <v>5.0270000000000001</v>
          </cell>
          <cell r="S336">
            <v>5.0270000000000001</v>
          </cell>
          <cell r="U336">
            <v>6.2919999999999998</v>
          </cell>
          <cell r="V336">
            <v>5.8</v>
          </cell>
          <cell r="W336">
            <v>6</v>
          </cell>
          <cell r="Y336">
            <v>6.2880000000000003</v>
          </cell>
          <cell r="Z336">
            <v>11.4</v>
          </cell>
          <cell r="AA336">
            <v>11.5</v>
          </cell>
          <cell r="AC336">
            <v>18.875</v>
          </cell>
          <cell r="AD336">
            <v>22.227</v>
          </cell>
          <cell r="AE336">
            <v>22.527000000000001</v>
          </cell>
          <cell r="AH336">
            <v>6.6669999999999998</v>
          </cell>
          <cell r="AI336">
            <v>0.1</v>
          </cell>
          <cell r="AJ336">
            <v>0.1</v>
          </cell>
          <cell r="AL336">
            <v>6.7469999999999999</v>
          </cell>
          <cell r="AM336">
            <v>5.3</v>
          </cell>
          <cell r="AN336">
            <v>5.3</v>
          </cell>
          <cell r="AP336">
            <v>6.7450000000000001</v>
          </cell>
          <cell r="AQ336">
            <v>4.8</v>
          </cell>
          <cell r="AR336">
            <v>2.9</v>
          </cell>
          <cell r="AT336">
            <v>20.158999999999999</v>
          </cell>
          <cell r="AU336">
            <v>10.199999999999999</v>
          </cell>
          <cell r="AV336">
            <v>8.2999999999999989</v>
          </cell>
          <cell r="AY336">
            <v>9.2260000000000009</v>
          </cell>
          <cell r="AZ336">
            <v>9.2260000000000009</v>
          </cell>
          <cell r="BA336">
            <v>9.2260000000000009</v>
          </cell>
          <cell r="BC336">
            <v>9.2270000000000003</v>
          </cell>
          <cell r="BD336">
            <v>9.2270000000000003</v>
          </cell>
          <cell r="BE336">
            <v>9.2270000000000003</v>
          </cell>
          <cell r="BG336">
            <v>11.747</v>
          </cell>
          <cell r="BH336">
            <v>11.747</v>
          </cell>
          <cell r="BI336">
            <v>11.747</v>
          </cell>
          <cell r="BK336">
            <v>30.200000000000003</v>
          </cell>
          <cell r="BL336">
            <v>30.200000000000003</v>
          </cell>
          <cell r="BM336">
            <v>30.200000000000003</v>
          </cell>
          <cell r="BP336">
            <v>14.364999999999998</v>
          </cell>
          <cell r="BQ336">
            <v>14.364999999999998</v>
          </cell>
          <cell r="BR336">
            <v>14.364999999999998</v>
          </cell>
          <cell r="BT336">
            <v>14.367000000000001</v>
          </cell>
          <cell r="BU336">
            <v>14.367000000000001</v>
          </cell>
          <cell r="BV336">
            <v>14.367000000000001</v>
          </cell>
          <cell r="BX336">
            <v>14.398</v>
          </cell>
          <cell r="BY336">
            <v>14.398</v>
          </cell>
          <cell r="BZ336">
            <v>14.398</v>
          </cell>
          <cell r="CB336">
            <v>43.129999999999995</v>
          </cell>
          <cell r="CC336">
            <v>43.129999999999995</v>
          </cell>
          <cell r="CD336">
            <v>43.129999999999995</v>
          </cell>
          <cell r="CG336">
            <v>112.364</v>
          </cell>
          <cell r="CH336">
            <v>105.75700000000001</v>
          </cell>
          <cell r="CI336">
            <v>104.157</v>
          </cell>
        </row>
        <row r="337">
          <cell r="B337" t="str">
            <v>% SALES</v>
          </cell>
          <cell r="E337">
            <v>0.72448979591836726</v>
          </cell>
          <cell r="F337">
            <v>0.64341085271317833</v>
          </cell>
          <cell r="G337">
            <v>0.60204081632653073</v>
          </cell>
          <cell r="H337">
            <v>0.6098765432098765</v>
          </cell>
          <cell r="K337">
            <v>0.66080335173239335</v>
          </cell>
          <cell r="L337">
            <v>0.66819154430753336</v>
          </cell>
          <cell r="M337">
            <v>0.64435588418879342</v>
          </cell>
          <cell r="N337">
            <v>0.62086474036850914</v>
          </cell>
          <cell r="Q337">
            <v>0.69975544686527347</v>
          </cell>
          <cell r="R337">
            <v>0.66354276663146772</v>
          </cell>
          <cell r="S337">
            <v>0.66354276663146772</v>
          </cell>
          <cell r="U337">
            <v>0.69973309608540912</v>
          </cell>
          <cell r="V337">
            <v>0.69879518072289148</v>
          </cell>
          <cell r="W337">
            <v>0.69767441860465118</v>
          </cell>
          <cell r="Y337">
            <v>0.7001447500278366</v>
          </cell>
          <cell r="Z337">
            <v>0.60317460317460325</v>
          </cell>
          <cell r="AA337">
            <v>0.63186813186813173</v>
          </cell>
          <cell r="AC337">
            <v>0.69987763728725572</v>
          </cell>
          <cell r="AD337">
            <v>0.63914768806073163</v>
          </cell>
          <cell r="AE337">
            <v>0.65531184547358612</v>
          </cell>
          <cell r="AH337">
            <v>0.66897451334537428</v>
          </cell>
          <cell r="AI337">
            <v>0.33333333333333337</v>
          </cell>
          <cell r="AJ337">
            <v>0.33333333333333337</v>
          </cell>
          <cell r="AL337">
            <v>0.67161059128011147</v>
          </cell>
          <cell r="AM337">
            <v>0.74647887323943662</v>
          </cell>
          <cell r="AN337">
            <v>0.74647887323943662</v>
          </cell>
          <cell r="AP337">
            <v>0.67187966928976994</v>
          </cell>
          <cell r="AQ337">
            <v>0.50526315789473686</v>
          </cell>
          <cell r="AR337">
            <v>0.38666666666666666</v>
          </cell>
          <cell r="AT337">
            <v>0.67082626202123052</v>
          </cell>
          <cell r="AU337">
            <v>0.60355029585798803</v>
          </cell>
          <cell r="AV337">
            <v>0.55704697986577179</v>
          </cell>
          <cell r="AY337">
            <v>0.66112504478681478</v>
          </cell>
          <cell r="AZ337">
            <v>0.66112504478681478</v>
          </cell>
          <cell r="BA337">
            <v>0.66112504478681478</v>
          </cell>
          <cell r="BC337">
            <v>0.66114932645457158</v>
          </cell>
          <cell r="BD337">
            <v>0.66114932645457158</v>
          </cell>
          <cell r="BE337">
            <v>0.66114932645457158</v>
          </cell>
          <cell r="BG337">
            <v>0.65442896935933148</v>
          </cell>
          <cell r="BH337">
            <v>0.65442896935933148</v>
          </cell>
          <cell r="BI337">
            <v>0.65442896935933148</v>
          </cell>
          <cell r="BK337">
            <v>0.65851158936787257</v>
          </cell>
          <cell r="BL337">
            <v>0.65851158936787257</v>
          </cell>
          <cell r="BM337">
            <v>0.65851158936787257</v>
          </cell>
          <cell r="BP337">
            <v>0.65438228862973746</v>
          </cell>
          <cell r="BQ337">
            <v>0.65438228862973746</v>
          </cell>
          <cell r="BR337">
            <v>0.65438228862973746</v>
          </cell>
          <cell r="BT337">
            <v>0.65438396720564795</v>
          </cell>
          <cell r="BU337">
            <v>0.65438396720564795</v>
          </cell>
          <cell r="BV337">
            <v>0.65438396720564795</v>
          </cell>
          <cell r="BX337">
            <v>0.65439505499500039</v>
          </cell>
          <cell r="BY337">
            <v>0.65439505499500039</v>
          </cell>
          <cell r="BZ337">
            <v>0.65439505499500039</v>
          </cell>
          <cell r="CB337">
            <v>0.65438710949946122</v>
          </cell>
          <cell r="CC337">
            <v>0.65438710949946122</v>
          </cell>
          <cell r="CD337">
            <v>0.65438710949946122</v>
          </cell>
          <cell r="CG337">
            <v>0.66570294448723266</v>
          </cell>
          <cell r="CH337">
            <v>0.64704550738470201</v>
          </cell>
          <cell r="CI337">
            <v>0.64675310159830113</v>
          </cell>
        </row>
        <row r="339">
          <cell r="A339" t="str">
            <v>OPS PERIOD COSTS</v>
          </cell>
          <cell r="E339">
            <v>0</v>
          </cell>
          <cell r="F339">
            <v>0</v>
          </cell>
          <cell r="G339">
            <v>0.1</v>
          </cell>
          <cell r="H339">
            <v>-0.1</v>
          </cell>
          <cell r="K339">
            <v>0.124</v>
          </cell>
          <cell r="L339">
            <v>0.499</v>
          </cell>
          <cell r="M339">
            <v>0.188</v>
          </cell>
          <cell r="N339">
            <v>6.5000000000000002E-2</v>
          </cell>
          <cell r="Q339">
            <v>9.9000000000000005E-2</v>
          </cell>
          <cell r="R339">
            <v>0.06</v>
          </cell>
          <cell r="S339">
            <v>0.06</v>
          </cell>
          <cell r="U339">
            <v>9.9000000000000005E-2</v>
          </cell>
          <cell r="V339">
            <v>9.9000000000000005E-2</v>
          </cell>
          <cell r="W339">
            <v>9.9000000000000005E-2</v>
          </cell>
          <cell r="Y339">
            <v>0.10199999999999999</v>
          </cell>
          <cell r="Z339">
            <v>0.10199999999999999</v>
          </cell>
          <cell r="AA339">
            <v>0.10199999999999999</v>
          </cell>
          <cell r="AC339">
            <v>0.3</v>
          </cell>
          <cell r="AD339">
            <v>0.26100000000000001</v>
          </cell>
          <cell r="AE339">
            <v>0.26100000000000001</v>
          </cell>
          <cell r="AH339">
            <v>0.19700000000000001</v>
          </cell>
          <cell r="AI339">
            <v>0.19700000000000001</v>
          </cell>
          <cell r="AJ339">
            <v>0.19700000000000001</v>
          </cell>
          <cell r="AL339">
            <v>0.19700000000000001</v>
          </cell>
          <cell r="AM339">
            <v>0.19700000000000001</v>
          </cell>
          <cell r="AN339">
            <v>0.19700000000000001</v>
          </cell>
          <cell r="AP339">
            <v>0.2</v>
          </cell>
          <cell r="AQ339">
            <v>0.2</v>
          </cell>
          <cell r="AR339">
            <v>0.2</v>
          </cell>
          <cell r="AT339">
            <v>0.59400000000000008</v>
          </cell>
          <cell r="AU339">
            <v>0.59400000000000008</v>
          </cell>
          <cell r="AV339">
            <v>0.59400000000000008</v>
          </cell>
          <cell r="AY339">
            <v>0.16400000000000001</v>
          </cell>
          <cell r="AZ339">
            <v>0.16400000000000001</v>
          </cell>
          <cell r="BA339">
            <v>0.16400000000000001</v>
          </cell>
          <cell r="BC339">
            <v>0.16400000000000001</v>
          </cell>
          <cell r="BD339">
            <v>0.16400000000000001</v>
          </cell>
          <cell r="BE339">
            <v>0.16400000000000001</v>
          </cell>
          <cell r="BG339">
            <v>0.16600000000000001</v>
          </cell>
          <cell r="BH339">
            <v>0.16600000000000001</v>
          </cell>
          <cell r="BI339">
            <v>0.16600000000000001</v>
          </cell>
          <cell r="BK339">
            <v>0.49399999999999999</v>
          </cell>
          <cell r="BL339">
            <v>0.49399999999999999</v>
          </cell>
          <cell r="BM339">
            <v>0.49399999999999999</v>
          </cell>
          <cell r="BP339">
            <v>8.5000000000000006E-2</v>
          </cell>
          <cell r="BQ339">
            <v>8.5000000000000006E-2</v>
          </cell>
          <cell r="BR339">
            <v>8.5000000000000006E-2</v>
          </cell>
          <cell r="BT339">
            <v>8.5000000000000006E-2</v>
          </cell>
          <cell r="BU339">
            <v>8.5000000000000006E-2</v>
          </cell>
          <cell r="BV339">
            <v>8.5000000000000006E-2</v>
          </cell>
          <cell r="BX339">
            <v>8.6000000000000007E-2</v>
          </cell>
          <cell r="BY339">
            <v>8.6000000000000007E-2</v>
          </cell>
          <cell r="BZ339">
            <v>8.6000000000000007E-2</v>
          </cell>
          <cell r="CB339">
            <v>0.25600000000000001</v>
          </cell>
          <cell r="CC339">
            <v>0.25600000000000001</v>
          </cell>
          <cell r="CD339">
            <v>0.25600000000000001</v>
          </cell>
          <cell r="CG339">
            <v>1.6440000000000001</v>
          </cell>
          <cell r="CH339">
            <v>1.6050000000000002</v>
          </cell>
          <cell r="CI339">
            <v>1.6050000000000002</v>
          </cell>
        </row>
        <row r="340">
          <cell r="A340" t="str">
            <v>SOURCING PERIOD COSTS</v>
          </cell>
          <cell r="E340">
            <v>0</v>
          </cell>
          <cell r="F340">
            <v>0.1</v>
          </cell>
          <cell r="G340">
            <v>-1</v>
          </cell>
          <cell r="H340">
            <v>-1.2</v>
          </cell>
          <cell r="K340">
            <v>-0.57600000000000007</v>
          </cell>
          <cell r="L340">
            <v>-0.47299999999999998</v>
          </cell>
          <cell r="M340">
            <v>0.127</v>
          </cell>
          <cell r="N340">
            <v>-0.29099999999999998</v>
          </cell>
          <cell r="Q340">
            <v>-6.6000000000000003E-2</v>
          </cell>
          <cell r="R340">
            <v>-0.20400000000000001</v>
          </cell>
          <cell r="S340">
            <v>-0.20400000000000001</v>
          </cell>
          <cell r="U340">
            <v>-6.6000000000000003E-2</v>
          </cell>
          <cell r="V340">
            <v>-6.6000000000000003E-2</v>
          </cell>
          <cell r="W340">
            <v>-6.6000000000000003E-2</v>
          </cell>
          <cell r="Y340">
            <v>-7.6999999999999999E-2</v>
          </cell>
          <cell r="Z340">
            <v>-6.7000000000000004E-2</v>
          </cell>
          <cell r="AA340">
            <v>-6.7000000000000004E-2</v>
          </cell>
          <cell r="AC340">
            <v>-0.20900000000000002</v>
          </cell>
          <cell r="AD340">
            <v>-0.33700000000000002</v>
          </cell>
          <cell r="AE340">
            <v>-0.33700000000000002</v>
          </cell>
          <cell r="AH340">
            <v>-7.5999999999999998E-2</v>
          </cell>
          <cell r="AI340">
            <v>-7.5999999999999998E-2</v>
          </cell>
          <cell r="AJ340">
            <v>-7.5999999999999998E-2</v>
          </cell>
          <cell r="AL340">
            <v>-7.5999999999999998E-2</v>
          </cell>
          <cell r="AM340">
            <v>-7.5999999999999998E-2</v>
          </cell>
          <cell r="AN340">
            <v>-7.5999999999999998E-2</v>
          </cell>
          <cell r="AP340">
            <v>-7.6999999999999999E-2</v>
          </cell>
          <cell r="AQ340">
            <v>-7.6999999999999999E-2</v>
          </cell>
          <cell r="AR340">
            <v>-7.6999999999999999E-2</v>
          </cell>
          <cell r="AT340">
            <v>-0.22899999999999998</v>
          </cell>
          <cell r="AU340">
            <v>-0.22899999999999998</v>
          </cell>
          <cell r="AV340">
            <v>-0.22899999999999998</v>
          </cell>
          <cell r="AY340">
            <v>-0.13300000000000001</v>
          </cell>
          <cell r="AZ340">
            <v>-0.13300000000000001</v>
          </cell>
          <cell r="BA340">
            <v>-0.13300000000000001</v>
          </cell>
          <cell r="BC340">
            <v>-0.13300000000000001</v>
          </cell>
          <cell r="BD340">
            <v>-0.13300000000000001</v>
          </cell>
          <cell r="BE340">
            <v>-0.13300000000000001</v>
          </cell>
          <cell r="BG340">
            <v>-0.13900000000000001</v>
          </cell>
          <cell r="BH340">
            <v>-0.13900000000000001</v>
          </cell>
          <cell r="BI340">
            <v>-0.13900000000000001</v>
          </cell>
          <cell r="BK340">
            <v>-0.40500000000000003</v>
          </cell>
          <cell r="BL340">
            <v>-0.40500000000000003</v>
          </cell>
          <cell r="BM340">
            <v>-0.40500000000000003</v>
          </cell>
          <cell r="BP340">
            <v>-0.16799999999999998</v>
          </cell>
          <cell r="BQ340">
            <v>-0.16799999999999998</v>
          </cell>
          <cell r="BR340">
            <v>-0.16799999999999998</v>
          </cell>
          <cell r="BT340">
            <v>-0.16799999999999998</v>
          </cell>
          <cell r="BU340">
            <v>-0.16799999999999998</v>
          </cell>
          <cell r="BV340">
            <v>-0.16799999999999998</v>
          </cell>
          <cell r="BX340">
            <v>-0.16899999999999998</v>
          </cell>
          <cell r="BY340">
            <v>-0.16899999999999998</v>
          </cell>
          <cell r="BZ340">
            <v>-0.16899999999999998</v>
          </cell>
          <cell r="CB340">
            <v>-0.50499999999999989</v>
          </cell>
          <cell r="CC340">
            <v>-0.50499999999999989</v>
          </cell>
          <cell r="CD340">
            <v>-0.50499999999999989</v>
          </cell>
          <cell r="CG340">
            <v>-1.3479999999999999</v>
          </cell>
          <cell r="CH340">
            <v>-1.476</v>
          </cell>
          <cell r="CI340">
            <v>-1.476</v>
          </cell>
        </row>
        <row r="341">
          <cell r="A341" t="str">
            <v>STD AMORT/INV COSTS</v>
          </cell>
          <cell r="E341">
            <v>0.7</v>
          </cell>
          <cell r="F341">
            <v>0.5</v>
          </cell>
          <cell r="G341">
            <v>0.4</v>
          </cell>
          <cell r="H341">
            <v>0</v>
          </cell>
          <cell r="K341">
            <v>1.8210000000000002</v>
          </cell>
          <cell r="L341">
            <v>1.2530000000000001</v>
          </cell>
          <cell r="M341">
            <v>0.41700000000000004</v>
          </cell>
          <cell r="N341">
            <v>0.30399999999999999</v>
          </cell>
          <cell r="Q341">
            <v>6.6000000000000003E-2</v>
          </cell>
          <cell r="R341">
            <v>0.39799999999999996</v>
          </cell>
          <cell r="S341">
            <v>0.39799999999999996</v>
          </cell>
          <cell r="U341">
            <v>6.6000000000000003E-2</v>
          </cell>
          <cell r="V341">
            <v>6.6000000000000003E-2</v>
          </cell>
          <cell r="W341">
            <v>6.6000000000000003E-2</v>
          </cell>
          <cell r="Y341">
            <v>6.7000000000000004E-2</v>
          </cell>
          <cell r="Z341">
            <v>6.7000000000000004E-2</v>
          </cell>
          <cell r="AA341">
            <v>6.7000000000000004E-2</v>
          </cell>
          <cell r="AC341">
            <v>0.19900000000000001</v>
          </cell>
          <cell r="AD341">
            <v>0.53099999999999992</v>
          </cell>
          <cell r="AE341">
            <v>0.53099999999999992</v>
          </cell>
          <cell r="AH341">
            <v>6.6000000000000003E-2</v>
          </cell>
          <cell r="AI341">
            <v>6.6000000000000003E-2</v>
          </cell>
          <cell r="AJ341">
            <v>6.6000000000000003E-2</v>
          </cell>
          <cell r="AL341">
            <v>6.6000000000000003E-2</v>
          </cell>
          <cell r="AM341">
            <v>6.6000000000000003E-2</v>
          </cell>
          <cell r="AN341">
            <v>6.6000000000000003E-2</v>
          </cell>
          <cell r="AP341">
            <v>6.7000000000000004E-2</v>
          </cell>
          <cell r="AQ341">
            <v>6.7000000000000004E-2</v>
          </cell>
          <cell r="AR341">
            <v>6.7000000000000004E-2</v>
          </cell>
          <cell r="AT341">
            <v>0.19900000000000001</v>
          </cell>
          <cell r="AU341">
            <v>0.19900000000000001</v>
          </cell>
          <cell r="AV341">
            <v>0.19900000000000001</v>
          </cell>
          <cell r="AY341">
            <v>0.13800000000000001</v>
          </cell>
          <cell r="AZ341">
            <v>0.13800000000000001</v>
          </cell>
          <cell r="BA341">
            <v>0.13800000000000001</v>
          </cell>
          <cell r="BC341">
            <v>0.13800000000000001</v>
          </cell>
          <cell r="BD341">
            <v>0.13800000000000001</v>
          </cell>
          <cell r="BE341">
            <v>0.13800000000000001</v>
          </cell>
          <cell r="BG341">
            <v>0.13900000000000001</v>
          </cell>
          <cell r="BH341">
            <v>0.13900000000000001</v>
          </cell>
          <cell r="BI341">
            <v>0.13900000000000001</v>
          </cell>
          <cell r="BK341">
            <v>0.41500000000000004</v>
          </cell>
          <cell r="BL341">
            <v>0.41500000000000004</v>
          </cell>
          <cell r="BM341">
            <v>0.41500000000000004</v>
          </cell>
          <cell r="BP341">
            <v>0.104</v>
          </cell>
          <cell r="BQ341">
            <v>0.104</v>
          </cell>
          <cell r="BR341">
            <v>0.104</v>
          </cell>
          <cell r="BT341">
            <v>0.104</v>
          </cell>
          <cell r="BU341">
            <v>0.104</v>
          </cell>
          <cell r="BV341">
            <v>0.104</v>
          </cell>
          <cell r="BX341">
            <v>0.106</v>
          </cell>
          <cell r="BY341">
            <v>0.106</v>
          </cell>
          <cell r="BZ341">
            <v>0.106</v>
          </cell>
          <cell r="CB341">
            <v>0.314</v>
          </cell>
          <cell r="CC341">
            <v>0.314</v>
          </cell>
          <cell r="CD341">
            <v>0.314</v>
          </cell>
          <cell r="CG341">
            <v>1.127</v>
          </cell>
          <cell r="CH341">
            <v>1.4590000000000001</v>
          </cell>
          <cell r="CI341">
            <v>1.4590000000000001</v>
          </cell>
        </row>
        <row r="342">
          <cell r="A342" t="str">
            <v>SERVICE PERIOD COSTS</v>
          </cell>
          <cell r="E342">
            <v>0.6</v>
          </cell>
          <cell r="F342">
            <v>0.2</v>
          </cell>
          <cell r="G342">
            <v>0.7</v>
          </cell>
          <cell r="H342">
            <v>0.5</v>
          </cell>
          <cell r="K342">
            <v>0.29499999999999998</v>
          </cell>
          <cell r="L342">
            <v>0.3</v>
          </cell>
          <cell r="M342">
            <v>0.504</v>
          </cell>
          <cell r="N342">
            <v>2.4000000000000021E-2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0</v>
          </cell>
          <cell r="AD342">
            <v>0</v>
          </cell>
          <cell r="AE342">
            <v>0</v>
          </cell>
          <cell r="AH342">
            <v>0</v>
          </cell>
          <cell r="AI342">
            <v>0</v>
          </cell>
          <cell r="AJ342">
            <v>0</v>
          </cell>
          <cell r="AL342">
            <v>0</v>
          </cell>
          <cell r="AM342">
            <v>0</v>
          </cell>
          <cell r="AN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0</v>
          </cell>
          <cell r="AU342">
            <v>0</v>
          </cell>
          <cell r="AV342">
            <v>0</v>
          </cell>
          <cell r="AY342">
            <v>4.4999999999999998E-2</v>
          </cell>
          <cell r="AZ342">
            <v>4.4999999999999998E-2</v>
          </cell>
          <cell r="BA342">
            <v>4.4999999999999998E-2</v>
          </cell>
          <cell r="BC342">
            <v>4.4999999999999998E-2</v>
          </cell>
          <cell r="BD342">
            <v>4.4999999999999998E-2</v>
          </cell>
          <cell r="BE342">
            <v>4.4999999999999998E-2</v>
          </cell>
          <cell r="BG342">
            <v>0</v>
          </cell>
          <cell r="BH342">
            <v>0</v>
          </cell>
          <cell r="BI342">
            <v>0</v>
          </cell>
          <cell r="BK342">
            <v>0.09</v>
          </cell>
          <cell r="BL342">
            <v>0.09</v>
          </cell>
          <cell r="BM342">
            <v>0.09</v>
          </cell>
          <cell r="BP342">
            <v>0</v>
          </cell>
          <cell r="BQ342">
            <v>0</v>
          </cell>
          <cell r="BR342">
            <v>0</v>
          </cell>
          <cell r="BT342">
            <v>0</v>
          </cell>
          <cell r="BU342">
            <v>0</v>
          </cell>
          <cell r="BV342">
            <v>0</v>
          </cell>
          <cell r="BX342">
            <v>0</v>
          </cell>
          <cell r="BY342">
            <v>0</v>
          </cell>
          <cell r="BZ342">
            <v>0</v>
          </cell>
          <cell r="CB342">
            <v>0</v>
          </cell>
          <cell r="CC342">
            <v>0</v>
          </cell>
          <cell r="CD342">
            <v>0</v>
          </cell>
          <cell r="CG342">
            <v>0.09</v>
          </cell>
          <cell r="CH342">
            <v>0.09</v>
          </cell>
          <cell r="CI342">
            <v>0.09</v>
          </cell>
        </row>
        <row r="343">
          <cell r="A343" t="str">
            <v>OTHER</v>
          </cell>
          <cell r="E343">
            <v>-0.4</v>
          </cell>
          <cell r="F343">
            <v>0.1</v>
          </cell>
          <cell r="G343">
            <v>0.5</v>
          </cell>
          <cell r="H343">
            <v>0.6</v>
          </cell>
          <cell r="K343">
            <v>2.9869999999999997</v>
          </cell>
          <cell r="L343">
            <v>1.772</v>
          </cell>
          <cell r="M343">
            <v>5.0889999999999995</v>
          </cell>
          <cell r="N343">
            <v>2.8250000000000002</v>
          </cell>
          <cell r="Q343">
            <v>1.1970000000000001</v>
          </cell>
          <cell r="R343">
            <v>1.784</v>
          </cell>
          <cell r="S343">
            <v>1.784</v>
          </cell>
          <cell r="U343">
            <v>1.1970000000000001</v>
          </cell>
          <cell r="V343">
            <v>1.1970000000000001</v>
          </cell>
          <cell r="W343">
            <v>1.4970000000000001</v>
          </cell>
          <cell r="Y343">
            <v>1.1990000000000001</v>
          </cell>
          <cell r="Z343">
            <v>1.1990000000000001</v>
          </cell>
          <cell r="AA343">
            <v>1.1990000000000001</v>
          </cell>
          <cell r="AC343">
            <v>3.593</v>
          </cell>
          <cell r="AD343">
            <v>4.18</v>
          </cell>
          <cell r="AE343">
            <v>4.4800000000000004</v>
          </cell>
          <cell r="AH343">
            <v>1.3099999999999998</v>
          </cell>
          <cell r="AI343">
            <v>1.3099999999999998</v>
          </cell>
          <cell r="AJ343">
            <v>1.3099999999999998</v>
          </cell>
          <cell r="AL343">
            <v>1.3099999999999998</v>
          </cell>
          <cell r="AM343">
            <v>1.3099999999999998</v>
          </cell>
          <cell r="AN343">
            <v>1.3099999999999998</v>
          </cell>
          <cell r="AP343">
            <v>1.3129999999999999</v>
          </cell>
          <cell r="AQ343">
            <v>1.3129999999999999</v>
          </cell>
          <cell r="AR343">
            <v>1.3129999999999999</v>
          </cell>
          <cell r="AT343">
            <v>3.9329999999999998</v>
          </cell>
          <cell r="AU343">
            <v>3.9329999999999998</v>
          </cell>
          <cell r="AV343">
            <v>3.9329999999999998</v>
          </cell>
          <cell r="AY343">
            <v>1.619</v>
          </cell>
          <cell r="AZ343">
            <v>1.619</v>
          </cell>
          <cell r="BA343">
            <v>1.619</v>
          </cell>
          <cell r="BC343">
            <v>1.619</v>
          </cell>
          <cell r="BD343">
            <v>1.619</v>
          </cell>
          <cell r="BE343">
            <v>1.619</v>
          </cell>
          <cell r="BG343">
            <v>1.8679999999999999</v>
          </cell>
          <cell r="BH343">
            <v>1.8679999999999999</v>
          </cell>
          <cell r="BI343">
            <v>1.8679999999999999</v>
          </cell>
          <cell r="BK343">
            <v>5.1059999999999999</v>
          </cell>
          <cell r="BL343">
            <v>5.1059999999999999</v>
          </cell>
          <cell r="BM343">
            <v>5.1059999999999999</v>
          </cell>
          <cell r="BP343">
            <v>1.8089999999999999</v>
          </cell>
          <cell r="BQ343">
            <v>1.8089999999999999</v>
          </cell>
          <cell r="BR343">
            <v>1.8089999999999999</v>
          </cell>
          <cell r="BT343">
            <v>1.8089999999999999</v>
          </cell>
          <cell r="BU343">
            <v>1.8089999999999999</v>
          </cell>
          <cell r="BV343">
            <v>1.8089999999999999</v>
          </cell>
          <cell r="BX343">
            <v>1.8179999999999998</v>
          </cell>
          <cell r="BY343">
            <v>1.8179999999999998</v>
          </cell>
          <cell r="BZ343">
            <v>1.8179999999999998</v>
          </cell>
          <cell r="CB343">
            <v>5.4359999999999999</v>
          </cell>
          <cell r="CC343">
            <v>5.4359999999999999</v>
          </cell>
          <cell r="CD343">
            <v>5.4359999999999999</v>
          </cell>
          <cell r="CG343">
            <v>18.067999999999998</v>
          </cell>
          <cell r="CH343">
            <v>18.655000000000001</v>
          </cell>
          <cell r="CI343">
            <v>18.954999999999998</v>
          </cell>
        </row>
        <row r="344">
          <cell r="E344" t="str">
            <v xml:space="preserve">______ </v>
          </cell>
          <cell r="F344" t="str">
            <v xml:space="preserve">______ </v>
          </cell>
          <cell r="G344" t="str">
            <v xml:space="preserve">______ </v>
          </cell>
          <cell r="H344" t="str">
            <v xml:space="preserve">______ </v>
          </cell>
          <cell r="K344" t="str">
            <v xml:space="preserve">______ </v>
          </cell>
          <cell r="L344" t="str">
            <v xml:space="preserve">______ </v>
          </cell>
          <cell r="M344" t="str">
            <v xml:space="preserve">______ </v>
          </cell>
          <cell r="N344" t="str">
            <v xml:space="preserve">______ </v>
          </cell>
          <cell r="Q344" t="str">
            <v xml:space="preserve">______ </v>
          </cell>
          <cell r="R344" t="str">
            <v xml:space="preserve">______ </v>
          </cell>
          <cell r="S344" t="str">
            <v xml:space="preserve">______ </v>
          </cell>
          <cell r="U344" t="str">
            <v xml:space="preserve">______ </v>
          </cell>
          <cell r="V344" t="str">
            <v xml:space="preserve">______ </v>
          </cell>
          <cell r="W344" t="str">
            <v xml:space="preserve">______ </v>
          </cell>
          <cell r="Y344" t="str">
            <v xml:space="preserve">______ </v>
          </cell>
          <cell r="Z344" t="str">
            <v xml:space="preserve">______ </v>
          </cell>
          <cell r="AA344" t="str">
            <v xml:space="preserve">______ </v>
          </cell>
          <cell r="AC344" t="str">
            <v xml:space="preserve">______ </v>
          </cell>
          <cell r="AD344" t="str">
            <v xml:space="preserve">______ </v>
          </cell>
          <cell r="AE344" t="str">
            <v xml:space="preserve">______ </v>
          </cell>
          <cell r="AH344" t="str">
            <v xml:space="preserve">______ </v>
          </cell>
          <cell r="AI344" t="str">
            <v xml:space="preserve">______ </v>
          </cell>
          <cell r="AJ344" t="str">
            <v xml:space="preserve">______ </v>
          </cell>
          <cell r="AL344" t="str">
            <v xml:space="preserve">______ </v>
          </cell>
          <cell r="AM344" t="str">
            <v xml:space="preserve">______ </v>
          </cell>
          <cell r="AN344" t="str">
            <v xml:space="preserve">______ </v>
          </cell>
          <cell r="AP344" t="str">
            <v xml:space="preserve">______ </v>
          </cell>
          <cell r="AQ344" t="str">
            <v xml:space="preserve">______ </v>
          </cell>
          <cell r="AR344" t="str">
            <v xml:space="preserve">______ </v>
          </cell>
          <cell r="AT344" t="str">
            <v xml:space="preserve">______ </v>
          </cell>
          <cell r="AU344" t="str">
            <v xml:space="preserve">______ </v>
          </cell>
          <cell r="AV344" t="str">
            <v xml:space="preserve">______ </v>
          </cell>
          <cell r="AY344" t="str">
            <v xml:space="preserve">______ </v>
          </cell>
          <cell r="AZ344" t="str">
            <v xml:space="preserve">______ </v>
          </cell>
          <cell r="BA344" t="str">
            <v xml:space="preserve">______ </v>
          </cell>
          <cell r="BC344" t="str">
            <v xml:space="preserve">______ </v>
          </cell>
          <cell r="BD344" t="str">
            <v xml:space="preserve">______ </v>
          </cell>
          <cell r="BE344" t="str">
            <v xml:space="preserve">______ </v>
          </cell>
          <cell r="BG344" t="str">
            <v xml:space="preserve">______ </v>
          </cell>
          <cell r="BH344" t="str">
            <v xml:space="preserve">______ </v>
          </cell>
          <cell r="BI344" t="str">
            <v xml:space="preserve">______ </v>
          </cell>
          <cell r="BK344" t="str">
            <v xml:space="preserve">______ </v>
          </cell>
          <cell r="BL344" t="str">
            <v xml:space="preserve">______ </v>
          </cell>
          <cell r="BM344" t="str">
            <v xml:space="preserve">______ </v>
          </cell>
          <cell r="BP344" t="str">
            <v xml:space="preserve">______ </v>
          </cell>
          <cell r="BQ344" t="str">
            <v xml:space="preserve">______ </v>
          </cell>
          <cell r="BR344" t="str">
            <v xml:space="preserve">______ </v>
          </cell>
          <cell r="BT344" t="str">
            <v xml:space="preserve">______ </v>
          </cell>
          <cell r="BU344" t="str">
            <v xml:space="preserve">______ </v>
          </cell>
          <cell r="BV344" t="str">
            <v xml:space="preserve">______ </v>
          </cell>
          <cell r="BX344" t="str">
            <v xml:space="preserve">______ </v>
          </cell>
          <cell r="BY344" t="str">
            <v xml:space="preserve">______ </v>
          </cell>
          <cell r="BZ344" t="str">
            <v xml:space="preserve">______ </v>
          </cell>
          <cell r="CB344" t="str">
            <v xml:space="preserve">______ </v>
          </cell>
          <cell r="CC344" t="str">
            <v xml:space="preserve">______ </v>
          </cell>
          <cell r="CD344" t="str">
            <v xml:space="preserve">______ </v>
          </cell>
          <cell r="CG344" t="str">
            <v xml:space="preserve">______ </v>
          </cell>
          <cell r="CH344" t="str">
            <v xml:space="preserve">______ </v>
          </cell>
          <cell r="CI344" t="str">
            <v xml:space="preserve">______ </v>
          </cell>
        </row>
        <row r="345">
          <cell r="A345" t="str">
            <v>TOTAL PERIOD COSTS</v>
          </cell>
          <cell r="E345">
            <v>0.8999999999999998</v>
          </cell>
          <cell r="F345">
            <v>0.9</v>
          </cell>
          <cell r="G345">
            <v>0.7</v>
          </cell>
          <cell r="H345">
            <v>-0.20000000000000007</v>
          </cell>
          <cell r="K345">
            <v>4.6509999999999998</v>
          </cell>
          <cell r="L345">
            <v>3.351</v>
          </cell>
          <cell r="M345">
            <v>6.3249999999999993</v>
          </cell>
          <cell r="N345">
            <v>2.927</v>
          </cell>
          <cell r="Q345">
            <v>1.296</v>
          </cell>
          <cell r="R345">
            <v>2.0379999999999998</v>
          </cell>
          <cell r="S345">
            <v>2.0379999999999998</v>
          </cell>
          <cell r="U345">
            <v>1.296</v>
          </cell>
          <cell r="V345">
            <v>1.296</v>
          </cell>
          <cell r="W345">
            <v>1.5960000000000001</v>
          </cell>
          <cell r="Y345">
            <v>1.2910000000000001</v>
          </cell>
          <cell r="Z345">
            <v>1.3010000000000002</v>
          </cell>
          <cell r="AA345">
            <v>1.3010000000000002</v>
          </cell>
          <cell r="AC345">
            <v>3.883</v>
          </cell>
          <cell r="AD345">
            <v>4.6349999999999998</v>
          </cell>
          <cell r="AE345">
            <v>4.9350000000000005</v>
          </cell>
          <cell r="AH345">
            <v>1.4969999999999999</v>
          </cell>
          <cell r="AI345">
            <v>1.4969999999999999</v>
          </cell>
          <cell r="AJ345">
            <v>1.4969999999999999</v>
          </cell>
          <cell r="AL345">
            <v>1.4969999999999999</v>
          </cell>
          <cell r="AM345">
            <v>1.4969999999999999</v>
          </cell>
          <cell r="AN345">
            <v>1.4969999999999999</v>
          </cell>
          <cell r="AP345">
            <v>1.5029999999999999</v>
          </cell>
          <cell r="AQ345">
            <v>1.5029999999999999</v>
          </cell>
          <cell r="AR345">
            <v>1.5029999999999999</v>
          </cell>
          <cell r="AT345">
            <v>4.4969999999999999</v>
          </cell>
          <cell r="AU345">
            <v>4.4969999999999999</v>
          </cell>
          <cell r="AV345">
            <v>4.4969999999999999</v>
          </cell>
          <cell r="AY345">
            <v>1.833</v>
          </cell>
          <cell r="AZ345">
            <v>1.833</v>
          </cell>
          <cell r="BA345">
            <v>1.833</v>
          </cell>
          <cell r="BC345">
            <v>1.833</v>
          </cell>
          <cell r="BD345">
            <v>1.833</v>
          </cell>
          <cell r="BE345">
            <v>1.833</v>
          </cell>
          <cell r="BG345">
            <v>2.0339999999999998</v>
          </cell>
          <cell r="BH345">
            <v>2.0339999999999998</v>
          </cell>
          <cell r="BI345">
            <v>2.0339999999999998</v>
          </cell>
          <cell r="BK345">
            <v>5.7</v>
          </cell>
          <cell r="BL345">
            <v>5.7</v>
          </cell>
          <cell r="BM345">
            <v>5.7</v>
          </cell>
          <cell r="BP345">
            <v>1.83</v>
          </cell>
          <cell r="BQ345">
            <v>1.83</v>
          </cell>
          <cell r="BR345">
            <v>1.83</v>
          </cell>
          <cell r="BT345">
            <v>1.83</v>
          </cell>
          <cell r="BU345">
            <v>1.83</v>
          </cell>
          <cell r="BV345">
            <v>1.83</v>
          </cell>
          <cell r="BX345">
            <v>1.8409999999999997</v>
          </cell>
          <cell r="BY345">
            <v>1.8409999999999997</v>
          </cell>
          <cell r="BZ345">
            <v>1.8409999999999997</v>
          </cell>
          <cell r="CB345">
            <v>5.5010000000000003</v>
          </cell>
          <cell r="CC345">
            <v>5.5010000000000003</v>
          </cell>
          <cell r="CD345">
            <v>5.5010000000000003</v>
          </cell>
          <cell r="CG345">
            <v>19.581</v>
          </cell>
          <cell r="CH345">
            <v>20.333000000000002</v>
          </cell>
          <cell r="CI345">
            <v>20.632999999999999</v>
          </cell>
        </row>
        <row r="347">
          <cell r="A347" t="str">
            <v>GROSS MARGIN</v>
          </cell>
          <cell r="E347">
            <v>13.299999999999999</v>
          </cell>
          <cell r="F347">
            <v>15.700000000000001</v>
          </cell>
          <cell r="G347">
            <v>22.900000000000002</v>
          </cell>
          <cell r="H347">
            <v>24.9</v>
          </cell>
          <cell r="K347">
            <v>15.221999999999998</v>
          </cell>
          <cell r="L347">
            <v>23.817</v>
          </cell>
          <cell r="M347">
            <v>20.515000000000001</v>
          </cell>
          <cell r="N347">
            <v>20.795000000000002</v>
          </cell>
          <cell r="Q347">
            <v>4.9989999999999997</v>
          </cell>
          <cell r="R347">
            <v>2.9890000000000003</v>
          </cell>
          <cell r="S347">
            <v>2.9890000000000003</v>
          </cell>
          <cell r="U347">
            <v>4.9959999999999996</v>
          </cell>
          <cell r="V347">
            <v>4.5039999999999996</v>
          </cell>
          <cell r="W347">
            <v>4.4039999999999999</v>
          </cell>
          <cell r="Y347">
            <v>4.9969999999999999</v>
          </cell>
          <cell r="Z347">
            <v>10.099</v>
          </cell>
          <cell r="AA347">
            <v>10.199</v>
          </cell>
          <cell r="AC347">
            <v>14.992000000000001</v>
          </cell>
          <cell r="AD347">
            <v>17.591999999999999</v>
          </cell>
          <cell r="AE347">
            <v>17.591999999999999</v>
          </cell>
          <cell r="AH347">
            <v>5.17</v>
          </cell>
          <cell r="AI347">
            <v>-1.3969999999999998</v>
          </cell>
          <cell r="AJ347">
            <v>-1.3969999999999998</v>
          </cell>
          <cell r="AL347">
            <v>5.25</v>
          </cell>
          <cell r="AM347">
            <v>3.8029999999999999</v>
          </cell>
          <cell r="AN347">
            <v>3.8029999999999999</v>
          </cell>
          <cell r="AP347">
            <v>5.242</v>
          </cell>
          <cell r="AQ347">
            <v>3.2969999999999997</v>
          </cell>
          <cell r="AR347">
            <v>1.397</v>
          </cell>
          <cell r="AT347">
            <v>15.661999999999999</v>
          </cell>
          <cell r="AU347">
            <v>5.7029999999999994</v>
          </cell>
          <cell r="AV347">
            <v>3.802999999999999</v>
          </cell>
          <cell r="AY347">
            <v>7.3930000000000007</v>
          </cell>
          <cell r="AZ347">
            <v>7.3930000000000007</v>
          </cell>
          <cell r="BA347">
            <v>7.3930000000000007</v>
          </cell>
          <cell r="BC347">
            <v>7.3940000000000001</v>
          </cell>
          <cell r="BD347">
            <v>7.3940000000000001</v>
          </cell>
          <cell r="BE347">
            <v>7.3940000000000001</v>
          </cell>
          <cell r="BG347">
            <v>9.713000000000001</v>
          </cell>
          <cell r="BH347">
            <v>9.713000000000001</v>
          </cell>
          <cell r="BI347">
            <v>9.713000000000001</v>
          </cell>
          <cell r="BK347">
            <v>24.500000000000004</v>
          </cell>
          <cell r="BL347">
            <v>24.500000000000004</v>
          </cell>
          <cell r="BM347">
            <v>24.500000000000004</v>
          </cell>
          <cell r="BP347">
            <v>12.534999999999998</v>
          </cell>
          <cell r="BQ347">
            <v>12.534999999999998</v>
          </cell>
          <cell r="BR347">
            <v>12.534999999999998</v>
          </cell>
          <cell r="BT347">
            <v>12.537000000000001</v>
          </cell>
          <cell r="BU347">
            <v>12.537000000000001</v>
          </cell>
          <cell r="BV347">
            <v>12.537000000000001</v>
          </cell>
          <cell r="BX347">
            <v>12.557</v>
          </cell>
          <cell r="BY347">
            <v>12.557</v>
          </cell>
          <cell r="BZ347">
            <v>12.557</v>
          </cell>
          <cell r="CB347">
            <v>37.628999999999998</v>
          </cell>
          <cell r="CC347">
            <v>37.628999999999998</v>
          </cell>
          <cell r="CD347">
            <v>37.628999999999998</v>
          </cell>
          <cell r="CG347">
            <v>92.783000000000001</v>
          </cell>
          <cell r="CH347">
            <v>85.424000000000007</v>
          </cell>
          <cell r="CI347">
            <v>83.524000000000001</v>
          </cell>
        </row>
        <row r="348">
          <cell r="B348" t="str">
            <v>% SALES</v>
          </cell>
          <cell r="E348">
            <v>0.67857142857142849</v>
          </cell>
          <cell r="F348">
            <v>0.60852713178294571</v>
          </cell>
          <cell r="G348">
            <v>0.58418367346938782</v>
          </cell>
          <cell r="H348">
            <v>0.61481481481481481</v>
          </cell>
          <cell r="K348">
            <v>0.50615149298397277</v>
          </cell>
          <cell r="L348">
            <v>0.5857743672987531</v>
          </cell>
          <cell r="M348">
            <v>0.49250972295577861</v>
          </cell>
          <cell r="N348">
            <v>0.54425774706867669</v>
          </cell>
          <cell r="Q348">
            <v>0.55569141840818137</v>
          </cell>
          <cell r="R348">
            <v>0.39453537486800422</v>
          </cell>
          <cell r="S348">
            <v>0.39453537486800422</v>
          </cell>
          <cell r="U348">
            <v>0.55560498220640564</v>
          </cell>
          <cell r="V348">
            <v>0.54265060240963847</v>
          </cell>
          <cell r="W348">
            <v>0.51209302325581396</v>
          </cell>
          <cell r="Y348">
            <v>0.5563968377686227</v>
          </cell>
          <cell r="Z348">
            <v>0.53433862433862434</v>
          </cell>
          <cell r="AA348">
            <v>0.56038461538461526</v>
          </cell>
          <cell r="AC348">
            <v>0.55589751195817416</v>
          </cell>
          <cell r="AD348">
            <v>0.50586611456176678</v>
          </cell>
          <cell r="AE348">
            <v>0.51175238538515233</v>
          </cell>
          <cell r="AH348">
            <v>0.51876379690949226</v>
          </cell>
          <cell r="AI348">
            <v>-4.6566666666666663</v>
          </cell>
          <cell r="AJ348">
            <v>-4.6566666666666663</v>
          </cell>
          <cell r="AL348">
            <v>0.52259605813259014</v>
          </cell>
          <cell r="AM348">
            <v>0.53563380281690143</v>
          </cell>
          <cell r="AN348">
            <v>0.53563380281690143</v>
          </cell>
          <cell r="AP348">
            <v>0.5221635621077797</v>
          </cell>
          <cell r="AQ348">
            <v>0.34705263157894733</v>
          </cell>
          <cell r="AR348">
            <v>0.18626666666666666</v>
          </cell>
          <cell r="AT348">
            <v>0.52118065954543935</v>
          </cell>
          <cell r="AU348">
            <v>0.33745562130177509</v>
          </cell>
          <cell r="AV348">
            <v>0.25523489932885901</v>
          </cell>
          <cell r="AY348">
            <v>0.52977427445360092</v>
          </cell>
          <cell r="AZ348">
            <v>0.52977427445360092</v>
          </cell>
          <cell r="BA348">
            <v>0.52977427445360092</v>
          </cell>
          <cell r="BC348">
            <v>0.52980796789911155</v>
          </cell>
          <cell r="BD348">
            <v>0.52980796789911155</v>
          </cell>
          <cell r="BE348">
            <v>0.52980796789911155</v>
          </cell>
          <cell r="BG348">
            <v>0.54111420612813377</v>
          </cell>
          <cell r="BH348">
            <v>0.54111420612813377</v>
          </cell>
          <cell r="BI348">
            <v>0.54111420612813377</v>
          </cell>
          <cell r="BK348">
            <v>0.53422297812956554</v>
          </cell>
          <cell r="BL348">
            <v>0.53422297812956554</v>
          </cell>
          <cell r="BM348">
            <v>0.53422297812956554</v>
          </cell>
          <cell r="BP348">
            <v>0.57101858600583077</v>
          </cell>
          <cell r="BQ348">
            <v>0.57101858600583077</v>
          </cell>
          <cell r="BR348">
            <v>0.57101858600583077</v>
          </cell>
          <cell r="BT348">
            <v>0.57103165565930314</v>
          </cell>
          <cell r="BU348">
            <v>0.57103165565930314</v>
          </cell>
          <cell r="BV348">
            <v>0.57103165565930314</v>
          </cell>
          <cell r="BX348">
            <v>0.57072084355967634</v>
          </cell>
          <cell r="BY348">
            <v>0.57072084355967634</v>
          </cell>
          <cell r="BZ348">
            <v>0.57072084355967634</v>
          </cell>
          <cell r="CB348">
            <v>0.5709235461014428</v>
          </cell>
          <cell r="CC348">
            <v>0.5709235461014428</v>
          </cell>
          <cell r="CD348">
            <v>0.5709235461014428</v>
          </cell>
          <cell r="CG348">
            <v>0.54969488713786363</v>
          </cell>
          <cell r="CH348">
            <v>0.52264356423528269</v>
          </cell>
          <cell r="CI348">
            <v>0.51863442743067201</v>
          </cell>
        </row>
        <row r="350">
          <cell r="A350" t="str">
            <v>R&amp;D EXPENSE</v>
          </cell>
          <cell r="E350">
            <v>10.161000000000001</v>
          </cell>
          <cell r="F350">
            <v>10.978</v>
          </cell>
          <cell r="G350">
            <v>9.6</v>
          </cell>
          <cell r="H350">
            <v>6.8000000000000007</v>
          </cell>
          <cell r="K350">
            <v>7.46</v>
          </cell>
          <cell r="L350">
            <v>8.5980000000000008</v>
          </cell>
          <cell r="M350">
            <v>7.4119999999999999</v>
          </cell>
          <cell r="N350">
            <v>10.169</v>
          </cell>
          <cell r="Q350">
            <v>2.33</v>
          </cell>
          <cell r="R350">
            <v>2.5590000000000002</v>
          </cell>
          <cell r="S350">
            <v>2.5590000000000002</v>
          </cell>
          <cell r="U350">
            <v>2.33</v>
          </cell>
          <cell r="V350">
            <v>2.641</v>
          </cell>
          <cell r="W350">
            <v>2.641</v>
          </cell>
          <cell r="Y350">
            <v>2.33</v>
          </cell>
          <cell r="Z350">
            <v>3.2839999999999998</v>
          </cell>
          <cell r="AA350">
            <v>3.2839999999999998</v>
          </cell>
          <cell r="AC350">
            <v>6.99</v>
          </cell>
          <cell r="AD350">
            <v>8.484</v>
          </cell>
          <cell r="AE350">
            <v>8.484</v>
          </cell>
          <cell r="AH350">
            <v>2.5</v>
          </cell>
          <cell r="AI350">
            <v>2.6</v>
          </cell>
          <cell r="AJ350">
            <v>2.6</v>
          </cell>
          <cell r="AL350">
            <v>2.5</v>
          </cell>
          <cell r="AM350">
            <v>2.6</v>
          </cell>
          <cell r="AN350">
            <v>2.6</v>
          </cell>
          <cell r="AP350">
            <v>2.5</v>
          </cell>
          <cell r="AQ350">
            <v>3.3</v>
          </cell>
          <cell r="AR350">
            <v>3.3</v>
          </cell>
          <cell r="AT350">
            <v>7.5</v>
          </cell>
          <cell r="AU350">
            <v>8.5</v>
          </cell>
          <cell r="AV350">
            <v>8.5</v>
          </cell>
          <cell r="AY350">
            <v>2.835</v>
          </cell>
          <cell r="AZ350">
            <v>2.835</v>
          </cell>
          <cell r="BA350">
            <v>2.835</v>
          </cell>
          <cell r="BC350">
            <v>2.835</v>
          </cell>
          <cell r="BD350">
            <v>2.835</v>
          </cell>
          <cell r="BE350">
            <v>2.835</v>
          </cell>
          <cell r="BG350">
            <v>2.835</v>
          </cell>
          <cell r="BH350">
            <v>2.835</v>
          </cell>
          <cell r="BI350">
            <v>2.835</v>
          </cell>
          <cell r="BK350">
            <v>8.504999999999999</v>
          </cell>
          <cell r="BL350">
            <v>8.504999999999999</v>
          </cell>
          <cell r="BM350">
            <v>8.504999999999999</v>
          </cell>
          <cell r="BP350">
            <v>3.133</v>
          </cell>
          <cell r="BQ350">
            <v>3.133</v>
          </cell>
          <cell r="BR350">
            <v>3.133</v>
          </cell>
          <cell r="BT350">
            <v>3.133</v>
          </cell>
          <cell r="BU350">
            <v>3.133</v>
          </cell>
          <cell r="BV350">
            <v>3.133</v>
          </cell>
          <cell r="BX350">
            <v>3.133</v>
          </cell>
          <cell r="BY350">
            <v>3.133</v>
          </cell>
          <cell r="BZ350">
            <v>3.133</v>
          </cell>
          <cell r="CB350">
            <v>9.3990000000000009</v>
          </cell>
          <cell r="CC350">
            <v>9.3990000000000009</v>
          </cell>
          <cell r="CD350">
            <v>9.3990000000000009</v>
          </cell>
          <cell r="CG350">
            <v>32.393999999999998</v>
          </cell>
          <cell r="CH350">
            <v>34.888000000000005</v>
          </cell>
          <cell r="CI350">
            <v>34.888000000000005</v>
          </cell>
        </row>
        <row r="351">
          <cell r="A351" t="str">
            <v>SLS &amp; MKTG EXP - DIV</v>
          </cell>
          <cell r="E351">
            <v>1.90516</v>
          </cell>
          <cell r="F351">
            <v>2.6</v>
          </cell>
          <cell r="G351">
            <v>2.1</v>
          </cell>
          <cell r="H351">
            <v>3.4</v>
          </cell>
          <cell r="K351">
            <v>2.8159999999999998</v>
          </cell>
          <cell r="L351">
            <v>3.2590000000000003</v>
          </cell>
          <cell r="M351">
            <v>3.6710000000000003</v>
          </cell>
          <cell r="N351">
            <v>3.5790000000000006</v>
          </cell>
          <cell r="Q351">
            <v>1.0329999999999999</v>
          </cell>
          <cell r="R351">
            <v>0.84499999999999997</v>
          </cell>
          <cell r="S351">
            <v>0.84499999999999997</v>
          </cell>
          <cell r="U351">
            <v>1.0329999999999999</v>
          </cell>
          <cell r="V351">
            <v>1.0329999999999999</v>
          </cell>
          <cell r="W351">
            <v>1.0329999999999999</v>
          </cell>
          <cell r="Y351">
            <v>1.1539999999999999</v>
          </cell>
          <cell r="Z351">
            <v>1.1539999999999999</v>
          </cell>
          <cell r="AA351">
            <v>1.1539999999999999</v>
          </cell>
          <cell r="AC351">
            <v>3.2199999999999998</v>
          </cell>
          <cell r="AD351">
            <v>3.032</v>
          </cell>
          <cell r="AE351">
            <v>3.032</v>
          </cell>
          <cell r="AH351">
            <v>1.0660000000000001</v>
          </cell>
          <cell r="AI351">
            <v>1.0660000000000001</v>
          </cell>
          <cell r="AJ351">
            <v>1.0660000000000001</v>
          </cell>
          <cell r="AL351">
            <v>1.0660000000000001</v>
          </cell>
          <cell r="AM351">
            <v>1.0660000000000001</v>
          </cell>
          <cell r="AN351">
            <v>1.0660000000000001</v>
          </cell>
          <cell r="AP351">
            <v>1.1870000000000001</v>
          </cell>
          <cell r="AQ351">
            <v>1.1870000000000001</v>
          </cell>
          <cell r="AR351">
            <v>1.1870000000000001</v>
          </cell>
          <cell r="AT351">
            <v>3.319</v>
          </cell>
          <cell r="AU351">
            <v>3.319</v>
          </cell>
          <cell r="AV351">
            <v>3.319</v>
          </cell>
          <cell r="AY351">
            <v>0.90799999999999992</v>
          </cell>
          <cell r="AZ351">
            <v>0.90799999999999992</v>
          </cell>
          <cell r="BA351">
            <v>0.90799999999999992</v>
          </cell>
          <cell r="BC351">
            <v>0.90799999999999992</v>
          </cell>
          <cell r="BD351">
            <v>0.90799999999999992</v>
          </cell>
          <cell r="BE351">
            <v>0.90799999999999992</v>
          </cell>
          <cell r="BG351">
            <v>1.014</v>
          </cell>
          <cell r="BH351">
            <v>1.014</v>
          </cell>
          <cell r="BI351">
            <v>1.014</v>
          </cell>
          <cell r="BK351">
            <v>2.83</v>
          </cell>
          <cell r="BL351">
            <v>2.83</v>
          </cell>
          <cell r="BM351">
            <v>2.83</v>
          </cell>
          <cell r="BP351">
            <v>0.90799999999999992</v>
          </cell>
          <cell r="BQ351">
            <v>0.90799999999999992</v>
          </cell>
          <cell r="BR351">
            <v>0.90799999999999992</v>
          </cell>
          <cell r="BT351">
            <v>0.90799999999999992</v>
          </cell>
          <cell r="BU351">
            <v>0.90799999999999992</v>
          </cell>
          <cell r="BV351">
            <v>0.90799999999999992</v>
          </cell>
          <cell r="BX351">
            <v>1.014</v>
          </cell>
          <cell r="BY351">
            <v>1.014</v>
          </cell>
          <cell r="BZ351">
            <v>1.014</v>
          </cell>
          <cell r="CB351">
            <v>2.83</v>
          </cell>
          <cell r="CC351">
            <v>2.83</v>
          </cell>
          <cell r="CD351">
            <v>2.83</v>
          </cell>
          <cell r="CG351">
            <v>12.199</v>
          </cell>
          <cell r="CH351">
            <v>12.011000000000001</v>
          </cell>
          <cell r="CI351">
            <v>12.011000000000001</v>
          </cell>
        </row>
        <row r="352">
          <cell r="A352" t="str">
            <v>SLS &amp; MKTG EXP - ALLOC</v>
          </cell>
          <cell r="E352">
            <v>1.1000000000000001</v>
          </cell>
          <cell r="F352">
            <v>1.4</v>
          </cell>
          <cell r="G352">
            <v>1.3</v>
          </cell>
          <cell r="H352">
            <v>1.6</v>
          </cell>
          <cell r="K352">
            <v>0.91700000000000004</v>
          </cell>
          <cell r="L352">
            <v>1.0629999999999999</v>
          </cell>
          <cell r="M352">
            <v>1.222</v>
          </cell>
          <cell r="N352">
            <v>1.8009999999999999</v>
          </cell>
          <cell r="Q352">
            <v>0.47299999999999998</v>
          </cell>
          <cell r="R352">
            <v>0.42299999999999999</v>
          </cell>
          <cell r="S352">
            <v>0.42299999999999999</v>
          </cell>
          <cell r="U352">
            <v>0.47199999999999998</v>
          </cell>
          <cell r="V352">
            <v>0.48099999999999998</v>
          </cell>
          <cell r="W352">
            <v>0.48099999999999998</v>
          </cell>
          <cell r="Y352">
            <v>0.55399999999999994</v>
          </cell>
          <cell r="Z352">
            <v>0.56499999999999995</v>
          </cell>
          <cell r="AA352">
            <v>0.56499999999999995</v>
          </cell>
          <cell r="AC352">
            <v>1.4990000000000001</v>
          </cell>
          <cell r="AD352">
            <v>1.4689999999999999</v>
          </cell>
          <cell r="AE352">
            <v>1.4689999999999999</v>
          </cell>
          <cell r="AH352">
            <v>0.47299999999999998</v>
          </cell>
          <cell r="AI352">
            <v>0.47299999999999998</v>
          </cell>
          <cell r="AJ352">
            <v>0.47299999999999998</v>
          </cell>
          <cell r="AL352">
            <v>0.47199999999999998</v>
          </cell>
          <cell r="AM352">
            <v>0.47199999999999998</v>
          </cell>
          <cell r="AN352">
            <v>0.47199999999999998</v>
          </cell>
          <cell r="AP352">
            <v>0.55399999999999994</v>
          </cell>
          <cell r="AQ352">
            <v>0.55399999999999994</v>
          </cell>
          <cell r="AR352">
            <v>0.55399999999999994</v>
          </cell>
          <cell r="AT352">
            <v>1.4989999999999999</v>
          </cell>
          <cell r="AU352">
            <v>1.4989999999999999</v>
          </cell>
          <cell r="AV352">
            <v>1.4989999999999999</v>
          </cell>
          <cell r="AY352">
            <v>0.47299999999999998</v>
          </cell>
          <cell r="AZ352">
            <v>0.47299999999999998</v>
          </cell>
          <cell r="BA352">
            <v>0.47299999999999998</v>
          </cell>
          <cell r="BC352">
            <v>0.47199999999999998</v>
          </cell>
          <cell r="BD352">
            <v>0.47199999999999998</v>
          </cell>
          <cell r="BE352">
            <v>0.47199999999999998</v>
          </cell>
          <cell r="BG352">
            <v>0.55399999999999994</v>
          </cell>
          <cell r="BH352">
            <v>0.55399999999999994</v>
          </cell>
          <cell r="BI352">
            <v>0.55399999999999994</v>
          </cell>
          <cell r="BK352">
            <v>1.4989999999999999</v>
          </cell>
          <cell r="BL352">
            <v>1.4989999999999999</v>
          </cell>
          <cell r="BM352">
            <v>1.4989999999999999</v>
          </cell>
          <cell r="BP352">
            <v>0.47299999999999998</v>
          </cell>
          <cell r="BQ352">
            <v>0.47299999999999998</v>
          </cell>
          <cell r="BR352">
            <v>0.47299999999999998</v>
          </cell>
          <cell r="BT352">
            <v>0.47199999999999998</v>
          </cell>
          <cell r="BU352">
            <v>0.47199999999999998</v>
          </cell>
          <cell r="BV352">
            <v>0.47199999999999998</v>
          </cell>
          <cell r="BX352">
            <v>0.55399999999999994</v>
          </cell>
          <cell r="BY352">
            <v>0.55399999999999994</v>
          </cell>
          <cell r="BZ352">
            <v>0.55399999999999994</v>
          </cell>
          <cell r="CB352">
            <v>1.4989999999999999</v>
          </cell>
          <cell r="CC352">
            <v>1.4989999999999999</v>
          </cell>
          <cell r="CD352">
            <v>1.4989999999999999</v>
          </cell>
          <cell r="CG352">
            <v>5.9959999999999996</v>
          </cell>
          <cell r="CH352">
            <v>5.9659999999999993</v>
          </cell>
          <cell r="CI352">
            <v>5.9659999999999993</v>
          </cell>
        </row>
        <row r="353">
          <cell r="E353" t="str">
            <v xml:space="preserve">______ </v>
          </cell>
          <cell r="F353" t="str">
            <v xml:space="preserve">______ </v>
          </cell>
          <cell r="G353" t="str">
            <v xml:space="preserve">______ </v>
          </cell>
          <cell r="H353" t="str">
            <v xml:space="preserve">______ </v>
          </cell>
          <cell r="K353" t="str">
            <v xml:space="preserve">______ </v>
          </cell>
          <cell r="L353" t="str">
            <v xml:space="preserve">______ </v>
          </cell>
          <cell r="M353" t="str">
            <v xml:space="preserve">______ </v>
          </cell>
          <cell r="N353" t="str">
            <v xml:space="preserve">______ </v>
          </cell>
          <cell r="Q353" t="str">
            <v xml:space="preserve">______ </v>
          </cell>
          <cell r="R353" t="str">
            <v xml:space="preserve">______ </v>
          </cell>
          <cell r="S353" t="str">
            <v xml:space="preserve">______ </v>
          </cell>
          <cell r="U353" t="str">
            <v xml:space="preserve">______ </v>
          </cell>
          <cell r="V353" t="str">
            <v xml:space="preserve">______ </v>
          </cell>
          <cell r="W353" t="str">
            <v xml:space="preserve">______ </v>
          </cell>
          <cell r="Y353" t="str">
            <v xml:space="preserve">______ </v>
          </cell>
          <cell r="Z353" t="str">
            <v xml:space="preserve">______ </v>
          </cell>
          <cell r="AA353" t="str">
            <v xml:space="preserve">______ </v>
          </cell>
          <cell r="AC353" t="str">
            <v xml:space="preserve">______ </v>
          </cell>
          <cell r="AD353" t="str">
            <v xml:space="preserve">______ </v>
          </cell>
          <cell r="AE353" t="str">
            <v xml:space="preserve">______ </v>
          </cell>
          <cell r="AH353" t="str">
            <v xml:space="preserve">______ </v>
          </cell>
          <cell r="AI353" t="str">
            <v xml:space="preserve">______ </v>
          </cell>
          <cell r="AJ353" t="str">
            <v xml:space="preserve">______ </v>
          </cell>
          <cell r="AL353" t="str">
            <v xml:space="preserve">______ </v>
          </cell>
          <cell r="AM353" t="str">
            <v xml:space="preserve">______ </v>
          </cell>
          <cell r="AN353" t="str">
            <v xml:space="preserve">______ </v>
          </cell>
          <cell r="AP353" t="str">
            <v xml:space="preserve">______ </v>
          </cell>
          <cell r="AQ353" t="str">
            <v xml:space="preserve">______ </v>
          </cell>
          <cell r="AR353" t="str">
            <v xml:space="preserve">______ </v>
          </cell>
          <cell r="AT353" t="str">
            <v xml:space="preserve">______ </v>
          </cell>
          <cell r="AU353" t="str">
            <v xml:space="preserve">______ </v>
          </cell>
          <cell r="AV353" t="str">
            <v xml:space="preserve">______ </v>
          </cell>
          <cell r="AY353" t="str">
            <v xml:space="preserve">______ </v>
          </cell>
          <cell r="AZ353" t="str">
            <v xml:space="preserve">______ </v>
          </cell>
          <cell r="BA353" t="str">
            <v xml:space="preserve">______ </v>
          </cell>
          <cell r="BC353" t="str">
            <v xml:space="preserve">______ </v>
          </cell>
          <cell r="BD353" t="str">
            <v xml:space="preserve">______ </v>
          </cell>
          <cell r="BE353" t="str">
            <v xml:space="preserve">______ </v>
          </cell>
          <cell r="BG353" t="str">
            <v xml:space="preserve">______ </v>
          </cell>
          <cell r="BH353" t="str">
            <v xml:space="preserve">______ </v>
          </cell>
          <cell r="BI353" t="str">
            <v xml:space="preserve">______ </v>
          </cell>
          <cell r="BK353" t="str">
            <v xml:space="preserve">______ </v>
          </cell>
          <cell r="BL353" t="str">
            <v xml:space="preserve">______ </v>
          </cell>
          <cell r="BM353" t="str">
            <v xml:space="preserve">______ </v>
          </cell>
          <cell r="BP353" t="str">
            <v xml:space="preserve">______ </v>
          </cell>
          <cell r="BQ353" t="str">
            <v xml:space="preserve">______ </v>
          </cell>
          <cell r="BR353" t="str">
            <v xml:space="preserve">______ </v>
          </cell>
          <cell r="BT353" t="str">
            <v xml:space="preserve">______ </v>
          </cell>
          <cell r="BU353" t="str">
            <v xml:space="preserve">______ </v>
          </cell>
          <cell r="BV353" t="str">
            <v xml:space="preserve">______ </v>
          </cell>
          <cell r="BX353" t="str">
            <v xml:space="preserve">______ </v>
          </cell>
          <cell r="BY353" t="str">
            <v xml:space="preserve">______ </v>
          </cell>
          <cell r="BZ353" t="str">
            <v xml:space="preserve">______ </v>
          </cell>
          <cell r="CB353" t="str">
            <v xml:space="preserve">______ </v>
          </cell>
          <cell r="CC353" t="str">
            <v xml:space="preserve">______ </v>
          </cell>
          <cell r="CD353" t="str">
            <v xml:space="preserve">______ </v>
          </cell>
          <cell r="CG353" t="str">
            <v xml:space="preserve">______ </v>
          </cell>
          <cell r="CH353" t="str">
            <v xml:space="preserve">______ </v>
          </cell>
          <cell r="CI353" t="str">
            <v xml:space="preserve">______ </v>
          </cell>
        </row>
        <row r="354">
          <cell r="A354" t="str">
            <v>TOTAL SLS &amp; MKTG EXP</v>
          </cell>
          <cell r="E354">
            <v>3.0051600000000001</v>
          </cell>
          <cell r="F354">
            <v>4</v>
          </cell>
          <cell r="G354">
            <v>3.4000000000000004</v>
          </cell>
          <cell r="H354">
            <v>5</v>
          </cell>
          <cell r="K354">
            <v>3.7329999999999997</v>
          </cell>
          <cell r="L354">
            <v>4.3220000000000001</v>
          </cell>
          <cell r="M354">
            <v>4.8930000000000007</v>
          </cell>
          <cell r="N354">
            <v>5.3800000000000008</v>
          </cell>
          <cell r="Q354">
            <v>1.5059999999999998</v>
          </cell>
          <cell r="R354">
            <v>1.268</v>
          </cell>
          <cell r="S354">
            <v>1.268</v>
          </cell>
          <cell r="U354">
            <v>1.5049999999999999</v>
          </cell>
          <cell r="V354">
            <v>1.5139999999999998</v>
          </cell>
          <cell r="W354">
            <v>1.5139999999999998</v>
          </cell>
          <cell r="Y354">
            <v>1.7079999999999997</v>
          </cell>
          <cell r="Z354">
            <v>1.7189999999999999</v>
          </cell>
          <cell r="AA354">
            <v>1.7189999999999999</v>
          </cell>
          <cell r="AC354">
            <v>4.7189999999999994</v>
          </cell>
          <cell r="AD354">
            <v>4.5009999999999994</v>
          </cell>
          <cell r="AE354">
            <v>4.5009999999999994</v>
          </cell>
          <cell r="AH354">
            <v>1.5390000000000001</v>
          </cell>
          <cell r="AI354">
            <v>1.5390000000000001</v>
          </cell>
          <cell r="AJ354">
            <v>1.5390000000000001</v>
          </cell>
          <cell r="AL354">
            <v>1.538</v>
          </cell>
          <cell r="AM354">
            <v>1.538</v>
          </cell>
          <cell r="AN354">
            <v>1.538</v>
          </cell>
          <cell r="AP354">
            <v>1.7410000000000001</v>
          </cell>
          <cell r="AQ354">
            <v>1.7410000000000001</v>
          </cell>
          <cell r="AR354">
            <v>1.7410000000000001</v>
          </cell>
          <cell r="AT354">
            <v>4.8179999999999996</v>
          </cell>
          <cell r="AU354">
            <v>4.8179999999999996</v>
          </cell>
          <cell r="AV354">
            <v>4.8179999999999996</v>
          </cell>
          <cell r="AY354">
            <v>1.3809999999999998</v>
          </cell>
          <cell r="AZ354">
            <v>1.3809999999999998</v>
          </cell>
          <cell r="BA354">
            <v>1.3809999999999998</v>
          </cell>
          <cell r="BC354">
            <v>1.38</v>
          </cell>
          <cell r="BD354">
            <v>1.38</v>
          </cell>
          <cell r="BE354">
            <v>1.38</v>
          </cell>
          <cell r="BG354">
            <v>1.5680000000000001</v>
          </cell>
          <cell r="BH354">
            <v>1.5680000000000001</v>
          </cell>
          <cell r="BI354">
            <v>1.5680000000000001</v>
          </cell>
          <cell r="BK354">
            <v>4.3289999999999997</v>
          </cell>
          <cell r="BL354">
            <v>4.3289999999999997</v>
          </cell>
          <cell r="BM354">
            <v>4.3289999999999997</v>
          </cell>
          <cell r="BP354">
            <v>1.3809999999999998</v>
          </cell>
          <cell r="BQ354">
            <v>1.3809999999999998</v>
          </cell>
          <cell r="BR354">
            <v>1.3809999999999998</v>
          </cell>
          <cell r="BT354">
            <v>1.38</v>
          </cell>
          <cell r="BU354">
            <v>1.38</v>
          </cell>
          <cell r="BV354">
            <v>1.38</v>
          </cell>
          <cell r="BX354">
            <v>1.5680000000000001</v>
          </cell>
          <cell r="BY354">
            <v>1.5680000000000001</v>
          </cell>
          <cell r="BZ354">
            <v>1.5680000000000001</v>
          </cell>
          <cell r="CB354">
            <v>4.3289999999999997</v>
          </cell>
          <cell r="CC354">
            <v>4.3289999999999997</v>
          </cell>
          <cell r="CD354">
            <v>4.3289999999999997</v>
          </cell>
          <cell r="CG354">
            <v>18.195</v>
          </cell>
          <cell r="CH354">
            <v>17.977</v>
          </cell>
          <cell r="CI354">
            <v>17.977</v>
          </cell>
        </row>
        <row r="356">
          <cell r="A356" t="str">
            <v>G&amp;A EXP - DIV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K356">
            <v>0.39900000000000002</v>
          </cell>
          <cell r="L356">
            <v>0.47700000000000004</v>
          </cell>
          <cell r="M356">
            <v>0.49</v>
          </cell>
          <cell r="N356">
            <v>0.66300000000000003</v>
          </cell>
          <cell r="Q356">
            <v>0.13900000000000001</v>
          </cell>
          <cell r="R356">
            <v>0.124</v>
          </cell>
          <cell r="S356">
            <v>0.124</v>
          </cell>
          <cell r="U356">
            <v>0.13900000000000001</v>
          </cell>
          <cell r="V356">
            <v>0.13900000000000001</v>
          </cell>
          <cell r="W356">
            <v>0.13900000000000001</v>
          </cell>
          <cell r="Y356">
            <v>0.155</v>
          </cell>
          <cell r="Z356">
            <v>0.155</v>
          </cell>
          <cell r="AA356">
            <v>0.155</v>
          </cell>
          <cell r="AC356">
            <v>0.433</v>
          </cell>
          <cell r="AD356">
            <v>0.41800000000000004</v>
          </cell>
          <cell r="AE356">
            <v>0.41800000000000004</v>
          </cell>
          <cell r="AH356">
            <v>0.13900000000000001</v>
          </cell>
          <cell r="AI356">
            <v>0.13900000000000001</v>
          </cell>
          <cell r="AJ356">
            <v>0.13900000000000001</v>
          </cell>
          <cell r="AL356">
            <v>0.13900000000000001</v>
          </cell>
          <cell r="AM356">
            <v>0.13900000000000001</v>
          </cell>
          <cell r="AN356">
            <v>0.13900000000000001</v>
          </cell>
          <cell r="AP356">
            <v>0.155</v>
          </cell>
          <cell r="AQ356">
            <v>0.155</v>
          </cell>
          <cell r="AR356">
            <v>0.155</v>
          </cell>
          <cell r="AT356">
            <v>0.43300000000000005</v>
          </cell>
          <cell r="AU356">
            <v>0.43300000000000005</v>
          </cell>
          <cell r="AV356">
            <v>0.43300000000000005</v>
          </cell>
          <cell r="AY356">
            <v>0.124</v>
          </cell>
          <cell r="AZ356">
            <v>0.124</v>
          </cell>
          <cell r="BA356">
            <v>0.124</v>
          </cell>
          <cell r="BC356">
            <v>0.124</v>
          </cell>
          <cell r="BD356">
            <v>0.124</v>
          </cell>
          <cell r="BE356">
            <v>0.124</v>
          </cell>
          <cell r="BG356">
            <v>0.223</v>
          </cell>
          <cell r="BH356">
            <v>0.223</v>
          </cell>
          <cell r="BI356">
            <v>0.223</v>
          </cell>
          <cell r="BK356">
            <v>0.47099999999999997</v>
          </cell>
          <cell r="BL356">
            <v>0.47099999999999997</v>
          </cell>
          <cell r="BM356">
            <v>0.47099999999999997</v>
          </cell>
          <cell r="BP356">
            <v>0.124</v>
          </cell>
          <cell r="BQ356">
            <v>0.124</v>
          </cell>
          <cell r="BR356">
            <v>0.124</v>
          </cell>
          <cell r="BT356">
            <v>0.10400000000000001</v>
          </cell>
          <cell r="BU356">
            <v>0.10400000000000001</v>
          </cell>
          <cell r="BV356">
            <v>0.10400000000000001</v>
          </cell>
          <cell r="BX356">
            <v>0.247</v>
          </cell>
          <cell r="BY356">
            <v>0.247</v>
          </cell>
          <cell r="BZ356">
            <v>0.247</v>
          </cell>
          <cell r="CB356">
            <v>0.47499999999999998</v>
          </cell>
          <cell r="CC356">
            <v>0.47499999999999998</v>
          </cell>
          <cell r="CD356">
            <v>0.47499999999999998</v>
          </cell>
          <cell r="CG356">
            <v>1.8120000000000003</v>
          </cell>
          <cell r="CH356">
            <v>1.7970000000000002</v>
          </cell>
          <cell r="CI356">
            <v>1.7970000000000002</v>
          </cell>
        </row>
        <row r="357">
          <cell r="A357" t="str">
            <v>G&amp;A EXP - ALLOC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K357">
            <v>0.54600000000000004</v>
          </cell>
          <cell r="L357">
            <v>0.63500000000000001</v>
          </cell>
          <cell r="M357">
            <v>0.72599999999999998</v>
          </cell>
          <cell r="N357">
            <v>0.60400000000000009</v>
          </cell>
          <cell r="Q357">
            <v>0.20900000000000002</v>
          </cell>
          <cell r="R357">
            <v>0.13</v>
          </cell>
          <cell r="S357">
            <v>0.13</v>
          </cell>
          <cell r="U357">
            <v>0.20800000000000002</v>
          </cell>
          <cell r="V357">
            <v>0.20200000000000001</v>
          </cell>
          <cell r="W357">
            <v>0.20200000000000001</v>
          </cell>
          <cell r="Y357">
            <v>0.20800000000000002</v>
          </cell>
          <cell r="Z357">
            <v>0.20200000000000001</v>
          </cell>
          <cell r="AA357">
            <v>0.20200000000000001</v>
          </cell>
          <cell r="AC357">
            <v>0.625</v>
          </cell>
          <cell r="AD357">
            <v>0.53400000000000003</v>
          </cell>
          <cell r="AE357">
            <v>0.53400000000000003</v>
          </cell>
          <cell r="AH357">
            <v>0.20900000000000002</v>
          </cell>
          <cell r="AI357">
            <v>0.20900000000000002</v>
          </cell>
          <cell r="AJ357">
            <v>0.20900000000000002</v>
          </cell>
          <cell r="AL357">
            <v>0.20900000000000002</v>
          </cell>
          <cell r="AM357">
            <v>0.20900000000000002</v>
          </cell>
          <cell r="AN357">
            <v>0.20900000000000002</v>
          </cell>
          <cell r="AP357">
            <v>0.20900000000000002</v>
          </cell>
          <cell r="AQ357">
            <v>0.20900000000000002</v>
          </cell>
          <cell r="AR357">
            <v>0.20900000000000002</v>
          </cell>
          <cell r="AT357">
            <v>0.627</v>
          </cell>
          <cell r="AU357">
            <v>0.627</v>
          </cell>
          <cell r="AV357">
            <v>0.627</v>
          </cell>
          <cell r="AY357">
            <v>0.249</v>
          </cell>
          <cell r="AZ357">
            <v>0.249</v>
          </cell>
          <cell r="BA357">
            <v>0.249</v>
          </cell>
          <cell r="BC357">
            <v>0.249</v>
          </cell>
          <cell r="BD357">
            <v>0.249</v>
          </cell>
          <cell r="BE357">
            <v>0.249</v>
          </cell>
          <cell r="BG357">
            <v>0.253</v>
          </cell>
          <cell r="BH357">
            <v>0.253</v>
          </cell>
          <cell r="BI357">
            <v>0.253</v>
          </cell>
          <cell r="BK357">
            <v>0.751</v>
          </cell>
          <cell r="BL357">
            <v>0.751</v>
          </cell>
          <cell r="BM357">
            <v>0.751</v>
          </cell>
          <cell r="BP357">
            <v>0.25600000000000001</v>
          </cell>
          <cell r="BQ357">
            <v>0.25600000000000001</v>
          </cell>
          <cell r="BR357">
            <v>0.25600000000000001</v>
          </cell>
          <cell r="BT357">
            <v>0.25600000000000001</v>
          </cell>
          <cell r="BU357">
            <v>0.25600000000000001</v>
          </cell>
          <cell r="BV357">
            <v>0.25600000000000001</v>
          </cell>
          <cell r="BX357">
            <v>0.25600000000000001</v>
          </cell>
          <cell r="BY357">
            <v>0.25600000000000001</v>
          </cell>
          <cell r="BZ357">
            <v>0.25600000000000001</v>
          </cell>
          <cell r="CB357">
            <v>0.76800000000000002</v>
          </cell>
          <cell r="CC357">
            <v>0.76800000000000002</v>
          </cell>
          <cell r="CD357">
            <v>0.76800000000000002</v>
          </cell>
          <cell r="CG357">
            <v>2.7709999999999999</v>
          </cell>
          <cell r="CH357">
            <v>2.6799999999999997</v>
          </cell>
          <cell r="CI357">
            <v>2.6799999999999997</v>
          </cell>
        </row>
        <row r="358">
          <cell r="E358" t="str">
            <v xml:space="preserve">______ </v>
          </cell>
          <cell r="F358" t="str">
            <v xml:space="preserve">______ </v>
          </cell>
          <cell r="G358" t="str">
            <v xml:space="preserve">______ </v>
          </cell>
          <cell r="H358" t="str">
            <v xml:space="preserve">______ </v>
          </cell>
          <cell r="K358" t="str">
            <v xml:space="preserve">______ </v>
          </cell>
          <cell r="L358" t="str">
            <v xml:space="preserve">______ </v>
          </cell>
          <cell r="M358" t="str">
            <v xml:space="preserve">______ </v>
          </cell>
          <cell r="N358" t="str">
            <v xml:space="preserve">______ </v>
          </cell>
          <cell r="Q358" t="str">
            <v xml:space="preserve">______ </v>
          </cell>
          <cell r="R358" t="str">
            <v xml:space="preserve">______ </v>
          </cell>
          <cell r="S358" t="str">
            <v xml:space="preserve">______ </v>
          </cell>
          <cell r="U358" t="str">
            <v xml:space="preserve">______ </v>
          </cell>
          <cell r="V358" t="str">
            <v xml:space="preserve">______ </v>
          </cell>
          <cell r="W358" t="str">
            <v xml:space="preserve">______ </v>
          </cell>
          <cell r="Y358" t="str">
            <v xml:space="preserve">______ </v>
          </cell>
          <cell r="Z358" t="str">
            <v xml:space="preserve">______ </v>
          </cell>
          <cell r="AA358" t="str">
            <v xml:space="preserve">______ </v>
          </cell>
          <cell r="AC358" t="str">
            <v xml:space="preserve">______ </v>
          </cell>
          <cell r="AD358" t="str">
            <v xml:space="preserve">______ </v>
          </cell>
          <cell r="AE358" t="str">
            <v xml:space="preserve">______ </v>
          </cell>
          <cell r="AH358" t="str">
            <v xml:space="preserve">______ </v>
          </cell>
          <cell r="AI358" t="str">
            <v xml:space="preserve">______ </v>
          </cell>
          <cell r="AJ358" t="str">
            <v xml:space="preserve">______ </v>
          </cell>
          <cell r="AL358" t="str">
            <v xml:space="preserve">______ </v>
          </cell>
          <cell r="AM358" t="str">
            <v xml:space="preserve">______ </v>
          </cell>
          <cell r="AN358" t="str">
            <v xml:space="preserve">______ </v>
          </cell>
          <cell r="AP358" t="str">
            <v xml:space="preserve">______ </v>
          </cell>
          <cell r="AQ358" t="str">
            <v xml:space="preserve">______ </v>
          </cell>
          <cell r="AR358" t="str">
            <v xml:space="preserve">______ </v>
          </cell>
          <cell r="AT358" t="str">
            <v xml:space="preserve">______ </v>
          </cell>
          <cell r="AU358" t="str">
            <v xml:space="preserve">______ </v>
          </cell>
          <cell r="AV358" t="str">
            <v xml:space="preserve">______ </v>
          </cell>
          <cell r="AY358" t="str">
            <v xml:space="preserve">______ </v>
          </cell>
          <cell r="AZ358" t="str">
            <v xml:space="preserve">______ </v>
          </cell>
          <cell r="BA358" t="str">
            <v xml:space="preserve">______ </v>
          </cell>
          <cell r="BC358" t="str">
            <v xml:space="preserve">______ </v>
          </cell>
          <cell r="BD358" t="str">
            <v xml:space="preserve">______ </v>
          </cell>
          <cell r="BE358" t="str">
            <v xml:space="preserve">______ </v>
          </cell>
          <cell r="BG358" t="str">
            <v xml:space="preserve">______ </v>
          </cell>
          <cell r="BH358" t="str">
            <v xml:space="preserve">______ </v>
          </cell>
          <cell r="BI358" t="str">
            <v xml:space="preserve">______ </v>
          </cell>
          <cell r="BK358" t="str">
            <v xml:space="preserve">______ </v>
          </cell>
          <cell r="BL358" t="str">
            <v xml:space="preserve">______ </v>
          </cell>
          <cell r="BM358" t="str">
            <v xml:space="preserve">______ </v>
          </cell>
          <cell r="BP358" t="str">
            <v xml:space="preserve">______ </v>
          </cell>
          <cell r="BQ358" t="str">
            <v xml:space="preserve">______ </v>
          </cell>
          <cell r="BR358" t="str">
            <v xml:space="preserve">______ </v>
          </cell>
          <cell r="BT358" t="str">
            <v xml:space="preserve">______ </v>
          </cell>
          <cell r="BU358" t="str">
            <v xml:space="preserve">______ </v>
          </cell>
          <cell r="BV358" t="str">
            <v xml:space="preserve">______ </v>
          </cell>
          <cell r="BX358" t="str">
            <v xml:space="preserve">______ </v>
          </cell>
          <cell r="BY358" t="str">
            <v xml:space="preserve">______ </v>
          </cell>
          <cell r="BZ358" t="str">
            <v xml:space="preserve">______ </v>
          </cell>
          <cell r="CB358" t="str">
            <v xml:space="preserve">______ </v>
          </cell>
          <cell r="CC358" t="str">
            <v xml:space="preserve">______ </v>
          </cell>
          <cell r="CD358" t="str">
            <v xml:space="preserve">______ </v>
          </cell>
          <cell r="CG358" t="str">
            <v xml:space="preserve">______ </v>
          </cell>
          <cell r="CH358" t="str">
            <v xml:space="preserve">______ </v>
          </cell>
          <cell r="CI358" t="str">
            <v xml:space="preserve">______ </v>
          </cell>
        </row>
        <row r="359">
          <cell r="A359" t="str">
            <v>TOTAL G&amp;A EXPENSE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K359">
            <v>0.94500000000000006</v>
          </cell>
          <cell r="L359">
            <v>1.1120000000000001</v>
          </cell>
          <cell r="M359">
            <v>1.216</v>
          </cell>
          <cell r="N359">
            <v>1.2670000000000001</v>
          </cell>
          <cell r="Q359">
            <v>0.34800000000000003</v>
          </cell>
          <cell r="R359">
            <v>0.254</v>
          </cell>
          <cell r="S359">
            <v>0.254</v>
          </cell>
          <cell r="U359">
            <v>0.34700000000000003</v>
          </cell>
          <cell r="V359">
            <v>0.34100000000000003</v>
          </cell>
          <cell r="W359">
            <v>0.34100000000000003</v>
          </cell>
          <cell r="Y359">
            <v>0.36299999999999999</v>
          </cell>
          <cell r="Z359">
            <v>0.35699999999999998</v>
          </cell>
          <cell r="AA359">
            <v>0.35699999999999998</v>
          </cell>
          <cell r="AC359">
            <v>1.0580000000000001</v>
          </cell>
          <cell r="AD359">
            <v>0.95200000000000007</v>
          </cell>
          <cell r="AE359">
            <v>0.95200000000000007</v>
          </cell>
          <cell r="AH359">
            <v>0.34800000000000003</v>
          </cell>
          <cell r="AI359">
            <v>0.34800000000000003</v>
          </cell>
          <cell r="AJ359">
            <v>0.34800000000000003</v>
          </cell>
          <cell r="AL359">
            <v>0.34800000000000003</v>
          </cell>
          <cell r="AM359">
            <v>0.34800000000000003</v>
          </cell>
          <cell r="AN359">
            <v>0.34800000000000003</v>
          </cell>
          <cell r="AP359">
            <v>0.36399999999999999</v>
          </cell>
          <cell r="AQ359">
            <v>0.36399999999999999</v>
          </cell>
          <cell r="AR359">
            <v>0.36399999999999999</v>
          </cell>
          <cell r="AT359">
            <v>1.06</v>
          </cell>
          <cell r="AU359">
            <v>1.06</v>
          </cell>
          <cell r="AV359">
            <v>1.06</v>
          </cell>
          <cell r="AY359">
            <v>0.373</v>
          </cell>
          <cell r="AZ359">
            <v>0.373</v>
          </cell>
          <cell r="BA359">
            <v>0.373</v>
          </cell>
          <cell r="BC359">
            <v>0.373</v>
          </cell>
          <cell r="BD359">
            <v>0.373</v>
          </cell>
          <cell r="BE359">
            <v>0.373</v>
          </cell>
          <cell r="BG359">
            <v>0.47599999999999998</v>
          </cell>
          <cell r="BH359">
            <v>0.47599999999999998</v>
          </cell>
          <cell r="BI359">
            <v>0.47599999999999998</v>
          </cell>
          <cell r="BK359">
            <v>1.222</v>
          </cell>
          <cell r="BL359">
            <v>1.222</v>
          </cell>
          <cell r="BM359">
            <v>1.222</v>
          </cell>
          <cell r="BP359">
            <v>0.38</v>
          </cell>
          <cell r="BQ359">
            <v>0.38</v>
          </cell>
          <cell r="BR359">
            <v>0.38</v>
          </cell>
          <cell r="BT359">
            <v>0.36</v>
          </cell>
          <cell r="BU359">
            <v>0.36</v>
          </cell>
          <cell r="BV359">
            <v>0.36</v>
          </cell>
          <cell r="BX359">
            <v>0.503</v>
          </cell>
          <cell r="BY359">
            <v>0.503</v>
          </cell>
          <cell r="BZ359">
            <v>0.503</v>
          </cell>
          <cell r="CB359">
            <v>1.2429999999999999</v>
          </cell>
          <cell r="CC359">
            <v>1.2429999999999999</v>
          </cell>
          <cell r="CD359">
            <v>1.2429999999999999</v>
          </cell>
          <cell r="CG359">
            <v>4.5830000000000002</v>
          </cell>
          <cell r="CH359">
            <v>4.4770000000000003</v>
          </cell>
          <cell r="CI359">
            <v>4.4770000000000003</v>
          </cell>
        </row>
        <row r="361">
          <cell r="A361" t="str">
            <v>S,G&amp;A - DIV</v>
          </cell>
          <cell r="E361">
            <v>1.90516</v>
          </cell>
          <cell r="F361">
            <v>2.6</v>
          </cell>
          <cell r="G361">
            <v>2.1</v>
          </cell>
          <cell r="H361">
            <v>3.4</v>
          </cell>
          <cell r="K361">
            <v>3.2149999999999999</v>
          </cell>
          <cell r="L361">
            <v>3.7360000000000002</v>
          </cell>
          <cell r="M361">
            <v>4.1610000000000005</v>
          </cell>
          <cell r="N361">
            <v>4.2420000000000009</v>
          </cell>
          <cell r="Q361">
            <v>1.1719999999999999</v>
          </cell>
          <cell r="R361">
            <v>0.96899999999999997</v>
          </cell>
          <cell r="S361">
            <v>0.96899999999999997</v>
          </cell>
          <cell r="U361">
            <v>1.1719999999999999</v>
          </cell>
          <cell r="V361">
            <v>1.1719999999999999</v>
          </cell>
          <cell r="W361">
            <v>1.1719999999999999</v>
          </cell>
          <cell r="Y361">
            <v>1.3089999999999999</v>
          </cell>
          <cell r="Z361">
            <v>1.3089999999999999</v>
          </cell>
          <cell r="AA361">
            <v>1.3089999999999999</v>
          </cell>
          <cell r="AC361">
            <v>3.6529999999999996</v>
          </cell>
          <cell r="AD361">
            <v>3.45</v>
          </cell>
          <cell r="AE361">
            <v>3.45</v>
          </cell>
          <cell r="AH361">
            <v>1.2050000000000001</v>
          </cell>
          <cell r="AI361">
            <v>1.2050000000000001</v>
          </cell>
          <cell r="AJ361">
            <v>1.2050000000000001</v>
          </cell>
          <cell r="AL361">
            <v>1.2050000000000001</v>
          </cell>
          <cell r="AM361">
            <v>1.2050000000000001</v>
          </cell>
          <cell r="AN361">
            <v>1.2050000000000001</v>
          </cell>
          <cell r="AP361">
            <v>1.3420000000000001</v>
          </cell>
          <cell r="AQ361">
            <v>1.3420000000000001</v>
          </cell>
          <cell r="AR361">
            <v>1.3420000000000001</v>
          </cell>
          <cell r="AT361">
            <v>3.7520000000000002</v>
          </cell>
          <cell r="AU361">
            <v>3.7520000000000002</v>
          </cell>
          <cell r="AV361">
            <v>3.7520000000000002</v>
          </cell>
          <cell r="AY361">
            <v>1.032</v>
          </cell>
          <cell r="AZ361">
            <v>1.032</v>
          </cell>
          <cell r="BA361">
            <v>1.032</v>
          </cell>
          <cell r="BC361">
            <v>1.032</v>
          </cell>
          <cell r="BD361">
            <v>1.032</v>
          </cell>
          <cell r="BE361">
            <v>1.032</v>
          </cell>
          <cell r="BG361">
            <v>1.2370000000000001</v>
          </cell>
          <cell r="BH361">
            <v>1.2370000000000001</v>
          </cell>
          <cell r="BI361">
            <v>1.2370000000000001</v>
          </cell>
          <cell r="BK361">
            <v>3.3010000000000002</v>
          </cell>
          <cell r="BL361">
            <v>3.3010000000000002</v>
          </cell>
          <cell r="BM361">
            <v>3.3010000000000002</v>
          </cell>
          <cell r="BP361">
            <v>1.032</v>
          </cell>
          <cell r="BQ361">
            <v>1.032</v>
          </cell>
          <cell r="BR361">
            <v>1.032</v>
          </cell>
          <cell r="BT361">
            <v>1.012</v>
          </cell>
          <cell r="BU361">
            <v>1.012</v>
          </cell>
          <cell r="BV361">
            <v>1.012</v>
          </cell>
          <cell r="BX361">
            <v>1.2610000000000001</v>
          </cell>
          <cell r="BY361">
            <v>1.2610000000000001</v>
          </cell>
          <cell r="BZ361">
            <v>1.2610000000000001</v>
          </cell>
          <cell r="CB361">
            <v>3.3050000000000002</v>
          </cell>
          <cell r="CC361">
            <v>3.3050000000000002</v>
          </cell>
          <cell r="CD361">
            <v>3.3050000000000002</v>
          </cell>
          <cell r="CG361">
            <v>14.010999999999999</v>
          </cell>
          <cell r="CH361">
            <v>13.808</v>
          </cell>
          <cell r="CI361">
            <v>13.808</v>
          </cell>
        </row>
        <row r="362">
          <cell r="A362" t="str">
            <v>S,G&amp;A - ALLOC</v>
          </cell>
          <cell r="E362">
            <v>1.1000000000000001</v>
          </cell>
          <cell r="F362">
            <v>1.4</v>
          </cell>
          <cell r="G362">
            <v>1.3</v>
          </cell>
          <cell r="H362">
            <v>1.6</v>
          </cell>
          <cell r="K362">
            <v>1.4630000000000001</v>
          </cell>
          <cell r="L362">
            <v>1.698</v>
          </cell>
          <cell r="M362">
            <v>1.948</v>
          </cell>
          <cell r="N362">
            <v>2.4050000000000002</v>
          </cell>
          <cell r="Q362">
            <v>0.68199999999999994</v>
          </cell>
          <cell r="R362">
            <v>0.55299999999999994</v>
          </cell>
          <cell r="S362">
            <v>0.55299999999999994</v>
          </cell>
          <cell r="U362">
            <v>0.67999999999999994</v>
          </cell>
          <cell r="V362">
            <v>0.68300000000000005</v>
          </cell>
          <cell r="W362">
            <v>0.68300000000000005</v>
          </cell>
          <cell r="Y362">
            <v>0.76200000000000001</v>
          </cell>
          <cell r="Z362">
            <v>0.7669999999999999</v>
          </cell>
          <cell r="AA362">
            <v>0.7669999999999999</v>
          </cell>
          <cell r="AC362">
            <v>2.1240000000000001</v>
          </cell>
          <cell r="AD362">
            <v>2.0030000000000001</v>
          </cell>
          <cell r="AE362">
            <v>2.0030000000000001</v>
          </cell>
          <cell r="AH362">
            <v>0.68199999999999994</v>
          </cell>
          <cell r="AI362">
            <v>0.68199999999999994</v>
          </cell>
          <cell r="AJ362">
            <v>0.68199999999999994</v>
          </cell>
          <cell r="AL362">
            <v>0.68100000000000005</v>
          </cell>
          <cell r="AM362">
            <v>0.68100000000000005</v>
          </cell>
          <cell r="AN362">
            <v>0.68100000000000005</v>
          </cell>
          <cell r="AP362">
            <v>0.7629999999999999</v>
          </cell>
          <cell r="AQ362">
            <v>0.7629999999999999</v>
          </cell>
          <cell r="AR362">
            <v>0.7629999999999999</v>
          </cell>
          <cell r="AT362">
            <v>2.1259999999999999</v>
          </cell>
          <cell r="AU362">
            <v>2.1259999999999999</v>
          </cell>
          <cell r="AV362">
            <v>2.1259999999999999</v>
          </cell>
          <cell r="AY362">
            <v>0.72199999999999998</v>
          </cell>
          <cell r="AZ362">
            <v>0.72199999999999998</v>
          </cell>
          <cell r="BA362">
            <v>0.72199999999999998</v>
          </cell>
          <cell r="BC362">
            <v>0.72099999999999997</v>
          </cell>
          <cell r="BD362">
            <v>0.72099999999999997</v>
          </cell>
          <cell r="BE362">
            <v>0.72099999999999997</v>
          </cell>
          <cell r="BG362">
            <v>0.80699999999999994</v>
          </cell>
          <cell r="BH362">
            <v>0.80699999999999994</v>
          </cell>
          <cell r="BI362">
            <v>0.80699999999999994</v>
          </cell>
          <cell r="BK362">
            <v>2.25</v>
          </cell>
          <cell r="BL362">
            <v>2.25</v>
          </cell>
          <cell r="BM362">
            <v>2.25</v>
          </cell>
          <cell r="BP362">
            <v>0.72899999999999998</v>
          </cell>
          <cell r="BQ362">
            <v>0.72899999999999998</v>
          </cell>
          <cell r="BR362">
            <v>0.72899999999999998</v>
          </cell>
          <cell r="BT362">
            <v>0.72799999999999998</v>
          </cell>
          <cell r="BU362">
            <v>0.72799999999999998</v>
          </cell>
          <cell r="BV362">
            <v>0.72799999999999998</v>
          </cell>
          <cell r="BX362">
            <v>0.80999999999999994</v>
          </cell>
          <cell r="BY362">
            <v>0.80999999999999994</v>
          </cell>
          <cell r="BZ362">
            <v>0.80999999999999994</v>
          </cell>
          <cell r="CB362">
            <v>2.2669999999999999</v>
          </cell>
          <cell r="CC362">
            <v>2.2669999999999999</v>
          </cell>
          <cell r="CD362">
            <v>2.2669999999999999</v>
          </cell>
          <cell r="CG362">
            <v>8.7669999999999995</v>
          </cell>
          <cell r="CH362">
            <v>8.645999999999999</v>
          </cell>
          <cell r="CI362">
            <v>8.645999999999999</v>
          </cell>
        </row>
        <row r="363">
          <cell r="E363" t="str">
            <v xml:space="preserve">______ </v>
          </cell>
          <cell r="F363" t="str">
            <v xml:space="preserve">______ </v>
          </cell>
          <cell r="G363" t="str">
            <v xml:space="preserve">______ </v>
          </cell>
          <cell r="H363" t="str">
            <v xml:space="preserve">______ </v>
          </cell>
          <cell r="K363" t="str">
            <v xml:space="preserve">______ </v>
          </cell>
          <cell r="L363" t="str">
            <v xml:space="preserve">______ </v>
          </cell>
          <cell r="M363" t="str">
            <v xml:space="preserve">______ </v>
          </cell>
          <cell r="N363" t="str">
            <v xml:space="preserve">______ </v>
          </cell>
          <cell r="Q363" t="str">
            <v xml:space="preserve">______ </v>
          </cell>
          <cell r="R363" t="str">
            <v xml:space="preserve">______ </v>
          </cell>
          <cell r="S363" t="str">
            <v xml:space="preserve">______ </v>
          </cell>
          <cell r="U363" t="str">
            <v xml:space="preserve">______ </v>
          </cell>
          <cell r="V363" t="str">
            <v xml:space="preserve">______ </v>
          </cell>
          <cell r="W363" t="str">
            <v xml:space="preserve">______ </v>
          </cell>
          <cell r="Y363" t="str">
            <v xml:space="preserve">______ </v>
          </cell>
          <cell r="Z363" t="str">
            <v xml:space="preserve">______ </v>
          </cell>
          <cell r="AA363" t="str">
            <v xml:space="preserve">______ </v>
          </cell>
          <cell r="AC363" t="str">
            <v xml:space="preserve">______ </v>
          </cell>
          <cell r="AD363" t="str">
            <v xml:space="preserve">______ </v>
          </cell>
          <cell r="AE363" t="str">
            <v xml:space="preserve">______ </v>
          </cell>
          <cell r="AH363" t="str">
            <v xml:space="preserve">______ </v>
          </cell>
          <cell r="AI363" t="str">
            <v xml:space="preserve">______ </v>
          </cell>
          <cell r="AJ363" t="str">
            <v xml:space="preserve">______ </v>
          </cell>
          <cell r="AL363" t="str">
            <v xml:space="preserve">______ </v>
          </cell>
          <cell r="AM363" t="str">
            <v xml:space="preserve">______ </v>
          </cell>
          <cell r="AN363" t="str">
            <v xml:space="preserve">______ </v>
          </cell>
          <cell r="AP363" t="str">
            <v xml:space="preserve">______ </v>
          </cell>
          <cell r="AQ363" t="str">
            <v xml:space="preserve">______ </v>
          </cell>
          <cell r="AR363" t="str">
            <v xml:space="preserve">______ </v>
          </cell>
          <cell r="AT363" t="str">
            <v xml:space="preserve">______ </v>
          </cell>
          <cell r="AU363" t="str">
            <v xml:space="preserve">______ </v>
          </cell>
          <cell r="AV363" t="str">
            <v xml:space="preserve">______ </v>
          </cell>
          <cell r="AY363" t="str">
            <v xml:space="preserve">______ </v>
          </cell>
          <cell r="AZ363" t="str">
            <v xml:space="preserve">______ </v>
          </cell>
          <cell r="BA363" t="str">
            <v xml:space="preserve">______ </v>
          </cell>
          <cell r="BC363" t="str">
            <v xml:space="preserve">______ </v>
          </cell>
          <cell r="BD363" t="str">
            <v xml:space="preserve">______ </v>
          </cell>
          <cell r="BE363" t="str">
            <v xml:space="preserve">______ </v>
          </cell>
          <cell r="BG363" t="str">
            <v xml:space="preserve">______ </v>
          </cell>
          <cell r="BH363" t="str">
            <v xml:space="preserve">______ </v>
          </cell>
          <cell r="BI363" t="str">
            <v xml:space="preserve">______ </v>
          </cell>
          <cell r="BK363" t="str">
            <v xml:space="preserve">______ </v>
          </cell>
          <cell r="BL363" t="str">
            <v xml:space="preserve">______ </v>
          </cell>
          <cell r="BM363" t="str">
            <v xml:space="preserve">______ </v>
          </cell>
          <cell r="BP363" t="str">
            <v xml:space="preserve">______ </v>
          </cell>
          <cell r="BQ363" t="str">
            <v xml:space="preserve">______ </v>
          </cell>
          <cell r="BR363" t="str">
            <v xml:space="preserve">______ </v>
          </cell>
          <cell r="BT363" t="str">
            <v xml:space="preserve">______ </v>
          </cell>
          <cell r="BU363" t="str">
            <v xml:space="preserve">______ </v>
          </cell>
          <cell r="BV363" t="str">
            <v xml:space="preserve">______ </v>
          </cell>
          <cell r="BX363" t="str">
            <v xml:space="preserve">______ </v>
          </cell>
          <cell r="BY363" t="str">
            <v xml:space="preserve">______ </v>
          </cell>
          <cell r="BZ363" t="str">
            <v xml:space="preserve">______ </v>
          </cell>
          <cell r="CB363" t="str">
            <v xml:space="preserve">______ </v>
          </cell>
          <cell r="CC363" t="str">
            <v xml:space="preserve">______ </v>
          </cell>
          <cell r="CD363" t="str">
            <v xml:space="preserve">______ </v>
          </cell>
          <cell r="CG363" t="str">
            <v xml:space="preserve">______ </v>
          </cell>
          <cell r="CH363" t="str">
            <v xml:space="preserve">______ </v>
          </cell>
          <cell r="CI363" t="str">
            <v xml:space="preserve">______ </v>
          </cell>
        </row>
        <row r="364">
          <cell r="A364" t="str">
            <v>TOTAL OPERATING EXP</v>
          </cell>
          <cell r="E364">
            <v>13.166160000000001</v>
          </cell>
          <cell r="F364">
            <v>14.978</v>
          </cell>
          <cell r="G364">
            <v>13</v>
          </cell>
          <cell r="H364">
            <v>11.8</v>
          </cell>
          <cell r="K364">
            <v>12.138000000000002</v>
          </cell>
          <cell r="L364">
            <v>14.032000000000002</v>
          </cell>
          <cell r="M364">
            <v>13.521000000000001</v>
          </cell>
          <cell r="N364">
            <v>16.816000000000003</v>
          </cell>
          <cell r="Q364">
            <v>4.1839999999999993</v>
          </cell>
          <cell r="R364">
            <v>4.0809999999999995</v>
          </cell>
          <cell r="S364">
            <v>4.0809999999999995</v>
          </cell>
          <cell r="U364">
            <v>4.1819999999999995</v>
          </cell>
          <cell r="V364">
            <v>4.4959999999999996</v>
          </cell>
          <cell r="W364">
            <v>4.4959999999999996</v>
          </cell>
          <cell r="Y364">
            <v>4.4009999999999998</v>
          </cell>
          <cell r="Z364">
            <v>5.3599999999999994</v>
          </cell>
          <cell r="AA364">
            <v>5.3599999999999994</v>
          </cell>
          <cell r="AC364">
            <v>12.767000000000001</v>
          </cell>
          <cell r="AD364">
            <v>13.937000000000001</v>
          </cell>
          <cell r="AE364">
            <v>13.937000000000001</v>
          </cell>
          <cell r="AH364">
            <v>4.3870000000000005</v>
          </cell>
          <cell r="AI364">
            <v>4.4870000000000001</v>
          </cell>
          <cell r="AJ364">
            <v>4.4870000000000001</v>
          </cell>
          <cell r="AL364">
            <v>4.3860000000000001</v>
          </cell>
          <cell r="AM364">
            <v>4.4860000000000007</v>
          </cell>
          <cell r="AN364">
            <v>4.4860000000000007</v>
          </cell>
          <cell r="AP364">
            <v>4.6050000000000004</v>
          </cell>
          <cell r="AQ364">
            <v>5.4049999999999994</v>
          </cell>
          <cell r="AR364">
            <v>5.4049999999999994</v>
          </cell>
          <cell r="AT364">
            <v>13.378</v>
          </cell>
          <cell r="AU364">
            <v>14.378</v>
          </cell>
          <cell r="AV364">
            <v>14.378</v>
          </cell>
          <cell r="AY364">
            <v>4.5890000000000004</v>
          </cell>
          <cell r="AZ364">
            <v>4.5890000000000004</v>
          </cell>
          <cell r="BA364">
            <v>4.5890000000000004</v>
          </cell>
          <cell r="BC364">
            <v>4.5880000000000001</v>
          </cell>
          <cell r="BD364">
            <v>4.5880000000000001</v>
          </cell>
          <cell r="BE364">
            <v>4.5880000000000001</v>
          </cell>
          <cell r="BG364">
            <v>4.8789999999999996</v>
          </cell>
          <cell r="BH364">
            <v>4.8789999999999996</v>
          </cell>
          <cell r="BI364">
            <v>4.8789999999999996</v>
          </cell>
          <cell r="BK364">
            <v>14.055999999999999</v>
          </cell>
          <cell r="BL364">
            <v>14.055999999999999</v>
          </cell>
          <cell r="BM364">
            <v>14.055999999999999</v>
          </cell>
          <cell r="BP364">
            <v>4.8940000000000001</v>
          </cell>
          <cell r="BQ364">
            <v>4.8940000000000001</v>
          </cell>
          <cell r="BR364">
            <v>4.8940000000000001</v>
          </cell>
          <cell r="BT364">
            <v>4.8729999999999993</v>
          </cell>
          <cell r="BU364">
            <v>4.8729999999999993</v>
          </cell>
          <cell r="BV364">
            <v>4.8729999999999993</v>
          </cell>
          <cell r="BX364">
            <v>5.2039999999999997</v>
          </cell>
          <cell r="BY364">
            <v>5.2039999999999997</v>
          </cell>
          <cell r="BZ364">
            <v>5.2039999999999997</v>
          </cell>
          <cell r="CB364">
            <v>14.971</v>
          </cell>
          <cell r="CC364">
            <v>14.971</v>
          </cell>
          <cell r="CD364">
            <v>14.971</v>
          </cell>
          <cell r="CG364">
            <v>55.171999999999997</v>
          </cell>
          <cell r="CH364">
            <v>57.342000000000006</v>
          </cell>
          <cell r="CI364">
            <v>57.342000000000006</v>
          </cell>
        </row>
        <row r="365">
          <cell r="B365" t="str">
            <v>% SALES</v>
          </cell>
          <cell r="E365">
            <v>0.6717428571428572</v>
          </cell>
          <cell r="F365">
            <v>0.58054263565891473</v>
          </cell>
          <cell r="G365">
            <v>0.33163265306122452</v>
          </cell>
          <cell r="H365">
            <v>0.29135802469135802</v>
          </cell>
          <cell r="K365">
            <v>0.40360444237547394</v>
          </cell>
          <cell r="L365">
            <v>0.34511424284906178</v>
          </cell>
          <cell r="M365">
            <v>0.32460267921448127</v>
          </cell>
          <cell r="N365">
            <v>0.44011725293132331</v>
          </cell>
          <cell r="Q365">
            <v>0.46509559804357481</v>
          </cell>
          <cell r="R365">
            <v>0.53867476240760281</v>
          </cell>
          <cell r="S365">
            <v>0.53867476240760281</v>
          </cell>
          <cell r="U365">
            <v>0.46508007117437711</v>
          </cell>
          <cell r="V365">
            <v>0.54168674698795172</v>
          </cell>
          <cell r="W365">
            <v>0.52279069767441855</v>
          </cell>
          <cell r="Y365">
            <v>0.49003451731433023</v>
          </cell>
          <cell r="Z365">
            <v>0.28359788359788357</v>
          </cell>
          <cell r="AA365">
            <v>0.2945054945054944</v>
          </cell>
          <cell r="AC365">
            <v>0.47339537988060371</v>
          </cell>
          <cell r="AD365">
            <v>0.40076489533011278</v>
          </cell>
          <cell r="AE365">
            <v>0.40542820572492433</v>
          </cell>
          <cell r="AH365">
            <v>0.44019666867348994</v>
          </cell>
          <cell r="AI365">
            <v>14.956666666666667</v>
          </cell>
          <cell r="AJ365">
            <v>14.956666666666667</v>
          </cell>
          <cell r="AL365">
            <v>0.43659167827991247</v>
          </cell>
          <cell r="AM365">
            <v>0.63183098591549303</v>
          </cell>
          <cell r="AN365">
            <v>0.63183098591549303</v>
          </cell>
          <cell r="AP365">
            <v>0.45871102699472066</v>
          </cell>
          <cell r="AQ365">
            <v>0.56894736842105254</v>
          </cell>
          <cell r="AR365">
            <v>0.72066666666666657</v>
          </cell>
          <cell r="AT365">
            <v>0.44517653322684769</v>
          </cell>
          <cell r="AU365">
            <v>0.85076923076923072</v>
          </cell>
          <cell r="AV365">
            <v>0.96496644295302025</v>
          </cell>
          <cell r="AY365">
            <v>0.3288427087065568</v>
          </cell>
          <cell r="AZ365">
            <v>0.3288427087065568</v>
          </cell>
          <cell r="BA365">
            <v>0.3288427087065568</v>
          </cell>
          <cell r="BC365">
            <v>0.3287474921180854</v>
          </cell>
          <cell r="BD365">
            <v>0.3287474921180854</v>
          </cell>
          <cell r="BE365">
            <v>0.3287474921180854</v>
          </cell>
          <cell r="BG365">
            <v>0.27181058495821725</v>
          </cell>
          <cell r="BH365">
            <v>0.27181058495821725</v>
          </cell>
          <cell r="BI365">
            <v>0.27181058495821725</v>
          </cell>
          <cell r="BK365">
            <v>0.3064913543097621</v>
          </cell>
          <cell r="BL365">
            <v>0.3064913543097621</v>
          </cell>
          <cell r="BM365">
            <v>0.3064913543097621</v>
          </cell>
          <cell r="BP365">
            <v>0.22294096209912534</v>
          </cell>
          <cell r="BQ365">
            <v>0.22294096209912534</v>
          </cell>
          <cell r="BR365">
            <v>0.22294096209912534</v>
          </cell>
          <cell r="BT365">
            <v>0.22195399681166017</v>
          </cell>
          <cell r="BU365">
            <v>0.22195399681166017</v>
          </cell>
          <cell r="BV365">
            <v>0.22195399681166017</v>
          </cell>
          <cell r="BX365">
            <v>0.2365239523679665</v>
          </cell>
          <cell r="BY365">
            <v>0.2365239523679665</v>
          </cell>
          <cell r="BZ365">
            <v>0.2365239523679665</v>
          </cell>
          <cell r="CB365">
            <v>0.2271465202020968</v>
          </cell>
          <cell r="CC365">
            <v>0.2271465202020968</v>
          </cell>
          <cell r="CD365">
            <v>0.2271465202020968</v>
          </cell>
          <cell r="CG365">
            <v>0.32686770543278632</v>
          </cell>
          <cell r="CH365">
            <v>0.35083146727359499</v>
          </cell>
          <cell r="CI365">
            <v>0.35605975932342315</v>
          </cell>
        </row>
        <row r="367">
          <cell r="A367" t="str">
            <v>CONTRIBUTION MARGIN</v>
          </cell>
          <cell r="E367">
            <v>0.13383999999999752</v>
          </cell>
          <cell r="F367">
            <v>0.72200000000000131</v>
          </cell>
          <cell r="G367">
            <v>9.9000000000000021</v>
          </cell>
          <cell r="H367">
            <v>13.099999999999998</v>
          </cell>
          <cell r="K367">
            <v>3.0839999999999961</v>
          </cell>
          <cell r="L367">
            <v>9.7849999999999984</v>
          </cell>
          <cell r="M367">
            <v>6.9939999999999998</v>
          </cell>
          <cell r="N367">
            <v>3.9789999999999992</v>
          </cell>
          <cell r="Q367">
            <v>0.81500000000000039</v>
          </cell>
          <cell r="R367">
            <v>-1.0919999999999992</v>
          </cell>
          <cell r="S367">
            <v>-1.0919999999999992</v>
          </cell>
          <cell r="U367">
            <v>0.81400000000000006</v>
          </cell>
          <cell r="V367">
            <v>8.0000000000000071E-3</v>
          </cell>
          <cell r="W367">
            <v>-9.1999999999999638E-2</v>
          </cell>
          <cell r="Y367">
            <v>0.59600000000000009</v>
          </cell>
          <cell r="Z367">
            <v>4.7390000000000008</v>
          </cell>
          <cell r="AA367">
            <v>4.8390000000000004</v>
          </cell>
          <cell r="AC367">
            <v>2.2249999999999996</v>
          </cell>
          <cell r="AD367">
            <v>3.6549999999999976</v>
          </cell>
          <cell r="AE367">
            <v>3.6549999999999976</v>
          </cell>
          <cell r="AH367">
            <v>0.78299999999999947</v>
          </cell>
          <cell r="AI367">
            <v>-5.8840000000000003</v>
          </cell>
          <cell r="AJ367">
            <v>-5.8840000000000003</v>
          </cell>
          <cell r="AL367">
            <v>0.86399999999999988</v>
          </cell>
          <cell r="AM367">
            <v>-0.68300000000000072</v>
          </cell>
          <cell r="AN367">
            <v>-0.68300000000000072</v>
          </cell>
          <cell r="AP367">
            <v>0.63699999999999957</v>
          </cell>
          <cell r="AQ367">
            <v>-2.1079999999999997</v>
          </cell>
          <cell r="AR367">
            <v>-4.0079999999999991</v>
          </cell>
          <cell r="AT367">
            <v>2.2839999999999989</v>
          </cell>
          <cell r="AU367">
            <v>-8.6750000000000007</v>
          </cell>
          <cell r="AV367">
            <v>-10.575000000000001</v>
          </cell>
          <cell r="AY367">
            <v>2.8040000000000003</v>
          </cell>
          <cell r="AZ367">
            <v>2.8040000000000003</v>
          </cell>
          <cell r="BA367">
            <v>2.8040000000000003</v>
          </cell>
          <cell r="BC367">
            <v>2.806</v>
          </cell>
          <cell r="BD367">
            <v>2.806</v>
          </cell>
          <cell r="BE367">
            <v>2.806</v>
          </cell>
          <cell r="BG367">
            <v>4.8340000000000014</v>
          </cell>
          <cell r="BH367">
            <v>4.8340000000000014</v>
          </cell>
          <cell r="BI367">
            <v>4.8340000000000014</v>
          </cell>
          <cell r="BK367">
            <v>10.444000000000004</v>
          </cell>
          <cell r="BL367">
            <v>10.444000000000004</v>
          </cell>
          <cell r="BM367">
            <v>10.444000000000004</v>
          </cell>
          <cell r="BP367">
            <v>7.6409999999999982</v>
          </cell>
          <cell r="BQ367">
            <v>7.6409999999999982</v>
          </cell>
          <cell r="BR367">
            <v>7.6409999999999982</v>
          </cell>
          <cell r="BT367">
            <v>7.6640000000000015</v>
          </cell>
          <cell r="BU367">
            <v>7.6640000000000015</v>
          </cell>
          <cell r="BV367">
            <v>7.6640000000000015</v>
          </cell>
          <cell r="BX367">
            <v>7.3530000000000006</v>
          </cell>
          <cell r="BY367">
            <v>7.3530000000000006</v>
          </cell>
          <cell r="BZ367">
            <v>7.3530000000000006</v>
          </cell>
          <cell r="CB367">
            <v>22.657999999999998</v>
          </cell>
          <cell r="CC367">
            <v>22.657999999999998</v>
          </cell>
          <cell r="CD367">
            <v>22.657999999999998</v>
          </cell>
          <cell r="CG367">
            <v>37.611000000000004</v>
          </cell>
          <cell r="CH367">
            <v>28.082000000000001</v>
          </cell>
          <cell r="CI367">
            <v>26.181999999999995</v>
          </cell>
        </row>
        <row r="368">
          <cell r="B368" t="str">
            <v>% SALES</v>
          </cell>
          <cell r="E368">
            <v>6.8285714285713011E-3</v>
          </cell>
          <cell r="F368">
            <v>2.7984496124031057E-2</v>
          </cell>
          <cell r="G368">
            <v>0.25255102040816335</v>
          </cell>
          <cell r="H368">
            <v>0.32345679012345674</v>
          </cell>
          <cell r="K368">
            <v>0.10254705060849892</v>
          </cell>
          <cell r="L368">
            <v>0.24066012444969132</v>
          </cell>
          <cell r="M368">
            <v>0.16790704374129736</v>
          </cell>
          <cell r="N368">
            <v>0.10414049413735339</v>
          </cell>
          <cell r="Q368">
            <v>9.0595820364606533E-2</v>
          </cell>
          <cell r="R368">
            <v>-0.14413938753959862</v>
          </cell>
          <cell r="S368">
            <v>-0.14413938753959862</v>
          </cell>
          <cell r="U368">
            <v>9.0524911032028463E-2</v>
          </cell>
          <cell r="V368">
            <v>9.6385542168674781E-4</v>
          </cell>
          <cell r="W368">
            <v>-1.069767441860461E-2</v>
          </cell>
          <cell r="Y368">
            <v>6.6362320454292412E-2</v>
          </cell>
          <cell r="Z368">
            <v>0.25074074074074082</v>
          </cell>
          <cell r="AA368">
            <v>0.26587912087912086</v>
          </cell>
          <cell r="AC368">
            <v>8.2502132077570525E-2</v>
          </cell>
          <cell r="AD368">
            <v>0.10510121923165396</v>
          </cell>
          <cell r="AE368">
            <v>0.10632417966022797</v>
          </cell>
          <cell r="AH368">
            <v>7.8567128236002357E-2</v>
          </cell>
          <cell r="AI368">
            <v>-19.613333333333337</v>
          </cell>
          <cell r="AJ368">
            <v>-19.613333333333337</v>
          </cell>
          <cell r="AL368">
            <v>8.600437985267767E-2</v>
          </cell>
          <cell r="AM368">
            <v>-9.6197183098591654E-2</v>
          </cell>
          <cell r="AN368">
            <v>-9.6197183098591654E-2</v>
          </cell>
          <cell r="AP368">
            <v>6.3452535113059025E-2</v>
          </cell>
          <cell r="AQ368">
            <v>-0.22189473684210523</v>
          </cell>
          <cell r="AR368">
            <v>-0.53439999999999988</v>
          </cell>
          <cell r="AT368">
            <v>7.6004126318591686E-2</v>
          </cell>
          <cell r="AU368">
            <v>-0.51331360946745563</v>
          </cell>
          <cell r="AV368">
            <v>-0.70973154362416124</v>
          </cell>
          <cell r="AY368">
            <v>0.2009315657470441</v>
          </cell>
          <cell r="AZ368">
            <v>0.2009315657470441</v>
          </cell>
          <cell r="BA368">
            <v>0.2009315657470441</v>
          </cell>
          <cell r="BC368">
            <v>0.20106047578102609</v>
          </cell>
          <cell r="BD368">
            <v>0.20106047578102609</v>
          </cell>
          <cell r="BE368">
            <v>0.20106047578102609</v>
          </cell>
          <cell r="BG368">
            <v>0.26930362116991652</v>
          </cell>
          <cell r="BH368">
            <v>0.26930362116991652</v>
          </cell>
          <cell r="BI368">
            <v>0.26930362116991652</v>
          </cell>
          <cell r="BK368">
            <v>0.22773162381980344</v>
          </cell>
          <cell r="BL368">
            <v>0.22773162381980344</v>
          </cell>
          <cell r="BM368">
            <v>0.22773162381980344</v>
          </cell>
          <cell r="BP368">
            <v>0.34807762390670544</v>
          </cell>
          <cell r="BQ368">
            <v>0.34807762390670544</v>
          </cell>
          <cell r="BR368">
            <v>0.34807762390670544</v>
          </cell>
          <cell r="BT368">
            <v>0.34907765884764297</v>
          </cell>
          <cell r="BU368">
            <v>0.34907765884764297</v>
          </cell>
          <cell r="BV368">
            <v>0.34907765884764297</v>
          </cell>
          <cell r="BX368">
            <v>0.33419689119170981</v>
          </cell>
          <cell r="BY368">
            <v>0.33419689119170981</v>
          </cell>
          <cell r="BZ368">
            <v>0.33419689119170981</v>
          </cell>
          <cell r="CB368">
            <v>0.343777025899346</v>
          </cell>
          <cell r="CC368">
            <v>0.343777025899346</v>
          </cell>
          <cell r="CD368">
            <v>0.343777025899346</v>
          </cell>
          <cell r="CG368">
            <v>0.22282718170507734</v>
          </cell>
          <cell r="CH368">
            <v>0.17181209696168767</v>
          </cell>
          <cell r="CI368">
            <v>0.16257466810724883</v>
          </cell>
        </row>
        <row r="370">
          <cell r="A370" t="str">
            <v>GENERAL FUNDING</v>
          </cell>
          <cell r="E370">
            <v>-1.9</v>
          </cell>
          <cell r="F370">
            <v>-1.8</v>
          </cell>
          <cell r="G370">
            <v>-2.9</v>
          </cell>
          <cell r="H370">
            <v>-2.891</v>
          </cell>
          <cell r="K370">
            <v>-1.99</v>
          </cell>
          <cell r="L370">
            <v>-2.7570000000000001</v>
          </cell>
          <cell r="M370">
            <v>-2.9159999999999995</v>
          </cell>
          <cell r="N370">
            <v>-3.194</v>
          </cell>
          <cell r="Q370">
            <v>-0.62972000000000006</v>
          </cell>
          <cell r="R370">
            <v>-0.46500000000000002</v>
          </cell>
          <cell r="S370">
            <v>-0.46500000000000002</v>
          </cell>
          <cell r="U370">
            <v>-0.62944000000000011</v>
          </cell>
          <cell r="V370">
            <v>-0.58099999999999996</v>
          </cell>
          <cell r="W370">
            <v>-0.60199999999999998</v>
          </cell>
          <cell r="Y370">
            <v>-0.62867000000000006</v>
          </cell>
          <cell r="Z370">
            <v>-1.323</v>
          </cell>
          <cell r="AA370">
            <v>-1.274</v>
          </cell>
          <cell r="AC370">
            <v>-1.8878300000000001</v>
          </cell>
          <cell r="AD370">
            <v>-2.3689999999999998</v>
          </cell>
          <cell r="AE370">
            <v>-2.3410000000000002</v>
          </cell>
          <cell r="AH370">
            <v>-0.69799999999999995</v>
          </cell>
          <cell r="AI370">
            <v>-2.1000000000000001E-2</v>
          </cell>
          <cell r="AJ370">
            <v>-2.1000000000000001E-2</v>
          </cell>
          <cell r="AL370">
            <v>-0.70299999999999996</v>
          </cell>
          <cell r="AM370">
            <v>-0.497</v>
          </cell>
          <cell r="AN370">
            <v>-0.497</v>
          </cell>
          <cell r="AP370">
            <v>-0.70299999999999996</v>
          </cell>
          <cell r="AQ370">
            <v>-0.66500000000000004</v>
          </cell>
          <cell r="AR370">
            <v>-0.52500000000000002</v>
          </cell>
          <cell r="AT370">
            <v>-2.1039999999999996</v>
          </cell>
          <cell r="AU370">
            <v>-1.1830000000000001</v>
          </cell>
          <cell r="AV370">
            <v>-1.0430000000000001</v>
          </cell>
          <cell r="AY370">
            <v>-0.97699999999999998</v>
          </cell>
          <cell r="AZ370">
            <v>-0.97699999999999998</v>
          </cell>
          <cell r="BA370">
            <v>-0.97699999999999998</v>
          </cell>
          <cell r="BC370">
            <v>-0.97699999999999998</v>
          </cell>
          <cell r="BD370">
            <v>-0.97699999999999998</v>
          </cell>
          <cell r="BE370">
            <v>-0.97699999999999998</v>
          </cell>
          <cell r="BG370">
            <v>-1.2569999999999999</v>
          </cell>
          <cell r="BH370">
            <v>-1.2569999999999999</v>
          </cell>
          <cell r="BI370">
            <v>-1.2569999999999999</v>
          </cell>
          <cell r="BK370">
            <v>-3.2109999999999999</v>
          </cell>
          <cell r="BL370">
            <v>-3.2109999999999999</v>
          </cell>
          <cell r="BM370">
            <v>-3.2109999999999999</v>
          </cell>
          <cell r="BP370">
            <v>-1.5369999999999999</v>
          </cell>
          <cell r="BQ370">
            <v>-1.5369999999999999</v>
          </cell>
          <cell r="BR370">
            <v>-1.5369999999999999</v>
          </cell>
          <cell r="BT370">
            <v>-1.5369999999999999</v>
          </cell>
          <cell r="BU370">
            <v>-1.5369999999999999</v>
          </cell>
          <cell r="BV370">
            <v>-1.5369999999999999</v>
          </cell>
          <cell r="BX370">
            <v>-1.54</v>
          </cell>
          <cell r="BY370">
            <v>-1.54</v>
          </cell>
          <cell r="BZ370">
            <v>-1.54</v>
          </cell>
          <cell r="CB370">
            <v>-4.6139999999999999</v>
          </cell>
          <cell r="CC370">
            <v>-4.6139999999999999</v>
          </cell>
          <cell r="CD370">
            <v>-4.6139999999999999</v>
          </cell>
          <cell r="CG370">
            <v>-11.81683</v>
          </cell>
          <cell r="CH370">
            <v>-11.376999999999999</v>
          </cell>
          <cell r="CI370">
            <v>-11.209</v>
          </cell>
        </row>
        <row r="371">
          <cell r="A371" t="str">
            <v>R&amp;D ASSESSMENT</v>
          </cell>
          <cell r="E371">
            <v>1.6</v>
          </cell>
          <cell r="F371">
            <v>2</v>
          </cell>
          <cell r="G371">
            <v>3.1159999999999997</v>
          </cell>
          <cell r="H371">
            <v>3.2</v>
          </cell>
          <cell r="K371">
            <v>2.4059999999999997</v>
          </cell>
          <cell r="L371">
            <v>3.32</v>
          </cell>
          <cell r="M371">
            <v>3.1469999999999998</v>
          </cell>
          <cell r="N371">
            <v>2.9539999999999997</v>
          </cell>
          <cell r="Q371">
            <v>0.71899999999999997</v>
          </cell>
          <cell r="R371">
            <v>0.60899999999999999</v>
          </cell>
          <cell r="S371">
            <v>0.60899999999999999</v>
          </cell>
          <cell r="U371">
            <v>0.71936000000000011</v>
          </cell>
          <cell r="V371">
            <v>0.66400000000000003</v>
          </cell>
          <cell r="W371">
            <v>0.68799999999999994</v>
          </cell>
          <cell r="Y371">
            <v>0.71799999999999997</v>
          </cell>
          <cell r="Z371">
            <v>1.512</v>
          </cell>
          <cell r="AA371">
            <v>1.456</v>
          </cell>
          <cell r="AC371">
            <v>2.1563600000000003</v>
          </cell>
          <cell r="AD371">
            <v>2.7850000000000001</v>
          </cell>
          <cell r="AE371">
            <v>2.7530000000000001</v>
          </cell>
          <cell r="AH371">
            <v>0.79700000000000004</v>
          </cell>
          <cell r="AI371">
            <v>2.4E-2</v>
          </cell>
          <cell r="AJ371">
            <v>2.4E-2</v>
          </cell>
          <cell r="AL371">
            <v>0.80400000000000005</v>
          </cell>
          <cell r="AM371">
            <v>0.56799999999999995</v>
          </cell>
          <cell r="AN371">
            <v>0.56799999999999995</v>
          </cell>
          <cell r="AP371">
            <v>0.80300000000000005</v>
          </cell>
          <cell r="AQ371">
            <v>0.76</v>
          </cell>
          <cell r="AR371">
            <v>0.6</v>
          </cell>
          <cell r="AT371">
            <v>2.4039999999999999</v>
          </cell>
          <cell r="AU371">
            <v>1.3519999999999999</v>
          </cell>
          <cell r="AV371">
            <v>1.1919999999999999</v>
          </cell>
          <cell r="AY371">
            <v>1.117</v>
          </cell>
          <cell r="AZ371">
            <v>1.117</v>
          </cell>
          <cell r="BA371">
            <v>1.117</v>
          </cell>
          <cell r="BC371">
            <v>1.1171</v>
          </cell>
          <cell r="BD371">
            <v>1.1171</v>
          </cell>
          <cell r="BE371">
            <v>1.1171</v>
          </cell>
          <cell r="BG371">
            <v>1.4355000000000002</v>
          </cell>
          <cell r="BH371">
            <v>1.4355000000000002</v>
          </cell>
          <cell r="BI371">
            <v>1.4355000000000002</v>
          </cell>
          <cell r="BK371">
            <v>3.6696</v>
          </cell>
          <cell r="BL371">
            <v>3.6696</v>
          </cell>
          <cell r="BM371">
            <v>3.6696</v>
          </cell>
          <cell r="BP371">
            <v>1.7574000000000001</v>
          </cell>
          <cell r="BQ371">
            <v>1.7574000000000001</v>
          </cell>
          <cell r="BR371">
            <v>1.7574000000000001</v>
          </cell>
          <cell r="BT371">
            <v>1.7574000000000001</v>
          </cell>
          <cell r="BU371">
            <v>1.7574000000000001</v>
          </cell>
          <cell r="BV371">
            <v>1.7574000000000001</v>
          </cell>
          <cell r="BX371">
            <v>1.7600000000000002</v>
          </cell>
          <cell r="BY371">
            <v>1.7600000000000002</v>
          </cell>
          <cell r="BZ371">
            <v>1.7600000000000002</v>
          </cell>
          <cell r="CB371">
            <v>5.2748000000000008</v>
          </cell>
          <cell r="CC371">
            <v>5.2748000000000008</v>
          </cell>
          <cell r="CD371">
            <v>5.2748000000000008</v>
          </cell>
          <cell r="CG371">
            <v>13.504760000000001</v>
          </cell>
          <cell r="CH371">
            <v>13.081400000000002</v>
          </cell>
          <cell r="CI371">
            <v>12.889400000000002</v>
          </cell>
        </row>
        <row r="372">
          <cell r="A372" t="str">
            <v>CONTRACT SVC CHG</v>
          </cell>
          <cell r="E372">
            <v>0.2</v>
          </cell>
          <cell r="F372">
            <v>0.4</v>
          </cell>
          <cell r="G372">
            <v>0.4224</v>
          </cell>
          <cell r="H372">
            <v>0.6</v>
          </cell>
          <cell r="K372">
            <v>0.36099999999999999</v>
          </cell>
          <cell r="L372">
            <v>0.48799999999999999</v>
          </cell>
          <cell r="M372">
            <v>0.49099999999999999</v>
          </cell>
          <cell r="N372">
            <v>0.443</v>
          </cell>
          <cell r="Q372">
            <v>0.10795200000000001</v>
          </cell>
          <cell r="R372">
            <v>9.0999999999999998E-2</v>
          </cell>
          <cell r="S372">
            <v>9.0999999999999998E-2</v>
          </cell>
          <cell r="U372">
            <v>0.10790400000000001</v>
          </cell>
          <cell r="V372">
            <v>0.1</v>
          </cell>
          <cell r="W372">
            <v>0.10299999999999999</v>
          </cell>
          <cell r="Y372">
            <v>0.10777200000000001</v>
          </cell>
          <cell r="Z372">
            <v>0.22700000000000001</v>
          </cell>
          <cell r="AA372">
            <v>0.218</v>
          </cell>
          <cell r="AC372">
            <v>0.32362800000000003</v>
          </cell>
          <cell r="AD372">
            <v>0.41800000000000004</v>
          </cell>
          <cell r="AE372">
            <v>0.41200000000000003</v>
          </cell>
          <cell r="AH372">
            <v>0.12</v>
          </cell>
          <cell r="AI372">
            <v>4.0000000000000001E-3</v>
          </cell>
          <cell r="AJ372">
            <v>4.0000000000000001E-3</v>
          </cell>
          <cell r="AL372">
            <v>0.121</v>
          </cell>
          <cell r="AM372">
            <v>8.5000000000000006E-2</v>
          </cell>
          <cell r="AN372">
            <v>8.5000000000000006E-2</v>
          </cell>
          <cell r="AP372">
            <v>0.12</v>
          </cell>
          <cell r="AQ372">
            <v>0.114</v>
          </cell>
          <cell r="AR372">
            <v>0.09</v>
          </cell>
          <cell r="AT372">
            <v>0.36099999999999999</v>
          </cell>
          <cell r="AU372">
            <v>0.20300000000000001</v>
          </cell>
          <cell r="AV372">
            <v>0.17899999999999999</v>
          </cell>
          <cell r="AY372">
            <v>0.16700000000000001</v>
          </cell>
          <cell r="AZ372">
            <v>0.16700000000000001</v>
          </cell>
          <cell r="BA372">
            <v>0.16700000000000001</v>
          </cell>
          <cell r="BC372">
            <v>0.16700000000000001</v>
          </cell>
          <cell r="BD372">
            <v>0.16700000000000001</v>
          </cell>
          <cell r="BE372">
            <v>0.16700000000000001</v>
          </cell>
          <cell r="BG372">
            <v>0.216</v>
          </cell>
          <cell r="BH372">
            <v>0.216</v>
          </cell>
          <cell r="BI372">
            <v>0.216</v>
          </cell>
          <cell r="BK372">
            <v>0.55000000000000004</v>
          </cell>
          <cell r="BL372">
            <v>0.55000000000000004</v>
          </cell>
          <cell r="BM372">
            <v>0.55000000000000004</v>
          </cell>
          <cell r="BP372">
            <v>0.26300000000000001</v>
          </cell>
          <cell r="BQ372">
            <v>0.26300000000000001</v>
          </cell>
          <cell r="BR372">
            <v>0.26300000000000001</v>
          </cell>
          <cell r="BT372">
            <v>0.26300000000000001</v>
          </cell>
          <cell r="BU372">
            <v>0.26300000000000001</v>
          </cell>
          <cell r="BV372">
            <v>0.26300000000000001</v>
          </cell>
          <cell r="BX372">
            <v>0.26400000000000001</v>
          </cell>
          <cell r="BY372">
            <v>0.26400000000000001</v>
          </cell>
          <cell r="BZ372">
            <v>0.26400000000000001</v>
          </cell>
          <cell r="CB372">
            <v>0.79</v>
          </cell>
          <cell r="CC372">
            <v>0.79</v>
          </cell>
          <cell r="CD372">
            <v>0.79</v>
          </cell>
          <cell r="CG372">
            <v>2.0246279999999999</v>
          </cell>
          <cell r="CH372">
            <v>1.9610000000000001</v>
          </cell>
          <cell r="CI372">
            <v>1.931</v>
          </cell>
        </row>
        <row r="373">
          <cell r="A373" t="str">
            <v>AREA COMPENSATION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K373">
            <v>0</v>
          </cell>
          <cell r="L373">
            <v>0</v>
          </cell>
          <cell r="M373">
            <v>0.27400000000000002</v>
          </cell>
          <cell r="N373">
            <v>2E-3</v>
          </cell>
          <cell r="Q373">
            <v>0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0</v>
          </cell>
          <cell r="AD373">
            <v>0</v>
          </cell>
          <cell r="AE373">
            <v>0</v>
          </cell>
          <cell r="AH373">
            <v>0</v>
          </cell>
          <cell r="AI373">
            <v>0</v>
          </cell>
          <cell r="AJ373">
            <v>0</v>
          </cell>
          <cell r="AL373">
            <v>0</v>
          </cell>
          <cell r="AM373">
            <v>0</v>
          </cell>
          <cell r="AN373">
            <v>0</v>
          </cell>
          <cell r="AP373">
            <v>0</v>
          </cell>
          <cell r="AQ373">
            <v>0</v>
          </cell>
          <cell r="AR373">
            <v>0</v>
          </cell>
          <cell r="AT373">
            <v>0</v>
          </cell>
          <cell r="AU373">
            <v>0</v>
          </cell>
          <cell r="AV373">
            <v>0</v>
          </cell>
          <cell r="AY373">
            <v>0</v>
          </cell>
          <cell r="AZ373">
            <v>0</v>
          </cell>
          <cell r="BA373">
            <v>0</v>
          </cell>
          <cell r="BC373">
            <v>0</v>
          </cell>
          <cell r="BD373">
            <v>0</v>
          </cell>
          <cell r="BE373">
            <v>0</v>
          </cell>
          <cell r="BG373">
            <v>0</v>
          </cell>
          <cell r="BH373">
            <v>0</v>
          </cell>
          <cell r="BI373">
            <v>0</v>
          </cell>
          <cell r="BK373">
            <v>0</v>
          </cell>
          <cell r="BL373">
            <v>0</v>
          </cell>
          <cell r="BM373">
            <v>0</v>
          </cell>
          <cell r="BP373">
            <v>0</v>
          </cell>
          <cell r="BQ373">
            <v>0</v>
          </cell>
          <cell r="BR373">
            <v>0</v>
          </cell>
          <cell r="BT373">
            <v>0</v>
          </cell>
          <cell r="BU373">
            <v>0</v>
          </cell>
          <cell r="BV373">
            <v>0</v>
          </cell>
          <cell r="BX373">
            <v>0</v>
          </cell>
          <cell r="BY373">
            <v>0</v>
          </cell>
          <cell r="BZ373">
            <v>0</v>
          </cell>
          <cell r="CB373">
            <v>0</v>
          </cell>
          <cell r="CC373">
            <v>0</v>
          </cell>
          <cell r="CD373">
            <v>0</v>
          </cell>
          <cell r="CG373">
            <v>0</v>
          </cell>
          <cell r="CH373">
            <v>0</v>
          </cell>
          <cell r="CI373">
            <v>0</v>
          </cell>
        </row>
        <row r="374">
          <cell r="E374" t="str">
            <v xml:space="preserve">______ </v>
          </cell>
          <cell r="F374" t="str">
            <v xml:space="preserve">______ </v>
          </cell>
          <cell r="G374" t="str">
            <v xml:space="preserve">______ </v>
          </cell>
          <cell r="H374" t="str">
            <v xml:space="preserve">______ </v>
          </cell>
          <cell r="K374" t="str">
            <v xml:space="preserve">______ </v>
          </cell>
          <cell r="L374" t="str">
            <v xml:space="preserve">______ </v>
          </cell>
          <cell r="M374" t="str">
            <v xml:space="preserve">______ </v>
          </cell>
          <cell r="N374" t="str">
            <v xml:space="preserve">______ </v>
          </cell>
          <cell r="Q374" t="str">
            <v xml:space="preserve">______ </v>
          </cell>
          <cell r="R374" t="str">
            <v xml:space="preserve">______ </v>
          </cell>
          <cell r="S374" t="str">
            <v xml:space="preserve">______ </v>
          </cell>
          <cell r="U374" t="str">
            <v xml:space="preserve">______ </v>
          </cell>
          <cell r="V374" t="str">
            <v xml:space="preserve">______ </v>
          </cell>
          <cell r="W374" t="str">
            <v xml:space="preserve">______ </v>
          </cell>
          <cell r="Y374" t="str">
            <v xml:space="preserve">______ </v>
          </cell>
          <cell r="Z374" t="str">
            <v xml:space="preserve">______ </v>
          </cell>
          <cell r="AA374" t="str">
            <v xml:space="preserve">______ </v>
          </cell>
          <cell r="AC374" t="str">
            <v xml:space="preserve">______ </v>
          </cell>
          <cell r="AD374" t="str">
            <v xml:space="preserve">______ </v>
          </cell>
          <cell r="AE374" t="str">
            <v xml:space="preserve">______ </v>
          </cell>
          <cell r="AH374" t="str">
            <v xml:space="preserve">______ </v>
          </cell>
          <cell r="AI374" t="str">
            <v xml:space="preserve">______ </v>
          </cell>
          <cell r="AJ374" t="str">
            <v xml:space="preserve">______ </v>
          </cell>
          <cell r="AL374" t="str">
            <v xml:space="preserve">______ </v>
          </cell>
          <cell r="AM374" t="str">
            <v xml:space="preserve">______ </v>
          </cell>
          <cell r="AN374" t="str">
            <v xml:space="preserve">______ </v>
          </cell>
          <cell r="AP374" t="str">
            <v xml:space="preserve">______ </v>
          </cell>
          <cell r="AQ374" t="str">
            <v xml:space="preserve">______ </v>
          </cell>
          <cell r="AR374" t="str">
            <v xml:space="preserve">______ </v>
          </cell>
          <cell r="AT374" t="str">
            <v xml:space="preserve">______ </v>
          </cell>
          <cell r="AU374" t="str">
            <v xml:space="preserve">______ </v>
          </cell>
          <cell r="AV374" t="str">
            <v xml:space="preserve">______ </v>
          </cell>
          <cell r="AY374" t="str">
            <v xml:space="preserve">______ </v>
          </cell>
          <cell r="AZ374" t="str">
            <v xml:space="preserve">______ </v>
          </cell>
          <cell r="BA374" t="str">
            <v xml:space="preserve">______ </v>
          </cell>
          <cell r="BC374" t="str">
            <v xml:space="preserve">______ </v>
          </cell>
          <cell r="BD374" t="str">
            <v xml:space="preserve">______ </v>
          </cell>
          <cell r="BE374" t="str">
            <v xml:space="preserve">______ </v>
          </cell>
          <cell r="BG374" t="str">
            <v xml:space="preserve">______ </v>
          </cell>
          <cell r="BH374" t="str">
            <v xml:space="preserve">______ </v>
          </cell>
          <cell r="BI374" t="str">
            <v xml:space="preserve">______ </v>
          </cell>
          <cell r="BK374" t="str">
            <v xml:space="preserve">______ </v>
          </cell>
          <cell r="BL374" t="str">
            <v xml:space="preserve">______ </v>
          </cell>
          <cell r="BM374" t="str">
            <v xml:space="preserve">______ </v>
          </cell>
          <cell r="BP374" t="str">
            <v xml:space="preserve">______ </v>
          </cell>
          <cell r="BQ374" t="str">
            <v xml:space="preserve">______ </v>
          </cell>
          <cell r="BR374" t="str">
            <v xml:space="preserve">______ </v>
          </cell>
          <cell r="BT374" t="str">
            <v xml:space="preserve">______ </v>
          </cell>
          <cell r="BU374" t="str">
            <v xml:space="preserve">______ </v>
          </cell>
          <cell r="BV374" t="str">
            <v xml:space="preserve">______ </v>
          </cell>
          <cell r="BX374" t="str">
            <v xml:space="preserve">______ </v>
          </cell>
          <cell r="BY374" t="str">
            <v xml:space="preserve">______ </v>
          </cell>
          <cell r="BZ374" t="str">
            <v xml:space="preserve">______ </v>
          </cell>
          <cell r="CB374" t="str">
            <v xml:space="preserve">______ </v>
          </cell>
          <cell r="CC374" t="str">
            <v xml:space="preserve">______ </v>
          </cell>
          <cell r="CD374" t="str">
            <v xml:space="preserve">______ </v>
          </cell>
          <cell r="CG374" t="str">
            <v xml:space="preserve">______ </v>
          </cell>
          <cell r="CH374" t="str">
            <v xml:space="preserve">______ </v>
          </cell>
          <cell r="CI374" t="str">
            <v xml:space="preserve">______ </v>
          </cell>
        </row>
        <row r="375">
          <cell r="A375" t="str">
            <v>ASSESSMENTS/FUNDING</v>
          </cell>
          <cell r="E375">
            <v>-9.9999999999999811E-2</v>
          </cell>
          <cell r="F375">
            <v>0.6</v>
          </cell>
          <cell r="G375">
            <v>0.63839999999999975</v>
          </cell>
          <cell r="H375">
            <v>0.90900000000000014</v>
          </cell>
          <cell r="K375">
            <v>0.77699999999999969</v>
          </cell>
          <cell r="L375">
            <v>1.0509999999999997</v>
          </cell>
          <cell r="M375">
            <v>0.99600000000000033</v>
          </cell>
          <cell r="N375">
            <v>0.20499999999999979</v>
          </cell>
          <cell r="Q375">
            <v>0.19723199999999991</v>
          </cell>
          <cell r="R375">
            <v>0.23499999999999996</v>
          </cell>
          <cell r="S375">
            <v>0.23499999999999996</v>
          </cell>
          <cell r="U375">
            <v>0.197824</v>
          </cell>
          <cell r="V375">
            <v>0.18300000000000008</v>
          </cell>
          <cell r="W375">
            <v>0.18899999999999995</v>
          </cell>
          <cell r="Y375">
            <v>0.19710199999999992</v>
          </cell>
          <cell r="Z375">
            <v>0.41600000000000004</v>
          </cell>
          <cell r="AA375">
            <v>0.39999999999999991</v>
          </cell>
          <cell r="AC375">
            <v>0.59215800000000018</v>
          </cell>
          <cell r="AD375">
            <v>0.83400000000000041</v>
          </cell>
          <cell r="AE375">
            <v>0.82399999999999995</v>
          </cell>
          <cell r="AH375">
            <v>0.21900000000000008</v>
          </cell>
          <cell r="AI375">
            <v>6.9999999999999993E-3</v>
          </cell>
          <cell r="AJ375">
            <v>6.9999999999999993E-3</v>
          </cell>
          <cell r="AL375">
            <v>0.22200000000000009</v>
          </cell>
          <cell r="AM375">
            <v>0.15599999999999997</v>
          </cell>
          <cell r="AN375">
            <v>0.15599999999999997</v>
          </cell>
          <cell r="AP375">
            <v>0.22000000000000008</v>
          </cell>
          <cell r="AQ375">
            <v>0.20899999999999996</v>
          </cell>
          <cell r="AR375">
            <v>0.16499999999999995</v>
          </cell>
          <cell r="AT375">
            <v>0.66100000000000025</v>
          </cell>
          <cell r="AU375">
            <v>0.37199999999999983</v>
          </cell>
          <cell r="AV375">
            <v>0.32799999999999979</v>
          </cell>
          <cell r="AY375">
            <v>0.30700000000000005</v>
          </cell>
          <cell r="AZ375">
            <v>0.30700000000000005</v>
          </cell>
          <cell r="BA375">
            <v>0.30700000000000005</v>
          </cell>
          <cell r="BC375">
            <v>0.30710000000000004</v>
          </cell>
          <cell r="BD375">
            <v>0.30710000000000004</v>
          </cell>
          <cell r="BE375">
            <v>0.30710000000000004</v>
          </cell>
          <cell r="BG375">
            <v>0.39450000000000029</v>
          </cell>
          <cell r="BH375">
            <v>0.39450000000000029</v>
          </cell>
          <cell r="BI375">
            <v>0.39450000000000029</v>
          </cell>
          <cell r="BK375">
            <v>1.0086000000000002</v>
          </cell>
          <cell r="BL375">
            <v>1.0086000000000002</v>
          </cell>
          <cell r="BM375">
            <v>1.0086000000000002</v>
          </cell>
          <cell r="BP375">
            <v>0.48340000000000016</v>
          </cell>
          <cell r="BQ375">
            <v>0.48340000000000016</v>
          </cell>
          <cell r="BR375">
            <v>0.48340000000000016</v>
          </cell>
          <cell r="BT375">
            <v>0.48340000000000016</v>
          </cell>
          <cell r="BU375">
            <v>0.48340000000000016</v>
          </cell>
          <cell r="BV375">
            <v>0.48340000000000016</v>
          </cell>
          <cell r="BX375">
            <v>0.48400000000000021</v>
          </cell>
          <cell r="BY375">
            <v>0.48400000000000021</v>
          </cell>
          <cell r="BZ375">
            <v>0.48400000000000021</v>
          </cell>
          <cell r="CB375">
            <v>1.450800000000001</v>
          </cell>
          <cell r="CC375">
            <v>1.450800000000001</v>
          </cell>
          <cell r="CD375">
            <v>1.450800000000001</v>
          </cell>
          <cell r="CG375">
            <v>3.7125580000000014</v>
          </cell>
          <cell r="CH375">
            <v>3.6654000000000035</v>
          </cell>
          <cell r="CI375">
            <v>3.6114000000000024</v>
          </cell>
        </row>
        <row r="377">
          <cell r="A377" t="str">
            <v>OPERATING PROFIT</v>
          </cell>
          <cell r="E377">
            <v>0.23383999999999733</v>
          </cell>
          <cell r="F377">
            <v>0.12200000000000133</v>
          </cell>
          <cell r="G377">
            <v>9.2616000000000032</v>
          </cell>
          <cell r="H377">
            <v>12.190999999999997</v>
          </cell>
          <cell r="K377">
            <v>2.3069999999999964</v>
          </cell>
          <cell r="L377">
            <v>8.7339999999999982</v>
          </cell>
          <cell r="M377">
            <v>5.9979999999999993</v>
          </cell>
          <cell r="N377">
            <v>3.7739999999999996</v>
          </cell>
          <cell r="Q377">
            <v>0.61776800000000054</v>
          </cell>
          <cell r="R377">
            <v>-1.3269999999999991</v>
          </cell>
          <cell r="S377">
            <v>-1.3269999999999991</v>
          </cell>
          <cell r="U377">
            <v>0.61617600000000006</v>
          </cell>
          <cell r="V377">
            <v>-0.17500000000000007</v>
          </cell>
          <cell r="W377">
            <v>-0.28099999999999958</v>
          </cell>
          <cell r="Y377">
            <v>0.3988980000000002</v>
          </cell>
          <cell r="Z377">
            <v>4.3230000000000004</v>
          </cell>
          <cell r="AA377">
            <v>4.4390000000000001</v>
          </cell>
          <cell r="AC377">
            <v>1.6328419999999995</v>
          </cell>
          <cell r="AD377">
            <v>2.8209999999999971</v>
          </cell>
          <cell r="AE377">
            <v>2.8309999999999977</v>
          </cell>
          <cell r="AH377">
            <v>0.56399999999999939</v>
          </cell>
          <cell r="AI377">
            <v>-5.891</v>
          </cell>
          <cell r="AJ377">
            <v>-5.891</v>
          </cell>
          <cell r="AL377">
            <v>0.64199999999999979</v>
          </cell>
          <cell r="AM377">
            <v>-0.83900000000000063</v>
          </cell>
          <cell r="AN377">
            <v>-0.83900000000000063</v>
          </cell>
          <cell r="AP377">
            <v>0.41699999999999948</v>
          </cell>
          <cell r="AQ377">
            <v>-2.3169999999999997</v>
          </cell>
          <cell r="AR377">
            <v>-4.1729999999999992</v>
          </cell>
          <cell r="AT377">
            <v>1.6229999999999987</v>
          </cell>
          <cell r="AU377">
            <v>-9.0470000000000006</v>
          </cell>
          <cell r="AV377">
            <v>-10.903</v>
          </cell>
          <cell r="AY377">
            <v>2.4970000000000003</v>
          </cell>
          <cell r="AZ377">
            <v>2.4970000000000003</v>
          </cell>
          <cell r="BA377">
            <v>2.4970000000000003</v>
          </cell>
          <cell r="BC377">
            <v>2.4988999999999999</v>
          </cell>
          <cell r="BD377">
            <v>2.4988999999999999</v>
          </cell>
          <cell r="BE377">
            <v>2.4988999999999999</v>
          </cell>
          <cell r="BG377">
            <v>4.4395000000000007</v>
          </cell>
          <cell r="BH377">
            <v>4.4395000000000007</v>
          </cell>
          <cell r="BI377">
            <v>4.4395000000000007</v>
          </cell>
          <cell r="BK377">
            <v>9.4354000000000049</v>
          </cell>
          <cell r="BL377">
            <v>9.4354000000000049</v>
          </cell>
          <cell r="BM377">
            <v>9.4354000000000049</v>
          </cell>
          <cell r="BP377">
            <v>7.1575999999999977</v>
          </cell>
          <cell r="BQ377">
            <v>7.1575999999999977</v>
          </cell>
          <cell r="BR377">
            <v>7.1575999999999977</v>
          </cell>
          <cell r="BT377">
            <v>7.180600000000001</v>
          </cell>
          <cell r="BU377">
            <v>7.180600000000001</v>
          </cell>
          <cell r="BV377">
            <v>7.180600000000001</v>
          </cell>
          <cell r="BX377">
            <v>6.8690000000000007</v>
          </cell>
          <cell r="BY377">
            <v>6.8690000000000007</v>
          </cell>
          <cell r="BZ377">
            <v>6.8690000000000007</v>
          </cell>
          <cell r="CB377">
            <v>21.207199999999997</v>
          </cell>
          <cell r="CC377">
            <v>21.207199999999997</v>
          </cell>
          <cell r="CD377">
            <v>21.207199999999997</v>
          </cell>
          <cell r="CG377">
            <v>33.898442000000003</v>
          </cell>
          <cell r="CH377">
            <v>24.416599999999995</v>
          </cell>
          <cell r="CI377">
            <v>22.570599999999992</v>
          </cell>
        </row>
        <row r="378">
          <cell r="B378" t="str">
            <v>% SALES</v>
          </cell>
          <cell r="E378">
            <v>1.1930612244897823E-2</v>
          </cell>
          <cell r="F378">
            <v>4.7286821705426873E-3</v>
          </cell>
          <cell r="G378">
            <v>0.23626530612244909</v>
          </cell>
          <cell r="H378">
            <v>0.30101234567901225</v>
          </cell>
          <cell r="K378">
            <v>7.6710780075812876E-2</v>
          </cell>
          <cell r="L378">
            <v>0.21481098895693446</v>
          </cell>
          <cell r="M378">
            <v>0.1439957747155135</v>
          </cell>
          <cell r="N378">
            <v>9.8775125628140684E-2</v>
          </cell>
          <cell r="Q378">
            <v>6.8671409515340204E-2</v>
          </cell>
          <cell r="R378">
            <v>-0.17515839493136207</v>
          </cell>
          <cell r="S378">
            <v>-0.17515839493136207</v>
          </cell>
          <cell r="U378">
            <v>6.8524911032028471E-2</v>
          </cell>
          <cell r="V378">
            <v>-2.1084337349397596E-2</v>
          </cell>
          <cell r="W378">
            <v>-3.2674418604651118E-2</v>
          </cell>
          <cell r="Y378">
            <v>4.4415766618416681E-2</v>
          </cell>
          <cell r="Z378">
            <v>0.22873015873015876</v>
          </cell>
          <cell r="AA378">
            <v>0.24390109890109887</v>
          </cell>
          <cell r="AC378">
            <v>6.0545144425080626E-2</v>
          </cell>
          <cell r="AD378">
            <v>8.1119162640901701E-2</v>
          </cell>
          <cell r="AE378">
            <v>8.2353967884570556E-2</v>
          </cell>
          <cell r="AH378">
            <v>5.6592414208308191E-2</v>
          </cell>
          <cell r="AI378">
            <v>-19.636666666666667</v>
          </cell>
          <cell r="AJ378">
            <v>-19.636666666666667</v>
          </cell>
          <cell r="AL378">
            <v>6.3906032251642431E-2</v>
          </cell>
          <cell r="AM378">
            <v>-0.11816901408450714</v>
          </cell>
          <cell r="AN378">
            <v>-0.11816901408450714</v>
          </cell>
          <cell r="AP378">
            <v>4.153800179300722E-2</v>
          </cell>
          <cell r="AQ378">
            <v>-0.24389473684210525</v>
          </cell>
          <cell r="AR378">
            <v>-0.55639999999999989</v>
          </cell>
          <cell r="AT378">
            <v>5.4008186083657733E-2</v>
          </cell>
          <cell r="AU378">
            <v>-0.53532544378698221</v>
          </cell>
          <cell r="AV378">
            <v>-0.73174496644295317</v>
          </cell>
          <cell r="AY378">
            <v>0.17893228233608027</v>
          </cell>
          <cell r="AZ378">
            <v>0.17893228233608027</v>
          </cell>
          <cell r="BA378">
            <v>0.17893228233608027</v>
          </cell>
          <cell r="BC378">
            <v>0.17905560332473489</v>
          </cell>
          <cell r="BD378">
            <v>0.17905560332473489</v>
          </cell>
          <cell r="BE378">
            <v>0.17905560332473489</v>
          </cell>
          <cell r="BG378">
            <v>0.24732590529247916</v>
          </cell>
          <cell r="BH378">
            <v>0.24732590529247916</v>
          </cell>
          <cell r="BI378">
            <v>0.24732590529247916</v>
          </cell>
          <cell r="BK378">
            <v>0.20573908113647774</v>
          </cell>
          <cell r="BL378">
            <v>0.20573908113647774</v>
          </cell>
          <cell r="BM378">
            <v>0.20573908113647774</v>
          </cell>
          <cell r="BP378">
            <v>0.32605685131195322</v>
          </cell>
          <cell r="BQ378">
            <v>0.32605685131195322</v>
          </cell>
          <cell r="BR378">
            <v>0.32605685131195322</v>
          </cell>
          <cell r="BT378">
            <v>0.32705989524026419</v>
          </cell>
          <cell r="BU378">
            <v>0.32705989524026419</v>
          </cell>
          <cell r="BV378">
            <v>0.32705989524026419</v>
          </cell>
          <cell r="BX378">
            <v>0.31219889100990816</v>
          </cell>
          <cell r="BY378">
            <v>0.31219889100990816</v>
          </cell>
          <cell r="BZ378">
            <v>0.31219889100990816</v>
          </cell>
          <cell r="CB378">
            <v>0.32176485760670009</v>
          </cell>
          <cell r="CC378">
            <v>0.32176485760670009</v>
          </cell>
          <cell r="CD378">
            <v>0.32176485760670009</v>
          </cell>
          <cell r="CG378">
            <v>0.20083205166182833</v>
          </cell>
          <cell r="CH378">
            <v>0.14938634166636072</v>
          </cell>
          <cell r="CI378">
            <v>0.14015001924915857</v>
          </cell>
        </row>
        <row r="383">
          <cell r="A383" t="str">
            <v>ALCATEL USA, INC.</v>
          </cell>
        </row>
        <row r="384">
          <cell r="A384" t="str">
            <v xml:space="preserve">NETWORKING SYSTEMS GROUP </v>
          </cell>
        </row>
        <row r="385">
          <cell r="A385" t="str">
            <v>LEGACY SIGNALING SERVER PRODUCTS</v>
          </cell>
        </row>
        <row r="386">
          <cell r="A386" t="str">
            <v>INCOME STATEMENT</v>
          </cell>
        </row>
        <row r="387">
          <cell r="A387" t="str">
            <v>$M</v>
          </cell>
        </row>
        <row r="389">
          <cell r="E389">
            <v>1999</v>
          </cell>
          <cell r="K389">
            <v>2000</v>
          </cell>
          <cell r="Q389" t="str">
            <v>JAN</v>
          </cell>
          <cell r="U389" t="str">
            <v>FEB</v>
          </cell>
          <cell r="Y389" t="str">
            <v>MAR</v>
          </cell>
          <cell r="AC389" t="str">
            <v>1Q01</v>
          </cell>
          <cell r="AH389" t="str">
            <v>APR</v>
          </cell>
          <cell r="AI389">
            <v>0</v>
          </cell>
          <cell r="AJ389">
            <v>0</v>
          </cell>
          <cell r="AL389" t="str">
            <v>MAY</v>
          </cell>
          <cell r="AM389">
            <v>0</v>
          </cell>
          <cell r="AN389">
            <v>0</v>
          </cell>
          <cell r="AP389" t="str">
            <v>JUN</v>
          </cell>
          <cell r="AQ389">
            <v>0</v>
          </cell>
          <cell r="AR389">
            <v>0</v>
          </cell>
          <cell r="AT389" t="str">
            <v>2Q01</v>
          </cell>
          <cell r="AY389" t="str">
            <v>JUL</v>
          </cell>
          <cell r="AZ389">
            <v>0</v>
          </cell>
          <cell r="BA389">
            <v>0</v>
          </cell>
          <cell r="BC389" t="str">
            <v>AUG</v>
          </cell>
          <cell r="BD389">
            <v>0</v>
          </cell>
          <cell r="BE389">
            <v>0</v>
          </cell>
          <cell r="BG389" t="str">
            <v>SEP</v>
          </cell>
          <cell r="BH389">
            <v>0</v>
          </cell>
          <cell r="BI389">
            <v>0</v>
          </cell>
          <cell r="BK389" t="str">
            <v>3Q01</v>
          </cell>
          <cell r="BP389" t="str">
            <v>OCT</v>
          </cell>
          <cell r="BQ389">
            <v>0</v>
          </cell>
          <cell r="BR389">
            <v>0</v>
          </cell>
          <cell r="BT389" t="str">
            <v>NOV</v>
          </cell>
          <cell r="BU389">
            <v>0</v>
          </cell>
          <cell r="BV389">
            <v>0</v>
          </cell>
          <cell r="BX389" t="str">
            <v>DEC</v>
          </cell>
          <cell r="BY389">
            <v>0</v>
          </cell>
          <cell r="BZ389">
            <v>0</v>
          </cell>
          <cell r="CB389" t="str">
            <v>4Q01</v>
          </cell>
          <cell r="CG389">
            <v>2001</v>
          </cell>
        </row>
        <row r="390">
          <cell r="E390" t="str">
            <v xml:space="preserve">   1Q   </v>
          </cell>
          <cell r="F390" t="str">
            <v xml:space="preserve">   2Q   </v>
          </cell>
          <cell r="G390" t="str">
            <v xml:space="preserve">   3Q   </v>
          </cell>
          <cell r="H390" t="str">
            <v xml:space="preserve">   4Q   </v>
          </cell>
          <cell r="K390" t="str">
            <v xml:space="preserve">   1Q   </v>
          </cell>
          <cell r="L390" t="str">
            <v xml:space="preserve">   2Q   </v>
          </cell>
          <cell r="M390" t="str">
            <v xml:space="preserve">   3Q   </v>
          </cell>
          <cell r="N390" t="str">
            <v xml:space="preserve">   4Q   </v>
          </cell>
          <cell r="Q390" t="str">
            <v xml:space="preserve"> AOP </v>
          </cell>
          <cell r="R390" t="str">
            <v>ACTL</v>
          </cell>
          <cell r="S390" t="str">
            <v>ACTL</v>
          </cell>
          <cell r="U390" t="str">
            <v xml:space="preserve"> AOP </v>
          </cell>
          <cell r="V390" t="str">
            <v>PRIOR</v>
          </cell>
          <cell r="W390" t="str">
            <v>OUTL</v>
          </cell>
          <cell r="Y390" t="str">
            <v xml:space="preserve"> AOP </v>
          </cell>
          <cell r="Z390" t="str">
            <v>PRIOR</v>
          </cell>
          <cell r="AA390" t="str">
            <v>OUTL</v>
          </cell>
          <cell r="AC390" t="str">
            <v xml:space="preserve"> AOP </v>
          </cell>
          <cell r="AD390" t="str">
            <v>PRIOR</v>
          </cell>
          <cell r="AE390" t="str">
            <v>OUTL</v>
          </cell>
          <cell r="AH390" t="str">
            <v xml:space="preserve"> AOP </v>
          </cell>
          <cell r="AI390" t="str">
            <v>PRIOR</v>
          </cell>
          <cell r="AJ390" t="str">
            <v>OTLK</v>
          </cell>
          <cell r="AL390" t="str">
            <v xml:space="preserve"> AOP </v>
          </cell>
          <cell r="AM390" t="str">
            <v>PRIOR</v>
          </cell>
          <cell r="AN390" t="str">
            <v>OTLK</v>
          </cell>
          <cell r="AP390" t="str">
            <v xml:space="preserve"> AOP </v>
          </cell>
          <cell r="AQ390" t="str">
            <v>PRIOR</v>
          </cell>
          <cell r="AR390" t="str">
            <v>OTLK</v>
          </cell>
          <cell r="AT390" t="str">
            <v xml:space="preserve"> AOP </v>
          </cell>
          <cell r="AU390" t="str">
            <v>PRIOR</v>
          </cell>
          <cell r="AV390" t="str">
            <v>OTLK</v>
          </cell>
          <cell r="AY390" t="str">
            <v xml:space="preserve"> AOP </v>
          </cell>
          <cell r="AZ390" t="str">
            <v>PRIOR</v>
          </cell>
          <cell r="BA390" t="str">
            <v>OTLK</v>
          </cell>
          <cell r="BC390" t="str">
            <v xml:space="preserve"> AOP </v>
          </cell>
          <cell r="BD390" t="str">
            <v>PRIOR</v>
          </cell>
          <cell r="BE390" t="str">
            <v>OTLK</v>
          </cell>
          <cell r="BG390" t="str">
            <v xml:space="preserve"> AOP </v>
          </cell>
          <cell r="BH390" t="str">
            <v>PRIOR</v>
          </cell>
          <cell r="BI390" t="str">
            <v>OTLK</v>
          </cell>
          <cell r="BK390" t="str">
            <v xml:space="preserve"> AOP </v>
          </cell>
          <cell r="BL390" t="str">
            <v>PRIOR</v>
          </cell>
          <cell r="BM390" t="str">
            <v>OTLK</v>
          </cell>
          <cell r="BP390" t="str">
            <v xml:space="preserve"> AOP </v>
          </cell>
          <cell r="BQ390" t="str">
            <v>PRIOR</v>
          </cell>
          <cell r="BR390" t="str">
            <v>OTLK</v>
          </cell>
          <cell r="BT390" t="str">
            <v xml:space="preserve"> AOP </v>
          </cell>
          <cell r="BU390" t="str">
            <v>PRIOR</v>
          </cell>
          <cell r="BV390" t="str">
            <v>OTLK</v>
          </cell>
          <cell r="BX390" t="str">
            <v xml:space="preserve"> AOP </v>
          </cell>
          <cell r="BY390" t="str">
            <v>PRIOR</v>
          </cell>
          <cell r="BZ390" t="str">
            <v>OTLK</v>
          </cell>
          <cell r="CB390" t="str">
            <v xml:space="preserve"> AOP </v>
          </cell>
          <cell r="CC390" t="str">
            <v>PRIOR</v>
          </cell>
          <cell r="CD390" t="str">
            <v>OTLK</v>
          </cell>
          <cell r="CG390" t="str">
            <v xml:space="preserve"> AOP </v>
          </cell>
          <cell r="CH390" t="str">
            <v>PRIOR</v>
          </cell>
          <cell r="CI390" t="str">
            <v>OTLK</v>
          </cell>
        </row>
        <row r="391">
          <cell r="A391" t="str">
            <v>ORDERS</v>
          </cell>
          <cell r="E391">
            <v>24.6</v>
          </cell>
          <cell r="F391">
            <v>25.8</v>
          </cell>
          <cell r="G391">
            <v>66.5</v>
          </cell>
          <cell r="H391">
            <v>34</v>
          </cell>
          <cell r="K391">
            <v>21.905999999999999</v>
          </cell>
          <cell r="L391">
            <v>41.41</v>
          </cell>
          <cell r="M391">
            <v>36.700000000000003</v>
          </cell>
          <cell r="N391">
            <v>34.299999999999997</v>
          </cell>
          <cell r="Q391">
            <v>9.265880000000001</v>
          </cell>
          <cell r="R391">
            <v>7.8032800000000009</v>
          </cell>
          <cell r="S391">
            <v>7.8032800000000009</v>
          </cell>
          <cell r="U391">
            <v>9.2617600000000007</v>
          </cell>
          <cell r="V391">
            <v>8.5490000000000013</v>
          </cell>
          <cell r="W391">
            <v>8.8580000000000005</v>
          </cell>
          <cell r="Y391">
            <v>9.2504299999999997</v>
          </cell>
          <cell r="Z391">
            <v>19.466999999999999</v>
          </cell>
          <cell r="AA391">
            <v>18.746000000000002</v>
          </cell>
          <cell r="AC391">
            <v>27.77807</v>
          </cell>
          <cell r="AD391">
            <v>35.819279999999999</v>
          </cell>
          <cell r="AE391">
            <v>35.40728</v>
          </cell>
          <cell r="AH391">
            <v>10.26498</v>
          </cell>
          <cell r="AI391">
            <v>0.309</v>
          </cell>
          <cell r="AJ391">
            <v>0.309</v>
          </cell>
          <cell r="AL391">
            <v>10.347379999999999</v>
          </cell>
          <cell r="AM391">
            <v>7.3129999999999997</v>
          </cell>
          <cell r="AN391">
            <v>7.3129999999999997</v>
          </cell>
          <cell r="AP391">
            <v>10.340170000000001</v>
          </cell>
          <cell r="AQ391">
            <v>9.7850000000000001</v>
          </cell>
          <cell r="AR391">
            <v>7.7250000000000005</v>
          </cell>
          <cell r="AT391">
            <v>30.952529999999999</v>
          </cell>
          <cell r="AU391">
            <v>17.407</v>
          </cell>
          <cell r="AV391">
            <v>15.347000000000001</v>
          </cell>
          <cell r="AY391">
            <v>14.37365</v>
          </cell>
          <cell r="AZ391">
            <v>14.37365</v>
          </cell>
          <cell r="BA391">
            <v>14.37365</v>
          </cell>
          <cell r="BC391">
            <v>14.37468</v>
          </cell>
          <cell r="BD391">
            <v>14.37468</v>
          </cell>
          <cell r="BE391">
            <v>14.37468</v>
          </cell>
          <cell r="BG391">
            <v>14.986500000000001</v>
          </cell>
          <cell r="BH391">
            <v>14.986500000000001</v>
          </cell>
          <cell r="BI391">
            <v>14.986500000000001</v>
          </cell>
          <cell r="BK391">
            <v>43.734830000000002</v>
          </cell>
          <cell r="BL391">
            <v>43.734830000000002</v>
          </cell>
          <cell r="BM391">
            <v>43.734830000000002</v>
          </cell>
          <cell r="BP391">
            <v>13.907060000000001</v>
          </cell>
          <cell r="BQ391">
            <v>13.907060000000001</v>
          </cell>
          <cell r="BR391">
            <v>13.907060000000001</v>
          </cell>
          <cell r="BT391">
            <v>13.910150000000002</v>
          </cell>
          <cell r="BU391">
            <v>13.910150000000002</v>
          </cell>
          <cell r="BV391">
            <v>13.910150000000002</v>
          </cell>
          <cell r="BX391">
            <v>13.907060000000001</v>
          </cell>
          <cell r="BY391">
            <v>13.907060000000001</v>
          </cell>
          <cell r="BZ391">
            <v>13.907060000000001</v>
          </cell>
          <cell r="CB391">
            <v>41.724270000000004</v>
          </cell>
          <cell r="CC391">
            <v>41.724270000000004</v>
          </cell>
          <cell r="CD391">
            <v>41.724270000000004</v>
          </cell>
          <cell r="CG391">
            <v>144.18970000000002</v>
          </cell>
          <cell r="CH391">
            <v>138.68538000000001</v>
          </cell>
          <cell r="CI391">
            <v>136.21338000000003</v>
          </cell>
        </row>
        <row r="393">
          <cell r="A393" t="str">
            <v>HARDWARE SALES</v>
          </cell>
          <cell r="E393">
            <v>15.2</v>
          </cell>
          <cell r="F393">
            <v>19</v>
          </cell>
          <cell r="G393">
            <v>28.9</v>
          </cell>
          <cell r="H393">
            <v>28.1</v>
          </cell>
          <cell r="K393">
            <v>23.277999999999999</v>
          </cell>
          <cell r="L393">
            <v>28.997999999999998</v>
          </cell>
          <cell r="M393">
            <v>24.488000000000003</v>
          </cell>
          <cell r="N393">
            <v>26.547000000000001</v>
          </cell>
          <cell r="Q393">
            <v>5.6960000000000006</v>
          </cell>
          <cell r="R393">
            <v>5.2789999999999999</v>
          </cell>
          <cell r="S393">
            <v>5.2789999999999999</v>
          </cell>
          <cell r="U393">
            <v>5.6920000000000011</v>
          </cell>
          <cell r="V393">
            <v>5.5</v>
          </cell>
          <cell r="W393">
            <v>6</v>
          </cell>
          <cell r="Y393">
            <v>5.681</v>
          </cell>
          <cell r="Z393">
            <v>15</v>
          </cell>
          <cell r="AA393">
            <v>12.8</v>
          </cell>
          <cell r="AC393">
            <v>17.069000000000003</v>
          </cell>
          <cell r="AD393">
            <v>25.779</v>
          </cell>
          <cell r="AE393">
            <v>24.079000000000001</v>
          </cell>
          <cell r="AH393">
            <v>3.9049999999999998</v>
          </cell>
          <cell r="AI393">
            <v>0</v>
          </cell>
          <cell r="AJ393">
            <v>0</v>
          </cell>
          <cell r="AL393">
            <v>3.9849999999999999</v>
          </cell>
          <cell r="AM393">
            <v>4.1390000000000002</v>
          </cell>
          <cell r="AN393">
            <v>4.1390000000000002</v>
          </cell>
          <cell r="AP393">
            <v>3.9780000000000002</v>
          </cell>
          <cell r="AQ393">
            <v>5.1240000000000006</v>
          </cell>
          <cell r="AR393">
            <v>3.1240000000000001</v>
          </cell>
          <cell r="AT393">
            <v>11.868</v>
          </cell>
          <cell r="AU393">
            <v>9.2630000000000017</v>
          </cell>
          <cell r="AV393">
            <v>7.2629999999999999</v>
          </cell>
          <cell r="AY393">
            <v>7.835</v>
          </cell>
          <cell r="AZ393">
            <v>7.835</v>
          </cell>
          <cell r="BA393">
            <v>7.835</v>
          </cell>
          <cell r="BC393">
            <v>7.8360000000000003</v>
          </cell>
          <cell r="BD393">
            <v>7.8360000000000003</v>
          </cell>
          <cell r="BE393">
            <v>7.8360000000000003</v>
          </cell>
          <cell r="BG393">
            <v>8.43</v>
          </cell>
          <cell r="BH393">
            <v>8.43</v>
          </cell>
          <cell r="BI393">
            <v>8.43</v>
          </cell>
          <cell r="BK393">
            <v>24.100999999999999</v>
          </cell>
          <cell r="BL393">
            <v>24.100999999999999</v>
          </cell>
          <cell r="BM393">
            <v>24.100999999999999</v>
          </cell>
          <cell r="BP393">
            <v>9.5570000000000004</v>
          </cell>
          <cell r="BQ393">
            <v>9.5570000000000004</v>
          </cell>
          <cell r="BR393">
            <v>9.5570000000000004</v>
          </cell>
          <cell r="BT393">
            <v>9.56</v>
          </cell>
          <cell r="BU393">
            <v>9.56</v>
          </cell>
          <cell r="BV393">
            <v>9.56</v>
          </cell>
          <cell r="BX393">
            <v>9.5570000000000004</v>
          </cell>
          <cell r="BY393">
            <v>9.5570000000000004</v>
          </cell>
          <cell r="BZ393">
            <v>9.5570000000000004</v>
          </cell>
          <cell r="CB393">
            <v>28.673999999999999</v>
          </cell>
          <cell r="CC393">
            <v>28.673999999999999</v>
          </cell>
          <cell r="CD393">
            <v>28.673999999999999</v>
          </cell>
          <cell r="CG393">
            <v>81.712000000000003</v>
          </cell>
          <cell r="CH393">
            <v>87.817000000000007</v>
          </cell>
          <cell r="CI393">
            <v>84.11699999999999</v>
          </cell>
        </row>
        <row r="394">
          <cell r="A394" t="str">
            <v>SOFTWARE SALES</v>
          </cell>
          <cell r="E394">
            <v>2.8</v>
          </cell>
          <cell r="F394">
            <v>5.0999999999999996</v>
          </cell>
          <cell r="G394">
            <v>9</v>
          </cell>
          <cell r="H394">
            <v>9.1999999999999993</v>
          </cell>
          <cell r="K394">
            <v>3.718</v>
          </cell>
          <cell r="L394">
            <v>6.5979999999999999</v>
          </cell>
          <cell r="M394">
            <v>12</v>
          </cell>
          <cell r="N394">
            <v>7.7690000000000001</v>
          </cell>
          <cell r="Q394">
            <v>3.3</v>
          </cell>
          <cell r="R394">
            <v>2.0920000000000001</v>
          </cell>
          <cell r="S394">
            <v>2.0920000000000001</v>
          </cell>
          <cell r="U394">
            <v>3.3</v>
          </cell>
          <cell r="V394">
            <v>2.8</v>
          </cell>
          <cell r="W394">
            <v>2.5</v>
          </cell>
          <cell r="Y394">
            <v>3.3</v>
          </cell>
          <cell r="Z394">
            <v>3.9</v>
          </cell>
          <cell r="AA394">
            <v>5.3</v>
          </cell>
          <cell r="AC394">
            <v>9.8999999999999986</v>
          </cell>
          <cell r="AD394">
            <v>8.7919999999999998</v>
          </cell>
          <cell r="AE394">
            <v>9.8919999999999995</v>
          </cell>
          <cell r="AH394">
            <v>6.0609999999999999</v>
          </cell>
          <cell r="AI394">
            <v>0.3</v>
          </cell>
          <cell r="AJ394">
            <v>0.3</v>
          </cell>
          <cell r="AL394">
            <v>6.0609999999999999</v>
          </cell>
          <cell r="AM394">
            <v>2.8609999999999998</v>
          </cell>
          <cell r="AN394">
            <v>2.8609999999999998</v>
          </cell>
          <cell r="AP394">
            <v>6.0609999999999999</v>
          </cell>
          <cell r="AQ394">
            <v>4.2759999999999998</v>
          </cell>
          <cell r="AR394">
            <v>4.2759999999999998</v>
          </cell>
          <cell r="AT394">
            <v>18.183</v>
          </cell>
          <cell r="AU394">
            <v>7.4369999999999994</v>
          </cell>
          <cell r="AV394">
            <v>7.4369999999999994</v>
          </cell>
          <cell r="AY394">
            <v>6.12</v>
          </cell>
          <cell r="AZ394">
            <v>6.12</v>
          </cell>
          <cell r="BA394">
            <v>6.12</v>
          </cell>
          <cell r="BC394">
            <v>6.12</v>
          </cell>
          <cell r="BD394">
            <v>6.12</v>
          </cell>
          <cell r="BE394">
            <v>6.12</v>
          </cell>
          <cell r="BG394">
            <v>6.12</v>
          </cell>
          <cell r="BH394">
            <v>6.12</v>
          </cell>
          <cell r="BI394">
            <v>6.12</v>
          </cell>
          <cell r="BK394">
            <v>18.36</v>
          </cell>
          <cell r="BL394">
            <v>18.36</v>
          </cell>
          <cell r="BM394">
            <v>18.36</v>
          </cell>
          <cell r="BP394">
            <v>3.9449999999999998</v>
          </cell>
          <cell r="BQ394">
            <v>3.9449999999999998</v>
          </cell>
          <cell r="BR394">
            <v>3.9449999999999998</v>
          </cell>
          <cell r="BT394">
            <v>3.9449999999999998</v>
          </cell>
          <cell r="BU394">
            <v>3.9449999999999998</v>
          </cell>
          <cell r="BV394">
            <v>3.9449999999999998</v>
          </cell>
          <cell r="BX394">
            <v>3.9449999999999998</v>
          </cell>
          <cell r="BY394">
            <v>3.9449999999999998</v>
          </cell>
          <cell r="BZ394">
            <v>3.9449999999999998</v>
          </cell>
          <cell r="CB394">
            <v>11.834999999999999</v>
          </cell>
          <cell r="CC394">
            <v>11.834999999999999</v>
          </cell>
          <cell r="CD394">
            <v>11.834999999999999</v>
          </cell>
          <cell r="CG394">
            <v>58.277999999999999</v>
          </cell>
          <cell r="CH394">
            <v>46.423999999999999</v>
          </cell>
          <cell r="CI394">
            <v>47.524000000000001</v>
          </cell>
        </row>
        <row r="395">
          <cell r="A395" t="str">
            <v>SERVICE SALES</v>
          </cell>
          <cell r="E395">
            <v>1.6</v>
          </cell>
          <cell r="F395">
            <v>1.7</v>
          </cell>
          <cell r="G395">
            <v>1.3</v>
          </cell>
          <cell r="H395">
            <v>3.2</v>
          </cell>
          <cell r="K395">
            <v>3.0780000000000003</v>
          </cell>
          <cell r="L395">
            <v>5.0630000000000006</v>
          </cell>
          <cell r="M395">
            <v>5.1660000000000004</v>
          </cell>
          <cell r="N395">
            <v>3.8920000000000003</v>
          </cell>
          <cell r="Q395">
            <v>0</v>
          </cell>
          <cell r="R395">
            <v>0.20499999999999999</v>
          </cell>
          <cell r="S395">
            <v>0.20499999999999999</v>
          </cell>
          <cell r="U395">
            <v>0</v>
          </cell>
          <cell r="V395">
            <v>0</v>
          </cell>
          <cell r="W395">
            <v>0.1</v>
          </cell>
          <cell r="Y395">
            <v>0</v>
          </cell>
          <cell r="Z395">
            <v>0</v>
          </cell>
          <cell r="AA395">
            <v>0.1</v>
          </cell>
          <cell r="AC395">
            <v>0</v>
          </cell>
          <cell r="AD395">
            <v>0.20499999999999999</v>
          </cell>
          <cell r="AE395">
            <v>0.40500000000000003</v>
          </cell>
          <cell r="AH395">
            <v>0</v>
          </cell>
          <cell r="AI395">
            <v>0</v>
          </cell>
          <cell r="AJ395">
            <v>0</v>
          </cell>
          <cell r="AL395">
            <v>0</v>
          </cell>
          <cell r="AM395">
            <v>0.1</v>
          </cell>
          <cell r="AN395">
            <v>0.1</v>
          </cell>
          <cell r="AP395">
            <v>0</v>
          </cell>
          <cell r="AQ395">
            <v>0.1</v>
          </cell>
          <cell r="AR395">
            <v>0.1</v>
          </cell>
          <cell r="AT395">
            <v>0</v>
          </cell>
          <cell r="AU395">
            <v>0.2</v>
          </cell>
          <cell r="AV395">
            <v>0.2</v>
          </cell>
          <cell r="AY395">
            <v>0</v>
          </cell>
          <cell r="AZ395">
            <v>0</v>
          </cell>
          <cell r="BA395">
            <v>0</v>
          </cell>
          <cell r="BC395">
            <v>0</v>
          </cell>
          <cell r="BD395">
            <v>0</v>
          </cell>
          <cell r="BE395">
            <v>0</v>
          </cell>
          <cell r="BG395">
            <v>0</v>
          </cell>
          <cell r="BH395">
            <v>0</v>
          </cell>
          <cell r="BI395">
            <v>0</v>
          </cell>
          <cell r="BK395">
            <v>0</v>
          </cell>
          <cell r="BL395">
            <v>0</v>
          </cell>
          <cell r="BM395">
            <v>0</v>
          </cell>
          <cell r="BP395">
            <v>0</v>
          </cell>
          <cell r="BQ395">
            <v>0</v>
          </cell>
          <cell r="BR395">
            <v>0</v>
          </cell>
          <cell r="BT395">
            <v>0</v>
          </cell>
          <cell r="BU395">
            <v>0</v>
          </cell>
          <cell r="BV395">
            <v>0</v>
          </cell>
          <cell r="BX395">
            <v>0</v>
          </cell>
          <cell r="BY395">
            <v>0</v>
          </cell>
          <cell r="BZ395">
            <v>0</v>
          </cell>
          <cell r="CB395">
            <v>0</v>
          </cell>
          <cell r="CC395">
            <v>0</v>
          </cell>
          <cell r="CD395">
            <v>0</v>
          </cell>
          <cell r="CG395">
            <v>0</v>
          </cell>
          <cell r="CH395">
            <v>0.40500000000000003</v>
          </cell>
          <cell r="CI395">
            <v>0.60499999999999998</v>
          </cell>
        </row>
        <row r="396">
          <cell r="A396" t="str">
            <v>OTHER SALES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Q396">
            <v>0</v>
          </cell>
          <cell r="R396">
            <v>0</v>
          </cell>
          <cell r="S396">
            <v>0</v>
          </cell>
          <cell r="U396">
            <v>0</v>
          </cell>
          <cell r="V396">
            <v>0</v>
          </cell>
          <cell r="W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0</v>
          </cell>
          <cell r="AD396">
            <v>0</v>
          </cell>
          <cell r="AE396">
            <v>0</v>
          </cell>
          <cell r="AH396">
            <v>0</v>
          </cell>
          <cell r="AI396">
            <v>0</v>
          </cell>
          <cell r="AJ396">
            <v>0</v>
          </cell>
          <cell r="AL396">
            <v>0</v>
          </cell>
          <cell r="AM396">
            <v>0</v>
          </cell>
          <cell r="AN396">
            <v>0</v>
          </cell>
          <cell r="AP396">
            <v>0</v>
          </cell>
          <cell r="AQ396">
            <v>0</v>
          </cell>
          <cell r="AR396">
            <v>0</v>
          </cell>
          <cell r="AT396">
            <v>0</v>
          </cell>
          <cell r="AU396">
            <v>0</v>
          </cell>
          <cell r="AV396">
            <v>0</v>
          </cell>
          <cell r="AY396">
            <v>0</v>
          </cell>
          <cell r="AZ396">
            <v>0</v>
          </cell>
          <cell r="BA396">
            <v>0</v>
          </cell>
          <cell r="BC396">
            <v>0</v>
          </cell>
          <cell r="BD396">
            <v>0</v>
          </cell>
          <cell r="BE396">
            <v>0</v>
          </cell>
          <cell r="BG396">
            <v>0</v>
          </cell>
          <cell r="BH396">
            <v>0</v>
          </cell>
          <cell r="BI396">
            <v>0</v>
          </cell>
          <cell r="BK396">
            <v>0</v>
          </cell>
          <cell r="BL396">
            <v>0</v>
          </cell>
          <cell r="BM396">
            <v>0</v>
          </cell>
          <cell r="CB396">
            <v>0</v>
          </cell>
          <cell r="CC396">
            <v>0</v>
          </cell>
          <cell r="CD396">
            <v>0</v>
          </cell>
          <cell r="CG396">
            <v>0</v>
          </cell>
          <cell r="CH396">
            <v>0</v>
          </cell>
          <cell r="CI396">
            <v>0</v>
          </cell>
        </row>
        <row r="397">
          <cell r="E397" t="str">
            <v xml:space="preserve">______ </v>
          </cell>
          <cell r="F397" t="str">
            <v xml:space="preserve">______ </v>
          </cell>
          <cell r="G397" t="str">
            <v xml:space="preserve">______ </v>
          </cell>
          <cell r="H397" t="str">
            <v xml:space="preserve">______ </v>
          </cell>
          <cell r="K397" t="str">
            <v xml:space="preserve">______ </v>
          </cell>
          <cell r="L397" t="str">
            <v xml:space="preserve">______ </v>
          </cell>
          <cell r="M397" t="str">
            <v xml:space="preserve">______ </v>
          </cell>
          <cell r="N397" t="str">
            <v xml:space="preserve">______ </v>
          </cell>
          <cell r="Q397" t="str">
            <v xml:space="preserve">______ </v>
          </cell>
          <cell r="R397" t="str">
            <v xml:space="preserve">______ </v>
          </cell>
          <cell r="S397" t="str">
            <v xml:space="preserve">______ </v>
          </cell>
          <cell r="U397" t="str">
            <v xml:space="preserve">______ </v>
          </cell>
          <cell r="V397" t="str">
            <v xml:space="preserve">______ </v>
          </cell>
          <cell r="W397" t="str">
            <v xml:space="preserve">______ </v>
          </cell>
          <cell r="Y397" t="str">
            <v xml:space="preserve">______ </v>
          </cell>
          <cell r="Z397" t="str">
            <v xml:space="preserve">______ </v>
          </cell>
          <cell r="AA397" t="str">
            <v xml:space="preserve">______ </v>
          </cell>
          <cell r="AC397" t="str">
            <v xml:space="preserve">______ </v>
          </cell>
          <cell r="AD397" t="str">
            <v xml:space="preserve">______ </v>
          </cell>
          <cell r="AE397" t="str">
            <v xml:space="preserve">______ </v>
          </cell>
          <cell r="AH397" t="str">
            <v xml:space="preserve">______ </v>
          </cell>
          <cell r="AI397" t="str">
            <v xml:space="preserve">______ </v>
          </cell>
          <cell r="AJ397" t="str">
            <v xml:space="preserve">______ </v>
          </cell>
          <cell r="AL397" t="str">
            <v xml:space="preserve">______ </v>
          </cell>
          <cell r="AM397" t="str">
            <v xml:space="preserve">______ </v>
          </cell>
          <cell r="AN397" t="str">
            <v xml:space="preserve">______ </v>
          </cell>
          <cell r="AP397" t="str">
            <v xml:space="preserve">______ </v>
          </cell>
          <cell r="AQ397" t="str">
            <v xml:space="preserve">______ </v>
          </cell>
          <cell r="AR397" t="str">
            <v xml:space="preserve">______ </v>
          </cell>
          <cell r="AT397" t="str">
            <v xml:space="preserve">______ </v>
          </cell>
          <cell r="AU397" t="str">
            <v xml:space="preserve">______ </v>
          </cell>
          <cell r="AV397" t="str">
            <v xml:space="preserve">______ </v>
          </cell>
          <cell r="AY397" t="str">
            <v xml:space="preserve">______ </v>
          </cell>
          <cell r="AZ397" t="str">
            <v xml:space="preserve">______ </v>
          </cell>
          <cell r="BA397" t="str">
            <v xml:space="preserve">______ </v>
          </cell>
          <cell r="BC397" t="str">
            <v xml:space="preserve">______ </v>
          </cell>
          <cell r="BD397" t="str">
            <v xml:space="preserve">______ </v>
          </cell>
          <cell r="BE397" t="str">
            <v xml:space="preserve">______ </v>
          </cell>
          <cell r="BG397" t="str">
            <v xml:space="preserve">______ </v>
          </cell>
          <cell r="BH397" t="str">
            <v xml:space="preserve">______ </v>
          </cell>
          <cell r="BI397" t="str">
            <v xml:space="preserve">______ </v>
          </cell>
          <cell r="BK397" t="str">
            <v xml:space="preserve">______ </v>
          </cell>
          <cell r="BL397" t="str">
            <v xml:space="preserve">______ </v>
          </cell>
          <cell r="BM397" t="str">
            <v xml:space="preserve">______ </v>
          </cell>
          <cell r="BP397" t="str">
            <v xml:space="preserve">______ </v>
          </cell>
          <cell r="BQ397" t="str">
            <v xml:space="preserve">______ </v>
          </cell>
          <cell r="BR397" t="str">
            <v xml:space="preserve">______ </v>
          </cell>
          <cell r="BT397" t="str">
            <v xml:space="preserve">______ </v>
          </cell>
          <cell r="BU397" t="str">
            <v xml:space="preserve">______ </v>
          </cell>
          <cell r="BV397" t="str">
            <v xml:space="preserve">______ </v>
          </cell>
          <cell r="BX397" t="str">
            <v xml:space="preserve">______ </v>
          </cell>
          <cell r="BY397" t="str">
            <v xml:space="preserve">______ </v>
          </cell>
          <cell r="BZ397" t="str">
            <v xml:space="preserve">______ </v>
          </cell>
          <cell r="CB397" t="str">
            <v xml:space="preserve">______ </v>
          </cell>
          <cell r="CC397" t="str">
            <v xml:space="preserve">______ </v>
          </cell>
          <cell r="CD397" t="str">
            <v xml:space="preserve">______ </v>
          </cell>
          <cell r="CG397" t="str">
            <v xml:space="preserve">______ </v>
          </cell>
          <cell r="CH397" t="str">
            <v xml:space="preserve">______ </v>
          </cell>
          <cell r="CI397" t="str">
            <v xml:space="preserve">______ </v>
          </cell>
        </row>
        <row r="398">
          <cell r="A398" t="str">
            <v>SALES</v>
          </cell>
          <cell r="E398">
            <v>19.600000000000001</v>
          </cell>
          <cell r="F398">
            <v>25.8</v>
          </cell>
          <cell r="G398">
            <v>39.199999999999996</v>
          </cell>
          <cell r="H398">
            <v>40.5</v>
          </cell>
          <cell r="K398">
            <v>30.073999999999998</v>
          </cell>
          <cell r="L398">
            <v>40.658999999999999</v>
          </cell>
          <cell r="M398">
            <v>41.653999999999996</v>
          </cell>
          <cell r="N398">
            <v>38.208000000000006</v>
          </cell>
          <cell r="Q398">
            <v>8.9960000000000004</v>
          </cell>
          <cell r="R398">
            <v>7.5760000000000005</v>
          </cell>
          <cell r="S398">
            <v>7.5760000000000005</v>
          </cell>
          <cell r="U398">
            <v>8.9920000000000009</v>
          </cell>
          <cell r="V398">
            <v>8.3000000000000007</v>
          </cell>
          <cell r="W398">
            <v>8.6</v>
          </cell>
          <cell r="Y398">
            <v>8.9809999999999999</v>
          </cell>
          <cell r="Z398">
            <v>18.899999999999999</v>
          </cell>
          <cell r="AA398">
            <v>18.200000000000003</v>
          </cell>
          <cell r="AC398">
            <v>26.969000000000001</v>
          </cell>
          <cell r="AD398">
            <v>34.775999999999996</v>
          </cell>
          <cell r="AE398">
            <v>34.376000000000005</v>
          </cell>
          <cell r="AH398">
            <v>9.9659999999999993</v>
          </cell>
          <cell r="AI398">
            <v>0.3</v>
          </cell>
          <cell r="AJ398">
            <v>0.3</v>
          </cell>
          <cell r="AL398">
            <v>10.045999999999999</v>
          </cell>
          <cell r="AM398">
            <v>7.1</v>
          </cell>
          <cell r="AN398">
            <v>7.1</v>
          </cell>
          <cell r="AP398">
            <v>10.039</v>
          </cell>
          <cell r="AQ398">
            <v>9.5</v>
          </cell>
          <cell r="AR398">
            <v>7.5</v>
          </cell>
          <cell r="AT398">
            <v>30.051000000000002</v>
          </cell>
          <cell r="AU398">
            <v>16.900000000000002</v>
          </cell>
          <cell r="AV398">
            <v>14.899999999999999</v>
          </cell>
          <cell r="AY398">
            <v>13.955</v>
          </cell>
          <cell r="AZ398">
            <v>13.955</v>
          </cell>
          <cell r="BA398">
            <v>13.955</v>
          </cell>
          <cell r="BC398">
            <v>13.956</v>
          </cell>
          <cell r="BD398">
            <v>13.956</v>
          </cell>
          <cell r="BE398">
            <v>13.956</v>
          </cell>
          <cell r="BG398">
            <v>14.55</v>
          </cell>
          <cell r="BH398">
            <v>14.55</v>
          </cell>
          <cell r="BI398">
            <v>14.55</v>
          </cell>
          <cell r="BK398">
            <v>42.460999999999999</v>
          </cell>
          <cell r="BL398">
            <v>42.460999999999999</v>
          </cell>
          <cell r="BM398">
            <v>42.460999999999999</v>
          </cell>
          <cell r="BP398">
            <v>13.502000000000001</v>
          </cell>
          <cell r="BQ398">
            <v>13.502000000000001</v>
          </cell>
          <cell r="BR398">
            <v>13.502000000000001</v>
          </cell>
          <cell r="BT398">
            <v>13.505000000000001</v>
          </cell>
          <cell r="BU398">
            <v>13.505000000000001</v>
          </cell>
          <cell r="BV398">
            <v>13.505000000000001</v>
          </cell>
          <cell r="BX398">
            <v>13.502000000000001</v>
          </cell>
          <cell r="BY398">
            <v>13.502000000000001</v>
          </cell>
          <cell r="BZ398">
            <v>13.502000000000001</v>
          </cell>
          <cell r="CB398">
            <v>40.509</v>
          </cell>
          <cell r="CC398">
            <v>40.509</v>
          </cell>
          <cell r="CD398">
            <v>40.509</v>
          </cell>
          <cell r="CG398">
            <v>139.99</v>
          </cell>
          <cell r="CH398">
            <v>134.64600000000002</v>
          </cell>
          <cell r="CI398">
            <v>132.24599999999998</v>
          </cell>
        </row>
        <row r="400">
          <cell r="A400" t="str">
            <v>STANDARD MARGIN</v>
          </cell>
          <cell r="E400">
            <v>14.2</v>
          </cell>
          <cell r="F400">
            <v>16.600000000000001</v>
          </cell>
          <cell r="G400">
            <v>23.6</v>
          </cell>
          <cell r="H400">
            <v>24.7</v>
          </cell>
          <cell r="K400">
            <v>19.872999999999998</v>
          </cell>
          <cell r="L400">
            <v>27.167999999999999</v>
          </cell>
          <cell r="M400">
            <v>26.84</v>
          </cell>
          <cell r="N400">
            <v>23.722000000000001</v>
          </cell>
          <cell r="Q400">
            <v>6.2949999999999999</v>
          </cell>
          <cell r="R400">
            <v>5.0270000000000001</v>
          </cell>
          <cell r="S400">
            <v>5.0270000000000001</v>
          </cell>
          <cell r="U400">
            <v>6.2919999999999998</v>
          </cell>
          <cell r="V400">
            <v>5.8</v>
          </cell>
          <cell r="W400">
            <v>6</v>
          </cell>
          <cell r="Y400">
            <v>6.2880000000000003</v>
          </cell>
          <cell r="Z400">
            <v>11.4</v>
          </cell>
          <cell r="AA400">
            <v>11.5</v>
          </cell>
          <cell r="AC400">
            <v>18.875</v>
          </cell>
          <cell r="AD400">
            <v>22.227</v>
          </cell>
          <cell r="AE400">
            <v>22.527000000000001</v>
          </cell>
          <cell r="AH400">
            <v>6.6669999999999998</v>
          </cell>
          <cell r="AI400">
            <v>0.1</v>
          </cell>
          <cell r="AJ400">
            <v>0.1</v>
          </cell>
          <cell r="AL400">
            <v>6.7469999999999999</v>
          </cell>
          <cell r="AM400">
            <v>5.3</v>
          </cell>
          <cell r="AN400">
            <v>5.3</v>
          </cell>
          <cell r="AP400">
            <v>6.7450000000000001</v>
          </cell>
          <cell r="AQ400">
            <v>4.8</v>
          </cell>
          <cell r="AR400">
            <v>2.9</v>
          </cell>
          <cell r="AT400">
            <v>20.158999999999999</v>
          </cell>
          <cell r="AU400">
            <v>10.199999999999999</v>
          </cell>
          <cell r="AV400">
            <v>8.2999999999999989</v>
          </cell>
          <cell r="AY400">
            <v>9.2260000000000009</v>
          </cell>
          <cell r="AZ400">
            <v>9.2260000000000009</v>
          </cell>
          <cell r="BA400">
            <v>9.2260000000000009</v>
          </cell>
          <cell r="BC400">
            <v>9.2270000000000003</v>
          </cell>
          <cell r="BD400">
            <v>9.2270000000000003</v>
          </cell>
          <cell r="BE400">
            <v>9.2270000000000003</v>
          </cell>
          <cell r="BG400">
            <v>9.3970000000000002</v>
          </cell>
          <cell r="BH400">
            <v>9.3970000000000002</v>
          </cell>
          <cell r="BI400">
            <v>9.3970000000000002</v>
          </cell>
          <cell r="BK400">
            <v>27.85</v>
          </cell>
          <cell r="BL400">
            <v>27.85</v>
          </cell>
          <cell r="BM400">
            <v>27.85</v>
          </cell>
          <cell r="BP400">
            <v>8.8149999999999995</v>
          </cell>
          <cell r="BQ400">
            <v>8.8149999999999995</v>
          </cell>
          <cell r="BR400">
            <v>8.8149999999999995</v>
          </cell>
          <cell r="BT400">
            <v>8.8170000000000002</v>
          </cell>
          <cell r="BU400">
            <v>8.8170000000000002</v>
          </cell>
          <cell r="BV400">
            <v>8.8170000000000002</v>
          </cell>
          <cell r="BX400">
            <v>8.8179999999999996</v>
          </cell>
          <cell r="BY400">
            <v>8.8179999999999996</v>
          </cell>
          <cell r="BZ400">
            <v>8.8179999999999996</v>
          </cell>
          <cell r="CB400">
            <v>26.449999999999996</v>
          </cell>
          <cell r="CC400">
            <v>26.449999999999996</v>
          </cell>
          <cell r="CD400">
            <v>26.449999999999996</v>
          </cell>
          <cell r="CG400">
            <v>93.334000000000003</v>
          </cell>
          <cell r="CH400">
            <v>86.727000000000004</v>
          </cell>
          <cell r="CI400">
            <v>85.126999999999995</v>
          </cell>
        </row>
        <row r="401">
          <cell r="B401" t="str">
            <v>% SALES</v>
          </cell>
          <cell r="E401">
            <v>0.72448979591836726</v>
          </cell>
          <cell r="F401">
            <v>0.64341085271317833</v>
          </cell>
          <cell r="G401">
            <v>0.60204081632653073</v>
          </cell>
          <cell r="H401">
            <v>0.6098765432098765</v>
          </cell>
          <cell r="K401">
            <v>0.66080335173239335</v>
          </cell>
          <cell r="L401">
            <v>0.66819154430753336</v>
          </cell>
          <cell r="M401">
            <v>0.64435588418879342</v>
          </cell>
          <cell r="N401">
            <v>0.62086474036850914</v>
          </cell>
          <cell r="Q401">
            <v>0.69975544686527347</v>
          </cell>
          <cell r="R401">
            <v>0.66354276663146772</v>
          </cell>
          <cell r="S401">
            <v>0.66354276663146772</v>
          </cell>
          <cell r="U401">
            <v>0.69973309608540912</v>
          </cell>
          <cell r="V401">
            <v>0.69879518072289148</v>
          </cell>
          <cell r="W401">
            <v>0.69767441860465118</v>
          </cell>
          <cell r="Y401">
            <v>0.7001447500278366</v>
          </cell>
          <cell r="Z401">
            <v>0.60317460317460325</v>
          </cell>
          <cell r="AA401">
            <v>0.63186813186813173</v>
          </cell>
          <cell r="AC401">
            <v>0.69987763728725572</v>
          </cell>
          <cell r="AD401">
            <v>0.63914768806073163</v>
          </cell>
          <cell r="AE401">
            <v>0.65531184547358612</v>
          </cell>
          <cell r="AH401">
            <v>0.66897451334537428</v>
          </cell>
          <cell r="AI401">
            <v>0.33333333333333337</v>
          </cell>
          <cell r="AJ401">
            <v>0.33333333333333337</v>
          </cell>
          <cell r="AL401">
            <v>0.67161059128011147</v>
          </cell>
          <cell r="AM401">
            <v>0.74647887323943662</v>
          </cell>
          <cell r="AN401">
            <v>0.74647887323943662</v>
          </cell>
          <cell r="AP401">
            <v>0.67187966928976994</v>
          </cell>
          <cell r="AQ401">
            <v>0.50526315789473686</v>
          </cell>
          <cell r="AR401">
            <v>0.38666666666666666</v>
          </cell>
          <cell r="AT401">
            <v>0.67082626202123052</v>
          </cell>
          <cell r="AU401">
            <v>0.60355029585798803</v>
          </cell>
          <cell r="AV401">
            <v>0.55704697986577179</v>
          </cell>
          <cell r="AY401">
            <v>0.66112504478681478</v>
          </cell>
          <cell r="AZ401">
            <v>0.66112504478681478</v>
          </cell>
          <cell r="BA401">
            <v>0.66112504478681478</v>
          </cell>
          <cell r="BC401">
            <v>0.66114932645457158</v>
          </cell>
          <cell r="BD401">
            <v>0.66114932645457158</v>
          </cell>
          <cell r="BE401">
            <v>0.66114932645457158</v>
          </cell>
          <cell r="BG401">
            <v>0.64584192439862542</v>
          </cell>
          <cell r="BH401">
            <v>0.64584192439862542</v>
          </cell>
          <cell r="BI401">
            <v>0.64584192439862542</v>
          </cell>
          <cell r="BK401">
            <v>0.65589599868114279</v>
          </cell>
          <cell r="BL401">
            <v>0.65589599868114279</v>
          </cell>
          <cell r="BM401">
            <v>0.65589599868114279</v>
          </cell>
          <cell r="BP401">
            <v>0.65286624203821653</v>
          </cell>
          <cell r="BQ401">
            <v>0.65286624203821653</v>
          </cell>
          <cell r="BR401">
            <v>0.65286624203821653</v>
          </cell>
          <cell r="BT401">
            <v>0.65286930766382822</v>
          </cell>
          <cell r="BU401">
            <v>0.65286930766382822</v>
          </cell>
          <cell r="BV401">
            <v>0.65286930766382822</v>
          </cell>
          <cell r="BX401">
            <v>0.65308843134350458</v>
          </cell>
          <cell r="BY401">
            <v>0.65308843134350458</v>
          </cell>
          <cell r="BZ401">
            <v>0.65308843134350458</v>
          </cell>
          <cell r="CB401">
            <v>0.65294132168160146</v>
          </cell>
          <cell r="CC401">
            <v>0.65294132168160146</v>
          </cell>
          <cell r="CD401">
            <v>0.65294132168160146</v>
          </cell>
          <cell r="CG401">
            <v>0.66671905136081144</v>
          </cell>
          <cell r="CH401">
            <v>0.64411122498997364</v>
          </cell>
          <cell r="CI401">
            <v>0.64370188890401225</v>
          </cell>
        </row>
        <row r="403">
          <cell r="A403" t="str">
            <v>OPS PERIOD COSTS</v>
          </cell>
          <cell r="E403">
            <v>0</v>
          </cell>
          <cell r="F403">
            <v>0</v>
          </cell>
          <cell r="G403">
            <v>0.1</v>
          </cell>
          <cell r="H403">
            <v>-0.1</v>
          </cell>
          <cell r="K403">
            <v>0.124</v>
          </cell>
          <cell r="L403">
            <v>0.499</v>
          </cell>
          <cell r="M403">
            <v>0.188</v>
          </cell>
          <cell r="N403">
            <v>6.3E-2</v>
          </cell>
          <cell r="Q403">
            <v>9.9000000000000005E-2</v>
          </cell>
          <cell r="R403">
            <v>0.06</v>
          </cell>
          <cell r="S403">
            <v>0.06</v>
          </cell>
          <cell r="U403">
            <v>9.9000000000000005E-2</v>
          </cell>
          <cell r="V403">
            <v>9.9000000000000005E-2</v>
          </cell>
          <cell r="W403">
            <v>9.9000000000000005E-2</v>
          </cell>
          <cell r="Y403">
            <v>0.10199999999999999</v>
          </cell>
          <cell r="Z403">
            <v>0.10199999999999999</v>
          </cell>
          <cell r="AA403">
            <v>0.10199999999999999</v>
          </cell>
          <cell r="AC403">
            <v>0.3</v>
          </cell>
          <cell r="AD403">
            <v>0.26100000000000001</v>
          </cell>
          <cell r="AE403">
            <v>0.26100000000000001</v>
          </cell>
          <cell r="AH403">
            <v>0.16500000000000001</v>
          </cell>
          <cell r="AI403">
            <v>0.16500000000000001</v>
          </cell>
          <cell r="AJ403">
            <v>0.16500000000000001</v>
          </cell>
          <cell r="AL403">
            <v>0.16500000000000001</v>
          </cell>
          <cell r="AM403">
            <v>0.16500000000000001</v>
          </cell>
          <cell r="AN403">
            <v>0.16500000000000001</v>
          </cell>
          <cell r="AP403">
            <v>0.16800000000000001</v>
          </cell>
          <cell r="AQ403">
            <v>0.16800000000000001</v>
          </cell>
          <cell r="AR403">
            <v>0.16800000000000001</v>
          </cell>
          <cell r="AT403">
            <v>0.498</v>
          </cell>
          <cell r="AU403">
            <v>0.498</v>
          </cell>
          <cell r="AV403">
            <v>0.498</v>
          </cell>
          <cell r="AY403">
            <v>0.13200000000000001</v>
          </cell>
          <cell r="AZ403">
            <v>0.13200000000000001</v>
          </cell>
          <cell r="BA403">
            <v>0.13200000000000001</v>
          </cell>
          <cell r="BC403">
            <v>0.13200000000000001</v>
          </cell>
          <cell r="BD403">
            <v>0.13200000000000001</v>
          </cell>
          <cell r="BE403">
            <v>0.13200000000000001</v>
          </cell>
          <cell r="BG403">
            <v>0.13400000000000001</v>
          </cell>
          <cell r="BH403">
            <v>0.13400000000000001</v>
          </cell>
          <cell r="BI403">
            <v>0.13400000000000001</v>
          </cell>
          <cell r="BK403">
            <v>0.39800000000000002</v>
          </cell>
          <cell r="BL403">
            <v>0.39800000000000002</v>
          </cell>
          <cell r="BM403">
            <v>0.39800000000000002</v>
          </cell>
          <cell r="BP403">
            <v>6.6000000000000003E-2</v>
          </cell>
          <cell r="BQ403">
            <v>6.6000000000000003E-2</v>
          </cell>
          <cell r="BR403">
            <v>6.6000000000000003E-2</v>
          </cell>
          <cell r="BT403">
            <v>6.6000000000000003E-2</v>
          </cell>
          <cell r="BU403">
            <v>6.6000000000000003E-2</v>
          </cell>
          <cell r="BV403">
            <v>6.6000000000000003E-2</v>
          </cell>
          <cell r="BX403">
            <v>5.8000000000000003E-2</v>
          </cell>
          <cell r="BY403">
            <v>5.8000000000000003E-2</v>
          </cell>
          <cell r="BZ403">
            <v>5.8000000000000003E-2</v>
          </cell>
          <cell r="CB403">
            <v>0.19</v>
          </cell>
          <cell r="CC403">
            <v>0.19</v>
          </cell>
          <cell r="CD403">
            <v>0.19</v>
          </cell>
          <cell r="CG403">
            <v>1.3860000000000001</v>
          </cell>
          <cell r="CH403">
            <v>1.347</v>
          </cell>
          <cell r="CI403">
            <v>1.347</v>
          </cell>
        </row>
        <row r="404">
          <cell r="A404" t="str">
            <v>SOURCING PERIOD COSTS</v>
          </cell>
          <cell r="E404">
            <v>0</v>
          </cell>
          <cell r="F404">
            <v>0.1</v>
          </cell>
          <cell r="G404">
            <v>-1</v>
          </cell>
          <cell r="H404">
            <v>-1.2</v>
          </cell>
          <cell r="K404">
            <v>-0.59200000000000008</v>
          </cell>
          <cell r="L404">
            <v>-0.48599999999999999</v>
          </cell>
          <cell r="M404">
            <v>0.127</v>
          </cell>
          <cell r="N404">
            <v>-0.29499999999999998</v>
          </cell>
          <cell r="Q404">
            <v>-6.6000000000000003E-2</v>
          </cell>
          <cell r="R404">
            <v>-0.20400000000000001</v>
          </cell>
          <cell r="S404">
            <v>-0.20400000000000001</v>
          </cell>
          <cell r="U404">
            <v>-6.6000000000000003E-2</v>
          </cell>
          <cell r="V404">
            <v>-6.6000000000000003E-2</v>
          </cell>
          <cell r="W404">
            <v>-6.6000000000000003E-2</v>
          </cell>
          <cell r="Y404">
            <v>-6.7000000000000004E-2</v>
          </cell>
          <cell r="Z404">
            <v>-6.7000000000000004E-2</v>
          </cell>
          <cell r="AA404">
            <v>-6.7000000000000004E-2</v>
          </cell>
          <cell r="AC404">
            <v>-0.19900000000000001</v>
          </cell>
          <cell r="AD404">
            <v>-0.33700000000000002</v>
          </cell>
          <cell r="AE404">
            <v>-0.33700000000000002</v>
          </cell>
          <cell r="AH404">
            <v>-6.6000000000000003E-2</v>
          </cell>
          <cell r="AI404">
            <v>-6.6000000000000003E-2</v>
          </cell>
          <cell r="AJ404">
            <v>-6.6000000000000003E-2</v>
          </cell>
          <cell r="AL404">
            <v>-6.6000000000000003E-2</v>
          </cell>
          <cell r="AM404">
            <v>-6.6000000000000003E-2</v>
          </cell>
          <cell r="AN404">
            <v>-6.6000000000000003E-2</v>
          </cell>
          <cell r="AP404">
            <v>-6.7000000000000004E-2</v>
          </cell>
          <cell r="AQ404">
            <v>-6.7000000000000004E-2</v>
          </cell>
          <cell r="AR404">
            <v>-6.7000000000000004E-2</v>
          </cell>
          <cell r="AT404">
            <v>-0.19900000000000001</v>
          </cell>
          <cell r="AU404">
            <v>-0.19900000000000001</v>
          </cell>
          <cell r="AV404">
            <v>-0.19900000000000001</v>
          </cell>
          <cell r="AY404">
            <v>-0.108</v>
          </cell>
          <cell r="AZ404">
            <v>-0.108</v>
          </cell>
          <cell r="BA404">
            <v>-0.108</v>
          </cell>
          <cell r="BC404">
            <v>-0.108</v>
          </cell>
          <cell r="BD404">
            <v>-0.108</v>
          </cell>
          <cell r="BE404">
            <v>-0.108</v>
          </cell>
          <cell r="BG404">
            <v>-0.109</v>
          </cell>
          <cell r="BH404">
            <v>-0.109</v>
          </cell>
          <cell r="BI404">
            <v>-0.109</v>
          </cell>
          <cell r="BK404">
            <v>-0.32500000000000001</v>
          </cell>
          <cell r="BL404">
            <v>-0.32500000000000001</v>
          </cell>
          <cell r="BM404">
            <v>-0.32500000000000001</v>
          </cell>
          <cell r="BP404">
            <v>-0.108</v>
          </cell>
          <cell r="BQ404">
            <v>-0.108</v>
          </cell>
          <cell r="BR404">
            <v>-0.108</v>
          </cell>
          <cell r="BT404">
            <v>-0.108</v>
          </cell>
          <cell r="BU404">
            <v>-0.108</v>
          </cell>
          <cell r="BV404">
            <v>-0.108</v>
          </cell>
          <cell r="BX404">
            <v>-0.109</v>
          </cell>
          <cell r="BY404">
            <v>-0.109</v>
          </cell>
          <cell r="BZ404">
            <v>-0.109</v>
          </cell>
          <cell r="CB404">
            <v>-0.32500000000000001</v>
          </cell>
          <cell r="CC404">
            <v>-0.32500000000000001</v>
          </cell>
          <cell r="CD404">
            <v>-0.32500000000000001</v>
          </cell>
          <cell r="CG404">
            <v>-1.048</v>
          </cell>
          <cell r="CH404">
            <v>-1.1859999999999999</v>
          </cell>
          <cell r="CI404">
            <v>-1.1859999999999999</v>
          </cell>
        </row>
        <row r="405">
          <cell r="A405" t="str">
            <v>STD AMORT/INV COSTS</v>
          </cell>
          <cell r="E405">
            <v>0.7</v>
          </cell>
          <cell r="F405">
            <v>0.5</v>
          </cell>
          <cell r="G405">
            <v>0.4</v>
          </cell>
          <cell r="H405">
            <v>0</v>
          </cell>
          <cell r="K405">
            <v>1.8210000000000002</v>
          </cell>
          <cell r="L405">
            <v>1.2530000000000001</v>
          </cell>
          <cell r="M405">
            <v>0.41700000000000004</v>
          </cell>
          <cell r="N405">
            <v>0.312</v>
          </cell>
          <cell r="Q405">
            <v>6.6000000000000003E-2</v>
          </cell>
          <cell r="R405">
            <v>0.39799999999999996</v>
          </cell>
          <cell r="S405">
            <v>0.39799999999999996</v>
          </cell>
          <cell r="U405">
            <v>6.6000000000000003E-2</v>
          </cell>
          <cell r="V405">
            <v>6.6000000000000003E-2</v>
          </cell>
          <cell r="W405">
            <v>6.6000000000000003E-2</v>
          </cell>
          <cell r="Y405">
            <v>6.7000000000000004E-2</v>
          </cell>
          <cell r="Z405">
            <v>6.7000000000000004E-2</v>
          </cell>
          <cell r="AA405">
            <v>6.7000000000000004E-2</v>
          </cell>
          <cell r="AC405">
            <v>0.19900000000000001</v>
          </cell>
          <cell r="AD405">
            <v>0.53099999999999992</v>
          </cell>
          <cell r="AE405">
            <v>0.53099999999999992</v>
          </cell>
          <cell r="AH405">
            <v>6.6000000000000003E-2</v>
          </cell>
          <cell r="AI405">
            <v>6.6000000000000003E-2</v>
          </cell>
          <cell r="AJ405">
            <v>6.6000000000000003E-2</v>
          </cell>
          <cell r="AL405">
            <v>6.6000000000000003E-2</v>
          </cell>
          <cell r="AM405">
            <v>6.6000000000000003E-2</v>
          </cell>
          <cell r="AN405">
            <v>6.6000000000000003E-2</v>
          </cell>
          <cell r="AP405">
            <v>6.7000000000000004E-2</v>
          </cell>
          <cell r="AQ405">
            <v>6.7000000000000004E-2</v>
          </cell>
          <cell r="AR405">
            <v>6.7000000000000004E-2</v>
          </cell>
          <cell r="AT405">
            <v>0.19900000000000001</v>
          </cell>
          <cell r="AU405">
            <v>0.19900000000000001</v>
          </cell>
          <cell r="AV405">
            <v>0.19900000000000001</v>
          </cell>
          <cell r="AY405">
            <v>0.11</v>
          </cell>
          <cell r="AZ405">
            <v>0.11</v>
          </cell>
          <cell r="BA405">
            <v>0.11</v>
          </cell>
          <cell r="BC405">
            <v>0.11</v>
          </cell>
          <cell r="BD405">
            <v>0.11</v>
          </cell>
          <cell r="BE405">
            <v>0.11</v>
          </cell>
          <cell r="BG405">
            <v>0.11</v>
          </cell>
          <cell r="BH405">
            <v>0.11</v>
          </cell>
          <cell r="BI405">
            <v>0.11</v>
          </cell>
          <cell r="BK405">
            <v>0.33</v>
          </cell>
          <cell r="BL405">
            <v>0.33</v>
          </cell>
          <cell r="BM405">
            <v>0.33</v>
          </cell>
          <cell r="BP405">
            <v>7.5999999999999998E-2</v>
          </cell>
          <cell r="BQ405">
            <v>7.5999999999999998E-2</v>
          </cell>
          <cell r="BR405">
            <v>7.5999999999999998E-2</v>
          </cell>
          <cell r="BT405">
            <v>7.5999999999999998E-2</v>
          </cell>
          <cell r="BU405">
            <v>7.5999999999999998E-2</v>
          </cell>
          <cell r="BV405">
            <v>7.5999999999999998E-2</v>
          </cell>
          <cell r="BX405">
            <v>7.6999999999999999E-2</v>
          </cell>
          <cell r="BY405">
            <v>7.6999999999999999E-2</v>
          </cell>
          <cell r="BZ405">
            <v>7.6999999999999999E-2</v>
          </cell>
          <cell r="CB405">
            <v>0.22899999999999998</v>
          </cell>
          <cell r="CC405">
            <v>0.22899999999999998</v>
          </cell>
          <cell r="CD405">
            <v>0.22899999999999998</v>
          </cell>
          <cell r="CG405">
            <v>0.95699999999999996</v>
          </cell>
          <cell r="CH405">
            <v>1.2890000000000001</v>
          </cell>
          <cell r="CI405">
            <v>1.2890000000000001</v>
          </cell>
        </row>
        <row r="406">
          <cell r="A406" t="str">
            <v>SERVICE PERIOD COSTS</v>
          </cell>
          <cell r="E406">
            <v>0.6</v>
          </cell>
          <cell r="F406">
            <v>0.2</v>
          </cell>
          <cell r="G406">
            <v>0.7</v>
          </cell>
          <cell r="H406">
            <v>0.5</v>
          </cell>
          <cell r="K406">
            <v>0.29499999999999998</v>
          </cell>
          <cell r="L406">
            <v>0.3</v>
          </cell>
          <cell r="M406">
            <v>0.504</v>
          </cell>
          <cell r="N406">
            <v>2.4000000000000021E-2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0</v>
          </cell>
          <cell r="AD406">
            <v>0</v>
          </cell>
          <cell r="AE406">
            <v>0</v>
          </cell>
          <cell r="AH406">
            <v>0</v>
          </cell>
          <cell r="AI406">
            <v>0</v>
          </cell>
          <cell r="AJ406">
            <v>0</v>
          </cell>
          <cell r="AL406">
            <v>0</v>
          </cell>
          <cell r="AM406">
            <v>0</v>
          </cell>
          <cell r="AN406">
            <v>0</v>
          </cell>
          <cell r="AP406">
            <v>0</v>
          </cell>
          <cell r="AQ406">
            <v>0</v>
          </cell>
          <cell r="AR406">
            <v>0</v>
          </cell>
          <cell r="AT406">
            <v>0</v>
          </cell>
          <cell r="AU406">
            <v>0</v>
          </cell>
          <cell r="AV406">
            <v>0</v>
          </cell>
          <cell r="AY406">
            <v>0</v>
          </cell>
          <cell r="AZ406">
            <v>0</v>
          </cell>
          <cell r="BA406">
            <v>0</v>
          </cell>
          <cell r="BC406">
            <v>0</v>
          </cell>
          <cell r="BD406">
            <v>0</v>
          </cell>
          <cell r="BE406">
            <v>0</v>
          </cell>
          <cell r="BG406">
            <v>0</v>
          </cell>
          <cell r="BH406">
            <v>0</v>
          </cell>
          <cell r="BI406">
            <v>0</v>
          </cell>
          <cell r="BK406">
            <v>0</v>
          </cell>
          <cell r="BL406">
            <v>0</v>
          </cell>
          <cell r="BM406">
            <v>0</v>
          </cell>
          <cell r="BP406">
            <v>0</v>
          </cell>
          <cell r="BQ406">
            <v>0</v>
          </cell>
          <cell r="BR406">
            <v>0</v>
          </cell>
          <cell r="BT406">
            <v>0</v>
          </cell>
          <cell r="BU406">
            <v>0</v>
          </cell>
          <cell r="BV406">
            <v>0</v>
          </cell>
          <cell r="BX406">
            <v>0</v>
          </cell>
          <cell r="BY406">
            <v>0</v>
          </cell>
          <cell r="BZ406">
            <v>0</v>
          </cell>
          <cell r="CB406">
            <v>0</v>
          </cell>
          <cell r="CC406">
            <v>0</v>
          </cell>
          <cell r="CD406">
            <v>0</v>
          </cell>
          <cell r="CG406">
            <v>0</v>
          </cell>
          <cell r="CH406">
            <v>0</v>
          </cell>
          <cell r="CI406">
            <v>0</v>
          </cell>
        </row>
        <row r="407">
          <cell r="A407" t="str">
            <v>OTHER</v>
          </cell>
          <cell r="E407">
            <v>-0.4</v>
          </cell>
          <cell r="F407">
            <v>0.1</v>
          </cell>
          <cell r="G407">
            <v>0.6</v>
          </cell>
          <cell r="H407">
            <v>0.6</v>
          </cell>
          <cell r="K407">
            <v>2.9859999999999998</v>
          </cell>
          <cell r="L407">
            <v>1.772</v>
          </cell>
          <cell r="M407">
            <v>5.0889999999999995</v>
          </cell>
          <cell r="N407">
            <v>2.8250000000000002</v>
          </cell>
          <cell r="Q407">
            <v>1.1970000000000001</v>
          </cell>
          <cell r="R407">
            <v>1.784</v>
          </cell>
          <cell r="S407">
            <v>1.784</v>
          </cell>
          <cell r="U407">
            <v>1.1970000000000001</v>
          </cell>
          <cell r="V407">
            <v>1.1970000000000001</v>
          </cell>
          <cell r="W407">
            <v>1.4970000000000001</v>
          </cell>
          <cell r="Y407">
            <v>1.1990000000000001</v>
          </cell>
          <cell r="Z407">
            <v>1.1990000000000001</v>
          </cell>
          <cell r="AA407">
            <v>1.1990000000000001</v>
          </cell>
          <cell r="AC407">
            <v>3.593</v>
          </cell>
          <cell r="AD407">
            <v>4.18</v>
          </cell>
          <cell r="AE407">
            <v>4.4800000000000004</v>
          </cell>
          <cell r="AH407">
            <v>1.2769999999999999</v>
          </cell>
          <cell r="AI407">
            <v>1.2769999999999999</v>
          </cell>
          <cell r="AJ407">
            <v>1.2769999999999999</v>
          </cell>
          <cell r="AL407">
            <v>1.2769999999999999</v>
          </cell>
          <cell r="AM407">
            <v>1.2769999999999999</v>
          </cell>
          <cell r="AN407">
            <v>1.2769999999999999</v>
          </cell>
          <cell r="AP407">
            <v>1.2789999999999999</v>
          </cell>
          <cell r="AQ407">
            <v>1.2789999999999999</v>
          </cell>
          <cell r="AR407">
            <v>1.2789999999999999</v>
          </cell>
          <cell r="AT407">
            <v>3.8329999999999997</v>
          </cell>
          <cell r="AU407">
            <v>3.8329999999999997</v>
          </cell>
          <cell r="AV407">
            <v>3.8329999999999997</v>
          </cell>
          <cell r="AY407">
            <v>1.5529999999999999</v>
          </cell>
          <cell r="AZ407">
            <v>1.5529999999999999</v>
          </cell>
          <cell r="BA407">
            <v>1.5529999999999999</v>
          </cell>
          <cell r="BC407">
            <v>1.5529999999999999</v>
          </cell>
          <cell r="BD407">
            <v>1.5529999999999999</v>
          </cell>
          <cell r="BE407">
            <v>1.5529999999999999</v>
          </cell>
          <cell r="BG407">
            <v>1.5549999999999999</v>
          </cell>
          <cell r="BH407">
            <v>1.5549999999999999</v>
          </cell>
          <cell r="BI407">
            <v>1.5549999999999999</v>
          </cell>
          <cell r="BK407">
            <v>4.6609999999999996</v>
          </cell>
          <cell r="BL407">
            <v>4.6609999999999996</v>
          </cell>
          <cell r="BM407">
            <v>4.6609999999999996</v>
          </cell>
          <cell r="BP407">
            <v>1.3979999999999999</v>
          </cell>
          <cell r="BQ407">
            <v>1.3979999999999999</v>
          </cell>
          <cell r="BR407">
            <v>1.3979999999999999</v>
          </cell>
          <cell r="BT407">
            <v>1.3979999999999999</v>
          </cell>
          <cell r="BU407">
            <v>1.3979999999999999</v>
          </cell>
          <cell r="BV407">
            <v>1.3979999999999999</v>
          </cell>
          <cell r="BX407">
            <v>1.4</v>
          </cell>
          <cell r="BY407">
            <v>1.4</v>
          </cell>
          <cell r="BZ407">
            <v>1.4</v>
          </cell>
          <cell r="CB407">
            <v>4.1959999999999997</v>
          </cell>
          <cell r="CC407">
            <v>4.1959999999999997</v>
          </cell>
          <cell r="CD407">
            <v>4.1959999999999997</v>
          </cell>
          <cell r="CG407">
            <v>16.283000000000001</v>
          </cell>
          <cell r="CH407">
            <v>16.869999999999997</v>
          </cell>
          <cell r="CI407">
            <v>17.170000000000002</v>
          </cell>
        </row>
        <row r="408">
          <cell r="E408" t="str">
            <v xml:space="preserve">______ </v>
          </cell>
          <cell r="F408" t="str">
            <v xml:space="preserve">______ </v>
          </cell>
          <cell r="G408" t="str">
            <v xml:space="preserve">______ </v>
          </cell>
          <cell r="H408" t="str">
            <v xml:space="preserve">______ </v>
          </cell>
          <cell r="K408" t="str">
            <v xml:space="preserve">______ </v>
          </cell>
          <cell r="L408" t="str">
            <v xml:space="preserve">______ </v>
          </cell>
          <cell r="M408" t="str">
            <v xml:space="preserve">______ </v>
          </cell>
          <cell r="N408" t="str">
            <v xml:space="preserve">______ </v>
          </cell>
          <cell r="Q408" t="str">
            <v xml:space="preserve">______ </v>
          </cell>
          <cell r="R408" t="str">
            <v xml:space="preserve">______ </v>
          </cell>
          <cell r="S408" t="str">
            <v xml:space="preserve">______ </v>
          </cell>
          <cell r="U408" t="str">
            <v xml:space="preserve">______ </v>
          </cell>
          <cell r="V408" t="str">
            <v xml:space="preserve">______ </v>
          </cell>
          <cell r="W408" t="str">
            <v xml:space="preserve">______ </v>
          </cell>
          <cell r="Y408" t="str">
            <v xml:space="preserve">______ </v>
          </cell>
          <cell r="Z408" t="str">
            <v xml:space="preserve">______ </v>
          </cell>
          <cell r="AA408" t="str">
            <v xml:space="preserve">______ </v>
          </cell>
          <cell r="AC408" t="str">
            <v xml:space="preserve">______ </v>
          </cell>
          <cell r="AD408" t="str">
            <v xml:space="preserve">______ </v>
          </cell>
          <cell r="AE408" t="str">
            <v xml:space="preserve">______ </v>
          </cell>
          <cell r="AH408" t="str">
            <v xml:space="preserve">______ </v>
          </cell>
          <cell r="AI408" t="str">
            <v xml:space="preserve">______ </v>
          </cell>
          <cell r="AJ408" t="str">
            <v xml:space="preserve">______ </v>
          </cell>
          <cell r="AL408" t="str">
            <v xml:space="preserve">______ </v>
          </cell>
          <cell r="AM408" t="str">
            <v xml:space="preserve">______ </v>
          </cell>
          <cell r="AN408" t="str">
            <v xml:space="preserve">______ </v>
          </cell>
          <cell r="AP408" t="str">
            <v xml:space="preserve">______ </v>
          </cell>
          <cell r="AQ408" t="str">
            <v xml:space="preserve">______ </v>
          </cell>
          <cell r="AR408" t="str">
            <v xml:space="preserve">______ </v>
          </cell>
          <cell r="AT408" t="str">
            <v xml:space="preserve">______ </v>
          </cell>
          <cell r="AU408" t="str">
            <v xml:space="preserve">______ </v>
          </cell>
          <cell r="AV408" t="str">
            <v xml:space="preserve">______ </v>
          </cell>
          <cell r="AY408" t="str">
            <v xml:space="preserve">______ </v>
          </cell>
          <cell r="AZ408" t="str">
            <v xml:space="preserve">______ </v>
          </cell>
          <cell r="BA408" t="str">
            <v xml:space="preserve">______ </v>
          </cell>
          <cell r="BC408" t="str">
            <v xml:space="preserve">______ </v>
          </cell>
          <cell r="BD408" t="str">
            <v xml:space="preserve">______ </v>
          </cell>
          <cell r="BE408" t="str">
            <v xml:space="preserve">______ </v>
          </cell>
          <cell r="BG408" t="str">
            <v xml:space="preserve">______ </v>
          </cell>
          <cell r="BH408" t="str">
            <v xml:space="preserve">______ </v>
          </cell>
          <cell r="BI408" t="str">
            <v xml:space="preserve">______ </v>
          </cell>
          <cell r="BK408" t="str">
            <v xml:space="preserve">______ </v>
          </cell>
          <cell r="BL408" t="str">
            <v xml:space="preserve">______ </v>
          </cell>
          <cell r="BM408" t="str">
            <v xml:space="preserve">______ </v>
          </cell>
          <cell r="BP408" t="str">
            <v xml:space="preserve">______ </v>
          </cell>
          <cell r="BQ408" t="str">
            <v xml:space="preserve">______ </v>
          </cell>
          <cell r="BR408" t="str">
            <v xml:space="preserve">______ </v>
          </cell>
          <cell r="BT408" t="str">
            <v xml:space="preserve">______ </v>
          </cell>
          <cell r="BU408" t="str">
            <v xml:space="preserve">______ </v>
          </cell>
          <cell r="BV408" t="str">
            <v xml:space="preserve">______ </v>
          </cell>
          <cell r="BX408" t="str">
            <v xml:space="preserve">______ </v>
          </cell>
          <cell r="BY408" t="str">
            <v xml:space="preserve">______ </v>
          </cell>
          <cell r="BZ408" t="str">
            <v xml:space="preserve">______ </v>
          </cell>
          <cell r="CB408" t="str">
            <v xml:space="preserve">______ </v>
          </cell>
          <cell r="CC408" t="str">
            <v xml:space="preserve">______ </v>
          </cell>
          <cell r="CD408" t="str">
            <v xml:space="preserve">______ </v>
          </cell>
          <cell r="CG408" t="str">
            <v xml:space="preserve">______ </v>
          </cell>
          <cell r="CH408" t="str">
            <v xml:space="preserve">______ </v>
          </cell>
          <cell r="CI408" t="str">
            <v xml:space="preserve">______ </v>
          </cell>
        </row>
        <row r="409">
          <cell r="A409" t="str">
            <v>TOTAL PERIOD COSTS</v>
          </cell>
          <cell r="E409">
            <v>0.8999999999999998</v>
          </cell>
          <cell r="F409">
            <v>0.9</v>
          </cell>
          <cell r="G409">
            <v>0.79999999999999993</v>
          </cell>
          <cell r="H409">
            <v>-0.20000000000000007</v>
          </cell>
          <cell r="K409">
            <v>4.6340000000000003</v>
          </cell>
          <cell r="L409">
            <v>3.3380000000000001</v>
          </cell>
          <cell r="M409">
            <v>6.3249999999999993</v>
          </cell>
          <cell r="N409">
            <v>2.9290000000000003</v>
          </cell>
          <cell r="Q409">
            <v>1.296</v>
          </cell>
          <cell r="R409">
            <v>2.0379999999999998</v>
          </cell>
          <cell r="S409">
            <v>2.0379999999999998</v>
          </cell>
          <cell r="U409">
            <v>1.296</v>
          </cell>
          <cell r="V409">
            <v>1.296</v>
          </cell>
          <cell r="W409">
            <v>1.5960000000000001</v>
          </cell>
          <cell r="Y409">
            <v>1.3010000000000002</v>
          </cell>
          <cell r="Z409">
            <v>1.3010000000000002</v>
          </cell>
          <cell r="AA409">
            <v>1.3010000000000002</v>
          </cell>
          <cell r="AC409">
            <v>3.8929999999999998</v>
          </cell>
          <cell r="AD409">
            <v>4.6349999999999998</v>
          </cell>
          <cell r="AE409">
            <v>4.9350000000000005</v>
          </cell>
          <cell r="AH409">
            <v>1.4419999999999999</v>
          </cell>
          <cell r="AI409">
            <v>1.4419999999999999</v>
          </cell>
          <cell r="AJ409">
            <v>1.4419999999999999</v>
          </cell>
          <cell r="AL409">
            <v>1.4419999999999999</v>
          </cell>
          <cell r="AM409">
            <v>1.4419999999999999</v>
          </cell>
          <cell r="AN409">
            <v>1.4419999999999999</v>
          </cell>
          <cell r="AP409">
            <v>1.4469999999999998</v>
          </cell>
          <cell r="AQ409">
            <v>1.4469999999999998</v>
          </cell>
          <cell r="AR409">
            <v>1.4469999999999998</v>
          </cell>
          <cell r="AT409">
            <v>4.3309999999999995</v>
          </cell>
          <cell r="AU409">
            <v>4.3309999999999995</v>
          </cell>
          <cell r="AV409">
            <v>4.3309999999999995</v>
          </cell>
          <cell r="AY409">
            <v>1.6869999999999998</v>
          </cell>
          <cell r="AZ409">
            <v>1.6869999999999998</v>
          </cell>
          <cell r="BA409">
            <v>1.6869999999999998</v>
          </cell>
          <cell r="BC409">
            <v>1.6869999999999998</v>
          </cell>
          <cell r="BD409">
            <v>1.6869999999999998</v>
          </cell>
          <cell r="BE409">
            <v>1.6869999999999998</v>
          </cell>
          <cell r="BG409">
            <v>1.69</v>
          </cell>
          <cell r="BH409">
            <v>1.69</v>
          </cell>
          <cell r="BI409">
            <v>1.69</v>
          </cell>
          <cell r="BK409">
            <v>5.0640000000000001</v>
          </cell>
          <cell r="BL409">
            <v>5.0640000000000001</v>
          </cell>
          <cell r="BM409">
            <v>5.0640000000000001</v>
          </cell>
          <cell r="BP409">
            <v>1.4319999999999999</v>
          </cell>
          <cell r="BQ409">
            <v>1.4319999999999999</v>
          </cell>
          <cell r="BR409">
            <v>1.4319999999999999</v>
          </cell>
          <cell r="BT409">
            <v>1.4319999999999999</v>
          </cell>
          <cell r="BU409">
            <v>1.4319999999999999</v>
          </cell>
          <cell r="BV409">
            <v>1.4319999999999999</v>
          </cell>
          <cell r="BX409">
            <v>1.4259999999999999</v>
          </cell>
          <cell r="BY409">
            <v>1.4259999999999999</v>
          </cell>
          <cell r="BZ409">
            <v>1.4259999999999999</v>
          </cell>
          <cell r="CB409">
            <v>4.29</v>
          </cell>
          <cell r="CC409">
            <v>4.29</v>
          </cell>
          <cell r="CD409">
            <v>4.29</v>
          </cell>
          <cell r="CG409">
            <v>17.578000000000003</v>
          </cell>
          <cell r="CH409">
            <v>18.319999999999997</v>
          </cell>
          <cell r="CI409">
            <v>18.62</v>
          </cell>
        </row>
        <row r="411">
          <cell r="A411" t="str">
            <v>GROSS MARGIN</v>
          </cell>
          <cell r="E411">
            <v>13.299999999999999</v>
          </cell>
          <cell r="F411">
            <v>15.700000000000001</v>
          </cell>
          <cell r="G411">
            <v>22.8</v>
          </cell>
          <cell r="H411">
            <v>24.9</v>
          </cell>
          <cell r="K411">
            <v>15.238999999999997</v>
          </cell>
          <cell r="L411">
            <v>23.83</v>
          </cell>
          <cell r="M411">
            <v>20.515000000000001</v>
          </cell>
          <cell r="N411">
            <v>20.792999999999999</v>
          </cell>
          <cell r="Q411">
            <v>4.9989999999999997</v>
          </cell>
          <cell r="R411">
            <v>2.9890000000000003</v>
          </cell>
          <cell r="S411">
            <v>2.9890000000000003</v>
          </cell>
          <cell r="U411">
            <v>4.9959999999999996</v>
          </cell>
          <cell r="V411">
            <v>4.5039999999999996</v>
          </cell>
          <cell r="W411">
            <v>4.4039999999999999</v>
          </cell>
          <cell r="Y411">
            <v>4.9870000000000001</v>
          </cell>
          <cell r="Z411">
            <v>10.099</v>
          </cell>
          <cell r="AA411">
            <v>10.199</v>
          </cell>
          <cell r="AC411">
            <v>14.981999999999999</v>
          </cell>
          <cell r="AD411">
            <v>17.591999999999999</v>
          </cell>
          <cell r="AE411">
            <v>17.591999999999999</v>
          </cell>
          <cell r="AH411">
            <v>5.2249999999999996</v>
          </cell>
          <cell r="AI411">
            <v>-1.3419999999999999</v>
          </cell>
          <cell r="AJ411">
            <v>-1.3419999999999999</v>
          </cell>
          <cell r="AL411">
            <v>5.3049999999999997</v>
          </cell>
          <cell r="AM411">
            <v>3.8579999999999997</v>
          </cell>
          <cell r="AN411">
            <v>3.8579999999999997</v>
          </cell>
          <cell r="AP411">
            <v>5.298</v>
          </cell>
          <cell r="AQ411">
            <v>3.3529999999999998</v>
          </cell>
          <cell r="AR411">
            <v>1.4530000000000001</v>
          </cell>
          <cell r="AT411">
            <v>15.827999999999999</v>
          </cell>
          <cell r="AU411">
            <v>5.8689999999999998</v>
          </cell>
          <cell r="AV411">
            <v>3.9689999999999994</v>
          </cell>
          <cell r="AY411">
            <v>7.5390000000000015</v>
          </cell>
          <cell r="AZ411">
            <v>7.5390000000000015</v>
          </cell>
          <cell r="BA411">
            <v>7.5390000000000015</v>
          </cell>
          <cell r="BC411">
            <v>7.5400000000000009</v>
          </cell>
          <cell r="BD411">
            <v>7.5400000000000009</v>
          </cell>
          <cell r="BE411">
            <v>7.5400000000000009</v>
          </cell>
          <cell r="BG411">
            <v>7.7070000000000007</v>
          </cell>
          <cell r="BH411">
            <v>7.7070000000000007</v>
          </cell>
          <cell r="BI411">
            <v>7.7070000000000007</v>
          </cell>
          <cell r="BK411">
            <v>22.786000000000001</v>
          </cell>
          <cell r="BL411">
            <v>22.786000000000001</v>
          </cell>
          <cell r="BM411">
            <v>22.786000000000001</v>
          </cell>
          <cell r="BP411">
            <v>7.3829999999999991</v>
          </cell>
          <cell r="BQ411">
            <v>7.3829999999999991</v>
          </cell>
          <cell r="BR411">
            <v>7.3829999999999991</v>
          </cell>
          <cell r="BT411">
            <v>7.3849999999999998</v>
          </cell>
          <cell r="BU411">
            <v>7.3849999999999998</v>
          </cell>
          <cell r="BV411">
            <v>7.3849999999999998</v>
          </cell>
          <cell r="BX411">
            <v>7.3919999999999995</v>
          </cell>
          <cell r="BY411">
            <v>7.3919999999999995</v>
          </cell>
          <cell r="BZ411">
            <v>7.3919999999999995</v>
          </cell>
          <cell r="CB411">
            <v>22.159999999999997</v>
          </cell>
          <cell r="CC411">
            <v>22.159999999999997</v>
          </cell>
          <cell r="CD411">
            <v>22.159999999999997</v>
          </cell>
          <cell r="CG411">
            <v>75.756</v>
          </cell>
          <cell r="CH411">
            <v>68.407000000000011</v>
          </cell>
          <cell r="CI411">
            <v>66.506999999999991</v>
          </cell>
        </row>
        <row r="412">
          <cell r="B412" t="str">
            <v>% SALES</v>
          </cell>
          <cell r="E412">
            <v>0.67857142857142849</v>
          </cell>
          <cell r="F412">
            <v>0.60852713178294571</v>
          </cell>
          <cell r="G412">
            <v>0.58163265306122458</v>
          </cell>
          <cell r="H412">
            <v>0.61481481481481481</v>
          </cell>
          <cell r="K412">
            <v>0.50671676531222976</v>
          </cell>
          <cell r="L412">
            <v>0.58609409970732185</v>
          </cell>
          <cell r="M412">
            <v>0.49250972295577861</v>
          </cell>
          <cell r="N412">
            <v>0.54420540201005019</v>
          </cell>
          <cell r="Q412">
            <v>0.55569141840818137</v>
          </cell>
          <cell r="R412">
            <v>0.39453537486800422</v>
          </cell>
          <cell r="S412">
            <v>0.39453537486800422</v>
          </cell>
          <cell r="U412">
            <v>0.55560498220640564</v>
          </cell>
          <cell r="V412">
            <v>0.54265060240963847</v>
          </cell>
          <cell r="W412">
            <v>0.51209302325581396</v>
          </cell>
          <cell r="Y412">
            <v>0.55528337601603384</v>
          </cell>
          <cell r="Z412">
            <v>0.53433862433862434</v>
          </cell>
          <cell r="AA412">
            <v>0.56038461538461526</v>
          </cell>
          <cell r="AC412">
            <v>0.55552671585894908</v>
          </cell>
          <cell r="AD412">
            <v>0.50586611456176678</v>
          </cell>
          <cell r="AE412">
            <v>0.51175238538515233</v>
          </cell>
          <cell r="AH412">
            <v>0.52428256070640178</v>
          </cell>
          <cell r="AI412">
            <v>-4.4733333333333327</v>
          </cell>
          <cell r="AJ412">
            <v>-4.4733333333333327</v>
          </cell>
          <cell r="AL412">
            <v>0.52807087397969343</v>
          </cell>
          <cell r="AM412">
            <v>0.54338028169014085</v>
          </cell>
          <cell r="AN412">
            <v>0.54338028169014085</v>
          </cell>
          <cell r="AP412">
            <v>0.52774180695288375</v>
          </cell>
          <cell r="AQ412">
            <v>0.35294736842105262</v>
          </cell>
          <cell r="AR412">
            <v>0.19373333333333334</v>
          </cell>
          <cell r="AT412">
            <v>0.52670460217630022</v>
          </cell>
          <cell r="AU412">
            <v>0.34727810650887569</v>
          </cell>
          <cell r="AV412">
            <v>0.2663758389261745</v>
          </cell>
          <cell r="AY412">
            <v>0.54023647438194211</v>
          </cell>
          <cell r="AZ412">
            <v>0.54023647438194211</v>
          </cell>
          <cell r="BA412">
            <v>0.54023647438194211</v>
          </cell>
          <cell r="BC412">
            <v>0.54026941817139595</v>
          </cell>
          <cell r="BD412">
            <v>0.54026941817139595</v>
          </cell>
          <cell r="BE412">
            <v>0.54026941817139595</v>
          </cell>
          <cell r="BG412">
            <v>0.52969072164948461</v>
          </cell>
          <cell r="BH412">
            <v>0.52969072164948461</v>
          </cell>
          <cell r="BI412">
            <v>0.52969072164948461</v>
          </cell>
          <cell r="BK412">
            <v>0.53663361673064702</v>
          </cell>
          <cell r="BL412">
            <v>0.53663361673064702</v>
          </cell>
          <cell r="BM412">
            <v>0.53663361673064702</v>
          </cell>
          <cell r="BP412">
            <v>0.54680788031402749</v>
          </cell>
          <cell r="BQ412">
            <v>0.54680788031402749</v>
          </cell>
          <cell r="BR412">
            <v>0.54680788031402749</v>
          </cell>
          <cell r="BT412">
            <v>0.54683450573861525</v>
          </cell>
          <cell r="BU412">
            <v>0.54683450573861525</v>
          </cell>
          <cell r="BV412">
            <v>0.54683450573861525</v>
          </cell>
          <cell r="BX412">
            <v>0.54747444822989177</v>
          </cell>
          <cell r="BY412">
            <v>0.54747444822989177</v>
          </cell>
          <cell r="BZ412">
            <v>0.54747444822989177</v>
          </cell>
          <cell r="CB412">
            <v>0.5470389296205781</v>
          </cell>
          <cell r="CC412">
            <v>0.5470389296205781</v>
          </cell>
          <cell r="CD412">
            <v>0.5470389296205781</v>
          </cell>
          <cell r="CG412">
            <v>0.54115293949567822</v>
          </cell>
          <cell r="CH412">
            <v>0.50805074046016963</v>
          </cell>
          <cell r="CI412">
            <v>0.50290367950637449</v>
          </cell>
        </row>
        <row r="414">
          <cell r="A414" t="str">
            <v>R&amp;D EXPENSE</v>
          </cell>
          <cell r="E414">
            <v>5.7</v>
          </cell>
          <cell r="F414">
            <v>5.5</v>
          </cell>
          <cell r="G414">
            <v>4.8</v>
          </cell>
          <cell r="H414">
            <v>4.2</v>
          </cell>
          <cell r="K414">
            <v>5.1349999999999998</v>
          </cell>
          <cell r="L414">
            <v>5.8760000000000003</v>
          </cell>
          <cell r="M414">
            <v>5.9980000000000002</v>
          </cell>
          <cell r="N414">
            <v>7.5030000000000001</v>
          </cell>
          <cell r="Q414">
            <v>1.05</v>
          </cell>
          <cell r="R414">
            <v>2.0070000000000001</v>
          </cell>
          <cell r="S414">
            <v>2.0070000000000001</v>
          </cell>
          <cell r="U414">
            <v>1.05</v>
          </cell>
          <cell r="V414">
            <v>1.9960000000000002</v>
          </cell>
          <cell r="W414">
            <v>1.9960000000000002</v>
          </cell>
          <cell r="Y414">
            <v>1.05</v>
          </cell>
          <cell r="Z414">
            <v>2.5</v>
          </cell>
          <cell r="AA414">
            <v>2.5</v>
          </cell>
          <cell r="AC414">
            <v>3.1500000000000004</v>
          </cell>
          <cell r="AD414">
            <v>6.5030000000000001</v>
          </cell>
          <cell r="AE414">
            <v>6.5030000000000001</v>
          </cell>
          <cell r="AH414">
            <v>1.125</v>
          </cell>
          <cell r="AI414">
            <v>2</v>
          </cell>
          <cell r="AJ414">
            <v>2</v>
          </cell>
          <cell r="AL414">
            <v>1.125</v>
          </cell>
          <cell r="AM414">
            <v>2</v>
          </cell>
          <cell r="AN414">
            <v>2</v>
          </cell>
          <cell r="AP414">
            <v>1.125</v>
          </cell>
          <cell r="AQ414">
            <v>2.5</v>
          </cell>
          <cell r="AR414">
            <v>2.5</v>
          </cell>
          <cell r="AT414">
            <v>3.375</v>
          </cell>
          <cell r="AU414">
            <v>6.5</v>
          </cell>
          <cell r="AV414">
            <v>6.5</v>
          </cell>
          <cell r="AY414">
            <v>1.2749999999999999</v>
          </cell>
          <cell r="AZ414">
            <v>1.2749999999999999</v>
          </cell>
          <cell r="BA414">
            <v>1.2749999999999999</v>
          </cell>
          <cell r="BC414">
            <v>1.2749999999999999</v>
          </cell>
          <cell r="BD414">
            <v>1.2749999999999999</v>
          </cell>
          <cell r="BE414">
            <v>1.2749999999999999</v>
          </cell>
          <cell r="BG414">
            <v>1.2749999999999999</v>
          </cell>
          <cell r="BH414">
            <v>1.2749999999999999</v>
          </cell>
          <cell r="BI414">
            <v>1.2749999999999999</v>
          </cell>
          <cell r="BK414">
            <v>3.8249999999999997</v>
          </cell>
          <cell r="BL414">
            <v>3.8249999999999997</v>
          </cell>
          <cell r="BM414">
            <v>3.8249999999999997</v>
          </cell>
          <cell r="BP414">
            <v>1.41</v>
          </cell>
          <cell r="BQ414">
            <v>1.41</v>
          </cell>
          <cell r="BR414">
            <v>1.41</v>
          </cell>
          <cell r="BT414">
            <v>1.41</v>
          </cell>
          <cell r="BU414">
            <v>1.41</v>
          </cell>
          <cell r="BV414">
            <v>1.41</v>
          </cell>
          <cell r="BX414">
            <v>1.41</v>
          </cell>
          <cell r="BY414">
            <v>1.41</v>
          </cell>
          <cell r="BZ414">
            <v>1.41</v>
          </cell>
          <cell r="CB414">
            <v>4.2299999999999995</v>
          </cell>
          <cell r="CC414">
            <v>4.2299999999999995</v>
          </cell>
          <cell r="CD414">
            <v>4.2299999999999995</v>
          </cell>
          <cell r="CG414">
            <v>14.579999999999998</v>
          </cell>
          <cell r="CH414">
            <v>21.058</v>
          </cell>
          <cell r="CI414">
            <v>21.058</v>
          </cell>
        </row>
        <row r="415">
          <cell r="A415" t="str">
            <v>SLS &amp; MKTG EXP - DIV</v>
          </cell>
          <cell r="E415">
            <v>1.8</v>
          </cell>
          <cell r="F415">
            <v>2.6</v>
          </cell>
          <cell r="G415">
            <v>1.9</v>
          </cell>
          <cell r="H415">
            <v>2.8</v>
          </cell>
          <cell r="K415">
            <v>2.4049999999999998</v>
          </cell>
          <cell r="L415">
            <v>2.552</v>
          </cell>
          <cell r="M415">
            <v>2.8580000000000001</v>
          </cell>
          <cell r="N415">
            <v>2.6260000000000003</v>
          </cell>
          <cell r="Q415">
            <v>0.6</v>
          </cell>
          <cell r="R415">
            <v>0.58699999999999997</v>
          </cell>
          <cell r="S415">
            <v>0.58699999999999997</v>
          </cell>
          <cell r="U415">
            <v>0.6</v>
          </cell>
          <cell r="V415">
            <v>0.6</v>
          </cell>
          <cell r="W415">
            <v>0.6</v>
          </cell>
          <cell r="Y415">
            <v>0.72</v>
          </cell>
          <cell r="Z415">
            <v>0.72</v>
          </cell>
          <cell r="AA415">
            <v>0.72</v>
          </cell>
          <cell r="AC415">
            <v>1.92</v>
          </cell>
          <cell r="AD415">
            <v>1.9069999999999998</v>
          </cell>
          <cell r="AE415">
            <v>1.9069999999999998</v>
          </cell>
          <cell r="AH415">
            <v>0.6</v>
          </cell>
          <cell r="AI415">
            <v>0.6</v>
          </cell>
          <cell r="AJ415">
            <v>0.6</v>
          </cell>
          <cell r="AL415">
            <v>0.6</v>
          </cell>
          <cell r="AM415">
            <v>0.6</v>
          </cell>
          <cell r="AN415">
            <v>0.6</v>
          </cell>
          <cell r="AP415">
            <v>0.72</v>
          </cell>
          <cell r="AQ415">
            <v>0.72</v>
          </cell>
          <cell r="AR415">
            <v>0.72</v>
          </cell>
          <cell r="AT415">
            <v>1.92</v>
          </cell>
          <cell r="AU415">
            <v>1.92</v>
          </cell>
          <cell r="AV415">
            <v>1.92</v>
          </cell>
          <cell r="AY415">
            <v>0.47499999999999998</v>
          </cell>
          <cell r="AZ415">
            <v>0.47499999999999998</v>
          </cell>
          <cell r="BA415">
            <v>0.47499999999999998</v>
          </cell>
          <cell r="BC415">
            <v>0.47499999999999998</v>
          </cell>
          <cell r="BD415">
            <v>0.47499999999999998</v>
          </cell>
          <cell r="BE415">
            <v>0.47499999999999998</v>
          </cell>
          <cell r="BG415">
            <v>0.57999999999999996</v>
          </cell>
          <cell r="BH415">
            <v>0.57999999999999996</v>
          </cell>
          <cell r="BI415">
            <v>0.57999999999999996</v>
          </cell>
          <cell r="BK415">
            <v>1.5299999999999998</v>
          </cell>
          <cell r="BL415">
            <v>1.5299999999999998</v>
          </cell>
          <cell r="BM415">
            <v>1.5299999999999998</v>
          </cell>
          <cell r="BP415">
            <v>0.47499999999999998</v>
          </cell>
          <cell r="BQ415">
            <v>0.47499999999999998</v>
          </cell>
          <cell r="BR415">
            <v>0.47499999999999998</v>
          </cell>
          <cell r="BT415">
            <v>0.47499999999999998</v>
          </cell>
          <cell r="BU415">
            <v>0.47499999999999998</v>
          </cell>
          <cell r="BV415">
            <v>0.47499999999999998</v>
          </cell>
          <cell r="BX415">
            <v>0.57999999999999996</v>
          </cell>
          <cell r="BY415">
            <v>0.57999999999999996</v>
          </cell>
          <cell r="BZ415">
            <v>0.57999999999999996</v>
          </cell>
          <cell r="CB415">
            <v>1.5299999999999998</v>
          </cell>
          <cell r="CC415">
            <v>1.5299999999999998</v>
          </cell>
          <cell r="CD415">
            <v>1.5299999999999998</v>
          </cell>
          <cell r="CG415">
            <v>6.8999999999999986</v>
          </cell>
          <cell r="CH415">
            <v>6.8869999999999987</v>
          </cell>
          <cell r="CI415">
            <v>6.8869999999999987</v>
          </cell>
        </row>
        <row r="416">
          <cell r="A416" t="str">
            <v>SLS &amp; MKTG EXP - ALLOC</v>
          </cell>
          <cell r="E416">
            <v>1.1000000000000001</v>
          </cell>
          <cell r="F416">
            <v>1.4</v>
          </cell>
          <cell r="G416">
            <v>1.3</v>
          </cell>
          <cell r="H416">
            <v>1.5</v>
          </cell>
          <cell r="K416">
            <v>0.871</v>
          </cell>
          <cell r="L416">
            <v>1.018</v>
          </cell>
          <cell r="M416">
            <v>1.17</v>
          </cell>
          <cell r="N416">
            <v>1.732</v>
          </cell>
          <cell r="Q416">
            <v>0.33</v>
          </cell>
          <cell r="R416">
            <v>0.30499999999999999</v>
          </cell>
          <cell r="S416">
            <v>0.30499999999999999</v>
          </cell>
          <cell r="U416">
            <v>0.32900000000000001</v>
          </cell>
          <cell r="V416">
            <v>0.33800000000000002</v>
          </cell>
          <cell r="W416">
            <v>0.33800000000000002</v>
          </cell>
          <cell r="Y416">
            <v>0.41099999999999998</v>
          </cell>
          <cell r="Z416">
            <v>0.42199999999999999</v>
          </cell>
          <cell r="AA416">
            <v>0.42199999999999999</v>
          </cell>
          <cell r="AC416">
            <v>1.07</v>
          </cell>
          <cell r="AD416">
            <v>1.0649999999999999</v>
          </cell>
          <cell r="AE416">
            <v>1.0649999999999999</v>
          </cell>
          <cell r="AH416">
            <v>0.33</v>
          </cell>
          <cell r="AI416">
            <v>0.33</v>
          </cell>
          <cell r="AJ416">
            <v>0.33</v>
          </cell>
          <cell r="AL416">
            <v>0.32900000000000001</v>
          </cell>
          <cell r="AM416">
            <v>0.32900000000000001</v>
          </cell>
          <cell r="AN416">
            <v>0.32900000000000001</v>
          </cell>
          <cell r="AP416">
            <v>0.41099999999999998</v>
          </cell>
          <cell r="AQ416">
            <v>0.41099999999999998</v>
          </cell>
          <cell r="AR416">
            <v>0.41099999999999998</v>
          </cell>
          <cell r="AT416">
            <v>1.07</v>
          </cell>
          <cell r="AU416">
            <v>1.07</v>
          </cell>
          <cell r="AV416">
            <v>1.07</v>
          </cell>
          <cell r="AY416">
            <v>0.33</v>
          </cell>
          <cell r="AZ416">
            <v>0.33</v>
          </cell>
          <cell r="BA416">
            <v>0.33</v>
          </cell>
          <cell r="BC416">
            <v>0.32900000000000001</v>
          </cell>
          <cell r="BD416">
            <v>0.32900000000000001</v>
          </cell>
          <cell r="BE416">
            <v>0.32900000000000001</v>
          </cell>
          <cell r="BG416">
            <v>0.41099999999999998</v>
          </cell>
          <cell r="BH416">
            <v>0.41099999999999998</v>
          </cell>
          <cell r="BI416">
            <v>0.41099999999999998</v>
          </cell>
          <cell r="BK416">
            <v>1.07</v>
          </cell>
          <cell r="BL416">
            <v>1.07</v>
          </cell>
          <cell r="BM416">
            <v>1.07</v>
          </cell>
          <cell r="BP416">
            <v>0.33</v>
          </cell>
          <cell r="BQ416">
            <v>0.33</v>
          </cell>
          <cell r="BR416">
            <v>0.33</v>
          </cell>
          <cell r="BT416">
            <v>0.32900000000000001</v>
          </cell>
          <cell r="BU416">
            <v>0.32900000000000001</v>
          </cell>
          <cell r="BV416">
            <v>0.32900000000000001</v>
          </cell>
          <cell r="BX416">
            <v>0.41099999999999998</v>
          </cell>
          <cell r="BY416">
            <v>0.41099999999999998</v>
          </cell>
          <cell r="BZ416">
            <v>0.41099999999999998</v>
          </cell>
          <cell r="CB416">
            <v>1.07</v>
          </cell>
          <cell r="CC416">
            <v>1.07</v>
          </cell>
          <cell r="CD416">
            <v>1.07</v>
          </cell>
          <cell r="CG416">
            <v>4.28</v>
          </cell>
          <cell r="CH416">
            <v>4.2750000000000004</v>
          </cell>
          <cell r="CI416">
            <v>4.2750000000000004</v>
          </cell>
        </row>
        <row r="417">
          <cell r="E417" t="str">
            <v xml:space="preserve">______ </v>
          </cell>
          <cell r="F417" t="str">
            <v xml:space="preserve">______ </v>
          </cell>
          <cell r="G417" t="str">
            <v xml:space="preserve">______ </v>
          </cell>
          <cell r="H417" t="str">
            <v xml:space="preserve">______ </v>
          </cell>
          <cell r="K417" t="str">
            <v xml:space="preserve">______ </v>
          </cell>
          <cell r="L417" t="str">
            <v xml:space="preserve">______ </v>
          </cell>
          <cell r="M417" t="str">
            <v xml:space="preserve">______ </v>
          </cell>
          <cell r="N417" t="str">
            <v xml:space="preserve">______ </v>
          </cell>
          <cell r="Q417" t="str">
            <v xml:space="preserve">______ </v>
          </cell>
          <cell r="R417" t="str">
            <v xml:space="preserve">______ </v>
          </cell>
          <cell r="S417" t="str">
            <v xml:space="preserve">______ </v>
          </cell>
          <cell r="U417" t="str">
            <v xml:space="preserve">______ </v>
          </cell>
          <cell r="V417" t="str">
            <v xml:space="preserve">______ </v>
          </cell>
          <cell r="W417" t="str">
            <v xml:space="preserve">______ </v>
          </cell>
          <cell r="Y417" t="str">
            <v xml:space="preserve">______ </v>
          </cell>
          <cell r="Z417" t="str">
            <v xml:space="preserve">______ </v>
          </cell>
          <cell r="AA417" t="str">
            <v xml:space="preserve">______ </v>
          </cell>
          <cell r="AC417" t="str">
            <v xml:space="preserve">______ </v>
          </cell>
          <cell r="AD417" t="str">
            <v xml:space="preserve">______ </v>
          </cell>
          <cell r="AE417" t="str">
            <v xml:space="preserve">______ </v>
          </cell>
          <cell r="AH417" t="str">
            <v xml:space="preserve">______ </v>
          </cell>
          <cell r="AI417" t="str">
            <v xml:space="preserve">______ </v>
          </cell>
          <cell r="AJ417" t="str">
            <v xml:space="preserve">______ </v>
          </cell>
          <cell r="AL417" t="str">
            <v xml:space="preserve">______ </v>
          </cell>
          <cell r="AM417" t="str">
            <v xml:space="preserve">______ </v>
          </cell>
          <cell r="AN417" t="str">
            <v xml:space="preserve">______ </v>
          </cell>
          <cell r="AP417" t="str">
            <v xml:space="preserve">______ </v>
          </cell>
          <cell r="AQ417" t="str">
            <v xml:space="preserve">______ </v>
          </cell>
          <cell r="AR417" t="str">
            <v xml:space="preserve">______ </v>
          </cell>
          <cell r="AT417" t="str">
            <v xml:space="preserve">______ </v>
          </cell>
          <cell r="AU417" t="str">
            <v xml:space="preserve">______ </v>
          </cell>
          <cell r="AV417" t="str">
            <v xml:space="preserve">______ </v>
          </cell>
          <cell r="AY417" t="str">
            <v xml:space="preserve">______ </v>
          </cell>
          <cell r="AZ417" t="str">
            <v xml:space="preserve">______ </v>
          </cell>
          <cell r="BA417" t="str">
            <v xml:space="preserve">______ </v>
          </cell>
          <cell r="BC417" t="str">
            <v xml:space="preserve">______ </v>
          </cell>
          <cell r="BD417" t="str">
            <v xml:space="preserve">______ </v>
          </cell>
          <cell r="BE417" t="str">
            <v xml:space="preserve">______ </v>
          </cell>
          <cell r="BG417" t="str">
            <v xml:space="preserve">______ </v>
          </cell>
          <cell r="BH417" t="str">
            <v xml:space="preserve">______ </v>
          </cell>
          <cell r="BI417" t="str">
            <v xml:space="preserve">______ </v>
          </cell>
          <cell r="BK417" t="str">
            <v xml:space="preserve">______ </v>
          </cell>
          <cell r="BL417" t="str">
            <v xml:space="preserve">______ </v>
          </cell>
          <cell r="BM417" t="str">
            <v xml:space="preserve">______ </v>
          </cell>
          <cell r="BP417" t="str">
            <v xml:space="preserve">______ </v>
          </cell>
          <cell r="BQ417" t="str">
            <v xml:space="preserve">______ </v>
          </cell>
          <cell r="BR417" t="str">
            <v xml:space="preserve">______ </v>
          </cell>
          <cell r="BT417" t="str">
            <v xml:space="preserve">______ </v>
          </cell>
          <cell r="BU417" t="str">
            <v xml:space="preserve">______ </v>
          </cell>
          <cell r="BV417" t="str">
            <v xml:space="preserve">______ </v>
          </cell>
          <cell r="BX417" t="str">
            <v xml:space="preserve">______ </v>
          </cell>
          <cell r="BY417" t="str">
            <v xml:space="preserve">______ </v>
          </cell>
          <cell r="BZ417" t="str">
            <v xml:space="preserve">______ </v>
          </cell>
          <cell r="CB417" t="str">
            <v xml:space="preserve">______ </v>
          </cell>
          <cell r="CC417" t="str">
            <v xml:space="preserve">______ </v>
          </cell>
          <cell r="CD417" t="str">
            <v xml:space="preserve">______ </v>
          </cell>
          <cell r="CG417" t="str">
            <v xml:space="preserve">______ </v>
          </cell>
          <cell r="CH417" t="str">
            <v xml:space="preserve">______ </v>
          </cell>
          <cell r="CI417" t="str">
            <v xml:space="preserve">______ </v>
          </cell>
        </row>
        <row r="418">
          <cell r="A418" t="str">
            <v>TOTAL SLS &amp; MKTG EXP</v>
          </cell>
          <cell r="E418">
            <v>2.9000000000000004</v>
          </cell>
          <cell r="F418">
            <v>4</v>
          </cell>
          <cell r="G418">
            <v>3.2</v>
          </cell>
          <cell r="H418">
            <v>4.3</v>
          </cell>
          <cell r="K418">
            <v>3.2759999999999998</v>
          </cell>
          <cell r="L418">
            <v>3.5700000000000003</v>
          </cell>
          <cell r="M418">
            <v>4.0280000000000005</v>
          </cell>
          <cell r="N418">
            <v>4.3580000000000005</v>
          </cell>
          <cell r="Q418">
            <v>0.92999999999999994</v>
          </cell>
          <cell r="R418">
            <v>0.8919999999999999</v>
          </cell>
          <cell r="S418">
            <v>0.8919999999999999</v>
          </cell>
          <cell r="U418">
            <v>0.92900000000000005</v>
          </cell>
          <cell r="V418">
            <v>0.93799999999999994</v>
          </cell>
          <cell r="W418">
            <v>0.93799999999999994</v>
          </cell>
          <cell r="Y418">
            <v>1.131</v>
          </cell>
          <cell r="Z418">
            <v>1.1419999999999999</v>
          </cell>
          <cell r="AA418">
            <v>1.1419999999999999</v>
          </cell>
          <cell r="AC418">
            <v>2.99</v>
          </cell>
          <cell r="AD418">
            <v>2.9719999999999995</v>
          </cell>
          <cell r="AE418">
            <v>2.9719999999999995</v>
          </cell>
          <cell r="AH418">
            <v>0.92999999999999994</v>
          </cell>
          <cell r="AI418">
            <v>0.92999999999999994</v>
          </cell>
          <cell r="AJ418">
            <v>0.92999999999999994</v>
          </cell>
          <cell r="AL418">
            <v>0.92900000000000005</v>
          </cell>
          <cell r="AM418">
            <v>0.92900000000000005</v>
          </cell>
          <cell r="AN418">
            <v>0.92900000000000005</v>
          </cell>
          <cell r="AP418">
            <v>1.131</v>
          </cell>
          <cell r="AQ418">
            <v>1.131</v>
          </cell>
          <cell r="AR418">
            <v>1.131</v>
          </cell>
          <cell r="AT418">
            <v>2.99</v>
          </cell>
          <cell r="AU418">
            <v>2.99</v>
          </cell>
          <cell r="AV418">
            <v>2.99</v>
          </cell>
          <cell r="AY418">
            <v>0.80499999999999994</v>
          </cell>
          <cell r="AZ418">
            <v>0.80499999999999994</v>
          </cell>
          <cell r="BA418">
            <v>0.80499999999999994</v>
          </cell>
          <cell r="BC418">
            <v>0.80400000000000005</v>
          </cell>
          <cell r="BD418">
            <v>0.80400000000000005</v>
          </cell>
          <cell r="BE418">
            <v>0.80400000000000005</v>
          </cell>
          <cell r="BG418">
            <v>0.99099999999999988</v>
          </cell>
          <cell r="BH418">
            <v>0.99099999999999988</v>
          </cell>
          <cell r="BI418">
            <v>0.99099999999999988</v>
          </cell>
          <cell r="BK418">
            <v>2.5999999999999996</v>
          </cell>
          <cell r="BL418">
            <v>2.5999999999999996</v>
          </cell>
          <cell r="BM418">
            <v>2.5999999999999996</v>
          </cell>
          <cell r="BP418">
            <v>0.80499999999999994</v>
          </cell>
          <cell r="BQ418">
            <v>0.80499999999999994</v>
          </cell>
          <cell r="BR418">
            <v>0.80499999999999994</v>
          </cell>
          <cell r="BT418">
            <v>0.80400000000000005</v>
          </cell>
          <cell r="BU418">
            <v>0.80400000000000005</v>
          </cell>
          <cell r="BV418">
            <v>0.80400000000000005</v>
          </cell>
          <cell r="BX418">
            <v>0.99099999999999988</v>
          </cell>
          <cell r="BY418">
            <v>0.99099999999999988</v>
          </cell>
          <cell r="BZ418">
            <v>0.99099999999999988</v>
          </cell>
          <cell r="CB418">
            <v>2.5999999999999996</v>
          </cell>
          <cell r="CC418">
            <v>2.5999999999999996</v>
          </cell>
          <cell r="CD418">
            <v>2.5999999999999996</v>
          </cell>
          <cell r="CG418">
            <v>11.18</v>
          </cell>
          <cell r="CH418">
            <v>11.161999999999999</v>
          </cell>
          <cell r="CI418">
            <v>11.161999999999999</v>
          </cell>
        </row>
        <row r="420">
          <cell r="A420" t="str">
            <v>G&amp;A EXP - DIV</v>
          </cell>
          <cell r="K420">
            <v>0.39900000000000002</v>
          </cell>
          <cell r="L420">
            <v>0.47700000000000004</v>
          </cell>
          <cell r="M420">
            <v>0.49</v>
          </cell>
          <cell r="N420">
            <v>0.60799999999999998</v>
          </cell>
          <cell r="Q420">
            <v>7.2999999999999995E-2</v>
          </cell>
          <cell r="R420">
            <v>0.124</v>
          </cell>
          <cell r="S420">
            <v>0.124</v>
          </cell>
          <cell r="U420">
            <v>7.2999999999999995E-2</v>
          </cell>
          <cell r="V420">
            <v>7.2999999999999995E-2</v>
          </cell>
          <cell r="W420">
            <v>7.2999999999999995E-2</v>
          </cell>
          <cell r="Y420">
            <v>8.7999999999999995E-2</v>
          </cell>
          <cell r="Z420">
            <v>8.7999999999999995E-2</v>
          </cell>
          <cell r="AA420">
            <v>8.7999999999999995E-2</v>
          </cell>
          <cell r="AC420">
            <v>0.23399999999999999</v>
          </cell>
          <cell r="AD420">
            <v>0.28500000000000003</v>
          </cell>
          <cell r="AE420">
            <v>0.28500000000000003</v>
          </cell>
          <cell r="AH420">
            <v>7.2999999999999995E-2</v>
          </cell>
          <cell r="AI420">
            <v>7.2999999999999995E-2</v>
          </cell>
          <cell r="AJ420">
            <v>7.2999999999999995E-2</v>
          </cell>
          <cell r="AL420">
            <v>7.2999999999999995E-2</v>
          </cell>
          <cell r="AM420">
            <v>7.2999999999999995E-2</v>
          </cell>
          <cell r="AN420">
            <v>7.2999999999999995E-2</v>
          </cell>
          <cell r="AP420">
            <v>8.7999999999999995E-2</v>
          </cell>
          <cell r="AQ420">
            <v>8.7999999999999995E-2</v>
          </cell>
          <cell r="AR420">
            <v>8.7999999999999995E-2</v>
          </cell>
          <cell r="AT420">
            <v>0.23399999999999999</v>
          </cell>
          <cell r="AU420">
            <v>0.23399999999999999</v>
          </cell>
          <cell r="AV420">
            <v>0.23399999999999999</v>
          </cell>
          <cell r="AY420">
            <v>5.8000000000000003E-2</v>
          </cell>
          <cell r="AZ420">
            <v>5.8000000000000003E-2</v>
          </cell>
          <cell r="BA420">
            <v>5.8000000000000003E-2</v>
          </cell>
          <cell r="BC420">
            <v>5.8000000000000003E-2</v>
          </cell>
          <cell r="BD420">
            <v>5.8000000000000003E-2</v>
          </cell>
          <cell r="BE420">
            <v>5.8000000000000003E-2</v>
          </cell>
          <cell r="BG420">
            <v>0.156</v>
          </cell>
          <cell r="BH420">
            <v>0.156</v>
          </cell>
          <cell r="BI420">
            <v>0.156</v>
          </cell>
          <cell r="BK420">
            <v>0.27200000000000002</v>
          </cell>
          <cell r="BL420">
            <v>0.27200000000000002</v>
          </cell>
          <cell r="BM420">
            <v>0.27200000000000002</v>
          </cell>
          <cell r="BP420">
            <v>5.8000000000000003E-2</v>
          </cell>
          <cell r="BQ420">
            <v>5.8000000000000003E-2</v>
          </cell>
          <cell r="BR420">
            <v>5.8000000000000003E-2</v>
          </cell>
          <cell r="BT420">
            <v>3.7999999999999999E-2</v>
          </cell>
          <cell r="BU420">
            <v>3.7999999999999999E-2</v>
          </cell>
          <cell r="BV420">
            <v>3.7999999999999999E-2</v>
          </cell>
          <cell r="BX420">
            <v>0.18</v>
          </cell>
          <cell r="BY420">
            <v>0.18</v>
          </cell>
          <cell r="BZ420">
            <v>0.18</v>
          </cell>
          <cell r="CB420">
            <v>0.27600000000000002</v>
          </cell>
          <cell r="CC420">
            <v>0.27600000000000002</v>
          </cell>
          <cell r="CD420">
            <v>0.27600000000000002</v>
          </cell>
          <cell r="CG420">
            <v>1.016</v>
          </cell>
          <cell r="CH420">
            <v>1.0670000000000002</v>
          </cell>
          <cell r="CI420">
            <v>1.0670000000000002</v>
          </cell>
        </row>
        <row r="421">
          <cell r="A421" t="str">
            <v>G&amp;A EXP - ALLOC</v>
          </cell>
          <cell r="K421">
            <v>0.53</v>
          </cell>
          <cell r="L421">
            <v>0.61499999999999999</v>
          </cell>
          <cell r="M421">
            <v>0.61199999999999999</v>
          </cell>
          <cell r="N421">
            <v>0.59300000000000008</v>
          </cell>
          <cell r="Q421">
            <v>0.14400000000000002</v>
          </cell>
          <cell r="R421">
            <v>9.5000000000000001E-2</v>
          </cell>
          <cell r="S421">
            <v>9.5000000000000001E-2</v>
          </cell>
          <cell r="U421">
            <v>0.14300000000000002</v>
          </cell>
          <cell r="V421">
            <v>0.13700000000000001</v>
          </cell>
          <cell r="W421">
            <v>0.13700000000000001</v>
          </cell>
          <cell r="Y421">
            <v>0.14300000000000002</v>
          </cell>
          <cell r="Z421">
            <v>0.13700000000000001</v>
          </cell>
          <cell r="AA421">
            <v>0.13700000000000001</v>
          </cell>
          <cell r="AC421">
            <v>0.43000000000000005</v>
          </cell>
          <cell r="AD421">
            <v>0.36899999999999999</v>
          </cell>
          <cell r="AE421">
            <v>0.36899999999999999</v>
          </cell>
          <cell r="AH421">
            <v>0.14400000000000002</v>
          </cell>
          <cell r="AI421">
            <v>0.14400000000000002</v>
          </cell>
          <cell r="AJ421">
            <v>0.14400000000000002</v>
          </cell>
          <cell r="AL421">
            <v>0.14400000000000002</v>
          </cell>
          <cell r="AM421">
            <v>0.14400000000000002</v>
          </cell>
          <cell r="AN421">
            <v>0.14400000000000002</v>
          </cell>
          <cell r="AP421">
            <v>0.14400000000000002</v>
          </cell>
          <cell r="AQ421">
            <v>0.14400000000000002</v>
          </cell>
          <cell r="AR421">
            <v>0.14400000000000002</v>
          </cell>
          <cell r="AT421">
            <v>0.43200000000000005</v>
          </cell>
          <cell r="AU421">
            <v>0.43200000000000005</v>
          </cell>
          <cell r="AV421">
            <v>0.43200000000000005</v>
          </cell>
          <cell r="AY421">
            <v>0.184</v>
          </cell>
          <cell r="AZ421">
            <v>0.184</v>
          </cell>
          <cell r="BA421">
            <v>0.184</v>
          </cell>
          <cell r="BC421">
            <v>0.184</v>
          </cell>
          <cell r="BD421">
            <v>0.184</v>
          </cell>
          <cell r="BE421">
            <v>0.184</v>
          </cell>
          <cell r="BG421">
            <v>0.185</v>
          </cell>
          <cell r="BH421">
            <v>0.185</v>
          </cell>
          <cell r="BI421">
            <v>0.185</v>
          </cell>
          <cell r="BK421">
            <v>0.55299999999999994</v>
          </cell>
          <cell r="BL421">
            <v>0.55299999999999994</v>
          </cell>
          <cell r="BM421">
            <v>0.55299999999999994</v>
          </cell>
          <cell r="BP421">
            <v>0.185</v>
          </cell>
          <cell r="BQ421">
            <v>0.185</v>
          </cell>
          <cell r="BR421">
            <v>0.185</v>
          </cell>
          <cell r="BT421">
            <v>0.185</v>
          </cell>
          <cell r="BU421">
            <v>0.185</v>
          </cell>
          <cell r="BV421">
            <v>0.185</v>
          </cell>
          <cell r="BX421">
            <v>0.185</v>
          </cell>
          <cell r="BY421">
            <v>0.185</v>
          </cell>
          <cell r="BZ421">
            <v>0.185</v>
          </cell>
          <cell r="CB421">
            <v>0.55499999999999994</v>
          </cell>
          <cell r="CC421">
            <v>0.55499999999999994</v>
          </cell>
          <cell r="CD421">
            <v>0.55499999999999994</v>
          </cell>
          <cell r="CG421">
            <v>1.97</v>
          </cell>
          <cell r="CH421">
            <v>1.909</v>
          </cell>
          <cell r="CI421">
            <v>1.909</v>
          </cell>
        </row>
        <row r="422">
          <cell r="E422" t="str">
            <v xml:space="preserve">______ </v>
          </cell>
          <cell r="F422" t="str">
            <v xml:space="preserve">______ </v>
          </cell>
          <cell r="G422" t="str">
            <v xml:space="preserve">______ </v>
          </cell>
          <cell r="H422" t="str">
            <v xml:space="preserve">______ </v>
          </cell>
          <cell r="K422" t="str">
            <v xml:space="preserve">______ </v>
          </cell>
          <cell r="L422" t="str">
            <v xml:space="preserve">______ </v>
          </cell>
          <cell r="M422" t="str">
            <v xml:space="preserve">______ </v>
          </cell>
          <cell r="N422" t="str">
            <v xml:space="preserve">______ </v>
          </cell>
          <cell r="Q422" t="str">
            <v xml:space="preserve">______ </v>
          </cell>
          <cell r="R422" t="str">
            <v xml:space="preserve">______ </v>
          </cell>
          <cell r="S422" t="str">
            <v xml:space="preserve">______ </v>
          </cell>
          <cell r="U422" t="str">
            <v xml:space="preserve">______ </v>
          </cell>
          <cell r="V422" t="str">
            <v xml:space="preserve">______ </v>
          </cell>
          <cell r="W422" t="str">
            <v xml:space="preserve">______ </v>
          </cell>
          <cell r="Y422" t="str">
            <v xml:space="preserve">______ </v>
          </cell>
          <cell r="Z422" t="str">
            <v xml:space="preserve">______ </v>
          </cell>
          <cell r="AA422" t="str">
            <v xml:space="preserve">______ </v>
          </cell>
          <cell r="AC422" t="str">
            <v xml:space="preserve">______ </v>
          </cell>
          <cell r="AD422" t="str">
            <v xml:space="preserve">______ </v>
          </cell>
          <cell r="AE422" t="str">
            <v xml:space="preserve">______ </v>
          </cell>
          <cell r="AH422" t="str">
            <v xml:space="preserve">______ </v>
          </cell>
          <cell r="AI422" t="str">
            <v xml:space="preserve">______ </v>
          </cell>
          <cell r="AJ422" t="str">
            <v xml:space="preserve">______ </v>
          </cell>
          <cell r="AL422" t="str">
            <v xml:space="preserve">______ </v>
          </cell>
          <cell r="AM422" t="str">
            <v xml:space="preserve">______ </v>
          </cell>
          <cell r="AN422" t="str">
            <v xml:space="preserve">______ </v>
          </cell>
          <cell r="AP422" t="str">
            <v xml:space="preserve">______ </v>
          </cell>
          <cell r="AQ422" t="str">
            <v xml:space="preserve">______ </v>
          </cell>
          <cell r="AR422" t="str">
            <v xml:space="preserve">______ </v>
          </cell>
          <cell r="AT422" t="str">
            <v xml:space="preserve">______ </v>
          </cell>
          <cell r="AU422" t="str">
            <v xml:space="preserve">______ </v>
          </cell>
          <cell r="AV422" t="str">
            <v xml:space="preserve">______ </v>
          </cell>
          <cell r="AY422" t="str">
            <v xml:space="preserve">______ </v>
          </cell>
          <cell r="AZ422" t="str">
            <v xml:space="preserve">______ </v>
          </cell>
          <cell r="BA422" t="str">
            <v xml:space="preserve">______ </v>
          </cell>
          <cell r="BC422" t="str">
            <v xml:space="preserve">______ </v>
          </cell>
          <cell r="BD422" t="str">
            <v xml:space="preserve">______ </v>
          </cell>
          <cell r="BE422" t="str">
            <v xml:space="preserve">______ </v>
          </cell>
          <cell r="BG422" t="str">
            <v xml:space="preserve">______ </v>
          </cell>
          <cell r="BH422" t="str">
            <v xml:space="preserve">______ </v>
          </cell>
          <cell r="BI422" t="str">
            <v xml:space="preserve">______ </v>
          </cell>
          <cell r="BK422" t="str">
            <v xml:space="preserve">______ </v>
          </cell>
          <cell r="BL422" t="str">
            <v xml:space="preserve">______ </v>
          </cell>
          <cell r="BM422" t="str">
            <v xml:space="preserve">______ </v>
          </cell>
          <cell r="BP422" t="str">
            <v xml:space="preserve">______ </v>
          </cell>
          <cell r="BQ422" t="str">
            <v xml:space="preserve">______ </v>
          </cell>
          <cell r="BR422" t="str">
            <v xml:space="preserve">______ </v>
          </cell>
          <cell r="BT422" t="str">
            <v xml:space="preserve">______ </v>
          </cell>
          <cell r="BU422" t="str">
            <v xml:space="preserve">______ </v>
          </cell>
          <cell r="BV422" t="str">
            <v xml:space="preserve">______ </v>
          </cell>
          <cell r="BX422" t="str">
            <v xml:space="preserve">______ </v>
          </cell>
          <cell r="BY422" t="str">
            <v xml:space="preserve">______ </v>
          </cell>
          <cell r="BZ422" t="str">
            <v xml:space="preserve">______ </v>
          </cell>
          <cell r="CB422" t="str">
            <v xml:space="preserve">______ </v>
          </cell>
          <cell r="CC422" t="str">
            <v xml:space="preserve">______ </v>
          </cell>
          <cell r="CD422" t="str">
            <v xml:space="preserve">______ </v>
          </cell>
          <cell r="CG422" t="str">
            <v xml:space="preserve">______ </v>
          </cell>
          <cell r="CH422" t="str">
            <v xml:space="preserve">______ </v>
          </cell>
          <cell r="CI422" t="str">
            <v xml:space="preserve">______ </v>
          </cell>
        </row>
        <row r="423">
          <cell r="A423" t="str">
            <v>TOTAL G&amp;A EXPENSE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K423">
            <v>0.92900000000000005</v>
          </cell>
          <cell r="L423">
            <v>1.0920000000000001</v>
          </cell>
          <cell r="M423">
            <v>1.1019999999999999</v>
          </cell>
          <cell r="N423">
            <v>1.2010000000000001</v>
          </cell>
          <cell r="Q423">
            <v>0.21700000000000003</v>
          </cell>
          <cell r="R423">
            <v>0.219</v>
          </cell>
          <cell r="S423">
            <v>0.219</v>
          </cell>
          <cell r="U423">
            <v>0.21600000000000003</v>
          </cell>
          <cell r="V423">
            <v>0.21000000000000002</v>
          </cell>
          <cell r="W423">
            <v>0.21000000000000002</v>
          </cell>
          <cell r="Y423">
            <v>0.23100000000000001</v>
          </cell>
          <cell r="Z423">
            <v>0.22500000000000001</v>
          </cell>
          <cell r="AA423">
            <v>0.22500000000000001</v>
          </cell>
          <cell r="AC423">
            <v>0.66400000000000003</v>
          </cell>
          <cell r="AD423">
            <v>0.65400000000000003</v>
          </cell>
          <cell r="AE423">
            <v>0.65400000000000003</v>
          </cell>
          <cell r="AH423">
            <v>0.21700000000000003</v>
          </cell>
          <cell r="AI423">
            <v>0.21700000000000003</v>
          </cell>
          <cell r="AJ423">
            <v>0.21700000000000003</v>
          </cell>
          <cell r="AL423">
            <v>0.21700000000000003</v>
          </cell>
          <cell r="AM423">
            <v>0.21700000000000003</v>
          </cell>
          <cell r="AN423">
            <v>0.21700000000000003</v>
          </cell>
          <cell r="AP423">
            <v>0.23200000000000001</v>
          </cell>
          <cell r="AQ423">
            <v>0.23200000000000001</v>
          </cell>
          <cell r="AR423">
            <v>0.23200000000000001</v>
          </cell>
          <cell r="AT423">
            <v>0.66600000000000004</v>
          </cell>
          <cell r="AU423">
            <v>0.66600000000000004</v>
          </cell>
          <cell r="AV423">
            <v>0.66600000000000004</v>
          </cell>
          <cell r="AY423">
            <v>0.24199999999999999</v>
          </cell>
          <cell r="AZ423">
            <v>0.24199999999999999</v>
          </cell>
          <cell r="BA423">
            <v>0.24199999999999999</v>
          </cell>
          <cell r="BC423">
            <v>0.24199999999999999</v>
          </cell>
          <cell r="BD423">
            <v>0.24199999999999999</v>
          </cell>
          <cell r="BE423">
            <v>0.24199999999999999</v>
          </cell>
          <cell r="BG423">
            <v>0.34099999999999997</v>
          </cell>
          <cell r="BH423">
            <v>0.34099999999999997</v>
          </cell>
          <cell r="BI423">
            <v>0.34099999999999997</v>
          </cell>
          <cell r="BK423">
            <v>0.82499999999999996</v>
          </cell>
          <cell r="BL423">
            <v>0.82499999999999996</v>
          </cell>
          <cell r="BM423">
            <v>0.82499999999999996</v>
          </cell>
          <cell r="BP423">
            <v>0.24299999999999999</v>
          </cell>
          <cell r="BQ423">
            <v>0.24299999999999999</v>
          </cell>
          <cell r="BR423">
            <v>0.24299999999999999</v>
          </cell>
          <cell r="BT423">
            <v>0.223</v>
          </cell>
          <cell r="BU423">
            <v>0.223</v>
          </cell>
          <cell r="BV423">
            <v>0.223</v>
          </cell>
          <cell r="BX423">
            <v>0.36499999999999999</v>
          </cell>
          <cell r="BY423">
            <v>0.36499999999999999</v>
          </cell>
          <cell r="BZ423">
            <v>0.36499999999999999</v>
          </cell>
          <cell r="CB423">
            <v>0.83099999999999996</v>
          </cell>
          <cell r="CC423">
            <v>0.83099999999999996</v>
          </cell>
          <cell r="CD423">
            <v>0.83099999999999996</v>
          </cell>
          <cell r="CG423">
            <v>2.9859999999999998</v>
          </cell>
          <cell r="CH423">
            <v>2.976</v>
          </cell>
          <cell r="CI423">
            <v>2.976</v>
          </cell>
        </row>
        <row r="425">
          <cell r="A425" t="str">
            <v>S,G&amp;A - DIV</v>
          </cell>
          <cell r="E425">
            <v>1.8</v>
          </cell>
          <cell r="F425">
            <v>2.6</v>
          </cell>
          <cell r="G425">
            <v>1.9</v>
          </cell>
          <cell r="H425">
            <v>2.8</v>
          </cell>
          <cell r="K425">
            <v>2.8039999999999998</v>
          </cell>
          <cell r="L425">
            <v>3.0289999999999999</v>
          </cell>
          <cell r="M425">
            <v>3.3479999999999999</v>
          </cell>
          <cell r="N425">
            <v>3.2340000000000004</v>
          </cell>
          <cell r="Q425">
            <v>0.67299999999999993</v>
          </cell>
          <cell r="R425">
            <v>0.71099999999999997</v>
          </cell>
          <cell r="S425">
            <v>0.71099999999999997</v>
          </cell>
          <cell r="U425">
            <v>0.67299999999999993</v>
          </cell>
          <cell r="V425">
            <v>0.67299999999999993</v>
          </cell>
          <cell r="W425">
            <v>0.67299999999999993</v>
          </cell>
          <cell r="Y425">
            <v>0.80799999999999994</v>
          </cell>
          <cell r="Z425">
            <v>0.80799999999999994</v>
          </cell>
          <cell r="AA425">
            <v>0.80799999999999994</v>
          </cell>
          <cell r="AC425">
            <v>2.1539999999999999</v>
          </cell>
          <cell r="AD425">
            <v>2.1919999999999997</v>
          </cell>
          <cell r="AE425">
            <v>2.1919999999999997</v>
          </cell>
          <cell r="AH425">
            <v>0.67299999999999993</v>
          </cell>
          <cell r="AI425">
            <v>0.67299999999999993</v>
          </cell>
          <cell r="AJ425">
            <v>0.67299999999999993</v>
          </cell>
          <cell r="AL425">
            <v>0.67299999999999993</v>
          </cell>
          <cell r="AM425">
            <v>0.67299999999999993</v>
          </cell>
          <cell r="AN425">
            <v>0.67299999999999993</v>
          </cell>
          <cell r="AP425">
            <v>0.80799999999999994</v>
          </cell>
          <cell r="AQ425">
            <v>0.80799999999999994</v>
          </cell>
          <cell r="AR425">
            <v>0.80799999999999994</v>
          </cell>
          <cell r="AT425">
            <v>2.1539999999999999</v>
          </cell>
          <cell r="AU425">
            <v>2.1539999999999999</v>
          </cell>
          <cell r="AV425">
            <v>2.1539999999999999</v>
          </cell>
          <cell r="AY425">
            <v>0.53300000000000003</v>
          </cell>
          <cell r="AZ425">
            <v>0.53300000000000003</v>
          </cell>
          <cell r="BA425">
            <v>0.53300000000000003</v>
          </cell>
          <cell r="BC425">
            <v>0.53300000000000003</v>
          </cell>
          <cell r="BD425">
            <v>0.53300000000000003</v>
          </cell>
          <cell r="BE425">
            <v>0.53300000000000003</v>
          </cell>
          <cell r="BG425">
            <v>0.73599999999999999</v>
          </cell>
          <cell r="BH425">
            <v>0.73599999999999999</v>
          </cell>
          <cell r="BI425">
            <v>0.73599999999999999</v>
          </cell>
          <cell r="BK425">
            <v>1.8019999999999998</v>
          </cell>
          <cell r="BL425">
            <v>1.802</v>
          </cell>
          <cell r="BM425">
            <v>1.802</v>
          </cell>
          <cell r="BP425">
            <v>0.53300000000000003</v>
          </cell>
          <cell r="BQ425">
            <v>0.53300000000000003</v>
          </cell>
          <cell r="BR425">
            <v>0.53300000000000003</v>
          </cell>
          <cell r="BT425">
            <v>0.51300000000000001</v>
          </cell>
          <cell r="BU425">
            <v>0.51300000000000001</v>
          </cell>
          <cell r="BV425">
            <v>0.51300000000000001</v>
          </cell>
          <cell r="BX425">
            <v>0.76</v>
          </cell>
          <cell r="BY425">
            <v>0.76</v>
          </cell>
          <cell r="BZ425">
            <v>0.76</v>
          </cell>
          <cell r="CB425">
            <v>1.806</v>
          </cell>
          <cell r="CC425">
            <v>1.806</v>
          </cell>
          <cell r="CD425">
            <v>1.806</v>
          </cell>
          <cell r="CG425">
            <v>7.9159999999999995</v>
          </cell>
          <cell r="CH425">
            <v>7.9539999999999997</v>
          </cell>
          <cell r="CI425">
            <v>7.9539999999999997</v>
          </cell>
        </row>
        <row r="426">
          <cell r="A426" t="str">
            <v>S,G&amp;A - ALLOC</v>
          </cell>
          <cell r="E426">
            <v>1.1000000000000001</v>
          </cell>
          <cell r="F426">
            <v>1.4</v>
          </cell>
          <cell r="G426">
            <v>1.3</v>
          </cell>
          <cell r="H426">
            <v>1.5</v>
          </cell>
          <cell r="K426">
            <v>1.401</v>
          </cell>
          <cell r="L426">
            <v>1.633</v>
          </cell>
          <cell r="M426">
            <v>1.782</v>
          </cell>
          <cell r="N426">
            <v>2.3250000000000002</v>
          </cell>
          <cell r="Q426">
            <v>0.47400000000000003</v>
          </cell>
          <cell r="R426">
            <v>0.4</v>
          </cell>
          <cell r="S426">
            <v>0.4</v>
          </cell>
          <cell r="U426">
            <v>0.47200000000000003</v>
          </cell>
          <cell r="V426">
            <v>0.47500000000000003</v>
          </cell>
          <cell r="W426">
            <v>0.47500000000000003</v>
          </cell>
          <cell r="Y426">
            <v>0.55400000000000005</v>
          </cell>
          <cell r="Z426">
            <v>0.55899999999999994</v>
          </cell>
          <cell r="AA426">
            <v>0.55899999999999994</v>
          </cell>
          <cell r="AC426">
            <v>1.5</v>
          </cell>
          <cell r="AD426">
            <v>1.4339999999999999</v>
          </cell>
          <cell r="AE426">
            <v>1.4339999999999999</v>
          </cell>
          <cell r="AH426">
            <v>0.47400000000000003</v>
          </cell>
          <cell r="AI426">
            <v>0.47400000000000003</v>
          </cell>
          <cell r="AJ426">
            <v>0.47400000000000003</v>
          </cell>
          <cell r="AL426">
            <v>0.47300000000000003</v>
          </cell>
          <cell r="AM426">
            <v>0.47300000000000003</v>
          </cell>
          <cell r="AN426">
            <v>0.47300000000000003</v>
          </cell>
          <cell r="AP426">
            <v>0.55499999999999994</v>
          </cell>
          <cell r="AQ426">
            <v>0.55499999999999994</v>
          </cell>
          <cell r="AR426">
            <v>0.55499999999999994</v>
          </cell>
          <cell r="AT426">
            <v>1.5020000000000002</v>
          </cell>
          <cell r="AU426">
            <v>1.502</v>
          </cell>
          <cell r="AV426">
            <v>1.502</v>
          </cell>
          <cell r="AY426">
            <v>0.51400000000000001</v>
          </cell>
          <cell r="AZ426">
            <v>0.51400000000000001</v>
          </cell>
          <cell r="BA426">
            <v>0.51400000000000001</v>
          </cell>
          <cell r="BC426">
            <v>0.51300000000000001</v>
          </cell>
          <cell r="BD426">
            <v>0.51300000000000001</v>
          </cell>
          <cell r="BE426">
            <v>0.51300000000000001</v>
          </cell>
          <cell r="BG426">
            <v>0.59599999999999997</v>
          </cell>
          <cell r="BH426">
            <v>0.59599999999999997</v>
          </cell>
          <cell r="BI426">
            <v>0.59599999999999997</v>
          </cell>
          <cell r="BK426">
            <v>1.623</v>
          </cell>
          <cell r="BL426">
            <v>1.6230000000000002</v>
          </cell>
          <cell r="BM426">
            <v>1.6230000000000002</v>
          </cell>
          <cell r="BP426">
            <v>0.51500000000000001</v>
          </cell>
          <cell r="BQ426">
            <v>0.51500000000000001</v>
          </cell>
          <cell r="BR426">
            <v>0.51500000000000001</v>
          </cell>
          <cell r="BT426">
            <v>0.51400000000000001</v>
          </cell>
          <cell r="BU426">
            <v>0.51400000000000001</v>
          </cell>
          <cell r="BV426">
            <v>0.51400000000000001</v>
          </cell>
          <cell r="BX426">
            <v>0.59599999999999997</v>
          </cell>
          <cell r="BY426">
            <v>0.59599999999999997</v>
          </cell>
          <cell r="BZ426">
            <v>0.59599999999999997</v>
          </cell>
          <cell r="CB426">
            <v>1.625</v>
          </cell>
          <cell r="CC426">
            <v>1.625</v>
          </cell>
          <cell r="CD426">
            <v>1.625</v>
          </cell>
          <cell r="CG426">
            <v>6.25</v>
          </cell>
          <cell r="CH426">
            <v>6.1840000000000002</v>
          </cell>
          <cell r="CI426">
            <v>6.1840000000000002</v>
          </cell>
        </row>
        <row r="427">
          <cell r="E427" t="str">
            <v xml:space="preserve">______ </v>
          </cell>
          <cell r="F427" t="str">
            <v xml:space="preserve">______ </v>
          </cell>
          <cell r="G427" t="str">
            <v xml:space="preserve">______ </v>
          </cell>
          <cell r="H427" t="str">
            <v xml:space="preserve">______ </v>
          </cell>
          <cell r="K427" t="str">
            <v xml:space="preserve">______ </v>
          </cell>
          <cell r="L427" t="str">
            <v xml:space="preserve">______ </v>
          </cell>
          <cell r="M427" t="str">
            <v xml:space="preserve">______ </v>
          </cell>
          <cell r="N427" t="str">
            <v xml:space="preserve">______ </v>
          </cell>
          <cell r="Q427" t="str">
            <v xml:space="preserve">______ </v>
          </cell>
          <cell r="R427" t="str">
            <v xml:space="preserve">______ </v>
          </cell>
          <cell r="S427" t="str">
            <v xml:space="preserve">______ </v>
          </cell>
          <cell r="U427" t="str">
            <v xml:space="preserve">______ </v>
          </cell>
          <cell r="V427" t="str">
            <v xml:space="preserve">______ </v>
          </cell>
          <cell r="W427" t="str">
            <v xml:space="preserve">______ </v>
          </cell>
          <cell r="Y427" t="str">
            <v xml:space="preserve">______ </v>
          </cell>
          <cell r="Z427" t="str">
            <v xml:space="preserve">______ </v>
          </cell>
          <cell r="AA427" t="str">
            <v xml:space="preserve">______ </v>
          </cell>
          <cell r="AC427" t="str">
            <v xml:space="preserve">______ </v>
          </cell>
          <cell r="AD427" t="str">
            <v xml:space="preserve">______ </v>
          </cell>
          <cell r="AE427" t="str">
            <v xml:space="preserve">______ </v>
          </cell>
          <cell r="AH427" t="str">
            <v xml:space="preserve">______ </v>
          </cell>
          <cell r="AI427" t="str">
            <v xml:space="preserve">______ </v>
          </cell>
          <cell r="AJ427" t="str">
            <v xml:space="preserve">______ </v>
          </cell>
          <cell r="AL427" t="str">
            <v xml:space="preserve">______ </v>
          </cell>
          <cell r="AM427" t="str">
            <v xml:space="preserve">______ </v>
          </cell>
          <cell r="AN427" t="str">
            <v xml:space="preserve">______ </v>
          </cell>
          <cell r="AP427" t="str">
            <v xml:space="preserve">______ </v>
          </cell>
          <cell r="AQ427" t="str">
            <v xml:space="preserve">______ </v>
          </cell>
          <cell r="AR427" t="str">
            <v xml:space="preserve">______ </v>
          </cell>
          <cell r="AT427" t="str">
            <v xml:space="preserve">______ </v>
          </cell>
          <cell r="AU427" t="str">
            <v xml:space="preserve">______ </v>
          </cell>
          <cell r="AV427" t="str">
            <v xml:space="preserve">______ </v>
          </cell>
          <cell r="AY427" t="str">
            <v xml:space="preserve">______ </v>
          </cell>
          <cell r="AZ427" t="str">
            <v xml:space="preserve">______ </v>
          </cell>
          <cell r="BA427" t="str">
            <v xml:space="preserve">______ </v>
          </cell>
          <cell r="BC427" t="str">
            <v xml:space="preserve">______ </v>
          </cell>
          <cell r="BD427" t="str">
            <v xml:space="preserve">______ </v>
          </cell>
          <cell r="BE427" t="str">
            <v xml:space="preserve">______ </v>
          </cell>
          <cell r="BG427" t="str">
            <v xml:space="preserve">______ </v>
          </cell>
          <cell r="BH427" t="str">
            <v xml:space="preserve">______ </v>
          </cell>
          <cell r="BI427" t="str">
            <v xml:space="preserve">______ </v>
          </cell>
          <cell r="BK427" t="str">
            <v xml:space="preserve">______ </v>
          </cell>
          <cell r="BL427" t="str">
            <v xml:space="preserve">______ </v>
          </cell>
          <cell r="BM427" t="str">
            <v xml:space="preserve">______ </v>
          </cell>
          <cell r="BP427" t="str">
            <v xml:space="preserve">______ </v>
          </cell>
          <cell r="BQ427" t="str">
            <v xml:space="preserve">______ </v>
          </cell>
          <cell r="BR427" t="str">
            <v xml:space="preserve">______ </v>
          </cell>
          <cell r="BT427" t="str">
            <v xml:space="preserve">______ </v>
          </cell>
          <cell r="BU427" t="str">
            <v xml:space="preserve">______ </v>
          </cell>
          <cell r="BV427" t="str">
            <v xml:space="preserve">______ </v>
          </cell>
          <cell r="BX427" t="str">
            <v xml:space="preserve">______ </v>
          </cell>
          <cell r="BY427" t="str">
            <v xml:space="preserve">______ </v>
          </cell>
          <cell r="BZ427" t="str">
            <v xml:space="preserve">______ </v>
          </cell>
          <cell r="CB427" t="str">
            <v xml:space="preserve">______ </v>
          </cell>
          <cell r="CC427" t="str">
            <v xml:space="preserve">______ </v>
          </cell>
          <cell r="CD427" t="str">
            <v xml:space="preserve">______ </v>
          </cell>
          <cell r="CG427" t="str">
            <v xml:space="preserve">______ </v>
          </cell>
          <cell r="CH427" t="str">
            <v xml:space="preserve">______ </v>
          </cell>
          <cell r="CI427" t="str">
            <v xml:space="preserve">______ </v>
          </cell>
        </row>
        <row r="428">
          <cell r="A428" t="str">
            <v>TOTAL OPERATING EXP</v>
          </cell>
          <cell r="E428">
            <v>8.6</v>
          </cell>
          <cell r="F428">
            <v>9.5</v>
          </cell>
          <cell r="G428">
            <v>7.9999999999999991</v>
          </cell>
          <cell r="H428">
            <v>8.5</v>
          </cell>
          <cell r="K428">
            <v>9.34</v>
          </cell>
          <cell r="L428">
            <v>10.538</v>
          </cell>
          <cell r="M428">
            <v>11.128</v>
          </cell>
          <cell r="N428">
            <v>13.062000000000001</v>
          </cell>
          <cell r="Q428">
            <v>2.1970000000000001</v>
          </cell>
          <cell r="R428">
            <v>3.1179999999999999</v>
          </cell>
          <cell r="S428">
            <v>3.1179999999999999</v>
          </cell>
          <cell r="U428">
            <v>2.1949999999999998</v>
          </cell>
          <cell r="V428">
            <v>3.1440000000000001</v>
          </cell>
          <cell r="W428">
            <v>3.1440000000000001</v>
          </cell>
          <cell r="Y428">
            <v>2.4119999999999999</v>
          </cell>
          <cell r="Z428">
            <v>3.867</v>
          </cell>
          <cell r="AA428">
            <v>3.867</v>
          </cell>
          <cell r="AC428">
            <v>6.8040000000000003</v>
          </cell>
          <cell r="AD428">
            <v>10.129</v>
          </cell>
          <cell r="AE428">
            <v>10.129</v>
          </cell>
          <cell r="AH428">
            <v>2.2720000000000002</v>
          </cell>
          <cell r="AI428">
            <v>3.1470000000000002</v>
          </cell>
          <cell r="AJ428">
            <v>3.1470000000000002</v>
          </cell>
          <cell r="AL428">
            <v>2.2709999999999999</v>
          </cell>
          <cell r="AM428">
            <v>3.1459999999999999</v>
          </cell>
          <cell r="AN428">
            <v>3.1459999999999999</v>
          </cell>
          <cell r="AP428">
            <v>2.4879999999999995</v>
          </cell>
          <cell r="AQ428">
            <v>3.8629999999999995</v>
          </cell>
          <cell r="AR428">
            <v>3.8629999999999995</v>
          </cell>
          <cell r="AT428">
            <v>7.0310000000000006</v>
          </cell>
          <cell r="AU428">
            <v>10.156000000000001</v>
          </cell>
          <cell r="AV428">
            <v>10.156000000000001</v>
          </cell>
          <cell r="AY428">
            <v>2.3220000000000001</v>
          </cell>
          <cell r="AZ428">
            <v>2.3220000000000001</v>
          </cell>
          <cell r="BA428">
            <v>2.3220000000000001</v>
          </cell>
          <cell r="BC428">
            <v>2.3209999999999997</v>
          </cell>
          <cell r="BD428">
            <v>2.3209999999999997</v>
          </cell>
          <cell r="BE428">
            <v>2.3209999999999997</v>
          </cell>
          <cell r="BG428">
            <v>2.6070000000000002</v>
          </cell>
          <cell r="BH428">
            <v>2.6070000000000002</v>
          </cell>
          <cell r="BI428">
            <v>2.6070000000000002</v>
          </cell>
          <cell r="BK428">
            <v>7.25</v>
          </cell>
          <cell r="BL428">
            <v>7.25</v>
          </cell>
          <cell r="BM428">
            <v>7.25</v>
          </cell>
          <cell r="BP428">
            <v>2.4580000000000002</v>
          </cell>
          <cell r="BQ428">
            <v>2.4580000000000002</v>
          </cell>
          <cell r="BR428">
            <v>2.4580000000000002</v>
          </cell>
          <cell r="BT428">
            <v>2.4370000000000003</v>
          </cell>
          <cell r="BU428">
            <v>2.4370000000000003</v>
          </cell>
          <cell r="BV428">
            <v>2.4370000000000003</v>
          </cell>
          <cell r="BX428">
            <v>2.766</v>
          </cell>
          <cell r="BY428">
            <v>2.766</v>
          </cell>
          <cell r="BZ428">
            <v>2.766</v>
          </cell>
          <cell r="CB428">
            <v>7.6609999999999996</v>
          </cell>
          <cell r="CC428">
            <v>7.6609999999999996</v>
          </cell>
          <cell r="CD428">
            <v>7.6609999999999996</v>
          </cell>
          <cell r="CG428">
            <v>28.745999999999999</v>
          </cell>
          <cell r="CH428">
            <v>35.195999999999998</v>
          </cell>
          <cell r="CI428">
            <v>35.195999999999998</v>
          </cell>
        </row>
        <row r="429">
          <cell r="B429" t="str">
            <v>% SALES</v>
          </cell>
          <cell r="E429">
            <v>0.43877551020408156</v>
          </cell>
          <cell r="F429">
            <v>0.36821705426356588</v>
          </cell>
          <cell r="G429">
            <v>0.20408163265306123</v>
          </cell>
          <cell r="H429">
            <v>0.20987654320987653</v>
          </cell>
          <cell r="K429">
            <v>0.31056726740706259</v>
          </cell>
          <cell r="L429">
            <v>0.25918000934602425</v>
          </cell>
          <cell r="M429">
            <v>0.26715321457723151</v>
          </cell>
          <cell r="N429">
            <v>0.34186557788944721</v>
          </cell>
          <cell r="Q429">
            <v>0.24421965317919075</v>
          </cell>
          <cell r="R429">
            <v>0.41156282998944027</v>
          </cell>
          <cell r="S429">
            <v>0.41156282998944027</v>
          </cell>
          <cell r="U429">
            <v>0.24410587188612096</v>
          </cell>
          <cell r="V429">
            <v>0.37879518072289153</v>
          </cell>
          <cell r="W429">
            <v>0.36558139534883721</v>
          </cell>
          <cell r="Y429">
            <v>0.26856697472441821</v>
          </cell>
          <cell r="Z429">
            <v>0.20460317460317462</v>
          </cell>
          <cell r="AA429">
            <v>0.21247252747252743</v>
          </cell>
          <cell r="AC429">
            <v>0.25228966591271462</v>
          </cell>
          <cell r="AD429">
            <v>0.29126409017713367</v>
          </cell>
          <cell r="AE429">
            <v>0.29465324645101226</v>
          </cell>
          <cell r="AH429">
            <v>0.22797511539233398</v>
          </cell>
          <cell r="AI429">
            <v>10.490000000000002</v>
          </cell>
          <cell r="AJ429">
            <v>10.490000000000002</v>
          </cell>
          <cell r="AL429">
            <v>0.22606012343221182</v>
          </cell>
          <cell r="AM429">
            <v>0.44309859154929576</v>
          </cell>
          <cell r="AN429">
            <v>0.44309859154929576</v>
          </cell>
          <cell r="AP429">
            <v>0.24783344954676756</v>
          </cell>
          <cell r="AQ429">
            <v>0.4066315789473684</v>
          </cell>
          <cell r="AR429">
            <v>0.51506666666666656</v>
          </cell>
          <cell r="AT429">
            <v>0.2339689195035107</v>
          </cell>
          <cell r="AU429">
            <v>0.60094674556213012</v>
          </cell>
          <cell r="AV429">
            <v>0.68161073825503371</v>
          </cell>
          <cell r="AY429">
            <v>0.1663919742027947</v>
          </cell>
          <cell r="AZ429">
            <v>0.1663919742027947</v>
          </cell>
          <cell r="BA429">
            <v>0.1663919742027947</v>
          </cell>
          <cell r="BC429">
            <v>0.16630839782172541</v>
          </cell>
          <cell r="BD429">
            <v>0.16630839782172541</v>
          </cell>
          <cell r="BE429">
            <v>0.16630839782172541</v>
          </cell>
          <cell r="BG429">
            <v>0.17917525773195878</v>
          </cell>
          <cell r="BH429">
            <v>0.17917525773195878</v>
          </cell>
          <cell r="BI429">
            <v>0.17917525773195878</v>
          </cell>
          <cell r="BK429">
            <v>0.17074491886672477</v>
          </cell>
          <cell r="BL429">
            <v>0.17074491886672477</v>
          </cell>
          <cell r="BM429">
            <v>0.17074491886672477</v>
          </cell>
          <cell r="BP429">
            <v>0.18204710413272107</v>
          </cell>
          <cell r="BQ429">
            <v>0.18204710413272107</v>
          </cell>
          <cell r="BR429">
            <v>0.18204710413272107</v>
          </cell>
          <cell r="BT429">
            <v>0.18045168456127361</v>
          </cell>
          <cell r="BU429">
            <v>0.18045168456127361</v>
          </cell>
          <cell r="BV429">
            <v>0.18045168456127361</v>
          </cell>
          <cell r="BX429">
            <v>0.20485853947563323</v>
          </cell>
          <cell r="BY429">
            <v>0.20485853947563323</v>
          </cell>
          <cell r="BZ429">
            <v>0.20485853947563323</v>
          </cell>
          <cell r="CB429">
            <v>0.18911846750104913</v>
          </cell>
          <cell r="CC429">
            <v>0.18911846750104913</v>
          </cell>
          <cell r="CD429">
            <v>0.18911846750104913</v>
          </cell>
          <cell r="CG429">
            <v>0.20534323880277161</v>
          </cell>
          <cell r="CH429">
            <v>0.26139655095583969</v>
          </cell>
          <cell r="CI429">
            <v>0.26614037475613633</v>
          </cell>
        </row>
        <row r="431">
          <cell r="A431" t="str">
            <v>CONTRIBUTION MARGIN</v>
          </cell>
          <cell r="E431">
            <v>4.6999999999999993</v>
          </cell>
          <cell r="F431">
            <v>6.2000000000000011</v>
          </cell>
          <cell r="G431">
            <v>14.8</v>
          </cell>
          <cell r="H431">
            <v>16.399999999999999</v>
          </cell>
          <cell r="K431">
            <v>5.8989999999999974</v>
          </cell>
          <cell r="L431">
            <v>13.291999999999998</v>
          </cell>
          <cell r="M431">
            <v>9.3870000000000005</v>
          </cell>
          <cell r="N431">
            <v>7.7309999999999981</v>
          </cell>
          <cell r="Q431">
            <v>2.8019999999999996</v>
          </cell>
          <cell r="R431">
            <v>-0.12899999999999956</v>
          </cell>
          <cell r="S431">
            <v>-0.12899999999999956</v>
          </cell>
          <cell r="U431">
            <v>2.8009999999999997</v>
          </cell>
          <cell r="V431">
            <v>1.3599999999999994</v>
          </cell>
          <cell r="W431">
            <v>1.2599999999999998</v>
          </cell>
          <cell r="Y431">
            <v>2.5750000000000002</v>
          </cell>
          <cell r="Z431">
            <v>6.2320000000000002</v>
          </cell>
          <cell r="AA431">
            <v>6.3319999999999999</v>
          </cell>
          <cell r="AC431">
            <v>8.177999999999999</v>
          </cell>
          <cell r="AD431">
            <v>7.4629999999999992</v>
          </cell>
          <cell r="AE431">
            <v>7.4629999999999992</v>
          </cell>
          <cell r="AH431">
            <v>2.9529999999999994</v>
          </cell>
          <cell r="AI431">
            <v>-4.4889999999999999</v>
          </cell>
          <cell r="AJ431">
            <v>-4.4889999999999999</v>
          </cell>
          <cell r="AL431">
            <v>3.0339999999999998</v>
          </cell>
          <cell r="AM431">
            <v>0.71199999999999974</v>
          </cell>
          <cell r="AN431">
            <v>0.71199999999999974</v>
          </cell>
          <cell r="AP431">
            <v>2.8100000000000005</v>
          </cell>
          <cell r="AQ431">
            <v>-0.50999999999999979</v>
          </cell>
          <cell r="AR431">
            <v>-2.4099999999999993</v>
          </cell>
          <cell r="AT431">
            <v>8.7969999999999988</v>
          </cell>
          <cell r="AU431">
            <v>-4.2870000000000008</v>
          </cell>
          <cell r="AV431">
            <v>-6.1870000000000012</v>
          </cell>
          <cell r="AY431">
            <v>5.2170000000000014</v>
          </cell>
          <cell r="AZ431">
            <v>5.2170000000000014</v>
          </cell>
          <cell r="BA431">
            <v>5.2170000000000014</v>
          </cell>
          <cell r="BC431">
            <v>5.2190000000000012</v>
          </cell>
          <cell r="BD431">
            <v>5.2190000000000012</v>
          </cell>
          <cell r="BE431">
            <v>5.2190000000000012</v>
          </cell>
          <cell r="BG431">
            <v>5.1000000000000005</v>
          </cell>
          <cell r="BH431">
            <v>5.1000000000000005</v>
          </cell>
          <cell r="BI431">
            <v>5.1000000000000005</v>
          </cell>
          <cell r="BK431">
            <v>15.536000000000001</v>
          </cell>
          <cell r="BL431">
            <v>15.536000000000001</v>
          </cell>
          <cell r="BM431">
            <v>15.536000000000001</v>
          </cell>
          <cell r="BP431">
            <v>4.9249999999999989</v>
          </cell>
          <cell r="BQ431">
            <v>4.9249999999999989</v>
          </cell>
          <cell r="BR431">
            <v>4.9249999999999989</v>
          </cell>
          <cell r="BT431">
            <v>4.9479999999999995</v>
          </cell>
          <cell r="BU431">
            <v>4.9479999999999995</v>
          </cell>
          <cell r="BV431">
            <v>4.9479999999999995</v>
          </cell>
          <cell r="BX431">
            <v>4.6259999999999994</v>
          </cell>
          <cell r="BY431">
            <v>4.6259999999999994</v>
          </cell>
          <cell r="BZ431">
            <v>4.6259999999999994</v>
          </cell>
          <cell r="CB431">
            <v>14.498999999999997</v>
          </cell>
          <cell r="CC431">
            <v>14.498999999999997</v>
          </cell>
          <cell r="CD431">
            <v>14.498999999999997</v>
          </cell>
          <cell r="CG431">
            <v>47.010000000000005</v>
          </cell>
          <cell r="CH431">
            <v>33.211000000000013</v>
          </cell>
          <cell r="CI431">
            <v>31.310999999999993</v>
          </cell>
        </row>
        <row r="432">
          <cell r="B432" t="str">
            <v>% SALES</v>
          </cell>
          <cell r="E432">
            <v>0.23979591836734687</v>
          </cell>
          <cell r="F432">
            <v>0.24031007751937988</v>
          </cell>
          <cell r="G432">
            <v>0.37755102040816335</v>
          </cell>
          <cell r="H432">
            <v>0.40493827160493823</v>
          </cell>
          <cell r="K432">
            <v>0.19614949790516717</v>
          </cell>
          <cell r="L432">
            <v>0.32691409036129759</v>
          </cell>
          <cell r="M432">
            <v>0.22535650837854712</v>
          </cell>
          <cell r="N432">
            <v>0.20233982412060295</v>
          </cell>
          <cell r="Q432">
            <v>0.31147176522899062</v>
          </cell>
          <cell r="R432">
            <v>-1.7027455121436056E-2</v>
          </cell>
          <cell r="S432">
            <v>-1.7027455121436056E-2</v>
          </cell>
          <cell r="U432">
            <v>0.31149911032028466</v>
          </cell>
          <cell r="V432">
            <v>0.16385542168674691</v>
          </cell>
          <cell r="W432">
            <v>0.14651162790697672</v>
          </cell>
          <cell r="Y432">
            <v>0.28671640129161563</v>
          </cell>
          <cell r="Z432">
            <v>0.32973544973544977</v>
          </cell>
          <cell r="AA432">
            <v>0.34791208791208783</v>
          </cell>
          <cell r="AC432">
            <v>0.30323704994623452</v>
          </cell>
          <cell r="AD432">
            <v>0.21460202438463308</v>
          </cell>
          <cell r="AE432">
            <v>0.21709913893414004</v>
          </cell>
          <cell r="AH432">
            <v>0.29630744531406777</v>
          </cell>
          <cell r="AI432">
            <v>-14.963333333333333</v>
          </cell>
          <cell r="AJ432">
            <v>-14.963333333333333</v>
          </cell>
          <cell r="AL432">
            <v>0.30201075054748161</v>
          </cell>
          <cell r="AM432">
            <v>0.10028169014084504</v>
          </cell>
          <cell r="AN432">
            <v>0.10028169014084504</v>
          </cell>
          <cell r="AP432">
            <v>0.27990835740611619</v>
          </cell>
          <cell r="AQ432">
            <v>-5.3684210526315765E-2</v>
          </cell>
          <cell r="AR432">
            <v>-0.32133333333333325</v>
          </cell>
          <cell r="AT432">
            <v>0.29273568267278954</v>
          </cell>
          <cell r="AU432">
            <v>-0.25366863905325443</v>
          </cell>
          <cell r="AV432">
            <v>-0.41523489932885915</v>
          </cell>
          <cell r="AY432">
            <v>0.37384450017914733</v>
          </cell>
          <cell r="AZ432">
            <v>0.37384450017914733</v>
          </cell>
          <cell r="BA432">
            <v>0.37384450017914733</v>
          </cell>
          <cell r="BC432">
            <v>0.37396102034967049</v>
          </cell>
          <cell r="BD432">
            <v>0.37396102034967049</v>
          </cell>
          <cell r="BE432">
            <v>0.37396102034967049</v>
          </cell>
          <cell r="BG432">
            <v>0.3505154639175258</v>
          </cell>
          <cell r="BH432">
            <v>0.3505154639175258</v>
          </cell>
          <cell r="BI432">
            <v>0.3505154639175258</v>
          </cell>
          <cell r="BK432">
            <v>0.36588869786392225</v>
          </cell>
          <cell r="BL432">
            <v>0.36588869786392225</v>
          </cell>
          <cell r="BM432">
            <v>0.36588869786392225</v>
          </cell>
          <cell r="BP432">
            <v>0.36476077618130637</v>
          </cell>
          <cell r="BQ432">
            <v>0.36476077618130637</v>
          </cell>
          <cell r="BR432">
            <v>0.36476077618130637</v>
          </cell>
          <cell r="BT432">
            <v>0.36638282117734167</v>
          </cell>
          <cell r="BU432">
            <v>0.36638282117734167</v>
          </cell>
          <cell r="BV432">
            <v>0.36638282117734167</v>
          </cell>
          <cell r="BX432">
            <v>0.34261590875425857</v>
          </cell>
          <cell r="BY432">
            <v>0.34261590875425857</v>
          </cell>
          <cell r="BZ432">
            <v>0.34261590875425857</v>
          </cell>
          <cell r="CB432">
            <v>0.35792046211952894</v>
          </cell>
          <cell r="CC432">
            <v>0.35792046211952894</v>
          </cell>
          <cell r="CD432">
            <v>0.35792046211952894</v>
          </cell>
          <cell r="CG432">
            <v>0.33580970069290667</v>
          </cell>
          <cell r="CH432">
            <v>0.24665418950432993</v>
          </cell>
          <cell r="CI432">
            <v>0.23676330475023818</v>
          </cell>
        </row>
        <row r="434">
          <cell r="A434" t="str">
            <v>GENERAL FUNDING</v>
          </cell>
          <cell r="E434">
            <v>-1.9</v>
          </cell>
          <cell r="F434">
            <v>-1.8</v>
          </cell>
          <cell r="G434">
            <v>-2.9</v>
          </cell>
          <cell r="H434">
            <v>-2.891</v>
          </cell>
          <cell r="K434">
            <v>-1.99</v>
          </cell>
          <cell r="L434">
            <v>-2.7570000000000001</v>
          </cell>
          <cell r="M434">
            <v>-2.9159999999999995</v>
          </cell>
          <cell r="N434">
            <v>-3.194</v>
          </cell>
          <cell r="Q434">
            <v>-0.62972000000000006</v>
          </cell>
          <cell r="R434">
            <v>-0.46500000000000002</v>
          </cell>
          <cell r="S434">
            <v>-0.46500000000000002</v>
          </cell>
          <cell r="U434">
            <v>-0.62944000000000011</v>
          </cell>
          <cell r="V434">
            <v>-0.58099999999999996</v>
          </cell>
          <cell r="W434">
            <v>-0.60199999999999998</v>
          </cell>
          <cell r="Y434">
            <v>-0.62867000000000006</v>
          </cell>
          <cell r="Z434">
            <v>-1.323</v>
          </cell>
          <cell r="AA434">
            <v>-1.274</v>
          </cell>
          <cell r="AC434">
            <v>-1.8878300000000001</v>
          </cell>
          <cell r="AD434">
            <v>-2.3689999999999998</v>
          </cell>
          <cell r="AE434">
            <v>-2.3410000000000002</v>
          </cell>
          <cell r="AH434">
            <v>-0.69799999999999995</v>
          </cell>
          <cell r="AI434">
            <v>-2.1000000000000001E-2</v>
          </cell>
          <cell r="AJ434">
            <v>-2.1000000000000001E-2</v>
          </cell>
          <cell r="AL434">
            <v>-0.70299999999999996</v>
          </cell>
          <cell r="AM434">
            <v>-0.497</v>
          </cell>
          <cell r="AN434">
            <v>-0.497</v>
          </cell>
          <cell r="AP434">
            <v>-0.70299999999999996</v>
          </cell>
          <cell r="AQ434">
            <v>-0.66500000000000004</v>
          </cell>
          <cell r="AR434">
            <v>-0.52500000000000002</v>
          </cell>
          <cell r="AT434">
            <v>-2.1039999999999996</v>
          </cell>
          <cell r="AU434">
            <v>-1.1830000000000001</v>
          </cell>
          <cell r="AV434">
            <v>-1.0430000000000001</v>
          </cell>
          <cell r="AY434">
            <v>-0.97699999999999998</v>
          </cell>
          <cell r="AZ434">
            <v>-0.97699999999999998</v>
          </cell>
          <cell r="BA434">
            <v>-0.97699999999999998</v>
          </cell>
          <cell r="BC434">
            <v>-0.97699999999999998</v>
          </cell>
          <cell r="BD434">
            <v>-0.97699999999999998</v>
          </cell>
          <cell r="BE434">
            <v>-0.97699999999999998</v>
          </cell>
          <cell r="BG434">
            <v>-1.0189999999999999</v>
          </cell>
          <cell r="BH434">
            <v>-1.0189999999999999</v>
          </cell>
          <cell r="BI434">
            <v>-1.0189999999999999</v>
          </cell>
          <cell r="BK434">
            <v>-2.9729999999999999</v>
          </cell>
          <cell r="BL434">
            <v>-2.9729999999999999</v>
          </cell>
          <cell r="BM434">
            <v>-2.9729999999999999</v>
          </cell>
          <cell r="BP434">
            <v>-0.94499999999999995</v>
          </cell>
          <cell r="BQ434">
            <v>-0.94499999999999995</v>
          </cell>
          <cell r="BR434">
            <v>-0.94499999999999995</v>
          </cell>
          <cell r="BT434">
            <v>-0.94499999999999995</v>
          </cell>
          <cell r="BU434">
            <v>-0.94499999999999995</v>
          </cell>
          <cell r="BV434">
            <v>-0.94499999999999995</v>
          </cell>
          <cell r="BX434">
            <v>-0.94499999999999995</v>
          </cell>
          <cell r="BY434">
            <v>-0.94499999999999995</v>
          </cell>
          <cell r="BZ434">
            <v>-0.94499999999999995</v>
          </cell>
          <cell r="CB434">
            <v>-2.835</v>
          </cell>
          <cell r="CC434">
            <v>-2.835</v>
          </cell>
          <cell r="CD434">
            <v>-2.835</v>
          </cell>
          <cell r="CG434">
            <v>-9.79983</v>
          </cell>
          <cell r="CH434">
            <v>-9.36</v>
          </cell>
          <cell r="CI434">
            <v>-9.1920000000000002</v>
          </cell>
        </row>
        <row r="435">
          <cell r="A435" t="str">
            <v>R&amp;D ASSESSMENT</v>
          </cell>
          <cell r="E435">
            <v>1.6</v>
          </cell>
          <cell r="F435">
            <v>2</v>
          </cell>
          <cell r="G435">
            <v>3.1159999999999997</v>
          </cell>
          <cell r="H435">
            <v>3.2</v>
          </cell>
          <cell r="K435">
            <v>2.4059999999999997</v>
          </cell>
          <cell r="L435">
            <v>3.32</v>
          </cell>
          <cell r="M435">
            <v>3.1469999999999998</v>
          </cell>
          <cell r="N435">
            <v>2.9539999999999997</v>
          </cell>
          <cell r="Q435">
            <v>0.71899999999999997</v>
          </cell>
          <cell r="R435">
            <v>0.60899999999999999</v>
          </cell>
          <cell r="S435">
            <v>0.60899999999999999</v>
          </cell>
          <cell r="U435">
            <v>0.71936000000000011</v>
          </cell>
          <cell r="V435">
            <v>0.66400000000000003</v>
          </cell>
          <cell r="W435">
            <v>0.68799999999999994</v>
          </cell>
          <cell r="Y435">
            <v>0.71799999999999997</v>
          </cell>
          <cell r="Z435">
            <v>1.512</v>
          </cell>
          <cell r="AA435">
            <v>1.456</v>
          </cell>
          <cell r="AC435">
            <v>2.1563600000000003</v>
          </cell>
          <cell r="AD435">
            <v>2.7850000000000001</v>
          </cell>
          <cell r="AE435">
            <v>2.7530000000000001</v>
          </cell>
          <cell r="AH435">
            <v>0.79700000000000004</v>
          </cell>
          <cell r="AI435">
            <v>2.4E-2</v>
          </cell>
          <cell r="AJ435">
            <v>2.4E-2</v>
          </cell>
          <cell r="AL435">
            <v>0.80400000000000005</v>
          </cell>
          <cell r="AM435">
            <v>0.56799999999999995</v>
          </cell>
          <cell r="AN435">
            <v>0.56799999999999995</v>
          </cell>
          <cell r="AP435">
            <v>0.80300000000000005</v>
          </cell>
          <cell r="AQ435">
            <v>0.76</v>
          </cell>
          <cell r="AR435">
            <v>0.6</v>
          </cell>
          <cell r="AT435">
            <v>2.4039999999999999</v>
          </cell>
          <cell r="AU435">
            <v>1.3519999999999999</v>
          </cell>
          <cell r="AV435">
            <v>1.1919999999999999</v>
          </cell>
          <cell r="AY435">
            <v>1.117</v>
          </cell>
          <cell r="AZ435">
            <v>1.117</v>
          </cell>
          <cell r="BA435">
            <v>1.117</v>
          </cell>
          <cell r="BC435">
            <v>1.1171</v>
          </cell>
          <cell r="BD435">
            <v>1.1171</v>
          </cell>
          <cell r="BE435">
            <v>1.1171</v>
          </cell>
          <cell r="BG435">
            <v>1.1645000000000001</v>
          </cell>
          <cell r="BH435">
            <v>1.1645000000000001</v>
          </cell>
          <cell r="BI435">
            <v>1.1645000000000001</v>
          </cell>
          <cell r="BK435">
            <v>3.3986000000000001</v>
          </cell>
          <cell r="BL435">
            <v>3.3986000000000001</v>
          </cell>
          <cell r="BM435">
            <v>3.3986000000000001</v>
          </cell>
          <cell r="BP435">
            <v>1.08</v>
          </cell>
          <cell r="BQ435">
            <v>1.08</v>
          </cell>
          <cell r="BR435">
            <v>1.08</v>
          </cell>
          <cell r="BT435">
            <v>1.08</v>
          </cell>
          <cell r="BU435">
            <v>1.08</v>
          </cell>
          <cell r="BV435">
            <v>1.08</v>
          </cell>
          <cell r="BX435">
            <v>1.08</v>
          </cell>
          <cell r="BY435">
            <v>1.08</v>
          </cell>
          <cell r="BZ435">
            <v>1.08</v>
          </cell>
          <cell r="CB435">
            <v>3.24</v>
          </cell>
          <cell r="CC435">
            <v>3.24</v>
          </cell>
          <cell r="CD435">
            <v>3.24</v>
          </cell>
          <cell r="CG435">
            <v>11.19896</v>
          </cell>
          <cell r="CH435">
            <v>10.775600000000001</v>
          </cell>
          <cell r="CI435">
            <v>10.583600000000001</v>
          </cell>
        </row>
        <row r="436">
          <cell r="A436" t="str">
            <v>CONTRACT SVC CHG</v>
          </cell>
          <cell r="E436">
            <v>0.2</v>
          </cell>
          <cell r="F436">
            <v>0.4</v>
          </cell>
          <cell r="G436">
            <v>0.4224</v>
          </cell>
          <cell r="H436">
            <v>0.6</v>
          </cell>
          <cell r="K436">
            <v>0.36099999999999999</v>
          </cell>
          <cell r="L436">
            <v>0.48799999999999999</v>
          </cell>
          <cell r="M436">
            <v>0.49099999999999999</v>
          </cell>
          <cell r="N436">
            <v>0.443</v>
          </cell>
          <cell r="Q436">
            <v>0.10795200000000001</v>
          </cell>
          <cell r="R436">
            <v>9.0999999999999998E-2</v>
          </cell>
          <cell r="S436">
            <v>9.0999999999999998E-2</v>
          </cell>
          <cell r="U436">
            <v>0.10790400000000001</v>
          </cell>
          <cell r="V436">
            <v>0.1</v>
          </cell>
          <cell r="W436">
            <v>0.10299999999999999</v>
          </cell>
          <cell r="Y436">
            <v>0.10777200000000001</v>
          </cell>
          <cell r="Z436">
            <v>0.22700000000000001</v>
          </cell>
          <cell r="AA436">
            <v>0.218</v>
          </cell>
          <cell r="AC436">
            <v>0.32362800000000003</v>
          </cell>
          <cell r="AD436">
            <v>0.41800000000000004</v>
          </cell>
          <cell r="AE436">
            <v>0.41200000000000003</v>
          </cell>
          <cell r="AH436">
            <v>0.12</v>
          </cell>
          <cell r="AI436">
            <v>4.0000000000000001E-3</v>
          </cell>
          <cell r="AJ436">
            <v>4.0000000000000001E-3</v>
          </cell>
          <cell r="AL436">
            <v>0.121</v>
          </cell>
          <cell r="AM436">
            <v>8.5000000000000006E-2</v>
          </cell>
          <cell r="AN436">
            <v>8.5000000000000006E-2</v>
          </cell>
          <cell r="AP436">
            <v>0.12</v>
          </cell>
          <cell r="AQ436">
            <v>0.114</v>
          </cell>
          <cell r="AR436">
            <v>0.09</v>
          </cell>
          <cell r="AT436">
            <v>0.36099999999999999</v>
          </cell>
          <cell r="AU436">
            <v>0.20300000000000001</v>
          </cell>
          <cell r="AV436">
            <v>0.17899999999999999</v>
          </cell>
          <cell r="AY436">
            <v>0.16700000000000001</v>
          </cell>
          <cell r="AZ436">
            <v>0.16700000000000001</v>
          </cell>
          <cell r="BA436">
            <v>0.16700000000000001</v>
          </cell>
          <cell r="BC436">
            <v>0.16700000000000001</v>
          </cell>
          <cell r="BD436">
            <v>0.16700000000000001</v>
          </cell>
          <cell r="BE436">
            <v>0.16700000000000001</v>
          </cell>
          <cell r="BG436">
            <v>0.17499999999999999</v>
          </cell>
          <cell r="BH436">
            <v>0.17499999999999999</v>
          </cell>
          <cell r="BI436">
            <v>0.17499999999999999</v>
          </cell>
          <cell r="BK436">
            <v>0.50900000000000001</v>
          </cell>
          <cell r="BL436">
            <v>0.50900000000000001</v>
          </cell>
          <cell r="BM436">
            <v>0.50900000000000001</v>
          </cell>
          <cell r="BP436">
            <v>0.16200000000000001</v>
          </cell>
          <cell r="BQ436">
            <v>0.16200000000000001</v>
          </cell>
          <cell r="BR436">
            <v>0.16200000000000001</v>
          </cell>
          <cell r="BT436">
            <v>0.16200000000000001</v>
          </cell>
          <cell r="BU436">
            <v>0.16200000000000001</v>
          </cell>
          <cell r="BV436">
            <v>0.16200000000000001</v>
          </cell>
          <cell r="BX436">
            <v>0.16200000000000001</v>
          </cell>
          <cell r="BY436">
            <v>0.16200000000000001</v>
          </cell>
          <cell r="BZ436">
            <v>0.16200000000000001</v>
          </cell>
          <cell r="CB436">
            <v>0.48599999999999999</v>
          </cell>
          <cell r="CC436">
            <v>0.48599999999999999</v>
          </cell>
          <cell r="CD436">
            <v>0.48599999999999999</v>
          </cell>
          <cell r="CG436">
            <v>1.6796279999999999</v>
          </cell>
          <cell r="CH436">
            <v>1.6159999999999999</v>
          </cell>
          <cell r="CI436">
            <v>1.5860000000000001</v>
          </cell>
        </row>
        <row r="437">
          <cell r="A437" t="str">
            <v>AREA COMPENSATION</v>
          </cell>
          <cell r="K437">
            <v>0</v>
          </cell>
          <cell r="L437">
            <v>0</v>
          </cell>
          <cell r="M437">
            <v>0.27400000000000002</v>
          </cell>
          <cell r="N437">
            <v>2E-3</v>
          </cell>
          <cell r="Q437">
            <v>0</v>
          </cell>
          <cell r="U437">
            <v>0</v>
          </cell>
          <cell r="V437">
            <v>0</v>
          </cell>
          <cell r="W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0</v>
          </cell>
          <cell r="AD437">
            <v>0</v>
          </cell>
          <cell r="AE437">
            <v>0</v>
          </cell>
          <cell r="AH437">
            <v>0</v>
          </cell>
          <cell r="AI437">
            <v>0</v>
          </cell>
          <cell r="AJ437">
            <v>0</v>
          </cell>
          <cell r="AL437">
            <v>0</v>
          </cell>
          <cell r="AM437">
            <v>0</v>
          </cell>
          <cell r="AN437">
            <v>0</v>
          </cell>
          <cell r="AP437">
            <v>0</v>
          </cell>
          <cell r="AQ437">
            <v>0</v>
          </cell>
          <cell r="AR437">
            <v>0</v>
          </cell>
          <cell r="AT437">
            <v>0</v>
          </cell>
          <cell r="AU437">
            <v>0</v>
          </cell>
          <cell r="AV437">
            <v>0</v>
          </cell>
          <cell r="AY437">
            <v>0</v>
          </cell>
          <cell r="AZ437">
            <v>0</v>
          </cell>
          <cell r="BA437">
            <v>0</v>
          </cell>
          <cell r="BC437">
            <v>0</v>
          </cell>
          <cell r="BD437">
            <v>0</v>
          </cell>
          <cell r="BE437">
            <v>0</v>
          </cell>
          <cell r="BG437">
            <v>0</v>
          </cell>
          <cell r="BH437">
            <v>0</v>
          </cell>
          <cell r="BI437">
            <v>0</v>
          </cell>
          <cell r="BK437">
            <v>0</v>
          </cell>
          <cell r="BL437">
            <v>0</v>
          </cell>
          <cell r="BM437">
            <v>0</v>
          </cell>
          <cell r="CB437">
            <v>0</v>
          </cell>
          <cell r="CC437">
            <v>0</v>
          </cell>
          <cell r="CD437">
            <v>0</v>
          </cell>
          <cell r="CG437">
            <v>0</v>
          </cell>
          <cell r="CH437">
            <v>0</v>
          </cell>
          <cell r="CI437">
            <v>0</v>
          </cell>
        </row>
        <row r="438">
          <cell r="E438" t="str">
            <v xml:space="preserve">______ </v>
          </cell>
          <cell r="F438" t="str">
            <v xml:space="preserve">______ </v>
          </cell>
          <cell r="G438" t="str">
            <v xml:space="preserve">______ </v>
          </cell>
          <cell r="H438" t="str">
            <v xml:space="preserve">______ </v>
          </cell>
          <cell r="K438" t="str">
            <v xml:space="preserve">______ </v>
          </cell>
          <cell r="L438" t="str">
            <v xml:space="preserve">______ </v>
          </cell>
          <cell r="M438" t="str">
            <v xml:space="preserve">______ </v>
          </cell>
          <cell r="N438" t="str">
            <v xml:space="preserve">______ </v>
          </cell>
          <cell r="Q438" t="str">
            <v xml:space="preserve">______ </v>
          </cell>
          <cell r="R438" t="str">
            <v xml:space="preserve">______ </v>
          </cell>
          <cell r="S438" t="str">
            <v xml:space="preserve">______ </v>
          </cell>
          <cell r="U438" t="str">
            <v xml:space="preserve">______ </v>
          </cell>
          <cell r="V438" t="str">
            <v xml:space="preserve">______ </v>
          </cell>
          <cell r="W438" t="str">
            <v xml:space="preserve">______ </v>
          </cell>
          <cell r="Y438" t="str">
            <v xml:space="preserve">______ </v>
          </cell>
          <cell r="Z438" t="str">
            <v xml:space="preserve">______ </v>
          </cell>
          <cell r="AA438" t="str">
            <v xml:space="preserve">______ </v>
          </cell>
          <cell r="AC438" t="str">
            <v xml:space="preserve">______ </v>
          </cell>
          <cell r="AD438" t="str">
            <v xml:space="preserve">______ </v>
          </cell>
          <cell r="AE438" t="str">
            <v xml:space="preserve">______ </v>
          </cell>
          <cell r="AH438" t="str">
            <v xml:space="preserve">______ </v>
          </cell>
          <cell r="AI438" t="str">
            <v xml:space="preserve">______ </v>
          </cell>
          <cell r="AJ438" t="str">
            <v xml:space="preserve">______ </v>
          </cell>
          <cell r="AL438" t="str">
            <v xml:space="preserve">______ </v>
          </cell>
          <cell r="AM438" t="str">
            <v xml:space="preserve">______ </v>
          </cell>
          <cell r="AN438" t="str">
            <v xml:space="preserve">______ </v>
          </cell>
          <cell r="AP438" t="str">
            <v xml:space="preserve">______ </v>
          </cell>
          <cell r="AQ438" t="str">
            <v xml:space="preserve">______ </v>
          </cell>
          <cell r="AR438" t="str">
            <v xml:space="preserve">______ </v>
          </cell>
          <cell r="AT438" t="str">
            <v xml:space="preserve">______ </v>
          </cell>
          <cell r="AU438" t="str">
            <v xml:space="preserve">______ </v>
          </cell>
          <cell r="AV438" t="str">
            <v xml:space="preserve">______ </v>
          </cell>
          <cell r="AY438" t="str">
            <v xml:space="preserve">______ </v>
          </cell>
          <cell r="AZ438" t="str">
            <v xml:space="preserve">______ </v>
          </cell>
          <cell r="BA438" t="str">
            <v xml:space="preserve">______ </v>
          </cell>
          <cell r="BC438" t="str">
            <v xml:space="preserve">______ </v>
          </cell>
          <cell r="BD438" t="str">
            <v xml:space="preserve">______ </v>
          </cell>
          <cell r="BE438" t="str">
            <v xml:space="preserve">______ </v>
          </cell>
          <cell r="BG438" t="str">
            <v xml:space="preserve">______ </v>
          </cell>
          <cell r="BH438" t="str">
            <v xml:space="preserve">______ </v>
          </cell>
          <cell r="BI438" t="str">
            <v xml:space="preserve">______ </v>
          </cell>
          <cell r="BK438" t="str">
            <v xml:space="preserve">______ </v>
          </cell>
          <cell r="BL438" t="str">
            <v xml:space="preserve">______ </v>
          </cell>
          <cell r="BM438" t="str">
            <v xml:space="preserve">______ </v>
          </cell>
          <cell r="BP438" t="str">
            <v xml:space="preserve">______ </v>
          </cell>
          <cell r="BQ438" t="str">
            <v xml:space="preserve">______ </v>
          </cell>
          <cell r="BR438" t="str">
            <v xml:space="preserve">______ </v>
          </cell>
          <cell r="BT438" t="str">
            <v xml:space="preserve">______ </v>
          </cell>
          <cell r="BU438" t="str">
            <v xml:space="preserve">______ </v>
          </cell>
          <cell r="BV438" t="str">
            <v xml:space="preserve">______ </v>
          </cell>
          <cell r="BX438" t="str">
            <v xml:space="preserve">______ </v>
          </cell>
          <cell r="BY438" t="str">
            <v xml:space="preserve">______ </v>
          </cell>
          <cell r="BZ438" t="str">
            <v xml:space="preserve">______ </v>
          </cell>
          <cell r="CB438" t="str">
            <v xml:space="preserve">______ </v>
          </cell>
          <cell r="CC438" t="str">
            <v xml:space="preserve">______ </v>
          </cell>
          <cell r="CD438" t="str">
            <v xml:space="preserve">______ </v>
          </cell>
          <cell r="CG438" t="str">
            <v xml:space="preserve">______ </v>
          </cell>
          <cell r="CH438" t="str">
            <v xml:space="preserve">______ </v>
          </cell>
          <cell r="CI438" t="str">
            <v xml:space="preserve">______ </v>
          </cell>
        </row>
        <row r="439">
          <cell r="A439" t="str">
            <v>ASSESSMENTS/FUNDING</v>
          </cell>
          <cell r="E439">
            <v>-9.9999999999999811E-2</v>
          </cell>
          <cell r="F439">
            <v>0.6</v>
          </cell>
          <cell r="G439">
            <v>0.63839999999999975</v>
          </cell>
          <cell r="H439">
            <v>0.90900000000000014</v>
          </cell>
          <cell r="K439">
            <v>0.77699999999999969</v>
          </cell>
          <cell r="L439">
            <v>1.0509999999999997</v>
          </cell>
          <cell r="M439">
            <v>0.99600000000000033</v>
          </cell>
          <cell r="N439">
            <v>0.20499999999999979</v>
          </cell>
          <cell r="Q439">
            <v>0.19723199999999991</v>
          </cell>
          <cell r="R439">
            <v>0.23499999999999996</v>
          </cell>
          <cell r="S439">
            <v>0.23499999999999996</v>
          </cell>
          <cell r="U439">
            <v>0.197824</v>
          </cell>
          <cell r="V439">
            <v>0.18300000000000008</v>
          </cell>
          <cell r="W439">
            <v>0.18899999999999995</v>
          </cell>
          <cell r="Y439">
            <v>0.19710199999999992</v>
          </cell>
          <cell r="Z439">
            <v>0.41600000000000004</v>
          </cell>
          <cell r="AA439">
            <v>0.39999999999999991</v>
          </cell>
          <cell r="AC439">
            <v>0.59215800000000018</v>
          </cell>
          <cell r="AD439">
            <v>0.83400000000000041</v>
          </cell>
          <cell r="AE439">
            <v>0.82399999999999995</v>
          </cell>
          <cell r="AH439">
            <v>0.21900000000000008</v>
          </cell>
          <cell r="AI439">
            <v>6.9999999999999993E-3</v>
          </cell>
          <cell r="AJ439">
            <v>6.9999999999999993E-3</v>
          </cell>
          <cell r="AL439">
            <v>0.22200000000000009</v>
          </cell>
          <cell r="AM439">
            <v>0.15599999999999997</v>
          </cell>
          <cell r="AN439">
            <v>0.15599999999999997</v>
          </cell>
          <cell r="AP439">
            <v>0.22000000000000008</v>
          </cell>
          <cell r="AQ439">
            <v>0.20899999999999996</v>
          </cell>
          <cell r="AR439">
            <v>0.16499999999999995</v>
          </cell>
          <cell r="AT439">
            <v>0.66100000000000025</v>
          </cell>
          <cell r="AU439">
            <v>0.37199999999999983</v>
          </cell>
          <cell r="AV439">
            <v>0.32799999999999979</v>
          </cell>
          <cell r="AY439">
            <v>0.30700000000000005</v>
          </cell>
          <cell r="AZ439">
            <v>0.30700000000000005</v>
          </cell>
          <cell r="BA439">
            <v>0.30700000000000005</v>
          </cell>
          <cell r="BC439">
            <v>0.30710000000000004</v>
          </cell>
          <cell r="BD439">
            <v>0.30710000000000004</v>
          </cell>
          <cell r="BE439">
            <v>0.30710000000000004</v>
          </cell>
          <cell r="BG439">
            <v>0.32050000000000017</v>
          </cell>
          <cell r="BH439">
            <v>0.32050000000000017</v>
          </cell>
          <cell r="BI439">
            <v>0.32050000000000017</v>
          </cell>
          <cell r="BK439">
            <v>0.93460000000000021</v>
          </cell>
          <cell r="BL439">
            <v>0.93460000000000021</v>
          </cell>
          <cell r="BM439">
            <v>0.93460000000000021</v>
          </cell>
          <cell r="BP439">
            <v>0.29700000000000015</v>
          </cell>
          <cell r="BQ439">
            <v>0.29700000000000015</v>
          </cell>
          <cell r="BR439">
            <v>0.29700000000000015</v>
          </cell>
          <cell r="BT439">
            <v>0.29700000000000015</v>
          </cell>
          <cell r="BU439">
            <v>0.29700000000000015</v>
          </cell>
          <cell r="BV439">
            <v>0.29700000000000015</v>
          </cell>
          <cell r="BX439">
            <v>0.29700000000000015</v>
          </cell>
          <cell r="BY439">
            <v>0.29700000000000015</v>
          </cell>
          <cell r="BZ439">
            <v>0.29700000000000015</v>
          </cell>
          <cell r="CB439">
            <v>0.89100000000000024</v>
          </cell>
          <cell r="CC439">
            <v>0.89100000000000024</v>
          </cell>
          <cell r="CD439">
            <v>0.89100000000000024</v>
          </cell>
          <cell r="CG439">
            <v>3.0787579999999997</v>
          </cell>
          <cell r="CH439">
            <v>3.031600000000001</v>
          </cell>
          <cell r="CI439">
            <v>2.9776000000000007</v>
          </cell>
        </row>
        <row r="441">
          <cell r="A441" t="str">
            <v>OPERATING PROFIT</v>
          </cell>
          <cell r="E441">
            <v>4.7999999999999989</v>
          </cell>
          <cell r="F441">
            <v>5.6000000000000014</v>
          </cell>
          <cell r="G441">
            <v>14.161600000000002</v>
          </cell>
          <cell r="H441">
            <v>15.490999999999998</v>
          </cell>
          <cell r="K441">
            <v>5.1219999999999981</v>
          </cell>
          <cell r="L441">
            <v>12.240999999999998</v>
          </cell>
          <cell r="M441">
            <v>8.391</v>
          </cell>
          <cell r="N441">
            <v>7.525999999999998</v>
          </cell>
          <cell r="Q441">
            <v>2.6047679999999995</v>
          </cell>
          <cell r="R441">
            <v>-0.36399999999999955</v>
          </cell>
          <cell r="S441">
            <v>-0.36399999999999955</v>
          </cell>
          <cell r="U441">
            <v>2.6031759999999995</v>
          </cell>
          <cell r="V441">
            <v>1.1769999999999994</v>
          </cell>
          <cell r="W441">
            <v>1.0709999999999997</v>
          </cell>
          <cell r="Y441">
            <v>2.3778980000000001</v>
          </cell>
          <cell r="Z441">
            <v>5.8159999999999998</v>
          </cell>
          <cell r="AA441">
            <v>5.9320000000000004</v>
          </cell>
          <cell r="AC441">
            <v>7.5858419999999986</v>
          </cell>
          <cell r="AD441">
            <v>6.6289999999999987</v>
          </cell>
          <cell r="AE441">
            <v>6.6389999999999993</v>
          </cell>
          <cell r="AH441">
            <v>2.7339999999999991</v>
          </cell>
          <cell r="AI441">
            <v>-4.4959999999999996</v>
          </cell>
          <cell r="AJ441">
            <v>-4.4959999999999996</v>
          </cell>
          <cell r="AL441">
            <v>2.8119999999999998</v>
          </cell>
          <cell r="AM441">
            <v>0.55599999999999983</v>
          </cell>
          <cell r="AN441">
            <v>0.55599999999999983</v>
          </cell>
          <cell r="AP441">
            <v>2.5900000000000003</v>
          </cell>
          <cell r="AQ441">
            <v>-0.71899999999999975</v>
          </cell>
          <cell r="AR441">
            <v>-2.5749999999999993</v>
          </cell>
          <cell r="AT441">
            <v>8.1359999999999992</v>
          </cell>
          <cell r="AU441">
            <v>-4.6590000000000007</v>
          </cell>
          <cell r="AV441">
            <v>-6.5150000000000006</v>
          </cell>
          <cell r="AY441">
            <v>4.910000000000001</v>
          </cell>
          <cell r="AZ441">
            <v>4.910000000000001</v>
          </cell>
          <cell r="BA441">
            <v>4.910000000000001</v>
          </cell>
          <cell r="BC441">
            <v>4.911900000000001</v>
          </cell>
          <cell r="BD441">
            <v>4.911900000000001</v>
          </cell>
          <cell r="BE441">
            <v>4.911900000000001</v>
          </cell>
          <cell r="BG441">
            <v>4.7795000000000005</v>
          </cell>
          <cell r="BH441">
            <v>4.7795000000000005</v>
          </cell>
          <cell r="BI441">
            <v>4.7795000000000005</v>
          </cell>
          <cell r="BK441">
            <v>14.601400000000002</v>
          </cell>
          <cell r="BL441">
            <v>14.601400000000002</v>
          </cell>
          <cell r="BM441">
            <v>14.601400000000002</v>
          </cell>
          <cell r="BP441">
            <v>4.6279999999999983</v>
          </cell>
          <cell r="BQ441">
            <v>4.6279999999999983</v>
          </cell>
          <cell r="BR441">
            <v>4.6279999999999983</v>
          </cell>
          <cell r="BT441">
            <v>4.6509999999999998</v>
          </cell>
          <cell r="BU441">
            <v>4.6509999999999998</v>
          </cell>
          <cell r="BV441">
            <v>4.6509999999999998</v>
          </cell>
          <cell r="BX441">
            <v>4.3289999999999988</v>
          </cell>
          <cell r="BY441">
            <v>4.3289999999999988</v>
          </cell>
          <cell r="BZ441">
            <v>4.3289999999999988</v>
          </cell>
          <cell r="CB441">
            <v>13.607999999999997</v>
          </cell>
          <cell r="CC441">
            <v>13.607999999999997</v>
          </cell>
          <cell r="CD441">
            <v>13.607999999999997</v>
          </cell>
          <cell r="CG441">
            <v>43.931242000000005</v>
          </cell>
          <cell r="CH441">
            <v>30.179400000000012</v>
          </cell>
          <cell r="CI441">
            <v>28.33339999999999</v>
          </cell>
        </row>
        <row r="442">
          <cell r="B442" t="str">
            <v>% SALES</v>
          </cell>
          <cell r="E442">
            <v>0.24489795918367341</v>
          </cell>
          <cell r="F442">
            <v>0.21705426356589153</v>
          </cell>
          <cell r="G442">
            <v>0.36126530612244906</v>
          </cell>
          <cell r="H442">
            <v>0.38249382716049379</v>
          </cell>
          <cell r="K442">
            <v>0.17031322737248117</v>
          </cell>
          <cell r="L442">
            <v>0.30106495486854074</v>
          </cell>
          <cell r="M442">
            <v>0.20144523935276326</v>
          </cell>
          <cell r="N442">
            <v>0.19697445561139021</v>
          </cell>
          <cell r="Q442">
            <v>0.28954735437972423</v>
          </cell>
          <cell r="R442">
            <v>-4.8046462513199516E-2</v>
          </cell>
          <cell r="S442">
            <v>-4.8046462513199516E-2</v>
          </cell>
          <cell r="U442">
            <v>0.28949911032028464</v>
          </cell>
          <cell r="V442">
            <v>0.14180722891566255</v>
          </cell>
          <cell r="W442">
            <v>0.1245348837209302</v>
          </cell>
          <cell r="Y442">
            <v>0.26476984745573989</v>
          </cell>
          <cell r="Z442">
            <v>0.30772486772486773</v>
          </cell>
          <cell r="AA442">
            <v>0.32593406593406593</v>
          </cell>
          <cell r="AC442">
            <v>0.28128006229374458</v>
          </cell>
          <cell r="AD442">
            <v>0.19061996779388082</v>
          </cell>
          <cell r="AE442">
            <v>0.19312892715848262</v>
          </cell>
          <cell r="AH442">
            <v>0.27433273128637359</v>
          </cell>
          <cell r="AI442">
            <v>-14.986666666666666</v>
          </cell>
          <cell r="AJ442">
            <v>-14.986666666666666</v>
          </cell>
          <cell r="AL442">
            <v>0.27991240294644637</v>
          </cell>
          <cell r="AM442">
            <v>7.8309859154929551E-2</v>
          </cell>
          <cell r="AN442">
            <v>7.8309859154929551E-2</v>
          </cell>
          <cell r="AP442">
            <v>0.25799382408606436</v>
          </cell>
          <cell r="AQ442">
            <v>-7.5684210526315757E-2</v>
          </cell>
          <cell r="AR442">
            <v>-0.34333333333333321</v>
          </cell>
          <cell r="AT442">
            <v>0.27073974243785559</v>
          </cell>
          <cell r="AU442">
            <v>-0.27568047337278107</v>
          </cell>
          <cell r="AV442">
            <v>-0.43724832214765108</v>
          </cell>
          <cell r="AY442">
            <v>0.35184521676818353</v>
          </cell>
          <cell r="AZ442">
            <v>0.35184521676818353</v>
          </cell>
          <cell r="BA442">
            <v>0.35184521676818353</v>
          </cell>
          <cell r="BC442">
            <v>0.35195614789337926</v>
          </cell>
          <cell r="BD442">
            <v>0.35195614789337926</v>
          </cell>
          <cell r="BE442">
            <v>0.35195614789337926</v>
          </cell>
          <cell r="BG442">
            <v>0.32848797250859108</v>
          </cell>
          <cell r="BH442">
            <v>0.32848797250859108</v>
          </cell>
          <cell r="BI442">
            <v>0.32848797250859108</v>
          </cell>
          <cell r="BK442">
            <v>0.34387791149525454</v>
          </cell>
          <cell r="BL442">
            <v>0.34387791149525454</v>
          </cell>
          <cell r="BM442">
            <v>0.34387791149525454</v>
          </cell>
          <cell r="BP442">
            <v>0.3427640349577839</v>
          </cell>
          <cell r="BQ442">
            <v>0.3427640349577839</v>
          </cell>
          <cell r="BR442">
            <v>0.3427640349577839</v>
          </cell>
          <cell r="BT442">
            <v>0.34439096630877447</v>
          </cell>
          <cell r="BU442">
            <v>0.34439096630877447</v>
          </cell>
          <cell r="BV442">
            <v>0.34439096630877447</v>
          </cell>
          <cell r="BX442">
            <v>0.3206191675307361</v>
          </cell>
          <cell r="BY442">
            <v>0.3206191675307361</v>
          </cell>
          <cell r="BZ442">
            <v>0.3206191675307361</v>
          </cell>
          <cell r="CB442">
            <v>0.33592534992223944</v>
          </cell>
          <cell r="CC442">
            <v>0.33592534992223944</v>
          </cell>
          <cell r="CD442">
            <v>0.33592534992223944</v>
          </cell>
          <cell r="CG442">
            <v>0.31381700121437245</v>
          </cell>
          <cell r="CH442">
            <v>0.22413885299229097</v>
          </cell>
          <cell r="CI442">
            <v>0.214247689911226</v>
          </cell>
        </row>
        <row r="447">
          <cell r="A447" t="str">
            <v>ALCATEL USA, INC.</v>
          </cell>
        </row>
        <row r="448">
          <cell r="A448" t="str">
            <v xml:space="preserve">NETWORKING SYSTEMS GROUP </v>
          </cell>
        </row>
        <row r="449">
          <cell r="A449" t="str">
            <v>NEXT GENERATION SIGNALING SERVER PRODUCTS</v>
          </cell>
        </row>
        <row r="450">
          <cell r="A450" t="str">
            <v>INCOME STATEMENT</v>
          </cell>
        </row>
        <row r="451">
          <cell r="A451" t="str">
            <v>$M</v>
          </cell>
        </row>
        <row r="453">
          <cell r="E453">
            <v>1999</v>
          </cell>
          <cell r="K453">
            <v>2000</v>
          </cell>
          <cell r="Q453" t="str">
            <v>JAN</v>
          </cell>
          <cell r="U453" t="str">
            <v>FEB</v>
          </cell>
          <cell r="Y453" t="str">
            <v>MAR</v>
          </cell>
          <cell r="AC453" t="str">
            <v>1Q01</v>
          </cell>
          <cell r="AH453" t="str">
            <v>APR</v>
          </cell>
          <cell r="AI453">
            <v>0</v>
          </cell>
          <cell r="AJ453">
            <v>0</v>
          </cell>
          <cell r="AL453" t="str">
            <v>MAY</v>
          </cell>
          <cell r="AM453">
            <v>0</v>
          </cell>
          <cell r="AN453">
            <v>0</v>
          </cell>
          <cell r="AP453" t="str">
            <v>JUN</v>
          </cell>
          <cell r="AQ453">
            <v>0</v>
          </cell>
          <cell r="AR453">
            <v>0</v>
          </cell>
          <cell r="AT453" t="str">
            <v>2Q01</v>
          </cell>
          <cell r="AY453" t="str">
            <v>JUL</v>
          </cell>
          <cell r="AZ453">
            <v>0</v>
          </cell>
          <cell r="BA453">
            <v>0</v>
          </cell>
          <cell r="BC453" t="str">
            <v>AUG</v>
          </cell>
          <cell r="BD453">
            <v>0</v>
          </cell>
          <cell r="BE453">
            <v>0</v>
          </cell>
          <cell r="BG453" t="str">
            <v>SEP</v>
          </cell>
          <cell r="BH453">
            <v>0</v>
          </cell>
          <cell r="BI453">
            <v>0</v>
          </cell>
          <cell r="BK453" t="str">
            <v>3Q01</v>
          </cell>
          <cell r="BP453" t="str">
            <v>OCT</v>
          </cell>
          <cell r="BQ453">
            <v>0</v>
          </cell>
          <cell r="BR453">
            <v>0</v>
          </cell>
          <cell r="BT453" t="str">
            <v>NOV</v>
          </cell>
          <cell r="BU453">
            <v>0</v>
          </cell>
          <cell r="BV453">
            <v>0</v>
          </cell>
          <cell r="BX453" t="str">
            <v>DEC</v>
          </cell>
          <cell r="BY453">
            <v>0</v>
          </cell>
          <cell r="BZ453">
            <v>0</v>
          </cell>
          <cell r="CB453" t="str">
            <v>4Q01</v>
          </cell>
          <cell r="CG453">
            <v>2001</v>
          </cell>
        </row>
        <row r="454">
          <cell r="E454" t="str">
            <v xml:space="preserve">   1Q   </v>
          </cell>
          <cell r="F454" t="str">
            <v xml:space="preserve">   2Q   </v>
          </cell>
          <cell r="G454" t="str">
            <v xml:space="preserve">   3Q   </v>
          </cell>
          <cell r="H454" t="str">
            <v xml:space="preserve">   4Q   </v>
          </cell>
          <cell r="K454" t="str">
            <v xml:space="preserve">   1Q   </v>
          </cell>
          <cell r="L454" t="str">
            <v xml:space="preserve">   2Q   </v>
          </cell>
          <cell r="M454" t="str">
            <v xml:space="preserve">   3Q   </v>
          </cell>
          <cell r="N454" t="str">
            <v xml:space="preserve">   4Q   </v>
          </cell>
          <cell r="Q454" t="str">
            <v xml:space="preserve"> AOP </v>
          </cell>
          <cell r="R454" t="str">
            <v>ACTL</v>
          </cell>
          <cell r="S454" t="str">
            <v>ACTL</v>
          </cell>
          <cell r="U454" t="str">
            <v xml:space="preserve"> AOP </v>
          </cell>
          <cell r="V454" t="str">
            <v>PRIOR</v>
          </cell>
          <cell r="W454" t="str">
            <v>OUTL</v>
          </cell>
          <cell r="Y454" t="str">
            <v xml:space="preserve"> AOP </v>
          </cell>
          <cell r="Z454" t="str">
            <v>PRIOR</v>
          </cell>
          <cell r="AA454" t="str">
            <v>OUTL</v>
          </cell>
          <cell r="AC454" t="str">
            <v xml:space="preserve"> AOP </v>
          </cell>
          <cell r="AD454" t="str">
            <v>PRIOR</v>
          </cell>
          <cell r="AE454" t="str">
            <v>OUTL</v>
          </cell>
          <cell r="AH454" t="str">
            <v xml:space="preserve"> AOP </v>
          </cell>
          <cell r="AI454" t="str">
            <v>PRIOR</v>
          </cell>
          <cell r="AJ454" t="str">
            <v>OTLK</v>
          </cell>
          <cell r="AL454" t="str">
            <v xml:space="preserve"> AOP </v>
          </cell>
          <cell r="AM454" t="str">
            <v>PRIOR</v>
          </cell>
          <cell r="AN454" t="str">
            <v>OTLK</v>
          </cell>
          <cell r="AP454" t="str">
            <v xml:space="preserve"> AOP </v>
          </cell>
          <cell r="AQ454" t="str">
            <v>PRIOR</v>
          </cell>
          <cell r="AR454" t="str">
            <v>OTLK</v>
          </cell>
          <cell r="AT454" t="str">
            <v xml:space="preserve"> AOP </v>
          </cell>
          <cell r="AU454" t="str">
            <v>PRIOR</v>
          </cell>
          <cell r="AV454" t="str">
            <v>OTLK</v>
          </cell>
          <cell r="AY454" t="str">
            <v xml:space="preserve"> AOP </v>
          </cell>
          <cell r="AZ454" t="str">
            <v>PRIOR</v>
          </cell>
          <cell r="BA454" t="str">
            <v>OTLK</v>
          </cell>
          <cell r="BC454" t="str">
            <v xml:space="preserve"> AOP </v>
          </cell>
          <cell r="BD454" t="str">
            <v>PRIOR</v>
          </cell>
          <cell r="BE454" t="str">
            <v>OTLK</v>
          </cell>
          <cell r="BG454" t="str">
            <v xml:space="preserve"> AOP </v>
          </cell>
          <cell r="BH454" t="str">
            <v>PRIOR</v>
          </cell>
          <cell r="BI454" t="str">
            <v>OTLK</v>
          </cell>
          <cell r="BK454" t="str">
            <v xml:space="preserve"> AOP </v>
          </cell>
          <cell r="BL454" t="str">
            <v>PRIOR</v>
          </cell>
          <cell r="BM454" t="str">
            <v>OTLK</v>
          </cell>
          <cell r="BP454" t="str">
            <v xml:space="preserve"> AOP </v>
          </cell>
          <cell r="BQ454" t="str">
            <v>PRIOR</v>
          </cell>
          <cell r="BR454" t="str">
            <v>OTLK</v>
          </cell>
          <cell r="BT454" t="str">
            <v xml:space="preserve"> AOP </v>
          </cell>
          <cell r="BU454" t="str">
            <v>PRIOR</v>
          </cell>
          <cell r="BV454" t="str">
            <v>OTLK</v>
          </cell>
          <cell r="BX454" t="str">
            <v xml:space="preserve"> AOP </v>
          </cell>
          <cell r="BY454" t="str">
            <v>PRIOR</v>
          </cell>
          <cell r="BZ454" t="str">
            <v>OTLK</v>
          </cell>
          <cell r="CB454" t="str">
            <v xml:space="preserve"> AOP </v>
          </cell>
          <cell r="CC454" t="str">
            <v>PRIOR</v>
          </cell>
          <cell r="CD454" t="str">
            <v>OTLK</v>
          </cell>
          <cell r="CG454" t="str">
            <v xml:space="preserve"> AOP </v>
          </cell>
          <cell r="CH454" t="str">
            <v>PRIOR</v>
          </cell>
          <cell r="CI454" t="str">
            <v>OTLK</v>
          </cell>
        </row>
        <row r="455">
          <cell r="A455" t="str">
            <v>ORDERS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Q455">
            <v>0</v>
          </cell>
          <cell r="R455">
            <v>0</v>
          </cell>
          <cell r="S455">
            <v>0</v>
          </cell>
          <cell r="V455">
            <v>0</v>
          </cell>
          <cell r="W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0</v>
          </cell>
          <cell r="AD455">
            <v>0</v>
          </cell>
          <cell r="AE455">
            <v>0</v>
          </cell>
          <cell r="AL455">
            <v>0</v>
          </cell>
          <cell r="AM455">
            <v>0</v>
          </cell>
          <cell r="AN455">
            <v>0</v>
          </cell>
          <cell r="AP455">
            <v>0</v>
          </cell>
          <cell r="AQ455">
            <v>0</v>
          </cell>
          <cell r="AR455">
            <v>0</v>
          </cell>
          <cell r="AT455">
            <v>0</v>
          </cell>
          <cell r="AU455">
            <v>0</v>
          </cell>
          <cell r="AV455">
            <v>0</v>
          </cell>
          <cell r="AY455">
            <v>0</v>
          </cell>
          <cell r="AZ455">
            <v>0</v>
          </cell>
          <cell r="BA455">
            <v>0</v>
          </cell>
          <cell r="BC455">
            <v>0</v>
          </cell>
          <cell r="BD455">
            <v>0</v>
          </cell>
          <cell r="BE455">
            <v>0</v>
          </cell>
          <cell r="BG455">
            <v>3.5019999999999998</v>
          </cell>
          <cell r="BH455">
            <v>3.5019999999999998</v>
          </cell>
          <cell r="BI455">
            <v>3.5019999999999998</v>
          </cell>
          <cell r="BK455">
            <v>3.5019999999999998</v>
          </cell>
          <cell r="BL455">
            <v>3.5019999999999998</v>
          </cell>
          <cell r="BM455">
            <v>3.5019999999999998</v>
          </cell>
          <cell r="BP455">
            <v>8.7035</v>
          </cell>
          <cell r="BQ455">
            <v>8.7035</v>
          </cell>
          <cell r="BR455">
            <v>8.7035</v>
          </cell>
          <cell r="BT455">
            <v>8.7035</v>
          </cell>
          <cell r="BU455">
            <v>8.7035</v>
          </cell>
          <cell r="BV455">
            <v>8.7035</v>
          </cell>
          <cell r="BX455">
            <v>8.7550000000000008</v>
          </cell>
          <cell r="BY455">
            <v>8.7550000000000008</v>
          </cell>
          <cell r="BZ455">
            <v>8.7550000000000008</v>
          </cell>
          <cell r="CB455">
            <v>26.161999999999999</v>
          </cell>
          <cell r="CC455">
            <v>26.161999999999999</v>
          </cell>
          <cell r="CD455">
            <v>26.161999999999999</v>
          </cell>
          <cell r="CG455">
            <v>29.663999999999998</v>
          </cell>
          <cell r="CH455">
            <v>29.663999999999998</v>
          </cell>
          <cell r="CI455">
            <v>29.663999999999998</v>
          </cell>
        </row>
        <row r="457">
          <cell r="A457" t="str">
            <v>HARDWARE SALES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Q457">
            <v>0</v>
          </cell>
          <cell r="U457">
            <v>0</v>
          </cell>
          <cell r="Y457">
            <v>0</v>
          </cell>
          <cell r="AC457">
            <v>0</v>
          </cell>
          <cell r="AD457">
            <v>0</v>
          </cell>
          <cell r="AE457">
            <v>0</v>
          </cell>
          <cell r="AH457">
            <v>0</v>
          </cell>
          <cell r="AI457">
            <v>0</v>
          </cell>
          <cell r="AJ457">
            <v>0</v>
          </cell>
          <cell r="AL457">
            <v>0</v>
          </cell>
          <cell r="AM457">
            <v>0</v>
          </cell>
          <cell r="AN457">
            <v>0</v>
          </cell>
          <cell r="AP457">
            <v>0</v>
          </cell>
          <cell r="AQ457">
            <v>0</v>
          </cell>
          <cell r="AR457">
            <v>0</v>
          </cell>
          <cell r="AT457">
            <v>0</v>
          </cell>
          <cell r="AU457">
            <v>0</v>
          </cell>
          <cell r="AV457">
            <v>0</v>
          </cell>
          <cell r="AY457">
            <v>0</v>
          </cell>
          <cell r="AZ457">
            <v>0</v>
          </cell>
          <cell r="BA457">
            <v>0</v>
          </cell>
          <cell r="BC457">
            <v>0</v>
          </cell>
          <cell r="BD457">
            <v>0</v>
          </cell>
          <cell r="BE457">
            <v>0</v>
          </cell>
          <cell r="BG457">
            <v>1.9</v>
          </cell>
          <cell r="BH457">
            <v>1.9</v>
          </cell>
          <cell r="BI457">
            <v>1.9</v>
          </cell>
          <cell r="BK457">
            <v>1.9</v>
          </cell>
          <cell r="BL457">
            <v>1.9</v>
          </cell>
          <cell r="BM457">
            <v>1.9</v>
          </cell>
          <cell r="BP457">
            <v>4.95</v>
          </cell>
          <cell r="BQ457">
            <v>4.95</v>
          </cell>
          <cell r="BR457">
            <v>4.95</v>
          </cell>
          <cell r="BT457">
            <v>4.95</v>
          </cell>
          <cell r="BU457">
            <v>4.95</v>
          </cell>
          <cell r="BV457">
            <v>4.95</v>
          </cell>
          <cell r="BX457">
            <v>5</v>
          </cell>
          <cell r="BY457">
            <v>5</v>
          </cell>
          <cell r="BZ457">
            <v>5</v>
          </cell>
          <cell r="CB457">
            <v>14.9</v>
          </cell>
          <cell r="CC457">
            <v>14.9</v>
          </cell>
          <cell r="CD457">
            <v>14.9</v>
          </cell>
          <cell r="CG457">
            <v>16.8</v>
          </cell>
          <cell r="CH457">
            <v>16.8</v>
          </cell>
          <cell r="CI457">
            <v>16.8</v>
          </cell>
        </row>
        <row r="458">
          <cell r="A458" t="str">
            <v>SOFTWARE SALES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Q458">
            <v>0</v>
          </cell>
          <cell r="U458">
            <v>0</v>
          </cell>
          <cell r="Y458">
            <v>0</v>
          </cell>
          <cell r="AC458">
            <v>0</v>
          </cell>
          <cell r="AD458">
            <v>0</v>
          </cell>
          <cell r="AE458">
            <v>0</v>
          </cell>
          <cell r="AH458">
            <v>0</v>
          </cell>
          <cell r="AI458">
            <v>0</v>
          </cell>
          <cell r="AJ458">
            <v>0</v>
          </cell>
          <cell r="AL458">
            <v>0</v>
          </cell>
          <cell r="AM458">
            <v>0</v>
          </cell>
          <cell r="AN458">
            <v>0</v>
          </cell>
          <cell r="AP458">
            <v>0</v>
          </cell>
          <cell r="AQ458">
            <v>0</v>
          </cell>
          <cell r="AR458">
            <v>0</v>
          </cell>
          <cell r="AT458">
            <v>0</v>
          </cell>
          <cell r="AU458">
            <v>0</v>
          </cell>
          <cell r="AV458">
            <v>0</v>
          </cell>
          <cell r="AY458">
            <v>0</v>
          </cell>
          <cell r="AZ458">
            <v>0</v>
          </cell>
          <cell r="BA458">
            <v>0</v>
          </cell>
          <cell r="BC458">
            <v>0</v>
          </cell>
          <cell r="BD458">
            <v>0</v>
          </cell>
          <cell r="BE458">
            <v>0</v>
          </cell>
          <cell r="BG458">
            <v>1.5</v>
          </cell>
          <cell r="BH458">
            <v>1.5</v>
          </cell>
          <cell r="BI458">
            <v>1.5</v>
          </cell>
          <cell r="BK458">
            <v>1.5</v>
          </cell>
          <cell r="BL458">
            <v>1.5</v>
          </cell>
          <cell r="BM458">
            <v>1.5</v>
          </cell>
          <cell r="BP458">
            <v>3.5</v>
          </cell>
          <cell r="BQ458">
            <v>3.5</v>
          </cell>
          <cell r="BR458">
            <v>3.5</v>
          </cell>
          <cell r="BT458">
            <v>3.5</v>
          </cell>
          <cell r="BU458">
            <v>3.5</v>
          </cell>
          <cell r="BV458">
            <v>3.5</v>
          </cell>
          <cell r="BX458">
            <v>3.5</v>
          </cell>
          <cell r="BY458">
            <v>3.5</v>
          </cell>
          <cell r="BZ458">
            <v>3.5</v>
          </cell>
          <cell r="CB458">
            <v>10.5</v>
          </cell>
          <cell r="CC458">
            <v>10.5</v>
          </cell>
          <cell r="CD458">
            <v>10.5</v>
          </cell>
          <cell r="CG458">
            <v>12</v>
          </cell>
          <cell r="CH458">
            <v>12</v>
          </cell>
          <cell r="CI458">
            <v>12</v>
          </cell>
        </row>
        <row r="459">
          <cell r="A459" t="str">
            <v>SERVICE SALES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Q459">
            <v>0</v>
          </cell>
          <cell r="U459">
            <v>0</v>
          </cell>
          <cell r="Y459">
            <v>0</v>
          </cell>
          <cell r="AC459">
            <v>0</v>
          </cell>
          <cell r="AD459">
            <v>0</v>
          </cell>
          <cell r="AE459">
            <v>0</v>
          </cell>
          <cell r="AH459">
            <v>0</v>
          </cell>
          <cell r="AI459">
            <v>0</v>
          </cell>
          <cell r="AJ459">
            <v>0</v>
          </cell>
          <cell r="AL459">
            <v>0</v>
          </cell>
          <cell r="AM459">
            <v>0</v>
          </cell>
          <cell r="AN459">
            <v>0</v>
          </cell>
          <cell r="AP459">
            <v>0</v>
          </cell>
          <cell r="AQ459">
            <v>0</v>
          </cell>
          <cell r="AR459">
            <v>0</v>
          </cell>
          <cell r="AT459">
            <v>0</v>
          </cell>
          <cell r="AU459">
            <v>0</v>
          </cell>
          <cell r="AV459">
            <v>0</v>
          </cell>
          <cell r="AY459">
            <v>0</v>
          </cell>
          <cell r="AZ459">
            <v>0</v>
          </cell>
          <cell r="BA459">
            <v>0</v>
          </cell>
          <cell r="BC459">
            <v>0</v>
          </cell>
          <cell r="BD459">
            <v>0</v>
          </cell>
          <cell r="BE459">
            <v>0</v>
          </cell>
          <cell r="BG459">
            <v>0</v>
          </cell>
          <cell r="BH459">
            <v>0</v>
          </cell>
          <cell r="BI459">
            <v>0</v>
          </cell>
          <cell r="BK459">
            <v>0</v>
          </cell>
          <cell r="BL459">
            <v>0</v>
          </cell>
          <cell r="BM459">
            <v>0</v>
          </cell>
          <cell r="BP459">
            <v>0</v>
          </cell>
          <cell r="BQ459">
            <v>0</v>
          </cell>
          <cell r="BR459">
            <v>0</v>
          </cell>
          <cell r="BT459">
            <v>0</v>
          </cell>
          <cell r="BU459">
            <v>0</v>
          </cell>
          <cell r="BV459">
            <v>0</v>
          </cell>
          <cell r="BX459">
            <v>0</v>
          </cell>
          <cell r="BY459">
            <v>0</v>
          </cell>
          <cell r="BZ459">
            <v>0</v>
          </cell>
          <cell r="CB459">
            <v>0</v>
          </cell>
          <cell r="CC459">
            <v>0</v>
          </cell>
          <cell r="CD459">
            <v>0</v>
          </cell>
          <cell r="CG459">
            <v>0</v>
          </cell>
          <cell r="CH459">
            <v>0</v>
          </cell>
          <cell r="CI459">
            <v>0</v>
          </cell>
        </row>
        <row r="460">
          <cell r="A460" t="str">
            <v>OTHER SALES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Q460">
            <v>0</v>
          </cell>
          <cell r="U460">
            <v>0</v>
          </cell>
          <cell r="Y460">
            <v>0</v>
          </cell>
          <cell r="AC460">
            <v>0</v>
          </cell>
          <cell r="AD460">
            <v>0</v>
          </cell>
          <cell r="AE460">
            <v>0</v>
          </cell>
          <cell r="AH460">
            <v>0</v>
          </cell>
          <cell r="AI460">
            <v>0</v>
          </cell>
          <cell r="AJ460">
            <v>0</v>
          </cell>
          <cell r="AL460">
            <v>0</v>
          </cell>
          <cell r="AM460">
            <v>0</v>
          </cell>
          <cell r="AN460">
            <v>0</v>
          </cell>
          <cell r="AP460">
            <v>0</v>
          </cell>
          <cell r="AQ460">
            <v>0</v>
          </cell>
          <cell r="AR460">
            <v>0</v>
          </cell>
          <cell r="AT460">
            <v>0</v>
          </cell>
          <cell r="AU460">
            <v>0</v>
          </cell>
          <cell r="AV460">
            <v>0</v>
          </cell>
          <cell r="AY460">
            <v>0</v>
          </cell>
          <cell r="AZ460">
            <v>0</v>
          </cell>
          <cell r="BA460">
            <v>0</v>
          </cell>
          <cell r="BC460">
            <v>0</v>
          </cell>
          <cell r="BD460">
            <v>0</v>
          </cell>
          <cell r="BE460">
            <v>0</v>
          </cell>
          <cell r="BK460">
            <v>0</v>
          </cell>
          <cell r="BL460">
            <v>0</v>
          </cell>
          <cell r="BM460">
            <v>0</v>
          </cell>
          <cell r="BP460">
            <v>0</v>
          </cell>
          <cell r="BQ460">
            <v>0</v>
          </cell>
          <cell r="BR460">
            <v>0</v>
          </cell>
          <cell r="BT460">
            <v>0</v>
          </cell>
          <cell r="BU460">
            <v>0</v>
          </cell>
          <cell r="BV460">
            <v>0</v>
          </cell>
          <cell r="BX460">
            <v>0</v>
          </cell>
          <cell r="BY460">
            <v>0</v>
          </cell>
          <cell r="BZ460">
            <v>0</v>
          </cell>
          <cell r="CB460">
            <v>0</v>
          </cell>
          <cell r="CC460">
            <v>0</v>
          </cell>
          <cell r="CD460">
            <v>0</v>
          </cell>
          <cell r="CG460">
            <v>0</v>
          </cell>
          <cell r="CH460">
            <v>0</v>
          </cell>
          <cell r="CI460">
            <v>0</v>
          </cell>
        </row>
        <row r="461">
          <cell r="E461" t="str">
            <v xml:space="preserve">______ </v>
          </cell>
          <cell r="F461" t="str">
            <v xml:space="preserve">______ </v>
          </cell>
          <cell r="G461" t="str">
            <v xml:space="preserve">______ </v>
          </cell>
          <cell r="H461" t="str">
            <v xml:space="preserve">______ </v>
          </cell>
          <cell r="K461" t="str">
            <v xml:space="preserve">______ </v>
          </cell>
          <cell r="L461" t="str">
            <v xml:space="preserve">______ </v>
          </cell>
          <cell r="M461" t="str">
            <v xml:space="preserve">______ </v>
          </cell>
          <cell r="N461" t="str">
            <v xml:space="preserve">______ </v>
          </cell>
          <cell r="Q461" t="str">
            <v xml:space="preserve">______ </v>
          </cell>
          <cell r="R461" t="str">
            <v xml:space="preserve">______ </v>
          </cell>
          <cell r="S461" t="str">
            <v xml:space="preserve">______ </v>
          </cell>
          <cell r="U461" t="str">
            <v xml:space="preserve">______ </v>
          </cell>
          <cell r="V461" t="str">
            <v xml:space="preserve">______ </v>
          </cell>
          <cell r="W461" t="str">
            <v xml:space="preserve">______ </v>
          </cell>
          <cell r="Y461" t="str">
            <v xml:space="preserve">______ </v>
          </cell>
          <cell r="Z461" t="str">
            <v xml:space="preserve">______ </v>
          </cell>
          <cell r="AA461" t="str">
            <v xml:space="preserve">______ </v>
          </cell>
          <cell r="AC461" t="str">
            <v xml:space="preserve">______ </v>
          </cell>
          <cell r="AD461" t="str">
            <v xml:space="preserve">______ </v>
          </cell>
          <cell r="AE461" t="str">
            <v xml:space="preserve">______ </v>
          </cell>
          <cell r="AH461" t="str">
            <v xml:space="preserve">______ </v>
          </cell>
          <cell r="AI461" t="str">
            <v xml:space="preserve">______ </v>
          </cell>
          <cell r="AJ461" t="str">
            <v xml:space="preserve">______ </v>
          </cell>
          <cell r="AL461" t="str">
            <v xml:space="preserve">______ </v>
          </cell>
          <cell r="AM461" t="str">
            <v xml:space="preserve">______ </v>
          </cell>
          <cell r="AN461" t="str">
            <v xml:space="preserve">______ </v>
          </cell>
          <cell r="AP461" t="str">
            <v xml:space="preserve">______ </v>
          </cell>
          <cell r="AQ461" t="str">
            <v xml:space="preserve">______ </v>
          </cell>
          <cell r="AR461" t="str">
            <v xml:space="preserve">______ </v>
          </cell>
          <cell r="AT461" t="str">
            <v xml:space="preserve">______ </v>
          </cell>
          <cell r="AU461" t="str">
            <v xml:space="preserve">______ </v>
          </cell>
          <cell r="AV461" t="str">
            <v xml:space="preserve">______ </v>
          </cell>
          <cell r="AY461" t="str">
            <v xml:space="preserve">______ </v>
          </cell>
          <cell r="AZ461" t="str">
            <v xml:space="preserve">______ </v>
          </cell>
          <cell r="BA461" t="str">
            <v xml:space="preserve">______ </v>
          </cell>
          <cell r="BC461" t="str">
            <v xml:space="preserve">______ </v>
          </cell>
          <cell r="BD461" t="str">
            <v xml:space="preserve">______ </v>
          </cell>
          <cell r="BE461" t="str">
            <v xml:space="preserve">______ </v>
          </cell>
          <cell r="BG461" t="str">
            <v xml:space="preserve">______ </v>
          </cell>
          <cell r="BH461" t="str">
            <v xml:space="preserve">______ </v>
          </cell>
          <cell r="BI461" t="str">
            <v xml:space="preserve">______ </v>
          </cell>
          <cell r="BK461" t="str">
            <v xml:space="preserve">______ </v>
          </cell>
          <cell r="BL461" t="str">
            <v xml:space="preserve">______ </v>
          </cell>
          <cell r="BM461" t="str">
            <v xml:space="preserve">______ </v>
          </cell>
          <cell r="BP461" t="str">
            <v xml:space="preserve">______ </v>
          </cell>
          <cell r="BQ461" t="str">
            <v xml:space="preserve">______ </v>
          </cell>
          <cell r="BR461" t="str">
            <v xml:space="preserve">______ </v>
          </cell>
          <cell r="BT461" t="str">
            <v xml:space="preserve">______ </v>
          </cell>
          <cell r="BU461" t="str">
            <v xml:space="preserve">______ </v>
          </cell>
          <cell r="BV461" t="str">
            <v xml:space="preserve">______ </v>
          </cell>
          <cell r="BX461" t="str">
            <v xml:space="preserve">______ </v>
          </cell>
          <cell r="BY461" t="str">
            <v xml:space="preserve">______ </v>
          </cell>
          <cell r="BZ461" t="str">
            <v xml:space="preserve">______ </v>
          </cell>
          <cell r="CB461" t="str">
            <v xml:space="preserve">______ </v>
          </cell>
          <cell r="CC461" t="str">
            <v xml:space="preserve">______ </v>
          </cell>
          <cell r="CD461" t="str">
            <v xml:space="preserve">______ </v>
          </cell>
          <cell r="CG461" t="str">
            <v xml:space="preserve">______ </v>
          </cell>
          <cell r="CH461" t="str">
            <v xml:space="preserve">______ </v>
          </cell>
          <cell r="CI461" t="str">
            <v xml:space="preserve">______ </v>
          </cell>
        </row>
        <row r="462">
          <cell r="A462" t="str">
            <v>SALES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Y462">
            <v>0</v>
          </cell>
          <cell r="Z462">
            <v>0</v>
          </cell>
          <cell r="AA462">
            <v>0</v>
          </cell>
          <cell r="AC462">
            <v>0</v>
          </cell>
          <cell r="AD462">
            <v>0</v>
          </cell>
          <cell r="AE462">
            <v>0</v>
          </cell>
          <cell r="AH462">
            <v>0</v>
          </cell>
          <cell r="AI462">
            <v>0</v>
          </cell>
          <cell r="AJ462">
            <v>0</v>
          </cell>
          <cell r="AL462">
            <v>0</v>
          </cell>
          <cell r="AM462">
            <v>0</v>
          </cell>
          <cell r="AN462">
            <v>0</v>
          </cell>
          <cell r="AP462">
            <v>0</v>
          </cell>
          <cell r="AQ462">
            <v>0</v>
          </cell>
          <cell r="AR462">
            <v>0</v>
          </cell>
          <cell r="AT462">
            <v>0</v>
          </cell>
          <cell r="AU462">
            <v>0</v>
          </cell>
          <cell r="AV462">
            <v>0</v>
          </cell>
          <cell r="AY462">
            <v>0</v>
          </cell>
          <cell r="AZ462">
            <v>0</v>
          </cell>
          <cell r="BA462">
            <v>0</v>
          </cell>
          <cell r="BC462">
            <v>0</v>
          </cell>
          <cell r="BD462">
            <v>0</v>
          </cell>
          <cell r="BE462">
            <v>0</v>
          </cell>
          <cell r="BG462">
            <v>3.4</v>
          </cell>
          <cell r="BH462">
            <v>3.4</v>
          </cell>
          <cell r="BI462">
            <v>3.4</v>
          </cell>
          <cell r="BK462">
            <v>3.4</v>
          </cell>
          <cell r="BL462">
            <v>3.4</v>
          </cell>
          <cell r="BM462">
            <v>3.4</v>
          </cell>
          <cell r="BP462">
            <v>8.4499999999999993</v>
          </cell>
          <cell r="BQ462">
            <v>8.4499999999999993</v>
          </cell>
          <cell r="BR462">
            <v>8.4499999999999993</v>
          </cell>
          <cell r="BT462">
            <v>8.4499999999999993</v>
          </cell>
          <cell r="BU462">
            <v>8.4499999999999993</v>
          </cell>
          <cell r="BV462">
            <v>8.4499999999999993</v>
          </cell>
          <cell r="BX462">
            <v>8.5</v>
          </cell>
          <cell r="BY462">
            <v>8.5</v>
          </cell>
          <cell r="BZ462">
            <v>8.5</v>
          </cell>
          <cell r="CB462">
            <v>25.4</v>
          </cell>
          <cell r="CC462">
            <v>25.4</v>
          </cell>
          <cell r="CD462">
            <v>25.4</v>
          </cell>
          <cell r="CG462">
            <v>28.8</v>
          </cell>
          <cell r="CH462">
            <v>28.8</v>
          </cell>
          <cell r="CI462">
            <v>28.8</v>
          </cell>
        </row>
        <row r="464">
          <cell r="A464" t="str">
            <v>STANDARD MARGIN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Q464">
            <v>0</v>
          </cell>
          <cell r="U464">
            <v>0</v>
          </cell>
          <cell r="Y464">
            <v>0</v>
          </cell>
          <cell r="AC464">
            <v>0</v>
          </cell>
          <cell r="AD464">
            <v>0</v>
          </cell>
          <cell r="AE464">
            <v>0</v>
          </cell>
          <cell r="AH464">
            <v>0</v>
          </cell>
          <cell r="AI464">
            <v>0</v>
          </cell>
          <cell r="AJ464">
            <v>0</v>
          </cell>
          <cell r="AL464">
            <v>0</v>
          </cell>
          <cell r="AM464">
            <v>0</v>
          </cell>
          <cell r="AN464">
            <v>0</v>
          </cell>
          <cell r="AP464">
            <v>0</v>
          </cell>
          <cell r="AQ464">
            <v>0</v>
          </cell>
          <cell r="AR464">
            <v>0</v>
          </cell>
          <cell r="AT464">
            <v>0</v>
          </cell>
          <cell r="AU464">
            <v>0</v>
          </cell>
          <cell r="AV464">
            <v>0</v>
          </cell>
          <cell r="AY464">
            <v>0</v>
          </cell>
          <cell r="AZ464">
            <v>0</v>
          </cell>
          <cell r="BA464">
            <v>0</v>
          </cell>
          <cell r="BC464">
            <v>0</v>
          </cell>
          <cell r="BD464">
            <v>0</v>
          </cell>
          <cell r="BE464">
            <v>0</v>
          </cell>
          <cell r="BG464">
            <v>2.35</v>
          </cell>
          <cell r="BH464">
            <v>2.35</v>
          </cell>
          <cell r="BI464">
            <v>2.35</v>
          </cell>
          <cell r="BK464">
            <v>2.35</v>
          </cell>
          <cell r="BL464">
            <v>2.35</v>
          </cell>
          <cell r="BM464">
            <v>2.35</v>
          </cell>
          <cell r="BP464">
            <v>5.55</v>
          </cell>
          <cell r="BQ464">
            <v>5.55</v>
          </cell>
          <cell r="BR464">
            <v>5.55</v>
          </cell>
          <cell r="BT464">
            <v>5.55</v>
          </cell>
          <cell r="BU464">
            <v>5.55</v>
          </cell>
          <cell r="BV464">
            <v>5.55</v>
          </cell>
          <cell r="BX464">
            <v>5.58</v>
          </cell>
          <cell r="BY464">
            <v>5.58</v>
          </cell>
          <cell r="BZ464">
            <v>5.58</v>
          </cell>
          <cell r="CB464">
            <v>16.68</v>
          </cell>
          <cell r="CC464">
            <v>16.68</v>
          </cell>
          <cell r="CD464">
            <v>16.68</v>
          </cell>
          <cell r="CG464">
            <v>19.03</v>
          </cell>
          <cell r="CH464">
            <v>19.03</v>
          </cell>
          <cell r="CI464">
            <v>19.03</v>
          </cell>
        </row>
        <row r="465">
          <cell r="B465" t="str">
            <v>% SALES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Y465">
            <v>0</v>
          </cell>
          <cell r="Z465">
            <v>0</v>
          </cell>
          <cell r="AA465">
            <v>0</v>
          </cell>
          <cell r="AC465">
            <v>0</v>
          </cell>
          <cell r="AD465">
            <v>0</v>
          </cell>
          <cell r="AE465">
            <v>0</v>
          </cell>
          <cell r="AH465">
            <v>0</v>
          </cell>
          <cell r="AI465">
            <v>0</v>
          </cell>
          <cell r="AJ465">
            <v>0</v>
          </cell>
          <cell r="AL465">
            <v>0</v>
          </cell>
          <cell r="AM465">
            <v>0</v>
          </cell>
          <cell r="AN465">
            <v>0</v>
          </cell>
          <cell r="AP465">
            <v>0</v>
          </cell>
          <cell r="AQ465">
            <v>0</v>
          </cell>
          <cell r="AR465">
            <v>0</v>
          </cell>
          <cell r="AT465">
            <v>0</v>
          </cell>
          <cell r="AU465">
            <v>0</v>
          </cell>
          <cell r="AV465">
            <v>0</v>
          </cell>
          <cell r="AY465">
            <v>0</v>
          </cell>
          <cell r="AZ465">
            <v>0</v>
          </cell>
          <cell r="BA465">
            <v>0</v>
          </cell>
          <cell r="BC465">
            <v>0</v>
          </cell>
          <cell r="BD465">
            <v>0</v>
          </cell>
          <cell r="BE465">
            <v>0</v>
          </cell>
          <cell r="BG465">
            <v>0.69117647058823539</v>
          </cell>
          <cell r="BH465">
            <v>0.69117647058823539</v>
          </cell>
          <cell r="BI465">
            <v>0.69117647058823539</v>
          </cell>
          <cell r="BK465">
            <v>0.69117647058823539</v>
          </cell>
          <cell r="BL465">
            <v>0.69117647058823539</v>
          </cell>
          <cell r="BM465">
            <v>0.69117647058823539</v>
          </cell>
          <cell r="BP465">
            <v>0.65680473372781067</v>
          </cell>
          <cell r="BQ465">
            <v>0.65680473372781067</v>
          </cell>
          <cell r="BR465">
            <v>0.65680473372781067</v>
          </cell>
          <cell r="BT465">
            <v>0.65680473372781067</v>
          </cell>
          <cell r="BU465">
            <v>0.65680473372781067</v>
          </cell>
          <cell r="BV465">
            <v>0.65680473372781067</v>
          </cell>
          <cell r="BX465">
            <v>0.65647058823529414</v>
          </cell>
          <cell r="BY465">
            <v>0.65647058823529414</v>
          </cell>
          <cell r="BZ465">
            <v>0.65647058823529414</v>
          </cell>
          <cell r="CB465">
            <v>0.6566929133858268</v>
          </cell>
          <cell r="CC465">
            <v>0.6566929133858268</v>
          </cell>
          <cell r="CD465">
            <v>0.6566929133858268</v>
          </cell>
          <cell r="CG465">
            <v>0.66076388888888893</v>
          </cell>
          <cell r="CH465">
            <v>0.66076388888888893</v>
          </cell>
          <cell r="CI465">
            <v>0.66076388888888893</v>
          </cell>
        </row>
        <row r="467">
          <cell r="A467" t="str">
            <v>OPS PERIOD COSTS</v>
          </cell>
          <cell r="K467">
            <v>0</v>
          </cell>
          <cell r="L467">
            <v>0</v>
          </cell>
          <cell r="M467">
            <v>0</v>
          </cell>
          <cell r="N467">
            <v>2E-3</v>
          </cell>
          <cell r="Q467">
            <v>0</v>
          </cell>
          <cell r="U467">
            <v>0</v>
          </cell>
          <cell r="Y467">
            <v>0</v>
          </cell>
          <cell r="AC467">
            <v>0</v>
          </cell>
          <cell r="AD467">
            <v>0</v>
          </cell>
          <cell r="AE467">
            <v>0</v>
          </cell>
          <cell r="AH467">
            <v>3.2000000000000001E-2</v>
          </cell>
          <cell r="AI467">
            <v>3.2000000000000001E-2</v>
          </cell>
          <cell r="AJ467">
            <v>3.2000000000000001E-2</v>
          </cell>
          <cell r="AL467">
            <v>3.2000000000000001E-2</v>
          </cell>
          <cell r="AM467">
            <v>3.2000000000000001E-2</v>
          </cell>
          <cell r="AN467">
            <v>3.2000000000000001E-2</v>
          </cell>
          <cell r="AP467">
            <v>3.2000000000000001E-2</v>
          </cell>
          <cell r="AQ467">
            <v>3.2000000000000001E-2</v>
          </cell>
          <cell r="AR467">
            <v>3.2000000000000001E-2</v>
          </cell>
          <cell r="AT467">
            <v>9.6000000000000002E-2</v>
          </cell>
          <cell r="AU467">
            <v>9.6000000000000002E-2</v>
          </cell>
          <cell r="AV467">
            <v>9.6000000000000002E-2</v>
          </cell>
          <cell r="AY467">
            <v>3.2000000000000001E-2</v>
          </cell>
          <cell r="AZ467">
            <v>3.2000000000000001E-2</v>
          </cell>
          <cell r="BA467">
            <v>3.2000000000000001E-2</v>
          </cell>
          <cell r="BC467">
            <v>3.2000000000000001E-2</v>
          </cell>
          <cell r="BD467">
            <v>3.2000000000000001E-2</v>
          </cell>
          <cell r="BE467">
            <v>3.2000000000000001E-2</v>
          </cell>
          <cell r="BG467">
            <v>3.2000000000000001E-2</v>
          </cell>
          <cell r="BH467">
            <v>3.2000000000000001E-2</v>
          </cell>
          <cell r="BI467">
            <v>3.2000000000000001E-2</v>
          </cell>
          <cell r="BK467">
            <v>9.6000000000000002E-2</v>
          </cell>
          <cell r="BL467">
            <v>9.6000000000000002E-2</v>
          </cell>
          <cell r="BM467">
            <v>9.6000000000000002E-2</v>
          </cell>
          <cell r="BP467">
            <v>1.9E-2</v>
          </cell>
          <cell r="BQ467">
            <v>1.9E-2</v>
          </cell>
          <cell r="BR467">
            <v>1.9E-2</v>
          </cell>
          <cell r="BT467">
            <v>1.9E-2</v>
          </cell>
          <cell r="BU467">
            <v>1.9E-2</v>
          </cell>
          <cell r="BV467">
            <v>1.9E-2</v>
          </cell>
          <cell r="BX467">
            <v>2.8000000000000001E-2</v>
          </cell>
          <cell r="BY467">
            <v>2.8000000000000001E-2</v>
          </cell>
          <cell r="BZ467">
            <v>2.8000000000000001E-2</v>
          </cell>
          <cell r="CB467">
            <v>6.6000000000000003E-2</v>
          </cell>
          <cell r="CC467">
            <v>6.6000000000000003E-2</v>
          </cell>
          <cell r="CD467">
            <v>6.6000000000000003E-2</v>
          </cell>
          <cell r="CG467">
            <v>0.25800000000000001</v>
          </cell>
          <cell r="CH467">
            <v>0.25800000000000001</v>
          </cell>
          <cell r="CI467">
            <v>0.25800000000000001</v>
          </cell>
        </row>
        <row r="468">
          <cell r="A468" t="str">
            <v>SOURCING PERIOD COSTS</v>
          </cell>
          <cell r="K468">
            <v>1.6E-2</v>
          </cell>
          <cell r="L468">
            <v>1.2999999999999998E-2</v>
          </cell>
          <cell r="M468">
            <v>0</v>
          </cell>
          <cell r="N468">
            <v>4.0000000000000001E-3</v>
          </cell>
          <cell r="Q468">
            <v>0</v>
          </cell>
          <cell r="U468">
            <v>0</v>
          </cell>
          <cell r="Y468">
            <v>-0.01</v>
          </cell>
          <cell r="AC468">
            <v>-0.01</v>
          </cell>
          <cell r="AD468">
            <v>0</v>
          </cell>
          <cell r="AE468">
            <v>0</v>
          </cell>
          <cell r="AH468">
            <v>-0.01</v>
          </cell>
          <cell r="AI468">
            <v>-0.01</v>
          </cell>
          <cell r="AJ468">
            <v>-0.01</v>
          </cell>
          <cell r="AL468">
            <v>-0.01</v>
          </cell>
          <cell r="AM468">
            <v>-0.01</v>
          </cell>
          <cell r="AN468">
            <v>-0.01</v>
          </cell>
          <cell r="AP468">
            <v>-0.01</v>
          </cell>
          <cell r="AQ468">
            <v>-0.01</v>
          </cell>
          <cell r="AR468">
            <v>-0.01</v>
          </cell>
          <cell r="AT468">
            <v>-0.03</v>
          </cell>
          <cell r="AU468">
            <v>-0.03</v>
          </cell>
          <cell r="AV468">
            <v>-0.03</v>
          </cell>
          <cell r="AY468">
            <v>-2.5000000000000001E-2</v>
          </cell>
          <cell r="AZ468">
            <v>-2.5000000000000001E-2</v>
          </cell>
          <cell r="BA468">
            <v>-2.5000000000000001E-2</v>
          </cell>
          <cell r="BC468">
            <v>-2.5000000000000001E-2</v>
          </cell>
          <cell r="BD468">
            <v>-2.5000000000000001E-2</v>
          </cell>
          <cell r="BE468">
            <v>-2.5000000000000001E-2</v>
          </cell>
          <cell r="BG468">
            <v>-0.03</v>
          </cell>
          <cell r="BH468">
            <v>-0.03</v>
          </cell>
          <cell r="BI468">
            <v>-0.03</v>
          </cell>
          <cell r="BK468">
            <v>-0.08</v>
          </cell>
          <cell r="BL468">
            <v>-0.08</v>
          </cell>
          <cell r="BM468">
            <v>-0.08</v>
          </cell>
          <cell r="BP468">
            <v>-0.06</v>
          </cell>
          <cell r="BQ468">
            <v>-0.06</v>
          </cell>
          <cell r="BR468">
            <v>-0.06</v>
          </cell>
          <cell r="BT468">
            <v>-0.06</v>
          </cell>
          <cell r="BU468">
            <v>-0.06</v>
          </cell>
          <cell r="BV468">
            <v>-0.06</v>
          </cell>
          <cell r="BX468">
            <v>-0.06</v>
          </cell>
          <cell r="BY468">
            <v>-0.06</v>
          </cell>
          <cell r="BZ468">
            <v>-0.06</v>
          </cell>
          <cell r="CB468">
            <v>-0.18</v>
          </cell>
          <cell r="CC468">
            <v>-0.18</v>
          </cell>
          <cell r="CD468">
            <v>-0.18</v>
          </cell>
          <cell r="CG468">
            <v>-0.3</v>
          </cell>
          <cell r="CH468">
            <v>-0.28999999999999998</v>
          </cell>
          <cell r="CI468">
            <v>-0.28999999999999998</v>
          </cell>
        </row>
        <row r="469">
          <cell r="A469" t="str">
            <v>STD AMORT/INV COSTS</v>
          </cell>
          <cell r="K469">
            <v>0</v>
          </cell>
          <cell r="L469">
            <v>0</v>
          </cell>
          <cell r="M469">
            <v>0</v>
          </cell>
          <cell r="N469">
            <v>-8.0000000000000002E-3</v>
          </cell>
          <cell r="Q469">
            <v>0</v>
          </cell>
          <cell r="U469">
            <v>0</v>
          </cell>
          <cell r="Y469">
            <v>0</v>
          </cell>
          <cell r="AC469">
            <v>0</v>
          </cell>
          <cell r="AD469">
            <v>0</v>
          </cell>
          <cell r="AE469">
            <v>0</v>
          </cell>
          <cell r="AH469">
            <v>0</v>
          </cell>
          <cell r="AI469">
            <v>0</v>
          </cell>
          <cell r="AJ469">
            <v>0</v>
          </cell>
          <cell r="AL469">
            <v>0</v>
          </cell>
          <cell r="AM469">
            <v>0</v>
          </cell>
          <cell r="AN469">
            <v>0</v>
          </cell>
          <cell r="AP469">
            <v>0</v>
          </cell>
          <cell r="AQ469">
            <v>0</v>
          </cell>
          <cell r="AR469">
            <v>0</v>
          </cell>
          <cell r="AT469">
            <v>0</v>
          </cell>
          <cell r="AU469">
            <v>0</v>
          </cell>
          <cell r="AV469">
            <v>0</v>
          </cell>
          <cell r="AY469">
            <v>2.8000000000000001E-2</v>
          </cell>
          <cell r="AZ469">
            <v>2.8000000000000001E-2</v>
          </cell>
          <cell r="BA469">
            <v>2.8000000000000001E-2</v>
          </cell>
          <cell r="BC469">
            <v>2.8000000000000001E-2</v>
          </cell>
          <cell r="BD469">
            <v>2.8000000000000001E-2</v>
          </cell>
          <cell r="BE469">
            <v>2.8000000000000001E-2</v>
          </cell>
          <cell r="BG469">
            <v>2.9000000000000001E-2</v>
          </cell>
          <cell r="BH469">
            <v>2.9000000000000001E-2</v>
          </cell>
          <cell r="BI469">
            <v>2.9000000000000001E-2</v>
          </cell>
          <cell r="BK469">
            <v>8.5000000000000006E-2</v>
          </cell>
          <cell r="BL469">
            <v>8.5000000000000006E-2</v>
          </cell>
          <cell r="BM469">
            <v>8.5000000000000006E-2</v>
          </cell>
          <cell r="BP469">
            <v>2.8000000000000001E-2</v>
          </cell>
          <cell r="BQ469">
            <v>2.8000000000000001E-2</v>
          </cell>
          <cell r="BR469">
            <v>2.8000000000000001E-2</v>
          </cell>
          <cell r="BT469">
            <v>2.8000000000000001E-2</v>
          </cell>
          <cell r="BU469">
            <v>2.8000000000000001E-2</v>
          </cell>
          <cell r="BV469">
            <v>2.8000000000000001E-2</v>
          </cell>
          <cell r="BX469">
            <v>2.9000000000000001E-2</v>
          </cell>
          <cell r="BY469">
            <v>2.9000000000000001E-2</v>
          </cell>
          <cell r="BZ469">
            <v>2.9000000000000001E-2</v>
          </cell>
          <cell r="CB469">
            <v>8.5000000000000006E-2</v>
          </cell>
          <cell r="CC469">
            <v>8.5000000000000006E-2</v>
          </cell>
          <cell r="CD469">
            <v>8.5000000000000006E-2</v>
          </cell>
          <cell r="CG469">
            <v>0.17</v>
          </cell>
          <cell r="CH469">
            <v>0.17</v>
          </cell>
          <cell r="CI469">
            <v>0.17</v>
          </cell>
        </row>
        <row r="470">
          <cell r="A470" t="str">
            <v>SERVICE PERIOD COSTS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Q470">
            <v>0</v>
          </cell>
          <cell r="U470">
            <v>0</v>
          </cell>
          <cell r="Y470">
            <v>0</v>
          </cell>
          <cell r="AC470">
            <v>0</v>
          </cell>
          <cell r="AD470">
            <v>0</v>
          </cell>
          <cell r="AE470">
            <v>0</v>
          </cell>
          <cell r="AH470">
            <v>0</v>
          </cell>
          <cell r="AI470">
            <v>0</v>
          </cell>
          <cell r="AJ470">
            <v>0</v>
          </cell>
          <cell r="AL470">
            <v>0</v>
          </cell>
          <cell r="AM470">
            <v>0</v>
          </cell>
          <cell r="AN470">
            <v>0</v>
          </cell>
          <cell r="AP470">
            <v>0</v>
          </cell>
          <cell r="AQ470">
            <v>0</v>
          </cell>
          <cell r="AR470">
            <v>0</v>
          </cell>
          <cell r="AT470">
            <v>0</v>
          </cell>
          <cell r="AU470">
            <v>0</v>
          </cell>
          <cell r="AV470">
            <v>0</v>
          </cell>
          <cell r="AY470">
            <v>4.4999999999999998E-2</v>
          </cell>
          <cell r="AZ470">
            <v>4.4999999999999998E-2</v>
          </cell>
          <cell r="BA470">
            <v>4.4999999999999998E-2</v>
          </cell>
          <cell r="BC470">
            <v>4.4999999999999998E-2</v>
          </cell>
          <cell r="BD470">
            <v>4.4999999999999998E-2</v>
          </cell>
          <cell r="BE470">
            <v>4.4999999999999998E-2</v>
          </cell>
          <cell r="BG470">
            <v>0</v>
          </cell>
          <cell r="BH470">
            <v>0</v>
          </cell>
          <cell r="BI470">
            <v>0</v>
          </cell>
          <cell r="BK470">
            <v>0.09</v>
          </cell>
          <cell r="BL470">
            <v>0.09</v>
          </cell>
          <cell r="BM470">
            <v>0.09</v>
          </cell>
          <cell r="BP470">
            <v>0</v>
          </cell>
          <cell r="BQ470">
            <v>0</v>
          </cell>
          <cell r="BR470">
            <v>0</v>
          </cell>
          <cell r="BT470">
            <v>0</v>
          </cell>
          <cell r="BU470">
            <v>0</v>
          </cell>
          <cell r="BV470">
            <v>0</v>
          </cell>
          <cell r="BX470">
            <v>0</v>
          </cell>
          <cell r="BY470">
            <v>0</v>
          </cell>
          <cell r="BZ470">
            <v>0</v>
          </cell>
          <cell r="CB470">
            <v>0</v>
          </cell>
          <cell r="CC470">
            <v>0</v>
          </cell>
          <cell r="CD470">
            <v>0</v>
          </cell>
          <cell r="CG470">
            <v>0.09</v>
          </cell>
          <cell r="CH470">
            <v>0.09</v>
          </cell>
          <cell r="CI470">
            <v>0.09</v>
          </cell>
        </row>
        <row r="471">
          <cell r="A471" t="str">
            <v>OTHER</v>
          </cell>
          <cell r="G471">
            <v>-0.1</v>
          </cell>
          <cell r="K471">
            <v>1E-3</v>
          </cell>
          <cell r="L471">
            <v>0</v>
          </cell>
          <cell r="M471">
            <v>0</v>
          </cell>
          <cell r="N471">
            <v>0</v>
          </cell>
          <cell r="Q471">
            <v>0</v>
          </cell>
          <cell r="U471">
            <v>0</v>
          </cell>
          <cell r="Y471">
            <v>0</v>
          </cell>
          <cell r="AC471">
            <v>0</v>
          </cell>
          <cell r="AD471">
            <v>0</v>
          </cell>
          <cell r="AE471">
            <v>0</v>
          </cell>
          <cell r="AH471">
            <v>3.3000000000000002E-2</v>
          </cell>
          <cell r="AI471">
            <v>3.3000000000000002E-2</v>
          </cell>
          <cell r="AJ471">
            <v>3.3000000000000002E-2</v>
          </cell>
          <cell r="AL471">
            <v>3.3000000000000002E-2</v>
          </cell>
          <cell r="AM471">
            <v>3.3000000000000002E-2</v>
          </cell>
          <cell r="AN471">
            <v>3.3000000000000002E-2</v>
          </cell>
          <cell r="AP471">
            <v>3.4000000000000002E-2</v>
          </cell>
          <cell r="AQ471">
            <v>3.4000000000000002E-2</v>
          </cell>
          <cell r="AR471">
            <v>3.4000000000000002E-2</v>
          </cell>
          <cell r="AT471">
            <v>0.1</v>
          </cell>
          <cell r="AU471">
            <v>0.1</v>
          </cell>
          <cell r="AV471">
            <v>0.1</v>
          </cell>
          <cell r="AY471">
            <v>6.6000000000000003E-2</v>
          </cell>
          <cell r="AZ471">
            <v>6.6000000000000003E-2</v>
          </cell>
          <cell r="BA471">
            <v>6.6000000000000003E-2</v>
          </cell>
          <cell r="BC471">
            <v>6.6000000000000003E-2</v>
          </cell>
          <cell r="BD471">
            <v>6.6000000000000003E-2</v>
          </cell>
          <cell r="BE471">
            <v>6.6000000000000003E-2</v>
          </cell>
          <cell r="BG471">
            <v>0.313</v>
          </cell>
          <cell r="BH471">
            <v>0.313</v>
          </cell>
          <cell r="BI471">
            <v>0.313</v>
          </cell>
          <cell r="BK471">
            <v>0.44500000000000001</v>
          </cell>
          <cell r="BL471">
            <v>0.44500000000000001</v>
          </cell>
          <cell r="BM471">
            <v>0.44500000000000001</v>
          </cell>
          <cell r="BP471">
            <v>0.41099999999999998</v>
          </cell>
          <cell r="BQ471">
            <v>0.41099999999999998</v>
          </cell>
          <cell r="BR471">
            <v>0.41099999999999998</v>
          </cell>
          <cell r="BT471">
            <v>0.41099999999999998</v>
          </cell>
          <cell r="BU471">
            <v>0.41099999999999998</v>
          </cell>
          <cell r="BV471">
            <v>0.41099999999999998</v>
          </cell>
          <cell r="BX471">
            <v>0.41799999999999998</v>
          </cell>
          <cell r="BY471">
            <v>0.41799999999999998</v>
          </cell>
          <cell r="BZ471">
            <v>0.41799999999999998</v>
          </cell>
          <cell r="CB471">
            <v>1.24</v>
          </cell>
          <cell r="CC471">
            <v>1.24</v>
          </cell>
          <cell r="CD471">
            <v>1.24</v>
          </cell>
          <cell r="CG471">
            <v>1.7850000000000001</v>
          </cell>
          <cell r="CH471">
            <v>1.7850000000000001</v>
          </cell>
          <cell r="CI471">
            <v>1.7850000000000001</v>
          </cell>
        </row>
        <row r="472">
          <cell r="E472" t="str">
            <v xml:space="preserve">______ </v>
          </cell>
          <cell r="F472" t="str">
            <v xml:space="preserve">______ </v>
          </cell>
          <cell r="G472" t="str">
            <v xml:space="preserve">______ </v>
          </cell>
          <cell r="H472" t="str">
            <v xml:space="preserve">______ </v>
          </cell>
          <cell r="K472" t="str">
            <v xml:space="preserve">______ </v>
          </cell>
          <cell r="L472" t="str">
            <v xml:space="preserve">______ </v>
          </cell>
          <cell r="M472" t="str">
            <v xml:space="preserve">______ </v>
          </cell>
          <cell r="N472" t="str">
            <v xml:space="preserve">______ </v>
          </cell>
          <cell r="Q472" t="str">
            <v xml:space="preserve">______ </v>
          </cell>
          <cell r="R472" t="str">
            <v xml:space="preserve">______ </v>
          </cell>
          <cell r="S472" t="str">
            <v xml:space="preserve">______ </v>
          </cell>
          <cell r="U472" t="str">
            <v xml:space="preserve">______ </v>
          </cell>
          <cell r="V472" t="str">
            <v xml:space="preserve">______ </v>
          </cell>
          <cell r="W472" t="str">
            <v xml:space="preserve">______ </v>
          </cell>
          <cell r="Y472" t="str">
            <v xml:space="preserve">______ </v>
          </cell>
          <cell r="Z472" t="str">
            <v xml:space="preserve">______ </v>
          </cell>
          <cell r="AA472" t="str">
            <v xml:space="preserve">______ </v>
          </cell>
          <cell r="AC472" t="str">
            <v xml:space="preserve">______ </v>
          </cell>
          <cell r="AD472" t="str">
            <v xml:space="preserve">______ </v>
          </cell>
          <cell r="AE472" t="str">
            <v xml:space="preserve">______ </v>
          </cell>
          <cell r="AH472" t="str">
            <v xml:space="preserve">______ </v>
          </cell>
          <cell r="AI472" t="str">
            <v xml:space="preserve">______ </v>
          </cell>
          <cell r="AJ472" t="str">
            <v xml:space="preserve">______ </v>
          </cell>
          <cell r="AL472" t="str">
            <v xml:space="preserve">______ </v>
          </cell>
          <cell r="AM472" t="str">
            <v xml:space="preserve">______ </v>
          </cell>
          <cell r="AN472" t="str">
            <v xml:space="preserve">______ </v>
          </cell>
          <cell r="AP472" t="str">
            <v xml:space="preserve">______ </v>
          </cell>
          <cell r="AQ472" t="str">
            <v xml:space="preserve">______ </v>
          </cell>
          <cell r="AR472" t="str">
            <v xml:space="preserve">______ </v>
          </cell>
          <cell r="AT472" t="str">
            <v xml:space="preserve">______ </v>
          </cell>
          <cell r="AU472" t="str">
            <v xml:space="preserve">______ </v>
          </cell>
          <cell r="AV472" t="str">
            <v xml:space="preserve">______ </v>
          </cell>
          <cell r="AY472" t="str">
            <v xml:space="preserve">______ </v>
          </cell>
          <cell r="AZ472" t="str">
            <v xml:space="preserve">______ </v>
          </cell>
          <cell r="BA472" t="str">
            <v xml:space="preserve">______ </v>
          </cell>
          <cell r="BC472" t="str">
            <v xml:space="preserve">______ </v>
          </cell>
          <cell r="BD472" t="str">
            <v xml:space="preserve">______ </v>
          </cell>
          <cell r="BE472" t="str">
            <v xml:space="preserve">______ </v>
          </cell>
          <cell r="BG472" t="str">
            <v xml:space="preserve">______ </v>
          </cell>
          <cell r="BH472" t="str">
            <v xml:space="preserve">______ </v>
          </cell>
          <cell r="BI472" t="str">
            <v xml:space="preserve">______ </v>
          </cell>
          <cell r="BK472" t="str">
            <v xml:space="preserve">______ </v>
          </cell>
          <cell r="BL472" t="str">
            <v xml:space="preserve">______ </v>
          </cell>
          <cell r="BM472" t="str">
            <v xml:space="preserve">______ </v>
          </cell>
          <cell r="BP472" t="str">
            <v xml:space="preserve">______ </v>
          </cell>
          <cell r="BQ472" t="str">
            <v xml:space="preserve">______ </v>
          </cell>
          <cell r="BR472" t="str">
            <v xml:space="preserve">______ </v>
          </cell>
          <cell r="BT472" t="str">
            <v xml:space="preserve">______ </v>
          </cell>
          <cell r="BU472" t="str">
            <v xml:space="preserve">______ </v>
          </cell>
          <cell r="BV472" t="str">
            <v xml:space="preserve">______ </v>
          </cell>
          <cell r="BX472" t="str">
            <v xml:space="preserve">______ </v>
          </cell>
          <cell r="BY472" t="str">
            <v xml:space="preserve">______ </v>
          </cell>
          <cell r="BZ472" t="str">
            <v xml:space="preserve">______ </v>
          </cell>
          <cell r="CB472" t="str">
            <v xml:space="preserve">______ </v>
          </cell>
          <cell r="CC472" t="str">
            <v xml:space="preserve">______ </v>
          </cell>
          <cell r="CD472" t="str">
            <v xml:space="preserve">______ </v>
          </cell>
          <cell r="CG472" t="str">
            <v xml:space="preserve">______ </v>
          </cell>
          <cell r="CH472" t="str">
            <v xml:space="preserve">______ </v>
          </cell>
          <cell r="CI472" t="str">
            <v xml:space="preserve">______ </v>
          </cell>
        </row>
        <row r="473">
          <cell r="A473" t="str">
            <v>TOTAL PERIOD COSTS</v>
          </cell>
          <cell r="E473">
            <v>0</v>
          </cell>
          <cell r="F473">
            <v>0</v>
          </cell>
          <cell r="G473">
            <v>-0.1</v>
          </cell>
          <cell r="H473">
            <v>0</v>
          </cell>
          <cell r="K473">
            <v>1.7000000000000001E-2</v>
          </cell>
          <cell r="L473">
            <v>1.2999999999999998E-2</v>
          </cell>
          <cell r="M473">
            <v>0</v>
          </cell>
          <cell r="N473">
            <v>-2E-3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Y473">
            <v>-0.01</v>
          </cell>
          <cell r="Z473">
            <v>0</v>
          </cell>
          <cell r="AA473">
            <v>0</v>
          </cell>
          <cell r="AC473">
            <v>-0.01</v>
          </cell>
          <cell r="AD473">
            <v>0</v>
          </cell>
          <cell r="AE473">
            <v>0</v>
          </cell>
          <cell r="AH473">
            <v>5.5E-2</v>
          </cell>
          <cell r="AI473">
            <v>5.5E-2</v>
          </cell>
          <cell r="AJ473">
            <v>5.5E-2</v>
          </cell>
          <cell r="AL473">
            <v>5.5E-2</v>
          </cell>
          <cell r="AM473">
            <v>5.5E-2</v>
          </cell>
          <cell r="AN473">
            <v>5.5E-2</v>
          </cell>
          <cell r="AP473">
            <v>5.6000000000000001E-2</v>
          </cell>
          <cell r="AQ473">
            <v>5.6000000000000001E-2</v>
          </cell>
          <cell r="AR473">
            <v>5.6000000000000001E-2</v>
          </cell>
          <cell r="AT473">
            <v>0.16600000000000001</v>
          </cell>
          <cell r="AU473">
            <v>0.16600000000000001</v>
          </cell>
          <cell r="AV473">
            <v>0.16600000000000001</v>
          </cell>
          <cell r="AY473">
            <v>0.14600000000000002</v>
          </cell>
          <cell r="AZ473">
            <v>0.14600000000000002</v>
          </cell>
          <cell r="BA473">
            <v>0.14600000000000002</v>
          </cell>
          <cell r="BC473">
            <v>0.14600000000000002</v>
          </cell>
          <cell r="BD473">
            <v>0.14600000000000002</v>
          </cell>
          <cell r="BE473">
            <v>0.14600000000000002</v>
          </cell>
          <cell r="BG473">
            <v>0.34400000000000003</v>
          </cell>
          <cell r="BH473">
            <v>0.34400000000000003</v>
          </cell>
          <cell r="BI473">
            <v>0.34400000000000003</v>
          </cell>
          <cell r="BK473">
            <v>0.63600000000000001</v>
          </cell>
          <cell r="BL473">
            <v>0.63600000000000001</v>
          </cell>
          <cell r="BM473">
            <v>0.63600000000000001</v>
          </cell>
          <cell r="BP473">
            <v>0.39799999999999996</v>
          </cell>
          <cell r="BQ473">
            <v>0.39799999999999996</v>
          </cell>
          <cell r="BR473">
            <v>0.39799999999999996</v>
          </cell>
          <cell r="BT473">
            <v>0.39799999999999996</v>
          </cell>
          <cell r="BU473">
            <v>0.39799999999999996</v>
          </cell>
          <cell r="BV473">
            <v>0.39799999999999996</v>
          </cell>
          <cell r="BX473">
            <v>0.41499999999999998</v>
          </cell>
          <cell r="BY473">
            <v>0.41499999999999998</v>
          </cell>
          <cell r="BZ473">
            <v>0.41499999999999998</v>
          </cell>
          <cell r="CB473">
            <v>1.2110000000000001</v>
          </cell>
          <cell r="CC473">
            <v>1.2110000000000001</v>
          </cell>
          <cell r="CD473">
            <v>1.2110000000000001</v>
          </cell>
          <cell r="CG473">
            <v>2.0030000000000001</v>
          </cell>
          <cell r="CH473">
            <v>2.0130000000000003</v>
          </cell>
          <cell r="CI473">
            <v>2.0130000000000003</v>
          </cell>
        </row>
        <row r="475">
          <cell r="A475" t="str">
            <v>GROSS MARGIN</v>
          </cell>
          <cell r="E475">
            <v>0</v>
          </cell>
          <cell r="F475">
            <v>0</v>
          </cell>
          <cell r="G475">
            <v>0.1</v>
          </cell>
          <cell r="H475">
            <v>0</v>
          </cell>
          <cell r="K475">
            <v>-1.7000000000000001E-2</v>
          </cell>
          <cell r="L475">
            <v>-1.2999999999999998E-2</v>
          </cell>
          <cell r="M475">
            <v>0</v>
          </cell>
          <cell r="N475">
            <v>2E-3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Y475">
            <v>0.01</v>
          </cell>
          <cell r="Z475">
            <v>0</v>
          </cell>
          <cell r="AA475">
            <v>0</v>
          </cell>
          <cell r="AC475">
            <v>0.01</v>
          </cell>
          <cell r="AD475">
            <v>0</v>
          </cell>
          <cell r="AE475">
            <v>0</v>
          </cell>
          <cell r="AH475">
            <v>-5.5E-2</v>
          </cell>
          <cell r="AI475">
            <v>-5.5E-2</v>
          </cell>
          <cell r="AJ475">
            <v>-5.5E-2</v>
          </cell>
          <cell r="AL475">
            <v>-5.5E-2</v>
          </cell>
          <cell r="AM475">
            <v>-5.5E-2</v>
          </cell>
          <cell r="AN475">
            <v>-5.5E-2</v>
          </cell>
          <cell r="AP475">
            <v>-5.6000000000000001E-2</v>
          </cell>
          <cell r="AQ475">
            <v>-5.6000000000000001E-2</v>
          </cell>
          <cell r="AR475">
            <v>-5.6000000000000001E-2</v>
          </cell>
          <cell r="AT475">
            <v>-0.16600000000000001</v>
          </cell>
          <cell r="AU475">
            <v>-0.16600000000000001</v>
          </cell>
          <cell r="AV475">
            <v>-0.16600000000000001</v>
          </cell>
          <cell r="AY475">
            <v>-0.14600000000000002</v>
          </cell>
          <cell r="AZ475">
            <v>-0.14600000000000002</v>
          </cell>
          <cell r="BA475">
            <v>-0.14600000000000002</v>
          </cell>
          <cell r="BC475">
            <v>-0.14600000000000002</v>
          </cell>
          <cell r="BD475">
            <v>-0.14600000000000002</v>
          </cell>
          <cell r="BE475">
            <v>-0.14600000000000002</v>
          </cell>
          <cell r="BG475">
            <v>2.0060000000000002</v>
          </cell>
          <cell r="BH475">
            <v>2.0060000000000002</v>
          </cell>
          <cell r="BI475">
            <v>2.0060000000000002</v>
          </cell>
          <cell r="BK475">
            <v>1.714</v>
          </cell>
          <cell r="BL475">
            <v>1.714</v>
          </cell>
          <cell r="BM475">
            <v>1.714</v>
          </cell>
          <cell r="BP475">
            <v>5.1520000000000001</v>
          </cell>
          <cell r="BQ475">
            <v>5.1520000000000001</v>
          </cell>
          <cell r="BR475">
            <v>5.1520000000000001</v>
          </cell>
          <cell r="BT475">
            <v>5.1520000000000001</v>
          </cell>
          <cell r="BU475">
            <v>5.1520000000000001</v>
          </cell>
          <cell r="BV475">
            <v>5.1520000000000001</v>
          </cell>
          <cell r="BX475">
            <v>5.165</v>
          </cell>
          <cell r="BY475">
            <v>5.165</v>
          </cell>
          <cell r="BZ475">
            <v>5.165</v>
          </cell>
          <cell r="CB475">
            <v>15.468999999999999</v>
          </cell>
          <cell r="CC475">
            <v>15.468999999999999</v>
          </cell>
          <cell r="CD475">
            <v>15.468999999999999</v>
          </cell>
          <cell r="CG475">
            <v>17.027000000000001</v>
          </cell>
          <cell r="CH475">
            <v>17.016999999999999</v>
          </cell>
          <cell r="CI475">
            <v>17.016999999999999</v>
          </cell>
        </row>
        <row r="476">
          <cell r="B476" t="str">
            <v>% SALES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0</v>
          </cell>
          <cell r="AD476">
            <v>0</v>
          </cell>
          <cell r="AE476">
            <v>0</v>
          </cell>
          <cell r="AH476">
            <v>0</v>
          </cell>
          <cell r="AI476">
            <v>0</v>
          </cell>
          <cell r="AJ476">
            <v>0</v>
          </cell>
          <cell r="AL476">
            <v>0</v>
          </cell>
          <cell r="AM476">
            <v>0</v>
          </cell>
          <cell r="AN476">
            <v>0</v>
          </cell>
          <cell r="AP476">
            <v>0</v>
          </cell>
          <cell r="AQ476">
            <v>0</v>
          </cell>
          <cell r="AR476">
            <v>0</v>
          </cell>
          <cell r="AT476">
            <v>0</v>
          </cell>
          <cell r="AU476">
            <v>0</v>
          </cell>
          <cell r="AV476">
            <v>0</v>
          </cell>
          <cell r="AY476">
            <v>0</v>
          </cell>
          <cell r="AZ476">
            <v>0</v>
          </cell>
          <cell r="BA476">
            <v>0</v>
          </cell>
          <cell r="BC476">
            <v>0</v>
          </cell>
          <cell r="BD476">
            <v>0</v>
          </cell>
          <cell r="BE476">
            <v>0</v>
          </cell>
          <cell r="BG476">
            <v>0.59000000000000008</v>
          </cell>
          <cell r="BH476">
            <v>0.59000000000000008</v>
          </cell>
          <cell r="BI476">
            <v>0.59000000000000008</v>
          </cell>
          <cell r="BK476">
            <v>0.50411764705882356</v>
          </cell>
          <cell r="BL476">
            <v>0.50411764705882356</v>
          </cell>
          <cell r="BM476">
            <v>0.50411764705882356</v>
          </cell>
          <cell r="BP476">
            <v>0.60970414201183443</v>
          </cell>
          <cell r="BQ476">
            <v>0.60970414201183443</v>
          </cell>
          <cell r="BR476">
            <v>0.60970414201183443</v>
          </cell>
          <cell r="BT476">
            <v>0.60970414201183443</v>
          </cell>
          <cell r="BU476">
            <v>0.60970414201183443</v>
          </cell>
          <cell r="BV476">
            <v>0.60970414201183443</v>
          </cell>
          <cell r="BX476">
            <v>0.60764705882352943</v>
          </cell>
          <cell r="BY476">
            <v>0.60764705882352943</v>
          </cell>
          <cell r="BZ476">
            <v>0.60764705882352943</v>
          </cell>
          <cell r="CB476">
            <v>0.60901574803149605</v>
          </cell>
          <cell r="CC476">
            <v>0.60901574803149605</v>
          </cell>
          <cell r="CD476">
            <v>0.60901574803149605</v>
          </cell>
          <cell r="CG476">
            <v>0.59121527777777783</v>
          </cell>
          <cell r="CH476">
            <v>0.59086805555555555</v>
          </cell>
          <cell r="CI476">
            <v>0.59086805555555555</v>
          </cell>
        </row>
        <row r="478">
          <cell r="A478" t="str">
            <v>R&amp;D EXPENSE</v>
          </cell>
          <cell r="E478">
            <v>4.4610000000000003</v>
          </cell>
          <cell r="F478">
            <v>5.4779999999999998</v>
          </cell>
          <cell r="G478">
            <v>4.8</v>
          </cell>
          <cell r="H478">
            <v>2.6</v>
          </cell>
          <cell r="K478">
            <v>2.3250000000000002</v>
          </cell>
          <cell r="L478">
            <v>2.7220000000000004</v>
          </cell>
          <cell r="M478">
            <v>1.4139999999999999</v>
          </cell>
          <cell r="N478">
            <v>2.6659999999999999</v>
          </cell>
          <cell r="Q478">
            <v>1.28</v>
          </cell>
          <cell r="R478">
            <v>0.55200000000000005</v>
          </cell>
          <cell r="S478">
            <v>0.55200000000000005</v>
          </cell>
          <cell r="U478">
            <v>1.28</v>
          </cell>
          <cell r="V478">
            <v>0.64500000000000002</v>
          </cell>
          <cell r="W478">
            <v>0.64500000000000002</v>
          </cell>
          <cell r="Y478">
            <v>1.28</v>
          </cell>
          <cell r="Z478">
            <v>0.78400000000000003</v>
          </cell>
          <cell r="AA478">
            <v>0.78400000000000003</v>
          </cell>
          <cell r="AC478">
            <v>3.84</v>
          </cell>
          <cell r="AD478">
            <v>1.9810000000000001</v>
          </cell>
          <cell r="AE478">
            <v>1.9810000000000001</v>
          </cell>
          <cell r="AH478">
            <v>1.375</v>
          </cell>
          <cell r="AI478">
            <v>0.6</v>
          </cell>
          <cell r="AJ478">
            <v>0.6</v>
          </cell>
          <cell r="AL478">
            <v>1.375</v>
          </cell>
          <cell r="AM478">
            <v>0.6</v>
          </cell>
          <cell r="AN478">
            <v>0.6</v>
          </cell>
          <cell r="AP478">
            <v>1.375</v>
          </cell>
          <cell r="AQ478">
            <v>0.8</v>
          </cell>
          <cell r="AR478">
            <v>0.8</v>
          </cell>
          <cell r="AT478">
            <v>4.125</v>
          </cell>
          <cell r="AU478">
            <v>2</v>
          </cell>
          <cell r="AV478">
            <v>2</v>
          </cell>
          <cell r="AY478">
            <v>1.56</v>
          </cell>
          <cell r="AZ478">
            <v>1.56</v>
          </cell>
          <cell r="BA478">
            <v>1.56</v>
          </cell>
          <cell r="BC478">
            <v>1.56</v>
          </cell>
          <cell r="BD478">
            <v>1.56</v>
          </cell>
          <cell r="BE478">
            <v>1.56</v>
          </cell>
          <cell r="BG478">
            <v>1.56</v>
          </cell>
          <cell r="BH478">
            <v>1.56</v>
          </cell>
          <cell r="BI478">
            <v>1.56</v>
          </cell>
          <cell r="BK478">
            <v>4.68</v>
          </cell>
          <cell r="BL478">
            <v>4.68</v>
          </cell>
          <cell r="BM478">
            <v>4.68</v>
          </cell>
          <cell r="BP478">
            <v>1.7230000000000001</v>
          </cell>
          <cell r="BQ478">
            <v>1.7230000000000001</v>
          </cell>
          <cell r="BR478">
            <v>1.7230000000000001</v>
          </cell>
          <cell r="BT478">
            <v>1.7230000000000001</v>
          </cell>
          <cell r="BU478">
            <v>1.7230000000000001</v>
          </cell>
          <cell r="BV478">
            <v>1.7230000000000001</v>
          </cell>
          <cell r="BX478">
            <v>1.7230000000000001</v>
          </cell>
          <cell r="BY478">
            <v>1.7230000000000001</v>
          </cell>
          <cell r="BZ478">
            <v>1.7230000000000001</v>
          </cell>
          <cell r="CB478">
            <v>5.1690000000000005</v>
          </cell>
          <cell r="CC478">
            <v>5.1690000000000005</v>
          </cell>
          <cell r="CD478">
            <v>5.1690000000000005</v>
          </cell>
          <cell r="CG478">
            <v>17.814</v>
          </cell>
          <cell r="CH478">
            <v>13.83</v>
          </cell>
          <cell r="CI478">
            <v>13.83</v>
          </cell>
        </row>
        <row r="479">
          <cell r="A479" t="str">
            <v>SLS &amp; MKTG EXP - DIV</v>
          </cell>
          <cell r="E479">
            <v>0.10516</v>
          </cell>
          <cell r="F479">
            <v>0</v>
          </cell>
          <cell r="G479">
            <v>0.2</v>
          </cell>
          <cell r="H479">
            <v>0.6</v>
          </cell>
          <cell r="K479">
            <v>0.41100000000000003</v>
          </cell>
          <cell r="L479">
            <v>0.70700000000000007</v>
          </cell>
          <cell r="M479">
            <v>0.81299999999999994</v>
          </cell>
          <cell r="N479">
            <v>0.95300000000000007</v>
          </cell>
          <cell r="Q479">
            <v>0.433</v>
          </cell>
          <cell r="R479">
            <v>0.25800000000000001</v>
          </cell>
          <cell r="S479">
            <v>0.25800000000000001</v>
          </cell>
          <cell r="U479">
            <v>0.433</v>
          </cell>
          <cell r="V479">
            <v>0.433</v>
          </cell>
          <cell r="W479">
            <v>0.433</v>
          </cell>
          <cell r="Y479">
            <v>0.434</v>
          </cell>
          <cell r="Z479">
            <v>0.434</v>
          </cell>
          <cell r="AA479">
            <v>0.434</v>
          </cell>
          <cell r="AC479">
            <v>1.3</v>
          </cell>
          <cell r="AD479">
            <v>1.125</v>
          </cell>
          <cell r="AE479">
            <v>1.125</v>
          </cell>
          <cell r="AH479">
            <v>0.46600000000000003</v>
          </cell>
          <cell r="AI479">
            <v>0.46600000000000003</v>
          </cell>
          <cell r="AJ479">
            <v>0.46600000000000003</v>
          </cell>
          <cell r="AL479">
            <v>0.46600000000000003</v>
          </cell>
          <cell r="AM479">
            <v>0.46600000000000003</v>
          </cell>
          <cell r="AN479">
            <v>0.46600000000000003</v>
          </cell>
          <cell r="AP479">
            <v>0.46700000000000003</v>
          </cell>
          <cell r="AQ479">
            <v>0.46700000000000003</v>
          </cell>
          <cell r="AR479">
            <v>0.46700000000000003</v>
          </cell>
          <cell r="AT479">
            <v>1.399</v>
          </cell>
          <cell r="AU479">
            <v>1.399</v>
          </cell>
          <cell r="AV479">
            <v>1.399</v>
          </cell>
          <cell r="AY479">
            <v>0.433</v>
          </cell>
          <cell r="AZ479">
            <v>0.433</v>
          </cell>
          <cell r="BA479">
            <v>0.433</v>
          </cell>
          <cell r="BC479">
            <v>0.433</v>
          </cell>
          <cell r="BD479">
            <v>0.433</v>
          </cell>
          <cell r="BE479">
            <v>0.433</v>
          </cell>
          <cell r="BG479">
            <v>0.434</v>
          </cell>
          <cell r="BH479">
            <v>0.434</v>
          </cell>
          <cell r="BI479">
            <v>0.434</v>
          </cell>
          <cell r="BK479">
            <v>1.3</v>
          </cell>
          <cell r="BL479">
            <v>1.3</v>
          </cell>
          <cell r="BM479">
            <v>1.3</v>
          </cell>
          <cell r="BP479">
            <v>0.433</v>
          </cell>
          <cell r="BQ479">
            <v>0.433</v>
          </cell>
          <cell r="BR479">
            <v>0.433</v>
          </cell>
          <cell r="BT479">
            <v>0.433</v>
          </cell>
          <cell r="BU479">
            <v>0.433</v>
          </cell>
          <cell r="BV479">
            <v>0.433</v>
          </cell>
          <cell r="BX479">
            <v>0.434</v>
          </cell>
          <cell r="BY479">
            <v>0.434</v>
          </cell>
          <cell r="BZ479">
            <v>0.434</v>
          </cell>
          <cell r="CB479">
            <v>1.3</v>
          </cell>
          <cell r="CC479">
            <v>1.3</v>
          </cell>
          <cell r="CD479">
            <v>1.3</v>
          </cell>
          <cell r="CG479">
            <v>5.2989999999999995</v>
          </cell>
          <cell r="CH479">
            <v>5.1239999999999997</v>
          </cell>
          <cell r="CI479">
            <v>5.1239999999999997</v>
          </cell>
        </row>
        <row r="480">
          <cell r="A480" t="str">
            <v>SLS &amp; MKTG EXP - ALLOC</v>
          </cell>
          <cell r="E480">
            <v>0</v>
          </cell>
          <cell r="F480">
            <v>0</v>
          </cell>
          <cell r="G480">
            <v>0</v>
          </cell>
          <cell r="H480">
            <v>0.1</v>
          </cell>
          <cell r="K480">
            <v>4.5999999999999999E-2</v>
          </cell>
          <cell r="L480">
            <v>4.4999999999999998E-2</v>
          </cell>
          <cell r="M480">
            <v>5.1999999999999998E-2</v>
          </cell>
          <cell r="N480">
            <v>6.8999999999999992E-2</v>
          </cell>
          <cell r="Q480">
            <v>0.14299999999999999</v>
          </cell>
          <cell r="R480">
            <v>0.11799999999999999</v>
          </cell>
          <cell r="S480">
            <v>0.11799999999999999</v>
          </cell>
          <cell r="U480">
            <v>0.14299999999999999</v>
          </cell>
          <cell r="V480">
            <v>0.14299999999999999</v>
          </cell>
          <cell r="W480">
            <v>0.14299999999999999</v>
          </cell>
          <cell r="Y480">
            <v>0.14299999999999999</v>
          </cell>
          <cell r="Z480">
            <v>0.14299999999999999</v>
          </cell>
          <cell r="AA480">
            <v>0.14299999999999999</v>
          </cell>
          <cell r="AC480">
            <v>0.42899999999999994</v>
          </cell>
          <cell r="AD480">
            <v>0.40400000000000003</v>
          </cell>
          <cell r="AE480">
            <v>0.40400000000000003</v>
          </cell>
          <cell r="AH480">
            <v>0.14299999999999999</v>
          </cell>
          <cell r="AI480">
            <v>0.14299999999999999</v>
          </cell>
          <cell r="AJ480">
            <v>0.14299999999999999</v>
          </cell>
          <cell r="AL480">
            <v>0.14299999999999999</v>
          </cell>
          <cell r="AM480">
            <v>0.14299999999999999</v>
          </cell>
          <cell r="AN480">
            <v>0.14299999999999999</v>
          </cell>
          <cell r="AP480">
            <v>0.14299999999999999</v>
          </cell>
          <cell r="AQ480">
            <v>0.14299999999999999</v>
          </cell>
          <cell r="AR480">
            <v>0.14299999999999999</v>
          </cell>
          <cell r="AT480">
            <v>0.42899999999999994</v>
          </cell>
          <cell r="AU480">
            <v>0.42899999999999994</v>
          </cell>
          <cell r="AV480">
            <v>0.42899999999999994</v>
          </cell>
          <cell r="AY480">
            <v>0.14299999999999999</v>
          </cell>
          <cell r="AZ480">
            <v>0.14299999999999999</v>
          </cell>
          <cell r="BA480">
            <v>0.14299999999999999</v>
          </cell>
          <cell r="BC480">
            <v>0.14299999999999999</v>
          </cell>
          <cell r="BD480">
            <v>0.14299999999999999</v>
          </cell>
          <cell r="BE480">
            <v>0.14299999999999999</v>
          </cell>
          <cell r="BG480">
            <v>0.14299999999999999</v>
          </cell>
          <cell r="BH480">
            <v>0.14299999999999999</v>
          </cell>
          <cell r="BI480">
            <v>0.14299999999999999</v>
          </cell>
          <cell r="BK480">
            <v>0.42899999999999994</v>
          </cell>
          <cell r="BL480">
            <v>0.42899999999999994</v>
          </cell>
          <cell r="BM480">
            <v>0.42899999999999994</v>
          </cell>
          <cell r="BP480">
            <v>0.14299999999999999</v>
          </cell>
          <cell r="BQ480">
            <v>0.14299999999999999</v>
          </cell>
          <cell r="BR480">
            <v>0.14299999999999999</v>
          </cell>
          <cell r="BT480">
            <v>0.14299999999999999</v>
          </cell>
          <cell r="BU480">
            <v>0.14299999999999999</v>
          </cell>
          <cell r="BV480">
            <v>0.14299999999999999</v>
          </cell>
          <cell r="BX480">
            <v>0.14299999999999999</v>
          </cell>
          <cell r="BY480">
            <v>0.14299999999999999</v>
          </cell>
          <cell r="BZ480">
            <v>0.14299999999999999</v>
          </cell>
          <cell r="CB480">
            <v>0.42899999999999994</v>
          </cell>
          <cell r="CC480">
            <v>0.42899999999999994</v>
          </cell>
          <cell r="CD480">
            <v>0.42899999999999994</v>
          </cell>
          <cell r="CG480">
            <v>1.7159999999999997</v>
          </cell>
          <cell r="CH480">
            <v>1.6909999999999998</v>
          </cell>
          <cell r="CI480">
            <v>1.6909999999999998</v>
          </cell>
        </row>
        <row r="481">
          <cell r="E481" t="str">
            <v xml:space="preserve">______ </v>
          </cell>
          <cell r="F481" t="str">
            <v xml:space="preserve">______ </v>
          </cell>
          <cell r="G481" t="str">
            <v xml:space="preserve">______ </v>
          </cell>
          <cell r="H481" t="str">
            <v xml:space="preserve">______ </v>
          </cell>
          <cell r="K481" t="str">
            <v xml:space="preserve">______ </v>
          </cell>
          <cell r="L481" t="str">
            <v xml:space="preserve">______ </v>
          </cell>
          <cell r="M481" t="str">
            <v xml:space="preserve">______ </v>
          </cell>
          <cell r="N481" t="str">
            <v xml:space="preserve">______ </v>
          </cell>
          <cell r="Q481" t="str">
            <v xml:space="preserve">______ </v>
          </cell>
          <cell r="R481" t="str">
            <v xml:space="preserve">______ </v>
          </cell>
          <cell r="S481" t="str">
            <v xml:space="preserve">______ </v>
          </cell>
          <cell r="U481" t="str">
            <v xml:space="preserve">______ </v>
          </cell>
          <cell r="V481" t="str">
            <v xml:space="preserve">______ </v>
          </cell>
          <cell r="W481" t="str">
            <v xml:space="preserve">______ </v>
          </cell>
          <cell r="Y481" t="str">
            <v xml:space="preserve">______ </v>
          </cell>
          <cell r="Z481" t="str">
            <v xml:space="preserve">______ </v>
          </cell>
          <cell r="AA481" t="str">
            <v xml:space="preserve">______ </v>
          </cell>
          <cell r="AC481" t="str">
            <v xml:space="preserve">______ </v>
          </cell>
          <cell r="AD481" t="str">
            <v xml:space="preserve">______ </v>
          </cell>
          <cell r="AE481" t="str">
            <v xml:space="preserve">______ </v>
          </cell>
          <cell r="AH481" t="str">
            <v xml:space="preserve">______ </v>
          </cell>
          <cell r="AI481" t="str">
            <v xml:space="preserve">______ </v>
          </cell>
          <cell r="AJ481" t="str">
            <v xml:space="preserve">______ </v>
          </cell>
          <cell r="AL481" t="str">
            <v xml:space="preserve">______ </v>
          </cell>
          <cell r="AM481" t="str">
            <v xml:space="preserve">______ </v>
          </cell>
          <cell r="AN481" t="str">
            <v xml:space="preserve">______ </v>
          </cell>
          <cell r="AP481" t="str">
            <v xml:space="preserve">______ </v>
          </cell>
          <cell r="AQ481" t="str">
            <v xml:space="preserve">______ </v>
          </cell>
          <cell r="AR481" t="str">
            <v xml:space="preserve">______ </v>
          </cell>
          <cell r="AT481" t="str">
            <v xml:space="preserve">______ </v>
          </cell>
          <cell r="AU481" t="str">
            <v xml:space="preserve">______ </v>
          </cell>
          <cell r="AV481" t="str">
            <v xml:space="preserve">______ </v>
          </cell>
          <cell r="AY481" t="str">
            <v xml:space="preserve">______ </v>
          </cell>
          <cell r="AZ481" t="str">
            <v xml:space="preserve">______ </v>
          </cell>
          <cell r="BA481" t="str">
            <v xml:space="preserve">______ </v>
          </cell>
          <cell r="BC481" t="str">
            <v xml:space="preserve">______ </v>
          </cell>
          <cell r="BD481" t="str">
            <v xml:space="preserve">______ </v>
          </cell>
          <cell r="BE481" t="str">
            <v xml:space="preserve">______ </v>
          </cell>
          <cell r="BG481" t="str">
            <v xml:space="preserve">______ </v>
          </cell>
          <cell r="BH481" t="str">
            <v xml:space="preserve">______ </v>
          </cell>
          <cell r="BI481" t="str">
            <v xml:space="preserve">______ </v>
          </cell>
          <cell r="BK481" t="str">
            <v xml:space="preserve">______ </v>
          </cell>
          <cell r="BL481" t="str">
            <v xml:space="preserve">______ </v>
          </cell>
          <cell r="BM481" t="str">
            <v xml:space="preserve">______ </v>
          </cell>
          <cell r="BP481" t="str">
            <v xml:space="preserve">______ </v>
          </cell>
          <cell r="BQ481" t="str">
            <v xml:space="preserve">______ </v>
          </cell>
          <cell r="BR481" t="str">
            <v xml:space="preserve">______ </v>
          </cell>
          <cell r="BT481" t="str">
            <v xml:space="preserve">______ </v>
          </cell>
          <cell r="BU481" t="str">
            <v xml:space="preserve">______ </v>
          </cell>
          <cell r="BV481" t="str">
            <v xml:space="preserve">______ </v>
          </cell>
          <cell r="BX481" t="str">
            <v xml:space="preserve">______ </v>
          </cell>
          <cell r="BY481" t="str">
            <v xml:space="preserve">______ </v>
          </cell>
          <cell r="BZ481" t="str">
            <v xml:space="preserve">______ </v>
          </cell>
          <cell r="CB481" t="str">
            <v xml:space="preserve">______ </v>
          </cell>
          <cell r="CC481" t="str">
            <v xml:space="preserve">______ </v>
          </cell>
          <cell r="CD481" t="str">
            <v xml:space="preserve">______ </v>
          </cell>
          <cell r="CG481" t="str">
            <v xml:space="preserve">______ </v>
          </cell>
          <cell r="CH481" t="str">
            <v xml:space="preserve">______ </v>
          </cell>
          <cell r="CI481" t="str">
            <v xml:space="preserve">______ </v>
          </cell>
        </row>
        <row r="482">
          <cell r="A482" t="str">
            <v>TOTAL SLS &amp; MKTG EXP</v>
          </cell>
          <cell r="E482">
            <v>0.10516</v>
          </cell>
          <cell r="F482">
            <v>0</v>
          </cell>
          <cell r="G482">
            <v>0.2</v>
          </cell>
          <cell r="H482">
            <v>0.7</v>
          </cell>
          <cell r="K482">
            <v>0.45700000000000002</v>
          </cell>
          <cell r="L482">
            <v>0.75200000000000011</v>
          </cell>
          <cell r="M482">
            <v>0.86499999999999999</v>
          </cell>
          <cell r="N482">
            <v>1.022</v>
          </cell>
          <cell r="Q482">
            <v>0.57599999999999996</v>
          </cell>
          <cell r="R482">
            <v>0.376</v>
          </cell>
          <cell r="S482">
            <v>0.376</v>
          </cell>
          <cell r="U482">
            <v>0.57599999999999996</v>
          </cell>
          <cell r="V482">
            <v>0.57599999999999996</v>
          </cell>
          <cell r="W482">
            <v>0.57599999999999996</v>
          </cell>
          <cell r="Y482">
            <v>0.57699999999999996</v>
          </cell>
          <cell r="Z482">
            <v>0.57699999999999996</v>
          </cell>
          <cell r="AA482">
            <v>0.57699999999999996</v>
          </cell>
          <cell r="AC482">
            <v>1.7290000000000001</v>
          </cell>
          <cell r="AD482">
            <v>1.5289999999999999</v>
          </cell>
          <cell r="AE482">
            <v>1.5289999999999999</v>
          </cell>
          <cell r="AH482">
            <v>0.60899999999999999</v>
          </cell>
          <cell r="AI482">
            <v>0.60899999999999999</v>
          </cell>
          <cell r="AJ482">
            <v>0.60899999999999999</v>
          </cell>
          <cell r="AL482">
            <v>0.60899999999999999</v>
          </cell>
          <cell r="AM482">
            <v>0.60899999999999999</v>
          </cell>
          <cell r="AN482">
            <v>0.60899999999999999</v>
          </cell>
          <cell r="AP482">
            <v>0.61</v>
          </cell>
          <cell r="AQ482">
            <v>0.61</v>
          </cell>
          <cell r="AR482">
            <v>0.61</v>
          </cell>
          <cell r="AT482">
            <v>1.8279999999999998</v>
          </cell>
          <cell r="AU482">
            <v>1.8279999999999998</v>
          </cell>
          <cell r="AV482">
            <v>1.8279999999999998</v>
          </cell>
          <cell r="AY482">
            <v>0.57599999999999996</v>
          </cell>
          <cell r="AZ482">
            <v>0.57599999999999996</v>
          </cell>
          <cell r="BA482">
            <v>0.57599999999999996</v>
          </cell>
          <cell r="BC482">
            <v>0.57599999999999996</v>
          </cell>
          <cell r="BD482">
            <v>0.57599999999999996</v>
          </cell>
          <cell r="BE482">
            <v>0.57599999999999996</v>
          </cell>
          <cell r="BG482">
            <v>0.57699999999999996</v>
          </cell>
          <cell r="BH482">
            <v>0.57699999999999996</v>
          </cell>
          <cell r="BI482">
            <v>0.57699999999999996</v>
          </cell>
          <cell r="BK482">
            <v>1.7290000000000001</v>
          </cell>
          <cell r="BL482">
            <v>1.7290000000000001</v>
          </cell>
          <cell r="BM482">
            <v>1.7290000000000001</v>
          </cell>
          <cell r="BP482">
            <v>0.57599999999999996</v>
          </cell>
          <cell r="BQ482">
            <v>0.57599999999999996</v>
          </cell>
          <cell r="BR482">
            <v>0.57599999999999996</v>
          </cell>
          <cell r="BT482">
            <v>0.57599999999999996</v>
          </cell>
          <cell r="BU482">
            <v>0.57599999999999996</v>
          </cell>
          <cell r="BV482">
            <v>0.57599999999999996</v>
          </cell>
          <cell r="BX482">
            <v>0.57699999999999996</v>
          </cell>
          <cell r="BY482">
            <v>0.57699999999999996</v>
          </cell>
          <cell r="BZ482">
            <v>0.57699999999999996</v>
          </cell>
          <cell r="CB482">
            <v>1.7290000000000001</v>
          </cell>
          <cell r="CC482">
            <v>1.7290000000000001</v>
          </cell>
          <cell r="CD482">
            <v>1.7290000000000001</v>
          </cell>
          <cell r="CG482">
            <v>7.0149999999999988</v>
          </cell>
          <cell r="CH482">
            <v>6.8149999999999995</v>
          </cell>
          <cell r="CI482">
            <v>6.8149999999999995</v>
          </cell>
        </row>
        <row r="484">
          <cell r="A484" t="str">
            <v>G&amp;A EXP - DIV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5.5E-2</v>
          </cell>
          <cell r="Q484">
            <v>6.6000000000000003E-2</v>
          </cell>
          <cell r="R484">
            <v>0</v>
          </cell>
          <cell r="S484">
            <v>0</v>
          </cell>
          <cell r="U484">
            <v>6.6000000000000003E-2</v>
          </cell>
          <cell r="V484">
            <v>6.6000000000000003E-2</v>
          </cell>
          <cell r="W484">
            <v>6.6000000000000003E-2</v>
          </cell>
          <cell r="Y484">
            <v>6.7000000000000004E-2</v>
          </cell>
          <cell r="Z484">
            <v>6.7000000000000004E-2</v>
          </cell>
          <cell r="AA484">
            <v>6.7000000000000004E-2</v>
          </cell>
          <cell r="AC484">
            <v>0.19900000000000001</v>
          </cell>
          <cell r="AD484">
            <v>0.13300000000000001</v>
          </cell>
          <cell r="AE484">
            <v>0.13300000000000001</v>
          </cell>
          <cell r="AH484">
            <v>6.6000000000000003E-2</v>
          </cell>
          <cell r="AI484">
            <v>6.6000000000000003E-2</v>
          </cell>
          <cell r="AJ484">
            <v>6.6000000000000003E-2</v>
          </cell>
          <cell r="AL484">
            <v>6.6000000000000003E-2</v>
          </cell>
          <cell r="AM484">
            <v>6.6000000000000003E-2</v>
          </cell>
          <cell r="AN484">
            <v>6.6000000000000003E-2</v>
          </cell>
          <cell r="AP484">
            <v>6.7000000000000004E-2</v>
          </cell>
          <cell r="AQ484">
            <v>6.7000000000000004E-2</v>
          </cell>
          <cell r="AR484">
            <v>6.7000000000000004E-2</v>
          </cell>
          <cell r="AT484">
            <v>0.19900000000000001</v>
          </cell>
          <cell r="AU484">
            <v>0.19900000000000001</v>
          </cell>
          <cell r="AV484">
            <v>0.19900000000000001</v>
          </cell>
          <cell r="AY484">
            <v>6.6000000000000003E-2</v>
          </cell>
          <cell r="AZ484">
            <v>6.6000000000000003E-2</v>
          </cell>
          <cell r="BA484">
            <v>6.6000000000000003E-2</v>
          </cell>
          <cell r="BC484">
            <v>6.6000000000000003E-2</v>
          </cell>
          <cell r="BD484">
            <v>6.6000000000000003E-2</v>
          </cell>
          <cell r="BE484">
            <v>6.6000000000000003E-2</v>
          </cell>
          <cell r="BG484">
            <v>6.7000000000000004E-2</v>
          </cell>
          <cell r="BH484">
            <v>6.7000000000000004E-2</v>
          </cell>
          <cell r="BI484">
            <v>6.7000000000000004E-2</v>
          </cell>
          <cell r="BK484">
            <v>0.19900000000000001</v>
          </cell>
          <cell r="BL484">
            <v>0.19900000000000001</v>
          </cell>
          <cell r="BM484">
            <v>0.19900000000000001</v>
          </cell>
          <cell r="BP484">
            <v>6.6000000000000003E-2</v>
          </cell>
          <cell r="BQ484">
            <v>6.6000000000000003E-2</v>
          </cell>
          <cell r="BR484">
            <v>6.6000000000000003E-2</v>
          </cell>
          <cell r="BT484">
            <v>6.6000000000000003E-2</v>
          </cell>
          <cell r="BU484">
            <v>6.6000000000000003E-2</v>
          </cell>
          <cell r="BV484">
            <v>6.6000000000000003E-2</v>
          </cell>
          <cell r="BX484">
            <v>6.7000000000000004E-2</v>
          </cell>
          <cell r="BY484">
            <v>6.7000000000000004E-2</v>
          </cell>
          <cell r="BZ484">
            <v>6.7000000000000004E-2</v>
          </cell>
          <cell r="CB484">
            <v>0.19900000000000001</v>
          </cell>
          <cell r="CC484">
            <v>0.19900000000000001</v>
          </cell>
          <cell r="CD484">
            <v>0.19900000000000001</v>
          </cell>
          <cell r="CG484">
            <v>0.79600000000000004</v>
          </cell>
          <cell r="CH484">
            <v>0.73</v>
          </cell>
          <cell r="CI484">
            <v>0.73</v>
          </cell>
        </row>
        <row r="485">
          <cell r="A485" t="str">
            <v>G&amp;A EXP - ALLOC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K485">
            <v>1.6E-2</v>
          </cell>
          <cell r="L485">
            <v>0.02</v>
          </cell>
          <cell r="M485">
            <v>0.114</v>
          </cell>
          <cell r="N485">
            <v>1.0999999999999999E-2</v>
          </cell>
          <cell r="Q485">
            <v>6.5000000000000002E-2</v>
          </cell>
          <cell r="R485">
            <v>3.5000000000000003E-2</v>
          </cell>
          <cell r="S485">
            <v>3.5000000000000003E-2</v>
          </cell>
          <cell r="U485">
            <v>6.5000000000000002E-2</v>
          </cell>
          <cell r="V485">
            <v>6.5000000000000002E-2</v>
          </cell>
          <cell r="W485">
            <v>6.5000000000000002E-2</v>
          </cell>
          <cell r="Y485">
            <v>6.5000000000000002E-2</v>
          </cell>
          <cell r="Z485">
            <v>6.5000000000000002E-2</v>
          </cell>
          <cell r="AA485">
            <v>6.5000000000000002E-2</v>
          </cell>
          <cell r="AC485">
            <v>0.19500000000000001</v>
          </cell>
          <cell r="AD485">
            <v>0.16500000000000001</v>
          </cell>
          <cell r="AE485">
            <v>0.16500000000000001</v>
          </cell>
          <cell r="AH485">
            <v>6.5000000000000002E-2</v>
          </cell>
          <cell r="AI485">
            <v>6.5000000000000002E-2</v>
          </cell>
          <cell r="AJ485">
            <v>6.5000000000000002E-2</v>
          </cell>
          <cell r="AL485">
            <v>6.5000000000000002E-2</v>
          </cell>
          <cell r="AM485">
            <v>6.5000000000000002E-2</v>
          </cell>
          <cell r="AN485">
            <v>6.5000000000000002E-2</v>
          </cell>
          <cell r="AP485">
            <v>6.5000000000000002E-2</v>
          </cell>
          <cell r="AQ485">
            <v>6.5000000000000002E-2</v>
          </cell>
          <cell r="AR485">
            <v>6.5000000000000002E-2</v>
          </cell>
          <cell r="AT485">
            <v>0.19500000000000001</v>
          </cell>
          <cell r="AU485">
            <v>0.19500000000000001</v>
          </cell>
          <cell r="AV485">
            <v>0.19500000000000001</v>
          </cell>
          <cell r="AY485">
            <v>6.5000000000000002E-2</v>
          </cell>
          <cell r="AZ485">
            <v>6.5000000000000002E-2</v>
          </cell>
          <cell r="BA485">
            <v>6.5000000000000002E-2</v>
          </cell>
          <cell r="BC485">
            <v>6.5000000000000002E-2</v>
          </cell>
          <cell r="BD485">
            <v>6.5000000000000002E-2</v>
          </cell>
          <cell r="BE485">
            <v>6.5000000000000002E-2</v>
          </cell>
          <cell r="BG485">
            <v>6.8000000000000005E-2</v>
          </cell>
          <cell r="BH485">
            <v>6.8000000000000005E-2</v>
          </cell>
          <cell r="BI485">
            <v>6.8000000000000005E-2</v>
          </cell>
          <cell r="BK485">
            <v>0.19800000000000001</v>
          </cell>
          <cell r="BL485">
            <v>0.19800000000000001</v>
          </cell>
          <cell r="BM485">
            <v>0.19800000000000001</v>
          </cell>
          <cell r="BP485">
            <v>7.1000000000000008E-2</v>
          </cell>
          <cell r="BQ485">
            <v>7.1000000000000008E-2</v>
          </cell>
          <cell r="BR485">
            <v>7.1000000000000008E-2</v>
          </cell>
          <cell r="BT485">
            <v>7.1000000000000008E-2</v>
          </cell>
          <cell r="BU485">
            <v>7.1000000000000008E-2</v>
          </cell>
          <cell r="BV485">
            <v>7.1000000000000008E-2</v>
          </cell>
          <cell r="BX485">
            <v>7.1000000000000008E-2</v>
          </cell>
          <cell r="BY485">
            <v>7.1000000000000008E-2</v>
          </cell>
          <cell r="BZ485">
            <v>7.1000000000000008E-2</v>
          </cell>
          <cell r="CB485">
            <v>0.21300000000000002</v>
          </cell>
          <cell r="CC485">
            <v>0.21300000000000002</v>
          </cell>
          <cell r="CD485">
            <v>0.21300000000000002</v>
          </cell>
          <cell r="CG485">
            <v>0.80100000000000016</v>
          </cell>
          <cell r="CH485">
            <v>0.77100000000000013</v>
          </cell>
          <cell r="CI485">
            <v>0.77100000000000013</v>
          </cell>
        </row>
        <row r="486">
          <cell r="E486" t="str">
            <v xml:space="preserve">______ </v>
          </cell>
          <cell r="F486" t="str">
            <v xml:space="preserve">______ </v>
          </cell>
          <cell r="G486" t="str">
            <v xml:space="preserve">______ </v>
          </cell>
          <cell r="H486" t="str">
            <v xml:space="preserve">______ </v>
          </cell>
          <cell r="K486" t="str">
            <v xml:space="preserve">______ </v>
          </cell>
          <cell r="L486" t="str">
            <v xml:space="preserve">______ </v>
          </cell>
          <cell r="M486" t="str">
            <v xml:space="preserve">______ </v>
          </cell>
          <cell r="N486" t="str">
            <v xml:space="preserve">______ </v>
          </cell>
          <cell r="Q486" t="str">
            <v xml:space="preserve">______ </v>
          </cell>
          <cell r="R486" t="str">
            <v xml:space="preserve">______ </v>
          </cell>
          <cell r="S486" t="str">
            <v xml:space="preserve">______ </v>
          </cell>
          <cell r="U486" t="str">
            <v xml:space="preserve">______ </v>
          </cell>
          <cell r="V486" t="str">
            <v xml:space="preserve">______ </v>
          </cell>
          <cell r="W486" t="str">
            <v xml:space="preserve">______ </v>
          </cell>
          <cell r="Y486" t="str">
            <v xml:space="preserve">______ </v>
          </cell>
          <cell r="Z486" t="str">
            <v xml:space="preserve">______ </v>
          </cell>
          <cell r="AA486" t="str">
            <v xml:space="preserve">______ </v>
          </cell>
          <cell r="AC486" t="str">
            <v xml:space="preserve">______ </v>
          </cell>
          <cell r="AD486" t="str">
            <v xml:space="preserve">______ </v>
          </cell>
          <cell r="AE486" t="str">
            <v xml:space="preserve">______ </v>
          </cell>
          <cell r="AH486" t="str">
            <v xml:space="preserve">______ </v>
          </cell>
          <cell r="AI486" t="str">
            <v xml:space="preserve">______ </v>
          </cell>
          <cell r="AJ486" t="str">
            <v xml:space="preserve">______ </v>
          </cell>
          <cell r="AL486" t="str">
            <v xml:space="preserve">______ </v>
          </cell>
          <cell r="AM486" t="str">
            <v xml:space="preserve">______ </v>
          </cell>
          <cell r="AN486" t="str">
            <v xml:space="preserve">______ </v>
          </cell>
          <cell r="AP486" t="str">
            <v xml:space="preserve">______ </v>
          </cell>
          <cell r="AQ486" t="str">
            <v xml:space="preserve">______ </v>
          </cell>
          <cell r="AR486" t="str">
            <v xml:space="preserve">______ </v>
          </cell>
          <cell r="AT486" t="str">
            <v xml:space="preserve">______ </v>
          </cell>
          <cell r="AU486" t="str">
            <v xml:space="preserve">______ </v>
          </cell>
          <cell r="AV486" t="str">
            <v xml:space="preserve">______ </v>
          </cell>
          <cell r="AY486" t="str">
            <v xml:space="preserve">______ </v>
          </cell>
          <cell r="AZ486" t="str">
            <v xml:space="preserve">______ </v>
          </cell>
          <cell r="BA486" t="str">
            <v xml:space="preserve">______ </v>
          </cell>
          <cell r="BC486" t="str">
            <v xml:space="preserve">______ </v>
          </cell>
          <cell r="BD486" t="str">
            <v xml:space="preserve">______ </v>
          </cell>
          <cell r="BE486" t="str">
            <v xml:space="preserve">______ </v>
          </cell>
          <cell r="BG486" t="str">
            <v xml:space="preserve">______ </v>
          </cell>
          <cell r="BH486" t="str">
            <v xml:space="preserve">______ </v>
          </cell>
          <cell r="BI486" t="str">
            <v xml:space="preserve">______ </v>
          </cell>
          <cell r="BK486" t="str">
            <v xml:space="preserve">______ </v>
          </cell>
          <cell r="BL486" t="str">
            <v xml:space="preserve">______ </v>
          </cell>
          <cell r="BM486" t="str">
            <v xml:space="preserve">______ </v>
          </cell>
          <cell r="BP486" t="str">
            <v xml:space="preserve">______ </v>
          </cell>
          <cell r="BQ486" t="str">
            <v xml:space="preserve">______ </v>
          </cell>
          <cell r="BR486" t="str">
            <v xml:space="preserve">______ </v>
          </cell>
          <cell r="BT486" t="str">
            <v xml:space="preserve">______ </v>
          </cell>
          <cell r="BU486" t="str">
            <v xml:space="preserve">______ </v>
          </cell>
          <cell r="BV486" t="str">
            <v xml:space="preserve">______ </v>
          </cell>
          <cell r="BX486" t="str">
            <v xml:space="preserve">______ </v>
          </cell>
          <cell r="BY486" t="str">
            <v xml:space="preserve">______ </v>
          </cell>
          <cell r="BZ486" t="str">
            <v xml:space="preserve">______ </v>
          </cell>
          <cell r="CB486" t="str">
            <v xml:space="preserve">______ </v>
          </cell>
          <cell r="CC486" t="str">
            <v xml:space="preserve">______ </v>
          </cell>
          <cell r="CD486" t="str">
            <v xml:space="preserve">______ </v>
          </cell>
          <cell r="CG486" t="str">
            <v xml:space="preserve">______ </v>
          </cell>
          <cell r="CH486" t="str">
            <v xml:space="preserve">______ </v>
          </cell>
          <cell r="CI486" t="str">
            <v xml:space="preserve">______ </v>
          </cell>
        </row>
        <row r="487">
          <cell r="A487" t="str">
            <v>TOTAL G&amp;A EXPENSE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K487">
            <v>1.6E-2</v>
          </cell>
          <cell r="L487">
            <v>0.02</v>
          </cell>
          <cell r="M487">
            <v>0.114</v>
          </cell>
          <cell r="N487">
            <v>6.6000000000000003E-2</v>
          </cell>
          <cell r="Q487">
            <v>0.13100000000000001</v>
          </cell>
          <cell r="R487">
            <v>3.5000000000000003E-2</v>
          </cell>
          <cell r="S487">
            <v>3.5000000000000003E-2</v>
          </cell>
          <cell r="U487">
            <v>0.13100000000000001</v>
          </cell>
          <cell r="V487">
            <v>0.13100000000000001</v>
          </cell>
          <cell r="W487">
            <v>0.13100000000000001</v>
          </cell>
          <cell r="Y487">
            <v>0.13200000000000001</v>
          </cell>
          <cell r="Z487">
            <v>0.13200000000000001</v>
          </cell>
          <cell r="AA487">
            <v>0.13200000000000001</v>
          </cell>
          <cell r="AC487">
            <v>0.39400000000000002</v>
          </cell>
          <cell r="AD487">
            <v>0.29800000000000004</v>
          </cell>
          <cell r="AE487">
            <v>0.29800000000000004</v>
          </cell>
          <cell r="AH487">
            <v>0.13100000000000001</v>
          </cell>
          <cell r="AI487">
            <v>0.13100000000000001</v>
          </cell>
          <cell r="AJ487">
            <v>0.13100000000000001</v>
          </cell>
          <cell r="AL487">
            <v>0.13100000000000001</v>
          </cell>
          <cell r="AM487">
            <v>0.13100000000000001</v>
          </cell>
          <cell r="AN487">
            <v>0.13100000000000001</v>
          </cell>
          <cell r="AP487">
            <v>0.13200000000000001</v>
          </cell>
          <cell r="AQ487">
            <v>0.13200000000000001</v>
          </cell>
          <cell r="AR487">
            <v>0.13200000000000001</v>
          </cell>
          <cell r="AT487">
            <v>0.39400000000000002</v>
          </cell>
          <cell r="AU487">
            <v>0.39400000000000002</v>
          </cell>
          <cell r="AV487">
            <v>0.39400000000000002</v>
          </cell>
          <cell r="AY487">
            <v>0.13100000000000001</v>
          </cell>
          <cell r="AZ487">
            <v>0.13100000000000001</v>
          </cell>
          <cell r="BA487">
            <v>0.13100000000000001</v>
          </cell>
          <cell r="BC487">
            <v>0.13100000000000001</v>
          </cell>
          <cell r="BD487">
            <v>0.13100000000000001</v>
          </cell>
          <cell r="BE487">
            <v>0.13100000000000001</v>
          </cell>
          <cell r="BG487">
            <v>0.13500000000000001</v>
          </cell>
          <cell r="BH487">
            <v>0.13500000000000001</v>
          </cell>
          <cell r="BI487">
            <v>0.13500000000000001</v>
          </cell>
          <cell r="BK487">
            <v>0.39700000000000002</v>
          </cell>
          <cell r="BL487">
            <v>0.39700000000000002</v>
          </cell>
          <cell r="BM487">
            <v>0.39700000000000002</v>
          </cell>
          <cell r="BP487">
            <v>0.13700000000000001</v>
          </cell>
          <cell r="BQ487">
            <v>0.13700000000000001</v>
          </cell>
          <cell r="BR487">
            <v>0.13700000000000001</v>
          </cell>
          <cell r="BT487">
            <v>0.13700000000000001</v>
          </cell>
          <cell r="BU487">
            <v>0.13700000000000001</v>
          </cell>
          <cell r="BV487">
            <v>0.13700000000000001</v>
          </cell>
          <cell r="BX487">
            <v>0.13800000000000001</v>
          </cell>
          <cell r="BY487">
            <v>0.13800000000000001</v>
          </cell>
          <cell r="BZ487">
            <v>0.13800000000000001</v>
          </cell>
          <cell r="CB487">
            <v>0.41200000000000003</v>
          </cell>
          <cell r="CC487">
            <v>0.41200000000000003</v>
          </cell>
          <cell r="CD487">
            <v>0.41200000000000003</v>
          </cell>
          <cell r="CG487">
            <v>1.5970000000000002</v>
          </cell>
          <cell r="CH487">
            <v>1.5010000000000001</v>
          </cell>
          <cell r="CI487">
            <v>1.5010000000000001</v>
          </cell>
        </row>
        <row r="489">
          <cell r="A489" t="str">
            <v>S,G&amp;A - DIV</v>
          </cell>
          <cell r="E489">
            <v>0.10516</v>
          </cell>
          <cell r="F489">
            <v>0</v>
          </cell>
          <cell r="G489">
            <v>0.2</v>
          </cell>
          <cell r="H489">
            <v>0.6</v>
          </cell>
          <cell r="K489">
            <v>0.41100000000000003</v>
          </cell>
          <cell r="L489">
            <v>0.70700000000000007</v>
          </cell>
          <cell r="M489">
            <v>0.81299999999999994</v>
          </cell>
          <cell r="N489">
            <v>1.008</v>
          </cell>
          <cell r="Q489">
            <v>0.499</v>
          </cell>
          <cell r="R489">
            <v>0.25800000000000001</v>
          </cell>
          <cell r="S489">
            <v>0.25800000000000001</v>
          </cell>
          <cell r="U489">
            <v>0.499</v>
          </cell>
          <cell r="V489">
            <v>0.499</v>
          </cell>
          <cell r="W489">
            <v>0.499</v>
          </cell>
          <cell r="Y489">
            <v>0.501</v>
          </cell>
          <cell r="Z489">
            <v>0.501</v>
          </cell>
          <cell r="AA489">
            <v>0.501</v>
          </cell>
          <cell r="AC489">
            <v>1.4990000000000001</v>
          </cell>
          <cell r="AD489">
            <v>1.258</v>
          </cell>
          <cell r="AE489">
            <v>1.258</v>
          </cell>
          <cell r="AH489">
            <v>0.53200000000000003</v>
          </cell>
          <cell r="AI489">
            <v>0.53200000000000003</v>
          </cell>
          <cell r="AJ489">
            <v>0.53200000000000003</v>
          </cell>
          <cell r="AL489">
            <v>0.53200000000000003</v>
          </cell>
          <cell r="AM489">
            <v>0.53200000000000003</v>
          </cell>
          <cell r="AN489">
            <v>0.53200000000000003</v>
          </cell>
          <cell r="AP489">
            <v>0.53400000000000003</v>
          </cell>
          <cell r="AQ489">
            <v>0.53400000000000003</v>
          </cell>
          <cell r="AR489">
            <v>0.53400000000000003</v>
          </cell>
          <cell r="AT489">
            <v>1.5980000000000001</v>
          </cell>
          <cell r="AU489">
            <v>1.5980000000000001</v>
          </cell>
          <cell r="AV489">
            <v>1.5980000000000001</v>
          </cell>
          <cell r="AY489">
            <v>0.499</v>
          </cell>
          <cell r="AZ489">
            <v>0.499</v>
          </cell>
          <cell r="BA489">
            <v>0.499</v>
          </cell>
          <cell r="BC489">
            <v>0.499</v>
          </cell>
          <cell r="BD489">
            <v>0.499</v>
          </cell>
          <cell r="BE489">
            <v>0.499</v>
          </cell>
          <cell r="BG489">
            <v>0.501</v>
          </cell>
          <cell r="BH489">
            <v>0.501</v>
          </cell>
          <cell r="BI489">
            <v>0.501</v>
          </cell>
          <cell r="BK489">
            <v>1.4990000000000001</v>
          </cell>
          <cell r="BL489">
            <v>1.4990000000000001</v>
          </cell>
          <cell r="BM489">
            <v>1.4990000000000001</v>
          </cell>
          <cell r="BP489">
            <v>0.499</v>
          </cell>
          <cell r="BQ489">
            <v>0.499</v>
          </cell>
          <cell r="BR489">
            <v>0.499</v>
          </cell>
          <cell r="BT489">
            <v>0.499</v>
          </cell>
          <cell r="BU489">
            <v>0.499</v>
          </cell>
          <cell r="BV489">
            <v>0.499</v>
          </cell>
          <cell r="BX489">
            <v>0.501</v>
          </cell>
          <cell r="BY489">
            <v>0.501</v>
          </cell>
          <cell r="BZ489">
            <v>0.501</v>
          </cell>
          <cell r="CB489">
            <v>1.4990000000000001</v>
          </cell>
          <cell r="CC489">
            <v>1.4990000000000001</v>
          </cell>
          <cell r="CD489">
            <v>1.4990000000000001</v>
          </cell>
          <cell r="CG489">
            <v>6.0950000000000006</v>
          </cell>
          <cell r="CH489">
            <v>5.854000000000001</v>
          </cell>
          <cell r="CI489">
            <v>5.854000000000001</v>
          </cell>
        </row>
        <row r="490">
          <cell r="A490" t="str">
            <v>S,G&amp;A - ALLOC</v>
          </cell>
          <cell r="E490">
            <v>0</v>
          </cell>
          <cell r="F490">
            <v>0</v>
          </cell>
          <cell r="G490">
            <v>0</v>
          </cell>
          <cell r="H490">
            <v>0.1</v>
          </cell>
          <cell r="K490">
            <v>6.2E-2</v>
          </cell>
          <cell r="L490">
            <v>6.5000000000000002E-2</v>
          </cell>
          <cell r="M490">
            <v>0.16600000000000001</v>
          </cell>
          <cell r="N490">
            <v>7.9999999999999988E-2</v>
          </cell>
          <cell r="Q490">
            <v>0.20799999999999999</v>
          </cell>
          <cell r="R490">
            <v>0.153</v>
          </cell>
          <cell r="S490">
            <v>0.153</v>
          </cell>
          <cell r="U490">
            <v>0.20799999999999999</v>
          </cell>
          <cell r="V490">
            <v>0.20799999999999999</v>
          </cell>
          <cell r="W490">
            <v>0.20799999999999999</v>
          </cell>
          <cell r="Y490">
            <v>0.20799999999999999</v>
          </cell>
          <cell r="Z490">
            <v>0.20799999999999999</v>
          </cell>
          <cell r="AA490">
            <v>0.20799999999999999</v>
          </cell>
          <cell r="AC490">
            <v>0.624</v>
          </cell>
          <cell r="AD490">
            <v>0.56899999999999995</v>
          </cell>
          <cell r="AE490">
            <v>0.56899999999999995</v>
          </cell>
          <cell r="AH490">
            <v>0.20799999999999999</v>
          </cell>
          <cell r="AI490">
            <v>0.20799999999999999</v>
          </cell>
          <cell r="AJ490">
            <v>0.20799999999999999</v>
          </cell>
          <cell r="AL490">
            <v>0.20799999999999999</v>
          </cell>
          <cell r="AM490">
            <v>0.20799999999999999</v>
          </cell>
          <cell r="AN490">
            <v>0.20799999999999999</v>
          </cell>
          <cell r="AP490">
            <v>0.20799999999999999</v>
          </cell>
          <cell r="AQ490">
            <v>0.20799999999999999</v>
          </cell>
          <cell r="AR490">
            <v>0.20799999999999999</v>
          </cell>
          <cell r="AT490">
            <v>0.624</v>
          </cell>
          <cell r="AU490">
            <v>0.624</v>
          </cell>
          <cell r="AV490">
            <v>0.624</v>
          </cell>
          <cell r="AY490">
            <v>0.20799999999999999</v>
          </cell>
          <cell r="AZ490">
            <v>0.20799999999999999</v>
          </cell>
          <cell r="BA490">
            <v>0.20799999999999999</v>
          </cell>
          <cell r="BC490">
            <v>0.20799999999999999</v>
          </cell>
          <cell r="BD490">
            <v>0.20799999999999999</v>
          </cell>
          <cell r="BE490">
            <v>0.20799999999999999</v>
          </cell>
          <cell r="BG490">
            <v>0.21099999999999999</v>
          </cell>
          <cell r="BH490">
            <v>0.21099999999999999</v>
          </cell>
          <cell r="BI490">
            <v>0.21099999999999999</v>
          </cell>
          <cell r="BK490">
            <v>0.627</v>
          </cell>
          <cell r="BL490">
            <v>0.627</v>
          </cell>
          <cell r="BM490">
            <v>0.627</v>
          </cell>
          <cell r="BP490">
            <v>0.214</v>
          </cell>
          <cell r="BQ490">
            <v>0.214</v>
          </cell>
          <cell r="BR490">
            <v>0.214</v>
          </cell>
          <cell r="BT490">
            <v>0.214</v>
          </cell>
          <cell r="BU490">
            <v>0.214</v>
          </cell>
          <cell r="BV490">
            <v>0.214</v>
          </cell>
          <cell r="BX490">
            <v>0.214</v>
          </cell>
          <cell r="BY490">
            <v>0.214</v>
          </cell>
          <cell r="BZ490">
            <v>0.214</v>
          </cell>
          <cell r="CB490">
            <v>0.64200000000000002</v>
          </cell>
          <cell r="CC490">
            <v>0.64200000000000002</v>
          </cell>
          <cell r="CD490">
            <v>0.64200000000000002</v>
          </cell>
          <cell r="CG490">
            <v>2.5169999999999999</v>
          </cell>
          <cell r="CH490">
            <v>2.4620000000000002</v>
          </cell>
          <cell r="CI490">
            <v>2.4620000000000002</v>
          </cell>
        </row>
        <row r="491">
          <cell r="E491" t="str">
            <v xml:space="preserve">______ </v>
          </cell>
          <cell r="F491" t="str">
            <v xml:space="preserve">______ </v>
          </cell>
          <cell r="G491" t="str">
            <v xml:space="preserve">______ </v>
          </cell>
          <cell r="H491" t="str">
            <v xml:space="preserve">______ </v>
          </cell>
          <cell r="K491" t="str">
            <v xml:space="preserve">______ </v>
          </cell>
          <cell r="L491" t="str">
            <v xml:space="preserve">______ </v>
          </cell>
          <cell r="M491" t="str">
            <v xml:space="preserve">______ </v>
          </cell>
          <cell r="N491" t="str">
            <v xml:space="preserve">______ </v>
          </cell>
          <cell r="Q491" t="str">
            <v xml:space="preserve">______ </v>
          </cell>
          <cell r="R491" t="str">
            <v xml:space="preserve">______ </v>
          </cell>
          <cell r="S491" t="str">
            <v xml:space="preserve">______ </v>
          </cell>
          <cell r="U491" t="str">
            <v xml:space="preserve">______ </v>
          </cell>
          <cell r="V491" t="str">
            <v xml:space="preserve">______ </v>
          </cell>
          <cell r="W491" t="str">
            <v xml:space="preserve">______ </v>
          </cell>
          <cell r="Y491" t="str">
            <v xml:space="preserve">______ </v>
          </cell>
          <cell r="Z491" t="str">
            <v xml:space="preserve">______ </v>
          </cell>
          <cell r="AA491" t="str">
            <v xml:space="preserve">______ </v>
          </cell>
          <cell r="AC491" t="str">
            <v xml:space="preserve">______ </v>
          </cell>
          <cell r="AD491" t="str">
            <v xml:space="preserve">______ </v>
          </cell>
          <cell r="AE491" t="str">
            <v xml:space="preserve">______ </v>
          </cell>
          <cell r="AH491" t="str">
            <v xml:space="preserve">______ </v>
          </cell>
          <cell r="AI491" t="str">
            <v xml:space="preserve">______ </v>
          </cell>
          <cell r="AJ491" t="str">
            <v xml:space="preserve">______ </v>
          </cell>
          <cell r="AL491" t="str">
            <v xml:space="preserve">______ </v>
          </cell>
          <cell r="AM491" t="str">
            <v xml:space="preserve">______ </v>
          </cell>
          <cell r="AN491" t="str">
            <v xml:space="preserve">______ </v>
          </cell>
          <cell r="AP491" t="str">
            <v xml:space="preserve">______ </v>
          </cell>
          <cell r="AQ491" t="str">
            <v xml:space="preserve">______ </v>
          </cell>
          <cell r="AR491" t="str">
            <v xml:space="preserve">______ </v>
          </cell>
          <cell r="AT491" t="str">
            <v xml:space="preserve">______ </v>
          </cell>
          <cell r="AU491" t="str">
            <v xml:space="preserve">______ </v>
          </cell>
          <cell r="AV491" t="str">
            <v xml:space="preserve">______ </v>
          </cell>
          <cell r="AY491" t="str">
            <v xml:space="preserve">______ </v>
          </cell>
          <cell r="AZ491" t="str">
            <v xml:space="preserve">______ </v>
          </cell>
          <cell r="BA491" t="str">
            <v xml:space="preserve">______ </v>
          </cell>
          <cell r="BC491" t="str">
            <v xml:space="preserve">______ </v>
          </cell>
          <cell r="BD491" t="str">
            <v xml:space="preserve">______ </v>
          </cell>
          <cell r="BE491" t="str">
            <v xml:space="preserve">______ </v>
          </cell>
          <cell r="BG491" t="str">
            <v xml:space="preserve">______ </v>
          </cell>
          <cell r="BH491" t="str">
            <v xml:space="preserve">______ </v>
          </cell>
          <cell r="BI491" t="str">
            <v xml:space="preserve">______ </v>
          </cell>
          <cell r="BK491" t="str">
            <v xml:space="preserve">______ </v>
          </cell>
          <cell r="BL491" t="str">
            <v xml:space="preserve">______ </v>
          </cell>
          <cell r="BM491" t="str">
            <v xml:space="preserve">______ </v>
          </cell>
          <cell r="BP491" t="str">
            <v xml:space="preserve">______ </v>
          </cell>
          <cell r="BQ491" t="str">
            <v xml:space="preserve">______ </v>
          </cell>
          <cell r="BR491" t="str">
            <v xml:space="preserve">______ </v>
          </cell>
          <cell r="BT491" t="str">
            <v xml:space="preserve">______ </v>
          </cell>
          <cell r="BU491" t="str">
            <v xml:space="preserve">______ </v>
          </cell>
          <cell r="BV491" t="str">
            <v xml:space="preserve">______ </v>
          </cell>
          <cell r="BX491" t="str">
            <v xml:space="preserve">______ </v>
          </cell>
          <cell r="BY491" t="str">
            <v xml:space="preserve">______ </v>
          </cell>
          <cell r="BZ491" t="str">
            <v xml:space="preserve">______ </v>
          </cell>
          <cell r="CB491">
            <v>0</v>
          </cell>
          <cell r="CC491">
            <v>0</v>
          </cell>
          <cell r="CD491">
            <v>0</v>
          </cell>
          <cell r="CG491">
            <v>0</v>
          </cell>
          <cell r="CH491">
            <v>0</v>
          </cell>
          <cell r="CI491">
            <v>0</v>
          </cell>
        </row>
        <row r="492">
          <cell r="A492" t="str">
            <v>TOTAL OPERATING EXP</v>
          </cell>
          <cell r="E492">
            <v>4.56616</v>
          </cell>
          <cell r="F492">
            <v>5.4779999999999998</v>
          </cell>
          <cell r="G492">
            <v>5</v>
          </cell>
          <cell r="H492">
            <v>3.3000000000000003</v>
          </cell>
          <cell r="K492">
            <v>2.798</v>
          </cell>
          <cell r="L492">
            <v>3.4940000000000002</v>
          </cell>
          <cell r="M492">
            <v>2.3929999999999998</v>
          </cell>
          <cell r="N492">
            <v>3.754</v>
          </cell>
          <cell r="Q492">
            <v>1.9869999999999999</v>
          </cell>
          <cell r="R492">
            <v>0.96300000000000008</v>
          </cell>
          <cell r="S492">
            <v>0.96300000000000008</v>
          </cell>
          <cell r="U492">
            <v>1.9869999999999999</v>
          </cell>
          <cell r="V492">
            <v>1.3520000000000001</v>
          </cell>
          <cell r="W492">
            <v>1.3520000000000001</v>
          </cell>
          <cell r="Y492">
            <v>1.9890000000000001</v>
          </cell>
          <cell r="Z492">
            <v>1.4930000000000001</v>
          </cell>
          <cell r="AA492">
            <v>1.4930000000000001</v>
          </cell>
          <cell r="AC492">
            <v>5.9630000000000001</v>
          </cell>
          <cell r="AD492">
            <v>3.8079999999999998</v>
          </cell>
          <cell r="AE492">
            <v>3.8079999999999998</v>
          </cell>
          <cell r="AH492">
            <v>2.1150000000000002</v>
          </cell>
          <cell r="AI492">
            <v>1.34</v>
          </cell>
          <cell r="AJ492">
            <v>1.34</v>
          </cell>
          <cell r="AL492">
            <v>2.1150000000000002</v>
          </cell>
          <cell r="AM492">
            <v>1.34</v>
          </cell>
          <cell r="AN492">
            <v>1.34</v>
          </cell>
          <cell r="AP492">
            <v>2.117</v>
          </cell>
          <cell r="AQ492">
            <v>1.542</v>
          </cell>
          <cell r="AR492">
            <v>1.542</v>
          </cell>
          <cell r="AT492">
            <v>6.3469999999999995</v>
          </cell>
          <cell r="AU492">
            <v>4.2219999999999995</v>
          </cell>
          <cell r="AV492">
            <v>4.2219999999999995</v>
          </cell>
          <cell r="AY492">
            <v>2.2670000000000003</v>
          </cell>
          <cell r="AZ492">
            <v>2.2670000000000003</v>
          </cell>
          <cell r="BA492">
            <v>2.2670000000000003</v>
          </cell>
          <cell r="BC492">
            <v>2.2670000000000003</v>
          </cell>
          <cell r="BD492">
            <v>2.2670000000000003</v>
          </cell>
          <cell r="BE492">
            <v>2.2670000000000003</v>
          </cell>
          <cell r="BG492">
            <v>2.2719999999999998</v>
          </cell>
          <cell r="BH492">
            <v>2.2719999999999998</v>
          </cell>
          <cell r="BI492">
            <v>2.2719999999999998</v>
          </cell>
          <cell r="BK492">
            <v>6.806</v>
          </cell>
          <cell r="BL492">
            <v>6.806</v>
          </cell>
          <cell r="BM492">
            <v>6.806</v>
          </cell>
          <cell r="BP492">
            <v>2.4359999999999999</v>
          </cell>
          <cell r="BQ492">
            <v>2.4359999999999999</v>
          </cell>
          <cell r="BR492">
            <v>2.4359999999999999</v>
          </cell>
          <cell r="BT492">
            <v>2.4359999999999999</v>
          </cell>
          <cell r="BU492">
            <v>2.4359999999999999</v>
          </cell>
          <cell r="BV492">
            <v>2.4359999999999999</v>
          </cell>
          <cell r="BX492">
            <v>2.4380000000000002</v>
          </cell>
          <cell r="BY492">
            <v>2.4380000000000002</v>
          </cell>
          <cell r="BZ492">
            <v>2.4380000000000002</v>
          </cell>
          <cell r="CB492">
            <v>7.3100000000000014</v>
          </cell>
          <cell r="CC492">
            <v>7.3100000000000014</v>
          </cell>
          <cell r="CD492">
            <v>7.3100000000000014</v>
          </cell>
          <cell r="CG492">
            <v>26.425999999999998</v>
          </cell>
          <cell r="CH492">
            <v>22.146000000000001</v>
          </cell>
          <cell r="CI492">
            <v>22.146000000000001</v>
          </cell>
        </row>
        <row r="493">
          <cell r="B493" t="str">
            <v>% SALES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  <cell r="AH493">
            <v>0</v>
          </cell>
          <cell r="AI493">
            <v>0</v>
          </cell>
          <cell r="AJ493">
            <v>0</v>
          </cell>
          <cell r="AL493">
            <v>0</v>
          </cell>
          <cell r="AM493">
            <v>0</v>
          </cell>
          <cell r="AN493">
            <v>0</v>
          </cell>
          <cell r="AP493">
            <v>0</v>
          </cell>
          <cell r="AQ493">
            <v>0</v>
          </cell>
          <cell r="AR493">
            <v>0</v>
          </cell>
          <cell r="AT493">
            <v>0</v>
          </cell>
          <cell r="AU493">
            <v>0</v>
          </cell>
          <cell r="AV493">
            <v>0</v>
          </cell>
          <cell r="AY493">
            <v>0</v>
          </cell>
          <cell r="AZ493">
            <v>0</v>
          </cell>
          <cell r="BA493">
            <v>0</v>
          </cell>
          <cell r="BC493">
            <v>0</v>
          </cell>
          <cell r="BD493">
            <v>0</v>
          </cell>
          <cell r="BE493">
            <v>0</v>
          </cell>
          <cell r="BG493">
            <v>0.66823529411764704</v>
          </cell>
          <cell r="BH493">
            <v>0.66823529411764704</v>
          </cell>
          <cell r="BI493">
            <v>0.66823529411764704</v>
          </cell>
          <cell r="BK493">
            <v>2.0017647058823531</v>
          </cell>
          <cell r="BL493">
            <v>2.0017647058823531</v>
          </cell>
          <cell r="BM493">
            <v>2.0017647058823531</v>
          </cell>
          <cell r="BP493">
            <v>0.28828402366863909</v>
          </cell>
          <cell r="BQ493">
            <v>0.28828402366863909</v>
          </cell>
          <cell r="BR493">
            <v>0.28828402366863909</v>
          </cell>
          <cell r="BT493">
            <v>0.28828402366863909</v>
          </cell>
          <cell r="BU493">
            <v>0.28828402366863909</v>
          </cell>
          <cell r="BV493">
            <v>0.28828402366863909</v>
          </cell>
          <cell r="BX493">
            <v>0.2868235294117647</v>
          </cell>
          <cell r="BY493">
            <v>0.2868235294117647</v>
          </cell>
          <cell r="BZ493">
            <v>0.2868235294117647</v>
          </cell>
          <cell r="CB493">
            <v>0.28779527559055124</v>
          </cell>
          <cell r="CC493">
            <v>0.28779527559055124</v>
          </cell>
          <cell r="CD493">
            <v>0.28779527559055124</v>
          </cell>
          <cell r="CG493">
            <v>0.91756944444444433</v>
          </cell>
          <cell r="CH493">
            <v>0.7689583333333333</v>
          </cell>
          <cell r="CI493">
            <v>0.7689583333333333</v>
          </cell>
        </row>
        <row r="495">
          <cell r="A495" t="str">
            <v>CONTRIBUTION MARGIN</v>
          </cell>
          <cell r="E495">
            <v>-4.56616</v>
          </cell>
          <cell r="F495">
            <v>-5.4779999999999998</v>
          </cell>
          <cell r="G495">
            <v>-4.9000000000000004</v>
          </cell>
          <cell r="H495">
            <v>-3.3000000000000003</v>
          </cell>
          <cell r="K495">
            <v>-2.8149999999999999</v>
          </cell>
          <cell r="L495">
            <v>-3.5070000000000001</v>
          </cell>
          <cell r="M495">
            <v>-2.3929999999999998</v>
          </cell>
          <cell r="N495">
            <v>-3.7520000000000002</v>
          </cell>
          <cell r="Q495">
            <v>-1.9869999999999999</v>
          </cell>
          <cell r="R495">
            <v>-0.96300000000000008</v>
          </cell>
          <cell r="S495">
            <v>-0.96300000000000008</v>
          </cell>
          <cell r="U495">
            <v>-1.9869999999999999</v>
          </cell>
          <cell r="V495">
            <v>-1.3520000000000001</v>
          </cell>
          <cell r="W495">
            <v>-1.3520000000000001</v>
          </cell>
          <cell r="Y495">
            <v>-1.9790000000000001</v>
          </cell>
          <cell r="Z495">
            <v>-1.4930000000000001</v>
          </cell>
          <cell r="AA495">
            <v>-1.4930000000000001</v>
          </cell>
          <cell r="AC495">
            <v>-5.9530000000000003</v>
          </cell>
          <cell r="AD495">
            <v>-3.8079999999999998</v>
          </cell>
          <cell r="AE495">
            <v>-3.8079999999999998</v>
          </cell>
          <cell r="AH495">
            <v>-2.1700000000000004</v>
          </cell>
          <cell r="AI495">
            <v>-1.395</v>
          </cell>
          <cell r="AJ495">
            <v>-1.395</v>
          </cell>
          <cell r="AL495">
            <v>-2.1700000000000004</v>
          </cell>
          <cell r="AM495">
            <v>-1.395</v>
          </cell>
          <cell r="AN495">
            <v>-1.395</v>
          </cell>
          <cell r="AP495">
            <v>-2.173</v>
          </cell>
          <cell r="AQ495">
            <v>-1.5980000000000001</v>
          </cell>
          <cell r="AR495">
            <v>-1.5980000000000001</v>
          </cell>
          <cell r="AT495">
            <v>-6.5129999999999999</v>
          </cell>
          <cell r="AU495">
            <v>-4.3879999999999999</v>
          </cell>
          <cell r="AV495">
            <v>-4.3879999999999999</v>
          </cell>
          <cell r="AY495">
            <v>-2.4130000000000003</v>
          </cell>
          <cell r="AZ495">
            <v>-2.4130000000000003</v>
          </cell>
          <cell r="BA495">
            <v>-2.4130000000000003</v>
          </cell>
          <cell r="BC495">
            <v>-2.4130000000000003</v>
          </cell>
          <cell r="BD495">
            <v>-2.4130000000000003</v>
          </cell>
          <cell r="BE495">
            <v>-2.4130000000000003</v>
          </cell>
          <cell r="BG495">
            <v>-0.26599999999999957</v>
          </cell>
          <cell r="BH495">
            <v>-0.26599999999999957</v>
          </cell>
          <cell r="BI495">
            <v>-0.26599999999999957</v>
          </cell>
          <cell r="BK495">
            <v>-5.0920000000000005</v>
          </cell>
          <cell r="BL495">
            <v>-5.0920000000000005</v>
          </cell>
          <cell r="BM495">
            <v>-5.0920000000000005</v>
          </cell>
          <cell r="BP495">
            <v>2.7160000000000002</v>
          </cell>
          <cell r="BQ495">
            <v>2.7160000000000002</v>
          </cell>
          <cell r="BR495">
            <v>2.7160000000000002</v>
          </cell>
          <cell r="BT495">
            <v>2.7160000000000002</v>
          </cell>
          <cell r="BU495">
            <v>2.7160000000000002</v>
          </cell>
          <cell r="BV495">
            <v>2.7160000000000002</v>
          </cell>
          <cell r="BX495">
            <v>2.7269999999999999</v>
          </cell>
          <cell r="BY495">
            <v>2.7269999999999999</v>
          </cell>
          <cell r="BZ495">
            <v>2.7269999999999999</v>
          </cell>
          <cell r="CB495">
            <v>8.1589999999999989</v>
          </cell>
          <cell r="CC495">
            <v>8.1589999999999989</v>
          </cell>
          <cell r="CD495">
            <v>8.1589999999999989</v>
          </cell>
          <cell r="CG495">
            <v>-9.3989999999999974</v>
          </cell>
          <cell r="CH495">
            <v>-5.1290000000000013</v>
          </cell>
          <cell r="CI495">
            <v>-5.1290000000000013</v>
          </cell>
        </row>
        <row r="496">
          <cell r="B496" t="str">
            <v>% SALES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Q496">
            <v>0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0</v>
          </cell>
          <cell r="AD496">
            <v>0</v>
          </cell>
          <cell r="AE496">
            <v>0</v>
          </cell>
          <cell r="AH496">
            <v>0</v>
          </cell>
          <cell r="AI496">
            <v>0</v>
          </cell>
          <cell r="AJ496">
            <v>0</v>
          </cell>
          <cell r="AL496">
            <v>0</v>
          </cell>
          <cell r="AM496">
            <v>0</v>
          </cell>
          <cell r="AN496">
            <v>0</v>
          </cell>
          <cell r="AP496">
            <v>0</v>
          </cell>
          <cell r="AQ496">
            <v>0</v>
          </cell>
          <cell r="AR496">
            <v>0</v>
          </cell>
          <cell r="AT496">
            <v>0</v>
          </cell>
          <cell r="AU496">
            <v>0</v>
          </cell>
          <cell r="AV496">
            <v>0</v>
          </cell>
          <cell r="AY496">
            <v>0</v>
          </cell>
          <cell r="AZ496">
            <v>0</v>
          </cell>
          <cell r="BA496">
            <v>0</v>
          </cell>
          <cell r="BC496">
            <v>0</v>
          </cell>
          <cell r="BD496">
            <v>0</v>
          </cell>
          <cell r="BE496">
            <v>0</v>
          </cell>
          <cell r="BG496">
            <v>-7.8235294117646931E-2</v>
          </cell>
          <cell r="BH496">
            <v>-7.8235294117646931E-2</v>
          </cell>
          <cell r="BI496">
            <v>-7.8235294117646931E-2</v>
          </cell>
          <cell r="BK496">
            <v>-1.4976470588235296</v>
          </cell>
          <cell r="BL496">
            <v>-1.4976470588235296</v>
          </cell>
          <cell r="BM496">
            <v>-1.4976470588235296</v>
          </cell>
          <cell r="BP496">
            <v>0.32142011834319534</v>
          </cell>
          <cell r="BQ496">
            <v>0.32142011834319534</v>
          </cell>
          <cell r="BR496">
            <v>0.32142011834319534</v>
          </cell>
          <cell r="BT496">
            <v>0.32142011834319534</v>
          </cell>
          <cell r="BU496">
            <v>0.32142011834319534</v>
          </cell>
          <cell r="BV496">
            <v>0.32142011834319534</v>
          </cell>
          <cell r="BX496">
            <v>0.32082352941176467</v>
          </cell>
          <cell r="BY496">
            <v>0.32082352941176467</v>
          </cell>
          <cell r="BZ496">
            <v>0.32082352941176467</v>
          </cell>
          <cell r="CB496">
            <v>0.32122047244094487</v>
          </cell>
          <cell r="CC496">
            <v>0.32122047244094487</v>
          </cell>
          <cell r="CD496">
            <v>0.32122047244094487</v>
          </cell>
          <cell r="CG496">
            <v>-0.32635416666666656</v>
          </cell>
          <cell r="CH496">
            <v>-0.17809027777777783</v>
          </cell>
          <cell r="CI496">
            <v>-0.17809027777777783</v>
          </cell>
        </row>
        <row r="498">
          <cell r="A498" t="str">
            <v>GENERAL FUNDING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Q498">
            <v>0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0</v>
          </cell>
          <cell r="AD498">
            <v>0</v>
          </cell>
          <cell r="AE498">
            <v>0</v>
          </cell>
          <cell r="AH498">
            <v>0</v>
          </cell>
          <cell r="AI498">
            <v>0</v>
          </cell>
          <cell r="AJ498">
            <v>0</v>
          </cell>
          <cell r="AL498">
            <v>0</v>
          </cell>
          <cell r="AM498">
            <v>0</v>
          </cell>
          <cell r="AN498">
            <v>0</v>
          </cell>
          <cell r="AP498">
            <v>0</v>
          </cell>
          <cell r="AQ498">
            <v>0</v>
          </cell>
          <cell r="AR498">
            <v>0</v>
          </cell>
          <cell r="AT498">
            <v>0</v>
          </cell>
          <cell r="AU498">
            <v>0</v>
          </cell>
          <cell r="AV498">
            <v>0</v>
          </cell>
          <cell r="AY498">
            <v>0</v>
          </cell>
          <cell r="AZ498">
            <v>0</v>
          </cell>
          <cell r="BA498">
            <v>0</v>
          </cell>
          <cell r="BC498">
            <v>0</v>
          </cell>
          <cell r="BD498">
            <v>0</v>
          </cell>
          <cell r="BE498">
            <v>0</v>
          </cell>
          <cell r="BG498">
            <v>-0.23799999999999999</v>
          </cell>
          <cell r="BH498">
            <v>-0.23799999999999999</v>
          </cell>
          <cell r="BI498">
            <v>-0.23799999999999999</v>
          </cell>
          <cell r="BK498">
            <v>-0.23799999999999999</v>
          </cell>
          <cell r="BL498">
            <v>-0.23799999999999999</v>
          </cell>
          <cell r="BM498">
            <v>-0.23799999999999999</v>
          </cell>
          <cell r="BP498">
            <v>-0.59199999999999997</v>
          </cell>
          <cell r="BQ498">
            <v>-0.59199999999999997</v>
          </cell>
          <cell r="BR498">
            <v>-0.59199999999999997</v>
          </cell>
          <cell r="BT498">
            <v>-0.59199999999999997</v>
          </cell>
          <cell r="BU498">
            <v>-0.59199999999999997</v>
          </cell>
          <cell r="BV498">
            <v>-0.59199999999999997</v>
          </cell>
          <cell r="BX498">
            <v>-0.59499999999999997</v>
          </cell>
          <cell r="BY498">
            <v>-0.59499999999999997</v>
          </cell>
          <cell r="BZ498">
            <v>-0.59499999999999997</v>
          </cell>
          <cell r="CB498">
            <v>-1.7789999999999999</v>
          </cell>
          <cell r="CC498">
            <v>-1.7789999999999999</v>
          </cell>
          <cell r="CD498">
            <v>-1.7789999999999999</v>
          </cell>
          <cell r="CG498">
            <v>-2.0169999999999999</v>
          </cell>
          <cell r="CH498">
            <v>-2.0169999999999999</v>
          </cell>
          <cell r="CI498">
            <v>-2.0169999999999999</v>
          </cell>
        </row>
        <row r="499">
          <cell r="A499" t="str">
            <v>R&amp;D ASSESSMENT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Q499">
            <v>0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0</v>
          </cell>
          <cell r="AD499">
            <v>0</v>
          </cell>
          <cell r="AE499">
            <v>0</v>
          </cell>
          <cell r="AH499">
            <v>0</v>
          </cell>
          <cell r="AI499">
            <v>0</v>
          </cell>
          <cell r="AJ499">
            <v>0</v>
          </cell>
          <cell r="AL499">
            <v>0</v>
          </cell>
          <cell r="AM499">
            <v>0</v>
          </cell>
          <cell r="AN499">
            <v>0</v>
          </cell>
          <cell r="AP499">
            <v>0</v>
          </cell>
          <cell r="AQ499">
            <v>0</v>
          </cell>
          <cell r="AR499">
            <v>0</v>
          </cell>
          <cell r="AT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A499">
            <v>0</v>
          </cell>
          <cell r="BC499">
            <v>0</v>
          </cell>
          <cell r="BD499">
            <v>0</v>
          </cell>
          <cell r="BE499">
            <v>0</v>
          </cell>
          <cell r="BG499">
            <v>0.27100000000000002</v>
          </cell>
          <cell r="BH499">
            <v>0.27100000000000002</v>
          </cell>
          <cell r="BI499">
            <v>0.27100000000000002</v>
          </cell>
          <cell r="BK499">
            <v>0.27100000000000002</v>
          </cell>
          <cell r="BL499">
            <v>0.27100000000000002</v>
          </cell>
          <cell r="BM499">
            <v>0.27100000000000002</v>
          </cell>
          <cell r="BP499">
            <v>0.6774</v>
          </cell>
          <cell r="BQ499">
            <v>0.6774</v>
          </cell>
          <cell r="BR499">
            <v>0.6774</v>
          </cell>
          <cell r="BT499">
            <v>0.6774</v>
          </cell>
          <cell r="BU499">
            <v>0.6774</v>
          </cell>
          <cell r="BV499">
            <v>0.6774</v>
          </cell>
          <cell r="BX499">
            <v>0.68</v>
          </cell>
          <cell r="BY499">
            <v>0.68</v>
          </cell>
          <cell r="BZ499">
            <v>0.68</v>
          </cell>
          <cell r="CB499">
            <v>2.0348000000000002</v>
          </cell>
          <cell r="CC499">
            <v>2.0348000000000002</v>
          </cell>
          <cell r="CD499">
            <v>2.0348000000000002</v>
          </cell>
          <cell r="CG499">
            <v>2.3058000000000001</v>
          </cell>
          <cell r="CH499">
            <v>2.3058000000000001</v>
          </cell>
          <cell r="CI499">
            <v>2.3058000000000001</v>
          </cell>
        </row>
        <row r="500">
          <cell r="A500" t="str">
            <v>CONTRACT SVC CHG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Q500">
            <v>0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0</v>
          </cell>
          <cell r="AD500">
            <v>0</v>
          </cell>
          <cell r="AE500">
            <v>0</v>
          </cell>
          <cell r="AH500">
            <v>0</v>
          </cell>
          <cell r="AI500">
            <v>0</v>
          </cell>
          <cell r="AJ500">
            <v>0</v>
          </cell>
          <cell r="AL500">
            <v>0</v>
          </cell>
          <cell r="AM500">
            <v>0</v>
          </cell>
          <cell r="AN500">
            <v>0</v>
          </cell>
          <cell r="AP500">
            <v>0</v>
          </cell>
          <cell r="AQ500">
            <v>0</v>
          </cell>
          <cell r="AR500">
            <v>0</v>
          </cell>
          <cell r="AT500">
            <v>0</v>
          </cell>
          <cell r="AU500">
            <v>0</v>
          </cell>
          <cell r="AV500">
            <v>0</v>
          </cell>
          <cell r="AY500">
            <v>0</v>
          </cell>
          <cell r="AZ500">
            <v>0</v>
          </cell>
          <cell r="BA500">
            <v>0</v>
          </cell>
          <cell r="BC500">
            <v>0</v>
          </cell>
          <cell r="BD500">
            <v>0</v>
          </cell>
          <cell r="BE500">
            <v>0</v>
          </cell>
          <cell r="BG500">
            <v>4.1000000000000002E-2</v>
          </cell>
          <cell r="BH500">
            <v>4.1000000000000002E-2</v>
          </cell>
          <cell r="BI500">
            <v>4.1000000000000002E-2</v>
          </cell>
          <cell r="BK500">
            <v>4.1000000000000002E-2</v>
          </cell>
          <cell r="BL500">
            <v>4.1000000000000002E-2</v>
          </cell>
          <cell r="BM500">
            <v>4.1000000000000002E-2</v>
          </cell>
          <cell r="BP500">
            <v>0.10100000000000001</v>
          </cell>
          <cell r="BQ500">
            <v>0.10100000000000001</v>
          </cell>
          <cell r="BR500">
            <v>0.10100000000000001</v>
          </cell>
          <cell r="BT500">
            <v>0.10100000000000001</v>
          </cell>
          <cell r="BU500">
            <v>0.10100000000000001</v>
          </cell>
          <cell r="BV500">
            <v>0.10100000000000001</v>
          </cell>
          <cell r="BX500">
            <v>0.10199999999999999</v>
          </cell>
          <cell r="BY500">
            <v>0.10199999999999999</v>
          </cell>
          <cell r="BZ500">
            <v>0.10199999999999999</v>
          </cell>
          <cell r="CB500">
            <v>0.30399999999999999</v>
          </cell>
          <cell r="CC500">
            <v>0.30399999999999999</v>
          </cell>
          <cell r="CD500">
            <v>0.30399999999999999</v>
          </cell>
          <cell r="CG500">
            <v>0.34499999999999997</v>
          </cell>
          <cell r="CH500">
            <v>0.34499999999999997</v>
          </cell>
          <cell r="CI500">
            <v>0.34499999999999997</v>
          </cell>
        </row>
        <row r="501">
          <cell r="A501" t="str">
            <v>AREA COMPENSATION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U501">
            <v>0</v>
          </cell>
          <cell r="Y501">
            <v>0</v>
          </cell>
          <cell r="AC501">
            <v>0</v>
          </cell>
          <cell r="AD501">
            <v>0</v>
          </cell>
          <cell r="AE501">
            <v>0</v>
          </cell>
          <cell r="AH501">
            <v>0</v>
          </cell>
          <cell r="AI501">
            <v>0</v>
          </cell>
          <cell r="AJ501">
            <v>0</v>
          </cell>
          <cell r="AL501">
            <v>0</v>
          </cell>
          <cell r="AM501">
            <v>0</v>
          </cell>
          <cell r="AN501">
            <v>0</v>
          </cell>
          <cell r="AP501">
            <v>0</v>
          </cell>
          <cell r="AQ501">
            <v>0</v>
          </cell>
          <cell r="AR501">
            <v>0</v>
          </cell>
          <cell r="AT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A501">
            <v>0</v>
          </cell>
          <cell r="BC501">
            <v>0</v>
          </cell>
          <cell r="BD501">
            <v>0</v>
          </cell>
          <cell r="BE501">
            <v>0</v>
          </cell>
          <cell r="BG501">
            <v>0</v>
          </cell>
          <cell r="BH501">
            <v>0</v>
          </cell>
          <cell r="BI501">
            <v>0</v>
          </cell>
          <cell r="BK501">
            <v>0</v>
          </cell>
          <cell r="BL501">
            <v>0</v>
          </cell>
          <cell r="BM501">
            <v>0</v>
          </cell>
          <cell r="BP501">
            <v>0</v>
          </cell>
          <cell r="BQ501">
            <v>0</v>
          </cell>
          <cell r="BR501">
            <v>0</v>
          </cell>
          <cell r="BT501">
            <v>0</v>
          </cell>
          <cell r="BU501">
            <v>0</v>
          </cell>
          <cell r="BV501">
            <v>0</v>
          </cell>
          <cell r="BX501">
            <v>0</v>
          </cell>
          <cell r="BY501">
            <v>0</v>
          </cell>
          <cell r="BZ501">
            <v>0</v>
          </cell>
          <cell r="CB501">
            <v>0</v>
          </cell>
          <cell r="CC501">
            <v>0</v>
          </cell>
          <cell r="CD501">
            <v>0</v>
          </cell>
          <cell r="CG501">
            <v>0</v>
          </cell>
          <cell r="CH501">
            <v>0</v>
          </cell>
          <cell r="CI501">
            <v>0</v>
          </cell>
        </row>
        <row r="502">
          <cell r="E502" t="str">
            <v xml:space="preserve">______ </v>
          </cell>
          <cell r="F502" t="str">
            <v xml:space="preserve">______ </v>
          </cell>
          <cell r="G502" t="str">
            <v xml:space="preserve">______ </v>
          </cell>
          <cell r="H502" t="str">
            <v xml:space="preserve">______ </v>
          </cell>
          <cell r="K502" t="str">
            <v xml:space="preserve">______ </v>
          </cell>
          <cell r="L502" t="str">
            <v xml:space="preserve">______ </v>
          </cell>
          <cell r="M502" t="str">
            <v xml:space="preserve">______ </v>
          </cell>
          <cell r="N502" t="str">
            <v xml:space="preserve">______ </v>
          </cell>
          <cell r="Q502" t="str">
            <v xml:space="preserve">______ </v>
          </cell>
          <cell r="R502" t="str">
            <v xml:space="preserve">______ </v>
          </cell>
          <cell r="S502" t="str">
            <v xml:space="preserve">______ </v>
          </cell>
          <cell r="U502" t="str">
            <v xml:space="preserve">______ </v>
          </cell>
          <cell r="V502" t="str">
            <v xml:space="preserve">______ </v>
          </cell>
          <cell r="W502" t="str">
            <v xml:space="preserve">______ </v>
          </cell>
          <cell r="Y502" t="str">
            <v xml:space="preserve">______ </v>
          </cell>
          <cell r="Z502" t="str">
            <v xml:space="preserve">______ </v>
          </cell>
          <cell r="AA502" t="str">
            <v xml:space="preserve">______ </v>
          </cell>
          <cell r="AC502" t="str">
            <v xml:space="preserve">______ </v>
          </cell>
          <cell r="AD502" t="str">
            <v xml:space="preserve">______ </v>
          </cell>
          <cell r="AE502" t="str">
            <v xml:space="preserve">______ </v>
          </cell>
          <cell r="AH502" t="str">
            <v xml:space="preserve">______ </v>
          </cell>
          <cell r="AI502" t="str">
            <v xml:space="preserve">______ </v>
          </cell>
          <cell r="AJ502" t="str">
            <v xml:space="preserve">______ </v>
          </cell>
          <cell r="AL502" t="str">
            <v xml:space="preserve">______ </v>
          </cell>
          <cell r="AM502" t="str">
            <v xml:space="preserve">______ </v>
          </cell>
          <cell r="AN502" t="str">
            <v xml:space="preserve">______ </v>
          </cell>
          <cell r="AP502" t="str">
            <v xml:space="preserve">______ </v>
          </cell>
          <cell r="AQ502" t="str">
            <v xml:space="preserve">______ </v>
          </cell>
          <cell r="AR502" t="str">
            <v xml:space="preserve">______ </v>
          </cell>
          <cell r="AT502" t="str">
            <v xml:space="preserve">______ </v>
          </cell>
          <cell r="AU502" t="str">
            <v xml:space="preserve">______ </v>
          </cell>
          <cell r="AV502" t="str">
            <v xml:space="preserve">______ </v>
          </cell>
          <cell r="AY502" t="str">
            <v xml:space="preserve">______ </v>
          </cell>
          <cell r="AZ502" t="str">
            <v xml:space="preserve">______ </v>
          </cell>
          <cell r="BA502" t="str">
            <v xml:space="preserve">______ </v>
          </cell>
          <cell r="BC502" t="str">
            <v xml:space="preserve">______ </v>
          </cell>
          <cell r="BD502" t="str">
            <v xml:space="preserve">______ </v>
          </cell>
          <cell r="BE502" t="str">
            <v xml:space="preserve">______ </v>
          </cell>
          <cell r="BG502" t="str">
            <v xml:space="preserve">______ </v>
          </cell>
          <cell r="BH502" t="str">
            <v xml:space="preserve">______ </v>
          </cell>
          <cell r="BI502" t="str">
            <v xml:space="preserve">______ </v>
          </cell>
          <cell r="BK502" t="str">
            <v xml:space="preserve">______ </v>
          </cell>
          <cell r="BL502" t="str">
            <v xml:space="preserve">______ </v>
          </cell>
          <cell r="BM502" t="str">
            <v xml:space="preserve">______ </v>
          </cell>
          <cell r="BP502" t="str">
            <v xml:space="preserve">______ </v>
          </cell>
          <cell r="BQ502" t="str">
            <v xml:space="preserve">______ </v>
          </cell>
          <cell r="BR502" t="str">
            <v xml:space="preserve">______ </v>
          </cell>
          <cell r="BT502" t="str">
            <v xml:space="preserve">______ </v>
          </cell>
          <cell r="BU502" t="str">
            <v xml:space="preserve">______ </v>
          </cell>
          <cell r="BV502" t="str">
            <v xml:space="preserve">______ </v>
          </cell>
          <cell r="BX502" t="str">
            <v xml:space="preserve">______ </v>
          </cell>
          <cell r="BY502" t="str">
            <v xml:space="preserve">______ </v>
          </cell>
          <cell r="BZ502" t="str">
            <v xml:space="preserve">______ </v>
          </cell>
          <cell r="CB502" t="str">
            <v xml:space="preserve">______ </v>
          </cell>
          <cell r="CC502" t="str">
            <v xml:space="preserve">______ </v>
          </cell>
          <cell r="CD502" t="str">
            <v xml:space="preserve">______ </v>
          </cell>
          <cell r="CG502" t="str">
            <v xml:space="preserve">______ </v>
          </cell>
          <cell r="CH502" t="str">
            <v xml:space="preserve">______ </v>
          </cell>
          <cell r="CI502" t="str">
            <v xml:space="preserve">______ </v>
          </cell>
        </row>
        <row r="503">
          <cell r="A503" t="str">
            <v>ASSESSMENTS/FUNDING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Q503">
            <v>0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0</v>
          </cell>
          <cell r="AD503">
            <v>0</v>
          </cell>
          <cell r="AE503">
            <v>0</v>
          </cell>
          <cell r="AH503">
            <v>0</v>
          </cell>
          <cell r="AI503">
            <v>0</v>
          </cell>
          <cell r="AJ503">
            <v>0</v>
          </cell>
          <cell r="AL503">
            <v>0</v>
          </cell>
          <cell r="AM503">
            <v>0</v>
          </cell>
          <cell r="AN503">
            <v>0</v>
          </cell>
          <cell r="AP503">
            <v>0</v>
          </cell>
          <cell r="AQ503">
            <v>0</v>
          </cell>
          <cell r="AR503">
            <v>0</v>
          </cell>
          <cell r="AT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A503">
            <v>0</v>
          </cell>
          <cell r="BC503">
            <v>0</v>
          </cell>
          <cell r="BD503">
            <v>0</v>
          </cell>
          <cell r="BE503">
            <v>0</v>
          </cell>
          <cell r="BG503">
            <v>7.4000000000000038E-2</v>
          </cell>
          <cell r="BH503">
            <v>7.4000000000000038E-2</v>
          </cell>
          <cell r="BI503">
            <v>7.4000000000000038E-2</v>
          </cell>
          <cell r="BK503">
            <v>7.4000000000000038E-2</v>
          </cell>
          <cell r="BL503">
            <v>7.4000000000000038E-2</v>
          </cell>
          <cell r="BM503">
            <v>7.4000000000000038E-2</v>
          </cell>
          <cell r="BP503">
            <v>0.18640000000000004</v>
          </cell>
          <cell r="BQ503">
            <v>0.18640000000000004</v>
          </cell>
          <cell r="BR503">
            <v>0.18640000000000004</v>
          </cell>
          <cell r="BT503">
            <v>0.18640000000000004</v>
          </cell>
          <cell r="BU503">
            <v>0.18640000000000004</v>
          </cell>
          <cell r="BV503">
            <v>0.18640000000000004</v>
          </cell>
          <cell r="BX503">
            <v>0.18700000000000006</v>
          </cell>
          <cell r="BY503">
            <v>0.18700000000000006</v>
          </cell>
          <cell r="BZ503">
            <v>0.18700000000000006</v>
          </cell>
          <cell r="CB503">
            <v>0.5598000000000003</v>
          </cell>
          <cell r="CC503">
            <v>0.5598000000000003</v>
          </cell>
          <cell r="CD503">
            <v>0.5598000000000003</v>
          </cell>
          <cell r="CG503">
            <v>0.63380000000000014</v>
          </cell>
          <cell r="CH503">
            <v>0.63380000000000014</v>
          </cell>
          <cell r="CI503">
            <v>0.63380000000000014</v>
          </cell>
        </row>
        <row r="505">
          <cell r="A505" t="str">
            <v>OPERATING PROFIT</v>
          </cell>
          <cell r="E505">
            <v>-4.56616</v>
          </cell>
          <cell r="F505">
            <v>-5.4779999999999998</v>
          </cell>
          <cell r="G505">
            <v>-4.9000000000000004</v>
          </cell>
          <cell r="H505">
            <v>-3.3000000000000003</v>
          </cell>
          <cell r="K505">
            <v>-2.8149999999999999</v>
          </cell>
          <cell r="L505">
            <v>-3.5070000000000001</v>
          </cell>
          <cell r="M505">
            <v>-2.3929999999999998</v>
          </cell>
          <cell r="N505">
            <v>-3.7520000000000002</v>
          </cell>
          <cell r="Q505">
            <v>-1.9869999999999999</v>
          </cell>
          <cell r="R505">
            <v>-0.96300000000000008</v>
          </cell>
          <cell r="S505">
            <v>-0.96300000000000008</v>
          </cell>
          <cell r="U505">
            <v>-1.9869999999999999</v>
          </cell>
          <cell r="V505">
            <v>-1.3520000000000001</v>
          </cell>
          <cell r="W505">
            <v>-1.3520000000000001</v>
          </cell>
          <cell r="Y505">
            <v>-1.9790000000000001</v>
          </cell>
          <cell r="Z505">
            <v>-1.4930000000000001</v>
          </cell>
          <cell r="AA505">
            <v>-1.4930000000000001</v>
          </cell>
          <cell r="AC505">
            <v>-5.9530000000000003</v>
          </cell>
          <cell r="AD505">
            <v>-3.8079999999999998</v>
          </cell>
          <cell r="AE505">
            <v>-3.8079999999999998</v>
          </cell>
          <cell r="AH505">
            <v>-2.1700000000000004</v>
          </cell>
          <cell r="AI505">
            <v>-1.395</v>
          </cell>
          <cell r="AJ505">
            <v>-1.395</v>
          </cell>
          <cell r="AL505">
            <v>-2.1700000000000004</v>
          </cell>
          <cell r="AM505">
            <v>-1.395</v>
          </cell>
          <cell r="AN505">
            <v>-1.395</v>
          </cell>
          <cell r="AP505">
            <v>-2.173</v>
          </cell>
          <cell r="AQ505">
            <v>-1.5980000000000001</v>
          </cell>
          <cell r="AR505">
            <v>-1.5980000000000001</v>
          </cell>
          <cell r="AT505">
            <v>-6.5129999999999999</v>
          </cell>
          <cell r="AU505">
            <v>-4.3879999999999999</v>
          </cell>
          <cell r="AV505">
            <v>-4.3879999999999999</v>
          </cell>
          <cell r="AY505">
            <v>-2.4130000000000003</v>
          </cell>
          <cell r="AZ505">
            <v>-2.4130000000000003</v>
          </cell>
          <cell r="BA505">
            <v>-2.4130000000000003</v>
          </cell>
          <cell r="BC505">
            <v>-2.4130000000000003</v>
          </cell>
          <cell r="BD505">
            <v>-2.4130000000000003</v>
          </cell>
          <cell r="BE505">
            <v>-2.4130000000000003</v>
          </cell>
          <cell r="BG505">
            <v>-0.33999999999999964</v>
          </cell>
          <cell r="BH505">
            <v>-0.33999999999999964</v>
          </cell>
          <cell r="BI505">
            <v>-0.33999999999999964</v>
          </cell>
          <cell r="BK505">
            <v>-5.1660000000000004</v>
          </cell>
          <cell r="BL505">
            <v>-5.1660000000000004</v>
          </cell>
          <cell r="BM505">
            <v>-5.1660000000000004</v>
          </cell>
          <cell r="BP505">
            <v>2.5296000000000003</v>
          </cell>
          <cell r="BQ505">
            <v>2.5296000000000003</v>
          </cell>
          <cell r="BR505">
            <v>2.5296000000000003</v>
          </cell>
          <cell r="BT505">
            <v>2.5296000000000003</v>
          </cell>
          <cell r="BU505">
            <v>2.5296000000000003</v>
          </cell>
          <cell r="BV505">
            <v>2.5296000000000003</v>
          </cell>
          <cell r="BX505">
            <v>2.54</v>
          </cell>
          <cell r="BY505">
            <v>2.54</v>
          </cell>
          <cell r="BZ505">
            <v>2.54</v>
          </cell>
          <cell r="CB505">
            <v>7.5991999999999988</v>
          </cell>
          <cell r="CC505">
            <v>7.5991999999999988</v>
          </cell>
          <cell r="CD505">
            <v>7.5991999999999988</v>
          </cell>
          <cell r="CG505">
            <v>-10.032799999999998</v>
          </cell>
          <cell r="CH505">
            <v>-5.7628000000000013</v>
          </cell>
          <cell r="CI505">
            <v>-5.7628000000000013</v>
          </cell>
        </row>
        <row r="506">
          <cell r="B506" t="str">
            <v>% SALES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Q506">
            <v>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Y506">
            <v>0</v>
          </cell>
          <cell r="Z506">
            <v>0</v>
          </cell>
          <cell r="AA506">
            <v>0</v>
          </cell>
          <cell r="AC506">
            <v>0</v>
          </cell>
          <cell r="AD506">
            <v>0</v>
          </cell>
          <cell r="AE506">
            <v>0</v>
          </cell>
          <cell r="AH506">
            <v>0</v>
          </cell>
          <cell r="AI506">
            <v>0</v>
          </cell>
          <cell r="AJ506">
            <v>0</v>
          </cell>
          <cell r="AL506">
            <v>0</v>
          </cell>
          <cell r="AM506">
            <v>0</v>
          </cell>
          <cell r="AN506">
            <v>0</v>
          </cell>
          <cell r="AP506">
            <v>0</v>
          </cell>
          <cell r="AQ506">
            <v>0</v>
          </cell>
          <cell r="AR506">
            <v>0</v>
          </cell>
          <cell r="AT506">
            <v>0</v>
          </cell>
          <cell r="AU506">
            <v>0</v>
          </cell>
          <cell r="AV506">
            <v>0</v>
          </cell>
          <cell r="AY506">
            <v>0</v>
          </cell>
          <cell r="AZ506">
            <v>0</v>
          </cell>
          <cell r="BA506">
            <v>0</v>
          </cell>
          <cell r="BC506">
            <v>0</v>
          </cell>
          <cell r="BD506">
            <v>0</v>
          </cell>
          <cell r="BE506">
            <v>0</v>
          </cell>
          <cell r="BG506">
            <v>-9.9999999999999895E-2</v>
          </cell>
          <cell r="BH506">
            <v>-9.9999999999999895E-2</v>
          </cell>
          <cell r="BI506">
            <v>-9.9999999999999895E-2</v>
          </cell>
          <cell r="BK506">
            <v>-1.5194117647058825</v>
          </cell>
          <cell r="BL506">
            <v>-1.5194117647058825</v>
          </cell>
          <cell r="BM506">
            <v>-1.5194117647058825</v>
          </cell>
          <cell r="BP506">
            <v>0.29936094674556218</v>
          </cell>
          <cell r="BQ506">
            <v>0.29936094674556218</v>
          </cell>
          <cell r="BR506">
            <v>0.29936094674556218</v>
          </cell>
          <cell r="BT506">
            <v>0.29936094674556218</v>
          </cell>
          <cell r="BU506">
            <v>0.29936094674556218</v>
          </cell>
          <cell r="BV506">
            <v>0.29936094674556218</v>
          </cell>
          <cell r="BX506">
            <v>0.29882352941176471</v>
          </cell>
          <cell r="BY506">
            <v>0.29882352941176471</v>
          </cell>
          <cell r="BZ506">
            <v>0.29882352941176471</v>
          </cell>
          <cell r="CB506">
            <v>0.29918110236220469</v>
          </cell>
          <cell r="CC506">
            <v>0.29918110236220469</v>
          </cell>
          <cell r="CD506">
            <v>0.29918110236220469</v>
          </cell>
          <cell r="CG506">
            <v>-0.34836111111111107</v>
          </cell>
          <cell r="CH506">
            <v>-0.20009722222222226</v>
          </cell>
          <cell r="CI506">
            <v>-0.20009722222222226</v>
          </cell>
        </row>
        <row r="511">
          <cell r="A511" t="str">
            <v>ALCATEL USA, INC.</v>
          </cell>
        </row>
        <row r="512">
          <cell r="A512" t="str">
            <v xml:space="preserve">NETWORKING SYSTEMS GROUP </v>
          </cell>
        </row>
        <row r="513">
          <cell r="A513" t="str">
            <v>MOTOROLA</v>
          </cell>
        </row>
        <row r="514">
          <cell r="A514" t="str">
            <v>INCOME STATEMENT</v>
          </cell>
        </row>
        <row r="515">
          <cell r="A515" t="str">
            <v>$M</v>
          </cell>
        </row>
        <row r="517">
          <cell r="E517">
            <v>1999</v>
          </cell>
          <cell r="K517">
            <v>2000</v>
          </cell>
          <cell r="Q517" t="str">
            <v>JAN</v>
          </cell>
          <cell r="U517" t="str">
            <v>FEB</v>
          </cell>
          <cell r="Y517" t="str">
            <v>MAR</v>
          </cell>
          <cell r="AC517" t="str">
            <v>1Q01</v>
          </cell>
          <cell r="AH517" t="str">
            <v>APR</v>
          </cell>
          <cell r="AI517">
            <v>0</v>
          </cell>
          <cell r="AJ517">
            <v>0</v>
          </cell>
          <cell r="AL517" t="str">
            <v>MAY</v>
          </cell>
          <cell r="AM517">
            <v>0</v>
          </cell>
          <cell r="AN517">
            <v>0</v>
          </cell>
          <cell r="AP517" t="str">
            <v>JUN</v>
          </cell>
          <cell r="AQ517">
            <v>0</v>
          </cell>
          <cell r="AR517">
            <v>0</v>
          </cell>
          <cell r="AT517" t="str">
            <v>2Q01</v>
          </cell>
          <cell r="AY517" t="str">
            <v>JUL</v>
          </cell>
          <cell r="AZ517">
            <v>0</v>
          </cell>
          <cell r="BA517">
            <v>0</v>
          </cell>
          <cell r="BC517" t="str">
            <v>AUG</v>
          </cell>
          <cell r="BD517">
            <v>0</v>
          </cell>
          <cell r="BE517">
            <v>0</v>
          </cell>
          <cell r="BG517" t="str">
            <v>SEP</v>
          </cell>
          <cell r="BH517">
            <v>0</v>
          </cell>
          <cell r="BI517">
            <v>0</v>
          </cell>
          <cell r="BK517" t="str">
            <v>3Q01</v>
          </cell>
          <cell r="BP517" t="str">
            <v>OCT</v>
          </cell>
          <cell r="BQ517">
            <v>0</v>
          </cell>
          <cell r="BR517">
            <v>0</v>
          </cell>
          <cell r="BT517" t="str">
            <v>NOV</v>
          </cell>
          <cell r="BU517">
            <v>0</v>
          </cell>
          <cell r="BV517">
            <v>0</v>
          </cell>
          <cell r="BX517" t="str">
            <v>DEC</v>
          </cell>
          <cell r="BY517">
            <v>0</v>
          </cell>
          <cell r="BZ517">
            <v>0</v>
          </cell>
          <cell r="CB517" t="str">
            <v>4Q01</v>
          </cell>
          <cell r="CG517">
            <v>2001</v>
          </cell>
        </row>
        <row r="518">
          <cell r="E518" t="str">
            <v xml:space="preserve">   1Q   </v>
          </cell>
          <cell r="F518" t="str">
            <v xml:space="preserve">   2Q   </v>
          </cell>
          <cell r="G518" t="str">
            <v xml:space="preserve">   3Q   </v>
          </cell>
          <cell r="H518" t="str">
            <v xml:space="preserve">   4Q   </v>
          </cell>
          <cell r="K518" t="str">
            <v xml:space="preserve">   1Q   </v>
          </cell>
          <cell r="L518" t="str">
            <v xml:space="preserve">   2Q   </v>
          </cell>
          <cell r="M518" t="str">
            <v xml:space="preserve">   3Q   </v>
          </cell>
          <cell r="N518" t="str">
            <v xml:space="preserve">   4Q   </v>
          </cell>
          <cell r="Q518" t="str">
            <v xml:space="preserve"> AOP </v>
          </cell>
          <cell r="R518" t="str">
            <v>ACTL</v>
          </cell>
          <cell r="S518" t="str">
            <v>ACTL</v>
          </cell>
          <cell r="U518" t="str">
            <v xml:space="preserve"> AOP </v>
          </cell>
          <cell r="V518" t="str">
            <v>PRIOR</v>
          </cell>
          <cell r="W518" t="str">
            <v>OUTL</v>
          </cell>
          <cell r="Y518" t="str">
            <v xml:space="preserve"> AOP </v>
          </cell>
          <cell r="Z518" t="str">
            <v>PRIOR</v>
          </cell>
          <cell r="AA518" t="str">
            <v>OUTL</v>
          </cell>
          <cell r="AC518" t="str">
            <v xml:space="preserve"> AOP </v>
          </cell>
          <cell r="AD518" t="str">
            <v>PRIOR</v>
          </cell>
          <cell r="AE518" t="str">
            <v>OUTL</v>
          </cell>
          <cell r="AH518" t="str">
            <v xml:space="preserve"> AOP </v>
          </cell>
          <cell r="AI518" t="str">
            <v>PRIOR</v>
          </cell>
          <cell r="AJ518" t="str">
            <v>OTLK</v>
          </cell>
          <cell r="AL518" t="str">
            <v xml:space="preserve"> AOP </v>
          </cell>
          <cell r="AM518" t="str">
            <v>PRIOR</v>
          </cell>
          <cell r="AN518" t="str">
            <v>OTLK</v>
          </cell>
          <cell r="AP518" t="str">
            <v xml:space="preserve"> AOP </v>
          </cell>
          <cell r="AQ518" t="str">
            <v>PRIOR</v>
          </cell>
          <cell r="AR518" t="str">
            <v>OTLK</v>
          </cell>
          <cell r="AT518" t="str">
            <v xml:space="preserve"> AOP </v>
          </cell>
          <cell r="AU518" t="str">
            <v>PRIOR</v>
          </cell>
          <cell r="AV518" t="str">
            <v>OTLK</v>
          </cell>
          <cell r="AY518" t="str">
            <v xml:space="preserve"> AOP </v>
          </cell>
          <cell r="AZ518" t="str">
            <v>PRIOR</v>
          </cell>
          <cell r="BA518" t="str">
            <v>OTLK</v>
          </cell>
          <cell r="BC518" t="str">
            <v xml:space="preserve"> AOP </v>
          </cell>
          <cell r="BD518" t="str">
            <v>PRIOR</v>
          </cell>
          <cell r="BE518" t="str">
            <v>OTLK</v>
          </cell>
          <cell r="BG518" t="str">
            <v xml:space="preserve"> AOP </v>
          </cell>
          <cell r="BH518" t="str">
            <v>PRIOR</v>
          </cell>
          <cell r="BI518" t="str">
            <v>OTLK</v>
          </cell>
          <cell r="BK518" t="str">
            <v xml:space="preserve"> AOP </v>
          </cell>
          <cell r="BL518" t="str">
            <v>PRIOR</v>
          </cell>
          <cell r="BM518" t="str">
            <v>OTLK</v>
          </cell>
          <cell r="BP518" t="str">
            <v xml:space="preserve"> AOP </v>
          </cell>
          <cell r="BQ518" t="str">
            <v>PRIOR</v>
          </cell>
          <cell r="BR518" t="str">
            <v>OTLK</v>
          </cell>
          <cell r="BT518" t="str">
            <v xml:space="preserve"> AOP </v>
          </cell>
          <cell r="BU518" t="str">
            <v>PRIOR</v>
          </cell>
          <cell r="BV518" t="str">
            <v>OTLK</v>
          </cell>
          <cell r="BX518" t="str">
            <v xml:space="preserve"> AOP </v>
          </cell>
          <cell r="BY518" t="str">
            <v>PRIOR</v>
          </cell>
          <cell r="BZ518" t="str">
            <v>OTLK</v>
          </cell>
          <cell r="CB518" t="str">
            <v xml:space="preserve"> AOP </v>
          </cell>
          <cell r="CC518" t="str">
            <v>PRIOR</v>
          </cell>
          <cell r="CD518" t="str">
            <v>OTLK</v>
          </cell>
          <cell r="CG518" t="str">
            <v xml:space="preserve"> AOP </v>
          </cell>
          <cell r="CH518" t="str">
            <v>PRIOR</v>
          </cell>
          <cell r="CI518" t="str">
            <v>OTLK</v>
          </cell>
        </row>
        <row r="519">
          <cell r="A519" t="str">
            <v>ORDERS</v>
          </cell>
          <cell r="E519">
            <v>34.9</v>
          </cell>
          <cell r="F519">
            <v>59.6</v>
          </cell>
          <cell r="G519">
            <v>47.7</v>
          </cell>
          <cell r="H519">
            <v>60.7</v>
          </cell>
          <cell r="K519">
            <v>87.52</v>
          </cell>
          <cell r="L519">
            <v>41.988</v>
          </cell>
          <cell r="M519">
            <v>21.6</v>
          </cell>
          <cell r="N519">
            <v>24.3</v>
          </cell>
          <cell r="Q519">
            <v>3.97065</v>
          </cell>
          <cell r="R519">
            <v>13.7</v>
          </cell>
          <cell r="S519">
            <v>13.7</v>
          </cell>
          <cell r="U519">
            <v>7.4726500000000007</v>
          </cell>
          <cell r="V519">
            <v>25.5</v>
          </cell>
          <cell r="W519">
            <v>31.8</v>
          </cell>
          <cell r="Y519">
            <v>15.50665</v>
          </cell>
          <cell r="Z519">
            <v>5.7</v>
          </cell>
          <cell r="AA519">
            <v>2.9</v>
          </cell>
          <cell r="AC519">
            <v>26.949950000000001</v>
          </cell>
          <cell r="AD519">
            <v>44.900000000000006</v>
          </cell>
          <cell r="AE519">
            <v>48.4</v>
          </cell>
          <cell r="AH519">
            <v>8.355360000000001</v>
          </cell>
          <cell r="AI519">
            <v>2.9</v>
          </cell>
          <cell r="AJ519">
            <v>2.5</v>
          </cell>
          <cell r="AL519">
            <v>7.3253599999999999</v>
          </cell>
          <cell r="AM519">
            <v>8.3000000000000007</v>
          </cell>
          <cell r="AN519">
            <v>8.3000000000000007</v>
          </cell>
          <cell r="AP519">
            <v>9.3853600000000004</v>
          </cell>
          <cell r="AQ519">
            <v>3.3</v>
          </cell>
          <cell r="AR519">
            <v>3.3</v>
          </cell>
          <cell r="AT519">
            <v>25.066079999999999</v>
          </cell>
          <cell r="AU519">
            <v>14.5</v>
          </cell>
          <cell r="AV519">
            <v>14.100000000000001</v>
          </cell>
          <cell r="AY519">
            <v>4.3043700000000005</v>
          </cell>
          <cell r="AZ519">
            <v>4.3043700000000005</v>
          </cell>
          <cell r="BA519">
            <v>4.3043700000000005</v>
          </cell>
          <cell r="BC519">
            <v>5.3343700000000007</v>
          </cell>
          <cell r="BD519">
            <v>5.3343700000000007</v>
          </cell>
          <cell r="BE519">
            <v>5.3343700000000007</v>
          </cell>
          <cell r="BG519">
            <v>14.29537</v>
          </cell>
          <cell r="BH519">
            <v>14.29537</v>
          </cell>
          <cell r="BI519">
            <v>14.29537</v>
          </cell>
          <cell r="BK519">
            <v>23.934110000000004</v>
          </cell>
          <cell r="BL519">
            <v>23.934110000000004</v>
          </cell>
          <cell r="BM519">
            <v>23.934110000000004</v>
          </cell>
          <cell r="BP519">
            <v>2.7696700000000001</v>
          </cell>
          <cell r="BQ519">
            <v>2.7696700000000001</v>
          </cell>
          <cell r="BR519">
            <v>2.7696700000000001</v>
          </cell>
          <cell r="BT519">
            <v>4.2106400000000006</v>
          </cell>
          <cell r="BU519">
            <v>4.2106400000000006</v>
          </cell>
          <cell r="BV519">
            <v>4.2106400000000006</v>
          </cell>
          <cell r="BX519">
            <v>11.317639999999999</v>
          </cell>
          <cell r="BY519">
            <v>11.317639999999999</v>
          </cell>
          <cell r="BZ519">
            <v>11.317639999999999</v>
          </cell>
          <cell r="CB519">
            <v>18.29795</v>
          </cell>
          <cell r="CC519">
            <v>18.29795</v>
          </cell>
          <cell r="CD519">
            <v>18.29795</v>
          </cell>
          <cell r="CG519">
            <v>94.248090000000005</v>
          </cell>
          <cell r="CH519">
            <v>101.63206000000001</v>
          </cell>
          <cell r="CI519">
            <v>104.73206</v>
          </cell>
        </row>
        <row r="521">
          <cell r="A521" t="str">
            <v>HARDWARE SALES</v>
          </cell>
          <cell r="E521">
            <v>14.9</v>
          </cell>
          <cell r="F521">
            <v>39.1</v>
          </cell>
          <cell r="G521">
            <v>38.299999999999997</v>
          </cell>
          <cell r="H521">
            <v>42</v>
          </cell>
          <cell r="K521">
            <v>39.56</v>
          </cell>
          <cell r="L521">
            <v>49.022000000000006</v>
          </cell>
          <cell r="M521">
            <v>33.299999999999997</v>
          </cell>
          <cell r="N521">
            <v>21.952999999999999</v>
          </cell>
          <cell r="Q521">
            <v>3.5720000000000001</v>
          </cell>
          <cell r="R521">
            <v>9.234</v>
          </cell>
          <cell r="S521">
            <v>9.234</v>
          </cell>
          <cell r="U521">
            <v>6.9720000000000004</v>
          </cell>
          <cell r="V521">
            <v>8.8000000000000007</v>
          </cell>
          <cell r="W521">
            <v>9.5</v>
          </cell>
          <cell r="Y521">
            <v>9.7720000000000002</v>
          </cell>
          <cell r="Z521">
            <v>5.9</v>
          </cell>
          <cell r="AA521">
            <v>8.6</v>
          </cell>
          <cell r="AC521">
            <v>20.316000000000003</v>
          </cell>
          <cell r="AD521">
            <v>23.933999999999997</v>
          </cell>
          <cell r="AE521">
            <v>27.334000000000003</v>
          </cell>
          <cell r="AH521">
            <v>7.8289999999999997</v>
          </cell>
          <cell r="AI521">
            <v>8.6</v>
          </cell>
          <cell r="AJ521">
            <v>9.6</v>
          </cell>
          <cell r="AL521">
            <v>6.8289999999999997</v>
          </cell>
          <cell r="AM521">
            <v>6.8</v>
          </cell>
          <cell r="AN521">
            <v>4.3</v>
          </cell>
          <cell r="AP521">
            <v>3.8290000000000002</v>
          </cell>
          <cell r="AQ521">
            <v>5.0999999999999996</v>
          </cell>
          <cell r="AR521">
            <v>5.0999999999999996</v>
          </cell>
          <cell r="AT521">
            <v>18.486999999999998</v>
          </cell>
          <cell r="AU521">
            <v>20.5</v>
          </cell>
          <cell r="AV521">
            <v>19</v>
          </cell>
          <cell r="AY521">
            <v>3.8959999999999999</v>
          </cell>
          <cell r="AZ521">
            <v>3.8959999999999999</v>
          </cell>
          <cell r="BA521">
            <v>3.8959999999999999</v>
          </cell>
          <cell r="BC521">
            <v>4.8959999999999999</v>
          </cell>
          <cell r="BD521">
            <v>4.8959999999999999</v>
          </cell>
          <cell r="BE521">
            <v>4.8959999999999999</v>
          </cell>
          <cell r="BG521">
            <v>8.5960000000000001</v>
          </cell>
          <cell r="BH521">
            <v>8.5960000000000001</v>
          </cell>
          <cell r="BI521">
            <v>8.5960000000000001</v>
          </cell>
          <cell r="BK521">
            <v>17.387999999999998</v>
          </cell>
          <cell r="BL521">
            <v>17.387999999999998</v>
          </cell>
          <cell r="BM521">
            <v>17.387999999999998</v>
          </cell>
          <cell r="BP521">
            <v>2.4060000000000001</v>
          </cell>
          <cell r="BQ521">
            <v>2.4060000000000001</v>
          </cell>
          <cell r="BR521">
            <v>2.4060000000000001</v>
          </cell>
          <cell r="BT521">
            <v>3.8050000000000002</v>
          </cell>
          <cell r="BU521">
            <v>3.8050000000000002</v>
          </cell>
          <cell r="BV521">
            <v>3.8050000000000002</v>
          </cell>
          <cell r="BX521">
            <v>5.7050000000000001</v>
          </cell>
          <cell r="BY521">
            <v>5.7050000000000001</v>
          </cell>
          <cell r="BZ521">
            <v>5.7050000000000001</v>
          </cell>
          <cell r="CB521">
            <v>11.916</v>
          </cell>
          <cell r="CC521">
            <v>11.916</v>
          </cell>
          <cell r="CD521">
            <v>11.916</v>
          </cell>
          <cell r="CG521">
            <v>68.106999999999999</v>
          </cell>
          <cell r="CH521">
            <v>73.738</v>
          </cell>
          <cell r="CI521">
            <v>75.638000000000005</v>
          </cell>
        </row>
        <row r="522">
          <cell r="A522" t="str">
            <v>SOFTWARE SALES</v>
          </cell>
          <cell r="E522">
            <v>10</v>
          </cell>
          <cell r="F522">
            <v>10</v>
          </cell>
          <cell r="G522">
            <v>10</v>
          </cell>
          <cell r="H522">
            <v>10.3</v>
          </cell>
          <cell r="K522">
            <v>7.5</v>
          </cell>
          <cell r="L522">
            <v>7.5</v>
          </cell>
          <cell r="M522">
            <v>7.5</v>
          </cell>
          <cell r="N522">
            <v>7.5</v>
          </cell>
          <cell r="Q522">
            <v>0</v>
          </cell>
          <cell r="R522">
            <v>0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Y522">
            <v>5</v>
          </cell>
          <cell r="Z522">
            <v>5</v>
          </cell>
          <cell r="AA522">
            <v>5</v>
          </cell>
          <cell r="AC522">
            <v>5</v>
          </cell>
          <cell r="AD522">
            <v>5</v>
          </cell>
          <cell r="AE522">
            <v>5</v>
          </cell>
          <cell r="AH522">
            <v>0</v>
          </cell>
          <cell r="AI522">
            <v>0</v>
          </cell>
          <cell r="AJ522">
            <v>0</v>
          </cell>
          <cell r="AL522">
            <v>0</v>
          </cell>
          <cell r="AM522">
            <v>0</v>
          </cell>
          <cell r="AN522">
            <v>0</v>
          </cell>
          <cell r="AP522">
            <v>5</v>
          </cell>
          <cell r="AQ522">
            <v>5</v>
          </cell>
          <cell r="AR522">
            <v>5</v>
          </cell>
          <cell r="AT522">
            <v>5</v>
          </cell>
          <cell r="AU522">
            <v>5</v>
          </cell>
          <cell r="AV522">
            <v>5</v>
          </cell>
          <cell r="AY522">
            <v>0</v>
          </cell>
          <cell r="AZ522">
            <v>0</v>
          </cell>
          <cell r="BA522">
            <v>0</v>
          </cell>
          <cell r="BC522">
            <v>0</v>
          </cell>
          <cell r="BD522">
            <v>0</v>
          </cell>
          <cell r="BE522">
            <v>0</v>
          </cell>
          <cell r="BG522">
            <v>5</v>
          </cell>
          <cell r="BH522">
            <v>5</v>
          </cell>
          <cell r="BI522">
            <v>5</v>
          </cell>
          <cell r="BK522">
            <v>5</v>
          </cell>
          <cell r="BL522">
            <v>5</v>
          </cell>
          <cell r="BM522">
            <v>5</v>
          </cell>
          <cell r="BP522">
            <v>0</v>
          </cell>
          <cell r="BQ522">
            <v>0</v>
          </cell>
          <cell r="BR522">
            <v>0</v>
          </cell>
          <cell r="BT522">
            <v>0</v>
          </cell>
          <cell r="BU522">
            <v>0</v>
          </cell>
          <cell r="BV522">
            <v>0</v>
          </cell>
          <cell r="BX522">
            <v>5</v>
          </cell>
          <cell r="BY522">
            <v>5</v>
          </cell>
          <cell r="BZ522">
            <v>5</v>
          </cell>
          <cell r="CB522">
            <v>5</v>
          </cell>
          <cell r="CC522">
            <v>5</v>
          </cell>
          <cell r="CD522">
            <v>5</v>
          </cell>
          <cell r="CG522">
            <v>20</v>
          </cell>
          <cell r="CH522">
            <v>20</v>
          </cell>
          <cell r="CI522">
            <v>20</v>
          </cell>
        </row>
        <row r="523">
          <cell r="A523" t="str">
            <v>SERVICE SALES</v>
          </cell>
          <cell r="E523">
            <v>0.5</v>
          </cell>
          <cell r="F523">
            <v>0.8</v>
          </cell>
          <cell r="G523">
            <v>2.4</v>
          </cell>
          <cell r="H523">
            <v>2.4</v>
          </cell>
          <cell r="K523">
            <v>3.202</v>
          </cell>
          <cell r="L523">
            <v>1.92</v>
          </cell>
          <cell r="M523">
            <v>2.5</v>
          </cell>
          <cell r="N523">
            <v>2.222</v>
          </cell>
          <cell r="Q523">
            <v>0.28299999999999997</v>
          </cell>
          <cell r="R523">
            <v>0</v>
          </cell>
          <cell r="S523">
            <v>0</v>
          </cell>
          <cell r="U523">
            <v>0.28299999999999997</v>
          </cell>
          <cell r="V523">
            <v>0.6</v>
          </cell>
          <cell r="W523">
            <v>0.2</v>
          </cell>
          <cell r="Y523">
            <v>0.28299999999999997</v>
          </cell>
          <cell r="Z523">
            <v>0.3</v>
          </cell>
          <cell r="AA523">
            <v>0.7</v>
          </cell>
          <cell r="AC523">
            <v>0.84899999999999998</v>
          </cell>
          <cell r="AD523">
            <v>0.89999999999999991</v>
          </cell>
          <cell r="AE523">
            <v>0.89999999999999991</v>
          </cell>
          <cell r="AH523">
            <v>0.28299999999999997</v>
          </cell>
          <cell r="AI523">
            <v>0.2</v>
          </cell>
          <cell r="AJ523">
            <v>0.3</v>
          </cell>
          <cell r="AL523">
            <v>0.28299999999999997</v>
          </cell>
          <cell r="AM523">
            <v>0.3</v>
          </cell>
          <cell r="AN523">
            <v>0.3</v>
          </cell>
          <cell r="AP523">
            <v>0.28299999999999997</v>
          </cell>
          <cell r="AQ523">
            <v>0.3</v>
          </cell>
          <cell r="AR523">
            <v>0.3</v>
          </cell>
          <cell r="AT523">
            <v>0.84899999999999998</v>
          </cell>
          <cell r="AU523">
            <v>0.8</v>
          </cell>
          <cell r="AV523">
            <v>0.89999999999999991</v>
          </cell>
          <cell r="AY523">
            <v>0.28299999999999997</v>
          </cell>
          <cell r="AZ523">
            <v>0.28299999999999997</v>
          </cell>
          <cell r="BA523">
            <v>0.28299999999999997</v>
          </cell>
          <cell r="BC523">
            <v>0.28299999999999997</v>
          </cell>
          <cell r="BD523">
            <v>0.28299999999999997</v>
          </cell>
          <cell r="BE523">
            <v>0.28299999999999997</v>
          </cell>
          <cell r="BG523">
            <v>0.28299999999999997</v>
          </cell>
          <cell r="BH523">
            <v>0.28299999999999997</v>
          </cell>
          <cell r="BI523">
            <v>0.28299999999999997</v>
          </cell>
          <cell r="BK523">
            <v>0.84899999999999998</v>
          </cell>
          <cell r="BL523">
            <v>0.84899999999999998</v>
          </cell>
          <cell r="BM523">
            <v>0.84899999999999998</v>
          </cell>
          <cell r="BP523">
            <v>0.28299999999999997</v>
          </cell>
          <cell r="BQ523">
            <v>0.28299999999999997</v>
          </cell>
          <cell r="BR523">
            <v>0.28299999999999997</v>
          </cell>
          <cell r="BT523">
            <v>0.28299999999999997</v>
          </cell>
          <cell r="BU523">
            <v>0.28299999999999997</v>
          </cell>
          <cell r="BV523">
            <v>0.28299999999999997</v>
          </cell>
          <cell r="BX523">
            <v>0.28299999999999997</v>
          </cell>
          <cell r="BY523">
            <v>0.28299999999999997</v>
          </cell>
          <cell r="BZ523">
            <v>0.28299999999999997</v>
          </cell>
          <cell r="CB523">
            <v>0.84899999999999998</v>
          </cell>
          <cell r="CC523">
            <v>0.84899999999999998</v>
          </cell>
          <cell r="CD523">
            <v>0.84899999999999998</v>
          </cell>
          <cell r="CG523">
            <v>3.3959999999999999</v>
          </cell>
          <cell r="CH523">
            <v>3.3979999999999997</v>
          </cell>
          <cell r="CI523">
            <v>3.4980000000000002</v>
          </cell>
        </row>
        <row r="524">
          <cell r="A524" t="str">
            <v>OTHER SALES</v>
          </cell>
          <cell r="E524">
            <v>0.6</v>
          </cell>
          <cell r="F524">
            <v>0.1</v>
          </cell>
          <cell r="G524">
            <v>0</v>
          </cell>
          <cell r="H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Q524">
            <v>0</v>
          </cell>
          <cell r="R524">
            <v>0</v>
          </cell>
          <cell r="S524">
            <v>0</v>
          </cell>
          <cell r="V524">
            <v>0</v>
          </cell>
          <cell r="W524">
            <v>0</v>
          </cell>
          <cell r="Z524">
            <v>0</v>
          </cell>
          <cell r="AA524">
            <v>0</v>
          </cell>
          <cell r="AC524">
            <v>0</v>
          </cell>
          <cell r="AD524">
            <v>0</v>
          </cell>
          <cell r="AE524">
            <v>0</v>
          </cell>
          <cell r="AH524">
            <v>0</v>
          </cell>
          <cell r="AI524">
            <v>0</v>
          </cell>
          <cell r="AJ524">
            <v>0</v>
          </cell>
          <cell r="AL524">
            <v>0</v>
          </cell>
          <cell r="AM524">
            <v>0</v>
          </cell>
          <cell r="AN524">
            <v>0</v>
          </cell>
          <cell r="AP524">
            <v>0</v>
          </cell>
          <cell r="AQ524">
            <v>0</v>
          </cell>
          <cell r="AR524">
            <v>0</v>
          </cell>
          <cell r="AT524">
            <v>0</v>
          </cell>
          <cell r="AU524">
            <v>0</v>
          </cell>
          <cell r="AV524">
            <v>0</v>
          </cell>
          <cell r="AY524">
            <v>0</v>
          </cell>
          <cell r="AZ524">
            <v>0</v>
          </cell>
          <cell r="BA524">
            <v>0</v>
          </cell>
          <cell r="BC524">
            <v>0</v>
          </cell>
          <cell r="BD524">
            <v>0</v>
          </cell>
          <cell r="BE524">
            <v>0</v>
          </cell>
          <cell r="BG524">
            <v>0</v>
          </cell>
          <cell r="BH524">
            <v>0</v>
          </cell>
          <cell r="BI524">
            <v>0</v>
          </cell>
          <cell r="BK524">
            <v>0</v>
          </cell>
          <cell r="BL524">
            <v>0</v>
          </cell>
          <cell r="BM524">
            <v>0</v>
          </cell>
          <cell r="BP524">
            <v>0</v>
          </cell>
          <cell r="BQ524">
            <v>0</v>
          </cell>
          <cell r="BR524">
            <v>0</v>
          </cell>
          <cell r="BT524">
            <v>0</v>
          </cell>
          <cell r="BU524">
            <v>0</v>
          </cell>
          <cell r="BV524">
            <v>0</v>
          </cell>
          <cell r="BX524">
            <v>0</v>
          </cell>
          <cell r="BY524">
            <v>0</v>
          </cell>
          <cell r="BZ524">
            <v>0</v>
          </cell>
          <cell r="CB524">
            <v>0</v>
          </cell>
          <cell r="CC524">
            <v>0</v>
          </cell>
          <cell r="CD524">
            <v>0</v>
          </cell>
          <cell r="CG524">
            <v>0</v>
          </cell>
          <cell r="CH524">
            <v>0</v>
          </cell>
          <cell r="CI524">
            <v>0</v>
          </cell>
        </row>
        <row r="525">
          <cell r="E525" t="str">
            <v xml:space="preserve">______ </v>
          </cell>
          <cell r="F525" t="str">
            <v xml:space="preserve">______ </v>
          </cell>
          <cell r="G525" t="str">
            <v xml:space="preserve">______ </v>
          </cell>
          <cell r="H525" t="str">
            <v xml:space="preserve">______ </v>
          </cell>
          <cell r="K525" t="str">
            <v xml:space="preserve">______ </v>
          </cell>
          <cell r="L525" t="str">
            <v xml:space="preserve">______ </v>
          </cell>
          <cell r="M525" t="str">
            <v xml:space="preserve">______ </v>
          </cell>
          <cell r="N525" t="str">
            <v xml:space="preserve">______ </v>
          </cell>
          <cell r="Q525" t="str">
            <v xml:space="preserve">______ </v>
          </cell>
          <cell r="R525" t="str">
            <v xml:space="preserve">______ </v>
          </cell>
          <cell r="S525" t="str">
            <v xml:space="preserve">______ </v>
          </cell>
          <cell r="U525" t="str">
            <v xml:space="preserve">______ </v>
          </cell>
          <cell r="V525" t="str">
            <v xml:space="preserve">______ </v>
          </cell>
          <cell r="W525" t="str">
            <v xml:space="preserve">______ </v>
          </cell>
          <cell r="Y525" t="str">
            <v xml:space="preserve">______ </v>
          </cell>
          <cell r="Z525" t="str">
            <v xml:space="preserve">______ </v>
          </cell>
          <cell r="AA525" t="str">
            <v xml:space="preserve">______ </v>
          </cell>
          <cell r="AC525" t="str">
            <v xml:space="preserve">______ </v>
          </cell>
          <cell r="AD525" t="str">
            <v xml:space="preserve">______ </v>
          </cell>
          <cell r="AE525" t="str">
            <v xml:space="preserve">______ </v>
          </cell>
          <cell r="AH525" t="str">
            <v xml:space="preserve">______ </v>
          </cell>
          <cell r="AI525" t="str">
            <v xml:space="preserve">______ </v>
          </cell>
          <cell r="AJ525" t="str">
            <v xml:space="preserve">______ </v>
          </cell>
          <cell r="AL525" t="str">
            <v xml:space="preserve">______ </v>
          </cell>
          <cell r="AM525" t="str">
            <v xml:space="preserve">______ </v>
          </cell>
          <cell r="AN525" t="str">
            <v xml:space="preserve">______ </v>
          </cell>
          <cell r="AP525" t="str">
            <v xml:space="preserve">______ </v>
          </cell>
          <cell r="AQ525" t="str">
            <v xml:space="preserve">______ </v>
          </cell>
          <cell r="AR525" t="str">
            <v xml:space="preserve">______ </v>
          </cell>
          <cell r="AT525" t="str">
            <v xml:space="preserve">______ </v>
          </cell>
          <cell r="AU525" t="str">
            <v xml:space="preserve">______ </v>
          </cell>
          <cell r="AV525" t="str">
            <v xml:space="preserve">______ </v>
          </cell>
          <cell r="AY525" t="str">
            <v xml:space="preserve">______ </v>
          </cell>
          <cell r="AZ525" t="str">
            <v xml:space="preserve">______ </v>
          </cell>
          <cell r="BA525" t="str">
            <v xml:space="preserve">______ </v>
          </cell>
          <cell r="BC525" t="str">
            <v xml:space="preserve">______ </v>
          </cell>
          <cell r="BD525" t="str">
            <v xml:space="preserve">______ </v>
          </cell>
          <cell r="BE525" t="str">
            <v xml:space="preserve">______ </v>
          </cell>
          <cell r="BG525" t="str">
            <v xml:space="preserve">______ </v>
          </cell>
          <cell r="BH525" t="str">
            <v xml:space="preserve">______ </v>
          </cell>
          <cell r="BI525" t="str">
            <v xml:space="preserve">______ </v>
          </cell>
          <cell r="BK525" t="str">
            <v xml:space="preserve">______ </v>
          </cell>
          <cell r="BL525" t="str">
            <v xml:space="preserve">______ </v>
          </cell>
          <cell r="BM525" t="str">
            <v xml:space="preserve">______ </v>
          </cell>
          <cell r="BP525" t="str">
            <v xml:space="preserve">______ </v>
          </cell>
          <cell r="BQ525" t="str">
            <v xml:space="preserve">______ </v>
          </cell>
          <cell r="BR525" t="str">
            <v xml:space="preserve">______ </v>
          </cell>
          <cell r="BT525" t="str">
            <v xml:space="preserve">______ </v>
          </cell>
          <cell r="BU525" t="str">
            <v xml:space="preserve">______ </v>
          </cell>
          <cell r="BV525" t="str">
            <v xml:space="preserve">______ </v>
          </cell>
          <cell r="BX525" t="str">
            <v xml:space="preserve">______ </v>
          </cell>
          <cell r="BY525" t="str">
            <v xml:space="preserve">______ </v>
          </cell>
          <cell r="BZ525" t="str">
            <v xml:space="preserve">______ </v>
          </cell>
          <cell r="CB525" t="str">
            <v xml:space="preserve">______ </v>
          </cell>
          <cell r="CC525" t="str">
            <v xml:space="preserve">______ </v>
          </cell>
          <cell r="CD525" t="str">
            <v xml:space="preserve">______ </v>
          </cell>
          <cell r="CG525" t="str">
            <v xml:space="preserve">______ </v>
          </cell>
          <cell r="CH525" t="str">
            <v xml:space="preserve">______ </v>
          </cell>
          <cell r="CI525" t="str">
            <v xml:space="preserve">______ </v>
          </cell>
        </row>
        <row r="526">
          <cell r="A526" t="str">
            <v>SALES</v>
          </cell>
          <cell r="E526">
            <v>26</v>
          </cell>
          <cell r="F526">
            <v>50</v>
          </cell>
          <cell r="G526">
            <v>50.699999999999996</v>
          </cell>
          <cell r="H526">
            <v>54.699999999999996</v>
          </cell>
          <cell r="K526">
            <v>50.262</v>
          </cell>
          <cell r="L526">
            <v>58.442000000000007</v>
          </cell>
          <cell r="M526">
            <v>43.3</v>
          </cell>
          <cell r="N526">
            <v>31.675000000000001</v>
          </cell>
          <cell r="Q526">
            <v>3.855</v>
          </cell>
          <cell r="R526">
            <v>9.234</v>
          </cell>
          <cell r="S526">
            <v>9.234</v>
          </cell>
          <cell r="U526">
            <v>7.2550000000000008</v>
          </cell>
          <cell r="V526">
            <v>9.4</v>
          </cell>
          <cell r="W526">
            <v>9.6999999999999993</v>
          </cell>
          <cell r="Y526">
            <v>15.055</v>
          </cell>
          <cell r="Z526">
            <v>11.200000000000001</v>
          </cell>
          <cell r="AA526">
            <v>14.299999999999999</v>
          </cell>
          <cell r="AC526">
            <v>26.165000000000003</v>
          </cell>
          <cell r="AD526">
            <v>29.833999999999996</v>
          </cell>
          <cell r="AE526">
            <v>33.234000000000002</v>
          </cell>
          <cell r="AH526">
            <v>8.1120000000000001</v>
          </cell>
          <cell r="AI526">
            <v>8.7999999999999989</v>
          </cell>
          <cell r="AJ526">
            <v>9.9</v>
          </cell>
          <cell r="AL526">
            <v>7.1120000000000001</v>
          </cell>
          <cell r="AM526">
            <v>7.1</v>
          </cell>
          <cell r="AN526">
            <v>4.5999999999999996</v>
          </cell>
          <cell r="AP526">
            <v>9.1120000000000001</v>
          </cell>
          <cell r="AQ526">
            <v>10.4</v>
          </cell>
          <cell r="AR526">
            <v>10.4</v>
          </cell>
          <cell r="AT526">
            <v>24.335999999999999</v>
          </cell>
          <cell r="AU526">
            <v>26.3</v>
          </cell>
          <cell r="AV526">
            <v>24.9</v>
          </cell>
          <cell r="AY526">
            <v>4.1790000000000003</v>
          </cell>
          <cell r="AZ526">
            <v>4.1790000000000003</v>
          </cell>
          <cell r="BA526">
            <v>4.1790000000000003</v>
          </cell>
          <cell r="BC526">
            <v>5.1790000000000003</v>
          </cell>
          <cell r="BD526">
            <v>5.1790000000000003</v>
          </cell>
          <cell r="BE526">
            <v>5.1790000000000003</v>
          </cell>
          <cell r="BG526">
            <v>13.879</v>
          </cell>
          <cell r="BH526">
            <v>13.879</v>
          </cell>
          <cell r="BI526">
            <v>13.879</v>
          </cell>
          <cell r="BK526">
            <v>23.236999999999998</v>
          </cell>
          <cell r="BL526">
            <v>23.236999999999998</v>
          </cell>
          <cell r="BM526">
            <v>23.236999999999998</v>
          </cell>
          <cell r="BP526">
            <v>2.6890000000000001</v>
          </cell>
          <cell r="BQ526">
            <v>2.6890000000000001</v>
          </cell>
          <cell r="BR526">
            <v>2.6890000000000001</v>
          </cell>
          <cell r="BT526">
            <v>4.0880000000000001</v>
          </cell>
          <cell r="BU526">
            <v>4.0880000000000001</v>
          </cell>
          <cell r="BV526">
            <v>4.0880000000000001</v>
          </cell>
          <cell r="BX526">
            <v>10.988</v>
          </cell>
          <cell r="BY526">
            <v>10.988</v>
          </cell>
          <cell r="BZ526">
            <v>10.988</v>
          </cell>
          <cell r="CB526">
            <v>17.765000000000001</v>
          </cell>
          <cell r="CC526">
            <v>17.765000000000001</v>
          </cell>
          <cell r="CD526">
            <v>17.765000000000001</v>
          </cell>
          <cell r="CG526">
            <v>91.503</v>
          </cell>
          <cell r="CH526">
            <v>97.135999999999996</v>
          </cell>
          <cell r="CI526">
            <v>99.13600000000001</v>
          </cell>
        </row>
        <row r="528">
          <cell r="A528" t="str">
            <v>STANDARD MARGIN</v>
          </cell>
          <cell r="E528">
            <v>18.8</v>
          </cell>
          <cell r="F528">
            <v>35.5</v>
          </cell>
          <cell r="G528">
            <v>33.4</v>
          </cell>
          <cell r="H528">
            <v>36.299999999999997</v>
          </cell>
          <cell r="K528">
            <v>37.493000000000002</v>
          </cell>
          <cell r="L528">
            <v>42.998999999999995</v>
          </cell>
          <cell r="M528">
            <v>31.7</v>
          </cell>
          <cell r="N528">
            <v>22.149000000000001</v>
          </cell>
          <cell r="Q528">
            <v>2.3660000000000001</v>
          </cell>
          <cell r="R528">
            <v>7.2559999999999993</v>
          </cell>
          <cell r="S528">
            <v>7.2559999999999993</v>
          </cell>
          <cell r="U528">
            <v>4.78</v>
          </cell>
          <cell r="V528">
            <v>6.6</v>
          </cell>
          <cell r="W528">
            <v>7.3</v>
          </cell>
          <cell r="Y528">
            <v>11.698</v>
          </cell>
          <cell r="Z528">
            <v>9.4</v>
          </cell>
          <cell r="AA528">
            <v>11.4</v>
          </cell>
          <cell r="AC528">
            <v>18.844000000000001</v>
          </cell>
          <cell r="AD528">
            <v>23.256</v>
          </cell>
          <cell r="AE528">
            <v>25.956</v>
          </cell>
          <cell r="AH528">
            <v>5.8540000000000001</v>
          </cell>
          <cell r="AI528">
            <v>6.2</v>
          </cell>
          <cell r="AJ528">
            <v>7.5</v>
          </cell>
          <cell r="AL528">
            <v>5.1689999999999996</v>
          </cell>
          <cell r="AM528">
            <v>5</v>
          </cell>
          <cell r="AN528">
            <v>3.1</v>
          </cell>
          <cell r="AP528">
            <v>8.1539999999999999</v>
          </cell>
          <cell r="AQ528">
            <v>8.8000000000000007</v>
          </cell>
          <cell r="AR528">
            <v>8.8000000000000007</v>
          </cell>
          <cell r="AT528">
            <v>19.177</v>
          </cell>
          <cell r="AU528">
            <v>20</v>
          </cell>
          <cell r="AV528">
            <v>19.399999999999999</v>
          </cell>
          <cell r="AY528">
            <v>2.887</v>
          </cell>
          <cell r="AZ528">
            <v>2.887</v>
          </cell>
          <cell r="BA528">
            <v>2.887</v>
          </cell>
          <cell r="BC528">
            <v>3.7789999999999999</v>
          </cell>
          <cell r="BD528">
            <v>3.7789999999999999</v>
          </cell>
          <cell r="BE528">
            <v>3.7789999999999999</v>
          </cell>
          <cell r="BG528">
            <v>11.779</v>
          </cell>
          <cell r="BH528">
            <v>11.779</v>
          </cell>
          <cell r="BI528">
            <v>11.779</v>
          </cell>
          <cell r="BK528">
            <v>18.445</v>
          </cell>
          <cell r="BL528">
            <v>18.445</v>
          </cell>
          <cell r="BM528">
            <v>18.445</v>
          </cell>
          <cell r="BP528">
            <v>1.952</v>
          </cell>
          <cell r="BQ528">
            <v>1.952</v>
          </cell>
          <cell r="BR528">
            <v>1.952</v>
          </cell>
          <cell r="BT528">
            <v>2.8809999999999998</v>
          </cell>
          <cell r="BU528">
            <v>2.8809999999999998</v>
          </cell>
          <cell r="BV528">
            <v>2.8809999999999998</v>
          </cell>
          <cell r="BX528">
            <v>9.3350000000000009</v>
          </cell>
          <cell r="BY528">
            <v>9.3350000000000009</v>
          </cell>
          <cell r="BZ528">
            <v>9.3350000000000009</v>
          </cell>
          <cell r="CB528">
            <v>14.168000000000001</v>
          </cell>
          <cell r="CC528">
            <v>14.168000000000001</v>
          </cell>
          <cell r="CD528">
            <v>14.168000000000001</v>
          </cell>
          <cell r="CG528">
            <v>70.634</v>
          </cell>
          <cell r="CH528">
            <v>75.869</v>
          </cell>
          <cell r="CI528">
            <v>77.968999999999994</v>
          </cell>
        </row>
        <row r="529">
          <cell r="B529" t="str">
            <v>% SALES</v>
          </cell>
          <cell r="E529">
            <v>0.72307692307692306</v>
          </cell>
          <cell r="F529">
            <v>0.71</v>
          </cell>
          <cell r="G529">
            <v>0.65877712031558189</v>
          </cell>
          <cell r="H529">
            <v>0.66361974405850088</v>
          </cell>
          <cell r="K529">
            <v>0.74595121563009836</v>
          </cell>
          <cell r="L529">
            <v>0.7357551076280755</v>
          </cell>
          <cell r="M529">
            <v>0.73210161662817552</v>
          </cell>
          <cell r="N529">
            <v>0.69925808997632199</v>
          </cell>
          <cell r="Q529">
            <v>0.61374837872892352</v>
          </cell>
          <cell r="R529">
            <v>0.78579163959280907</v>
          </cell>
          <cell r="S529">
            <v>0.78579163959280907</v>
          </cell>
          <cell r="U529">
            <v>0.65885596140592695</v>
          </cell>
          <cell r="V529">
            <v>0.70212765957446799</v>
          </cell>
          <cell r="W529">
            <v>0.75257731958762886</v>
          </cell>
          <cell r="Y529">
            <v>0.77701760212553972</v>
          </cell>
          <cell r="Z529">
            <v>0.83928571428571419</v>
          </cell>
          <cell r="AA529">
            <v>0.7972027972027973</v>
          </cell>
          <cell r="AC529">
            <v>0.7201987387731702</v>
          </cell>
          <cell r="AD529">
            <v>0.7795133069652076</v>
          </cell>
          <cell r="AE529">
            <v>0.78100740205813313</v>
          </cell>
          <cell r="AH529">
            <v>0.721646942800789</v>
          </cell>
          <cell r="AI529">
            <v>0.7045454545454547</v>
          </cell>
          <cell r="AJ529">
            <v>0.75757575757575757</v>
          </cell>
          <cell r="AL529">
            <v>0.72679977502812143</v>
          </cell>
          <cell r="AM529">
            <v>0.70422535211267612</v>
          </cell>
          <cell r="AN529">
            <v>0.67391304347826098</v>
          </cell>
          <cell r="AP529">
            <v>0.89486391571553991</v>
          </cell>
          <cell r="AQ529">
            <v>0.84615384615384615</v>
          </cell>
          <cell r="AR529">
            <v>0.84615384615384615</v>
          </cell>
          <cell r="AT529">
            <v>0.78800953320184097</v>
          </cell>
          <cell r="AU529">
            <v>0.76045627376425851</v>
          </cell>
          <cell r="AV529">
            <v>0.77911646586345384</v>
          </cell>
          <cell r="AY529">
            <v>0.69083512802105762</v>
          </cell>
          <cell r="AZ529">
            <v>0.69083512802105762</v>
          </cell>
          <cell r="BA529">
            <v>0.69083512802105762</v>
          </cell>
          <cell r="BC529">
            <v>0.72967754392739903</v>
          </cell>
          <cell r="BD529">
            <v>0.72967754392739903</v>
          </cell>
          <cell r="BE529">
            <v>0.72967754392739903</v>
          </cell>
          <cell r="BG529">
            <v>0.84869226889545357</v>
          </cell>
          <cell r="BH529">
            <v>0.84869226889545357</v>
          </cell>
          <cell r="BI529">
            <v>0.84869226889545357</v>
          </cell>
          <cell r="BK529">
            <v>0.79377716572707324</v>
          </cell>
          <cell r="BL529">
            <v>0.79377716572707324</v>
          </cell>
          <cell r="BM529">
            <v>0.79377716572707324</v>
          </cell>
          <cell r="BP529">
            <v>0.72592041651171435</v>
          </cell>
          <cell r="BQ529">
            <v>0.72592041651171435</v>
          </cell>
          <cell r="BR529">
            <v>0.72592041651171435</v>
          </cell>
          <cell r="BT529">
            <v>0.70474559686888449</v>
          </cell>
          <cell r="BU529">
            <v>0.70474559686888449</v>
          </cell>
          <cell r="BV529">
            <v>0.70474559686888449</v>
          </cell>
          <cell r="BX529">
            <v>0.84956315981070274</v>
          </cell>
          <cell r="BY529">
            <v>0.84956315981070274</v>
          </cell>
          <cell r="BZ529">
            <v>0.84956315981070274</v>
          </cell>
          <cell r="CB529">
            <v>0.79752321981424157</v>
          </cell>
          <cell r="CC529">
            <v>0.79752321981424157</v>
          </cell>
          <cell r="CD529">
            <v>0.79752321981424157</v>
          </cell>
          <cell r="CG529">
            <v>0.77193097494071228</v>
          </cell>
          <cell r="CH529">
            <v>0.78105954537967393</v>
          </cell>
          <cell r="CI529">
            <v>0.78648523240800505</v>
          </cell>
        </row>
        <row r="531">
          <cell r="A531" t="str">
            <v>OPS PERIOD COSTS</v>
          </cell>
          <cell r="E531">
            <v>0.3</v>
          </cell>
          <cell r="F531">
            <v>0</v>
          </cell>
          <cell r="G531">
            <v>-0.1</v>
          </cell>
          <cell r="H531">
            <v>-0.1</v>
          </cell>
          <cell r="K531">
            <v>0.10800000000000001</v>
          </cell>
          <cell r="L531">
            <v>0.35199999999999998</v>
          </cell>
          <cell r="M531">
            <v>0.1</v>
          </cell>
          <cell r="N531">
            <v>-5.0000000000000001E-3</v>
          </cell>
          <cell r="Q531">
            <v>0.19</v>
          </cell>
          <cell r="R531">
            <v>4.9000000000000002E-2</v>
          </cell>
          <cell r="S531">
            <v>4.9000000000000002E-2</v>
          </cell>
          <cell r="U531">
            <v>0.19</v>
          </cell>
          <cell r="V531">
            <v>0.2</v>
          </cell>
          <cell r="W531">
            <v>0.2</v>
          </cell>
          <cell r="Y531">
            <v>0.22</v>
          </cell>
          <cell r="Z531">
            <v>0.3</v>
          </cell>
          <cell r="AA531">
            <v>0.3</v>
          </cell>
          <cell r="AC531">
            <v>0.6</v>
          </cell>
          <cell r="AD531">
            <v>0.54899999999999993</v>
          </cell>
          <cell r="AE531">
            <v>0.54899999999999993</v>
          </cell>
          <cell r="AH531">
            <v>0.19</v>
          </cell>
          <cell r="AI531">
            <v>0.19</v>
          </cell>
          <cell r="AJ531">
            <v>0.19</v>
          </cell>
          <cell r="AL531">
            <v>0.19</v>
          </cell>
          <cell r="AM531">
            <v>0.19</v>
          </cell>
          <cell r="AN531">
            <v>0.19</v>
          </cell>
          <cell r="AP531">
            <v>0.22</v>
          </cell>
          <cell r="AQ531">
            <v>0.22</v>
          </cell>
          <cell r="AR531">
            <v>0.22</v>
          </cell>
          <cell r="AT531">
            <v>0.6</v>
          </cell>
          <cell r="AU531">
            <v>0.6</v>
          </cell>
          <cell r="AV531">
            <v>0.6</v>
          </cell>
          <cell r="AY531">
            <v>0.12</v>
          </cell>
          <cell r="AZ531">
            <v>0.12</v>
          </cell>
          <cell r="BA531">
            <v>0.12</v>
          </cell>
          <cell r="BC531">
            <v>0.12</v>
          </cell>
          <cell r="BD531">
            <v>0.12</v>
          </cell>
          <cell r="BE531">
            <v>0.12</v>
          </cell>
          <cell r="BG531">
            <v>0.16</v>
          </cell>
          <cell r="BH531">
            <v>0.16</v>
          </cell>
          <cell r="BI531">
            <v>0.16</v>
          </cell>
          <cell r="BK531">
            <v>0.4</v>
          </cell>
          <cell r="BL531">
            <v>0.4</v>
          </cell>
          <cell r="BM531">
            <v>0.4</v>
          </cell>
          <cell r="BP531">
            <v>0.03</v>
          </cell>
          <cell r="BQ531">
            <v>0.03</v>
          </cell>
          <cell r="BR531">
            <v>0.03</v>
          </cell>
          <cell r="BT531">
            <v>0.03</v>
          </cell>
          <cell r="BU531">
            <v>0.03</v>
          </cell>
          <cell r="BV531">
            <v>0.03</v>
          </cell>
          <cell r="BX531">
            <v>0.04</v>
          </cell>
          <cell r="BY531">
            <v>0.04</v>
          </cell>
          <cell r="BZ531">
            <v>0.04</v>
          </cell>
          <cell r="CB531">
            <v>0.1</v>
          </cell>
          <cell r="CC531">
            <v>0.1</v>
          </cell>
          <cell r="CD531">
            <v>0.1</v>
          </cell>
          <cell r="CG531">
            <v>1.7000000000000002</v>
          </cell>
          <cell r="CH531">
            <v>1.649</v>
          </cell>
          <cell r="CI531">
            <v>1.649</v>
          </cell>
        </row>
        <row r="532">
          <cell r="A532" t="str">
            <v>SOURCING PERIOD COSTS</v>
          </cell>
          <cell r="E532">
            <v>0</v>
          </cell>
          <cell r="F532">
            <v>-0.8</v>
          </cell>
          <cell r="G532">
            <v>-1</v>
          </cell>
          <cell r="H532">
            <v>-1.3</v>
          </cell>
          <cell r="K532">
            <v>-0.435</v>
          </cell>
          <cell r="L532">
            <v>-0.30599999999999999</v>
          </cell>
          <cell r="M532">
            <v>0.1</v>
          </cell>
          <cell r="N532">
            <v>-0.191</v>
          </cell>
          <cell r="Q532">
            <v>-0.1</v>
          </cell>
          <cell r="R532">
            <v>-0.219</v>
          </cell>
          <cell r="S532">
            <v>-0.219</v>
          </cell>
          <cell r="U532">
            <v>-0.1</v>
          </cell>
          <cell r="V532">
            <v>-0.1</v>
          </cell>
          <cell r="W532">
            <v>-0.1</v>
          </cell>
          <cell r="Y532">
            <v>-0.1</v>
          </cell>
          <cell r="Z532">
            <v>-0.1</v>
          </cell>
          <cell r="AA532">
            <v>-0.1</v>
          </cell>
          <cell r="AC532">
            <v>-0.30000000000000004</v>
          </cell>
          <cell r="AD532">
            <v>-0.41900000000000004</v>
          </cell>
          <cell r="AE532">
            <v>-0.41900000000000004</v>
          </cell>
          <cell r="AH532">
            <v>-0.1</v>
          </cell>
          <cell r="AI532">
            <v>-0.1</v>
          </cell>
          <cell r="AJ532">
            <v>-0.1</v>
          </cell>
          <cell r="AL532">
            <v>-0.1</v>
          </cell>
          <cell r="AM532">
            <v>-0.1</v>
          </cell>
          <cell r="AN532">
            <v>-0.1</v>
          </cell>
          <cell r="AP532">
            <v>-0.1</v>
          </cell>
          <cell r="AQ532">
            <v>-0.1</v>
          </cell>
          <cell r="AR532">
            <v>-0.1</v>
          </cell>
          <cell r="AT532">
            <v>-0.30000000000000004</v>
          </cell>
          <cell r="AU532">
            <v>-0.30000000000000004</v>
          </cell>
          <cell r="AV532">
            <v>-0.30000000000000004</v>
          </cell>
          <cell r="AY532">
            <v>-0.1</v>
          </cell>
          <cell r="AZ532">
            <v>-0.1</v>
          </cell>
          <cell r="BA532">
            <v>-0.1</v>
          </cell>
          <cell r="BC532">
            <v>-0.1</v>
          </cell>
          <cell r="BD532">
            <v>-0.1</v>
          </cell>
          <cell r="BE532">
            <v>-0.1</v>
          </cell>
          <cell r="BG532">
            <v>-0.1</v>
          </cell>
          <cell r="BH532">
            <v>-0.1</v>
          </cell>
          <cell r="BI532">
            <v>-0.1</v>
          </cell>
          <cell r="BK532">
            <v>-0.30000000000000004</v>
          </cell>
          <cell r="BL532">
            <v>-0.30000000000000004</v>
          </cell>
          <cell r="BM532">
            <v>-0.30000000000000004</v>
          </cell>
          <cell r="BP532">
            <v>-0.1</v>
          </cell>
          <cell r="BQ532">
            <v>-0.1</v>
          </cell>
          <cell r="BR532">
            <v>-0.1</v>
          </cell>
          <cell r="BT532">
            <v>-0.1</v>
          </cell>
          <cell r="BU532">
            <v>-0.1</v>
          </cell>
          <cell r="BV532">
            <v>-0.1</v>
          </cell>
          <cell r="BX532">
            <v>-0.1</v>
          </cell>
          <cell r="BY532">
            <v>-0.1</v>
          </cell>
          <cell r="BZ532">
            <v>-0.1</v>
          </cell>
          <cell r="CB532">
            <v>-0.30000000000000004</v>
          </cell>
          <cell r="CC532">
            <v>-0.30000000000000004</v>
          </cell>
          <cell r="CD532">
            <v>-0.30000000000000004</v>
          </cell>
          <cell r="CG532">
            <v>-1.2000000000000002</v>
          </cell>
          <cell r="CH532">
            <v>-1.3190000000000002</v>
          </cell>
          <cell r="CI532">
            <v>-1.3190000000000002</v>
          </cell>
        </row>
        <row r="533">
          <cell r="A533" t="str">
            <v>STD AMORT/INV COSTS</v>
          </cell>
          <cell r="E533">
            <v>0.3</v>
          </cell>
          <cell r="F533">
            <v>1.4</v>
          </cell>
          <cell r="G533">
            <v>0.7</v>
          </cell>
          <cell r="H533">
            <v>0</v>
          </cell>
          <cell r="K533">
            <v>1.347</v>
          </cell>
          <cell r="L533">
            <v>0.89900000000000002</v>
          </cell>
          <cell r="M533">
            <v>0.4</v>
          </cell>
          <cell r="N533">
            <v>6.0999999999999999E-2</v>
          </cell>
          <cell r="Q533">
            <v>0.122</v>
          </cell>
          <cell r="R533">
            <v>8.3000000000000004E-2</v>
          </cell>
          <cell r="S533">
            <v>8.3000000000000004E-2</v>
          </cell>
          <cell r="U533">
            <v>0.122</v>
          </cell>
          <cell r="V533">
            <v>0.1</v>
          </cell>
          <cell r="W533">
            <v>0.1</v>
          </cell>
          <cell r="Y533">
            <v>0.156</v>
          </cell>
          <cell r="Z533">
            <v>0.2</v>
          </cell>
          <cell r="AA533">
            <v>0.2</v>
          </cell>
          <cell r="AC533">
            <v>0.4</v>
          </cell>
          <cell r="AD533">
            <v>0.38300000000000001</v>
          </cell>
          <cell r="AE533">
            <v>0.38300000000000001</v>
          </cell>
          <cell r="AH533">
            <v>9.1999999999999998E-2</v>
          </cell>
          <cell r="AI533">
            <v>9.1999999999999998E-2</v>
          </cell>
          <cell r="AJ533">
            <v>9.1999999999999998E-2</v>
          </cell>
          <cell r="AL533">
            <v>9.1999999999999998E-2</v>
          </cell>
          <cell r="AM533">
            <v>9.1999999999999998E-2</v>
          </cell>
          <cell r="AN533">
            <v>9.1999999999999998E-2</v>
          </cell>
          <cell r="AP533">
            <v>0.11600000000000001</v>
          </cell>
          <cell r="AQ533">
            <v>0.11600000000000001</v>
          </cell>
          <cell r="AR533">
            <v>0.11600000000000001</v>
          </cell>
          <cell r="AT533">
            <v>0.3</v>
          </cell>
          <cell r="AU533">
            <v>0.3</v>
          </cell>
          <cell r="AV533">
            <v>0.3</v>
          </cell>
          <cell r="AY533">
            <v>0.06</v>
          </cell>
          <cell r="AZ533">
            <v>0.06</v>
          </cell>
          <cell r="BA533">
            <v>0.06</v>
          </cell>
          <cell r="BC533">
            <v>0.06</v>
          </cell>
          <cell r="BD533">
            <v>0.06</v>
          </cell>
          <cell r="BE533">
            <v>0.06</v>
          </cell>
          <cell r="BG533">
            <v>0.08</v>
          </cell>
          <cell r="BH533">
            <v>0.08</v>
          </cell>
          <cell r="BI533">
            <v>0.08</v>
          </cell>
          <cell r="BK533">
            <v>0.2</v>
          </cell>
          <cell r="BL533">
            <v>0.2</v>
          </cell>
          <cell r="BM533">
            <v>0.2</v>
          </cell>
          <cell r="BP533">
            <v>0.06</v>
          </cell>
          <cell r="BQ533">
            <v>0.06</v>
          </cell>
          <cell r="BR533">
            <v>0.06</v>
          </cell>
          <cell r="BT533">
            <v>0.06</v>
          </cell>
          <cell r="BU533">
            <v>0.06</v>
          </cell>
          <cell r="BV533">
            <v>0.06</v>
          </cell>
          <cell r="BX533">
            <v>0.08</v>
          </cell>
          <cell r="BY533">
            <v>0.08</v>
          </cell>
          <cell r="BZ533">
            <v>0.08</v>
          </cell>
          <cell r="CB533">
            <v>0.2</v>
          </cell>
          <cell r="CC533">
            <v>0.2</v>
          </cell>
          <cell r="CD533">
            <v>0.2</v>
          </cell>
          <cell r="CG533">
            <v>1.0999999999999999</v>
          </cell>
          <cell r="CH533">
            <v>1.083</v>
          </cell>
          <cell r="CI533">
            <v>1.083</v>
          </cell>
        </row>
        <row r="534">
          <cell r="A534" t="str">
            <v>SERVICE PERIOD COSTS</v>
          </cell>
          <cell r="E534">
            <v>0</v>
          </cell>
          <cell r="F534">
            <v>0.1</v>
          </cell>
          <cell r="G534">
            <v>0.2</v>
          </cell>
          <cell r="H534">
            <v>0.7</v>
          </cell>
          <cell r="K534">
            <v>9.9000000000000019E-2</v>
          </cell>
          <cell r="L534">
            <v>8.6000000000000007E-2</v>
          </cell>
          <cell r="M534">
            <v>0</v>
          </cell>
          <cell r="N534">
            <v>5.7999999999999996E-2</v>
          </cell>
          <cell r="Q534">
            <v>1.2999999999999999E-2</v>
          </cell>
          <cell r="R534">
            <v>2.8000000000000001E-2</v>
          </cell>
          <cell r="S534">
            <v>2.8000000000000001E-2</v>
          </cell>
          <cell r="U534">
            <v>1.2999999999999999E-2</v>
          </cell>
          <cell r="V534">
            <v>1.2999999999999999E-2</v>
          </cell>
          <cell r="W534">
            <v>1.2999999999999999E-2</v>
          </cell>
          <cell r="Y534">
            <v>2.3E-2</v>
          </cell>
          <cell r="Z534">
            <v>2.3E-2</v>
          </cell>
          <cell r="AA534">
            <v>2.3E-2</v>
          </cell>
          <cell r="AC534">
            <v>4.9000000000000002E-2</v>
          </cell>
          <cell r="AD534">
            <v>6.4000000000000001E-2</v>
          </cell>
          <cell r="AE534">
            <v>6.4000000000000001E-2</v>
          </cell>
          <cell r="AH534">
            <v>0.17100000000000001</v>
          </cell>
          <cell r="AI534">
            <v>0.17100000000000001</v>
          </cell>
          <cell r="AJ534">
            <v>0.17100000000000001</v>
          </cell>
          <cell r="AL534">
            <v>0.17100000000000001</v>
          </cell>
          <cell r="AM534">
            <v>0.17100000000000001</v>
          </cell>
          <cell r="AN534">
            <v>0.17100000000000001</v>
          </cell>
          <cell r="AP534">
            <v>0.307</v>
          </cell>
          <cell r="AQ534">
            <v>0.2</v>
          </cell>
          <cell r="AR534">
            <v>0.2</v>
          </cell>
          <cell r="AT534">
            <v>0.64900000000000002</v>
          </cell>
          <cell r="AU534">
            <v>0.54200000000000004</v>
          </cell>
          <cell r="AV534">
            <v>0.54200000000000004</v>
          </cell>
          <cell r="AY534">
            <v>0.25</v>
          </cell>
          <cell r="AZ534">
            <v>0.25</v>
          </cell>
          <cell r="BA534">
            <v>0.25</v>
          </cell>
          <cell r="BC534">
            <v>0.25</v>
          </cell>
          <cell r="BD534">
            <v>0.25</v>
          </cell>
          <cell r="BE534">
            <v>0.25</v>
          </cell>
          <cell r="BG534">
            <v>0.2</v>
          </cell>
          <cell r="BH534">
            <v>0.2</v>
          </cell>
          <cell r="BI534">
            <v>0.2</v>
          </cell>
          <cell r="BK534">
            <v>0.7</v>
          </cell>
          <cell r="BL534">
            <v>0.7</v>
          </cell>
          <cell r="BM534">
            <v>0.7</v>
          </cell>
          <cell r="BP534">
            <v>0.127</v>
          </cell>
          <cell r="BQ534">
            <v>0.127</v>
          </cell>
          <cell r="BR534">
            <v>0.127</v>
          </cell>
          <cell r="BT534">
            <v>0.17699999999999999</v>
          </cell>
          <cell r="BU534">
            <v>0.17699999999999999</v>
          </cell>
          <cell r="BV534">
            <v>0.17699999999999999</v>
          </cell>
          <cell r="BX534">
            <v>0.19700000000000001</v>
          </cell>
          <cell r="BY534">
            <v>0.19700000000000001</v>
          </cell>
          <cell r="BZ534">
            <v>0.19700000000000001</v>
          </cell>
          <cell r="CB534">
            <v>0.501</v>
          </cell>
          <cell r="CC534">
            <v>0.501</v>
          </cell>
          <cell r="CD534">
            <v>0.501</v>
          </cell>
          <cell r="CG534">
            <v>1.899</v>
          </cell>
          <cell r="CH534">
            <v>1.8069999999999999</v>
          </cell>
          <cell r="CI534">
            <v>1.8069999999999999</v>
          </cell>
        </row>
        <row r="535">
          <cell r="A535" t="str">
            <v>OTHER</v>
          </cell>
          <cell r="E535">
            <v>0</v>
          </cell>
          <cell r="F535">
            <v>0</v>
          </cell>
          <cell r="G535">
            <v>0</v>
          </cell>
          <cell r="H535">
            <v>-0.3</v>
          </cell>
          <cell r="K535">
            <v>0.251</v>
          </cell>
          <cell r="L535">
            <v>1.52</v>
          </cell>
          <cell r="M535">
            <v>-0.6</v>
          </cell>
          <cell r="N535">
            <v>-0.05</v>
          </cell>
          <cell r="Q535">
            <v>0.35799999999999998</v>
          </cell>
          <cell r="R535">
            <v>8.7999999999999995E-2</v>
          </cell>
          <cell r="S535">
            <v>8.7999999999999995E-2</v>
          </cell>
          <cell r="U535">
            <v>0.35799999999999998</v>
          </cell>
          <cell r="V535">
            <v>0.45799999999999996</v>
          </cell>
          <cell r="W535">
            <v>0.45799999999999996</v>
          </cell>
          <cell r="Y535">
            <v>0.48399999999999999</v>
          </cell>
          <cell r="Z535">
            <v>0.5</v>
          </cell>
          <cell r="AA535">
            <v>0.5</v>
          </cell>
          <cell r="AC535">
            <v>1.2</v>
          </cell>
          <cell r="AD535">
            <v>1.0459999999999998</v>
          </cell>
          <cell r="AE535">
            <v>1.0459999999999998</v>
          </cell>
          <cell r="AH535">
            <v>0.03</v>
          </cell>
          <cell r="AI535">
            <v>0.03</v>
          </cell>
          <cell r="AJ535">
            <v>0.03</v>
          </cell>
          <cell r="AL535">
            <v>0.03</v>
          </cell>
          <cell r="AM535">
            <v>0.03</v>
          </cell>
          <cell r="AN535">
            <v>0.03</v>
          </cell>
          <cell r="AP535">
            <v>0.54</v>
          </cell>
          <cell r="AQ535">
            <v>0.4</v>
          </cell>
          <cell r="AR535">
            <v>0.4</v>
          </cell>
          <cell r="AT535">
            <v>0.60000000000000009</v>
          </cell>
          <cell r="AU535">
            <v>0.46</v>
          </cell>
          <cell r="AV535">
            <v>0.46</v>
          </cell>
          <cell r="AY535">
            <v>7.0000000000000007E-2</v>
          </cell>
          <cell r="AZ535">
            <v>7.0000000000000007E-2</v>
          </cell>
          <cell r="BA535">
            <v>7.0000000000000007E-2</v>
          </cell>
          <cell r="BC535">
            <v>7.0000000000000007E-2</v>
          </cell>
          <cell r="BD535">
            <v>7.0000000000000007E-2</v>
          </cell>
          <cell r="BE535">
            <v>7.0000000000000007E-2</v>
          </cell>
          <cell r="BG535">
            <v>0.56000000000000005</v>
          </cell>
          <cell r="BH535">
            <v>0.56000000000000005</v>
          </cell>
          <cell r="BI535">
            <v>0.56000000000000005</v>
          </cell>
          <cell r="BK535">
            <v>0.70000000000000007</v>
          </cell>
          <cell r="BL535">
            <v>0.70000000000000007</v>
          </cell>
          <cell r="BM535">
            <v>0.70000000000000007</v>
          </cell>
          <cell r="BP535">
            <v>0.25</v>
          </cell>
          <cell r="BQ535">
            <v>0.25</v>
          </cell>
          <cell r="BR535">
            <v>0.25</v>
          </cell>
          <cell r="BT535">
            <v>0.3</v>
          </cell>
          <cell r="BU535">
            <v>0.3</v>
          </cell>
          <cell r="BV535">
            <v>0.3</v>
          </cell>
          <cell r="BX535">
            <v>0.25</v>
          </cell>
          <cell r="BY535">
            <v>0.25</v>
          </cell>
          <cell r="BZ535">
            <v>0.25</v>
          </cell>
          <cell r="CB535">
            <v>0.8</v>
          </cell>
          <cell r="CC535">
            <v>0.8</v>
          </cell>
          <cell r="CD535">
            <v>0.8</v>
          </cell>
          <cell r="CG535">
            <v>3.3</v>
          </cell>
          <cell r="CH535">
            <v>3.0060000000000002</v>
          </cell>
          <cell r="CI535">
            <v>3.0060000000000002</v>
          </cell>
        </row>
        <row r="536">
          <cell r="E536" t="str">
            <v xml:space="preserve">______ </v>
          </cell>
          <cell r="F536" t="str">
            <v xml:space="preserve">______ </v>
          </cell>
          <cell r="G536" t="str">
            <v xml:space="preserve">______ </v>
          </cell>
          <cell r="H536" t="str">
            <v xml:space="preserve">______ </v>
          </cell>
          <cell r="K536" t="str">
            <v xml:space="preserve">______ </v>
          </cell>
          <cell r="L536" t="str">
            <v xml:space="preserve">______ </v>
          </cell>
          <cell r="M536" t="str">
            <v xml:space="preserve">______ </v>
          </cell>
          <cell r="N536" t="str">
            <v xml:space="preserve">______ </v>
          </cell>
          <cell r="Q536" t="str">
            <v xml:space="preserve">______ </v>
          </cell>
          <cell r="R536" t="str">
            <v xml:space="preserve">______ </v>
          </cell>
          <cell r="S536" t="str">
            <v xml:space="preserve">______ </v>
          </cell>
          <cell r="U536" t="str">
            <v xml:space="preserve">______ </v>
          </cell>
          <cell r="V536" t="str">
            <v xml:space="preserve">______ </v>
          </cell>
          <cell r="W536" t="str">
            <v xml:space="preserve">______ </v>
          </cell>
          <cell r="Y536" t="str">
            <v xml:space="preserve">______ </v>
          </cell>
          <cell r="Z536" t="str">
            <v xml:space="preserve">______ </v>
          </cell>
          <cell r="AA536" t="str">
            <v xml:space="preserve">______ </v>
          </cell>
          <cell r="AC536" t="str">
            <v xml:space="preserve">______ </v>
          </cell>
          <cell r="AD536" t="str">
            <v xml:space="preserve">______ </v>
          </cell>
          <cell r="AE536" t="str">
            <v xml:space="preserve">______ </v>
          </cell>
          <cell r="AH536" t="str">
            <v xml:space="preserve">______ </v>
          </cell>
          <cell r="AI536" t="str">
            <v xml:space="preserve">______ </v>
          </cell>
          <cell r="AJ536" t="str">
            <v xml:space="preserve">______ </v>
          </cell>
          <cell r="AL536" t="str">
            <v xml:space="preserve">______ </v>
          </cell>
          <cell r="AM536" t="str">
            <v xml:space="preserve">______ </v>
          </cell>
          <cell r="AN536" t="str">
            <v xml:space="preserve">______ </v>
          </cell>
          <cell r="AP536" t="str">
            <v xml:space="preserve">______ </v>
          </cell>
          <cell r="AQ536" t="str">
            <v xml:space="preserve">______ </v>
          </cell>
          <cell r="AR536" t="str">
            <v xml:space="preserve">______ </v>
          </cell>
          <cell r="AT536" t="str">
            <v xml:space="preserve">______ </v>
          </cell>
          <cell r="AU536" t="str">
            <v xml:space="preserve">______ </v>
          </cell>
          <cell r="AV536" t="str">
            <v xml:space="preserve">______ </v>
          </cell>
          <cell r="AY536" t="str">
            <v xml:space="preserve">______ </v>
          </cell>
          <cell r="AZ536" t="str">
            <v xml:space="preserve">______ </v>
          </cell>
          <cell r="BA536" t="str">
            <v xml:space="preserve">______ </v>
          </cell>
          <cell r="BC536" t="str">
            <v xml:space="preserve">______ </v>
          </cell>
          <cell r="BD536" t="str">
            <v xml:space="preserve">______ </v>
          </cell>
          <cell r="BE536" t="str">
            <v xml:space="preserve">______ </v>
          </cell>
          <cell r="BG536" t="str">
            <v xml:space="preserve">______ </v>
          </cell>
          <cell r="BH536" t="str">
            <v xml:space="preserve">______ </v>
          </cell>
          <cell r="BI536" t="str">
            <v xml:space="preserve">______ </v>
          </cell>
          <cell r="BK536" t="str">
            <v xml:space="preserve">______ </v>
          </cell>
          <cell r="BL536" t="str">
            <v xml:space="preserve">______ </v>
          </cell>
          <cell r="BM536" t="str">
            <v xml:space="preserve">______ </v>
          </cell>
          <cell r="BP536" t="str">
            <v xml:space="preserve">______ </v>
          </cell>
          <cell r="BQ536" t="str">
            <v xml:space="preserve">______ </v>
          </cell>
          <cell r="BR536" t="str">
            <v xml:space="preserve">______ </v>
          </cell>
          <cell r="BT536" t="str">
            <v xml:space="preserve">______ </v>
          </cell>
          <cell r="BU536" t="str">
            <v xml:space="preserve">______ </v>
          </cell>
          <cell r="BV536" t="str">
            <v xml:space="preserve">______ </v>
          </cell>
          <cell r="BX536" t="str">
            <v xml:space="preserve">______ </v>
          </cell>
          <cell r="BY536" t="str">
            <v xml:space="preserve">______ </v>
          </cell>
          <cell r="BZ536" t="str">
            <v xml:space="preserve">______ </v>
          </cell>
          <cell r="CB536" t="str">
            <v xml:space="preserve">______ </v>
          </cell>
          <cell r="CC536" t="str">
            <v xml:space="preserve">______ </v>
          </cell>
          <cell r="CD536" t="str">
            <v xml:space="preserve">______ </v>
          </cell>
          <cell r="CG536" t="str">
            <v xml:space="preserve">______ </v>
          </cell>
          <cell r="CH536" t="str">
            <v xml:space="preserve">______ </v>
          </cell>
          <cell r="CI536" t="str">
            <v xml:space="preserve">______ </v>
          </cell>
        </row>
        <row r="537">
          <cell r="A537" t="str">
            <v>TOTAL PERIOD COSTS</v>
          </cell>
          <cell r="E537">
            <v>0.6</v>
          </cell>
          <cell r="F537">
            <v>0.69999999999999984</v>
          </cell>
          <cell r="G537">
            <v>-0.20000000000000012</v>
          </cell>
          <cell r="H537">
            <v>-1.0000000000000002</v>
          </cell>
          <cell r="K537">
            <v>1.37</v>
          </cell>
          <cell r="L537">
            <v>2.5510000000000002</v>
          </cell>
          <cell r="M537">
            <v>0</v>
          </cell>
          <cell r="N537">
            <v>-0.127</v>
          </cell>
          <cell r="Q537">
            <v>0.58299999999999996</v>
          </cell>
          <cell r="R537">
            <v>2.9000000000000012E-2</v>
          </cell>
          <cell r="S537">
            <v>2.9000000000000012E-2</v>
          </cell>
          <cell r="U537">
            <v>0.58299999999999996</v>
          </cell>
          <cell r="V537">
            <v>0.67100000000000004</v>
          </cell>
          <cell r="W537">
            <v>0.67100000000000004</v>
          </cell>
          <cell r="Y537">
            <v>0.78300000000000003</v>
          </cell>
          <cell r="Z537">
            <v>0.92300000000000004</v>
          </cell>
          <cell r="AA537">
            <v>0.92300000000000004</v>
          </cell>
          <cell r="AC537">
            <v>1.9489999999999998</v>
          </cell>
          <cell r="AD537">
            <v>1.6229999999999998</v>
          </cell>
          <cell r="AE537">
            <v>1.6229999999999998</v>
          </cell>
          <cell r="AH537">
            <v>0.38300000000000001</v>
          </cell>
          <cell r="AI537">
            <v>0.38300000000000001</v>
          </cell>
          <cell r="AJ537">
            <v>0.38300000000000001</v>
          </cell>
          <cell r="AL537">
            <v>0.38300000000000001</v>
          </cell>
          <cell r="AM537">
            <v>0.38300000000000001</v>
          </cell>
          <cell r="AN537">
            <v>0.38300000000000001</v>
          </cell>
          <cell r="AP537">
            <v>1.083</v>
          </cell>
          <cell r="AQ537">
            <v>0.83600000000000008</v>
          </cell>
          <cell r="AR537">
            <v>0.83600000000000008</v>
          </cell>
          <cell r="AT537">
            <v>1.849</v>
          </cell>
          <cell r="AU537">
            <v>1.6019999999999999</v>
          </cell>
          <cell r="AV537">
            <v>1.6019999999999999</v>
          </cell>
          <cell r="AY537">
            <v>0.39999999999999997</v>
          </cell>
          <cell r="AZ537">
            <v>0.39999999999999997</v>
          </cell>
          <cell r="BA537">
            <v>0.39999999999999997</v>
          </cell>
          <cell r="BC537">
            <v>0.39999999999999997</v>
          </cell>
          <cell r="BD537">
            <v>0.39999999999999997</v>
          </cell>
          <cell r="BE537">
            <v>0.39999999999999997</v>
          </cell>
          <cell r="BG537">
            <v>0.90000000000000013</v>
          </cell>
          <cell r="BH537">
            <v>0.90000000000000013</v>
          </cell>
          <cell r="BI537">
            <v>0.90000000000000013</v>
          </cell>
          <cell r="BK537">
            <v>1.7000000000000002</v>
          </cell>
          <cell r="BL537">
            <v>1.7000000000000002</v>
          </cell>
          <cell r="BM537">
            <v>1.7000000000000002</v>
          </cell>
          <cell r="BP537">
            <v>0.36699999999999999</v>
          </cell>
          <cell r="BQ537">
            <v>0.36699999999999999</v>
          </cell>
          <cell r="BR537">
            <v>0.36699999999999999</v>
          </cell>
          <cell r="BT537">
            <v>0.46699999999999997</v>
          </cell>
          <cell r="BU537">
            <v>0.46699999999999997</v>
          </cell>
          <cell r="BV537">
            <v>0.46699999999999997</v>
          </cell>
          <cell r="BX537">
            <v>0.46699999999999997</v>
          </cell>
          <cell r="BY537">
            <v>0.46699999999999997</v>
          </cell>
          <cell r="BZ537">
            <v>0.46699999999999997</v>
          </cell>
          <cell r="CB537">
            <v>1.3010000000000002</v>
          </cell>
          <cell r="CC537">
            <v>1.3010000000000002</v>
          </cell>
          <cell r="CD537">
            <v>1.3010000000000002</v>
          </cell>
          <cell r="CG537">
            <v>6.7989999999999995</v>
          </cell>
          <cell r="CH537">
            <v>6.226</v>
          </cell>
          <cell r="CI537">
            <v>6.226</v>
          </cell>
        </row>
        <row r="539">
          <cell r="A539" t="str">
            <v>GROSS MARGIN</v>
          </cell>
          <cell r="E539">
            <v>18.2</v>
          </cell>
          <cell r="F539">
            <v>34.799999999999997</v>
          </cell>
          <cell r="G539">
            <v>33.6</v>
          </cell>
          <cell r="H539">
            <v>37.299999999999997</v>
          </cell>
          <cell r="K539">
            <v>36.123000000000005</v>
          </cell>
          <cell r="L539">
            <v>40.447999999999993</v>
          </cell>
          <cell r="M539">
            <v>31.7</v>
          </cell>
          <cell r="N539">
            <v>22.276</v>
          </cell>
          <cell r="Q539">
            <v>1.7830000000000001</v>
          </cell>
          <cell r="R539">
            <v>7.2269999999999994</v>
          </cell>
          <cell r="S539">
            <v>7.2269999999999994</v>
          </cell>
          <cell r="U539">
            <v>4.1970000000000001</v>
          </cell>
          <cell r="V539">
            <v>5.9289999999999994</v>
          </cell>
          <cell r="W539">
            <v>6.6289999999999996</v>
          </cell>
          <cell r="Y539">
            <v>10.915000000000001</v>
          </cell>
          <cell r="Z539">
            <v>8.4770000000000003</v>
          </cell>
          <cell r="AA539">
            <v>10.477</v>
          </cell>
          <cell r="AC539">
            <v>16.895000000000003</v>
          </cell>
          <cell r="AD539">
            <v>21.632999999999999</v>
          </cell>
          <cell r="AE539">
            <v>24.332999999999998</v>
          </cell>
          <cell r="AH539">
            <v>5.4710000000000001</v>
          </cell>
          <cell r="AI539">
            <v>5.8170000000000002</v>
          </cell>
          <cell r="AJ539">
            <v>7.117</v>
          </cell>
          <cell r="AL539">
            <v>4.7859999999999996</v>
          </cell>
          <cell r="AM539">
            <v>4.617</v>
          </cell>
          <cell r="AN539">
            <v>2.7170000000000001</v>
          </cell>
          <cell r="AP539">
            <v>7.0709999999999997</v>
          </cell>
          <cell r="AQ539">
            <v>7.9640000000000004</v>
          </cell>
          <cell r="AR539">
            <v>7.9640000000000004</v>
          </cell>
          <cell r="AT539">
            <v>17.327999999999999</v>
          </cell>
          <cell r="AU539">
            <v>18.398</v>
          </cell>
          <cell r="AV539">
            <v>17.797999999999998</v>
          </cell>
          <cell r="AY539">
            <v>2.4870000000000001</v>
          </cell>
          <cell r="AZ539">
            <v>2.4870000000000001</v>
          </cell>
          <cell r="BA539">
            <v>2.4870000000000001</v>
          </cell>
          <cell r="BC539">
            <v>3.379</v>
          </cell>
          <cell r="BD539">
            <v>3.379</v>
          </cell>
          <cell r="BE539">
            <v>3.379</v>
          </cell>
          <cell r="BG539">
            <v>10.879</v>
          </cell>
          <cell r="BH539">
            <v>10.879</v>
          </cell>
          <cell r="BI539">
            <v>10.879</v>
          </cell>
          <cell r="BK539">
            <v>16.745000000000001</v>
          </cell>
          <cell r="BL539">
            <v>16.745000000000001</v>
          </cell>
          <cell r="BM539">
            <v>16.745000000000001</v>
          </cell>
          <cell r="BP539">
            <v>1.585</v>
          </cell>
          <cell r="BQ539">
            <v>1.585</v>
          </cell>
          <cell r="BR539">
            <v>1.585</v>
          </cell>
          <cell r="BT539">
            <v>2.4139999999999997</v>
          </cell>
          <cell r="BU539">
            <v>2.4139999999999997</v>
          </cell>
          <cell r="BV539">
            <v>2.4139999999999997</v>
          </cell>
          <cell r="BX539">
            <v>8.8680000000000003</v>
          </cell>
          <cell r="BY539">
            <v>8.8680000000000003</v>
          </cell>
          <cell r="BZ539">
            <v>8.8680000000000003</v>
          </cell>
          <cell r="CB539">
            <v>12.867000000000001</v>
          </cell>
          <cell r="CC539">
            <v>12.867000000000001</v>
          </cell>
          <cell r="CD539">
            <v>12.867000000000001</v>
          </cell>
          <cell r="CG539">
            <v>63.835000000000001</v>
          </cell>
          <cell r="CH539">
            <v>69.643000000000001</v>
          </cell>
          <cell r="CI539">
            <v>71.742999999999995</v>
          </cell>
        </row>
        <row r="540">
          <cell r="B540" t="str">
            <v>% SALES</v>
          </cell>
          <cell r="E540">
            <v>0.7</v>
          </cell>
          <cell r="F540">
            <v>0.69599999999999995</v>
          </cell>
          <cell r="G540">
            <v>0.66272189349112431</v>
          </cell>
          <cell r="H540">
            <v>0.68190127970749548</v>
          </cell>
          <cell r="K540">
            <v>0.71869404321356101</v>
          </cell>
          <cell r="L540">
            <v>0.69210499298449724</v>
          </cell>
          <cell r="M540">
            <v>0.73210161662817552</v>
          </cell>
          <cell r="N540">
            <v>0.70326756116811362</v>
          </cell>
          <cell r="Q540">
            <v>0.46251621271076526</v>
          </cell>
          <cell r="R540">
            <v>0.78265107212475626</v>
          </cell>
          <cell r="S540">
            <v>0.78265107212475626</v>
          </cell>
          <cell r="U540">
            <v>0.57849758787043415</v>
          </cell>
          <cell r="V540">
            <v>0.63074468085106372</v>
          </cell>
          <cell r="W540">
            <v>0.6834020618556701</v>
          </cell>
          <cell r="Y540">
            <v>0.72500830288940554</v>
          </cell>
          <cell r="Z540">
            <v>0.75687499999999996</v>
          </cell>
          <cell r="AA540">
            <v>0.73265734265734273</v>
          </cell>
          <cell r="AC540">
            <v>0.6457099178291611</v>
          </cell>
          <cell r="AD540">
            <v>0.72511228799356442</v>
          </cell>
          <cell r="AE540">
            <v>0.73217187217909363</v>
          </cell>
          <cell r="AH540">
            <v>0.67443293885601574</v>
          </cell>
          <cell r="AI540">
            <v>0.66102272727272737</v>
          </cell>
          <cell r="AJ540">
            <v>0.71888888888888891</v>
          </cell>
          <cell r="AL540">
            <v>0.67294713160854891</v>
          </cell>
          <cell r="AM540">
            <v>0.65028169014084514</v>
          </cell>
          <cell r="AN540">
            <v>0.59065217391304359</v>
          </cell>
          <cell r="AP540">
            <v>0.77600965759438101</v>
          </cell>
          <cell r="AQ540">
            <v>0.76576923076923076</v>
          </cell>
          <cell r="AR540">
            <v>0.76576923076923076</v>
          </cell>
          <cell r="AT540">
            <v>0.71203155818540431</v>
          </cell>
          <cell r="AU540">
            <v>0.69954372623574146</v>
          </cell>
          <cell r="AV540">
            <v>0.71477911646586345</v>
          </cell>
          <cell r="AY540">
            <v>0.59511844938980618</v>
          </cell>
          <cell r="AZ540">
            <v>0.59511844938980618</v>
          </cell>
          <cell r="BA540">
            <v>0.59511844938980618</v>
          </cell>
          <cell r="BC540">
            <v>0.65244255647808458</v>
          </cell>
          <cell r="BD540">
            <v>0.65244255647808458</v>
          </cell>
          <cell r="BE540">
            <v>0.65244255647808458</v>
          </cell>
          <cell r="BG540">
            <v>0.78384609842207653</v>
          </cell>
          <cell r="BH540">
            <v>0.78384609842207653</v>
          </cell>
          <cell r="BI540">
            <v>0.78384609842207653</v>
          </cell>
          <cell r="BK540">
            <v>0.72061797994577625</v>
          </cell>
          <cell r="BL540">
            <v>0.72061797994577625</v>
          </cell>
          <cell r="BM540">
            <v>0.72061797994577625</v>
          </cell>
          <cell r="BP540">
            <v>0.58943845295648933</v>
          </cell>
          <cell r="BQ540">
            <v>0.58943845295648933</v>
          </cell>
          <cell r="BR540">
            <v>0.58943845295648933</v>
          </cell>
          <cell r="BT540">
            <v>0.59050880626223079</v>
          </cell>
          <cell r="BU540">
            <v>0.59050880626223079</v>
          </cell>
          <cell r="BV540">
            <v>0.59050880626223079</v>
          </cell>
          <cell r="BX540">
            <v>0.80706224972697493</v>
          </cell>
          <cell r="BY540">
            <v>0.80706224972697493</v>
          </cell>
          <cell r="BZ540">
            <v>0.80706224972697493</v>
          </cell>
          <cell r="CB540">
            <v>0.72428933295806364</v>
          </cell>
          <cell r="CC540">
            <v>0.72428933295806364</v>
          </cell>
          <cell r="CD540">
            <v>0.72428933295806364</v>
          </cell>
          <cell r="CG540">
            <v>0.69762740019452918</v>
          </cell>
          <cell r="CH540">
            <v>0.71696384450667106</v>
          </cell>
          <cell r="CI540">
            <v>0.72368261781794696</v>
          </cell>
        </row>
        <row r="542">
          <cell r="A542" t="str">
            <v>R&amp;D EXPENSE</v>
          </cell>
          <cell r="E542">
            <v>-0.6</v>
          </cell>
          <cell r="F542">
            <v>-0.5</v>
          </cell>
          <cell r="G542">
            <v>1.6</v>
          </cell>
          <cell r="H542">
            <v>-0.8</v>
          </cell>
          <cell r="K542">
            <v>1.631</v>
          </cell>
          <cell r="L542">
            <v>3.673</v>
          </cell>
          <cell r="M542">
            <v>4.8</v>
          </cell>
          <cell r="N542">
            <v>5.0470000000000006</v>
          </cell>
          <cell r="Q542">
            <v>1</v>
          </cell>
          <cell r="R542">
            <v>0.83399999999999996</v>
          </cell>
          <cell r="S542">
            <v>0.83399999999999996</v>
          </cell>
          <cell r="U542">
            <v>1</v>
          </cell>
          <cell r="V542">
            <v>1.2</v>
          </cell>
          <cell r="W542">
            <v>1.2</v>
          </cell>
          <cell r="Y542">
            <v>1.1000000000000001</v>
          </cell>
          <cell r="Z542">
            <v>1.5</v>
          </cell>
          <cell r="AA542">
            <v>1.5</v>
          </cell>
          <cell r="AC542">
            <v>3.1</v>
          </cell>
          <cell r="AD542">
            <v>3.5339999999999998</v>
          </cell>
          <cell r="AE542">
            <v>3.5339999999999998</v>
          </cell>
          <cell r="AH542">
            <v>1</v>
          </cell>
          <cell r="AI542">
            <v>1</v>
          </cell>
          <cell r="AJ542">
            <v>1</v>
          </cell>
          <cell r="AL542">
            <v>1</v>
          </cell>
          <cell r="AM542">
            <v>1</v>
          </cell>
          <cell r="AN542">
            <v>1</v>
          </cell>
          <cell r="AP542">
            <v>1.2</v>
          </cell>
          <cell r="AQ542">
            <v>1.2</v>
          </cell>
          <cell r="AR542">
            <v>1.2</v>
          </cell>
          <cell r="AT542">
            <v>3.2</v>
          </cell>
          <cell r="AU542">
            <v>3.2</v>
          </cell>
          <cell r="AV542">
            <v>3.2</v>
          </cell>
          <cell r="AY542">
            <v>0.9</v>
          </cell>
          <cell r="AZ542">
            <v>0.9</v>
          </cell>
          <cell r="BA542">
            <v>0.9</v>
          </cell>
          <cell r="BC542">
            <v>0.9</v>
          </cell>
          <cell r="BD542">
            <v>0.9</v>
          </cell>
          <cell r="BE542">
            <v>0.9</v>
          </cell>
          <cell r="BG542">
            <v>1.1000000000000001</v>
          </cell>
          <cell r="BH542">
            <v>1.1000000000000001</v>
          </cell>
          <cell r="BI542">
            <v>1.1000000000000001</v>
          </cell>
          <cell r="BK542">
            <v>2.9000000000000004</v>
          </cell>
          <cell r="BL542">
            <v>2.9000000000000004</v>
          </cell>
          <cell r="BM542">
            <v>2.9000000000000004</v>
          </cell>
          <cell r="BP542">
            <v>1</v>
          </cell>
          <cell r="BQ542">
            <v>1</v>
          </cell>
          <cell r="BR542">
            <v>1</v>
          </cell>
          <cell r="BT542">
            <v>1</v>
          </cell>
          <cell r="BU542">
            <v>1</v>
          </cell>
          <cell r="BV542">
            <v>1</v>
          </cell>
          <cell r="BX542">
            <v>1.2</v>
          </cell>
          <cell r="BY542">
            <v>1.2</v>
          </cell>
          <cell r="BZ542">
            <v>1.2</v>
          </cell>
          <cell r="CB542">
            <v>3.2</v>
          </cell>
          <cell r="CC542">
            <v>3.2</v>
          </cell>
          <cell r="CD542">
            <v>3.2</v>
          </cell>
          <cell r="CG542">
            <v>12.400000000000002</v>
          </cell>
          <cell r="CH542">
            <v>12.834</v>
          </cell>
          <cell r="CI542">
            <v>12.834</v>
          </cell>
        </row>
        <row r="543">
          <cell r="A543" t="str">
            <v>SLS &amp; MKTG EXP - DIV</v>
          </cell>
          <cell r="E543">
            <v>1.1000000000000001</v>
          </cell>
          <cell r="F543">
            <v>1.5</v>
          </cell>
          <cell r="G543">
            <v>1.9</v>
          </cell>
          <cell r="H543">
            <v>2.1</v>
          </cell>
          <cell r="K543">
            <v>1.659</v>
          </cell>
          <cell r="L543">
            <v>1.0589999999999999</v>
          </cell>
          <cell r="M543">
            <v>1.1000000000000001</v>
          </cell>
          <cell r="N543">
            <v>0.67</v>
          </cell>
          <cell r="Q543">
            <v>0.373</v>
          </cell>
          <cell r="R543">
            <v>0.313</v>
          </cell>
          <cell r="S543">
            <v>0.313</v>
          </cell>
          <cell r="U543">
            <v>0.434</v>
          </cell>
          <cell r="V543">
            <v>0.434</v>
          </cell>
          <cell r="W543">
            <v>0.434</v>
          </cell>
          <cell r="Y543">
            <v>0.59299999999999997</v>
          </cell>
          <cell r="Z543">
            <v>0.7</v>
          </cell>
          <cell r="AA543">
            <v>0.7</v>
          </cell>
          <cell r="AC543">
            <v>1.4</v>
          </cell>
          <cell r="AD543">
            <v>1.4470000000000001</v>
          </cell>
          <cell r="AE543">
            <v>1.4470000000000001</v>
          </cell>
          <cell r="AH543">
            <v>0.443</v>
          </cell>
          <cell r="AI543">
            <v>0.443</v>
          </cell>
          <cell r="AJ543">
            <v>0.443</v>
          </cell>
          <cell r="AL543">
            <v>0.39300000000000002</v>
          </cell>
          <cell r="AM543">
            <v>0.39300000000000002</v>
          </cell>
          <cell r="AN543">
            <v>0.39300000000000002</v>
          </cell>
          <cell r="AP543">
            <v>0.56399999999999995</v>
          </cell>
          <cell r="AQ543">
            <v>0.56399999999999995</v>
          </cell>
          <cell r="AR543">
            <v>0.56399999999999995</v>
          </cell>
          <cell r="AT543">
            <v>1.4</v>
          </cell>
          <cell r="AU543">
            <v>1.4</v>
          </cell>
          <cell r="AV543">
            <v>1.4</v>
          </cell>
          <cell r="AY543">
            <v>0.47199999999999998</v>
          </cell>
          <cell r="AZ543">
            <v>0.47199999999999998</v>
          </cell>
          <cell r="BA543">
            <v>0.47199999999999998</v>
          </cell>
          <cell r="BC543">
            <v>0.45700000000000002</v>
          </cell>
          <cell r="BD543">
            <v>0.45700000000000002</v>
          </cell>
          <cell r="BE543">
            <v>0.45700000000000002</v>
          </cell>
          <cell r="BG543">
            <v>0.47099999999999997</v>
          </cell>
          <cell r="BH543">
            <v>0.47099999999999997</v>
          </cell>
          <cell r="BI543">
            <v>0.47099999999999997</v>
          </cell>
          <cell r="BK543">
            <v>1.4</v>
          </cell>
          <cell r="BL543">
            <v>1.4</v>
          </cell>
          <cell r="BM543">
            <v>1.4</v>
          </cell>
          <cell r="BP543">
            <v>0.47299999999999998</v>
          </cell>
          <cell r="BQ543">
            <v>0.47299999999999998</v>
          </cell>
          <cell r="BR543">
            <v>0.47299999999999998</v>
          </cell>
          <cell r="BT543">
            <v>0.45800000000000002</v>
          </cell>
          <cell r="BU543">
            <v>0.45800000000000002</v>
          </cell>
          <cell r="BV543">
            <v>0.45800000000000002</v>
          </cell>
          <cell r="BX543">
            <v>0.52500000000000002</v>
          </cell>
          <cell r="BY543">
            <v>0.52500000000000002</v>
          </cell>
          <cell r="BZ543">
            <v>0.52500000000000002</v>
          </cell>
          <cell r="CB543">
            <v>1.456</v>
          </cell>
          <cell r="CC543">
            <v>1.456</v>
          </cell>
          <cell r="CD543">
            <v>1.456</v>
          </cell>
          <cell r="CG543">
            <v>5.6559999999999988</v>
          </cell>
          <cell r="CH543">
            <v>5.7029999999999994</v>
          </cell>
          <cell r="CI543">
            <v>5.7029999999999994</v>
          </cell>
        </row>
        <row r="544">
          <cell r="A544" t="str">
            <v>SLS &amp; MKTG EXP - ALLOC</v>
          </cell>
          <cell r="E544">
            <v>0.4</v>
          </cell>
          <cell r="F544">
            <v>0.8</v>
          </cell>
          <cell r="G544">
            <v>0.6</v>
          </cell>
          <cell r="H544">
            <v>0.4</v>
          </cell>
          <cell r="K544">
            <v>0.29699999999999999</v>
          </cell>
          <cell r="L544">
            <v>0.28600000000000003</v>
          </cell>
          <cell r="M544">
            <v>0.4</v>
          </cell>
          <cell r="N544">
            <v>0.73099999999999998</v>
          </cell>
          <cell r="Q544">
            <v>8.6999999999999994E-2</v>
          </cell>
          <cell r="R544">
            <v>9.4E-2</v>
          </cell>
          <cell r="S544">
            <v>9.4E-2</v>
          </cell>
          <cell r="U544">
            <v>8.6999999999999994E-2</v>
          </cell>
          <cell r="V544">
            <v>9.0999999999999998E-2</v>
          </cell>
          <cell r="W544">
            <v>9.0999999999999998E-2</v>
          </cell>
          <cell r="Y544">
            <v>0.112</v>
          </cell>
          <cell r="Z544">
            <v>0.11600000000000001</v>
          </cell>
          <cell r="AA544">
            <v>0.11600000000000001</v>
          </cell>
          <cell r="AC544">
            <v>0.28599999999999998</v>
          </cell>
          <cell r="AD544">
            <v>0.30099999999999999</v>
          </cell>
          <cell r="AE544">
            <v>0.30099999999999999</v>
          </cell>
          <cell r="AH544">
            <v>0.122</v>
          </cell>
          <cell r="AI544">
            <v>0.122</v>
          </cell>
          <cell r="AJ544">
            <v>0.122</v>
          </cell>
          <cell r="AL544">
            <v>0.122</v>
          </cell>
          <cell r="AM544">
            <v>0.122</v>
          </cell>
          <cell r="AN544">
            <v>0.122</v>
          </cell>
          <cell r="AP544">
            <v>0.154</v>
          </cell>
          <cell r="AQ544">
            <v>0.154</v>
          </cell>
          <cell r="AR544">
            <v>0.154</v>
          </cell>
          <cell r="AT544">
            <v>0.39800000000000002</v>
          </cell>
          <cell r="AU544">
            <v>0.39800000000000002</v>
          </cell>
          <cell r="AV544">
            <v>0.39800000000000002</v>
          </cell>
          <cell r="AY544">
            <v>0.11</v>
          </cell>
          <cell r="AZ544">
            <v>0.11</v>
          </cell>
          <cell r="BA544">
            <v>0.11</v>
          </cell>
          <cell r="BC544">
            <v>0.11</v>
          </cell>
          <cell r="BD544">
            <v>0.11</v>
          </cell>
          <cell r="BE544">
            <v>0.11</v>
          </cell>
          <cell r="BG544">
            <v>0.13800000000000001</v>
          </cell>
          <cell r="BH544">
            <v>0.13800000000000001</v>
          </cell>
          <cell r="BI544">
            <v>0.13800000000000001</v>
          </cell>
          <cell r="BK544">
            <v>0.35799999999999998</v>
          </cell>
          <cell r="BL544">
            <v>0.35799999999999998</v>
          </cell>
          <cell r="BM544">
            <v>0.35799999999999998</v>
          </cell>
          <cell r="BP544">
            <v>0.113</v>
          </cell>
          <cell r="BQ544">
            <v>0.113</v>
          </cell>
          <cell r="BR544">
            <v>0.113</v>
          </cell>
          <cell r="BT544">
            <v>0.113</v>
          </cell>
          <cell r="BU544">
            <v>0.113</v>
          </cell>
          <cell r="BV544">
            <v>0.113</v>
          </cell>
          <cell r="BX544">
            <v>0.14199999999999999</v>
          </cell>
          <cell r="BY544">
            <v>0.14199999999999999</v>
          </cell>
          <cell r="BZ544">
            <v>0.14199999999999999</v>
          </cell>
          <cell r="CB544">
            <v>0.36799999999999999</v>
          </cell>
          <cell r="CC544">
            <v>0.36799999999999999</v>
          </cell>
          <cell r="CD544">
            <v>0.36799999999999999</v>
          </cell>
          <cell r="CG544">
            <v>1.4099999999999997</v>
          </cell>
          <cell r="CH544">
            <v>1.4249999999999998</v>
          </cell>
          <cell r="CI544">
            <v>1.4249999999999998</v>
          </cell>
        </row>
        <row r="545">
          <cell r="E545" t="str">
            <v xml:space="preserve">______ </v>
          </cell>
          <cell r="F545" t="str">
            <v xml:space="preserve">______ </v>
          </cell>
          <cell r="G545" t="str">
            <v xml:space="preserve">______ </v>
          </cell>
          <cell r="H545" t="str">
            <v xml:space="preserve">______ </v>
          </cell>
          <cell r="K545" t="str">
            <v xml:space="preserve">______ </v>
          </cell>
          <cell r="L545" t="str">
            <v xml:space="preserve">______ </v>
          </cell>
          <cell r="M545" t="str">
            <v xml:space="preserve">______ </v>
          </cell>
          <cell r="N545" t="str">
            <v xml:space="preserve">______ </v>
          </cell>
          <cell r="Q545" t="str">
            <v xml:space="preserve">______ </v>
          </cell>
          <cell r="R545" t="str">
            <v xml:space="preserve">______ </v>
          </cell>
          <cell r="S545" t="str">
            <v xml:space="preserve">______ </v>
          </cell>
          <cell r="U545" t="str">
            <v xml:space="preserve">______ </v>
          </cell>
          <cell r="V545" t="str">
            <v xml:space="preserve">______ </v>
          </cell>
          <cell r="W545" t="str">
            <v xml:space="preserve">______ </v>
          </cell>
          <cell r="Y545" t="str">
            <v xml:space="preserve">______ </v>
          </cell>
          <cell r="Z545" t="str">
            <v xml:space="preserve">______ </v>
          </cell>
          <cell r="AA545" t="str">
            <v xml:space="preserve">______ </v>
          </cell>
          <cell r="AC545" t="str">
            <v xml:space="preserve">______ </v>
          </cell>
          <cell r="AD545" t="str">
            <v xml:space="preserve">______ </v>
          </cell>
          <cell r="AE545" t="str">
            <v xml:space="preserve">______ </v>
          </cell>
          <cell r="AH545" t="str">
            <v xml:space="preserve">______ </v>
          </cell>
          <cell r="AI545" t="str">
            <v xml:space="preserve">______ </v>
          </cell>
          <cell r="AJ545" t="str">
            <v xml:space="preserve">______ </v>
          </cell>
          <cell r="AL545" t="str">
            <v xml:space="preserve">______ </v>
          </cell>
          <cell r="AM545" t="str">
            <v xml:space="preserve">______ </v>
          </cell>
          <cell r="AN545" t="str">
            <v xml:space="preserve">______ </v>
          </cell>
          <cell r="AP545" t="str">
            <v xml:space="preserve">______ </v>
          </cell>
          <cell r="AQ545" t="str">
            <v xml:space="preserve">______ </v>
          </cell>
          <cell r="AR545" t="str">
            <v xml:space="preserve">______ </v>
          </cell>
          <cell r="AT545" t="str">
            <v xml:space="preserve">______ </v>
          </cell>
          <cell r="AU545" t="str">
            <v xml:space="preserve">______ </v>
          </cell>
          <cell r="AV545" t="str">
            <v xml:space="preserve">______ </v>
          </cell>
          <cell r="AY545" t="str">
            <v xml:space="preserve">______ </v>
          </cell>
          <cell r="AZ545" t="str">
            <v xml:space="preserve">______ </v>
          </cell>
          <cell r="BA545" t="str">
            <v xml:space="preserve">______ </v>
          </cell>
          <cell r="BC545" t="str">
            <v xml:space="preserve">______ </v>
          </cell>
          <cell r="BD545" t="str">
            <v xml:space="preserve">______ </v>
          </cell>
          <cell r="BE545" t="str">
            <v xml:space="preserve">______ </v>
          </cell>
          <cell r="BG545" t="str">
            <v xml:space="preserve">______ </v>
          </cell>
          <cell r="BH545" t="str">
            <v xml:space="preserve">______ </v>
          </cell>
          <cell r="BI545" t="str">
            <v xml:space="preserve">______ </v>
          </cell>
          <cell r="BK545" t="str">
            <v xml:space="preserve">______ </v>
          </cell>
          <cell r="BL545" t="str">
            <v xml:space="preserve">______ </v>
          </cell>
          <cell r="BM545" t="str">
            <v xml:space="preserve">______ </v>
          </cell>
          <cell r="BP545" t="str">
            <v xml:space="preserve">______ </v>
          </cell>
          <cell r="BQ545" t="str">
            <v xml:space="preserve">______ </v>
          </cell>
          <cell r="BR545" t="str">
            <v xml:space="preserve">______ </v>
          </cell>
          <cell r="BT545" t="str">
            <v xml:space="preserve">______ </v>
          </cell>
          <cell r="BU545" t="str">
            <v xml:space="preserve">______ </v>
          </cell>
          <cell r="BV545" t="str">
            <v xml:space="preserve">______ </v>
          </cell>
          <cell r="BX545" t="str">
            <v xml:space="preserve">______ </v>
          </cell>
          <cell r="BY545" t="str">
            <v xml:space="preserve">______ </v>
          </cell>
          <cell r="BZ545" t="str">
            <v xml:space="preserve">______ </v>
          </cell>
          <cell r="CB545" t="str">
            <v xml:space="preserve">______ </v>
          </cell>
          <cell r="CC545" t="str">
            <v xml:space="preserve">______ </v>
          </cell>
          <cell r="CD545" t="str">
            <v xml:space="preserve">______ </v>
          </cell>
          <cell r="CG545" t="str">
            <v xml:space="preserve">______ </v>
          </cell>
          <cell r="CH545" t="str">
            <v xml:space="preserve">______ </v>
          </cell>
          <cell r="CI545" t="str">
            <v xml:space="preserve">______ </v>
          </cell>
        </row>
        <row r="546">
          <cell r="A546" t="str">
            <v>TOTAL SLS &amp; MKTG EXP</v>
          </cell>
          <cell r="E546">
            <v>1.5</v>
          </cell>
          <cell r="F546">
            <v>2.2999999999999998</v>
          </cell>
          <cell r="G546">
            <v>2.5</v>
          </cell>
          <cell r="H546">
            <v>2.5</v>
          </cell>
          <cell r="K546">
            <v>1.956</v>
          </cell>
          <cell r="L546">
            <v>1.345</v>
          </cell>
          <cell r="M546">
            <v>1.5</v>
          </cell>
          <cell r="N546">
            <v>1.401</v>
          </cell>
          <cell r="Q546">
            <v>0.45999999999999996</v>
          </cell>
          <cell r="R546">
            <v>0.40700000000000003</v>
          </cell>
          <cell r="S546">
            <v>0.40700000000000003</v>
          </cell>
          <cell r="U546">
            <v>0.52100000000000002</v>
          </cell>
          <cell r="V546">
            <v>0.52500000000000002</v>
          </cell>
          <cell r="W546">
            <v>0.52500000000000002</v>
          </cell>
          <cell r="Y546">
            <v>0.70499999999999996</v>
          </cell>
          <cell r="Z546">
            <v>0.81599999999999995</v>
          </cell>
          <cell r="AA546">
            <v>0.81599999999999995</v>
          </cell>
          <cell r="AC546">
            <v>1.6859999999999999</v>
          </cell>
          <cell r="AD546">
            <v>1.748</v>
          </cell>
          <cell r="AE546">
            <v>1.748</v>
          </cell>
          <cell r="AH546">
            <v>0.56499999999999995</v>
          </cell>
          <cell r="AI546">
            <v>0.56499999999999995</v>
          </cell>
          <cell r="AJ546">
            <v>0.56499999999999995</v>
          </cell>
          <cell r="AL546">
            <v>0.51500000000000001</v>
          </cell>
          <cell r="AM546">
            <v>0.51500000000000001</v>
          </cell>
          <cell r="AN546">
            <v>0.51500000000000001</v>
          </cell>
          <cell r="AP546">
            <v>0.71799999999999997</v>
          </cell>
          <cell r="AQ546">
            <v>0.71799999999999997</v>
          </cell>
          <cell r="AR546">
            <v>0.71799999999999997</v>
          </cell>
          <cell r="AT546">
            <v>1.798</v>
          </cell>
          <cell r="AU546">
            <v>1.798</v>
          </cell>
          <cell r="AV546">
            <v>1.798</v>
          </cell>
          <cell r="AY546">
            <v>0.58199999999999996</v>
          </cell>
          <cell r="AZ546">
            <v>0.58199999999999996</v>
          </cell>
          <cell r="BA546">
            <v>0.58199999999999996</v>
          </cell>
          <cell r="BC546">
            <v>0.56700000000000006</v>
          </cell>
          <cell r="BD546">
            <v>0.56700000000000006</v>
          </cell>
          <cell r="BE546">
            <v>0.56700000000000006</v>
          </cell>
          <cell r="BG546">
            <v>0.60899999999999999</v>
          </cell>
          <cell r="BH546">
            <v>0.60899999999999999</v>
          </cell>
          <cell r="BI546">
            <v>0.60899999999999999</v>
          </cell>
          <cell r="BK546">
            <v>1.758</v>
          </cell>
          <cell r="BL546">
            <v>1.758</v>
          </cell>
          <cell r="BM546">
            <v>1.758</v>
          </cell>
          <cell r="BP546">
            <v>0.58599999999999997</v>
          </cell>
          <cell r="BQ546">
            <v>0.58599999999999997</v>
          </cell>
          <cell r="BR546">
            <v>0.58599999999999997</v>
          </cell>
          <cell r="BT546">
            <v>0.57100000000000006</v>
          </cell>
          <cell r="BU546">
            <v>0.57100000000000006</v>
          </cell>
          <cell r="BV546">
            <v>0.57100000000000006</v>
          </cell>
          <cell r="BX546">
            <v>0.66700000000000004</v>
          </cell>
          <cell r="BY546">
            <v>0.66700000000000004</v>
          </cell>
          <cell r="BZ546">
            <v>0.66700000000000004</v>
          </cell>
          <cell r="CB546">
            <v>1.8239999999999998</v>
          </cell>
          <cell r="CC546">
            <v>1.8239999999999998</v>
          </cell>
          <cell r="CD546">
            <v>1.8239999999999998</v>
          </cell>
          <cell r="CG546">
            <v>7.0659999999999989</v>
          </cell>
          <cell r="CH546">
            <v>7.1279999999999992</v>
          </cell>
          <cell r="CI546">
            <v>7.1279999999999992</v>
          </cell>
        </row>
        <row r="548">
          <cell r="A548" t="str">
            <v>G&amp;A EXP - DIV</v>
          </cell>
          <cell r="K548">
            <v>0.311</v>
          </cell>
          <cell r="L548">
            <v>0.39200000000000002</v>
          </cell>
          <cell r="M548">
            <v>0.3</v>
          </cell>
          <cell r="N548">
            <v>0.378</v>
          </cell>
          <cell r="Q548">
            <v>0.127</v>
          </cell>
          <cell r="R548">
            <v>9.2999999999999999E-2</v>
          </cell>
          <cell r="S548">
            <v>9.2999999999999999E-2</v>
          </cell>
          <cell r="U548">
            <v>0.16600000000000001</v>
          </cell>
          <cell r="V548">
            <v>0.16600000000000001</v>
          </cell>
          <cell r="W548">
            <v>0.16600000000000001</v>
          </cell>
          <cell r="Y548">
            <v>0.107</v>
          </cell>
          <cell r="Z548">
            <v>0.2</v>
          </cell>
          <cell r="AA548">
            <v>0.2</v>
          </cell>
          <cell r="AC548">
            <v>0.4</v>
          </cell>
          <cell r="AD548">
            <v>0.45900000000000002</v>
          </cell>
          <cell r="AE548">
            <v>0.45900000000000002</v>
          </cell>
          <cell r="AH548">
            <v>0.157</v>
          </cell>
          <cell r="AI548">
            <v>0.157</v>
          </cell>
          <cell r="AJ548">
            <v>0.157</v>
          </cell>
          <cell r="AL548">
            <v>0.107</v>
          </cell>
          <cell r="AM548">
            <v>0.107</v>
          </cell>
          <cell r="AN548">
            <v>0.107</v>
          </cell>
          <cell r="AP548">
            <v>0.13600000000000001</v>
          </cell>
          <cell r="AQ548">
            <v>0.13600000000000001</v>
          </cell>
          <cell r="AR548">
            <v>0.13600000000000001</v>
          </cell>
          <cell r="AT548">
            <v>0.4</v>
          </cell>
          <cell r="AU548">
            <v>0.4</v>
          </cell>
          <cell r="AV548">
            <v>0.4</v>
          </cell>
          <cell r="AY548">
            <v>0.128</v>
          </cell>
          <cell r="AZ548">
            <v>0.128</v>
          </cell>
          <cell r="BA548">
            <v>0.128</v>
          </cell>
          <cell r="BC548">
            <v>0.14299999999999999</v>
          </cell>
          <cell r="BD548">
            <v>0.14299999999999999</v>
          </cell>
          <cell r="BE548">
            <v>0.14299999999999999</v>
          </cell>
          <cell r="BG548">
            <v>0.129</v>
          </cell>
          <cell r="BH548">
            <v>0.129</v>
          </cell>
          <cell r="BI548">
            <v>0.129</v>
          </cell>
          <cell r="BK548">
            <v>0.4</v>
          </cell>
          <cell r="BL548">
            <v>0.4</v>
          </cell>
          <cell r="BM548">
            <v>0.4</v>
          </cell>
          <cell r="BP548">
            <v>0.127</v>
          </cell>
          <cell r="BQ548">
            <v>0.127</v>
          </cell>
          <cell r="BR548">
            <v>0.127</v>
          </cell>
          <cell r="BT548">
            <v>0.14199999999999999</v>
          </cell>
          <cell r="BU548">
            <v>0.14199999999999999</v>
          </cell>
          <cell r="BV548">
            <v>0.14199999999999999</v>
          </cell>
          <cell r="BX548">
            <v>0.19500000000000001</v>
          </cell>
          <cell r="BY548">
            <v>0.19500000000000001</v>
          </cell>
          <cell r="BZ548">
            <v>0.19500000000000001</v>
          </cell>
          <cell r="CB548">
            <v>0.46400000000000002</v>
          </cell>
          <cell r="CC548">
            <v>0.46400000000000002</v>
          </cell>
          <cell r="CD548">
            <v>0.46400000000000002</v>
          </cell>
          <cell r="CG548">
            <v>1.6640000000000001</v>
          </cell>
          <cell r="CH548">
            <v>1.7229999999999999</v>
          </cell>
          <cell r="CI548">
            <v>1.7229999999999999</v>
          </cell>
        </row>
        <row r="549">
          <cell r="A549" t="str">
            <v>G&amp;A EXP - ALLOC</v>
          </cell>
          <cell r="K549">
            <v>0.45599999999999996</v>
          </cell>
          <cell r="L549">
            <v>0.54099999999999993</v>
          </cell>
          <cell r="M549">
            <v>0.6</v>
          </cell>
          <cell r="N549">
            <v>0.6120000000000001</v>
          </cell>
          <cell r="Q549">
            <v>0.20700000000000002</v>
          </cell>
          <cell r="R549">
            <v>0.115</v>
          </cell>
          <cell r="S549">
            <v>0.115</v>
          </cell>
          <cell r="U549">
            <v>0.20700000000000002</v>
          </cell>
          <cell r="V549">
            <v>0.21200000000000002</v>
          </cell>
          <cell r="W549">
            <v>0.21200000000000002</v>
          </cell>
          <cell r="Y549">
            <v>0.17900000000000002</v>
          </cell>
          <cell r="Z549">
            <v>0.3</v>
          </cell>
          <cell r="AA549">
            <v>0.3</v>
          </cell>
          <cell r="AC549">
            <v>0.59300000000000008</v>
          </cell>
          <cell r="AD549">
            <v>0.627</v>
          </cell>
          <cell r="AE549">
            <v>0.627</v>
          </cell>
          <cell r="AH549">
            <v>0.16900000000000001</v>
          </cell>
          <cell r="AI549">
            <v>0.16900000000000001</v>
          </cell>
          <cell r="AJ549">
            <v>0.16900000000000001</v>
          </cell>
          <cell r="AL549">
            <v>0.16800000000000001</v>
          </cell>
          <cell r="AM549">
            <v>0.16800000000000001</v>
          </cell>
          <cell r="AN549">
            <v>0.16800000000000001</v>
          </cell>
          <cell r="AP549">
            <v>0.23700000000000002</v>
          </cell>
          <cell r="AQ549">
            <v>0.23700000000000002</v>
          </cell>
          <cell r="AR549">
            <v>0.23700000000000002</v>
          </cell>
          <cell r="AT549">
            <v>0.57400000000000007</v>
          </cell>
          <cell r="AU549">
            <v>0.57400000000000007</v>
          </cell>
          <cell r="AV549">
            <v>0.57400000000000007</v>
          </cell>
          <cell r="AY549">
            <v>0.18099999999999999</v>
          </cell>
          <cell r="AZ549">
            <v>0.18099999999999999</v>
          </cell>
          <cell r="BA549">
            <v>0.18099999999999999</v>
          </cell>
          <cell r="BC549">
            <v>0.18099999999999999</v>
          </cell>
          <cell r="BD549">
            <v>0.18099999999999999</v>
          </cell>
          <cell r="BE549">
            <v>0.18099999999999999</v>
          </cell>
          <cell r="BG549">
            <v>0.252</v>
          </cell>
          <cell r="BH549">
            <v>0.252</v>
          </cell>
          <cell r="BI549">
            <v>0.252</v>
          </cell>
          <cell r="BK549">
            <v>0.61399999999999999</v>
          </cell>
          <cell r="BL549">
            <v>0.61399999999999999</v>
          </cell>
          <cell r="BM549">
            <v>0.61399999999999999</v>
          </cell>
          <cell r="BP549">
            <v>0.17799999999999999</v>
          </cell>
          <cell r="BQ549">
            <v>0.17799999999999999</v>
          </cell>
          <cell r="BR549">
            <v>0.17799999999999999</v>
          </cell>
          <cell r="BT549">
            <v>0.17799999999999999</v>
          </cell>
          <cell r="BU549">
            <v>0.17799999999999999</v>
          </cell>
          <cell r="BV549">
            <v>0.17799999999999999</v>
          </cell>
          <cell r="BX549">
            <v>0.34900000000000003</v>
          </cell>
          <cell r="BY549">
            <v>0.34900000000000003</v>
          </cell>
          <cell r="BZ549">
            <v>0.34900000000000003</v>
          </cell>
          <cell r="CB549">
            <v>0.70500000000000007</v>
          </cell>
          <cell r="CC549">
            <v>0.70500000000000007</v>
          </cell>
          <cell r="CD549">
            <v>0.70500000000000007</v>
          </cell>
          <cell r="CG549">
            <v>2.4860000000000002</v>
          </cell>
          <cell r="CH549">
            <v>2.52</v>
          </cell>
          <cell r="CI549">
            <v>2.52</v>
          </cell>
        </row>
        <row r="550">
          <cell r="E550" t="str">
            <v xml:space="preserve">______ </v>
          </cell>
          <cell r="F550" t="str">
            <v xml:space="preserve">______ </v>
          </cell>
          <cell r="G550" t="str">
            <v xml:space="preserve">______ </v>
          </cell>
          <cell r="H550" t="str">
            <v xml:space="preserve">______ </v>
          </cell>
          <cell r="K550" t="str">
            <v xml:space="preserve">______ </v>
          </cell>
          <cell r="L550" t="str">
            <v xml:space="preserve">______ </v>
          </cell>
          <cell r="M550" t="str">
            <v xml:space="preserve">______ </v>
          </cell>
          <cell r="N550" t="str">
            <v xml:space="preserve">______ </v>
          </cell>
          <cell r="Q550" t="str">
            <v xml:space="preserve">______ </v>
          </cell>
          <cell r="R550" t="str">
            <v xml:space="preserve">______ </v>
          </cell>
          <cell r="S550" t="str">
            <v xml:space="preserve">______ </v>
          </cell>
          <cell r="U550" t="str">
            <v xml:space="preserve">______ </v>
          </cell>
          <cell r="V550" t="str">
            <v xml:space="preserve">______ </v>
          </cell>
          <cell r="W550" t="str">
            <v xml:space="preserve">______ </v>
          </cell>
          <cell r="Y550" t="str">
            <v xml:space="preserve">______ </v>
          </cell>
          <cell r="Z550" t="str">
            <v xml:space="preserve">______ </v>
          </cell>
          <cell r="AA550" t="str">
            <v xml:space="preserve">______ </v>
          </cell>
          <cell r="AC550" t="str">
            <v xml:space="preserve">______ </v>
          </cell>
          <cell r="AD550" t="str">
            <v xml:space="preserve">______ </v>
          </cell>
          <cell r="AE550" t="str">
            <v xml:space="preserve">______ </v>
          </cell>
          <cell r="AH550" t="str">
            <v xml:space="preserve">______ </v>
          </cell>
          <cell r="AI550" t="str">
            <v xml:space="preserve">______ </v>
          </cell>
          <cell r="AJ550" t="str">
            <v xml:space="preserve">______ </v>
          </cell>
          <cell r="AL550" t="str">
            <v xml:space="preserve">______ </v>
          </cell>
          <cell r="AM550" t="str">
            <v xml:space="preserve">______ </v>
          </cell>
          <cell r="AN550" t="str">
            <v xml:space="preserve">______ </v>
          </cell>
          <cell r="AP550" t="str">
            <v xml:space="preserve">______ </v>
          </cell>
          <cell r="AQ550" t="str">
            <v xml:space="preserve">______ </v>
          </cell>
          <cell r="AR550" t="str">
            <v xml:space="preserve">______ </v>
          </cell>
          <cell r="AT550" t="str">
            <v xml:space="preserve">______ </v>
          </cell>
          <cell r="AU550" t="str">
            <v xml:space="preserve">______ </v>
          </cell>
          <cell r="AV550" t="str">
            <v xml:space="preserve">______ </v>
          </cell>
          <cell r="AY550" t="str">
            <v xml:space="preserve">______ </v>
          </cell>
          <cell r="AZ550" t="str">
            <v xml:space="preserve">______ </v>
          </cell>
          <cell r="BA550" t="str">
            <v xml:space="preserve">______ </v>
          </cell>
          <cell r="BC550" t="str">
            <v xml:space="preserve">______ </v>
          </cell>
          <cell r="BD550" t="str">
            <v xml:space="preserve">______ </v>
          </cell>
          <cell r="BE550" t="str">
            <v xml:space="preserve">______ </v>
          </cell>
          <cell r="BG550" t="str">
            <v xml:space="preserve">______ </v>
          </cell>
          <cell r="BH550" t="str">
            <v xml:space="preserve">______ </v>
          </cell>
          <cell r="BI550" t="str">
            <v xml:space="preserve">______ </v>
          </cell>
          <cell r="BK550" t="str">
            <v xml:space="preserve">______ </v>
          </cell>
          <cell r="BL550" t="str">
            <v xml:space="preserve">______ </v>
          </cell>
          <cell r="BM550" t="str">
            <v xml:space="preserve">______ </v>
          </cell>
          <cell r="BP550" t="str">
            <v xml:space="preserve">______ </v>
          </cell>
          <cell r="BQ550" t="str">
            <v xml:space="preserve">______ </v>
          </cell>
          <cell r="BR550" t="str">
            <v xml:space="preserve">______ </v>
          </cell>
          <cell r="BT550" t="str">
            <v xml:space="preserve">______ </v>
          </cell>
          <cell r="BU550" t="str">
            <v xml:space="preserve">______ </v>
          </cell>
          <cell r="BV550" t="str">
            <v xml:space="preserve">______ </v>
          </cell>
          <cell r="BX550" t="str">
            <v xml:space="preserve">______ </v>
          </cell>
          <cell r="BY550" t="str">
            <v xml:space="preserve">______ </v>
          </cell>
          <cell r="BZ550" t="str">
            <v xml:space="preserve">______ </v>
          </cell>
          <cell r="CB550" t="str">
            <v xml:space="preserve">______ </v>
          </cell>
          <cell r="CC550" t="str">
            <v xml:space="preserve">______ </v>
          </cell>
          <cell r="CD550" t="str">
            <v xml:space="preserve">______ </v>
          </cell>
          <cell r="CG550" t="str">
            <v xml:space="preserve">______ </v>
          </cell>
          <cell r="CH550" t="str">
            <v xml:space="preserve">______ </v>
          </cell>
          <cell r="CI550" t="str">
            <v xml:space="preserve">______ </v>
          </cell>
        </row>
        <row r="551">
          <cell r="A551" t="str">
            <v>TOTAL G&amp;A EXPENSE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K551">
            <v>0.7669999999999999</v>
          </cell>
          <cell r="L551">
            <v>0.93299999999999994</v>
          </cell>
          <cell r="M551">
            <v>0.89999999999999991</v>
          </cell>
          <cell r="N551">
            <v>0.9900000000000001</v>
          </cell>
          <cell r="Q551">
            <v>0.33400000000000002</v>
          </cell>
          <cell r="R551">
            <v>0.20800000000000002</v>
          </cell>
          <cell r="S551">
            <v>0.20800000000000002</v>
          </cell>
          <cell r="U551">
            <v>0.373</v>
          </cell>
          <cell r="V551">
            <v>0.378</v>
          </cell>
          <cell r="W551">
            <v>0.378</v>
          </cell>
          <cell r="Y551">
            <v>0.28600000000000003</v>
          </cell>
          <cell r="Z551">
            <v>0.5</v>
          </cell>
          <cell r="AA551">
            <v>0.5</v>
          </cell>
          <cell r="AC551">
            <v>0.9930000000000001</v>
          </cell>
          <cell r="AD551">
            <v>1.0860000000000001</v>
          </cell>
          <cell r="AE551">
            <v>1.0860000000000001</v>
          </cell>
          <cell r="AH551">
            <v>0.32600000000000001</v>
          </cell>
          <cell r="AI551">
            <v>0.32600000000000001</v>
          </cell>
          <cell r="AJ551">
            <v>0.32600000000000001</v>
          </cell>
          <cell r="AL551">
            <v>0.27500000000000002</v>
          </cell>
          <cell r="AM551">
            <v>0.27500000000000002</v>
          </cell>
          <cell r="AN551">
            <v>0.27500000000000002</v>
          </cell>
          <cell r="AP551">
            <v>0.373</v>
          </cell>
          <cell r="AQ551">
            <v>0.373</v>
          </cell>
          <cell r="AR551">
            <v>0.373</v>
          </cell>
          <cell r="AT551">
            <v>0.97400000000000009</v>
          </cell>
          <cell r="AU551">
            <v>0.97400000000000009</v>
          </cell>
          <cell r="AV551">
            <v>0.97400000000000009</v>
          </cell>
          <cell r="AY551">
            <v>0.309</v>
          </cell>
          <cell r="AZ551">
            <v>0.309</v>
          </cell>
          <cell r="BA551">
            <v>0.309</v>
          </cell>
          <cell r="BC551">
            <v>0.32399999999999995</v>
          </cell>
          <cell r="BD551">
            <v>0.32399999999999995</v>
          </cell>
          <cell r="BE551">
            <v>0.32399999999999995</v>
          </cell>
          <cell r="BG551">
            <v>0.38100000000000001</v>
          </cell>
          <cell r="BH551">
            <v>0.38100000000000001</v>
          </cell>
          <cell r="BI551">
            <v>0.38100000000000001</v>
          </cell>
          <cell r="BK551">
            <v>1.014</v>
          </cell>
          <cell r="BL551">
            <v>1.014</v>
          </cell>
          <cell r="BM551">
            <v>1.014</v>
          </cell>
          <cell r="BP551">
            <v>0.30499999999999999</v>
          </cell>
          <cell r="BQ551">
            <v>0.30499999999999999</v>
          </cell>
          <cell r="BR551">
            <v>0.30499999999999999</v>
          </cell>
          <cell r="BT551">
            <v>0.31999999999999995</v>
          </cell>
          <cell r="BU551">
            <v>0.31999999999999995</v>
          </cell>
          <cell r="BV551">
            <v>0.31999999999999995</v>
          </cell>
          <cell r="BX551">
            <v>0.54400000000000004</v>
          </cell>
          <cell r="BY551">
            <v>0.54400000000000004</v>
          </cell>
          <cell r="BZ551">
            <v>0.54400000000000004</v>
          </cell>
          <cell r="CB551">
            <v>1.169</v>
          </cell>
          <cell r="CC551">
            <v>1.169</v>
          </cell>
          <cell r="CD551">
            <v>1.169</v>
          </cell>
          <cell r="CG551">
            <v>4.1500000000000004</v>
          </cell>
          <cell r="CH551">
            <v>4.2430000000000003</v>
          </cell>
          <cell r="CI551">
            <v>4.2430000000000003</v>
          </cell>
        </row>
        <row r="553">
          <cell r="A553" t="str">
            <v>S,G&amp;A - DIV</v>
          </cell>
          <cell r="E553">
            <v>1.1000000000000001</v>
          </cell>
          <cell r="F553">
            <v>1.5</v>
          </cell>
          <cell r="G553">
            <v>1.9</v>
          </cell>
          <cell r="H553">
            <v>2.1</v>
          </cell>
          <cell r="K553">
            <v>1.97</v>
          </cell>
          <cell r="L553">
            <v>1.4510000000000001</v>
          </cell>
          <cell r="M553">
            <v>1.4000000000000001</v>
          </cell>
          <cell r="N553">
            <v>1.048</v>
          </cell>
          <cell r="Q553">
            <v>0.5</v>
          </cell>
          <cell r="R553">
            <v>0.40600000000000003</v>
          </cell>
          <cell r="S553">
            <v>0.40600000000000003</v>
          </cell>
          <cell r="U553">
            <v>0.6</v>
          </cell>
          <cell r="V553">
            <v>0.6</v>
          </cell>
          <cell r="W553">
            <v>0.6</v>
          </cell>
          <cell r="Y553">
            <v>0.7</v>
          </cell>
          <cell r="Z553">
            <v>0.89999999999999991</v>
          </cell>
          <cell r="AA553">
            <v>0.89999999999999991</v>
          </cell>
          <cell r="AC553">
            <v>1.8</v>
          </cell>
          <cell r="AD553">
            <v>1.9059999999999999</v>
          </cell>
          <cell r="AE553">
            <v>1.9059999999999999</v>
          </cell>
          <cell r="AH553">
            <v>0.6</v>
          </cell>
          <cell r="AI553">
            <v>0.6</v>
          </cell>
          <cell r="AJ553">
            <v>0.6</v>
          </cell>
          <cell r="AL553">
            <v>0.5</v>
          </cell>
          <cell r="AM553">
            <v>0.5</v>
          </cell>
          <cell r="AN553">
            <v>0.5</v>
          </cell>
          <cell r="AP553">
            <v>0.7</v>
          </cell>
          <cell r="AQ553">
            <v>0.7</v>
          </cell>
          <cell r="AR553">
            <v>0.7</v>
          </cell>
          <cell r="AT553">
            <v>1.8</v>
          </cell>
          <cell r="AU553">
            <v>1.8</v>
          </cell>
          <cell r="AV553">
            <v>1.8</v>
          </cell>
          <cell r="AY553">
            <v>0.6</v>
          </cell>
          <cell r="AZ553">
            <v>0.6</v>
          </cell>
          <cell r="BA553">
            <v>0.6</v>
          </cell>
          <cell r="BC553">
            <v>0.6</v>
          </cell>
          <cell r="BD553">
            <v>0.6</v>
          </cell>
          <cell r="BE553">
            <v>0.6</v>
          </cell>
          <cell r="BG553">
            <v>0.6</v>
          </cell>
          <cell r="BH553">
            <v>0.6</v>
          </cell>
          <cell r="BI553">
            <v>0.6</v>
          </cell>
          <cell r="BK553">
            <v>1.7999999999999998</v>
          </cell>
          <cell r="BL553">
            <v>1.7999999999999998</v>
          </cell>
          <cell r="BM553">
            <v>1.7999999999999998</v>
          </cell>
          <cell r="BP553">
            <v>0.6</v>
          </cell>
          <cell r="BQ553">
            <v>0.6</v>
          </cell>
          <cell r="BR553">
            <v>0.6</v>
          </cell>
          <cell r="BT553">
            <v>0.6</v>
          </cell>
          <cell r="BU553">
            <v>0.6</v>
          </cell>
          <cell r="BV553">
            <v>0.6</v>
          </cell>
          <cell r="BX553">
            <v>0.72</v>
          </cell>
          <cell r="BY553">
            <v>0.72</v>
          </cell>
          <cell r="BZ553">
            <v>0.72</v>
          </cell>
          <cell r="CB553">
            <v>1.92</v>
          </cell>
          <cell r="CC553">
            <v>1.92</v>
          </cell>
          <cell r="CD553">
            <v>1.92</v>
          </cell>
          <cell r="CG553">
            <v>7.32</v>
          </cell>
          <cell r="CH553">
            <v>7.4260000000000002</v>
          </cell>
          <cell r="CI553">
            <v>7.4260000000000002</v>
          </cell>
        </row>
        <row r="554">
          <cell r="A554" t="str">
            <v>S,G&amp;A - ALLOC</v>
          </cell>
          <cell r="E554">
            <v>0.4</v>
          </cell>
          <cell r="F554">
            <v>0.8</v>
          </cell>
          <cell r="G554">
            <v>0.6</v>
          </cell>
          <cell r="H554">
            <v>0.4</v>
          </cell>
          <cell r="K554">
            <v>0.75299999999999989</v>
          </cell>
          <cell r="L554">
            <v>0.82699999999999996</v>
          </cell>
          <cell r="M554">
            <v>1</v>
          </cell>
          <cell r="N554">
            <v>1.343</v>
          </cell>
          <cell r="Q554">
            <v>0.29400000000000004</v>
          </cell>
          <cell r="R554">
            <v>0.20900000000000002</v>
          </cell>
          <cell r="S554">
            <v>0.20900000000000002</v>
          </cell>
          <cell r="U554">
            <v>0.29400000000000004</v>
          </cell>
          <cell r="V554">
            <v>0.30300000000000005</v>
          </cell>
          <cell r="W554">
            <v>0.30300000000000005</v>
          </cell>
          <cell r="Y554">
            <v>0.29100000000000004</v>
          </cell>
          <cell r="Z554">
            <v>0.41599999999999998</v>
          </cell>
          <cell r="AA554">
            <v>0.41599999999999998</v>
          </cell>
          <cell r="AC554">
            <v>0.87900000000000011</v>
          </cell>
          <cell r="AD554">
            <v>0.92799999999999994</v>
          </cell>
          <cell r="AE554">
            <v>0.92799999999999994</v>
          </cell>
          <cell r="AH554">
            <v>0.29100000000000004</v>
          </cell>
          <cell r="AI554">
            <v>0.29100000000000004</v>
          </cell>
          <cell r="AJ554">
            <v>0.29100000000000004</v>
          </cell>
          <cell r="AL554">
            <v>0.29000000000000004</v>
          </cell>
          <cell r="AM554">
            <v>0.29000000000000004</v>
          </cell>
          <cell r="AN554">
            <v>0.29000000000000004</v>
          </cell>
          <cell r="AP554">
            <v>0.39100000000000001</v>
          </cell>
          <cell r="AQ554">
            <v>0.39100000000000001</v>
          </cell>
          <cell r="AR554">
            <v>0.39100000000000001</v>
          </cell>
          <cell r="AT554">
            <v>0.97200000000000009</v>
          </cell>
          <cell r="AU554">
            <v>0.97200000000000009</v>
          </cell>
          <cell r="AV554">
            <v>0.97200000000000009</v>
          </cell>
          <cell r="AY554">
            <v>0.29099999999999998</v>
          </cell>
          <cell r="AZ554">
            <v>0.29099999999999998</v>
          </cell>
          <cell r="BA554">
            <v>0.29099999999999998</v>
          </cell>
          <cell r="BC554">
            <v>0.29099999999999998</v>
          </cell>
          <cell r="BD554">
            <v>0.29099999999999998</v>
          </cell>
          <cell r="BE554">
            <v>0.29099999999999998</v>
          </cell>
          <cell r="BG554">
            <v>0.39</v>
          </cell>
          <cell r="BH554">
            <v>0.39</v>
          </cell>
          <cell r="BI554">
            <v>0.39</v>
          </cell>
          <cell r="BK554">
            <v>0.97199999999999998</v>
          </cell>
          <cell r="BL554">
            <v>0.97199999999999998</v>
          </cell>
          <cell r="BM554">
            <v>0.97199999999999998</v>
          </cell>
          <cell r="BP554">
            <v>0.29099999999999998</v>
          </cell>
          <cell r="BQ554">
            <v>0.29099999999999998</v>
          </cell>
          <cell r="BR554">
            <v>0.29099999999999998</v>
          </cell>
          <cell r="BT554">
            <v>0.29099999999999998</v>
          </cell>
          <cell r="BU554">
            <v>0.29099999999999998</v>
          </cell>
          <cell r="BV554">
            <v>0.29099999999999998</v>
          </cell>
          <cell r="BX554">
            <v>0.49099999999999999</v>
          </cell>
          <cell r="BY554">
            <v>0.49099999999999999</v>
          </cell>
          <cell r="BZ554">
            <v>0.49099999999999999</v>
          </cell>
          <cell r="CB554">
            <v>1.073</v>
          </cell>
          <cell r="CC554">
            <v>1.073</v>
          </cell>
          <cell r="CD554">
            <v>1.073</v>
          </cell>
          <cell r="CG554">
            <v>3.8960000000000004</v>
          </cell>
          <cell r="CH554">
            <v>3.9449999999999998</v>
          </cell>
          <cell r="CI554">
            <v>3.9449999999999998</v>
          </cell>
        </row>
        <row r="555">
          <cell r="E555" t="str">
            <v xml:space="preserve">______ </v>
          </cell>
          <cell r="F555" t="str">
            <v xml:space="preserve">______ </v>
          </cell>
          <cell r="G555" t="str">
            <v xml:space="preserve">______ </v>
          </cell>
          <cell r="H555" t="str">
            <v xml:space="preserve">______ </v>
          </cell>
          <cell r="K555" t="str">
            <v xml:space="preserve">______ </v>
          </cell>
          <cell r="L555" t="str">
            <v xml:space="preserve">______ </v>
          </cell>
          <cell r="M555" t="str">
            <v xml:space="preserve">______ </v>
          </cell>
          <cell r="N555" t="str">
            <v xml:space="preserve">______ </v>
          </cell>
          <cell r="Q555" t="str">
            <v xml:space="preserve">______ </v>
          </cell>
          <cell r="R555" t="str">
            <v xml:space="preserve">______ </v>
          </cell>
          <cell r="S555" t="str">
            <v xml:space="preserve">______ </v>
          </cell>
          <cell r="U555" t="str">
            <v xml:space="preserve">______ </v>
          </cell>
          <cell r="V555" t="str">
            <v xml:space="preserve">______ </v>
          </cell>
          <cell r="W555" t="str">
            <v xml:space="preserve">______ </v>
          </cell>
          <cell r="Y555" t="str">
            <v xml:space="preserve">______ </v>
          </cell>
          <cell r="Z555" t="str">
            <v xml:space="preserve">______ </v>
          </cell>
          <cell r="AA555" t="str">
            <v xml:space="preserve">______ </v>
          </cell>
          <cell r="AC555" t="str">
            <v xml:space="preserve">______ </v>
          </cell>
          <cell r="AD555" t="str">
            <v xml:space="preserve">______ </v>
          </cell>
          <cell r="AE555" t="str">
            <v xml:space="preserve">______ </v>
          </cell>
          <cell r="AH555" t="str">
            <v xml:space="preserve">______ </v>
          </cell>
          <cell r="AI555" t="str">
            <v xml:space="preserve">______ </v>
          </cell>
          <cell r="AJ555" t="str">
            <v xml:space="preserve">______ </v>
          </cell>
          <cell r="AL555" t="str">
            <v xml:space="preserve">______ </v>
          </cell>
          <cell r="AM555" t="str">
            <v xml:space="preserve">______ </v>
          </cell>
          <cell r="AN555" t="str">
            <v xml:space="preserve">______ </v>
          </cell>
          <cell r="AP555" t="str">
            <v xml:space="preserve">______ </v>
          </cell>
          <cell r="AQ555" t="str">
            <v xml:space="preserve">______ </v>
          </cell>
          <cell r="AR555" t="str">
            <v xml:space="preserve">______ </v>
          </cell>
          <cell r="AT555" t="str">
            <v xml:space="preserve">______ </v>
          </cell>
          <cell r="AU555" t="str">
            <v xml:space="preserve">______ </v>
          </cell>
          <cell r="AV555" t="str">
            <v xml:space="preserve">______ </v>
          </cell>
          <cell r="AY555" t="str">
            <v xml:space="preserve">______ </v>
          </cell>
          <cell r="AZ555" t="str">
            <v xml:space="preserve">______ </v>
          </cell>
          <cell r="BA555" t="str">
            <v xml:space="preserve">______ </v>
          </cell>
          <cell r="BC555" t="str">
            <v xml:space="preserve">______ </v>
          </cell>
          <cell r="BD555" t="str">
            <v xml:space="preserve">______ </v>
          </cell>
          <cell r="BE555" t="str">
            <v xml:space="preserve">______ </v>
          </cell>
          <cell r="BG555" t="str">
            <v xml:space="preserve">______ </v>
          </cell>
          <cell r="BH555" t="str">
            <v xml:space="preserve">______ </v>
          </cell>
          <cell r="BI555" t="str">
            <v xml:space="preserve">______ </v>
          </cell>
          <cell r="BK555" t="str">
            <v xml:space="preserve">______ </v>
          </cell>
          <cell r="BL555" t="str">
            <v xml:space="preserve">______ </v>
          </cell>
          <cell r="BM555" t="str">
            <v xml:space="preserve">______ </v>
          </cell>
          <cell r="BP555" t="str">
            <v xml:space="preserve">______ </v>
          </cell>
          <cell r="BQ555" t="str">
            <v xml:space="preserve">______ </v>
          </cell>
          <cell r="BR555" t="str">
            <v xml:space="preserve">______ </v>
          </cell>
          <cell r="BT555" t="str">
            <v xml:space="preserve">______ </v>
          </cell>
          <cell r="BU555" t="str">
            <v xml:space="preserve">______ </v>
          </cell>
          <cell r="BV555" t="str">
            <v xml:space="preserve">______ </v>
          </cell>
          <cell r="BX555" t="str">
            <v xml:space="preserve">______ </v>
          </cell>
          <cell r="BY555" t="str">
            <v xml:space="preserve">______ </v>
          </cell>
          <cell r="BZ555" t="str">
            <v xml:space="preserve">______ </v>
          </cell>
          <cell r="CB555" t="str">
            <v xml:space="preserve">______ </v>
          </cell>
          <cell r="CC555" t="str">
            <v xml:space="preserve">______ </v>
          </cell>
          <cell r="CD555" t="str">
            <v xml:space="preserve">______ </v>
          </cell>
          <cell r="CG555" t="str">
            <v xml:space="preserve">______ </v>
          </cell>
          <cell r="CH555" t="str">
            <v xml:space="preserve">______ </v>
          </cell>
          <cell r="CI555" t="str">
            <v xml:space="preserve">______ </v>
          </cell>
        </row>
        <row r="556">
          <cell r="A556" t="str">
            <v>TOTAL OPERATING EXP</v>
          </cell>
          <cell r="E556">
            <v>0.90000000000000013</v>
          </cell>
          <cell r="F556">
            <v>1.8</v>
          </cell>
          <cell r="G556">
            <v>4.0999999999999996</v>
          </cell>
          <cell r="H556">
            <v>1.7000000000000002</v>
          </cell>
          <cell r="K556">
            <v>4.3540000000000001</v>
          </cell>
          <cell r="L556">
            <v>5.9510000000000005</v>
          </cell>
          <cell r="M556">
            <v>7.2</v>
          </cell>
          <cell r="N556">
            <v>7.4380000000000006</v>
          </cell>
          <cell r="Q556">
            <v>1.794</v>
          </cell>
          <cell r="R556">
            <v>1.4490000000000001</v>
          </cell>
          <cell r="S556">
            <v>1.4490000000000001</v>
          </cell>
          <cell r="U556">
            <v>1.8940000000000001</v>
          </cell>
          <cell r="V556">
            <v>2.1029999999999998</v>
          </cell>
          <cell r="W556">
            <v>2.1029999999999998</v>
          </cell>
          <cell r="Y556">
            <v>2.0910000000000002</v>
          </cell>
          <cell r="Z556">
            <v>2.8159999999999998</v>
          </cell>
          <cell r="AA556">
            <v>2.8159999999999998</v>
          </cell>
          <cell r="AC556">
            <v>5.7790000000000008</v>
          </cell>
          <cell r="AD556">
            <v>6.3679999999999994</v>
          </cell>
          <cell r="AE556">
            <v>6.3679999999999994</v>
          </cell>
          <cell r="AH556">
            <v>1.891</v>
          </cell>
          <cell r="AI556">
            <v>1.891</v>
          </cell>
          <cell r="AJ556">
            <v>1.891</v>
          </cell>
          <cell r="AL556">
            <v>1.79</v>
          </cell>
          <cell r="AM556">
            <v>1.79</v>
          </cell>
          <cell r="AN556">
            <v>1.79</v>
          </cell>
          <cell r="AP556">
            <v>2.2909999999999999</v>
          </cell>
          <cell r="AQ556">
            <v>2.2909999999999999</v>
          </cell>
          <cell r="AR556">
            <v>2.2909999999999999</v>
          </cell>
          <cell r="AT556">
            <v>5.9720000000000004</v>
          </cell>
          <cell r="AU556">
            <v>5.9720000000000004</v>
          </cell>
          <cell r="AV556">
            <v>5.9720000000000004</v>
          </cell>
          <cell r="AY556">
            <v>1.7909999999999999</v>
          </cell>
          <cell r="AZ556">
            <v>1.7909999999999999</v>
          </cell>
          <cell r="BA556">
            <v>1.7909999999999999</v>
          </cell>
          <cell r="BC556">
            <v>1.7909999999999999</v>
          </cell>
          <cell r="BD556">
            <v>1.7909999999999999</v>
          </cell>
          <cell r="BE556">
            <v>1.7909999999999999</v>
          </cell>
          <cell r="BG556">
            <v>2.0900000000000003</v>
          </cell>
          <cell r="BH556">
            <v>2.0900000000000003</v>
          </cell>
          <cell r="BI556">
            <v>2.0900000000000003</v>
          </cell>
          <cell r="BK556">
            <v>5.6720000000000006</v>
          </cell>
          <cell r="BL556">
            <v>5.6720000000000006</v>
          </cell>
          <cell r="BM556">
            <v>5.6720000000000006</v>
          </cell>
          <cell r="BP556">
            <v>1.891</v>
          </cell>
          <cell r="BQ556">
            <v>1.891</v>
          </cell>
          <cell r="BR556">
            <v>1.891</v>
          </cell>
          <cell r="BT556">
            <v>1.891</v>
          </cell>
          <cell r="BU556">
            <v>1.891</v>
          </cell>
          <cell r="BV556">
            <v>1.891</v>
          </cell>
          <cell r="BX556">
            <v>2.411</v>
          </cell>
          <cell r="BY556">
            <v>2.411</v>
          </cell>
          <cell r="BZ556">
            <v>2.411</v>
          </cell>
          <cell r="CB556">
            <v>6.1929999999999996</v>
          </cell>
          <cell r="CC556">
            <v>6.1929999999999996</v>
          </cell>
          <cell r="CD556">
            <v>6.1929999999999996</v>
          </cell>
          <cell r="CG556">
            <v>23.616000000000003</v>
          </cell>
          <cell r="CH556">
            <v>24.204999999999998</v>
          </cell>
          <cell r="CI556">
            <v>24.204999999999998</v>
          </cell>
        </row>
        <row r="557">
          <cell r="B557" t="str">
            <v>% SALES</v>
          </cell>
          <cell r="E557">
            <v>3.4615384615384617E-2</v>
          </cell>
          <cell r="F557">
            <v>3.6000000000000004E-2</v>
          </cell>
          <cell r="G557">
            <v>8.0867850098619326E-2</v>
          </cell>
          <cell r="H557">
            <v>3.1078610603290681E-2</v>
          </cell>
          <cell r="K557">
            <v>8.6626079344236204E-2</v>
          </cell>
          <cell r="L557">
            <v>0.10182745285924506</v>
          </cell>
          <cell r="M557">
            <v>0.16628175519630486</v>
          </cell>
          <cell r="N557">
            <v>0.23482241515390689</v>
          </cell>
          <cell r="Q557">
            <v>0.46536964980544748</v>
          </cell>
          <cell r="R557">
            <v>0.15692007797270957</v>
          </cell>
          <cell r="S557">
            <v>0.15692007797270957</v>
          </cell>
          <cell r="U557">
            <v>0.26106133700895934</v>
          </cell>
          <cell r="V557">
            <v>0.22372340425531911</v>
          </cell>
          <cell r="W557">
            <v>0.2168041237113402</v>
          </cell>
          <cell r="Y557">
            <v>0.13889073397542345</v>
          </cell>
          <cell r="Z557">
            <v>0.25142857142857139</v>
          </cell>
          <cell r="AA557">
            <v>0.19692307692307692</v>
          </cell>
          <cell r="AC557">
            <v>0.22086757118287789</v>
          </cell>
          <cell r="AD557">
            <v>0.2134477441844875</v>
          </cell>
          <cell r="AE557">
            <v>0.19161100078233131</v>
          </cell>
          <cell r="AH557">
            <v>0.23311143984220908</v>
          </cell>
          <cell r="AI557">
            <v>0.21488636363636365</v>
          </cell>
          <cell r="AJ557">
            <v>0.19101010101010099</v>
          </cell>
          <cell r="AL557">
            <v>0.2516872890888639</v>
          </cell>
          <cell r="AM557">
            <v>0.25211267605633803</v>
          </cell>
          <cell r="AN557">
            <v>0.38913043478260873</v>
          </cell>
          <cell r="AP557">
            <v>0.25142669007901669</v>
          </cell>
          <cell r="AQ557">
            <v>0.22028846153846152</v>
          </cell>
          <cell r="AR557">
            <v>0.22028846153846152</v>
          </cell>
          <cell r="AT557">
            <v>0.24539776462853388</v>
          </cell>
          <cell r="AU557">
            <v>0.22707224334600762</v>
          </cell>
          <cell r="AV557">
            <v>0.2398393574297189</v>
          </cell>
          <cell r="AY557">
            <v>0.42857142857142855</v>
          </cell>
          <cell r="AZ557">
            <v>0.42857142857142855</v>
          </cell>
          <cell r="BA557">
            <v>0.42857142857142855</v>
          </cell>
          <cell r="BC557">
            <v>0.34581965630430583</v>
          </cell>
          <cell r="BD557">
            <v>0.34581965630430583</v>
          </cell>
          <cell r="BE557">
            <v>0.34581965630430583</v>
          </cell>
          <cell r="BG557">
            <v>0.15058721809928671</v>
          </cell>
          <cell r="BH557">
            <v>0.15058721809928671</v>
          </cell>
          <cell r="BI557">
            <v>0.15058721809928671</v>
          </cell>
          <cell r="BK557">
            <v>0.24409347161853945</v>
          </cell>
          <cell r="BL557">
            <v>0.24409347161853945</v>
          </cell>
          <cell r="BM557">
            <v>0.24409347161853945</v>
          </cell>
          <cell r="BP557">
            <v>0.70323540349572333</v>
          </cell>
          <cell r="BQ557">
            <v>0.70323540349572333</v>
          </cell>
          <cell r="BR557">
            <v>0.70323540349572333</v>
          </cell>
          <cell r="BT557">
            <v>0.46257338551859101</v>
          </cell>
          <cell r="BU557">
            <v>0.46257338551859101</v>
          </cell>
          <cell r="BV557">
            <v>0.46257338551859101</v>
          </cell>
          <cell r="BX557">
            <v>0.21942118674918093</v>
          </cell>
          <cell r="BY557">
            <v>0.21942118674918093</v>
          </cell>
          <cell r="BZ557">
            <v>0.21942118674918093</v>
          </cell>
          <cell r="CB557">
            <v>0.34860681114551079</v>
          </cell>
          <cell r="CC557">
            <v>0.34860681114551079</v>
          </cell>
          <cell r="CD557">
            <v>0.34860681114551079</v>
          </cell>
          <cell r="CG557">
            <v>0.25808989869184623</v>
          </cell>
          <cell r="CH557">
            <v>0.24918670729698567</v>
          </cell>
          <cell r="CI557">
            <v>0.2441595384118786</v>
          </cell>
        </row>
        <row r="559">
          <cell r="A559" t="str">
            <v>CONTRIBUTION MARGIN</v>
          </cell>
          <cell r="E559">
            <v>17.3</v>
          </cell>
          <cell r="F559">
            <v>33</v>
          </cell>
          <cell r="G559">
            <v>29.5</v>
          </cell>
          <cell r="H559">
            <v>35.599999999999994</v>
          </cell>
          <cell r="K559">
            <v>31.769000000000005</v>
          </cell>
          <cell r="L559">
            <v>34.496999999999993</v>
          </cell>
          <cell r="M559">
            <v>24.5</v>
          </cell>
          <cell r="N559">
            <v>14.837999999999999</v>
          </cell>
          <cell r="Q559">
            <v>-1.0999999999999899E-2</v>
          </cell>
          <cell r="R559">
            <v>5.7779999999999996</v>
          </cell>
          <cell r="S559">
            <v>5.7779999999999996</v>
          </cell>
          <cell r="U559">
            <v>2.3029999999999999</v>
          </cell>
          <cell r="V559">
            <v>3.8259999999999996</v>
          </cell>
          <cell r="W559">
            <v>4.5259999999999998</v>
          </cell>
          <cell r="Y559">
            <v>8.8240000000000016</v>
          </cell>
          <cell r="Z559">
            <v>5.6610000000000005</v>
          </cell>
          <cell r="AA559">
            <v>7.6610000000000005</v>
          </cell>
          <cell r="AC559">
            <v>11.116000000000003</v>
          </cell>
          <cell r="AD559">
            <v>15.265000000000001</v>
          </cell>
          <cell r="AE559">
            <v>17.965</v>
          </cell>
          <cell r="AH559">
            <v>3.58</v>
          </cell>
          <cell r="AI559">
            <v>3.9260000000000002</v>
          </cell>
          <cell r="AJ559">
            <v>5.226</v>
          </cell>
          <cell r="AL559">
            <v>2.9959999999999996</v>
          </cell>
          <cell r="AM559">
            <v>2.827</v>
          </cell>
          <cell r="AN559">
            <v>0.92700000000000005</v>
          </cell>
          <cell r="AP559">
            <v>4.7799999999999994</v>
          </cell>
          <cell r="AQ559">
            <v>5.673</v>
          </cell>
          <cell r="AR559">
            <v>5.673</v>
          </cell>
          <cell r="AT559">
            <v>11.355999999999998</v>
          </cell>
          <cell r="AU559">
            <v>12.425999999999998</v>
          </cell>
          <cell r="AV559">
            <v>11.825999999999997</v>
          </cell>
          <cell r="AY559">
            <v>0.69600000000000017</v>
          </cell>
          <cell r="AZ559">
            <v>0.69600000000000017</v>
          </cell>
          <cell r="BA559">
            <v>0.69600000000000017</v>
          </cell>
          <cell r="BC559">
            <v>1.5880000000000001</v>
          </cell>
          <cell r="BD559">
            <v>1.5880000000000001</v>
          </cell>
          <cell r="BE559">
            <v>1.5880000000000001</v>
          </cell>
          <cell r="BG559">
            <v>8.7889999999999997</v>
          </cell>
          <cell r="BH559">
            <v>8.7889999999999997</v>
          </cell>
          <cell r="BI559">
            <v>8.7889999999999997</v>
          </cell>
          <cell r="BK559">
            <v>11.073</v>
          </cell>
          <cell r="BL559">
            <v>11.073</v>
          </cell>
          <cell r="BM559">
            <v>11.073</v>
          </cell>
          <cell r="BP559">
            <v>-0.30600000000000005</v>
          </cell>
          <cell r="BQ559">
            <v>-0.30600000000000005</v>
          </cell>
          <cell r="BR559">
            <v>-0.30600000000000005</v>
          </cell>
          <cell r="BT559">
            <v>0.52299999999999969</v>
          </cell>
          <cell r="BU559">
            <v>0.52299999999999969</v>
          </cell>
          <cell r="BV559">
            <v>0.52299999999999969</v>
          </cell>
          <cell r="BX559">
            <v>6.4570000000000007</v>
          </cell>
          <cell r="BY559">
            <v>6.4570000000000007</v>
          </cell>
          <cell r="BZ559">
            <v>6.4570000000000007</v>
          </cell>
          <cell r="CB559">
            <v>6.6740000000000013</v>
          </cell>
          <cell r="CC559">
            <v>6.6740000000000013</v>
          </cell>
          <cell r="CD559">
            <v>6.6740000000000013</v>
          </cell>
          <cell r="CG559">
            <v>40.218999999999994</v>
          </cell>
          <cell r="CH559">
            <v>45.438000000000002</v>
          </cell>
          <cell r="CI559">
            <v>47.537999999999997</v>
          </cell>
        </row>
        <row r="560">
          <cell r="B560" t="str">
            <v>% SALES</v>
          </cell>
          <cell r="E560">
            <v>0.66538461538461546</v>
          </cell>
          <cell r="F560">
            <v>0.66</v>
          </cell>
          <cell r="G560">
            <v>0.58185404339250502</v>
          </cell>
          <cell r="H560">
            <v>0.65082266910420472</v>
          </cell>
          <cell r="K560">
            <v>0.63206796386932484</v>
          </cell>
          <cell r="L560">
            <v>0.59027754012525224</v>
          </cell>
          <cell r="M560">
            <v>0.56581986143187069</v>
          </cell>
          <cell r="N560">
            <v>0.46844514601420673</v>
          </cell>
          <cell r="Q560">
            <v>-2.8534370946822047E-3</v>
          </cell>
          <cell r="R560">
            <v>0.62573099415204669</v>
          </cell>
          <cell r="S560">
            <v>0.62573099415204669</v>
          </cell>
          <cell r="U560">
            <v>0.31743625086147481</v>
          </cell>
          <cell r="V560">
            <v>0.40702127659574461</v>
          </cell>
          <cell r="W560">
            <v>0.46659793814432993</v>
          </cell>
          <cell r="Y560">
            <v>0.58611756891398215</v>
          </cell>
          <cell r="Z560">
            <v>0.50544642857142852</v>
          </cell>
          <cell r="AA560">
            <v>0.53573426573426586</v>
          </cell>
          <cell r="AC560">
            <v>0.42484234664628329</v>
          </cell>
          <cell r="AD560">
            <v>0.511664543809077</v>
          </cell>
          <cell r="AE560">
            <v>0.54056087139676234</v>
          </cell>
          <cell r="AH560">
            <v>0.44132149901380668</v>
          </cell>
          <cell r="AI560">
            <v>0.44613636363636372</v>
          </cell>
          <cell r="AJ560">
            <v>0.52787878787878784</v>
          </cell>
          <cell r="AL560">
            <v>0.42125984251968496</v>
          </cell>
          <cell r="AM560">
            <v>0.39816901408450706</v>
          </cell>
          <cell r="AN560">
            <v>0.20152173913043481</v>
          </cell>
          <cell r="AP560">
            <v>0.52458296751536426</v>
          </cell>
          <cell r="AQ560">
            <v>0.54548076923076927</v>
          </cell>
          <cell r="AR560">
            <v>0.54548076923076927</v>
          </cell>
          <cell r="AT560">
            <v>0.46663379355687046</v>
          </cell>
          <cell r="AU560">
            <v>0.47247148288973378</v>
          </cell>
          <cell r="AV560">
            <v>0.47493975903614449</v>
          </cell>
          <cell r="AY560">
            <v>0.16654702081837763</v>
          </cell>
          <cell r="AZ560">
            <v>0.16654702081837763</v>
          </cell>
          <cell r="BA560">
            <v>0.16654702081837763</v>
          </cell>
          <cell r="BC560">
            <v>0.30662290017377875</v>
          </cell>
          <cell r="BD560">
            <v>0.30662290017377875</v>
          </cell>
          <cell r="BE560">
            <v>0.30662290017377875</v>
          </cell>
          <cell r="BG560">
            <v>0.63325888032278987</v>
          </cell>
          <cell r="BH560">
            <v>0.63325888032278987</v>
          </cell>
          <cell r="BI560">
            <v>0.63325888032278987</v>
          </cell>
          <cell r="BK560">
            <v>0.47652450832723681</v>
          </cell>
          <cell r="BL560">
            <v>0.47652450832723681</v>
          </cell>
          <cell r="BM560">
            <v>0.47652450832723681</v>
          </cell>
          <cell r="BP560">
            <v>-0.11379695053923393</v>
          </cell>
          <cell r="BQ560">
            <v>-0.11379695053923393</v>
          </cell>
          <cell r="BR560">
            <v>-0.11379695053923393</v>
          </cell>
          <cell r="BT560">
            <v>0.12793542074363984</v>
          </cell>
          <cell r="BU560">
            <v>0.12793542074363984</v>
          </cell>
          <cell r="BV560">
            <v>0.12793542074363984</v>
          </cell>
          <cell r="BX560">
            <v>0.58764106297779406</v>
          </cell>
          <cell r="BY560">
            <v>0.58764106297779406</v>
          </cell>
          <cell r="BZ560">
            <v>0.58764106297779406</v>
          </cell>
          <cell r="CB560">
            <v>0.37568252181255285</v>
          </cell>
          <cell r="CC560">
            <v>0.37568252181255285</v>
          </cell>
          <cell r="CD560">
            <v>0.37568252181255285</v>
          </cell>
          <cell r="CG560">
            <v>0.43953750150268289</v>
          </cell>
          <cell r="CH560">
            <v>0.46777713720968545</v>
          </cell>
          <cell r="CI560">
            <v>0.47952307940606836</v>
          </cell>
        </row>
        <row r="562">
          <cell r="A562" t="str">
            <v>GENERAL FUNDING</v>
          </cell>
          <cell r="E562">
            <v>-1.7</v>
          </cell>
          <cell r="F562">
            <v>-1.6</v>
          </cell>
          <cell r="G562">
            <v>-2</v>
          </cell>
          <cell r="H562">
            <v>-2</v>
          </cell>
          <cell r="K562">
            <v>-3.4089999999999998</v>
          </cell>
          <cell r="L562">
            <v>-3.94</v>
          </cell>
          <cell r="M562">
            <v>-3</v>
          </cell>
          <cell r="N562">
            <v>-2.25</v>
          </cell>
          <cell r="Q562">
            <v>-0.27</v>
          </cell>
          <cell r="R562">
            <v>-0.95199999999999996</v>
          </cell>
          <cell r="S562">
            <v>-0.95199999999999996</v>
          </cell>
          <cell r="U562">
            <v>-0.50800000000000001</v>
          </cell>
          <cell r="V562">
            <v>-0.65800000000000003</v>
          </cell>
          <cell r="W562">
            <v>-0.67900000000000005</v>
          </cell>
          <cell r="Y562">
            <v>-1.054</v>
          </cell>
          <cell r="Z562">
            <v>-0.78400000000000003</v>
          </cell>
          <cell r="AA562">
            <v>-1.0009999999999999</v>
          </cell>
          <cell r="AC562">
            <v>-1.8320000000000001</v>
          </cell>
          <cell r="AD562">
            <v>-2.3940000000000001</v>
          </cell>
          <cell r="AE562">
            <v>-2.6319999999999997</v>
          </cell>
          <cell r="AH562">
            <v>-0.56799999999999995</v>
          </cell>
          <cell r="AI562">
            <v>-0.61599999999999999</v>
          </cell>
          <cell r="AJ562">
            <v>-0.69299999999999995</v>
          </cell>
          <cell r="AL562">
            <v>-0.498</v>
          </cell>
          <cell r="AM562">
            <v>-0.497</v>
          </cell>
          <cell r="AN562">
            <v>-0.32200000000000001</v>
          </cell>
          <cell r="AP562">
            <v>-0.63800000000000001</v>
          </cell>
          <cell r="AQ562">
            <v>-0.72799999999999998</v>
          </cell>
          <cell r="AR562">
            <v>-0.72799999999999998</v>
          </cell>
          <cell r="AT562">
            <v>-1.7039999999999997</v>
          </cell>
          <cell r="AU562">
            <v>-1.841</v>
          </cell>
          <cell r="AV562">
            <v>-1.7429999999999999</v>
          </cell>
          <cell r="AY562">
            <v>-0.29299999999999998</v>
          </cell>
          <cell r="AZ562">
            <v>-0.29299999999999998</v>
          </cell>
          <cell r="BA562">
            <v>-0.29299999999999998</v>
          </cell>
          <cell r="BC562">
            <v>-0.36299999999999999</v>
          </cell>
          <cell r="BD562">
            <v>-0.36299999999999999</v>
          </cell>
          <cell r="BE562">
            <v>-0.36299999999999999</v>
          </cell>
          <cell r="BG562">
            <v>-0.97199999999999998</v>
          </cell>
          <cell r="BH562">
            <v>-0.97199999999999998</v>
          </cell>
          <cell r="BI562">
            <v>-0.97199999999999998</v>
          </cell>
          <cell r="BK562">
            <v>-1.6279999999999999</v>
          </cell>
          <cell r="BL562">
            <v>-1.6279999999999999</v>
          </cell>
          <cell r="BM562">
            <v>-1.6279999999999999</v>
          </cell>
          <cell r="BP562">
            <v>-0.188</v>
          </cell>
          <cell r="BQ562">
            <v>-0.188</v>
          </cell>
          <cell r="BR562">
            <v>-0.188</v>
          </cell>
          <cell r="BT562">
            <v>-0.28599999999999998</v>
          </cell>
          <cell r="BU562">
            <v>-0.28599999999999998</v>
          </cell>
          <cell r="BV562">
            <v>-0.28599999999999998</v>
          </cell>
          <cell r="BX562">
            <v>-0.76900000000000002</v>
          </cell>
          <cell r="BY562">
            <v>-0.76900000000000002</v>
          </cell>
          <cell r="BZ562">
            <v>-0.76900000000000002</v>
          </cell>
          <cell r="CB562">
            <v>-1.2429999999999999</v>
          </cell>
          <cell r="CC562">
            <v>-1.2429999999999999</v>
          </cell>
          <cell r="CD562">
            <v>-1.2429999999999999</v>
          </cell>
          <cell r="CG562">
            <v>-6.407</v>
          </cell>
          <cell r="CH562">
            <v>-7.1059999999999999</v>
          </cell>
          <cell r="CI562">
            <v>-7.2460000000000004</v>
          </cell>
        </row>
        <row r="563">
          <cell r="A563" t="str">
            <v>R&amp;D ASSESSMENT</v>
          </cell>
          <cell r="E563">
            <v>2.1</v>
          </cell>
          <cell r="F563">
            <v>4</v>
          </cell>
          <cell r="G563">
            <v>4.0999999999999996</v>
          </cell>
          <cell r="H563">
            <v>4.4000000000000004</v>
          </cell>
          <cell r="K563">
            <v>4.0199999999999996</v>
          </cell>
          <cell r="L563">
            <v>4.6760000000000002</v>
          </cell>
          <cell r="M563">
            <v>3.468</v>
          </cell>
          <cell r="N563">
            <v>2.4779999999999998</v>
          </cell>
          <cell r="Q563">
            <v>0.309</v>
          </cell>
          <cell r="R563">
            <v>0.74299999999999999</v>
          </cell>
          <cell r="S563">
            <v>0.74299999999999999</v>
          </cell>
          <cell r="U563">
            <v>0.58079999999999998</v>
          </cell>
          <cell r="V563">
            <v>0.8</v>
          </cell>
          <cell r="W563">
            <v>0.8</v>
          </cell>
          <cell r="Y563">
            <v>1.2047000000000001</v>
          </cell>
          <cell r="Z563">
            <v>0.9</v>
          </cell>
          <cell r="AA563">
            <v>1.1000000000000001</v>
          </cell>
          <cell r="AC563">
            <v>2.0945</v>
          </cell>
          <cell r="AD563">
            <v>2.4430000000000001</v>
          </cell>
          <cell r="AE563">
            <v>2.6430000000000002</v>
          </cell>
          <cell r="AH563">
            <v>0.65</v>
          </cell>
          <cell r="AI563">
            <v>0.7</v>
          </cell>
          <cell r="AJ563">
            <v>0.8</v>
          </cell>
          <cell r="AL563">
            <v>0.56999999999999995</v>
          </cell>
          <cell r="AM563">
            <v>0.6</v>
          </cell>
          <cell r="AN563">
            <v>0.4</v>
          </cell>
          <cell r="AP563">
            <v>0.72899999999999998</v>
          </cell>
          <cell r="AQ563">
            <v>0.8</v>
          </cell>
          <cell r="AR563">
            <v>0.8</v>
          </cell>
          <cell r="AT563">
            <v>1.9489999999999998</v>
          </cell>
          <cell r="AU563">
            <v>2.0999999999999996</v>
          </cell>
          <cell r="AV563">
            <v>2</v>
          </cell>
          <cell r="AY563">
            <v>0.33500000000000002</v>
          </cell>
          <cell r="AZ563">
            <v>0.33500000000000002</v>
          </cell>
          <cell r="BA563">
            <v>0.33500000000000002</v>
          </cell>
          <cell r="BC563">
            <v>0.41499999999999998</v>
          </cell>
          <cell r="BD563">
            <v>0.41499999999999998</v>
          </cell>
          <cell r="BE563">
            <v>0.41499999999999998</v>
          </cell>
          <cell r="BG563">
            <v>1.111</v>
          </cell>
          <cell r="BH563">
            <v>1.111</v>
          </cell>
          <cell r="BI563">
            <v>1.111</v>
          </cell>
          <cell r="BK563">
            <v>1.861</v>
          </cell>
          <cell r="BL563">
            <v>1.861</v>
          </cell>
          <cell r="BM563">
            <v>1.861</v>
          </cell>
          <cell r="BP563">
            <v>0.215</v>
          </cell>
          <cell r="BQ563">
            <v>0.215</v>
          </cell>
          <cell r="BR563">
            <v>0.215</v>
          </cell>
          <cell r="BT563">
            <v>0.32700000000000001</v>
          </cell>
          <cell r="BU563">
            <v>0.32700000000000001</v>
          </cell>
          <cell r="BV563">
            <v>0.32700000000000001</v>
          </cell>
          <cell r="BX563">
            <v>0.879</v>
          </cell>
          <cell r="BY563">
            <v>0.879</v>
          </cell>
          <cell r="BZ563">
            <v>0.879</v>
          </cell>
          <cell r="CB563">
            <v>1.421</v>
          </cell>
          <cell r="CC563">
            <v>1.421</v>
          </cell>
          <cell r="CD563">
            <v>1.421</v>
          </cell>
          <cell r="CG563">
            <v>7.3254999999999999</v>
          </cell>
          <cell r="CH563">
            <v>7.8249999999999993</v>
          </cell>
          <cell r="CI563">
            <v>7.9250000000000007</v>
          </cell>
        </row>
        <row r="564">
          <cell r="A564" t="str">
            <v>CONTRACT SVC CHG</v>
          </cell>
          <cell r="E564">
            <v>0.3</v>
          </cell>
          <cell r="F564">
            <v>0.6</v>
          </cell>
          <cell r="G564">
            <v>0.6</v>
          </cell>
          <cell r="H564">
            <v>0.6</v>
          </cell>
          <cell r="K564">
            <v>0.60299999999999998</v>
          </cell>
          <cell r="L564">
            <v>0.70100000000000007</v>
          </cell>
          <cell r="M564">
            <v>0.52600000000000002</v>
          </cell>
          <cell r="N564">
            <v>0.38200000000000001</v>
          </cell>
          <cell r="Q564">
            <v>4.1999999999999996E-2</v>
          </cell>
          <cell r="R564">
            <v>0.111</v>
          </cell>
          <cell r="S564">
            <v>0.111</v>
          </cell>
          <cell r="U564">
            <v>8.299999999999999E-2</v>
          </cell>
          <cell r="V564">
            <v>0.1</v>
          </cell>
          <cell r="W564">
            <v>0.1</v>
          </cell>
          <cell r="Y564">
            <v>0.18099999999999999</v>
          </cell>
          <cell r="Z564">
            <v>0.1</v>
          </cell>
          <cell r="AA564">
            <v>0.2</v>
          </cell>
          <cell r="AC564">
            <v>0.30599999999999999</v>
          </cell>
          <cell r="AD564">
            <v>0.31100000000000005</v>
          </cell>
          <cell r="AE564">
            <v>0.41100000000000003</v>
          </cell>
          <cell r="AH564">
            <v>9.7000000000000003E-2</v>
          </cell>
          <cell r="AI564">
            <v>0.1</v>
          </cell>
          <cell r="AJ564">
            <v>0.1</v>
          </cell>
          <cell r="AL564">
            <v>8.5000000000000006E-2</v>
          </cell>
          <cell r="AM564">
            <v>0.1</v>
          </cell>
          <cell r="AN564">
            <v>0.1</v>
          </cell>
          <cell r="AP564">
            <v>0.109</v>
          </cell>
          <cell r="AQ564">
            <v>0.1</v>
          </cell>
          <cell r="AR564">
            <v>0.1</v>
          </cell>
          <cell r="AT564">
            <v>0.29099999999999998</v>
          </cell>
          <cell r="AU564">
            <v>0.30000000000000004</v>
          </cell>
          <cell r="AV564">
            <v>0.30000000000000004</v>
          </cell>
          <cell r="AY564">
            <v>0.05</v>
          </cell>
          <cell r="AZ564">
            <v>0.05</v>
          </cell>
          <cell r="BA564">
            <v>0.05</v>
          </cell>
          <cell r="BC564">
            <v>6.2E-2</v>
          </cell>
          <cell r="BD564">
            <v>6.2E-2</v>
          </cell>
          <cell r="BE564">
            <v>6.2E-2</v>
          </cell>
          <cell r="BG564">
            <v>0.16700000000000001</v>
          </cell>
          <cell r="BH564">
            <v>0.16700000000000001</v>
          </cell>
          <cell r="BI564">
            <v>0.16700000000000001</v>
          </cell>
          <cell r="BK564">
            <v>0.27900000000000003</v>
          </cell>
          <cell r="BL564">
            <v>0.27900000000000003</v>
          </cell>
          <cell r="BM564">
            <v>0.27900000000000003</v>
          </cell>
          <cell r="BP564">
            <v>3.2000000000000001E-2</v>
          </cell>
          <cell r="BQ564">
            <v>3.2000000000000001E-2</v>
          </cell>
          <cell r="BR564">
            <v>3.2000000000000001E-2</v>
          </cell>
          <cell r="BT564">
            <v>4.9000000000000002E-2</v>
          </cell>
          <cell r="BU564">
            <v>4.9000000000000002E-2</v>
          </cell>
          <cell r="BV564">
            <v>4.9000000000000002E-2</v>
          </cell>
          <cell r="BX564">
            <v>0.13200000000000001</v>
          </cell>
          <cell r="BY564">
            <v>0.13200000000000001</v>
          </cell>
          <cell r="BZ564">
            <v>0.13200000000000001</v>
          </cell>
          <cell r="CB564">
            <v>0.21300000000000002</v>
          </cell>
          <cell r="CC564">
            <v>0.21300000000000002</v>
          </cell>
          <cell r="CD564">
            <v>0.21300000000000002</v>
          </cell>
          <cell r="CG564">
            <v>1.089</v>
          </cell>
          <cell r="CH564">
            <v>1.1030000000000002</v>
          </cell>
          <cell r="CI564">
            <v>1.2030000000000001</v>
          </cell>
        </row>
        <row r="565">
          <cell r="A565" t="str">
            <v>AREA COMPENSATION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U565">
            <v>0</v>
          </cell>
          <cell r="Y565">
            <v>0</v>
          </cell>
          <cell r="AC565">
            <v>0</v>
          </cell>
          <cell r="AD565">
            <v>0</v>
          </cell>
          <cell r="AE565">
            <v>0</v>
          </cell>
          <cell r="AH565">
            <v>0</v>
          </cell>
          <cell r="AI565">
            <v>0</v>
          </cell>
          <cell r="AJ565">
            <v>0</v>
          </cell>
          <cell r="AL565">
            <v>0</v>
          </cell>
          <cell r="AM565">
            <v>0</v>
          </cell>
          <cell r="AN565">
            <v>0</v>
          </cell>
          <cell r="AP565">
            <v>0</v>
          </cell>
          <cell r="AQ565">
            <v>0</v>
          </cell>
          <cell r="AR565">
            <v>0</v>
          </cell>
          <cell r="AT565">
            <v>0</v>
          </cell>
          <cell r="AU565">
            <v>0</v>
          </cell>
          <cell r="AV565">
            <v>0</v>
          </cell>
          <cell r="AY565">
            <v>0</v>
          </cell>
          <cell r="AZ565">
            <v>0</v>
          </cell>
          <cell r="BA565">
            <v>0</v>
          </cell>
          <cell r="BC565">
            <v>0</v>
          </cell>
          <cell r="BD565">
            <v>0</v>
          </cell>
          <cell r="BE565">
            <v>0</v>
          </cell>
          <cell r="BG565">
            <v>0</v>
          </cell>
          <cell r="BH565">
            <v>0</v>
          </cell>
          <cell r="BI565">
            <v>0</v>
          </cell>
          <cell r="BK565">
            <v>0</v>
          </cell>
          <cell r="BL565">
            <v>0</v>
          </cell>
          <cell r="BM565">
            <v>0</v>
          </cell>
          <cell r="BP565">
            <v>0</v>
          </cell>
          <cell r="BQ565">
            <v>0</v>
          </cell>
          <cell r="BR565">
            <v>0</v>
          </cell>
          <cell r="BT565">
            <v>0</v>
          </cell>
          <cell r="BU565">
            <v>0</v>
          </cell>
          <cell r="BV565">
            <v>0</v>
          </cell>
          <cell r="BX565">
            <v>0</v>
          </cell>
          <cell r="BY565">
            <v>0</v>
          </cell>
          <cell r="BZ565">
            <v>0</v>
          </cell>
          <cell r="CB565">
            <v>0</v>
          </cell>
          <cell r="CC565">
            <v>0</v>
          </cell>
          <cell r="CD565">
            <v>0</v>
          </cell>
          <cell r="CG565">
            <v>0</v>
          </cell>
          <cell r="CH565">
            <v>0</v>
          </cell>
          <cell r="CI565">
            <v>0</v>
          </cell>
        </row>
        <row r="566">
          <cell r="E566" t="str">
            <v xml:space="preserve">______ </v>
          </cell>
          <cell r="F566" t="str">
            <v xml:space="preserve">______ </v>
          </cell>
          <cell r="G566" t="str">
            <v xml:space="preserve">______ </v>
          </cell>
          <cell r="H566" t="str">
            <v xml:space="preserve">______ </v>
          </cell>
          <cell r="K566" t="str">
            <v xml:space="preserve">______ </v>
          </cell>
          <cell r="L566" t="str">
            <v xml:space="preserve">______ </v>
          </cell>
          <cell r="M566" t="str">
            <v xml:space="preserve">______ </v>
          </cell>
          <cell r="N566" t="str">
            <v xml:space="preserve">______ </v>
          </cell>
          <cell r="Q566" t="str">
            <v xml:space="preserve">______ </v>
          </cell>
          <cell r="R566" t="str">
            <v xml:space="preserve">______ </v>
          </cell>
          <cell r="S566" t="str">
            <v xml:space="preserve">______ </v>
          </cell>
          <cell r="U566" t="str">
            <v xml:space="preserve">______ </v>
          </cell>
          <cell r="V566" t="str">
            <v xml:space="preserve">______ </v>
          </cell>
          <cell r="W566" t="str">
            <v xml:space="preserve">______ </v>
          </cell>
          <cell r="Y566" t="str">
            <v xml:space="preserve">______ </v>
          </cell>
          <cell r="Z566" t="str">
            <v xml:space="preserve">______ </v>
          </cell>
          <cell r="AA566" t="str">
            <v xml:space="preserve">______ </v>
          </cell>
          <cell r="AC566" t="str">
            <v xml:space="preserve">______ </v>
          </cell>
          <cell r="AD566" t="str">
            <v xml:space="preserve">______ </v>
          </cell>
          <cell r="AE566" t="str">
            <v xml:space="preserve">______ </v>
          </cell>
          <cell r="AH566" t="str">
            <v xml:space="preserve">______ </v>
          </cell>
          <cell r="AI566" t="str">
            <v xml:space="preserve">______ </v>
          </cell>
          <cell r="AJ566" t="str">
            <v xml:space="preserve">______ </v>
          </cell>
          <cell r="AL566" t="str">
            <v xml:space="preserve">______ </v>
          </cell>
          <cell r="AM566" t="str">
            <v xml:space="preserve">______ </v>
          </cell>
          <cell r="AN566" t="str">
            <v xml:space="preserve">______ </v>
          </cell>
          <cell r="AP566" t="str">
            <v xml:space="preserve">______ </v>
          </cell>
          <cell r="AQ566" t="str">
            <v xml:space="preserve">______ </v>
          </cell>
          <cell r="AR566" t="str">
            <v xml:space="preserve">______ </v>
          </cell>
          <cell r="AT566" t="str">
            <v xml:space="preserve">______ </v>
          </cell>
          <cell r="AU566" t="str">
            <v xml:space="preserve">______ </v>
          </cell>
          <cell r="AV566" t="str">
            <v xml:space="preserve">______ </v>
          </cell>
          <cell r="AY566" t="str">
            <v xml:space="preserve">______ </v>
          </cell>
          <cell r="AZ566" t="str">
            <v xml:space="preserve">______ </v>
          </cell>
          <cell r="BA566" t="str">
            <v xml:space="preserve">______ </v>
          </cell>
          <cell r="BC566" t="str">
            <v xml:space="preserve">______ </v>
          </cell>
          <cell r="BD566" t="str">
            <v xml:space="preserve">______ </v>
          </cell>
          <cell r="BE566" t="str">
            <v xml:space="preserve">______ </v>
          </cell>
          <cell r="BG566" t="str">
            <v xml:space="preserve">______ </v>
          </cell>
          <cell r="BH566" t="str">
            <v xml:space="preserve">______ </v>
          </cell>
          <cell r="BI566" t="str">
            <v xml:space="preserve">______ </v>
          </cell>
          <cell r="BK566" t="str">
            <v xml:space="preserve">______ </v>
          </cell>
          <cell r="BL566" t="str">
            <v xml:space="preserve">______ </v>
          </cell>
          <cell r="BM566" t="str">
            <v xml:space="preserve">______ </v>
          </cell>
          <cell r="BP566" t="str">
            <v xml:space="preserve">______ </v>
          </cell>
          <cell r="BQ566" t="str">
            <v xml:space="preserve">______ </v>
          </cell>
          <cell r="BR566" t="str">
            <v xml:space="preserve">______ </v>
          </cell>
          <cell r="BT566" t="str">
            <v xml:space="preserve">______ </v>
          </cell>
          <cell r="BU566" t="str">
            <v xml:space="preserve">______ </v>
          </cell>
          <cell r="BV566" t="str">
            <v xml:space="preserve">______ </v>
          </cell>
          <cell r="BX566" t="str">
            <v xml:space="preserve">______ </v>
          </cell>
          <cell r="BY566" t="str">
            <v xml:space="preserve">______ </v>
          </cell>
          <cell r="BZ566" t="str">
            <v xml:space="preserve">______ </v>
          </cell>
          <cell r="CB566" t="str">
            <v xml:space="preserve">______ </v>
          </cell>
          <cell r="CC566" t="str">
            <v xml:space="preserve">______ </v>
          </cell>
          <cell r="CD566" t="str">
            <v xml:space="preserve">______ </v>
          </cell>
          <cell r="CG566" t="str">
            <v xml:space="preserve">______ </v>
          </cell>
          <cell r="CH566" t="str">
            <v xml:space="preserve">______ </v>
          </cell>
          <cell r="CI566" t="str">
            <v xml:space="preserve">______ </v>
          </cell>
        </row>
        <row r="567">
          <cell r="A567" t="str">
            <v>ASSESSMENTS/FUNDING</v>
          </cell>
          <cell r="E567">
            <v>0.70000000000000018</v>
          </cell>
          <cell r="F567">
            <v>3</v>
          </cell>
          <cell r="G567">
            <v>2.6999999999999997</v>
          </cell>
          <cell r="H567">
            <v>3.0000000000000004</v>
          </cell>
          <cell r="K567">
            <v>1.2139999999999997</v>
          </cell>
          <cell r="L567">
            <v>1.4370000000000003</v>
          </cell>
          <cell r="M567">
            <v>0.99399999999999999</v>
          </cell>
          <cell r="N567">
            <v>0.60999999999999976</v>
          </cell>
          <cell r="Q567">
            <v>8.0999999999999975E-2</v>
          </cell>
          <cell r="R567">
            <v>-9.7999999999999962E-2</v>
          </cell>
          <cell r="S567">
            <v>-9.7999999999999962E-2</v>
          </cell>
          <cell r="U567">
            <v>0.15579999999999997</v>
          </cell>
          <cell r="V567">
            <v>0.24200000000000002</v>
          </cell>
          <cell r="W567">
            <v>0.221</v>
          </cell>
          <cell r="Y567">
            <v>0.33170000000000005</v>
          </cell>
          <cell r="Z567">
            <v>0.216</v>
          </cell>
          <cell r="AA567">
            <v>0.29900000000000021</v>
          </cell>
          <cell r="AC567">
            <v>0.56850000000000001</v>
          </cell>
          <cell r="AD567">
            <v>0.36</v>
          </cell>
          <cell r="AE567">
            <v>0.4220000000000006</v>
          </cell>
          <cell r="AH567">
            <v>0.17900000000000008</v>
          </cell>
          <cell r="AI567">
            <v>0.18399999999999997</v>
          </cell>
          <cell r="AJ567">
            <v>0.2070000000000001</v>
          </cell>
          <cell r="AL567">
            <v>0.15699999999999997</v>
          </cell>
          <cell r="AM567">
            <v>0.20299999999999999</v>
          </cell>
          <cell r="AN567">
            <v>0.17800000000000002</v>
          </cell>
          <cell r="AP567">
            <v>0.19999999999999996</v>
          </cell>
          <cell r="AQ567">
            <v>0.17200000000000007</v>
          </cell>
          <cell r="AR567">
            <v>0.17200000000000007</v>
          </cell>
          <cell r="AT567">
            <v>0.53600000000000003</v>
          </cell>
          <cell r="AU567">
            <v>0.55899999999999972</v>
          </cell>
          <cell r="AV567">
            <v>0.55700000000000016</v>
          </cell>
          <cell r="AY567">
            <v>9.200000000000004E-2</v>
          </cell>
          <cell r="AZ567">
            <v>9.200000000000004E-2</v>
          </cell>
          <cell r="BA567">
            <v>9.200000000000004E-2</v>
          </cell>
          <cell r="BC567">
            <v>0.11399999999999999</v>
          </cell>
          <cell r="BD567">
            <v>0.11399999999999999</v>
          </cell>
          <cell r="BE567">
            <v>0.11399999999999999</v>
          </cell>
          <cell r="BG567">
            <v>0.30600000000000005</v>
          </cell>
          <cell r="BH567">
            <v>0.30600000000000005</v>
          </cell>
          <cell r="BI567">
            <v>0.30600000000000005</v>
          </cell>
          <cell r="BK567">
            <v>0.51200000000000012</v>
          </cell>
          <cell r="BL567">
            <v>0.51200000000000012</v>
          </cell>
          <cell r="BM567">
            <v>0.51200000000000012</v>
          </cell>
          <cell r="BP567">
            <v>5.8999999999999997E-2</v>
          </cell>
          <cell r="BQ567">
            <v>5.8999999999999997E-2</v>
          </cell>
          <cell r="BR567">
            <v>5.8999999999999997E-2</v>
          </cell>
          <cell r="BT567">
            <v>9.0000000000000038E-2</v>
          </cell>
          <cell r="BU567">
            <v>9.0000000000000038E-2</v>
          </cell>
          <cell r="BV567">
            <v>9.0000000000000038E-2</v>
          </cell>
          <cell r="BX567">
            <v>0.24199999999999999</v>
          </cell>
          <cell r="BY567">
            <v>0.24199999999999999</v>
          </cell>
          <cell r="BZ567">
            <v>0.24199999999999999</v>
          </cell>
          <cell r="CB567">
            <v>0.39100000000000018</v>
          </cell>
          <cell r="CC567">
            <v>0.39100000000000018</v>
          </cell>
          <cell r="CD567">
            <v>0.39100000000000018</v>
          </cell>
          <cell r="CG567">
            <v>2.0074999999999998</v>
          </cell>
          <cell r="CH567">
            <v>1.8219999999999996</v>
          </cell>
          <cell r="CI567">
            <v>1.8820000000000003</v>
          </cell>
        </row>
        <row r="569">
          <cell r="A569" t="str">
            <v>OPERATING PROFIT</v>
          </cell>
          <cell r="E569">
            <v>16.600000000000001</v>
          </cell>
          <cell r="F569">
            <v>30</v>
          </cell>
          <cell r="G569">
            <v>26.8</v>
          </cell>
          <cell r="H569">
            <v>32.599999999999994</v>
          </cell>
          <cell r="K569">
            <v>30.555000000000007</v>
          </cell>
          <cell r="L569">
            <v>33.059999999999995</v>
          </cell>
          <cell r="M569">
            <v>23.506</v>
          </cell>
          <cell r="N569">
            <v>14.228</v>
          </cell>
          <cell r="Q569">
            <v>-9.1999999999999874E-2</v>
          </cell>
          <cell r="R569">
            <v>5.8759999999999994</v>
          </cell>
          <cell r="S569">
            <v>5.8759999999999994</v>
          </cell>
          <cell r="U569">
            <v>2.1471999999999998</v>
          </cell>
          <cell r="V569">
            <v>3.5839999999999996</v>
          </cell>
          <cell r="W569">
            <v>4.3049999999999997</v>
          </cell>
          <cell r="Y569">
            <v>8.492300000000002</v>
          </cell>
          <cell r="Z569">
            <v>5.4450000000000003</v>
          </cell>
          <cell r="AA569">
            <v>7.3620000000000001</v>
          </cell>
          <cell r="AC569">
            <v>10.547500000000003</v>
          </cell>
          <cell r="AD569">
            <v>14.905000000000001</v>
          </cell>
          <cell r="AE569">
            <v>17.542999999999999</v>
          </cell>
          <cell r="AH569">
            <v>3.4009999999999998</v>
          </cell>
          <cell r="AI569">
            <v>3.742</v>
          </cell>
          <cell r="AJ569">
            <v>5.0190000000000001</v>
          </cell>
          <cell r="AL569">
            <v>2.8389999999999995</v>
          </cell>
          <cell r="AM569">
            <v>2.6240000000000001</v>
          </cell>
          <cell r="AN569">
            <v>0.749</v>
          </cell>
          <cell r="AP569">
            <v>4.5799999999999992</v>
          </cell>
          <cell r="AQ569">
            <v>5.5010000000000003</v>
          </cell>
          <cell r="AR569">
            <v>5.5010000000000003</v>
          </cell>
          <cell r="AT569">
            <v>10.819999999999999</v>
          </cell>
          <cell r="AU569">
            <v>11.866999999999999</v>
          </cell>
          <cell r="AV569">
            <v>11.268999999999997</v>
          </cell>
          <cell r="AY569">
            <v>0.60400000000000009</v>
          </cell>
          <cell r="AZ569">
            <v>0.60400000000000009</v>
          </cell>
          <cell r="BA569">
            <v>0.60400000000000009</v>
          </cell>
          <cell r="BC569">
            <v>1.4740000000000002</v>
          </cell>
          <cell r="BD569">
            <v>1.4740000000000002</v>
          </cell>
          <cell r="BE569">
            <v>1.4740000000000002</v>
          </cell>
          <cell r="BG569">
            <v>8.4830000000000005</v>
          </cell>
          <cell r="BH569">
            <v>8.4830000000000005</v>
          </cell>
          <cell r="BI569">
            <v>8.4830000000000005</v>
          </cell>
          <cell r="BK569">
            <v>10.561</v>
          </cell>
          <cell r="BL569">
            <v>10.561</v>
          </cell>
          <cell r="BM569">
            <v>10.561</v>
          </cell>
          <cell r="BP569">
            <v>-0.36500000000000005</v>
          </cell>
          <cell r="BQ569">
            <v>-0.36500000000000005</v>
          </cell>
          <cell r="BR569">
            <v>-0.36500000000000005</v>
          </cell>
          <cell r="BT569">
            <v>0.43299999999999966</v>
          </cell>
          <cell r="BU569">
            <v>0.43299999999999966</v>
          </cell>
          <cell r="BV569">
            <v>0.43299999999999966</v>
          </cell>
          <cell r="BX569">
            <v>6.2150000000000007</v>
          </cell>
          <cell r="BY569">
            <v>6.2150000000000007</v>
          </cell>
          <cell r="BZ569">
            <v>6.2150000000000007</v>
          </cell>
          <cell r="CB569">
            <v>6.2830000000000013</v>
          </cell>
          <cell r="CC569">
            <v>6.2830000000000013</v>
          </cell>
          <cell r="CD569">
            <v>6.2830000000000013</v>
          </cell>
          <cell r="CG569">
            <v>38.211499999999994</v>
          </cell>
          <cell r="CH569">
            <v>43.616</v>
          </cell>
          <cell r="CI569">
            <v>45.655999999999999</v>
          </cell>
        </row>
        <row r="570">
          <cell r="B570" t="str">
            <v>% SALES</v>
          </cell>
          <cell r="E570">
            <v>0.63846153846153852</v>
          </cell>
          <cell r="F570">
            <v>0.6</v>
          </cell>
          <cell r="G570">
            <v>0.52859960552268248</v>
          </cell>
          <cell r="H570">
            <v>0.59597806215722116</v>
          </cell>
          <cell r="K570">
            <v>0.60791452787394074</v>
          </cell>
          <cell r="L570">
            <v>0.56568905923821888</v>
          </cell>
          <cell r="M570">
            <v>0.542863741339492</v>
          </cell>
          <cell r="N570">
            <v>0.44918705603788472</v>
          </cell>
          <cell r="Q570">
            <v>-2.3865110246433171E-2</v>
          </cell>
          <cell r="R570">
            <v>0.63634394628546664</v>
          </cell>
          <cell r="S570">
            <v>0.63634394628546664</v>
          </cell>
          <cell r="U570">
            <v>0.29596140592694686</v>
          </cell>
          <cell r="V570">
            <v>0.38127659574468081</v>
          </cell>
          <cell r="W570">
            <v>0.4438144329896907</v>
          </cell>
          <cell r="Y570">
            <v>0.56408502158751261</v>
          </cell>
          <cell r="Z570">
            <v>0.48616071428571428</v>
          </cell>
          <cell r="AA570">
            <v>0.51482517482517487</v>
          </cell>
          <cell r="AC570">
            <v>0.4031148480794956</v>
          </cell>
          <cell r="AD570">
            <v>0.49959777435141123</v>
          </cell>
          <cell r="AE570">
            <v>0.52786303183486782</v>
          </cell>
          <cell r="AH570">
            <v>0.41925542406311633</v>
          </cell>
          <cell r="AI570">
            <v>0.42522727272727279</v>
          </cell>
          <cell r="AJ570">
            <v>0.50696969696969696</v>
          </cell>
          <cell r="AL570">
            <v>0.39918447694038239</v>
          </cell>
          <cell r="AM570">
            <v>0.36957746478873243</v>
          </cell>
          <cell r="AN570">
            <v>0.16282608695652176</v>
          </cell>
          <cell r="AP570">
            <v>0.5026338893766461</v>
          </cell>
          <cell r="AQ570">
            <v>0.52894230769230766</v>
          </cell>
          <cell r="AR570">
            <v>0.52894230769230766</v>
          </cell>
          <cell r="AT570">
            <v>0.44460880999342534</v>
          </cell>
          <cell r="AU570">
            <v>0.45121673003802276</v>
          </cell>
          <cell r="AV570">
            <v>0.45257028112449788</v>
          </cell>
          <cell r="AY570">
            <v>0.14453218473318977</v>
          </cell>
          <cell r="AZ570">
            <v>0.14453218473318977</v>
          </cell>
          <cell r="BA570">
            <v>0.14453218473318977</v>
          </cell>
          <cell r="BC570">
            <v>0.28461092875072408</v>
          </cell>
          <cell r="BD570">
            <v>0.28461092875072408</v>
          </cell>
          <cell r="BE570">
            <v>0.28461092875072408</v>
          </cell>
          <cell r="BG570">
            <v>0.61121118236184169</v>
          </cell>
          <cell r="BH570">
            <v>0.61121118236184169</v>
          </cell>
          <cell r="BI570">
            <v>0.61121118236184169</v>
          </cell>
          <cell r="BK570">
            <v>0.45449068296251671</v>
          </cell>
          <cell r="BL570">
            <v>0.45449068296251671</v>
          </cell>
          <cell r="BM570">
            <v>0.45449068296251671</v>
          </cell>
          <cell r="BP570">
            <v>-0.13573819263666792</v>
          </cell>
          <cell r="BQ570">
            <v>-0.13573819263666792</v>
          </cell>
          <cell r="BR570">
            <v>-0.13573819263666792</v>
          </cell>
          <cell r="BT570">
            <v>0.10591976516634043</v>
          </cell>
          <cell r="BU570">
            <v>0.10591976516634043</v>
          </cell>
          <cell r="BV570">
            <v>0.10591976516634043</v>
          </cell>
          <cell r="BX570">
            <v>0.56561703676738273</v>
          </cell>
          <cell r="BY570">
            <v>0.56561703676738273</v>
          </cell>
          <cell r="BZ570">
            <v>0.56561703676738273</v>
          </cell>
          <cell r="CB570">
            <v>0.35367295243456243</v>
          </cell>
          <cell r="CC570">
            <v>0.35367295243456243</v>
          </cell>
          <cell r="CD570">
            <v>0.35367295243456243</v>
          </cell>
          <cell r="CG570">
            <v>0.41759833010939523</v>
          </cell>
          <cell r="CH570">
            <v>0.44901993081864605</v>
          </cell>
          <cell r="CI570">
            <v>0.46053905745642343</v>
          </cell>
        </row>
        <row r="575">
          <cell r="A575" t="str">
            <v>ALCATEL USA, INC.</v>
          </cell>
        </row>
        <row r="576">
          <cell r="A576" t="str">
            <v xml:space="preserve">NETWORKING SYSTEMS GROUP </v>
          </cell>
        </row>
        <row r="577">
          <cell r="A577" t="str">
            <v>S12 MOBILITY</v>
          </cell>
        </row>
        <row r="578">
          <cell r="A578" t="str">
            <v>INCOME STATEMENT</v>
          </cell>
        </row>
        <row r="579">
          <cell r="A579" t="str">
            <v>$M</v>
          </cell>
        </row>
        <row r="581">
          <cell r="E581">
            <v>1999</v>
          </cell>
          <cell r="K581">
            <v>2000</v>
          </cell>
          <cell r="Q581" t="str">
            <v>JAN</v>
          </cell>
          <cell r="U581" t="str">
            <v>FEB</v>
          </cell>
          <cell r="Y581" t="str">
            <v>MAR</v>
          </cell>
          <cell r="AC581" t="str">
            <v>1Q01</v>
          </cell>
          <cell r="AH581" t="str">
            <v>APR</v>
          </cell>
          <cell r="AI581">
            <v>0</v>
          </cell>
          <cell r="AJ581">
            <v>0</v>
          </cell>
          <cell r="AL581" t="str">
            <v>MAY</v>
          </cell>
          <cell r="AM581">
            <v>0</v>
          </cell>
          <cell r="AN581">
            <v>0</v>
          </cell>
          <cell r="AP581" t="str">
            <v>JUN</v>
          </cell>
          <cell r="AQ581">
            <v>0</v>
          </cell>
          <cell r="AR581">
            <v>0</v>
          </cell>
          <cell r="AT581" t="str">
            <v>2Q01</v>
          </cell>
          <cell r="AY581" t="str">
            <v>JUL</v>
          </cell>
          <cell r="AZ581">
            <v>0</v>
          </cell>
          <cell r="BA581">
            <v>0</v>
          </cell>
          <cell r="BC581" t="str">
            <v>AUG</v>
          </cell>
          <cell r="BD581">
            <v>0</v>
          </cell>
          <cell r="BE581">
            <v>0</v>
          </cell>
          <cell r="BG581" t="str">
            <v>SEP</v>
          </cell>
          <cell r="BH581">
            <v>0</v>
          </cell>
          <cell r="BI581">
            <v>0</v>
          </cell>
          <cell r="BK581" t="str">
            <v>3Q01</v>
          </cell>
          <cell r="BP581" t="str">
            <v>OCT</v>
          </cell>
          <cell r="BQ581">
            <v>0</v>
          </cell>
          <cell r="BR581">
            <v>0</v>
          </cell>
          <cell r="BT581" t="str">
            <v>NOV</v>
          </cell>
          <cell r="BU581">
            <v>0</v>
          </cell>
          <cell r="BV581">
            <v>0</v>
          </cell>
          <cell r="BX581" t="str">
            <v>DEC</v>
          </cell>
          <cell r="BY581">
            <v>0</v>
          </cell>
          <cell r="BZ581">
            <v>0</v>
          </cell>
          <cell r="CB581" t="str">
            <v>4Q01</v>
          </cell>
          <cell r="CG581">
            <v>2001</v>
          </cell>
        </row>
        <row r="582">
          <cell r="E582" t="str">
            <v xml:space="preserve">   1Q   </v>
          </cell>
          <cell r="F582" t="str">
            <v xml:space="preserve">   2Q   </v>
          </cell>
          <cell r="G582" t="str">
            <v xml:space="preserve">   3Q   </v>
          </cell>
          <cell r="H582" t="str">
            <v xml:space="preserve">   4Q   </v>
          </cell>
          <cell r="K582" t="str">
            <v xml:space="preserve">   1Q   </v>
          </cell>
          <cell r="L582" t="str">
            <v xml:space="preserve">   2Q   </v>
          </cell>
          <cell r="M582" t="str">
            <v xml:space="preserve">   3Q   </v>
          </cell>
          <cell r="N582" t="str">
            <v xml:space="preserve">   4Q   </v>
          </cell>
          <cell r="Q582" t="str">
            <v xml:space="preserve"> AOP </v>
          </cell>
          <cell r="R582" t="str">
            <v>ACTL</v>
          </cell>
          <cell r="S582" t="str">
            <v>ACTL</v>
          </cell>
          <cell r="U582" t="str">
            <v xml:space="preserve"> AOP </v>
          </cell>
          <cell r="V582" t="str">
            <v>PRIOR</v>
          </cell>
          <cell r="W582" t="str">
            <v>OUTL</v>
          </cell>
          <cell r="Y582" t="str">
            <v xml:space="preserve"> AOP </v>
          </cell>
          <cell r="Z582" t="str">
            <v>PRIOR</v>
          </cell>
          <cell r="AA582" t="str">
            <v>OUTL</v>
          </cell>
          <cell r="AC582" t="str">
            <v xml:space="preserve"> AOP </v>
          </cell>
          <cell r="AD582" t="str">
            <v>PRIOR</v>
          </cell>
          <cell r="AE582" t="str">
            <v>OUTL</v>
          </cell>
          <cell r="AH582" t="str">
            <v xml:space="preserve"> AOP </v>
          </cell>
          <cell r="AI582" t="str">
            <v>PRIOR</v>
          </cell>
          <cell r="AJ582" t="str">
            <v>OTLK</v>
          </cell>
          <cell r="AL582" t="str">
            <v xml:space="preserve"> AOP </v>
          </cell>
          <cell r="AM582" t="str">
            <v>PRIOR</v>
          </cell>
          <cell r="AN582" t="str">
            <v>OTLK</v>
          </cell>
          <cell r="AP582" t="str">
            <v xml:space="preserve"> AOP </v>
          </cell>
          <cell r="AQ582" t="str">
            <v>PRIOR</v>
          </cell>
          <cell r="AR582" t="str">
            <v>OTLK</v>
          </cell>
          <cell r="AT582" t="str">
            <v xml:space="preserve"> AOP </v>
          </cell>
          <cell r="AU582" t="str">
            <v>PRIOR</v>
          </cell>
          <cell r="AV582" t="str">
            <v>OTLK</v>
          </cell>
          <cell r="AY582" t="str">
            <v xml:space="preserve"> AOP </v>
          </cell>
          <cell r="AZ582" t="str">
            <v>PRIOR</v>
          </cell>
          <cell r="BA582" t="str">
            <v>OTLK</v>
          </cell>
          <cell r="BC582" t="str">
            <v xml:space="preserve"> AOP </v>
          </cell>
          <cell r="BD582" t="str">
            <v>PRIOR</v>
          </cell>
          <cell r="BE582" t="str">
            <v>OTLK</v>
          </cell>
          <cell r="BG582" t="str">
            <v xml:space="preserve"> AOP </v>
          </cell>
          <cell r="BH582" t="str">
            <v>PRIOR</v>
          </cell>
          <cell r="BI582" t="str">
            <v>OTLK</v>
          </cell>
          <cell r="BK582" t="str">
            <v xml:space="preserve"> AOP </v>
          </cell>
          <cell r="BL582" t="str">
            <v>PRIOR</v>
          </cell>
          <cell r="BM582" t="str">
            <v>OTLK</v>
          </cell>
          <cell r="BP582" t="str">
            <v xml:space="preserve"> AOP </v>
          </cell>
          <cell r="BQ582" t="str">
            <v>PRIOR</v>
          </cell>
          <cell r="BR582" t="str">
            <v>OTLK</v>
          </cell>
          <cell r="BT582" t="str">
            <v xml:space="preserve"> AOP </v>
          </cell>
          <cell r="BU582" t="str">
            <v>PRIOR</v>
          </cell>
          <cell r="BV582" t="str">
            <v>OTLK</v>
          </cell>
          <cell r="BX582" t="str">
            <v xml:space="preserve"> AOP </v>
          </cell>
          <cell r="BY582" t="str">
            <v>PRIOR</v>
          </cell>
          <cell r="BZ582" t="str">
            <v>OTLK</v>
          </cell>
          <cell r="CB582" t="str">
            <v xml:space="preserve"> AOP </v>
          </cell>
          <cell r="CC582" t="str">
            <v>PRIOR</v>
          </cell>
          <cell r="CD582" t="str">
            <v>OTLK</v>
          </cell>
          <cell r="CG582" t="str">
            <v xml:space="preserve"> AOP </v>
          </cell>
          <cell r="CH582" t="str">
            <v>PRIOR</v>
          </cell>
          <cell r="CI582" t="str">
            <v>OTLK</v>
          </cell>
        </row>
        <row r="583">
          <cell r="A583" t="str">
            <v>ORDERS</v>
          </cell>
          <cell r="E583">
            <v>4.7</v>
          </cell>
          <cell r="F583">
            <v>12.8</v>
          </cell>
          <cell r="G583">
            <v>10.4</v>
          </cell>
          <cell r="H583">
            <v>0.9</v>
          </cell>
          <cell r="K583">
            <v>0.84499999999999997</v>
          </cell>
          <cell r="L583">
            <v>0.98199999999999998</v>
          </cell>
          <cell r="M583">
            <v>-0.351574</v>
          </cell>
          <cell r="N583">
            <v>0.27600000000000002</v>
          </cell>
          <cell r="Q583">
            <v>0</v>
          </cell>
          <cell r="U583">
            <v>0</v>
          </cell>
          <cell r="Y583">
            <v>0</v>
          </cell>
          <cell r="AC583">
            <v>0</v>
          </cell>
          <cell r="AD583">
            <v>0</v>
          </cell>
          <cell r="AE583">
            <v>0</v>
          </cell>
          <cell r="AH583">
            <v>0</v>
          </cell>
          <cell r="AI583">
            <v>0</v>
          </cell>
          <cell r="AJ583">
            <v>0</v>
          </cell>
          <cell r="AL583">
            <v>0</v>
          </cell>
          <cell r="AM583">
            <v>0</v>
          </cell>
          <cell r="AN583">
            <v>0</v>
          </cell>
          <cell r="AP583">
            <v>0</v>
          </cell>
          <cell r="AQ583">
            <v>0</v>
          </cell>
          <cell r="AR583">
            <v>0</v>
          </cell>
          <cell r="AT583">
            <v>0</v>
          </cell>
          <cell r="AU583">
            <v>0</v>
          </cell>
          <cell r="AV583">
            <v>0</v>
          </cell>
          <cell r="AY583">
            <v>0</v>
          </cell>
          <cell r="AZ583">
            <v>0</v>
          </cell>
          <cell r="BA583">
            <v>0</v>
          </cell>
          <cell r="BC583">
            <v>0</v>
          </cell>
          <cell r="BD583">
            <v>0</v>
          </cell>
          <cell r="BE583">
            <v>0</v>
          </cell>
          <cell r="BG583">
            <v>0</v>
          </cell>
          <cell r="BH583">
            <v>0</v>
          </cell>
          <cell r="BI583">
            <v>0</v>
          </cell>
          <cell r="BK583">
            <v>0</v>
          </cell>
          <cell r="BL583">
            <v>0</v>
          </cell>
          <cell r="BM583">
            <v>0</v>
          </cell>
          <cell r="BP583">
            <v>0</v>
          </cell>
          <cell r="BQ583">
            <v>0</v>
          </cell>
          <cell r="BR583">
            <v>0</v>
          </cell>
          <cell r="BT583">
            <v>0</v>
          </cell>
          <cell r="BU583">
            <v>0</v>
          </cell>
          <cell r="BV583">
            <v>0</v>
          </cell>
          <cell r="BX583">
            <v>0</v>
          </cell>
          <cell r="BY583">
            <v>0</v>
          </cell>
          <cell r="BZ583">
            <v>0</v>
          </cell>
          <cell r="CB583">
            <v>0</v>
          </cell>
          <cell r="CC583">
            <v>0</v>
          </cell>
          <cell r="CD583">
            <v>0</v>
          </cell>
          <cell r="CG583">
            <v>0</v>
          </cell>
          <cell r="CH583">
            <v>0</v>
          </cell>
          <cell r="CI583">
            <v>0</v>
          </cell>
        </row>
        <row r="585">
          <cell r="A585" t="str">
            <v>HARDWARE SALES</v>
          </cell>
          <cell r="E585">
            <v>0</v>
          </cell>
          <cell r="F585">
            <v>0.2</v>
          </cell>
          <cell r="G585">
            <v>0.4</v>
          </cell>
          <cell r="H585">
            <v>0.6</v>
          </cell>
          <cell r="K585">
            <v>1.369</v>
          </cell>
          <cell r="L585">
            <v>1.175</v>
          </cell>
          <cell r="M585">
            <v>1</v>
          </cell>
          <cell r="N585">
            <v>1.2999999999999999E-2</v>
          </cell>
          <cell r="Q585">
            <v>0</v>
          </cell>
          <cell r="U585">
            <v>0</v>
          </cell>
          <cell r="Y585">
            <v>0</v>
          </cell>
          <cell r="AC585">
            <v>0</v>
          </cell>
          <cell r="AD585">
            <v>0</v>
          </cell>
          <cell r="AE585">
            <v>0</v>
          </cell>
          <cell r="AH585">
            <v>0</v>
          </cell>
          <cell r="AI585">
            <v>0</v>
          </cell>
          <cell r="AJ585">
            <v>0</v>
          </cell>
          <cell r="AL585">
            <v>0</v>
          </cell>
          <cell r="AM585">
            <v>0</v>
          </cell>
          <cell r="AN585">
            <v>0</v>
          </cell>
          <cell r="AP585">
            <v>0</v>
          </cell>
          <cell r="AQ585">
            <v>0</v>
          </cell>
          <cell r="AR585">
            <v>0</v>
          </cell>
          <cell r="AT585">
            <v>0</v>
          </cell>
          <cell r="AU585">
            <v>0</v>
          </cell>
          <cell r="AV585">
            <v>0</v>
          </cell>
          <cell r="AY585">
            <v>0</v>
          </cell>
          <cell r="AZ585">
            <v>0</v>
          </cell>
          <cell r="BA585">
            <v>0</v>
          </cell>
          <cell r="BC585">
            <v>0</v>
          </cell>
          <cell r="BD585">
            <v>0</v>
          </cell>
          <cell r="BE585">
            <v>0</v>
          </cell>
          <cell r="BG585">
            <v>0</v>
          </cell>
          <cell r="BH585">
            <v>0</v>
          </cell>
          <cell r="BI585">
            <v>0</v>
          </cell>
          <cell r="BK585">
            <v>0</v>
          </cell>
          <cell r="BL585">
            <v>0</v>
          </cell>
          <cell r="BM585">
            <v>0</v>
          </cell>
          <cell r="BP585">
            <v>0</v>
          </cell>
          <cell r="BQ585">
            <v>0</v>
          </cell>
          <cell r="BR585">
            <v>0</v>
          </cell>
          <cell r="BT585">
            <v>0</v>
          </cell>
          <cell r="BU585">
            <v>0</v>
          </cell>
          <cell r="BV585">
            <v>0</v>
          </cell>
          <cell r="BX585">
            <v>0</v>
          </cell>
          <cell r="BY585">
            <v>0</v>
          </cell>
          <cell r="BZ585">
            <v>0</v>
          </cell>
          <cell r="CB585">
            <v>0</v>
          </cell>
          <cell r="CC585">
            <v>0</v>
          </cell>
          <cell r="CD585">
            <v>0</v>
          </cell>
          <cell r="CG585">
            <v>0</v>
          </cell>
          <cell r="CH585">
            <v>0</v>
          </cell>
          <cell r="CI585">
            <v>0</v>
          </cell>
        </row>
        <row r="586">
          <cell r="A586" t="str">
            <v>SOFTWARE SALES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K586">
            <v>1.5</v>
          </cell>
          <cell r="L586">
            <v>0.1</v>
          </cell>
          <cell r="M586">
            <v>0</v>
          </cell>
          <cell r="N586">
            <v>0.39498099999999997</v>
          </cell>
          <cell r="Q586">
            <v>0</v>
          </cell>
          <cell r="U586">
            <v>0</v>
          </cell>
          <cell r="Y586">
            <v>0</v>
          </cell>
          <cell r="AC586">
            <v>0</v>
          </cell>
          <cell r="AD586">
            <v>0</v>
          </cell>
          <cell r="AE586">
            <v>0</v>
          </cell>
          <cell r="AH586">
            <v>0</v>
          </cell>
          <cell r="AI586">
            <v>0</v>
          </cell>
          <cell r="AJ586">
            <v>0</v>
          </cell>
          <cell r="AL586">
            <v>0</v>
          </cell>
          <cell r="AM586">
            <v>0</v>
          </cell>
          <cell r="AN586">
            <v>0</v>
          </cell>
          <cell r="AP586">
            <v>0</v>
          </cell>
          <cell r="AQ586">
            <v>0</v>
          </cell>
          <cell r="AR586">
            <v>0</v>
          </cell>
          <cell r="AT586">
            <v>0</v>
          </cell>
          <cell r="AU586">
            <v>0</v>
          </cell>
          <cell r="AV586">
            <v>0</v>
          </cell>
          <cell r="AY586">
            <v>0</v>
          </cell>
          <cell r="AZ586">
            <v>0</v>
          </cell>
          <cell r="BA586">
            <v>0</v>
          </cell>
          <cell r="BC586">
            <v>0</v>
          </cell>
          <cell r="BD586">
            <v>0</v>
          </cell>
          <cell r="BE586">
            <v>0</v>
          </cell>
          <cell r="BG586">
            <v>0</v>
          </cell>
          <cell r="BH586">
            <v>0</v>
          </cell>
          <cell r="BI586">
            <v>0</v>
          </cell>
          <cell r="BK586">
            <v>0</v>
          </cell>
          <cell r="BL586">
            <v>0</v>
          </cell>
          <cell r="BM586">
            <v>0</v>
          </cell>
          <cell r="BP586">
            <v>0</v>
          </cell>
          <cell r="BQ586">
            <v>0</v>
          </cell>
          <cell r="BR586">
            <v>0</v>
          </cell>
          <cell r="BT586">
            <v>0</v>
          </cell>
          <cell r="BU586">
            <v>0</v>
          </cell>
          <cell r="BV586">
            <v>0</v>
          </cell>
          <cell r="BX586">
            <v>0</v>
          </cell>
          <cell r="BY586">
            <v>0</v>
          </cell>
          <cell r="BZ586">
            <v>0</v>
          </cell>
          <cell r="CB586">
            <v>0</v>
          </cell>
          <cell r="CC586">
            <v>0</v>
          </cell>
          <cell r="CD586">
            <v>0</v>
          </cell>
          <cell r="CG586">
            <v>0</v>
          </cell>
          <cell r="CH586">
            <v>0</v>
          </cell>
          <cell r="CI586">
            <v>0</v>
          </cell>
        </row>
        <row r="587">
          <cell r="A587" t="str">
            <v>SERVICE SALES</v>
          </cell>
          <cell r="E587">
            <v>2.4</v>
          </cell>
          <cell r="F587">
            <v>2.5</v>
          </cell>
          <cell r="G587">
            <v>0.9</v>
          </cell>
          <cell r="H587">
            <v>0.7</v>
          </cell>
          <cell r="K587">
            <v>1.1499999999999999</v>
          </cell>
          <cell r="L587">
            <v>3.0367999999999999</v>
          </cell>
          <cell r="M587">
            <v>1.812311</v>
          </cell>
          <cell r="N587">
            <v>1.8341903999999998</v>
          </cell>
          <cell r="Q587">
            <v>0</v>
          </cell>
          <cell r="U587">
            <v>0</v>
          </cell>
          <cell r="Y587">
            <v>0</v>
          </cell>
          <cell r="AC587">
            <v>0</v>
          </cell>
          <cell r="AD587">
            <v>0</v>
          </cell>
          <cell r="AE587">
            <v>0</v>
          </cell>
          <cell r="AH587">
            <v>0</v>
          </cell>
          <cell r="AI587">
            <v>0</v>
          </cell>
          <cell r="AJ587">
            <v>0</v>
          </cell>
          <cell r="AL587">
            <v>0</v>
          </cell>
          <cell r="AM587">
            <v>0</v>
          </cell>
          <cell r="AN587">
            <v>0</v>
          </cell>
          <cell r="AP587">
            <v>0</v>
          </cell>
          <cell r="AQ587">
            <v>0</v>
          </cell>
          <cell r="AR587">
            <v>0</v>
          </cell>
          <cell r="AT587">
            <v>0</v>
          </cell>
          <cell r="AU587">
            <v>0</v>
          </cell>
          <cell r="AV587">
            <v>0</v>
          </cell>
          <cell r="AY587">
            <v>0</v>
          </cell>
          <cell r="AZ587">
            <v>0</v>
          </cell>
          <cell r="BA587">
            <v>0</v>
          </cell>
          <cell r="BC587">
            <v>0</v>
          </cell>
          <cell r="BD587">
            <v>0</v>
          </cell>
          <cell r="BE587">
            <v>0</v>
          </cell>
          <cell r="BG587">
            <v>0</v>
          </cell>
          <cell r="BH587">
            <v>0</v>
          </cell>
          <cell r="BI587">
            <v>0</v>
          </cell>
          <cell r="BK587">
            <v>0</v>
          </cell>
          <cell r="BL587">
            <v>0</v>
          </cell>
          <cell r="BM587">
            <v>0</v>
          </cell>
          <cell r="BP587">
            <v>0</v>
          </cell>
          <cell r="BQ587">
            <v>0</v>
          </cell>
          <cell r="BR587">
            <v>0</v>
          </cell>
          <cell r="BT587">
            <v>0</v>
          </cell>
          <cell r="BU587">
            <v>0</v>
          </cell>
          <cell r="BV587">
            <v>0</v>
          </cell>
          <cell r="BX587">
            <v>0</v>
          </cell>
          <cell r="BY587">
            <v>0</v>
          </cell>
          <cell r="BZ587">
            <v>0</v>
          </cell>
          <cell r="CB587">
            <v>0</v>
          </cell>
          <cell r="CC587">
            <v>0</v>
          </cell>
          <cell r="CD587">
            <v>0</v>
          </cell>
          <cell r="CG587">
            <v>0</v>
          </cell>
          <cell r="CH587">
            <v>0</v>
          </cell>
          <cell r="CI587">
            <v>0</v>
          </cell>
        </row>
        <row r="588">
          <cell r="A588" t="str">
            <v>OTHER SALES</v>
          </cell>
          <cell r="E588">
            <v>2.2000000000000002</v>
          </cell>
          <cell r="F588">
            <v>6.7</v>
          </cell>
          <cell r="G588">
            <v>4.3</v>
          </cell>
          <cell r="H588">
            <v>2.8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U588">
            <v>0</v>
          </cell>
          <cell r="Y588">
            <v>0</v>
          </cell>
          <cell r="AC588">
            <v>0</v>
          </cell>
          <cell r="AD588">
            <v>0</v>
          </cell>
          <cell r="AE588">
            <v>0</v>
          </cell>
          <cell r="AH588">
            <v>0</v>
          </cell>
          <cell r="AI588">
            <v>0</v>
          </cell>
          <cell r="AJ588">
            <v>0</v>
          </cell>
          <cell r="AL588">
            <v>0</v>
          </cell>
          <cell r="AM588">
            <v>0</v>
          </cell>
          <cell r="AN588">
            <v>0</v>
          </cell>
          <cell r="AP588">
            <v>0</v>
          </cell>
          <cell r="AQ588">
            <v>0</v>
          </cell>
          <cell r="AR588">
            <v>0</v>
          </cell>
          <cell r="AT588">
            <v>0</v>
          </cell>
          <cell r="AU588">
            <v>0</v>
          </cell>
          <cell r="AV588">
            <v>0</v>
          </cell>
          <cell r="AY588">
            <v>0</v>
          </cell>
          <cell r="AZ588">
            <v>0</v>
          </cell>
          <cell r="BA588">
            <v>0</v>
          </cell>
          <cell r="BC588">
            <v>0</v>
          </cell>
          <cell r="BD588">
            <v>0</v>
          </cell>
          <cell r="BE588">
            <v>0</v>
          </cell>
          <cell r="BG588">
            <v>0</v>
          </cell>
          <cell r="BH588">
            <v>0</v>
          </cell>
          <cell r="BI588">
            <v>0</v>
          </cell>
          <cell r="BK588">
            <v>0</v>
          </cell>
          <cell r="BL588">
            <v>0</v>
          </cell>
          <cell r="BM588">
            <v>0</v>
          </cell>
          <cell r="BP588">
            <v>0</v>
          </cell>
          <cell r="BQ588">
            <v>0</v>
          </cell>
          <cell r="BR588">
            <v>0</v>
          </cell>
          <cell r="BT588">
            <v>0</v>
          </cell>
          <cell r="BU588">
            <v>0</v>
          </cell>
          <cell r="BV588">
            <v>0</v>
          </cell>
          <cell r="BX588">
            <v>0</v>
          </cell>
          <cell r="BY588">
            <v>0</v>
          </cell>
          <cell r="BZ588">
            <v>0</v>
          </cell>
          <cell r="CB588">
            <v>0</v>
          </cell>
          <cell r="CC588">
            <v>0</v>
          </cell>
          <cell r="CD588">
            <v>0</v>
          </cell>
          <cell r="CG588">
            <v>0</v>
          </cell>
          <cell r="CH588">
            <v>0</v>
          </cell>
          <cell r="CI588">
            <v>0</v>
          </cell>
        </row>
        <row r="589">
          <cell r="E589" t="str">
            <v xml:space="preserve">______ </v>
          </cell>
          <cell r="F589" t="str">
            <v xml:space="preserve">______ </v>
          </cell>
          <cell r="G589" t="str">
            <v xml:space="preserve">______ </v>
          </cell>
          <cell r="H589" t="str">
            <v xml:space="preserve">______ </v>
          </cell>
          <cell r="K589" t="str">
            <v xml:space="preserve">______ </v>
          </cell>
          <cell r="L589" t="str">
            <v xml:space="preserve">______ </v>
          </cell>
          <cell r="M589" t="str">
            <v xml:space="preserve">______ </v>
          </cell>
          <cell r="N589" t="str">
            <v xml:space="preserve">______ </v>
          </cell>
          <cell r="Q589" t="str">
            <v xml:space="preserve">______ </v>
          </cell>
          <cell r="R589" t="str">
            <v xml:space="preserve">______ </v>
          </cell>
          <cell r="S589" t="str">
            <v xml:space="preserve">______ </v>
          </cell>
          <cell r="U589" t="str">
            <v xml:space="preserve">______ </v>
          </cell>
          <cell r="V589" t="str">
            <v xml:space="preserve">______ </v>
          </cell>
          <cell r="W589" t="str">
            <v xml:space="preserve">______ </v>
          </cell>
          <cell r="Y589" t="str">
            <v xml:space="preserve">______ </v>
          </cell>
          <cell r="Z589" t="str">
            <v xml:space="preserve">______ </v>
          </cell>
          <cell r="AA589" t="str">
            <v xml:space="preserve">______ </v>
          </cell>
          <cell r="AC589" t="str">
            <v xml:space="preserve">______ </v>
          </cell>
          <cell r="AD589" t="str">
            <v xml:space="preserve">______ </v>
          </cell>
          <cell r="AE589" t="str">
            <v xml:space="preserve">______ </v>
          </cell>
          <cell r="AH589" t="str">
            <v xml:space="preserve">______ </v>
          </cell>
          <cell r="AI589" t="str">
            <v xml:space="preserve">______ </v>
          </cell>
          <cell r="AJ589" t="str">
            <v xml:space="preserve">______ </v>
          </cell>
          <cell r="AL589" t="str">
            <v xml:space="preserve">______ </v>
          </cell>
          <cell r="AM589" t="str">
            <v xml:space="preserve">______ </v>
          </cell>
          <cell r="AN589" t="str">
            <v xml:space="preserve">______ </v>
          </cell>
          <cell r="AP589" t="str">
            <v xml:space="preserve">______ </v>
          </cell>
          <cell r="AQ589" t="str">
            <v xml:space="preserve">______ </v>
          </cell>
          <cell r="AR589" t="str">
            <v xml:space="preserve">______ </v>
          </cell>
          <cell r="AT589" t="str">
            <v xml:space="preserve">______ </v>
          </cell>
          <cell r="AU589" t="str">
            <v xml:space="preserve">______ </v>
          </cell>
          <cell r="AV589" t="str">
            <v xml:space="preserve">______ </v>
          </cell>
          <cell r="AY589" t="str">
            <v xml:space="preserve">______ </v>
          </cell>
          <cell r="AZ589" t="str">
            <v xml:space="preserve">______ </v>
          </cell>
          <cell r="BA589" t="str">
            <v xml:space="preserve">______ </v>
          </cell>
          <cell r="BC589" t="str">
            <v xml:space="preserve">______ </v>
          </cell>
          <cell r="BD589" t="str">
            <v xml:space="preserve">______ </v>
          </cell>
          <cell r="BE589" t="str">
            <v xml:space="preserve">______ </v>
          </cell>
          <cell r="BG589" t="str">
            <v xml:space="preserve">______ </v>
          </cell>
          <cell r="BH589" t="str">
            <v xml:space="preserve">______ </v>
          </cell>
          <cell r="BI589" t="str">
            <v xml:space="preserve">______ </v>
          </cell>
          <cell r="BK589" t="str">
            <v xml:space="preserve">______ </v>
          </cell>
          <cell r="BL589" t="str">
            <v xml:space="preserve">______ </v>
          </cell>
          <cell r="BM589" t="str">
            <v xml:space="preserve">______ </v>
          </cell>
          <cell r="BP589" t="str">
            <v xml:space="preserve">______ </v>
          </cell>
          <cell r="BQ589" t="str">
            <v xml:space="preserve">______ </v>
          </cell>
          <cell r="BR589" t="str">
            <v xml:space="preserve">______ </v>
          </cell>
          <cell r="BT589" t="str">
            <v xml:space="preserve">______ </v>
          </cell>
          <cell r="BU589" t="str">
            <v xml:space="preserve">______ </v>
          </cell>
          <cell r="BV589" t="str">
            <v xml:space="preserve">______ </v>
          </cell>
          <cell r="BX589" t="str">
            <v xml:space="preserve">______ </v>
          </cell>
          <cell r="BY589" t="str">
            <v xml:space="preserve">______ </v>
          </cell>
          <cell r="BZ589" t="str">
            <v xml:space="preserve">______ </v>
          </cell>
          <cell r="CB589" t="str">
            <v xml:space="preserve">______ </v>
          </cell>
          <cell r="CC589" t="str">
            <v xml:space="preserve">______ </v>
          </cell>
          <cell r="CD589" t="str">
            <v xml:space="preserve">______ </v>
          </cell>
          <cell r="CG589" t="str">
            <v xml:space="preserve">______ </v>
          </cell>
          <cell r="CH589" t="str">
            <v xml:space="preserve">______ </v>
          </cell>
          <cell r="CI589" t="str">
            <v xml:space="preserve">______ </v>
          </cell>
        </row>
        <row r="590">
          <cell r="A590" t="str">
            <v>SALES</v>
          </cell>
          <cell r="E590">
            <v>4.5999999999999996</v>
          </cell>
          <cell r="F590">
            <v>9.4</v>
          </cell>
          <cell r="G590">
            <v>5.6</v>
          </cell>
          <cell r="H590">
            <v>4.0999999999999996</v>
          </cell>
          <cell r="K590">
            <v>4.0190000000000001</v>
          </cell>
          <cell r="L590">
            <v>4.3117999999999999</v>
          </cell>
          <cell r="M590">
            <v>2.8123110000000002</v>
          </cell>
          <cell r="N590">
            <v>2.2421713999999997</v>
          </cell>
          <cell r="Q590">
            <v>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Y590">
            <v>0</v>
          </cell>
          <cell r="Z590">
            <v>0</v>
          </cell>
          <cell r="AA590">
            <v>0</v>
          </cell>
          <cell r="AC590">
            <v>0</v>
          </cell>
          <cell r="AD590">
            <v>0</v>
          </cell>
          <cell r="AE590">
            <v>0</v>
          </cell>
          <cell r="AH590">
            <v>0</v>
          </cell>
          <cell r="AI590">
            <v>0</v>
          </cell>
          <cell r="AJ590">
            <v>0</v>
          </cell>
          <cell r="AL590">
            <v>0</v>
          </cell>
          <cell r="AM590">
            <v>0</v>
          </cell>
          <cell r="AN590">
            <v>0</v>
          </cell>
          <cell r="AP590">
            <v>0</v>
          </cell>
          <cell r="AQ590">
            <v>0</v>
          </cell>
          <cell r="AR590">
            <v>0</v>
          </cell>
          <cell r="AT590">
            <v>0</v>
          </cell>
          <cell r="AU590">
            <v>0</v>
          </cell>
          <cell r="AV590">
            <v>0</v>
          </cell>
          <cell r="AY590">
            <v>0</v>
          </cell>
          <cell r="AZ590">
            <v>0</v>
          </cell>
          <cell r="BA590">
            <v>0</v>
          </cell>
          <cell r="BC590">
            <v>0</v>
          </cell>
          <cell r="BD590">
            <v>0</v>
          </cell>
          <cell r="BE590">
            <v>0</v>
          </cell>
          <cell r="BG590">
            <v>0</v>
          </cell>
          <cell r="BH590">
            <v>0</v>
          </cell>
          <cell r="BI590">
            <v>0</v>
          </cell>
          <cell r="BK590">
            <v>0</v>
          </cell>
          <cell r="BL590">
            <v>0</v>
          </cell>
          <cell r="BM590">
            <v>0</v>
          </cell>
          <cell r="BP590">
            <v>0</v>
          </cell>
          <cell r="BQ590">
            <v>0</v>
          </cell>
          <cell r="BR590">
            <v>0</v>
          </cell>
          <cell r="BT590">
            <v>0</v>
          </cell>
          <cell r="BU590">
            <v>0</v>
          </cell>
          <cell r="BV590">
            <v>0</v>
          </cell>
          <cell r="BX590">
            <v>0</v>
          </cell>
          <cell r="BY590">
            <v>0</v>
          </cell>
          <cell r="BZ590">
            <v>0</v>
          </cell>
          <cell r="CB590">
            <v>0</v>
          </cell>
          <cell r="CC590">
            <v>0</v>
          </cell>
          <cell r="CD590">
            <v>0</v>
          </cell>
          <cell r="CG590">
            <v>0</v>
          </cell>
          <cell r="CH590">
            <v>0</v>
          </cell>
          <cell r="CI590">
            <v>0</v>
          </cell>
        </row>
        <row r="592">
          <cell r="A592" t="str">
            <v>STANDARD MARGIN</v>
          </cell>
          <cell r="E592">
            <v>2.2000000000000002</v>
          </cell>
          <cell r="F592">
            <v>4.7</v>
          </cell>
          <cell r="G592">
            <v>4.3</v>
          </cell>
          <cell r="H592">
            <v>3.4</v>
          </cell>
          <cell r="K592">
            <v>2.8650000000000002</v>
          </cell>
          <cell r="L592">
            <v>2.9048000000000003</v>
          </cell>
          <cell r="M592">
            <v>2.6891570000000002</v>
          </cell>
          <cell r="N592">
            <v>1.6894094</v>
          </cell>
          <cell r="Q592">
            <v>0</v>
          </cell>
          <cell r="U592">
            <v>0</v>
          </cell>
          <cell r="Y592">
            <v>0</v>
          </cell>
          <cell r="AC592">
            <v>0</v>
          </cell>
          <cell r="AD592">
            <v>0</v>
          </cell>
          <cell r="AE592">
            <v>0</v>
          </cell>
          <cell r="AH592">
            <v>0</v>
          </cell>
          <cell r="AI592">
            <v>0</v>
          </cell>
          <cell r="AJ592">
            <v>0</v>
          </cell>
          <cell r="AL592">
            <v>0</v>
          </cell>
          <cell r="AM592">
            <v>0</v>
          </cell>
          <cell r="AN592">
            <v>0</v>
          </cell>
          <cell r="AP592">
            <v>0</v>
          </cell>
          <cell r="AQ592">
            <v>0</v>
          </cell>
          <cell r="AR592">
            <v>0</v>
          </cell>
          <cell r="AT592">
            <v>0</v>
          </cell>
          <cell r="AU592">
            <v>0</v>
          </cell>
          <cell r="AV592">
            <v>0</v>
          </cell>
          <cell r="AY592">
            <v>0</v>
          </cell>
          <cell r="AZ592">
            <v>0</v>
          </cell>
          <cell r="BA592">
            <v>0</v>
          </cell>
          <cell r="BC592">
            <v>0</v>
          </cell>
          <cell r="BD592">
            <v>0</v>
          </cell>
          <cell r="BE592">
            <v>0</v>
          </cell>
          <cell r="BG592">
            <v>0</v>
          </cell>
          <cell r="BH592">
            <v>0</v>
          </cell>
          <cell r="BI592">
            <v>0</v>
          </cell>
          <cell r="BK592">
            <v>0</v>
          </cell>
          <cell r="BL592">
            <v>0</v>
          </cell>
          <cell r="BM592">
            <v>0</v>
          </cell>
          <cell r="BP592">
            <v>0</v>
          </cell>
          <cell r="BQ592">
            <v>0</v>
          </cell>
          <cell r="BR592">
            <v>0</v>
          </cell>
          <cell r="BT592">
            <v>0</v>
          </cell>
          <cell r="BU592">
            <v>0</v>
          </cell>
          <cell r="BV592">
            <v>0</v>
          </cell>
          <cell r="BX592">
            <v>0</v>
          </cell>
          <cell r="BY592">
            <v>0</v>
          </cell>
          <cell r="BZ592">
            <v>0</v>
          </cell>
          <cell r="CB592">
            <v>0</v>
          </cell>
          <cell r="CC592">
            <v>0</v>
          </cell>
          <cell r="CD592">
            <v>0</v>
          </cell>
          <cell r="CG592">
            <v>0</v>
          </cell>
          <cell r="CH592">
            <v>0</v>
          </cell>
          <cell r="CI592">
            <v>0</v>
          </cell>
        </row>
        <row r="593">
          <cell r="B593" t="str">
            <v>% SALES</v>
          </cell>
          <cell r="E593">
            <v>0.47826086956521746</v>
          </cell>
          <cell r="F593">
            <v>0.5</v>
          </cell>
          <cell r="G593">
            <v>0.7678571428571429</v>
          </cell>
          <cell r="H593">
            <v>0.8292682926829269</v>
          </cell>
          <cell r="K593">
            <v>0.71286389649166459</v>
          </cell>
          <cell r="L593">
            <v>0.67368616355118516</v>
          </cell>
          <cell r="M593">
            <v>0.95620896835378444</v>
          </cell>
          <cell r="N593">
            <v>0.75347022979599154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Y593">
            <v>0</v>
          </cell>
          <cell r="Z593">
            <v>0</v>
          </cell>
          <cell r="AA593">
            <v>0</v>
          </cell>
          <cell r="AC593">
            <v>0</v>
          </cell>
          <cell r="AD593">
            <v>0</v>
          </cell>
          <cell r="AE593">
            <v>0</v>
          </cell>
          <cell r="AH593">
            <v>0</v>
          </cell>
          <cell r="AI593">
            <v>0</v>
          </cell>
          <cell r="AJ593">
            <v>0</v>
          </cell>
          <cell r="AL593">
            <v>0</v>
          </cell>
          <cell r="AM593">
            <v>0</v>
          </cell>
          <cell r="AN593">
            <v>0</v>
          </cell>
          <cell r="AP593">
            <v>0</v>
          </cell>
          <cell r="AQ593">
            <v>0</v>
          </cell>
          <cell r="AR593">
            <v>0</v>
          </cell>
          <cell r="AT593">
            <v>0</v>
          </cell>
          <cell r="AU593">
            <v>0</v>
          </cell>
          <cell r="AV593">
            <v>0</v>
          </cell>
          <cell r="AY593">
            <v>0</v>
          </cell>
          <cell r="AZ593">
            <v>0</v>
          </cell>
          <cell r="BA593">
            <v>0</v>
          </cell>
          <cell r="BC593">
            <v>0</v>
          </cell>
          <cell r="BD593">
            <v>0</v>
          </cell>
          <cell r="BE593">
            <v>0</v>
          </cell>
          <cell r="BG593">
            <v>0</v>
          </cell>
          <cell r="BH593">
            <v>0</v>
          </cell>
          <cell r="BI593">
            <v>0</v>
          </cell>
          <cell r="BK593">
            <v>0</v>
          </cell>
          <cell r="BL593">
            <v>0</v>
          </cell>
          <cell r="BM593">
            <v>0</v>
          </cell>
          <cell r="BP593">
            <v>0</v>
          </cell>
          <cell r="BQ593">
            <v>0</v>
          </cell>
          <cell r="BR593">
            <v>0</v>
          </cell>
          <cell r="BT593">
            <v>0</v>
          </cell>
          <cell r="BU593">
            <v>0</v>
          </cell>
          <cell r="BV593">
            <v>0</v>
          </cell>
          <cell r="BX593">
            <v>0</v>
          </cell>
          <cell r="BY593">
            <v>0</v>
          </cell>
          <cell r="BZ593">
            <v>0</v>
          </cell>
          <cell r="CB593">
            <v>0</v>
          </cell>
          <cell r="CC593">
            <v>0</v>
          </cell>
          <cell r="CD593">
            <v>0</v>
          </cell>
          <cell r="CG593">
            <v>0</v>
          </cell>
          <cell r="CH593">
            <v>0</v>
          </cell>
          <cell r="CI593">
            <v>0</v>
          </cell>
        </row>
        <row r="595">
          <cell r="A595" t="str">
            <v>OPS PERIOD COSTS</v>
          </cell>
          <cell r="E595">
            <v>0.3</v>
          </cell>
          <cell r="F595">
            <v>-0.3</v>
          </cell>
          <cell r="G595">
            <v>0</v>
          </cell>
          <cell r="H595">
            <v>0</v>
          </cell>
          <cell r="K595">
            <v>2E-3</v>
          </cell>
          <cell r="L595">
            <v>2E-3</v>
          </cell>
          <cell r="M595">
            <v>0</v>
          </cell>
          <cell r="N595">
            <v>4.0000000000000001E-3</v>
          </cell>
          <cell r="Q595">
            <v>0</v>
          </cell>
          <cell r="U595">
            <v>0</v>
          </cell>
          <cell r="Y595">
            <v>0</v>
          </cell>
          <cell r="AC595">
            <v>0</v>
          </cell>
          <cell r="AD595">
            <v>0</v>
          </cell>
          <cell r="AE595">
            <v>0</v>
          </cell>
          <cell r="AH595">
            <v>0</v>
          </cell>
          <cell r="AI595">
            <v>0</v>
          </cell>
          <cell r="AJ595">
            <v>0</v>
          </cell>
          <cell r="AL595">
            <v>0</v>
          </cell>
          <cell r="AM595">
            <v>0</v>
          </cell>
          <cell r="AN595">
            <v>0</v>
          </cell>
          <cell r="AP595">
            <v>0</v>
          </cell>
          <cell r="AQ595">
            <v>0</v>
          </cell>
          <cell r="AR595">
            <v>0</v>
          </cell>
          <cell r="AT595">
            <v>0</v>
          </cell>
          <cell r="AU595">
            <v>0</v>
          </cell>
          <cell r="AV595">
            <v>0</v>
          </cell>
          <cell r="AY595">
            <v>0</v>
          </cell>
          <cell r="AZ595">
            <v>0</v>
          </cell>
          <cell r="BA595">
            <v>0</v>
          </cell>
          <cell r="BC595">
            <v>0</v>
          </cell>
          <cell r="BD595">
            <v>0</v>
          </cell>
          <cell r="BE595">
            <v>0</v>
          </cell>
          <cell r="BG595">
            <v>0</v>
          </cell>
          <cell r="BH595">
            <v>0</v>
          </cell>
          <cell r="BI595">
            <v>0</v>
          </cell>
          <cell r="BK595">
            <v>0</v>
          </cell>
          <cell r="BL595">
            <v>0</v>
          </cell>
          <cell r="BM595">
            <v>0</v>
          </cell>
          <cell r="BP595">
            <v>0</v>
          </cell>
          <cell r="BQ595">
            <v>0</v>
          </cell>
          <cell r="BR595">
            <v>0</v>
          </cell>
          <cell r="BT595">
            <v>0</v>
          </cell>
          <cell r="BU595">
            <v>0</v>
          </cell>
          <cell r="BV595">
            <v>0</v>
          </cell>
          <cell r="BX595">
            <v>0</v>
          </cell>
          <cell r="BY595">
            <v>0</v>
          </cell>
          <cell r="BZ595">
            <v>0</v>
          </cell>
          <cell r="CB595">
            <v>0</v>
          </cell>
          <cell r="CC595">
            <v>0</v>
          </cell>
          <cell r="CD595">
            <v>0</v>
          </cell>
          <cell r="CG595">
            <v>0</v>
          </cell>
          <cell r="CH595">
            <v>0</v>
          </cell>
          <cell r="CI595">
            <v>0</v>
          </cell>
        </row>
        <row r="596">
          <cell r="A596" t="str">
            <v>SOURCING PERIOD COSTS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K596">
            <v>2E-3</v>
          </cell>
          <cell r="L596">
            <v>2E-3</v>
          </cell>
          <cell r="M596">
            <v>0</v>
          </cell>
          <cell r="N596">
            <v>5.0000000000000001E-3</v>
          </cell>
          <cell r="Q596">
            <v>0</v>
          </cell>
          <cell r="U596">
            <v>0</v>
          </cell>
          <cell r="Y596">
            <v>0</v>
          </cell>
          <cell r="AC596">
            <v>0</v>
          </cell>
          <cell r="AD596">
            <v>0</v>
          </cell>
          <cell r="AE596">
            <v>0</v>
          </cell>
          <cell r="AH596">
            <v>0</v>
          </cell>
          <cell r="AI596">
            <v>0</v>
          </cell>
          <cell r="AJ596">
            <v>0</v>
          </cell>
          <cell r="AL596">
            <v>0</v>
          </cell>
          <cell r="AM596">
            <v>0</v>
          </cell>
          <cell r="AN596">
            <v>0</v>
          </cell>
          <cell r="AP596">
            <v>0</v>
          </cell>
          <cell r="AQ596">
            <v>0</v>
          </cell>
          <cell r="AR596">
            <v>0</v>
          </cell>
          <cell r="AT596">
            <v>0</v>
          </cell>
          <cell r="AU596">
            <v>0</v>
          </cell>
          <cell r="AV596">
            <v>0</v>
          </cell>
          <cell r="AY596">
            <v>0</v>
          </cell>
          <cell r="AZ596">
            <v>0</v>
          </cell>
          <cell r="BA596">
            <v>0</v>
          </cell>
          <cell r="BC596">
            <v>0</v>
          </cell>
          <cell r="BD596">
            <v>0</v>
          </cell>
          <cell r="BE596">
            <v>0</v>
          </cell>
          <cell r="BG596">
            <v>0</v>
          </cell>
          <cell r="BH596">
            <v>0</v>
          </cell>
          <cell r="BI596">
            <v>0</v>
          </cell>
          <cell r="BK596">
            <v>0</v>
          </cell>
          <cell r="BL596">
            <v>0</v>
          </cell>
          <cell r="BM596">
            <v>0</v>
          </cell>
          <cell r="BP596">
            <v>0</v>
          </cell>
          <cell r="BQ596">
            <v>0</v>
          </cell>
          <cell r="BR596">
            <v>0</v>
          </cell>
          <cell r="BT596">
            <v>0</v>
          </cell>
          <cell r="BU596">
            <v>0</v>
          </cell>
          <cell r="BV596">
            <v>0</v>
          </cell>
          <cell r="BX596">
            <v>0</v>
          </cell>
          <cell r="BY596">
            <v>0</v>
          </cell>
          <cell r="BZ596">
            <v>0</v>
          </cell>
          <cell r="CB596">
            <v>0</v>
          </cell>
          <cell r="CC596">
            <v>0</v>
          </cell>
          <cell r="CD596">
            <v>0</v>
          </cell>
          <cell r="CG596">
            <v>0</v>
          </cell>
          <cell r="CH596">
            <v>0</v>
          </cell>
          <cell r="CI596">
            <v>0</v>
          </cell>
        </row>
        <row r="597">
          <cell r="A597" t="str">
            <v>STD AMORT/INV COSTS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Q597">
            <v>0</v>
          </cell>
          <cell r="U597">
            <v>0</v>
          </cell>
          <cell r="Y597">
            <v>0</v>
          </cell>
          <cell r="AC597">
            <v>0</v>
          </cell>
          <cell r="AD597">
            <v>0</v>
          </cell>
          <cell r="AE597">
            <v>0</v>
          </cell>
          <cell r="AH597">
            <v>0</v>
          </cell>
          <cell r="AI597">
            <v>0</v>
          </cell>
          <cell r="AJ597">
            <v>0</v>
          </cell>
          <cell r="AL597">
            <v>0</v>
          </cell>
          <cell r="AM597">
            <v>0</v>
          </cell>
          <cell r="AN597">
            <v>0</v>
          </cell>
          <cell r="AP597">
            <v>0</v>
          </cell>
          <cell r="AQ597">
            <v>0</v>
          </cell>
          <cell r="AR597">
            <v>0</v>
          </cell>
          <cell r="AT597">
            <v>0</v>
          </cell>
          <cell r="AU597">
            <v>0</v>
          </cell>
          <cell r="AV597">
            <v>0</v>
          </cell>
          <cell r="AY597">
            <v>0</v>
          </cell>
          <cell r="AZ597">
            <v>0</v>
          </cell>
          <cell r="BA597">
            <v>0</v>
          </cell>
          <cell r="BC597">
            <v>0</v>
          </cell>
          <cell r="BD597">
            <v>0</v>
          </cell>
          <cell r="BE597">
            <v>0</v>
          </cell>
          <cell r="BG597">
            <v>0</v>
          </cell>
          <cell r="BH597">
            <v>0</v>
          </cell>
          <cell r="BI597">
            <v>0</v>
          </cell>
          <cell r="BK597">
            <v>0</v>
          </cell>
          <cell r="BL597">
            <v>0</v>
          </cell>
          <cell r="BM597">
            <v>0</v>
          </cell>
          <cell r="BP597">
            <v>0</v>
          </cell>
          <cell r="BQ597">
            <v>0</v>
          </cell>
          <cell r="BR597">
            <v>0</v>
          </cell>
          <cell r="BT597">
            <v>0</v>
          </cell>
          <cell r="BU597">
            <v>0</v>
          </cell>
          <cell r="BV597">
            <v>0</v>
          </cell>
          <cell r="BX597">
            <v>0</v>
          </cell>
          <cell r="BY597">
            <v>0</v>
          </cell>
          <cell r="BZ597">
            <v>0</v>
          </cell>
          <cell r="CB597">
            <v>0</v>
          </cell>
          <cell r="CC597">
            <v>0</v>
          </cell>
          <cell r="CD597">
            <v>0</v>
          </cell>
          <cell r="CG597">
            <v>0</v>
          </cell>
          <cell r="CH597">
            <v>0</v>
          </cell>
          <cell r="CI597">
            <v>0</v>
          </cell>
        </row>
        <row r="598">
          <cell r="A598" t="str">
            <v>SERVICE PERIOD COSTS</v>
          </cell>
          <cell r="E598">
            <v>0.3</v>
          </cell>
          <cell r="F598">
            <v>0.1</v>
          </cell>
          <cell r="G598">
            <v>0.2</v>
          </cell>
          <cell r="H598">
            <v>-0.5</v>
          </cell>
          <cell r="K598">
            <v>2.8999999999999998E-2</v>
          </cell>
          <cell r="L598">
            <v>0</v>
          </cell>
          <cell r="M598">
            <v>0.1424</v>
          </cell>
          <cell r="N598">
            <v>-9.2999999999999999E-2</v>
          </cell>
          <cell r="Q598">
            <v>0</v>
          </cell>
          <cell r="U598">
            <v>0</v>
          </cell>
          <cell r="Y598">
            <v>0</v>
          </cell>
          <cell r="AC598">
            <v>0</v>
          </cell>
          <cell r="AD598">
            <v>0</v>
          </cell>
          <cell r="AE598">
            <v>0</v>
          </cell>
          <cell r="AH598">
            <v>0</v>
          </cell>
          <cell r="AI598">
            <v>0</v>
          </cell>
          <cell r="AJ598">
            <v>0</v>
          </cell>
          <cell r="AL598">
            <v>0</v>
          </cell>
          <cell r="AM598">
            <v>0</v>
          </cell>
          <cell r="AN598">
            <v>0</v>
          </cell>
          <cell r="AP598">
            <v>0</v>
          </cell>
          <cell r="AQ598">
            <v>0</v>
          </cell>
          <cell r="AR598">
            <v>0</v>
          </cell>
          <cell r="AT598">
            <v>0</v>
          </cell>
          <cell r="AU598">
            <v>0</v>
          </cell>
          <cell r="AV598">
            <v>0</v>
          </cell>
          <cell r="AY598">
            <v>0</v>
          </cell>
          <cell r="AZ598">
            <v>0</v>
          </cell>
          <cell r="BA598">
            <v>0</v>
          </cell>
          <cell r="BC598">
            <v>0</v>
          </cell>
          <cell r="BD598">
            <v>0</v>
          </cell>
          <cell r="BE598">
            <v>0</v>
          </cell>
          <cell r="BG598">
            <v>0</v>
          </cell>
          <cell r="BH598">
            <v>0</v>
          </cell>
          <cell r="BI598">
            <v>0</v>
          </cell>
          <cell r="BK598">
            <v>0</v>
          </cell>
          <cell r="BL598">
            <v>0</v>
          </cell>
          <cell r="BM598">
            <v>0</v>
          </cell>
          <cell r="BP598">
            <v>0</v>
          </cell>
          <cell r="BQ598">
            <v>0</v>
          </cell>
          <cell r="BR598">
            <v>0</v>
          </cell>
          <cell r="BT598">
            <v>0</v>
          </cell>
          <cell r="BU598">
            <v>0</v>
          </cell>
          <cell r="BV598">
            <v>0</v>
          </cell>
          <cell r="BX598">
            <v>0</v>
          </cell>
          <cell r="BY598">
            <v>0</v>
          </cell>
          <cell r="BZ598">
            <v>0</v>
          </cell>
          <cell r="CB598">
            <v>0</v>
          </cell>
          <cell r="CC598">
            <v>0</v>
          </cell>
          <cell r="CD598">
            <v>0</v>
          </cell>
          <cell r="CG598">
            <v>0</v>
          </cell>
          <cell r="CH598">
            <v>0</v>
          </cell>
          <cell r="CI598">
            <v>0</v>
          </cell>
        </row>
        <row r="599">
          <cell r="A599" t="str">
            <v>OTHER</v>
          </cell>
          <cell r="E599">
            <v>1.5</v>
          </cell>
          <cell r="F599">
            <v>0.9</v>
          </cell>
          <cell r="G599">
            <v>1.7</v>
          </cell>
          <cell r="H599">
            <v>2.2999999999999998</v>
          </cell>
          <cell r="K599">
            <v>0.33500000000000002</v>
          </cell>
          <cell r="L599">
            <v>0.91599999999999993</v>
          </cell>
          <cell r="M599">
            <v>-0.23199999999999976</v>
          </cell>
          <cell r="N599">
            <v>-2.7549999999999999</v>
          </cell>
          <cell r="Q599">
            <v>0</v>
          </cell>
          <cell r="U599">
            <v>0</v>
          </cell>
          <cell r="Y599">
            <v>0</v>
          </cell>
          <cell r="AC599">
            <v>0</v>
          </cell>
          <cell r="AD599">
            <v>0</v>
          </cell>
          <cell r="AE599">
            <v>0</v>
          </cell>
          <cell r="AH599">
            <v>0</v>
          </cell>
          <cell r="AI599">
            <v>0</v>
          </cell>
          <cell r="AJ599">
            <v>0</v>
          </cell>
          <cell r="AL599">
            <v>0</v>
          </cell>
          <cell r="AM599">
            <v>0</v>
          </cell>
          <cell r="AN599">
            <v>0</v>
          </cell>
          <cell r="AP599">
            <v>0</v>
          </cell>
          <cell r="AQ599">
            <v>0</v>
          </cell>
          <cell r="AR599">
            <v>0</v>
          </cell>
          <cell r="AT599">
            <v>0</v>
          </cell>
          <cell r="AU599">
            <v>0</v>
          </cell>
          <cell r="AV599">
            <v>0</v>
          </cell>
          <cell r="AY599">
            <v>0</v>
          </cell>
          <cell r="AZ599">
            <v>0</v>
          </cell>
          <cell r="BA599">
            <v>0</v>
          </cell>
          <cell r="BC599">
            <v>0</v>
          </cell>
          <cell r="BD599">
            <v>0</v>
          </cell>
          <cell r="BE599">
            <v>0</v>
          </cell>
          <cell r="BG599">
            <v>0</v>
          </cell>
          <cell r="BH599">
            <v>0</v>
          </cell>
          <cell r="BI599">
            <v>0</v>
          </cell>
          <cell r="BK599">
            <v>0</v>
          </cell>
          <cell r="BL599">
            <v>0</v>
          </cell>
          <cell r="BM599">
            <v>0</v>
          </cell>
          <cell r="BP599">
            <v>0</v>
          </cell>
          <cell r="BQ599">
            <v>0</v>
          </cell>
          <cell r="BR599">
            <v>0</v>
          </cell>
          <cell r="BT599">
            <v>0</v>
          </cell>
          <cell r="BU599">
            <v>0</v>
          </cell>
          <cell r="BV599">
            <v>0</v>
          </cell>
          <cell r="BX599">
            <v>0</v>
          </cell>
          <cell r="BY599">
            <v>0</v>
          </cell>
          <cell r="BZ599">
            <v>0</v>
          </cell>
          <cell r="CB599">
            <v>0</v>
          </cell>
          <cell r="CC599">
            <v>0</v>
          </cell>
          <cell r="CD599">
            <v>0</v>
          </cell>
          <cell r="CG599">
            <v>0</v>
          </cell>
          <cell r="CH599">
            <v>0</v>
          </cell>
          <cell r="CI599">
            <v>0</v>
          </cell>
        </row>
        <row r="600">
          <cell r="E600" t="str">
            <v xml:space="preserve">______ </v>
          </cell>
          <cell r="F600" t="str">
            <v xml:space="preserve">______ </v>
          </cell>
          <cell r="G600" t="str">
            <v xml:space="preserve">______ </v>
          </cell>
          <cell r="H600" t="str">
            <v xml:space="preserve">______ </v>
          </cell>
          <cell r="K600" t="str">
            <v xml:space="preserve">______ </v>
          </cell>
          <cell r="L600" t="str">
            <v xml:space="preserve">______ </v>
          </cell>
          <cell r="M600" t="str">
            <v xml:space="preserve">______ </v>
          </cell>
          <cell r="N600" t="str">
            <v xml:space="preserve">______ </v>
          </cell>
          <cell r="Q600" t="str">
            <v xml:space="preserve">______ </v>
          </cell>
          <cell r="R600" t="str">
            <v xml:space="preserve">______ </v>
          </cell>
          <cell r="S600" t="str">
            <v xml:space="preserve">______ </v>
          </cell>
          <cell r="U600" t="str">
            <v xml:space="preserve">______ </v>
          </cell>
          <cell r="V600" t="str">
            <v xml:space="preserve">______ </v>
          </cell>
          <cell r="W600" t="str">
            <v xml:space="preserve">______ </v>
          </cell>
          <cell r="Y600" t="str">
            <v xml:space="preserve">______ </v>
          </cell>
          <cell r="Z600" t="str">
            <v xml:space="preserve">______ </v>
          </cell>
          <cell r="AA600" t="str">
            <v xml:space="preserve">______ </v>
          </cell>
          <cell r="AC600" t="str">
            <v xml:space="preserve">______ </v>
          </cell>
          <cell r="AD600" t="str">
            <v xml:space="preserve">______ </v>
          </cell>
          <cell r="AE600" t="str">
            <v xml:space="preserve">______ </v>
          </cell>
          <cell r="AH600" t="str">
            <v xml:space="preserve">______ </v>
          </cell>
          <cell r="AI600" t="str">
            <v xml:space="preserve">______ </v>
          </cell>
          <cell r="AJ600" t="str">
            <v xml:space="preserve">______ </v>
          </cell>
          <cell r="AL600" t="str">
            <v xml:space="preserve">______ </v>
          </cell>
          <cell r="AM600" t="str">
            <v xml:space="preserve">______ </v>
          </cell>
          <cell r="AN600" t="str">
            <v xml:space="preserve">______ </v>
          </cell>
          <cell r="AP600" t="str">
            <v xml:space="preserve">______ </v>
          </cell>
          <cell r="AQ600" t="str">
            <v xml:space="preserve">______ </v>
          </cell>
          <cell r="AR600" t="str">
            <v xml:space="preserve">______ </v>
          </cell>
          <cell r="AT600" t="str">
            <v xml:space="preserve">______ </v>
          </cell>
          <cell r="AU600" t="str">
            <v xml:space="preserve">______ </v>
          </cell>
          <cell r="AV600" t="str">
            <v xml:space="preserve">______ </v>
          </cell>
          <cell r="AY600" t="str">
            <v xml:space="preserve">______ </v>
          </cell>
          <cell r="AZ600" t="str">
            <v xml:space="preserve">______ </v>
          </cell>
          <cell r="BA600" t="str">
            <v xml:space="preserve">______ </v>
          </cell>
          <cell r="BC600" t="str">
            <v xml:space="preserve">______ </v>
          </cell>
          <cell r="BD600" t="str">
            <v xml:space="preserve">______ </v>
          </cell>
          <cell r="BE600" t="str">
            <v xml:space="preserve">______ </v>
          </cell>
          <cell r="BG600" t="str">
            <v xml:space="preserve">______ </v>
          </cell>
          <cell r="BH600" t="str">
            <v xml:space="preserve">______ </v>
          </cell>
          <cell r="BI600" t="str">
            <v xml:space="preserve">______ </v>
          </cell>
          <cell r="BK600" t="str">
            <v xml:space="preserve">______ </v>
          </cell>
          <cell r="BL600" t="str">
            <v xml:space="preserve">______ </v>
          </cell>
          <cell r="BM600" t="str">
            <v xml:space="preserve">______ </v>
          </cell>
          <cell r="BP600" t="str">
            <v xml:space="preserve">______ </v>
          </cell>
          <cell r="BQ600" t="str">
            <v xml:space="preserve">______ </v>
          </cell>
          <cell r="BR600" t="str">
            <v xml:space="preserve">______ </v>
          </cell>
          <cell r="BT600" t="str">
            <v xml:space="preserve">______ </v>
          </cell>
          <cell r="BU600" t="str">
            <v xml:space="preserve">______ </v>
          </cell>
          <cell r="BV600" t="str">
            <v xml:space="preserve">______ </v>
          </cell>
          <cell r="BX600" t="str">
            <v xml:space="preserve">______ </v>
          </cell>
          <cell r="BY600" t="str">
            <v xml:space="preserve">______ </v>
          </cell>
          <cell r="BZ600" t="str">
            <v xml:space="preserve">______ </v>
          </cell>
          <cell r="CB600" t="str">
            <v xml:space="preserve">______ </v>
          </cell>
          <cell r="CC600" t="str">
            <v xml:space="preserve">______ </v>
          </cell>
          <cell r="CD600" t="str">
            <v xml:space="preserve">______ </v>
          </cell>
          <cell r="CG600" t="str">
            <v xml:space="preserve">______ </v>
          </cell>
          <cell r="CH600" t="str">
            <v xml:space="preserve">______ </v>
          </cell>
          <cell r="CI600" t="str">
            <v xml:space="preserve">______ </v>
          </cell>
        </row>
        <row r="601">
          <cell r="A601" t="str">
            <v>TOTAL PERIOD COSTS</v>
          </cell>
          <cell r="E601">
            <v>2.1</v>
          </cell>
          <cell r="F601">
            <v>0.70000000000000007</v>
          </cell>
          <cell r="G601">
            <v>1.9</v>
          </cell>
          <cell r="H601">
            <v>1.7999999999999998</v>
          </cell>
          <cell r="K601">
            <v>0.36799999999999999</v>
          </cell>
          <cell r="L601">
            <v>0.91999999999999993</v>
          </cell>
          <cell r="M601">
            <v>-8.9599999999999763E-2</v>
          </cell>
          <cell r="N601">
            <v>-2.839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Y601">
            <v>0</v>
          </cell>
          <cell r="Z601">
            <v>0</v>
          </cell>
          <cell r="AA601">
            <v>0</v>
          </cell>
          <cell r="AC601">
            <v>0</v>
          </cell>
          <cell r="AD601">
            <v>0</v>
          </cell>
          <cell r="AE601">
            <v>0</v>
          </cell>
          <cell r="AH601">
            <v>0</v>
          </cell>
          <cell r="AI601">
            <v>0</v>
          </cell>
          <cell r="AJ601">
            <v>0</v>
          </cell>
          <cell r="AL601">
            <v>0</v>
          </cell>
          <cell r="AM601">
            <v>0</v>
          </cell>
          <cell r="AN601">
            <v>0</v>
          </cell>
          <cell r="AP601">
            <v>0</v>
          </cell>
          <cell r="AQ601">
            <v>0</v>
          </cell>
          <cell r="AR601">
            <v>0</v>
          </cell>
          <cell r="AT601">
            <v>0</v>
          </cell>
          <cell r="AU601">
            <v>0</v>
          </cell>
          <cell r="AV601">
            <v>0</v>
          </cell>
          <cell r="AY601">
            <v>0</v>
          </cell>
          <cell r="AZ601">
            <v>0</v>
          </cell>
          <cell r="BA601">
            <v>0</v>
          </cell>
          <cell r="BC601">
            <v>0</v>
          </cell>
          <cell r="BD601">
            <v>0</v>
          </cell>
          <cell r="BE601">
            <v>0</v>
          </cell>
          <cell r="BG601">
            <v>0</v>
          </cell>
          <cell r="BH601">
            <v>0</v>
          </cell>
          <cell r="BI601">
            <v>0</v>
          </cell>
          <cell r="BK601">
            <v>0</v>
          </cell>
          <cell r="BL601">
            <v>0</v>
          </cell>
          <cell r="BM601">
            <v>0</v>
          </cell>
          <cell r="BP601">
            <v>0</v>
          </cell>
          <cell r="BQ601">
            <v>0</v>
          </cell>
          <cell r="BR601">
            <v>0</v>
          </cell>
          <cell r="BT601">
            <v>0</v>
          </cell>
          <cell r="BU601">
            <v>0</v>
          </cell>
          <cell r="BV601">
            <v>0</v>
          </cell>
          <cell r="BX601">
            <v>0</v>
          </cell>
          <cell r="BY601">
            <v>0</v>
          </cell>
          <cell r="BZ601">
            <v>0</v>
          </cell>
          <cell r="CB601">
            <v>0</v>
          </cell>
          <cell r="CC601">
            <v>0</v>
          </cell>
          <cell r="CD601">
            <v>0</v>
          </cell>
          <cell r="CG601">
            <v>0</v>
          </cell>
          <cell r="CH601">
            <v>0</v>
          </cell>
          <cell r="CI601">
            <v>0</v>
          </cell>
        </row>
        <row r="603">
          <cell r="A603" t="str">
            <v>GROSS MARGIN</v>
          </cell>
          <cell r="E603">
            <v>0.10000000000000009</v>
          </cell>
          <cell r="F603">
            <v>4</v>
          </cell>
          <cell r="G603">
            <v>2.4</v>
          </cell>
          <cell r="H603">
            <v>1.6</v>
          </cell>
          <cell r="K603">
            <v>2.4970000000000003</v>
          </cell>
          <cell r="L603">
            <v>1.9848000000000003</v>
          </cell>
          <cell r="M603">
            <v>2.7787570000000001</v>
          </cell>
          <cell r="N603">
            <v>4.5284094000000001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Y603">
            <v>0</v>
          </cell>
          <cell r="Z603">
            <v>0</v>
          </cell>
          <cell r="AA603">
            <v>0</v>
          </cell>
          <cell r="AC603">
            <v>0</v>
          </cell>
          <cell r="AD603">
            <v>0</v>
          </cell>
          <cell r="AE603">
            <v>0</v>
          </cell>
          <cell r="AH603">
            <v>0</v>
          </cell>
          <cell r="AI603">
            <v>0</v>
          </cell>
          <cell r="AJ603">
            <v>0</v>
          </cell>
          <cell r="AL603">
            <v>0</v>
          </cell>
          <cell r="AM603">
            <v>0</v>
          </cell>
          <cell r="AN603">
            <v>0</v>
          </cell>
          <cell r="AP603">
            <v>0</v>
          </cell>
          <cell r="AQ603">
            <v>0</v>
          </cell>
          <cell r="AR603">
            <v>0</v>
          </cell>
          <cell r="AT603">
            <v>0</v>
          </cell>
          <cell r="AU603">
            <v>0</v>
          </cell>
          <cell r="AV603">
            <v>0</v>
          </cell>
          <cell r="AY603">
            <v>0</v>
          </cell>
          <cell r="AZ603">
            <v>0</v>
          </cell>
          <cell r="BA603">
            <v>0</v>
          </cell>
          <cell r="BC603">
            <v>0</v>
          </cell>
          <cell r="BD603">
            <v>0</v>
          </cell>
          <cell r="BE603">
            <v>0</v>
          </cell>
          <cell r="BG603">
            <v>0</v>
          </cell>
          <cell r="BH603">
            <v>0</v>
          </cell>
          <cell r="BI603">
            <v>0</v>
          </cell>
          <cell r="BK603">
            <v>0</v>
          </cell>
          <cell r="BL603">
            <v>0</v>
          </cell>
          <cell r="BM603">
            <v>0</v>
          </cell>
          <cell r="BP603">
            <v>0</v>
          </cell>
          <cell r="BQ603">
            <v>0</v>
          </cell>
          <cell r="BR603">
            <v>0</v>
          </cell>
          <cell r="BT603">
            <v>0</v>
          </cell>
          <cell r="BU603">
            <v>0</v>
          </cell>
          <cell r="BV603">
            <v>0</v>
          </cell>
          <cell r="BX603">
            <v>0</v>
          </cell>
          <cell r="BY603">
            <v>0</v>
          </cell>
          <cell r="BZ603">
            <v>0</v>
          </cell>
          <cell r="CB603">
            <v>0</v>
          </cell>
          <cell r="CC603">
            <v>0</v>
          </cell>
          <cell r="CD603">
            <v>0</v>
          </cell>
          <cell r="CG603">
            <v>0</v>
          </cell>
          <cell r="CH603">
            <v>0</v>
          </cell>
          <cell r="CI603">
            <v>0</v>
          </cell>
        </row>
        <row r="604">
          <cell r="B604" t="str">
            <v>% SALES</v>
          </cell>
          <cell r="E604">
            <v>2.1739130434782629E-2</v>
          </cell>
          <cell r="F604">
            <v>0.42553191489361702</v>
          </cell>
          <cell r="G604">
            <v>0.4285714285714286</v>
          </cell>
          <cell r="H604">
            <v>0.39024390243902446</v>
          </cell>
          <cell r="K604">
            <v>0.62129883055486446</v>
          </cell>
          <cell r="L604">
            <v>0.46031819657683576</v>
          </cell>
          <cell r="M604">
            <v>0.98806888711810315</v>
          </cell>
          <cell r="N604">
            <v>2.0196535376376672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Y604">
            <v>0</v>
          </cell>
          <cell r="Z604">
            <v>0</v>
          </cell>
          <cell r="AA604">
            <v>0</v>
          </cell>
          <cell r="AC604">
            <v>0</v>
          </cell>
          <cell r="AD604">
            <v>0</v>
          </cell>
          <cell r="AE604">
            <v>0</v>
          </cell>
          <cell r="AH604">
            <v>0</v>
          </cell>
          <cell r="AI604">
            <v>0</v>
          </cell>
          <cell r="AJ604">
            <v>0</v>
          </cell>
          <cell r="AL604">
            <v>0</v>
          </cell>
          <cell r="AM604">
            <v>0</v>
          </cell>
          <cell r="AN604">
            <v>0</v>
          </cell>
          <cell r="AP604">
            <v>0</v>
          </cell>
          <cell r="AQ604">
            <v>0</v>
          </cell>
          <cell r="AR604">
            <v>0</v>
          </cell>
          <cell r="AT604">
            <v>0</v>
          </cell>
          <cell r="AU604">
            <v>0</v>
          </cell>
          <cell r="AV604">
            <v>0</v>
          </cell>
          <cell r="AY604">
            <v>0</v>
          </cell>
          <cell r="AZ604">
            <v>0</v>
          </cell>
          <cell r="BA604">
            <v>0</v>
          </cell>
          <cell r="BC604">
            <v>0</v>
          </cell>
          <cell r="BD604">
            <v>0</v>
          </cell>
          <cell r="BE604">
            <v>0</v>
          </cell>
          <cell r="BG604">
            <v>0</v>
          </cell>
          <cell r="BH604">
            <v>0</v>
          </cell>
          <cell r="BI604">
            <v>0</v>
          </cell>
          <cell r="BK604">
            <v>0</v>
          </cell>
          <cell r="BL604">
            <v>0</v>
          </cell>
          <cell r="BM604">
            <v>0</v>
          </cell>
          <cell r="BP604">
            <v>0</v>
          </cell>
          <cell r="BQ604">
            <v>0</v>
          </cell>
          <cell r="BR604">
            <v>0</v>
          </cell>
          <cell r="BT604">
            <v>0</v>
          </cell>
          <cell r="BU604">
            <v>0</v>
          </cell>
          <cell r="BV604">
            <v>0</v>
          </cell>
          <cell r="BX604">
            <v>0</v>
          </cell>
          <cell r="BY604">
            <v>0</v>
          </cell>
          <cell r="BZ604">
            <v>0</v>
          </cell>
          <cell r="CB604">
            <v>0</v>
          </cell>
          <cell r="CC604">
            <v>0</v>
          </cell>
          <cell r="CD604">
            <v>0</v>
          </cell>
          <cell r="CG604">
            <v>0</v>
          </cell>
          <cell r="CH604">
            <v>0</v>
          </cell>
          <cell r="CI604">
            <v>0</v>
          </cell>
        </row>
        <row r="606">
          <cell r="A606" t="str">
            <v>R&amp;D EXPENSE</v>
          </cell>
          <cell r="E606">
            <v>2.6</v>
          </cell>
          <cell r="F606">
            <v>3.1</v>
          </cell>
          <cell r="G606">
            <v>3.2</v>
          </cell>
          <cell r="H606">
            <v>2.2000000000000002</v>
          </cell>
          <cell r="K606">
            <v>1.425</v>
          </cell>
          <cell r="L606">
            <v>0.80200000000000005</v>
          </cell>
          <cell r="M606">
            <v>0.88139999999999996</v>
          </cell>
          <cell r="N606">
            <v>9.8053384615384598E-2</v>
          </cell>
          <cell r="Q606">
            <v>0</v>
          </cell>
          <cell r="U606">
            <v>0</v>
          </cell>
          <cell r="Y606">
            <v>0</v>
          </cell>
          <cell r="AC606">
            <v>0</v>
          </cell>
          <cell r="AD606">
            <v>0</v>
          </cell>
          <cell r="AE606">
            <v>0</v>
          </cell>
          <cell r="AH606">
            <v>0</v>
          </cell>
          <cell r="AI606">
            <v>0</v>
          </cell>
          <cell r="AJ606">
            <v>0</v>
          </cell>
          <cell r="AL606">
            <v>0</v>
          </cell>
          <cell r="AM606">
            <v>0</v>
          </cell>
          <cell r="AN606">
            <v>0</v>
          </cell>
          <cell r="AP606">
            <v>0</v>
          </cell>
          <cell r="AQ606">
            <v>0</v>
          </cell>
          <cell r="AR606">
            <v>0</v>
          </cell>
          <cell r="AT606">
            <v>0</v>
          </cell>
          <cell r="AU606">
            <v>0</v>
          </cell>
          <cell r="AV606">
            <v>0</v>
          </cell>
          <cell r="AY606">
            <v>0</v>
          </cell>
          <cell r="AZ606">
            <v>0</v>
          </cell>
          <cell r="BA606">
            <v>0</v>
          </cell>
          <cell r="BC606">
            <v>0</v>
          </cell>
          <cell r="BD606">
            <v>0</v>
          </cell>
          <cell r="BE606">
            <v>0</v>
          </cell>
          <cell r="BG606">
            <v>0</v>
          </cell>
          <cell r="BH606">
            <v>0</v>
          </cell>
          <cell r="BI606">
            <v>0</v>
          </cell>
          <cell r="BK606">
            <v>0</v>
          </cell>
          <cell r="BL606">
            <v>0</v>
          </cell>
          <cell r="BM606">
            <v>0</v>
          </cell>
          <cell r="BP606">
            <v>0</v>
          </cell>
          <cell r="BQ606">
            <v>0</v>
          </cell>
          <cell r="BR606">
            <v>0</v>
          </cell>
          <cell r="BT606">
            <v>0</v>
          </cell>
          <cell r="BU606">
            <v>0</v>
          </cell>
          <cell r="BV606">
            <v>0</v>
          </cell>
          <cell r="BX606">
            <v>0</v>
          </cell>
          <cell r="BY606">
            <v>0</v>
          </cell>
          <cell r="BZ606">
            <v>0</v>
          </cell>
          <cell r="CB606">
            <v>0</v>
          </cell>
          <cell r="CC606">
            <v>0</v>
          </cell>
          <cell r="CD606">
            <v>0</v>
          </cell>
          <cell r="CG606">
            <v>0</v>
          </cell>
          <cell r="CH606">
            <v>0</v>
          </cell>
          <cell r="CI606">
            <v>0</v>
          </cell>
        </row>
        <row r="607">
          <cell r="A607" t="str">
            <v>SLS &amp; MKTG EXP - DIV</v>
          </cell>
          <cell r="E607">
            <v>1.4</v>
          </cell>
          <cell r="F607">
            <v>1.1000000000000001</v>
          </cell>
          <cell r="G607">
            <v>1</v>
          </cell>
          <cell r="H607">
            <v>0.8</v>
          </cell>
          <cell r="K607">
            <v>0.61699999999999999</v>
          </cell>
          <cell r="L607">
            <v>0.55500000000000005</v>
          </cell>
          <cell r="M607">
            <v>0.33159999999999995</v>
          </cell>
          <cell r="N607">
            <v>0.26900000000000002</v>
          </cell>
          <cell r="Q607">
            <v>0</v>
          </cell>
          <cell r="U607">
            <v>0</v>
          </cell>
          <cell r="Y607">
            <v>0</v>
          </cell>
          <cell r="AC607">
            <v>0</v>
          </cell>
          <cell r="AD607">
            <v>0</v>
          </cell>
          <cell r="AE607">
            <v>0</v>
          </cell>
          <cell r="AH607">
            <v>0</v>
          </cell>
          <cell r="AI607">
            <v>0</v>
          </cell>
          <cell r="AJ607">
            <v>0</v>
          </cell>
          <cell r="AL607">
            <v>0</v>
          </cell>
          <cell r="AM607">
            <v>0</v>
          </cell>
          <cell r="AN607">
            <v>0</v>
          </cell>
          <cell r="AP607">
            <v>0</v>
          </cell>
          <cell r="AQ607">
            <v>0</v>
          </cell>
          <cell r="AR607">
            <v>0</v>
          </cell>
          <cell r="AT607">
            <v>0</v>
          </cell>
          <cell r="AU607">
            <v>0</v>
          </cell>
          <cell r="AV607">
            <v>0</v>
          </cell>
          <cell r="AY607">
            <v>0</v>
          </cell>
          <cell r="AZ607">
            <v>0</v>
          </cell>
          <cell r="BA607">
            <v>0</v>
          </cell>
          <cell r="BC607">
            <v>0</v>
          </cell>
          <cell r="BD607">
            <v>0</v>
          </cell>
          <cell r="BE607">
            <v>0</v>
          </cell>
          <cell r="BG607">
            <v>0</v>
          </cell>
          <cell r="BH607">
            <v>0</v>
          </cell>
          <cell r="BI607">
            <v>0</v>
          </cell>
          <cell r="BK607">
            <v>0</v>
          </cell>
          <cell r="BL607">
            <v>0</v>
          </cell>
          <cell r="BM607">
            <v>0</v>
          </cell>
          <cell r="BP607">
            <v>0</v>
          </cell>
          <cell r="BQ607">
            <v>0</v>
          </cell>
          <cell r="BR607">
            <v>0</v>
          </cell>
          <cell r="BT607">
            <v>0</v>
          </cell>
          <cell r="BU607">
            <v>0</v>
          </cell>
          <cell r="BV607">
            <v>0</v>
          </cell>
          <cell r="BX607">
            <v>0</v>
          </cell>
          <cell r="BY607">
            <v>0</v>
          </cell>
          <cell r="BZ607">
            <v>0</v>
          </cell>
          <cell r="CB607">
            <v>0</v>
          </cell>
          <cell r="CC607">
            <v>0</v>
          </cell>
          <cell r="CD607">
            <v>0</v>
          </cell>
          <cell r="CG607">
            <v>0</v>
          </cell>
          <cell r="CH607">
            <v>0</v>
          </cell>
          <cell r="CI607">
            <v>0</v>
          </cell>
        </row>
        <row r="608">
          <cell r="A608" t="str">
            <v>SLS &amp; MKTG EXP - ALLOC</v>
          </cell>
          <cell r="E608">
            <v>0.1</v>
          </cell>
          <cell r="F608">
            <v>0.2</v>
          </cell>
          <cell r="G608">
            <v>0.2</v>
          </cell>
          <cell r="H608">
            <v>0.1</v>
          </cell>
          <cell r="K608">
            <v>2.6000000000000002E-2</v>
          </cell>
          <cell r="L608">
            <v>4.8250000000000001E-2</v>
          </cell>
          <cell r="M608">
            <v>8.1250000000000003E-2</v>
          </cell>
          <cell r="N608">
            <v>7.5999999999999998E-2</v>
          </cell>
          <cell r="Q608">
            <v>0</v>
          </cell>
          <cell r="U608">
            <v>0</v>
          </cell>
          <cell r="Y608">
            <v>0</v>
          </cell>
          <cell r="AC608">
            <v>0</v>
          </cell>
          <cell r="AD608">
            <v>0</v>
          </cell>
          <cell r="AE608">
            <v>0</v>
          </cell>
          <cell r="AH608">
            <v>0</v>
          </cell>
          <cell r="AI608">
            <v>0</v>
          </cell>
          <cell r="AJ608">
            <v>0</v>
          </cell>
          <cell r="AL608">
            <v>0</v>
          </cell>
          <cell r="AM608">
            <v>0</v>
          </cell>
          <cell r="AN608">
            <v>0</v>
          </cell>
          <cell r="AP608">
            <v>0</v>
          </cell>
          <cell r="AQ608">
            <v>0</v>
          </cell>
          <cell r="AR608">
            <v>0</v>
          </cell>
          <cell r="AT608">
            <v>0</v>
          </cell>
          <cell r="AU608">
            <v>0</v>
          </cell>
          <cell r="AV608">
            <v>0</v>
          </cell>
          <cell r="AY608">
            <v>0</v>
          </cell>
          <cell r="AZ608">
            <v>0</v>
          </cell>
          <cell r="BA608">
            <v>0</v>
          </cell>
          <cell r="BC608">
            <v>0</v>
          </cell>
          <cell r="BD608">
            <v>0</v>
          </cell>
          <cell r="BE608">
            <v>0</v>
          </cell>
          <cell r="BG608">
            <v>0</v>
          </cell>
          <cell r="BH608">
            <v>0</v>
          </cell>
          <cell r="BI608">
            <v>0</v>
          </cell>
          <cell r="BK608">
            <v>0</v>
          </cell>
          <cell r="BL608">
            <v>0</v>
          </cell>
          <cell r="BM608">
            <v>0</v>
          </cell>
          <cell r="BP608">
            <v>0</v>
          </cell>
          <cell r="BQ608">
            <v>0</v>
          </cell>
          <cell r="BR608">
            <v>0</v>
          </cell>
          <cell r="BT608">
            <v>0</v>
          </cell>
          <cell r="BU608">
            <v>0</v>
          </cell>
          <cell r="BV608">
            <v>0</v>
          </cell>
          <cell r="BX608">
            <v>0</v>
          </cell>
          <cell r="BY608">
            <v>0</v>
          </cell>
          <cell r="BZ608">
            <v>0</v>
          </cell>
          <cell r="CB608">
            <v>0</v>
          </cell>
          <cell r="CC608">
            <v>0</v>
          </cell>
          <cell r="CD608">
            <v>0</v>
          </cell>
          <cell r="CG608">
            <v>0</v>
          </cell>
          <cell r="CH608">
            <v>0</v>
          </cell>
          <cell r="CI608">
            <v>0</v>
          </cell>
        </row>
        <row r="609">
          <cell r="E609" t="str">
            <v xml:space="preserve">______ </v>
          </cell>
          <cell r="F609" t="str">
            <v xml:space="preserve">______ </v>
          </cell>
          <cell r="G609" t="str">
            <v xml:space="preserve">______ </v>
          </cell>
          <cell r="H609" t="str">
            <v xml:space="preserve">______ </v>
          </cell>
          <cell r="K609" t="str">
            <v xml:space="preserve">______ </v>
          </cell>
          <cell r="L609" t="str">
            <v xml:space="preserve">______ </v>
          </cell>
          <cell r="M609" t="str">
            <v xml:space="preserve">______ </v>
          </cell>
          <cell r="N609" t="str">
            <v xml:space="preserve">______ </v>
          </cell>
          <cell r="Q609" t="str">
            <v xml:space="preserve">______ </v>
          </cell>
          <cell r="R609" t="str">
            <v xml:space="preserve">______ </v>
          </cell>
          <cell r="S609" t="str">
            <v xml:space="preserve">______ </v>
          </cell>
          <cell r="U609" t="str">
            <v xml:space="preserve">______ </v>
          </cell>
          <cell r="V609" t="str">
            <v xml:space="preserve">______ </v>
          </cell>
          <cell r="W609" t="str">
            <v xml:space="preserve">______ </v>
          </cell>
          <cell r="Y609" t="str">
            <v xml:space="preserve">______ </v>
          </cell>
          <cell r="Z609" t="str">
            <v xml:space="preserve">______ </v>
          </cell>
          <cell r="AA609" t="str">
            <v xml:space="preserve">______ </v>
          </cell>
          <cell r="AC609" t="str">
            <v xml:space="preserve">______ </v>
          </cell>
          <cell r="AD609" t="str">
            <v xml:space="preserve">______ </v>
          </cell>
          <cell r="AE609" t="str">
            <v xml:space="preserve">______ </v>
          </cell>
          <cell r="AH609" t="str">
            <v xml:space="preserve">______ </v>
          </cell>
          <cell r="AI609" t="str">
            <v xml:space="preserve">______ </v>
          </cell>
          <cell r="AJ609" t="str">
            <v xml:space="preserve">______ </v>
          </cell>
          <cell r="AL609" t="str">
            <v xml:space="preserve">______ </v>
          </cell>
          <cell r="AM609" t="str">
            <v xml:space="preserve">______ </v>
          </cell>
          <cell r="AN609" t="str">
            <v xml:space="preserve">______ </v>
          </cell>
          <cell r="AP609" t="str">
            <v xml:space="preserve">______ </v>
          </cell>
          <cell r="AQ609" t="str">
            <v xml:space="preserve">______ </v>
          </cell>
          <cell r="AR609" t="str">
            <v xml:space="preserve">______ </v>
          </cell>
          <cell r="AT609" t="str">
            <v xml:space="preserve">______ </v>
          </cell>
          <cell r="AU609" t="str">
            <v xml:space="preserve">______ </v>
          </cell>
          <cell r="AV609" t="str">
            <v xml:space="preserve">______ </v>
          </cell>
          <cell r="AY609" t="str">
            <v xml:space="preserve">______ </v>
          </cell>
          <cell r="AZ609" t="str">
            <v xml:space="preserve">______ </v>
          </cell>
          <cell r="BA609" t="str">
            <v xml:space="preserve">______ </v>
          </cell>
          <cell r="BC609" t="str">
            <v xml:space="preserve">______ </v>
          </cell>
          <cell r="BD609" t="str">
            <v xml:space="preserve">______ </v>
          </cell>
          <cell r="BE609" t="str">
            <v xml:space="preserve">______ </v>
          </cell>
          <cell r="BG609" t="str">
            <v xml:space="preserve">______ </v>
          </cell>
          <cell r="BH609" t="str">
            <v xml:space="preserve">______ </v>
          </cell>
          <cell r="BI609" t="str">
            <v xml:space="preserve">______ </v>
          </cell>
          <cell r="BK609" t="str">
            <v xml:space="preserve">______ </v>
          </cell>
          <cell r="BL609" t="str">
            <v xml:space="preserve">______ </v>
          </cell>
          <cell r="BM609" t="str">
            <v xml:space="preserve">______ </v>
          </cell>
          <cell r="BP609" t="str">
            <v xml:space="preserve">______ </v>
          </cell>
          <cell r="BQ609" t="str">
            <v xml:space="preserve">______ </v>
          </cell>
          <cell r="BR609" t="str">
            <v xml:space="preserve">______ </v>
          </cell>
          <cell r="BT609" t="str">
            <v xml:space="preserve">______ </v>
          </cell>
          <cell r="BU609" t="str">
            <v xml:space="preserve">______ </v>
          </cell>
          <cell r="BV609" t="str">
            <v xml:space="preserve">______ </v>
          </cell>
          <cell r="BX609" t="str">
            <v xml:space="preserve">______ </v>
          </cell>
          <cell r="BY609" t="str">
            <v xml:space="preserve">______ </v>
          </cell>
          <cell r="BZ609" t="str">
            <v xml:space="preserve">______ </v>
          </cell>
          <cell r="CB609" t="str">
            <v xml:space="preserve">______ </v>
          </cell>
          <cell r="CC609" t="str">
            <v xml:space="preserve">______ </v>
          </cell>
          <cell r="CD609" t="str">
            <v xml:space="preserve">______ </v>
          </cell>
          <cell r="CG609" t="str">
            <v xml:space="preserve">______ </v>
          </cell>
          <cell r="CH609" t="str">
            <v xml:space="preserve">______ </v>
          </cell>
          <cell r="CI609" t="str">
            <v xml:space="preserve">______ </v>
          </cell>
        </row>
        <row r="610">
          <cell r="A610" t="str">
            <v>TOTAL SLS &amp; MKTG EXP</v>
          </cell>
          <cell r="E610">
            <v>1.5</v>
          </cell>
          <cell r="F610">
            <v>1.3</v>
          </cell>
          <cell r="G610">
            <v>1.2</v>
          </cell>
          <cell r="H610">
            <v>0.9</v>
          </cell>
          <cell r="K610">
            <v>0.64300000000000002</v>
          </cell>
          <cell r="L610">
            <v>0.60325000000000006</v>
          </cell>
          <cell r="M610">
            <v>0.41284999999999994</v>
          </cell>
          <cell r="N610">
            <v>0.34500000000000003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Y610">
            <v>0</v>
          </cell>
          <cell r="Z610">
            <v>0</v>
          </cell>
          <cell r="AA610">
            <v>0</v>
          </cell>
          <cell r="AC610">
            <v>0</v>
          </cell>
          <cell r="AD610">
            <v>0</v>
          </cell>
          <cell r="AE610">
            <v>0</v>
          </cell>
          <cell r="AH610">
            <v>0</v>
          </cell>
          <cell r="AI610">
            <v>0</v>
          </cell>
          <cell r="AJ610">
            <v>0</v>
          </cell>
          <cell r="AL610">
            <v>0</v>
          </cell>
          <cell r="AM610">
            <v>0</v>
          </cell>
          <cell r="AN610">
            <v>0</v>
          </cell>
          <cell r="AP610">
            <v>0</v>
          </cell>
          <cell r="AQ610">
            <v>0</v>
          </cell>
          <cell r="AR610">
            <v>0</v>
          </cell>
          <cell r="AT610">
            <v>0</v>
          </cell>
          <cell r="AU610">
            <v>0</v>
          </cell>
          <cell r="AV610">
            <v>0</v>
          </cell>
          <cell r="AY610">
            <v>0</v>
          </cell>
          <cell r="AZ610">
            <v>0</v>
          </cell>
          <cell r="BA610">
            <v>0</v>
          </cell>
          <cell r="BC610">
            <v>0</v>
          </cell>
          <cell r="BD610">
            <v>0</v>
          </cell>
          <cell r="BE610">
            <v>0</v>
          </cell>
          <cell r="BG610">
            <v>0</v>
          </cell>
          <cell r="BH610">
            <v>0</v>
          </cell>
          <cell r="BI610">
            <v>0</v>
          </cell>
          <cell r="BK610">
            <v>0</v>
          </cell>
          <cell r="BL610">
            <v>0</v>
          </cell>
          <cell r="BM610">
            <v>0</v>
          </cell>
          <cell r="BP610">
            <v>0</v>
          </cell>
          <cell r="BQ610">
            <v>0</v>
          </cell>
          <cell r="BR610">
            <v>0</v>
          </cell>
          <cell r="BT610">
            <v>0</v>
          </cell>
          <cell r="BU610">
            <v>0</v>
          </cell>
          <cell r="BV610">
            <v>0</v>
          </cell>
          <cell r="BX610">
            <v>0</v>
          </cell>
          <cell r="BY610">
            <v>0</v>
          </cell>
          <cell r="BZ610">
            <v>0</v>
          </cell>
          <cell r="CB610">
            <v>0</v>
          </cell>
          <cell r="CC610">
            <v>0</v>
          </cell>
          <cell r="CD610">
            <v>0</v>
          </cell>
          <cell r="CG610">
            <v>0</v>
          </cell>
          <cell r="CH610">
            <v>0</v>
          </cell>
          <cell r="CI610">
            <v>0</v>
          </cell>
        </row>
        <row r="612">
          <cell r="A612" t="str">
            <v>G&amp;A EXP - DIV</v>
          </cell>
          <cell r="K612">
            <v>0.189</v>
          </cell>
          <cell r="L612">
            <v>0.19600000000000001</v>
          </cell>
          <cell r="M612">
            <v>0.1</v>
          </cell>
          <cell r="N612">
            <v>0.128</v>
          </cell>
          <cell r="Q612">
            <v>0</v>
          </cell>
          <cell r="U612">
            <v>0</v>
          </cell>
          <cell r="Y612">
            <v>0</v>
          </cell>
          <cell r="AC612">
            <v>0</v>
          </cell>
          <cell r="AD612">
            <v>0</v>
          </cell>
          <cell r="AE612">
            <v>0</v>
          </cell>
          <cell r="AH612">
            <v>0</v>
          </cell>
          <cell r="AI612">
            <v>0</v>
          </cell>
          <cell r="AJ612">
            <v>0</v>
          </cell>
          <cell r="AL612">
            <v>0</v>
          </cell>
          <cell r="AM612">
            <v>0</v>
          </cell>
          <cell r="AN612">
            <v>0</v>
          </cell>
          <cell r="AP612">
            <v>0</v>
          </cell>
          <cell r="AQ612">
            <v>0</v>
          </cell>
          <cell r="AR612">
            <v>0</v>
          </cell>
          <cell r="AT612">
            <v>0</v>
          </cell>
          <cell r="AU612">
            <v>0</v>
          </cell>
          <cell r="AV612">
            <v>0</v>
          </cell>
          <cell r="AY612">
            <v>0</v>
          </cell>
          <cell r="AZ612">
            <v>0</v>
          </cell>
          <cell r="BA612">
            <v>0</v>
          </cell>
          <cell r="BC612">
            <v>0</v>
          </cell>
          <cell r="BD612">
            <v>0</v>
          </cell>
          <cell r="BE612">
            <v>0</v>
          </cell>
          <cell r="BG612">
            <v>0</v>
          </cell>
          <cell r="BH612">
            <v>0</v>
          </cell>
          <cell r="BI612">
            <v>0</v>
          </cell>
          <cell r="BK612">
            <v>0</v>
          </cell>
          <cell r="BL612">
            <v>0</v>
          </cell>
          <cell r="BM612">
            <v>0</v>
          </cell>
          <cell r="BP612">
            <v>0</v>
          </cell>
          <cell r="BQ612">
            <v>0</v>
          </cell>
          <cell r="BR612">
            <v>0</v>
          </cell>
          <cell r="BT612">
            <v>0</v>
          </cell>
          <cell r="BU612">
            <v>0</v>
          </cell>
          <cell r="BV612">
            <v>0</v>
          </cell>
          <cell r="BX612">
            <v>0</v>
          </cell>
          <cell r="BY612">
            <v>0</v>
          </cell>
          <cell r="BZ612">
            <v>0</v>
          </cell>
          <cell r="CB612">
            <v>0</v>
          </cell>
          <cell r="CC612">
            <v>0</v>
          </cell>
          <cell r="CD612">
            <v>0</v>
          </cell>
          <cell r="CG612">
            <v>0</v>
          </cell>
          <cell r="CH612">
            <v>0</v>
          </cell>
          <cell r="CI612">
            <v>0</v>
          </cell>
        </row>
        <row r="613">
          <cell r="A613" t="str">
            <v>G&amp;A EXP - ALLOC</v>
          </cell>
          <cell r="K613">
            <v>4.3999999999999997E-2</v>
          </cell>
          <cell r="L613">
            <v>3.2000000000000001E-2</v>
          </cell>
          <cell r="M613">
            <v>0</v>
          </cell>
          <cell r="N613">
            <v>3.7000000000000005E-2</v>
          </cell>
          <cell r="Q613">
            <v>0</v>
          </cell>
          <cell r="U613">
            <v>0</v>
          </cell>
          <cell r="Y613">
            <v>0</v>
          </cell>
          <cell r="AC613">
            <v>0</v>
          </cell>
          <cell r="AD613">
            <v>0</v>
          </cell>
          <cell r="AE613">
            <v>0</v>
          </cell>
          <cell r="AH613">
            <v>0</v>
          </cell>
          <cell r="AI613">
            <v>0</v>
          </cell>
          <cell r="AJ613">
            <v>0</v>
          </cell>
          <cell r="AL613">
            <v>0</v>
          </cell>
          <cell r="AM613">
            <v>0</v>
          </cell>
          <cell r="AN613">
            <v>0</v>
          </cell>
          <cell r="AP613">
            <v>0</v>
          </cell>
          <cell r="AQ613">
            <v>0</v>
          </cell>
          <cell r="AR613">
            <v>0</v>
          </cell>
          <cell r="AT613">
            <v>0</v>
          </cell>
          <cell r="AU613">
            <v>0</v>
          </cell>
          <cell r="AV613">
            <v>0</v>
          </cell>
          <cell r="AY613">
            <v>0</v>
          </cell>
          <cell r="AZ613">
            <v>0</v>
          </cell>
          <cell r="BA613">
            <v>0</v>
          </cell>
          <cell r="BC613">
            <v>0</v>
          </cell>
          <cell r="BD613">
            <v>0</v>
          </cell>
          <cell r="BE613">
            <v>0</v>
          </cell>
          <cell r="BG613">
            <v>0</v>
          </cell>
          <cell r="BH613">
            <v>0</v>
          </cell>
          <cell r="BI613">
            <v>0</v>
          </cell>
          <cell r="BK613">
            <v>0</v>
          </cell>
          <cell r="BL613">
            <v>0</v>
          </cell>
          <cell r="BM613">
            <v>0</v>
          </cell>
          <cell r="BP613">
            <v>0</v>
          </cell>
          <cell r="BQ613">
            <v>0</v>
          </cell>
          <cell r="BR613">
            <v>0</v>
          </cell>
          <cell r="BT613">
            <v>0</v>
          </cell>
          <cell r="BU613">
            <v>0</v>
          </cell>
          <cell r="BV613">
            <v>0</v>
          </cell>
          <cell r="BX613">
            <v>0</v>
          </cell>
          <cell r="BY613">
            <v>0</v>
          </cell>
          <cell r="BZ613">
            <v>0</v>
          </cell>
          <cell r="CB613">
            <v>0</v>
          </cell>
          <cell r="CC613">
            <v>0</v>
          </cell>
          <cell r="CD613">
            <v>0</v>
          </cell>
          <cell r="CG613">
            <v>0</v>
          </cell>
          <cell r="CH613">
            <v>0</v>
          </cell>
          <cell r="CI613">
            <v>0</v>
          </cell>
        </row>
        <row r="614">
          <cell r="E614" t="str">
            <v xml:space="preserve">______ </v>
          </cell>
          <cell r="F614" t="str">
            <v xml:space="preserve">______ </v>
          </cell>
          <cell r="G614" t="str">
            <v xml:space="preserve">______ </v>
          </cell>
          <cell r="H614" t="str">
            <v xml:space="preserve">______ </v>
          </cell>
          <cell r="K614" t="str">
            <v xml:space="preserve">______ </v>
          </cell>
          <cell r="L614" t="str">
            <v xml:space="preserve">______ </v>
          </cell>
          <cell r="M614" t="str">
            <v xml:space="preserve">______ </v>
          </cell>
          <cell r="N614" t="str">
            <v xml:space="preserve">______ </v>
          </cell>
          <cell r="Q614" t="str">
            <v xml:space="preserve">______ </v>
          </cell>
          <cell r="R614" t="str">
            <v xml:space="preserve">______ </v>
          </cell>
          <cell r="S614" t="str">
            <v xml:space="preserve">______ </v>
          </cell>
          <cell r="U614" t="str">
            <v xml:space="preserve">______ </v>
          </cell>
          <cell r="V614" t="str">
            <v xml:space="preserve">______ </v>
          </cell>
          <cell r="W614" t="str">
            <v xml:space="preserve">______ </v>
          </cell>
          <cell r="Y614" t="str">
            <v xml:space="preserve">______ </v>
          </cell>
          <cell r="Z614" t="str">
            <v xml:space="preserve">______ </v>
          </cell>
          <cell r="AA614" t="str">
            <v xml:space="preserve">______ </v>
          </cell>
          <cell r="AC614" t="str">
            <v xml:space="preserve">______ </v>
          </cell>
          <cell r="AD614" t="str">
            <v xml:space="preserve">______ </v>
          </cell>
          <cell r="AE614" t="str">
            <v xml:space="preserve">______ </v>
          </cell>
          <cell r="AH614" t="str">
            <v xml:space="preserve">______ </v>
          </cell>
          <cell r="AI614" t="str">
            <v xml:space="preserve">______ </v>
          </cell>
          <cell r="AJ614" t="str">
            <v xml:space="preserve">______ </v>
          </cell>
          <cell r="AL614" t="str">
            <v xml:space="preserve">______ </v>
          </cell>
          <cell r="AM614" t="str">
            <v xml:space="preserve">______ </v>
          </cell>
          <cell r="AN614" t="str">
            <v xml:space="preserve">______ </v>
          </cell>
          <cell r="AP614" t="str">
            <v xml:space="preserve">______ </v>
          </cell>
          <cell r="AQ614" t="str">
            <v xml:space="preserve">______ </v>
          </cell>
          <cell r="AR614" t="str">
            <v xml:space="preserve">______ </v>
          </cell>
          <cell r="AT614" t="str">
            <v xml:space="preserve">______ </v>
          </cell>
          <cell r="AU614" t="str">
            <v xml:space="preserve">______ </v>
          </cell>
          <cell r="AV614" t="str">
            <v xml:space="preserve">______ </v>
          </cell>
          <cell r="AY614" t="str">
            <v xml:space="preserve">______ </v>
          </cell>
          <cell r="AZ614" t="str">
            <v xml:space="preserve">______ </v>
          </cell>
          <cell r="BA614" t="str">
            <v xml:space="preserve">______ </v>
          </cell>
          <cell r="BC614" t="str">
            <v xml:space="preserve">______ </v>
          </cell>
          <cell r="BD614" t="str">
            <v xml:space="preserve">______ </v>
          </cell>
          <cell r="BE614" t="str">
            <v xml:space="preserve">______ </v>
          </cell>
          <cell r="BG614" t="str">
            <v xml:space="preserve">______ </v>
          </cell>
          <cell r="BH614" t="str">
            <v xml:space="preserve">______ </v>
          </cell>
          <cell r="BI614" t="str">
            <v xml:space="preserve">______ </v>
          </cell>
          <cell r="BK614" t="str">
            <v xml:space="preserve">______ </v>
          </cell>
          <cell r="BL614" t="str">
            <v xml:space="preserve">______ </v>
          </cell>
          <cell r="BM614" t="str">
            <v xml:space="preserve">______ </v>
          </cell>
          <cell r="BP614" t="str">
            <v xml:space="preserve">______ </v>
          </cell>
          <cell r="BQ614" t="str">
            <v xml:space="preserve">______ </v>
          </cell>
          <cell r="BR614" t="str">
            <v xml:space="preserve">______ </v>
          </cell>
          <cell r="BT614" t="str">
            <v xml:space="preserve">______ </v>
          </cell>
          <cell r="BU614" t="str">
            <v xml:space="preserve">______ </v>
          </cell>
          <cell r="BV614" t="str">
            <v xml:space="preserve">______ </v>
          </cell>
          <cell r="BX614" t="str">
            <v xml:space="preserve">______ </v>
          </cell>
          <cell r="BY614" t="str">
            <v xml:space="preserve">______ </v>
          </cell>
          <cell r="BZ614" t="str">
            <v xml:space="preserve">______ </v>
          </cell>
          <cell r="CB614" t="str">
            <v xml:space="preserve">______ </v>
          </cell>
          <cell r="CC614" t="str">
            <v xml:space="preserve">______ </v>
          </cell>
          <cell r="CD614" t="str">
            <v xml:space="preserve">______ </v>
          </cell>
          <cell r="CG614" t="str">
            <v xml:space="preserve">______ </v>
          </cell>
          <cell r="CH614" t="str">
            <v xml:space="preserve">______ </v>
          </cell>
          <cell r="CI614" t="str">
            <v xml:space="preserve">______ </v>
          </cell>
        </row>
        <row r="615">
          <cell r="A615" t="str">
            <v>TOTAL G&amp;A EXPENSE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K615">
            <v>0.23299999999999998</v>
          </cell>
          <cell r="L615">
            <v>0.22800000000000001</v>
          </cell>
          <cell r="M615">
            <v>0.1</v>
          </cell>
          <cell r="N615">
            <v>0.16500000000000001</v>
          </cell>
          <cell r="Q615">
            <v>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Y615">
            <v>0</v>
          </cell>
          <cell r="Z615">
            <v>0</v>
          </cell>
          <cell r="AA615">
            <v>0</v>
          </cell>
          <cell r="AC615">
            <v>0</v>
          </cell>
          <cell r="AD615">
            <v>0</v>
          </cell>
          <cell r="AE615">
            <v>0</v>
          </cell>
          <cell r="AH615">
            <v>0</v>
          </cell>
          <cell r="AI615">
            <v>0</v>
          </cell>
          <cell r="AJ615">
            <v>0</v>
          </cell>
          <cell r="AL615">
            <v>0</v>
          </cell>
          <cell r="AM615">
            <v>0</v>
          </cell>
          <cell r="AN615">
            <v>0</v>
          </cell>
          <cell r="AP615">
            <v>0</v>
          </cell>
          <cell r="AQ615">
            <v>0</v>
          </cell>
          <cell r="AR615">
            <v>0</v>
          </cell>
          <cell r="AT615">
            <v>0</v>
          </cell>
          <cell r="AU615">
            <v>0</v>
          </cell>
          <cell r="AV615">
            <v>0</v>
          </cell>
          <cell r="AY615">
            <v>0</v>
          </cell>
          <cell r="AZ615">
            <v>0</v>
          </cell>
          <cell r="BA615">
            <v>0</v>
          </cell>
          <cell r="BC615">
            <v>0</v>
          </cell>
          <cell r="BD615">
            <v>0</v>
          </cell>
          <cell r="BE615">
            <v>0</v>
          </cell>
          <cell r="BG615">
            <v>0</v>
          </cell>
          <cell r="BH615">
            <v>0</v>
          </cell>
          <cell r="BI615">
            <v>0</v>
          </cell>
          <cell r="BK615">
            <v>0</v>
          </cell>
          <cell r="BL615">
            <v>0</v>
          </cell>
          <cell r="BM615">
            <v>0</v>
          </cell>
          <cell r="BP615">
            <v>0</v>
          </cell>
          <cell r="BQ615">
            <v>0</v>
          </cell>
          <cell r="BR615">
            <v>0</v>
          </cell>
          <cell r="BT615">
            <v>0</v>
          </cell>
          <cell r="BU615">
            <v>0</v>
          </cell>
          <cell r="BV615">
            <v>0</v>
          </cell>
          <cell r="BX615">
            <v>0</v>
          </cell>
          <cell r="BY615">
            <v>0</v>
          </cell>
          <cell r="BZ615">
            <v>0</v>
          </cell>
          <cell r="CB615">
            <v>0</v>
          </cell>
          <cell r="CC615">
            <v>0</v>
          </cell>
          <cell r="CD615">
            <v>0</v>
          </cell>
          <cell r="CG615">
            <v>0</v>
          </cell>
          <cell r="CH615">
            <v>0</v>
          </cell>
          <cell r="CI615">
            <v>0</v>
          </cell>
        </row>
        <row r="617">
          <cell r="A617" t="str">
            <v>S,G&amp;A - DIV</v>
          </cell>
          <cell r="E617">
            <v>1.4</v>
          </cell>
          <cell r="F617">
            <v>1.1000000000000001</v>
          </cell>
          <cell r="G617">
            <v>1</v>
          </cell>
          <cell r="H617">
            <v>0.8</v>
          </cell>
          <cell r="K617">
            <v>0.80600000000000005</v>
          </cell>
          <cell r="L617">
            <v>0.75100000000000011</v>
          </cell>
          <cell r="M617">
            <v>0.43159999999999998</v>
          </cell>
          <cell r="N617">
            <v>0.39700000000000002</v>
          </cell>
          <cell r="Q617">
            <v>0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Y617">
            <v>0</v>
          </cell>
          <cell r="Z617">
            <v>0</v>
          </cell>
          <cell r="AA617">
            <v>0</v>
          </cell>
          <cell r="AC617">
            <v>0</v>
          </cell>
          <cell r="AD617">
            <v>0</v>
          </cell>
          <cell r="AE617">
            <v>0</v>
          </cell>
          <cell r="AH617">
            <v>0</v>
          </cell>
          <cell r="AI617">
            <v>0</v>
          </cell>
          <cell r="AJ617">
            <v>0</v>
          </cell>
          <cell r="AL617">
            <v>0</v>
          </cell>
          <cell r="AM617">
            <v>0</v>
          </cell>
          <cell r="AN617">
            <v>0</v>
          </cell>
          <cell r="AP617">
            <v>0</v>
          </cell>
          <cell r="AQ617">
            <v>0</v>
          </cell>
          <cell r="AR617">
            <v>0</v>
          </cell>
          <cell r="AT617">
            <v>0</v>
          </cell>
          <cell r="AU617">
            <v>0</v>
          </cell>
          <cell r="AV617">
            <v>0</v>
          </cell>
          <cell r="AY617">
            <v>0</v>
          </cell>
          <cell r="AZ617">
            <v>0</v>
          </cell>
          <cell r="BA617">
            <v>0</v>
          </cell>
          <cell r="BC617">
            <v>0</v>
          </cell>
          <cell r="BD617">
            <v>0</v>
          </cell>
          <cell r="BE617">
            <v>0</v>
          </cell>
          <cell r="BG617">
            <v>0</v>
          </cell>
          <cell r="BH617">
            <v>0</v>
          </cell>
          <cell r="BI617">
            <v>0</v>
          </cell>
          <cell r="BK617">
            <v>0</v>
          </cell>
          <cell r="BL617">
            <v>0</v>
          </cell>
          <cell r="BM617">
            <v>0</v>
          </cell>
          <cell r="BP617">
            <v>0</v>
          </cell>
          <cell r="BQ617">
            <v>0</v>
          </cell>
          <cell r="BR617">
            <v>0</v>
          </cell>
          <cell r="BT617">
            <v>0</v>
          </cell>
          <cell r="BU617">
            <v>0</v>
          </cell>
          <cell r="BV617">
            <v>0</v>
          </cell>
          <cell r="BX617">
            <v>0</v>
          </cell>
          <cell r="BY617">
            <v>0</v>
          </cell>
          <cell r="BZ617">
            <v>0</v>
          </cell>
          <cell r="CB617">
            <v>0</v>
          </cell>
          <cell r="CC617">
            <v>0</v>
          </cell>
          <cell r="CD617">
            <v>0</v>
          </cell>
          <cell r="CG617">
            <v>0</v>
          </cell>
          <cell r="CH617">
            <v>0</v>
          </cell>
          <cell r="CI617">
            <v>0</v>
          </cell>
        </row>
        <row r="618">
          <cell r="A618" t="str">
            <v>S,G&amp;A - ALLOC</v>
          </cell>
          <cell r="E618">
            <v>0.1</v>
          </cell>
          <cell r="F618">
            <v>0.2</v>
          </cell>
          <cell r="G618">
            <v>0.2</v>
          </cell>
          <cell r="H618">
            <v>0.1</v>
          </cell>
          <cell r="K618">
            <v>7.0000000000000007E-2</v>
          </cell>
          <cell r="L618">
            <v>8.0250000000000002E-2</v>
          </cell>
          <cell r="M618">
            <v>8.1250000000000003E-2</v>
          </cell>
          <cell r="N618">
            <v>0.113</v>
          </cell>
          <cell r="Q618">
            <v>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Y618">
            <v>0</v>
          </cell>
          <cell r="Z618">
            <v>0</v>
          </cell>
          <cell r="AA618">
            <v>0</v>
          </cell>
          <cell r="AC618">
            <v>0</v>
          </cell>
          <cell r="AD618">
            <v>0</v>
          </cell>
          <cell r="AE618">
            <v>0</v>
          </cell>
          <cell r="AH618">
            <v>0</v>
          </cell>
          <cell r="AI618">
            <v>0</v>
          </cell>
          <cell r="AJ618">
            <v>0</v>
          </cell>
          <cell r="AL618">
            <v>0</v>
          </cell>
          <cell r="AM618">
            <v>0</v>
          </cell>
          <cell r="AN618">
            <v>0</v>
          </cell>
          <cell r="AP618">
            <v>0</v>
          </cell>
          <cell r="AQ618">
            <v>0</v>
          </cell>
          <cell r="AR618">
            <v>0</v>
          </cell>
          <cell r="AT618">
            <v>0</v>
          </cell>
          <cell r="AU618">
            <v>0</v>
          </cell>
          <cell r="AV618">
            <v>0</v>
          </cell>
          <cell r="AY618">
            <v>0</v>
          </cell>
          <cell r="AZ618">
            <v>0</v>
          </cell>
          <cell r="BA618">
            <v>0</v>
          </cell>
          <cell r="BC618">
            <v>0</v>
          </cell>
          <cell r="BD618">
            <v>0</v>
          </cell>
          <cell r="BE618">
            <v>0</v>
          </cell>
          <cell r="BG618">
            <v>0</v>
          </cell>
          <cell r="BH618">
            <v>0</v>
          </cell>
          <cell r="BI618">
            <v>0</v>
          </cell>
          <cell r="BK618">
            <v>0</v>
          </cell>
          <cell r="BL618">
            <v>0</v>
          </cell>
          <cell r="BM618">
            <v>0</v>
          </cell>
          <cell r="BP618">
            <v>0</v>
          </cell>
          <cell r="BQ618">
            <v>0</v>
          </cell>
          <cell r="BR618">
            <v>0</v>
          </cell>
          <cell r="BT618">
            <v>0</v>
          </cell>
          <cell r="BU618">
            <v>0</v>
          </cell>
          <cell r="BV618">
            <v>0</v>
          </cell>
          <cell r="BX618">
            <v>0</v>
          </cell>
          <cell r="BY618">
            <v>0</v>
          </cell>
          <cell r="BZ618">
            <v>0</v>
          </cell>
          <cell r="CB618">
            <v>0</v>
          </cell>
          <cell r="CC618">
            <v>0</v>
          </cell>
          <cell r="CD618">
            <v>0</v>
          </cell>
          <cell r="CG618">
            <v>0</v>
          </cell>
          <cell r="CH618">
            <v>0</v>
          </cell>
          <cell r="CI618">
            <v>0</v>
          </cell>
        </row>
        <row r="619">
          <cell r="E619" t="str">
            <v xml:space="preserve">______ </v>
          </cell>
          <cell r="F619" t="str">
            <v xml:space="preserve">______ </v>
          </cell>
          <cell r="G619" t="str">
            <v xml:space="preserve">______ </v>
          </cell>
          <cell r="H619" t="str">
            <v xml:space="preserve">______ </v>
          </cell>
          <cell r="K619" t="str">
            <v xml:space="preserve">______ </v>
          </cell>
          <cell r="L619" t="str">
            <v xml:space="preserve">______ </v>
          </cell>
          <cell r="M619" t="str">
            <v xml:space="preserve">______ </v>
          </cell>
          <cell r="N619" t="str">
            <v xml:space="preserve">______ </v>
          </cell>
          <cell r="Q619" t="str">
            <v xml:space="preserve">______ </v>
          </cell>
          <cell r="R619" t="str">
            <v xml:space="preserve">______ </v>
          </cell>
          <cell r="S619" t="str">
            <v xml:space="preserve">______ </v>
          </cell>
          <cell r="U619" t="str">
            <v xml:space="preserve">______ </v>
          </cell>
          <cell r="V619" t="str">
            <v xml:space="preserve">______ </v>
          </cell>
          <cell r="W619" t="str">
            <v xml:space="preserve">______ </v>
          </cell>
          <cell r="Y619" t="str">
            <v xml:space="preserve">______ </v>
          </cell>
          <cell r="Z619" t="str">
            <v xml:space="preserve">______ </v>
          </cell>
          <cell r="AA619" t="str">
            <v xml:space="preserve">______ </v>
          </cell>
          <cell r="AC619" t="str">
            <v xml:space="preserve">______ </v>
          </cell>
          <cell r="AD619" t="str">
            <v xml:space="preserve">______ </v>
          </cell>
          <cell r="AE619" t="str">
            <v xml:space="preserve">______ </v>
          </cell>
          <cell r="AH619" t="str">
            <v xml:space="preserve">______ </v>
          </cell>
          <cell r="AI619" t="str">
            <v xml:space="preserve">______ </v>
          </cell>
          <cell r="AJ619" t="str">
            <v xml:space="preserve">______ </v>
          </cell>
          <cell r="AL619" t="str">
            <v xml:space="preserve">______ </v>
          </cell>
          <cell r="AM619" t="str">
            <v xml:space="preserve">______ </v>
          </cell>
          <cell r="AN619" t="str">
            <v xml:space="preserve">______ </v>
          </cell>
          <cell r="AP619" t="str">
            <v xml:space="preserve">______ </v>
          </cell>
          <cell r="AQ619" t="str">
            <v xml:space="preserve">______ </v>
          </cell>
          <cell r="AR619" t="str">
            <v xml:space="preserve">______ </v>
          </cell>
          <cell r="AT619" t="str">
            <v xml:space="preserve">______ </v>
          </cell>
          <cell r="AU619" t="str">
            <v xml:space="preserve">______ </v>
          </cell>
          <cell r="AV619" t="str">
            <v xml:space="preserve">______ </v>
          </cell>
          <cell r="AY619" t="str">
            <v xml:space="preserve">______ </v>
          </cell>
          <cell r="AZ619" t="str">
            <v xml:space="preserve">______ </v>
          </cell>
          <cell r="BA619" t="str">
            <v xml:space="preserve">______ </v>
          </cell>
          <cell r="BC619" t="str">
            <v xml:space="preserve">______ </v>
          </cell>
          <cell r="BD619" t="str">
            <v xml:space="preserve">______ </v>
          </cell>
          <cell r="BE619" t="str">
            <v xml:space="preserve">______ </v>
          </cell>
          <cell r="BG619" t="str">
            <v xml:space="preserve">______ </v>
          </cell>
          <cell r="BH619" t="str">
            <v xml:space="preserve">______ </v>
          </cell>
          <cell r="BI619" t="str">
            <v xml:space="preserve">______ </v>
          </cell>
          <cell r="BK619" t="str">
            <v xml:space="preserve">______ </v>
          </cell>
          <cell r="BL619" t="str">
            <v xml:space="preserve">______ </v>
          </cell>
          <cell r="BM619" t="str">
            <v xml:space="preserve">______ </v>
          </cell>
          <cell r="BP619" t="str">
            <v xml:space="preserve">______ </v>
          </cell>
          <cell r="BQ619" t="str">
            <v xml:space="preserve">______ </v>
          </cell>
          <cell r="BR619" t="str">
            <v xml:space="preserve">______ </v>
          </cell>
          <cell r="BT619" t="str">
            <v xml:space="preserve">______ </v>
          </cell>
          <cell r="BU619" t="str">
            <v xml:space="preserve">______ </v>
          </cell>
          <cell r="BV619" t="str">
            <v xml:space="preserve">______ </v>
          </cell>
          <cell r="BX619" t="str">
            <v xml:space="preserve">______ </v>
          </cell>
          <cell r="BY619" t="str">
            <v xml:space="preserve">______ </v>
          </cell>
          <cell r="BZ619" t="str">
            <v xml:space="preserve">______ </v>
          </cell>
          <cell r="CB619" t="str">
            <v xml:space="preserve">______ </v>
          </cell>
          <cell r="CC619" t="str">
            <v xml:space="preserve">______ </v>
          </cell>
          <cell r="CD619" t="str">
            <v xml:space="preserve">______ </v>
          </cell>
          <cell r="CG619" t="str">
            <v xml:space="preserve">______ </v>
          </cell>
          <cell r="CH619" t="str">
            <v xml:space="preserve">______ </v>
          </cell>
          <cell r="CI619" t="str">
            <v xml:space="preserve">______ </v>
          </cell>
        </row>
        <row r="620">
          <cell r="A620" t="str">
            <v>TOTAL OPERATING EXP</v>
          </cell>
          <cell r="E620">
            <v>4.0999999999999996</v>
          </cell>
          <cell r="F620">
            <v>4.4000000000000004</v>
          </cell>
          <cell r="G620">
            <v>4.4000000000000004</v>
          </cell>
          <cell r="H620">
            <v>3.1</v>
          </cell>
          <cell r="K620">
            <v>2.3009999999999997</v>
          </cell>
          <cell r="L620">
            <v>1.6332500000000001</v>
          </cell>
          <cell r="M620">
            <v>1.39425</v>
          </cell>
          <cell r="N620">
            <v>0.60805338461538461</v>
          </cell>
          <cell r="Q620">
            <v>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Y620">
            <v>0</v>
          </cell>
          <cell r="Z620">
            <v>0</v>
          </cell>
          <cell r="AA620">
            <v>0</v>
          </cell>
          <cell r="AC620">
            <v>0</v>
          </cell>
          <cell r="AD620">
            <v>0</v>
          </cell>
          <cell r="AE620">
            <v>0</v>
          </cell>
          <cell r="AH620">
            <v>0</v>
          </cell>
          <cell r="AI620">
            <v>0</v>
          </cell>
          <cell r="AJ620">
            <v>0</v>
          </cell>
          <cell r="AL620">
            <v>0</v>
          </cell>
          <cell r="AM620">
            <v>0</v>
          </cell>
          <cell r="AN620">
            <v>0</v>
          </cell>
          <cell r="AP620">
            <v>0</v>
          </cell>
          <cell r="AQ620">
            <v>0</v>
          </cell>
          <cell r="AR620">
            <v>0</v>
          </cell>
          <cell r="AT620">
            <v>0</v>
          </cell>
          <cell r="AU620">
            <v>0</v>
          </cell>
          <cell r="AV620">
            <v>0</v>
          </cell>
          <cell r="AY620">
            <v>0</v>
          </cell>
          <cell r="AZ620">
            <v>0</v>
          </cell>
          <cell r="BA620">
            <v>0</v>
          </cell>
          <cell r="BC620">
            <v>0</v>
          </cell>
          <cell r="BD620">
            <v>0</v>
          </cell>
          <cell r="BE620">
            <v>0</v>
          </cell>
          <cell r="BG620">
            <v>0</v>
          </cell>
          <cell r="BH620">
            <v>0</v>
          </cell>
          <cell r="BI620">
            <v>0</v>
          </cell>
          <cell r="BK620">
            <v>0</v>
          </cell>
          <cell r="BL620">
            <v>0</v>
          </cell>
          <cell r="BM620">
            <v>0</v>
          </cell>
          <cell r="BP620">
            <v>0</v>
          </cell>
          <cell r="BQ620">
            <v>0</v>
          </cell>
          <cell r="BR620">
            <v>0</v>
          </cell>
          <cell r="BT620">
            <v>0</v>
          </cell>
          <cell r="BU620">
            <v>0</v>
          </cell>
          <cell r="BV620">
            <v>0</v>
          </cell>
          <cell r="BX620">
            <v>0</v>
          </cell>
          <cell r="BY620">
            <v>0</v>
          </cell>
          <cell r="BZ620">
            <v>0</v>
          </cell>
          <cell r="CB620">
            <v>0</v>
          </cell>
          <cell r="CC620">
            <v>0</v>
          </cell>
          <cell r="CD620">
            <v>0</v>
          </cell>
          <cell r="CG620">
            <v>0</v>
          </cell>
          <cell r="CH620">
            <v>0</v>
          </cell>
          <cell r="CI620">
            <v>0</v>
          </cell>
        </row>
        <row r="621">
          <cell r="B621" t="str">
            <v>% SALES</v>
          </cell>
          <cell r="E621">
            <v>0.89130434782608692</v>
          </cell>
          <cell r="F621">
            <v>0.46808510638297873</v>
          </cell>
          <cell r="G621">
            <v>0.78571428571428581</v>
          </cell>
          <cell r="H621">
            <v>0.75609756097560987</v>
          </cell>
          <cell r="K621">
            <v>0.5725304802189598</v>
          </cell>
          <cell r="L621">
            <v>0.3787861218052786</v>
          </cell>
          <cell r="M621">
            <v>0.49576664885213617</v>
          </cell>
          <cell r="N621">
            <v>0.27118951950568304</v>
          </cell>
          <cell r="Q621">
            <v>0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Y621">
            <v>0</v>
          </cell>
          <cell r="Z621">
            <v>0</v>
          </cell>
          <cell r="AA621">
            <v>0</v>
          </cell>
          <cell r="AC621">
            <v>0</v>
          </cell>
          <cell r="AD621">
            <v>0</v>
          </cell>
          <cell r="AE621">
            <v>0</v>
          </cell>
          <cell r="AH621">
            <v>0</v>
          </cell>
          <cell r="AI621">
            <v>0</v>
          </cell>
          <cell r="AJ621">
            <v>0</v>
          </cell>
          <cell r="AL621">
            <v>0</v>
          </cell>
          <cell r="AM621">
            <v>0</v>
          </cell>
          <cell r="AN621">
            <v>0</v>
          </cell>
          <cell r="AP621">
            <v>0</v>
          </cell>
          <cell r="AQ621">
            <v>0</v>
          </cell>
          <cell r="AR621">
            <v>0</v>
          </cell>
          <cell r="AT621">
            <v>0</v>
          </cell>
          <cell r="AU621">
            <v>0</v>
          </cell>
          <cell r="AV621">
            <v>0</v>
          </cell>
          <cell r="AY621">
            <v>0</v>
          </cell>
          <cell r="AZ621">
            <v>0</v>
          </cell>
          <cell r="BA621">
            <v>0</v>
          </cell>
          <cell r="BC621">
            <v>0</v>
          </cell>
          <cell r="BD621">
            <v>0</v>
          </cell>
          <cell r="BE621">
            <v>0</v>
          </cell>
          <cell r="BG621">
            <v>0</v>
          </cell>
          <cell r="BH621">
            <v>0</v>
          </cell>
          <cell r="BI621">
            <v>0</v>
          </cell>
          <cell r="BK621">
            <v>0</v>
          </cell>
          <cell r="BL621">
            <v>0</v>
          </cell>
          <cell r="BM621">
            <v>0</v>
          </cell>
          <cell r="BP621">
            <v>0</v>
          </cell>
          <cell r="BQ621">
            <v>0</v>
          </cell>
          <cell r="BR621">
            <v>0</v>
          </cell>
          <cell r="BT621">
            <v>0</v>
          </cell>
          <cell r="BU621">
            <v>0</v>
          </cell>
          <cell r="BV621">
            <v>0</v>
          </cell>
          <cell r="BX621">
            <v>0</v>
          </cell>
          <cell r="BY621">
            <v>0</v>
          </cell>
          <cell r="BZ621">
            <v>0</v>
          </cell>
          <cell r="CB621">
            <v>0</v>
          </cell>
          <cell r="CC621">
            <v>0</v>
          </cell>
          <cell r="CD621">
            <v>0</v>
          </cell>
          <cell r="CG621">
            <v>0</v>
          </cell>
          <cell r="CH621">
            <v>0</v>
          </cell>
          <cell r="CI621">
            <v>0</v>
          </cell>
        </row>
        <row r="623">
          <cell r="A623" t="str">
            <v>CONTRIBUTION MARGIN</v>
          </cell>
          <cell r="E623">
            <v>-3.9999999999999996</v>
          </cell>
          <cell r="F623">
            <v>-0.40000000000000036</v>
          </cell>
          <cell r="G623">
            <v>-2.0000000000000004</v>
          </cell>
          <cell r="H623">
            <v>-1.5</v>
          </cell>
          <cell r="K623">
            <v>0.19600000000000062</v>
          </cell>
          <cell r="L623">
            <v>0.35155000000000025</v>
          </cell>
          <cell r="M623">
            <v>1.3845070000000002</v>
          </cell>
          <cell r="N623">
            <v>3.9203560153846153</v>
          </cell>
          <cell r="Q623">
            <v>0</v>
          </cell>
          <cell r="R623">
            <v>0</v>
          </cell>
          <cell r="S623">
            <v>0</v>
          </cell>
          <cell r="U623">
            <v>0</v>
          </cell>
          <cell r="V623">
            <v>0</v>
          </cell>
          <cell r="W623">
            <v>0</v>
          </cell>
          <cell r="Y623">
            <v>0</v>
          </cell>
          <cell r="Z623">
            <v>0</v>
          </cell>
          <cell r="AA623">
            <v>0</v>
          </cell>
          <cell r="AC623">
            <v>0</v>
          </cell>
          <cell r="AD623">
            <v>0</v>
          </cell>
          <cell r="AE623">
            <v>0</v>
          </cell>
          <cell r="AH623">
            <v>0</v>
          </cell>
          <cell r="AI623">
            <v>0</v>
          </cell>
          <cell r="AJ623">
            <v>0</v>
          </cell>
          <cell r="AL623">
            <v>0</v>
          </cell>
          <cell r="AM623">
            <v>0</v>
          </cell>
          <cell r="AN623">
            <v>0</v>
          </cell>
          <cell r="AP623">
            <v>0</v>
          </cell>
          <cell r="AQ623">
            <v>0</v>
          </cell>
          <cell r="AR623">
            <v>0</v>
          </cell>
          <cell r="AT623">
            <v>0</v>
          </cell>
          <cell r="AU623">
            <v>0</v>
          </cell>
          <cell r="AV623">
            <v>0</v>
          </cell>
          <cell r="AY623">
            <v>0</v>
          </cell>
          <cell r="AZ623">
            <v>0</v>
          </cell>
          <cell r="BA623">
            <v>0</v>
          </cell>
          <cell r="BC623">
            <v>0</v>
          </cell>
          <cell r="BD623">
            <v>0</v>
          </cell>
          <cell r="BE623">
            <v>0</v>
          </cell>
          <cell r="BG623">
            <v>0</v>
          </cell>
          <cell r="BH623">
            <v>0</v>
          </cell>
          <cell r="BI623">
            <v>0</v>
          </cell>
          <cell r="BK623">
            <v>0</v>
          </cell>
          <cell r="BL623">
            <v>0</v>
          </cell>
          <cell r="BM623">
            <v>0</v>
          </cell>
          <cell r="BP623">
            <v>0</v>
          </cell>
          <cell r="BQ623">
            <v>0</v>
          </cell>
          <cell r="BR623">
            <v>0</v>
          </cell>
          <cell r="BT623">
            <v>0</v>
          </cell>
          <cell r="BU623">
            <v>0</v>
          </cell>
          <cell r="BV623">
            <v>0</v>
          </cell>
          <cell r="BX623">
            <v>0</v>
          </cell>
          <cell r="BY623">
            <v>0</v>
          </cell>
          <cell r="BZ623">
            <v>0</v>
          </cell>
          <cell r="CB623">
            <v>0</v>
          </cell>
          <cell r="CC623">
            <v>0</v>
          </cell>
          <cell r="CD623">
            <v>0</v>
          </cell>
          <cell r="CG623">
            <v>0</v>
          </cell>
          <cell r="CH623">
            <v>0</v>
          </cell>
          <cell r="CI623">
            <v>0</v>
          </cell>
        </row>
        <row r="624">
          <cell r="B624" t="str">
            <v>% SALES</v>
          </cell>
          <cell r="E624">
            <v>-0.86956521739130432</v>
          </cell>
          <cell r="F624">
            <v>-4.2553191489361736E-2</v>
          </cell>
          <cell r="G624">
            <v>-0.35714285714285726</v>
          </cell>
          <cell r="H624">
            <v>-0.36585365853658541</v>
          </cell>
          <cell r="K624">
            <v>4.8768350335904605E-2</v>
          </cell>
          <cell r="L624">
            <v>8.1532074771557189E-2</v>
          </cell>
          <cell r="M624">
            <v>0.49230223826596703</v>
          </cell>
          <cell r="N624">
            <v>1.7484640181319839</v>
          </cell>
          <cell r="Q624">
            <v>0</v>
          </cell>
          <cell r="R624">
            <v>0</v>
          </cell>
          <cell r="S624">
            <v>0</v>
          </cell>
          <cell r="U624">
            <v>0</v>
          </cell>
          <cell r="V624">
            <v>0</v>
          </cell>
          <cell r="W624">
            <v>0</v>
          </cell>
          <cell r="Y624">
            <v>0</v>
          </cell>
          <cell r="Z624">
            <v>0</v>
          </cell>
          <cell r="AA624">
            <v>0</v>
          </cell>
          <cell r="AC624">
            <v>0</v>
          </cell>
          <cell r="AD624">
            <v>0</v>
          </cell>
          <cell r="AE624">
            <v>0</v>
          </cell>
          <cell r="AH624">
            <v>0</v>
          </cell>
          <cell r="AI624">
            <v>0</v>
          </cell>
          <cell r="AJ624">
            <v>0</v>
          </cell>
          <cell r="AL624">
            <v>0</v>
          </cell>
          <cell r="AM624">
            <v>0</v>
          </cell>
          <cell r="AN624">
            <v>0</v>
          </cell>
          <cell r="AP624">
            <v>0</v>
          </cell>
          <cell r="AQ624">
            <v>0</v>
          </cell>
          <cell r="AR624">
            <v>0</v>
          </cell>
          <cell r="AT624">
            <v>0</v>
          </cell>
          <cell r="AU624">
            <v>0</v>
          </cell>
          <cell r="AV624">
            <v>0</v>
          </cell>
          <cell r="AY624">
            <v>0</v>
          </cell>
          <cell r="AZ624">
            <v>0</v>
          </cell>
          <cell r="BA624">
            <v>0</v>
          </cell>
          <cell r="BC624">
            <v>0</v>
          </cell>
          <cell r="BD624">
            <v>0</v>
          </cell>
          <cell r="BE624">
            <v>0</v>
          </cell>
          <cell r="BG624">
            <v>0</v>
          </cell>
          <cell r="BH624">
            <v>0</v>
          </cell>
          <cell r="BI624">
            <v>0</v>
          </cell>
          <cell r="BK624">
            <v>0</v>
          </cell>
          <cell r="BL624">
            <v>0</v>
          </cell>
          <cell r="BM624">
            <v>0</v>
          </cell>
          <cell r="BP624">
            <v>0</v>
          </cell>
          <cell r="BQ624">
            <v>0</v>
          </cell>
          <cell r="BR624">
            <v>0</v>
          </cell>
          <cell r="BT624">
            <v>0</v>
          </cell>
          <cell r="BU624">
            <v>0</v>
          </cell>
          <cell r="BV624">
            <v>0</v>
          </cell>
          <cell r="BX624">
            <v>0</v>
          </cell>
          <cell r="BY624">
            <v>0</v>
          </cell>
          <cell r="BZ624">
            <v>0</v>
          </cell>
          <cell r="CB624">
            <v>0</v>
          </cell>
          <cell r="CC624">
            <v>0</v>
          </cell>
          <cell r="CD624">
            <v>0</v>
          </cell>
          <cell r="CG624">
            <v>0</v>
          </cell>
          <cell r="CH624">
            <v>0</v>
          </cell>
          <cell r="CI624">
            <v>0</v>
          </cell>
        </row>
        <row r="626">
          <cell r="A626" t="str">
            <v>GENERAL FUNDING</v>
          </cell>
          <cell r="E626">
            <v>-2.1</v>
          </cell>
          <cell r="F626">
            <v>-2.5</v>
          </cell>
          <cell r="G626">
            <v>-2.5</v>
          </cell>
          <cell r="H626">
            <v>-2.4</v>
          </cell>
          <cell r="K626">
            <v>0.22</v>
          </cell>
          <cell r="L626">
            <v>-0.2</v>
          </cell>
          <cell r="M626">
            <v>1.3</v>
          </cell>
          <cell r="N626">
            <v>3.6680000000000001</v>
          </cell>
          <cell r="Q626">
            <v>0</v>
          </cell>
          <cell r="U626">
            <v>0</v>
          </cell>
          <cell r="Y626">
            <v>0</v>
          </cell>
          <cell r="AC626">
            <v>0</v>
          </cell>
          <cell r="AD626">
            <v>0</v>
          </cell>
          <cell r="AE626">
            <v>0</v>
          </cell>
          <cell r="AH626">
            <v>0</v>
          </cell>
          <cell r="AI626">
            <v>0</v>
          </cell>
          <cell r="AJ626">
            <v>0</v>
          </cell>
          <cell r="AL626">
            <v>0</v>
          </cell>
          <cell r="AM626">
            <v>0</v>
          </cell>
          <cell r="AN626">
            <v>0</v>
          </cell>
          <cell r="AP626">
            <v>0</v>
          </cell>
          <cell r="AQ626">
            <v>0</v>
          </cell>
          <cell r="AR626">
            <v>0</v>
          </cell>
          <cell r="AT626">
            <v>0</v>
          </cell>
          <cell r="AU626">
            <v>0</v>
          </cell>
          <cell r="AV626">
            <v>0</v>
          </cell>
          <cell r="AY626">
            <v>0</v>
          </cell>
          <cell r="AZ626">
            <v>0</v>
          </cell>
          <cell r="BA626">
            <v>0</v>
          </cell>
          <cell r="BC626">
            <v>0</v>
          </cell>
          <cell r="BD626">
            <v>0</v>
          </cell>
          <cell r="BE626">
            <v>0</v>
          </cell>
          <cell r="BG626">
            <v>0</v>
          </cell>
          <cell r="BH626">
            <v>0</v>
          </cell>
          <cell r="BI626">
            <v>0</v>
          </cell>
          <cell r="BK626">
            <v>0</v>
          </cell>
          <cell r="BL626">
            <v>0</v>
          </cell>
          <cell r="BM626">
            <v>0</v>
          </cell>
          <cell r="BP626">
            <v>0</v>
          </cell>
          <cell r="BQ626">
            <v>0</v>
          </cell>
          <cell r="BR626">
            <v>0</v>
          </cell>
          <cell r="BT626">
            <v>0</v>
          </cell>
          <cell r="BU626">
            <v>0</v>
          </cell>
          <cell r="BV626">
            <v>0</v>
          </cell>
          <cell r="BX626">
            <v>0</v>
          </cell>
          <cell r="BY626">
            <v>0</v>
          </cell>
          <cell r="BZ626">
            <v>0</v>
          </cell>
          <cell r="CB626">
            <v>0</v>
          </cell>
          <cell r="CC626">
            <v>0</v>
          </cell>
          <cell r="CD626">
            <v>0</v>
          </cell>
          <cell r="CG626">
            <v>0</v>
          </cell>
          <cell r="CH626">
            <v>0</v>
          </cell>
          <cell r="CI626">
            <v>0</v>
          </cell>
        </row>
        <row r="627">
          <cell r="A627" t="str">
            <v>R&amp;D ASSESSMENT</v>
          </cell>
          <cell r="E627">
            <v>0</v>
          </cell>
          <cell r="F627">
            <v>0.2</v>
          </cell>
          <cell r="G627">
            <v>0.5</v>
          </cell>
          <cell r="H627">
            <v>0.1</v>
          </cell>
          <cell r="K627">
            <v>0.18</v>
          </cell>
          <cell r="L627">
            <v>0.314</v>
          </cell>
          <cell r="M627">
            <v>0.109</v>
          </cell>
          <cell r="N627">
            <v>0.17600099999999999</v>
          </cell>
          <cell r="Q627">
            <v>0</v>
          </cell>
          <cell r="R627">
            <v>0</v>
          </cell>
          <cell r="S627">
            <v>0</v>
          </cell>
          <cell r="U627">
            <v>0</v>
          </cell>
          <cell r="V627">
            <v>0</v>
          </cell>
          <cell r="W627">
            <v>0</v>
          </cell>
          <cell r="Y627">
            <v>0</v>
          </cell>
          <cell r="Z627">
            <v>0</v>
          </cell>
          <cell r="AA627">
            <v>0</v>
          </cell>
          <cell r="AC627">
            <v>0</v>
          </cell>
          <cell r="AD627">
            <v>0</v>
          </cell>
          <cell r="AE627">
            <v>0</v>
          </cell>
          <cell r="AH627">
            <v>0</v>
          </cell>
          <cell r="AI627">
            <v>0</v>
          </cell>
          <cell r="AJ627">
            <v>0</v>
          </cell>
          <cell r="AL627">
            <v>0</v>
          </cell>
          <cell r="AM627">
            <v>0</v>
          </cell>
          <cell r="AN627">
            <v>0</v>
          </cell>
          <cell r="AP627">
            <v>0</v>
          </cell>
          <cell r="AQ627">
            <v>0</v>
          </cell>
          <cell r="AR627">
            <v>0</v>
          </cell>
          <cell r="AT627">
            <v>0</v>
          </cell>
          <cell r="AU627">
            <v>0</v>
          </cell>
          <cell r="AV627">
            <v>0</v>
          </cell>
          <cell r="AY627">
            <v>0</v>
          </cell>
          <cell r="AZ627">
            <v>0</v>
          </cell>
          <cell r="BA627">
            <v>0</v>
          </cell>
          <cell r="BC627">
            <v>0</v>
          </cell>
          <cell r="BD627">
            <v>0</v>
          </cell>
          <cell r="BE627">
            <v>0</v>
          </cell>
          <cell r="BG627">
            <v>0</v>
          </cell>
          <cell r="BH627">
            <v>0</v>
          </cell>
          <cell r="BI627">
            <v>0</v>
          </cell>
          <cell r="BK627">
            <v>0</v>
          </cell>
          <cell r="BL627">
            <v>0</v>
          </cell>
          <cell r="BM627">
            <v>0</v>
          </cell>
          <cell r="BP627">
            <v>0</v>
          </cell>
          <cell r="BQ627">
            <v>0</v>
          </cell>
          <cell r="BR627">
            <v>0</v>
          </cell>
          <cell r="BT627">
            <v>0</v>
          </cell>
          <cell r="BU627">
            <v>0</v>
          </cell>
          <cell r="BV627">
            <v>0</v>
          </cell>
          <cell r="BX627">
            <v>0</v>
          </cell>
          <cell r="BY627">
            <v>0</v>
          </cell>
          <cell r="BZ627">
            <v>0</v>
          </cell>
          <cell r="CB627">
            <v>0</v>
          </cell>
          <cell r="CC627">
            <v>0</v>
          </cell>
          <cell r="CD627">
            <v>0</v>
          </cell>
          <cell r="CG627">
            <v>0</v>
          </cell>
          <cell r="CH627">
            <v>0</v>
          </cell>
          <cell r="CI627">
            <v>0</v>
          </cell>
        </row>
        <row r="628">
          <cell r="A628" t="str">
            <v>CONTRACT SVC CHG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K628">
            <v>2.8000000000000001E-2</v>
          </cell>
          <cell r="L628">
            <v>3.6583999999999998E-2</v>
          </cell>
          <cell r="M628">
            <v>1.3000000000000001E-2</v>
          </cell>
          <cell r="N628">
            <v>2.7E-2</v>
          </cell>
          <cell r="Q628">
            <v>0</v>
          </cell>
          <cell r="R628">
            <v>0</v>
          </cell>
          <cell r="S628">
            <v>0</v>
          </cell>
          <cell r="U628">
            <v>0</v>
          </cell>
          <cell r="V628">
            <v>0</v>
          </cell>
          <cell r="W628">
            <v>0</v>
          </cell>
          <cell r="Y628">
            <v>0</v>
          </cell>
          <cell r="Z628">
            <v>0</v>
          </cell>
          <cell r="AA628">
            <v>0</v>
          </cell>
          <cell r="AC628">
            <v>0</v>
          </cell>
          <cell r="AD628">
            <v>0</v>
          </cell>
          <cell r="AE628">
            <v>0</v>
          </cell>
          <cell r="AH628">
            <v>0</v>
          </cell>
          <cell r="AI628">
            <v>0</v>
          </cell>
          <cell r="AJ628">
            <v>0</v>
          </cell>
          <cell r="AL628">
            <v>0</v>
          </cell>
          <cell r="AM628">
            <v>0</v>
          </cell>
          <cell r="AN628">
            <v>0</v>
          </cell>
          <cell r="AP628">
            <v>0</v>
          </cell>
          <cell r="AQ628">
            <v>0</v>
          </cell>
          <cell r="AR628">
            <v>0</v>
          </cell>
          <cell r="AT628">
            <v>0</v>
          </cell>
          <cell r="AU628">
            <v>0</v>
          </cell>
          <cell r="AV628">
            <v>0</v>
          </cell>
          <cell r="AY628">
            <v>0</v>
          </cell>
          <cell r="AZ628">
            <v>0</v>
          </cell>
          <cell r="BA628">
            <v>0</v>
          </cell>
          <cell r="BC628">
            <v>0</v>
          </cell>
          <cell r="BD628">
            <v>0</v>
          </cell>
          <cell r="BE628">
            <v>0</v>
          </cell>
          <cell r="BG628">
            <v>0</v>
          </cell>
          <cell r="BH628">
            <v>0</v>
          </cell>
          <cell r="BI628">
            <v>0</v>
          </cell>
          <cell r="BK628">
            <v>0</v>
          </cell>
          <cell r="BL628">
            <v>0</v>
          </cell>
          <cell r="BM628">
            <v>0</v>
          </cell>
          <cell r="BP628">
            <v>0</v>
          </cell>
          <cell r="BQ628">
            <v>0</v>
          </cell>
          <cell r="BR628">
            <v>0</v>
          </cell>
          <cell r="BT628">
            <v>0</v>
          </cell>
          <cell r="BU628">
            <v>0</v>
          </cell>
          <cell r="BV628">
            <v>0</v>
          </cell>
          <cell r="BX628">
            <v>0</v>
          </cell>
          <cell r="BY628">
            <v>0</v>
          </cell>
          <cell r="BZ628">
            <v>0</v>
          </cell>
          <cell r="CB628">
            <v>0</v>
          </cell>
          <cell r="CC628">
            <v>0</v>
          </cell>
          <cell r="CD628">
            <v>0</v>
          </cell>
          <cell r="CG628">
            <v>0</v>
          </cell>
          <cell r="CH628">
            <v>0</v>
          </cell>
          <cell r="CI628">
            <v>0</v>
          </cell>
        </row>
        <row r="629">
          <cell r="A629" t="str">
            <v>AREA COMPENSATION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Q629">
            <v>0</v>
          </cell>
          <cell r="U629">
            <v>0</v>
          </cell>
          <cell r="Y629">
            <v>0</v>
          </cell>
          <cell r="AC629">
            <v>0</v>
          </cell>
          <cell r="AD629">
            <v>0</v>
          </cell>
          <cell r="AE629">
            <v>0</v>
          </cell>
          <cell r="AH629">
            <v>0</v>
          </cell>
          <cell r="AI629">
            <v>0</v>
          </cell>
          <cell r="AJ629">
            <v>0</v>
          </cell>
          <cell r="AL629">
            <v>0</v>
          </cell>
          <cell r="AM629">
            <v>0</v>
          </cell>
          <cell r="AN629">
            <v>0</v>
          </cell>
          <cell r="AP629">
            <v>0</v>
          </cell>
          <cell r="AQ629">
            <v>0</v>
          </cell>
          <cell r="AR629">
            <v>0</v>
          </cell>
          <cell r="AT629">
            <v>0</v>
          </cell>
          <cell r="AU629">
            <v>0</v>
          </cell>
          <cell r="AV629">
            <v>0</v>
          </cell>
          <cell r="AY629">
            <v>0</v>
          </cell>
          <cell r="AZ629">
            <v>0</v>
          </cell>
          <cell r="BA629">
            <v>0</v>
          </cell>
          <cell r="BC629">
            <v>0</v>
          </cell>
          <cell r="BD629">
            <v>0</v>
          </cell>
          <cell r="BE629">
            <v>0</v>
          </cell>
          <cell r="BG629">
            <v>0</v>
          </cell>
          <cell r="BH629">
            <v>0</v>
          </cell>
          <cell r="BI629">
            <v>0</v>
          </cell>
          <cell r="BK629">
            <v>0</v>
          </cell>
          <cell r="BL629">
            <v>0</v>
          </cell>
          <cell r="BM629">
            <v>0</v>
          </cell>
          <cell r="BP629">
            <v>0</v>
          </cell>
          <cell r="BQ629">
            <v>0</v>
          </cell>
          <cell r="BR629">
            <v>0</v>
          </cell>
          <cell r="BT629">
            <v>0</v>
          </cell>
          <cell r="BU629">
            <v>0</v>
          </cell>
          <cell r="BV629">
            <v>0</v>
          </cell>
          <cell r="BX629">
            <v>0</v>
          </cell>
          <cell r="BY629">
            <v>0</v>
          </cell>
          <cell r="BZ629">
            <v>0</v>
          </cell>
          <cell r="CB629">
            <v>0</v>
          </cell>
          <cell r="CC629">
            <v>0</v>
          </cell>
          <cell r="CD629">
            <v>0</v>
          </cell>
          <cell r="CG629">
            <v>0</v>
          </cell>
          <cell r="CH629">
            <v>0</v>
          </cell>
          <cell r="CI629">
            <v>0</v>
          </cell>
        </row>
        <row r="630">
          <cell r="E630" t="str">
            <v xml:space="preserve">______ </v>
          </cell>
          <cell r="F630" t="str">
            <v xml:space="preserve">______ </v>
          </cell>
          <cell r="G630" t="str">
            <v xml:space="preserve">______ </v>
          </cell>
          <cell r="H630" t="str">
            <v xml:space="preserve">______ </v>
          </cell>
          <cell r="K630" t="str">
            <v xml:space="preserve">______ </v>
          </cell>
          <cell r="L630" t="str">
            <v xml:space="preserve">______ </v>
          </cell>
          <cell r="M630" t="str">
            <v xml:space="preserve">______ </v>
          </cell>
          <cell r="N630" t="str">
            <v xml:space="preserve">______ </v>
          </cell>
          <cell r="Q630" t="str">
            <v xml:space="preserve">______ </v>
          </cell>
          <cell r="R630" t="str">
            <v xml:space="preserve">______ </v>
          </cell>
          <cell r="S630" t="str">
            <v xml:space="preserve">______ </v>
          </cell>
          <cell r="U630" t="str">
            <v xml:space="preserve">______ </v>
          </cell>
          <cell r="V630" t="str">
            <v xml:space="preserve">______ </v>
          </cell>
          <cell r="W630" t="str">
            <v xml:space="preserve">______ </v>
          </cell>
          <cell r="Y630" t="str">
            <v xml:space="preserve">______ </v>
          </cell>
          <cell r="Z630" t="str">
            <v xml:space="preserve">______ </v>
          </cell>
          <cell r="AA630" t="str">
            <v xml:space="preserve">______ </v>
          </cell>
          <cell r="AC630" t="str">
            <v xml:space="preserve">______ </v>
          </cell>
          <cell r="AD630" t="str">
            <v xml:space="preserve">______ </v>
          </cell>
          <cell r="AE630" t="str">
            <v xml:space="preserve">______ </v>
          </cell>
          <cell r="AH630" t="str">
            <v xml:space="preserve">______ </v>
          </cell>
          <cell r="AI630" t="str">
            <v xml:space="preserve">______ </v>
          </cell>
          <cell r="AJ630" t="str">
            <v xml:space="preserve">______ </v>
          </cell>
          <cell r="AL630" t="str">
            <v xml:space="preserve">______ </v>
          </cell>
          <cell r="AM630" t="str">
            <v xml:space="preserve">______ </v>
          </cell>
          <cell r="AN630" t="str">
            <v xml:space="preserve">______ </v>
          </cell>
          <cell r="AP630" t="str">
            <v xml:space="preserve">______ </v>
          </cell>
          <cell r="AQ630" t="str">
            <v xml:space="preserve">______ </v>
          </cell>
          <cell r="AR630" t="str">
            <v xml:space="preserve">______ </v>
          </cell>
          <cell r="AT630" t="str">
            <v xml:space="preserve">______ </v>
          </cell>
          <cell r="AU630" t="str">
            <v xml:space="preserve">______ </v>
          </cell>
          <cell r="AV630" t="str">
            <v xml:space="preserve">______ </v>
          </cell>
          <cell r="AY630" t="str">
            <v xml:space="preserve">______ </v>
          </cell>
          <cell r="AZ630" t="str">
            <v xml:space="preserve">______ </v>
          </cell>
          <cell r="BA630" t="str">
            <v xml:space="preserve">______ </v>
          </cell>
          <cell r="BC630" t="str">
            <v xml:space="preserve">______ </v>
          </cell>
          <cell r="BD630" t="str">
            <v xml:space="preserve">______ </v>
          </cell>
          <cell r="BE630" t="str">
            <v xml:space="preserve">______ </v>
          </cell>
          <cell r="BG630" t="str">
            <v xml:space="preserve">______ </v>
          </cell>
          <cell r="BH630" t="str">
            <v xml:space="preserve">______ </v>
          </cell>
          <cell r="BI630" t="str">
            <v xml:space="preserve">______ </v>
          </cell>
          <cell r="BK630" t="str">
            <v xml:space="preserve">______ </v>
          </cell>
          <cell r="BL630" t="str">
            <v xml:space="preserve">______ </v>
          </cell>
          <cell r="BM630" t="str">
            <v xml:space="preserve">______ </v>
          </cell>
          <cell r="BP630" t="str">
            <v xml:space="preserve">______ </v>
          </cell>
          <cell r="BQ630" t="str">
            <v xml:space="preserve">______ </v>
          </cell>
          <cell r="BR630" t="str">
            <v xml:space="preserve">______ </v>
          </cell>
          <cell r="BT630" t="str">
            <v xml:space="preserve">______ </v>
          </cell>
          <cell r="BU630" t="str">
            <v xml:space="preserve">______ </v>
          </cell>
          <cell r="BV630" t="str">
            <v xml:space="preserve">______ </v>
          </cell>
          <cell r="BX630" t="str">
            <v xml:space="preserve">______ </v>
          </cell>
          <cell r="BY630" t="str">
            <v xml:space="preserve">______ </v>
          </cell>
          <cell r="BZ630" t="str">
            <v xml:space="preserve">______ </v>
          </cell>
          <cell r="CB630" t="str">
            <v xml:space="preserve">______ </v>
          </cell>
          <cell r="CC630" t="str">
            <v xml:space="preserve">______ </v>
          </cell>
          <cell r="CD630" t="str">
            <v xml:space="preserve">______ </v>
          </cell>
          <cell r="CG630" t="str">
            <v xml:space="preserve">______ </v>
          </cell>
          <cell r="CH630" t="str">
            <v xml:space="preserve">______ </v>
          </cell>
          <cell r="CI630" t="str">
            <v xml:space="preserve">______ </v>
          </cell>
        </row>
        <row r="631">
          <cell r="A631" t="str">
            <v>ASSESSMENTS/FUNDING</v>
          </cell>
          <cell r="E631">
            <v>-2.1</v>
          </cell>
          <cell r="F631">
            <v>-2.2999999999999998</v>
          </cell>
          <cell r="G631">
            <v>-2</v>
          </cell>
          <cell r="H631">
            <v>-2.2999999999999998</v>
          </cell>
          <cell r="K631">
            <v>0.42800000000000005</v>
          </cell>
          <cell r="L631">
            <v>0.150584</v>
          </cell>
          <cell r="M631">
            <v>1.4219999999999999</v>
          </cell>
          <cell r="N631">
            <v>3.8710010000000001</v>
          </cell>
          <cell r="Q631">
            <v>0</v>
          </cell>
          <cell r="R631">
            <v>0</v>
          </cell>
          <cell r="S631">
            <v>0</v>
          </cell>
          <cell r="U631">
            <v>0</v>
          </cell>
          <cell r="V631">
            <v>0</v>
          </cell>
          <cell r="W631">
            <v>0</v>
          </cell>
          <cell r="Y631">
            <v>0</v>
          </cell>
          <cell r="Z631">
            <v>0</v>
          </cell>
          <cell r="AA631">
            <v>0</v>
          </cell>
          <cell r="AC631">
            <v>0</v>
          </cell>
          <cell r="AD631">
            <v>0</v>
          </cell>
          <cell r="AE631">
            <v>0</v>
          </cell>
          <cell r="AH631">
            <v>0</v>
          </cell>
          <cell r="AI631">
            <v>0</v>
          </cell>
          <cell r="AJ631">
            <v>0</v>
          </cell>
          <cell r="AL631">
            <v>0</v>
          </cell>
          <cell r="AM631">
            <v>0</v>
          </cell>
          <cell r="AN631">
            <v>0</v>
          </cell>
          <cell r="AP631">
            <v>0</v>
          </cell>
          <cell r="AQ631">
            <v>0</v>
          </cell>
          <cell r="AR631">
            <v>0</v>
          </cell>
          <cell r="AT631">
            <v>0</v>
          </cell>
          <cell r="AU631">
            <v>0</v>
          </cell>
          <cell r="AV631">
            <v>0</v>
          </cell>
          <cell r="AY631">
            <v>0</v>
          </cell>
          <cell r="AZ631">
            <v>0</v>
          </cell>
          <cell r="BA631">
            <v>0</v>
          </cell>
          <cell r="BC631">
            <v>0</v>
          </cell>
          <cell r="BD631">
            <v>0</v>
          </cell>
          <cell r="BE631">
            <v>0</v>
          </cell>
          <cell r="BG631">
            <v>0</v>
          </cell>
          <cell r="BH631">
            <v>0</v>
          </cell>
          <cell r="BI631">
            <v>0</v>
          </cell>
          <cell r="BK631">
            <v>0</v>
          </cell>
          <cell r="BL631">
            <v>0</v>
          </cell>
          <cell r="BM631">
            <v>0</v>
          </cell>
          <cell r="BP631">
            <v>0</v>
          </cell>
          <cell r="BQ631">
            <v>0</v>
          </cell>
          <cell r="BR631">
            <v>0</v>
          </cell>
          <cell r="BT631">
            <v>0</v>
          </cell>
          <cell r="BU631">
            <v>0</v>
          </cell>
          <cell r="BV631">
            <v>0</v>
          </cell>
          <cell r="BX631">
            <v>0</v>
          </cell>
          <cell r="BY631">
            <v>0</v>
          </cell>
          <cell r="BZ631">
            <v>0</v>
          </cell>
          <cell r="CB631">
            <v>0</v>
          </cell>
          <cell r="CC631">
            <v>0</v>
          </cell>
          <cell r="CD631">
            <v>0</v>
          </cell>
          <cell r="CG631">
            <v>0</v>
          </cell>
          <cell r="CH631">
            <v>0</v>
          </cell>
          <cell r="CI631">
            <v>0</v>
          </cell>
        </row>
        <row r="633">
          <cell r="A633" t="str">
            <v>OPERATING PROFIT</v>
          </cell>
          <cell r="E633">
            <v>-1.8999999999999995</v>
          </cell>
          <cell r="F633">
            <v>1.8999999999999995</v>
          </cell>
          <cell r="G633">
            <v>0</v>
          </cell>
          <cell r="H633">
            <v>0.79999999999999982</v>
          </cell>
          <cell r="K633">
            <v>-0.23199999999999943</v>
          </cell>
          <cell r="L633">
            <v>0.20096600000000026</v>
          </cell>
          <cell r="M633">
            <v>-3.7492999999999777E-2</v>
          </cell>
          <cell r="N633">
            <v>4.9355015384615175E-2</v>
          </cell>
          <cell r="Q633">
            <v>0</v>
          </cell>
          <cell r="R633">
            <v>0</v>
          </cell>
          <cell r="S633">
            <v>0</v>
          </cell>
          <cell r="U633">
            <v>0</v>
          </cell>
          <cell r="V633">
            <v>0</v>
          </cell>
          <cell r="W633">
            <v>0</v>
          </cell>
          <cell r="Y633">
            <v>0</v>
          </cell>
          <cell r="Z633">
            <v>0</v>
          </cell>
          <cell r="AA633">
            <v>0</v>
          </cell>
          <cell r="AC633">
            <v>0</v>
          </cell>
          <cell r="AD633">
            <v>0</v>
          </cell>
          <cell r="AE633">
            <v>0</v>
          </cell>
          <cell r="AH633">
            <v>0</v>
          </cell>
          <cell r="AI633">
            <v>0</v>
          </cell>
          <cell r="AJ633">
            <v>0</v>
          </cell>
          <cell r="AL633">
            <v>0</v>
          </cell>
          <cell r="AM633">
            <v>0</v>
          </cell>
          <cell r="AN633">
            <v>0</v>
          </cell>
          <cell r="AP633">
            <v>0</v>
          </cell>
          <cell r="AQ633">
            <v>0</v>
          </cell>
          <cell r="AR633">
            <v>0</v>
          </cell>
          <cell r="AT633">
            <v>0</v>
          </cell>
          <cell r="AU633">
            <v>0</v>
          </cell>
          <cell r="AV633">
            <v>0</v>
          </cell>
          <cell r="AY633">
            <v>0</v>
          </cell>
          <cell r="AZ633">
            <v>0</v>
          </cell>
          <cell r="BA633">
            <v>0</v>
          </cell>
          <cell r="BC633">
            <v>0</v>
          </cell>
          <cell r="BD633">
            <v>0</v>
          </cell>
          <cell r="BE633">
            <v>0</v>
          </cell>
          <cell r="BG633">
            <v>0</v>
          </cell>
          <cell r="BH633">
            <v>0</v>
          </cell>
          <cell r="BI633">
            <v>0</v>
          </cell>
          <cell r="BK633">
            <v>0</v>
          </cell>
          <cell r="BL633">
            <v>0</v>
          </cell>
          <cell r="BM633">
            <v>0</v>
          </cell>
          <cell r="BP633">
            <v>0</v>
          </cell>
          <cell r="BQ633">
            <v>0</v>
          </cell>
          <cell r="BR633">
            <v>0</v>
          </cell>
          <cell r="BT633">
            <v>0</v>
          </cell>
          <cell r="BU633">
            <v>0</v>
          </cell>
          <cell r="BV633">
            <v>0</v>
          </cell>
          <cell r="BX633">
            <v>0</v>
          </cell>
          <cell r="BY633">
            <v>0</v>
          </cell>
          <cell r="BZ633">
            <v>0</v>
          </cell>
          <cell r="CB633">
            <v>0</v>
          </cell>
          <cell r="CC633">
            <v>0</v>
          </cell>
          <cell r="CD633">
            <v>0</v>
          </cell>
          <cell r="CG633">
            <v>0</v>
          </cell>
          <cell r="CH633">
            <v>0</v>
          </cell>
          <cell r="CI633">
            <v>0</v>
          </cell>
        </row>
        <row r="634">
          <cell r="B634" t="str">
            <v>% SALES</v>
          </cell>
          <cell r="E634">
            <v>-0.41304347826086946</v>
          </cell>
          <cell r="F634">
            <v>0.20212765957446802</v>
          </cell>
          <cell r="G634">
            <v>0</v>
          </cell>
          <cell r="H634">
            <v>0.19512195121951217</v>
          </cell>
          <cell r="K634">
            <v>-5.7725802438417372E-2</v>
          </cell>
          <cell r="L634">
            <v>4.6608377011920839E-2</v>
          </cell>
          <cell r="M634">
            <v>-1.3331740337395037E-2</v>
          </cell>
          <cell r="N634">
            <v>2.2012150982130618E-2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Y634">
            <v>0</v>
          </cell>
          <cell r="Z634">
            <v>0</v>
          </cell>
          <cell r="AA634">
            <v>0</v>
          </cell>
          <cell r="AC634">
            <v>0</v>
          </cell>
          <cell r="AD634">
            <v>0</v>
          </cell>
          <cell r="AE634">
            <v>0</v>
          </cell>
          <cell r="AH634">
            <v>0</v>
          </cell>
          <cell r="AI634">
            <v>0</v>
          </cell>
          <cell r="AJ634">
            <v>0</v>
          </cell>
          <cell r="AL634">
            <v>0</v>
          </cell>
          <cell r="AM634">
            <v>0</v>
          </cell>
          <cell r="AN634">
            <v>0</v>
          </cell>
          <cell r="AP634">
            <v>0</v>
          </cell>
          <cell r="AQ634">
            <v>0</v>
          </cell>
          <cell r="AR634">
            <v>0</v>
          </cell>
          <cell r="AT634">
            <v>0</v>
          </cell>
          <cell r="AU634">
            <v>0</v>
          </cell>
          <cell r="AV634">
            <v>0</v>
          </cell>
          <cell r="AY634">
            <v>0</v>
          </cell>
          <cell r="AZ634">
            <v>0</v>
          </cell>
          <cell r="BA634">
            <v>0</v>
          </cell>
          <cell r="BC634">
            <v>0</v>
          </cell>
          <cell r="BD634">
            <v>0</v>
          </cell>
          <cell r="BE634">
            <v>0</v>
          </cell>
          <cell r="BG634">
            <v>0</v>
          </cell>
          <cell r="BH634">
            <v>0</v>
          </cell>
          <cell r="BI634">
            <v>0</v>
          </cell>
          <cell r="BK634">
            <v>0</v>
          </cell>
          <cell r="BL634">
            <v>0</v>
          </cell>
          <cell r="BM634">
            <v>0</v>
          </cell>
          <cell r="BP634">
            <v>0</v>
          </cell>
          <cell r="BQ634">
            <v>0</v>
          </cell>
          <cell r="BR634">
            <v>0</v>
          </cell>
          <cell r="BT634">
            <v>0</v>
          </cell>
          <cell r="BU634">
            <v>0</v>
          </cell>
          <cell r="BV634">
            <v>0</v>
          </cell>
          <cell r="BX634">
            <v>0</v>
          </cell>
          <cell r="BY634">
            <v>0</v>
          </cell>
          <cell r="BZ634">
            <v>0</v>
          </cell>
          <cell r="CB634">
            <v>0</v>
          </cell>
          <cell r="CC634">
            <v>0</v>
          </cell>
          <cell r="CD634">
            <v>0</v>
          </cell>
          <cell r="CG634">
            <v>0</v>
          </cell>
          <cell r="CH634">
            <v>0</v>
          </cell>
          <cell r="CI634">
            <v>0</v>
          </cell>
        </row>
        <row r="639">
          <cell r="A639" t="str">
            <v>ALCATEL USA, INC.</v>
          </cell>
        </row>
        <row r="640">
          <cell r="A640" t="str">
            <v xml:space="preserve">NETWORKING SYSTEMS GROUP </v>
          </cell>
        </row>
        <row r="641">
          <cell r="A641" t="str">
            <v>OTHER</v>
          </cell>
        </row>
        <row r="642">
          <cell r="A642" t="str">
            <v>INCOME STATEMENT</v>
          </cell>
        </row>
        <row r="643">
          <cell r="A643" t="str">
            <v>$M</v>
          </cell>
        </row>
        <row r="645">
          <cell r="E645">
            <v>1999</v>
          </cell>
          <cell r="K645">
            <v>2000</v>
          </cell>
          <cell r="Q645" t="str">
            <v>JAN</v>
          </cell>
          <cell r="U645" t="str">
            <v>FEB</v>
          </cell>
          <cell r="Y645" t="str">
            <v>MAR</v>
          </cell>
          <cell r="AC645" t="str">
            <v>1Q01</v>
          </cell>
          <cell r="AH645" t="str">
            <v>APR</v>
          </cell>
          <cell r="AI645">
            <v>0</v>
          </cell>
          <cell r="AJ645">
            <v>0</v>
          </cell>
          <cell r="AL645" t="str">
            <v>MAY</v>
          </cell>
          <cell r="AM645">
            <v>0</v>
          </cell>
          <cell r="AN645">
            <v>0</v>
          </cell>
          <cell r="AP645" t="str">
            <v>JUN</v>
          </cell>
          <cell r="AQ645">
            <v>0</v>
          </cell>
          <cell r="AR645">
            <v>0</v>
          </cell>
          <cell r="AT645" t="str">
            <v>2Q01</v>
          </cell>
          <cell r="AY645" t="str">
            <v>JUL</v>
          </cell>
          <cell r="AZ645">
            <v>0</v>
          </cell>
          <cell r="BA645">
            <v>0</v>
          </cell>
          <cell r="BC645" t="str">
            <v>AUG</v>
          </cell>
          <cell r="BD645">
            <v>0</v>
          </cell>
          <cell r="BE645">
            <v>0</v>
          </cell>
          <cell r="BG645" t="str">
            <v>SEP</v>
          </cell>
          <cell r="BH645">
            <v>0</v>
          </cell>
          <cell r="BI645">
            <v>0</v>
          </cell>
          <cell r="BK645" t="str">
            <v>3Q01</v>
          </cell>
          <cell r="BP645" t="str">
            <v>OCT</v>
          </cell>
          <cell r="BQ645">
            <v>0</v>
          </cell>
          <cell r="BR645">
            <v>0</v>
          </cell>
          <cell r="BT645" t="str">
            <v>NOV</v>
          </cell>
          <cell r="BU645">
            <v>0</v>
          </cell>
          <cell r="BV645">
            <v>0</v>
          </cell>
          <cell r="BX645" t="str">
            <v>DEC</v>
          </cell>
          <cell r="BY645">
            <v>0</v>
          </cell>
          <cell r="BZ645">
            <v>0</v>
          </cell>
          <cell r="CB645" t="str">
            <v>4Q01</v>
          </cell>
          <cell r="CG645">
            <v>2001</v>
          </cell>
        </row>
        <row r="646">
          <cell r="E646" t="str">
            <v xml:space="preserve">   1Q   </v>
          </cell>
          <cell r="F646" t="str">
            <v xml:space="preserve">   2Q   </v>
          </cell>
          <cell r="G646" t="str">
            <v xml:space="preserve">   3Q   </v>
          </cell>
          <cell r="H646" t="str">
            <v xml:space="preserve">   4Q   </v>
          </cell>
          <cell r="K646" t="str">
            <v xml:space="preserve">   1Q   </v>
          </cell>
          <cell r="L646" t="str">
            <v xml:space="preserve">   2Q   </v>
          </cell>
          <cell r="M646" t="str">
            <v xml:space="preserve">   3Q   </v>
          </cell>
          <cell r="N646" t="str">
            <v xml:space="preserve">   4Q   </v>
          </cell>
          <cell r="Q646" t="str">
            <v xml:space="preserve"> AOP </v>
          </cell>
          <cell r="R646" t="str">
            <v>ACTL</v>
          </cell>
          <cell r="S646" t="str">
            <v>ACTL</v>
          </cell>
          <cell r="U646" t="str">
            <v xml:space="preserve"> AOP </v>
          </cell>
          <cell r="V646" t="str">
            <v>PRIOR</v>
          </cell>
          <cell r="W646" t="str">
            <v>OUTL</v>
          </cell>
          <cell r="Y646" t="str">
            <v xml:space="preserve"> AOP </v>
          </cell>
          <cell r="Z646" t="str">
            <v>PRIOR</v>
          </cell>
          <cell r="AA646" t="str">
            <v>OUTL</v>
          </cell>
          <cell r="AC646" t="str">
            <v xml:space="preserve"> AOP </v>
          </cell>
          <cell r="AD646" t="str">
            <v>PRIOR</v>
          </cell>
          <cell r="AE646" t="str">
            <v>OUTL</v>
          </cell>
          <cell r="AH646" t="str">
            <v xml:space="preserve"> AOP </v>
          </cell>
          <cell r="AI646" t="str">
            <v>PRIOR</v>
          </cell>
          <cell r="AJ646" t="str">
            <v>OTLK</v>
          </cell>
          <cell r="AL646" t="str">
            <v xml:space="preserve"> AOP </v>
          </cell>
          <cell r="AM646" t="str">
            <v>PRIOR</v>
          </cell>
          <cell r="AN646" t="str">
            <v>OTLK</v>
          </cell>
          <cell r="AP646" t="str">
            <v xml:space="preserve"> AOP </v>
          </cell>
          <cell r="AQ646" t="str">
            <v>PRIOR</v>
          </cell>
          <cell r="AR646" t="str">
            <v>OTLK</v>
          </cell>
          <cell r="AT646" t="str">
            <v xml:space="preserve"> AOP </v>
          </cell>
          <cell r="AU646" t="str">
            <v>PRIOR</v>
          </cell>
          <cell r="AV646" t="str">
            <v>OTLK</v>
          </cell>
          <cell r="AY646" t="str">
            <v xml:space="preserve"> AOP </v>
          </cell>
          <cell r="AZ646" t="str">
            <v>PRIOR</v>
          </cell>
          <cell r="BA646" t="str">
            <v>OTLK</v>
          </cell>
          <cell r="BC646" t="str">
            <v xml:space="preserve"> AOP </v>
          </cell>
          <cell r="BD646" t="str">
            <v>PRIOR</v>
          </cell>
          <cell r="BE646" t="str">
            <v>OTLK</v>
          </cell>
          <cell r="BG646" t="str">
            <v xml:space="preserve"> AOP </v>
          </cell>
          <cell r="BH646" t="str">
            <v>PRIOR</v>
          </cell>
          <cell r="BI646" t="str">
            <v>OTLK</v>
          </cell>
          <cell r="BK646" t="str">
            <v xml:space="preserve"> AOP </v>
          </cell>
          <cell r="BL646" t="str">
            <v>PRIOR</v>
          </cell>
          <cell r="BM646" t="str">
            <v>OTLK</v>
          </cell>
          <cell r="BP646" t="str">
            <v xml:space="preserve"> AOP </v>
          </cell>
          <cell r="BQ646" t="str">
            <v>PRIOR</v>
          </cell>
          <cell r="BR646" t="str">
            <v>OTLK</v>
          </cell>
          <cell r="BT646" t="str">
            <v xml:space="preserve"> AOP </v>
          </cell>
          <cell r="BU646" t="str">
            <v>PRIOR</v>
          </cell>
          <cell r="BV646" t="str">
            <v>OTLK</v>
          </cell>
          <cell r="BX646" t="str">
            <v xml:space="preserve"> AOP </v>
          </cell>
          <cell r="BY646" t="str">
            <v>PRIOR</v>
          </cell>
          <cell r="BZ646" t="str">
            <v>OTLK</v>
          </cell>
          <cell r="CB646" t="str">
            <v xml:space="preserve"> AOP </v>
          </cell>
          <cell r="CC646" t="str">
            <v>PRIOR</v>
          </cell>
          <cell r="CD646" t="str">
            <v>OTLK</v>
          </cell>
          <cell r="CG646" t="str">
            <v xml:space="preserve"> AOP </v>
          </cell>
          <cell r="CH646" t="str">
            <v>PRIOR</v>
          </cell>
          <cell r="CI646" t="str">
            <v>OTLK</v>
          </cell>
        </row>
        <row r="647">
          <cell r="A647" t="str">
            <v>ORDERS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Q647">
            <v>0</v>
          </cell>
          <cell r="U647">
            <v>0</v>
          </cell>
          <cell r="Y647">
            <v>0</v>
          </cell>
          <cell r="AC647">
            <v>0</v>
          </cell>
          <cell r="AD647">
            <v>0</v>
          </cell>
          <cell r="AE647">
            <v>0</v>
          </cell>
          <cell r="AH647">
            <v>0</v>
          </cell>
          <cell r="AI647">
            <v>0</v>
          </cell>
          <cell r="AJ647">
            <v>0</v>
          </cell>
          <cell r="AL647">
            <v>0</v>
          </cell>
          <cell r="AM647">
            <v>0</v>
          </cell>
          <cell r="AN647">
            <v>0</v>
          </cell>
          <cell r="AP647">
            <v>0</v>
          </cell>
          <cell r="AQ647">
            <v>0</v>
          </cell>
          <cell r="AR647">
            <v>0</v>
          </cell>
          <cell r="AT647">
            <v>0</v>
          </cell>
          <cell r="AU647">
            <v>0</v>
          </cell>
          <cell r="AV647">
            <v>0</v>
          </cell>
          <cell r="AY647">
            <v>0</v>
          </cell>
          <cell r="AZ647">
            <v>0</v>
          </cell>
          <cell r="BA647">
            <v>0</v>
          </cell>
          <cell r="BC647">
            <v>0</v>
          </cell>
          <cell r="BD647">
            <v>0</v>
          </cell>
          <cell r="BE647">
            <v>0</v>
          </cell>
          <cell r="BG647">
            <v>0</v>
          </cell>
          <cell r="BH647">
            <v>0</v>
          </cell>
          <cell r="BI647">
            <v>0</v>
          </cell>
          <cell r="BK647">
            <v>0</v>
          </cell>
          <cell r="BL647">
            <v>0</v>
          </cell>
          <cell r="BM647">
            <v>0</v>
          </cell>
          <cell r="BP647">
            <v>0</v>
          </cell>
          <cell r="BQ647">
            <v>0</v>
          </cell>
          <cell r="BR647">
            <v>0</v>
          </cell>
          <cell r="BT647">
            <v>0</v>
          </cell>
          <cell r="BU647">
            <v>0</v>
          </cell>
          <cell r="BV647">
            <v>0</v>
          </cell>
          <cell r="BX647">
            <v>0</v>
          </cell>
          <cell r="BY647">
            <v>0</v>
          </cell>
          <cell r="BZ647">
            <v>0</v>
          </cell>
          <cell r="CB647">
            <v>0</v>
          </cell>
          <cell r="CC647">
            <v>0</v>
          </cell>
          <cell r="CD647">
            <v>0</v>
          </cell>
          <cell r="CG647">
            <v>0</v>
          </cell>
          <cell r="CH647">
            <v>0</v>
          </cell>
          <cell r="CI647">
            <v>0</v>
          </cell>
        </row>
        <row r="649">
          <cell r="A649" t="str">
            <v>HARDWARE SALES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K649">
            <v>-1E-3</v>
          </cell>
          <cell r="L649">
            <v>0</v>
          </cell>
          <cell r="M649">
            <v>0</v>
          </cell>
          <cell r="N649">
            <v>0</v>
          </cell>
          <cell r="Q649">
            <v>0</v>
          </cell>
          <cell r="U649">
            <v>0</v>
          </cell>
          <cell r="Y649">
            <v>0</v>
          </cell>
          <cell r="AC649">
            <v>0</v>
          </cell>
          <cell r="AD649">
            <v>0</v>
          </cell>
          <cell r="AE649">
            <v>0</v>
          </cell>
          <cell r="AH649">
            <v>0</v>
          </cell>
          <cell r="AI649">
            <v>0</v>
          </cell>
          <cell r="AJ649">
            <v>0</v>
          </cell>
          <cell r="AL649">
            <v>0</v>
          </cell>
          <cell r="AM649">
            <v>0</v>
          </cell>
          <cell r="AN649">
            <v>0</v>
          </cell>
          <cell r="AP649">
            <v>0</v>
          </cell>
          <cell r="AQ649">
            <v>0</v>
          </cell>
          <cell r="AR649">
            <v>0</v>
          </cell>
          <cell r="AT649">
            <v>0</v>
          </cell>
          <cell r="AU649">
            <v>0</v>
          </cell>
          <cell r="AV649">
            <v>0</v>
          </cell>
          <cell r="AY649">
            <v>0</v>
          </cell>
          <cell r="AZ649">
            <v>0</v>
          </cell>
          <cell r="BA649">
            <v>0</v>
          </cell>
          <cell r="BC649">
            <v>0</v>
          </cell>
          <cell r="BD649">
            <v>0</v>
          </cell>
          <cell r="BE649">
            <v>0</v>
          </cell>
          <cell r="BG649">
            <v>0</v>
          </cell>
          <cell r="BH649">
            <v>0</v>
          </cell>
          <cell r="BI649">
            <v>0</v>
          </cell>
          <cell r="BK649">
            <v>0</v>
          </cell>
          <cell r="BL649">
            <v>0</v>
          </cell>
          <cell r="BM649">
            <v>0</v>
          </cell>
          <cell r="BP649">
            <v>0</v>
          </cell>
          <cell r="BQ649">
            <v>0</v>
          </cell>
          <cell r="BR649">
            <v>0</v>
          </cell>
          <cell r="BT649">
            <v>0</v>
          </cell>
          <cell r="BU649">
            <v>0</v>
          </cell>
          <cell r="BV649">
            <v>0</v>
          </cell>
          <cell r="BX649">
            <v>0</v>
          </cell>
          <cell r="BY649">
            <v>0</v>
          </cell>
          <cell r="BZ649">
            <v>0</v>
          </cell>
          <cell r="CB649">
            <v>0</v>
          </cell>
          <cell r="CC649">
            <v>0</v>
          </cell>
          <cell r="CD649">
            <v>0</v>
          </cell>
          <cell r="CG649">
            <v>0</v>
          </cell>
          <cell r="CH649">
            <v>0</v>
          </cell>
          <cell r="CI649">
            <v>0</v>
          </cell>
        </row>
        <row r="650">
          <cell r="A650" t="str">
            <v>SOFTWARE SALES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Q650">
            <v>0</v>
          </cell>
          <cell r="U650">
            <v>0</v>
          </cell>
          <cell r="Y650">
            <v>0</v>
          </cell>
          <cell r="AC650">
            <v>0</v>
          </cell>
          <cell r="AD650">
            <v>0</v>
          </cell>
          <cell r="AE650">
            <v>0</v>
          </cell>
          <cell r="AH650">
            <v>0</v>
          </cell>
          <cell r="AI650">
            <v>0</v>
          </cell>
          <cell r="AJ650">
            <v>0</v>
          </cell>
          <cell r="AL650">
            <v>0</v>
          </cell>
          <cell r="AM650">
            <v>0</v>
          </cell>
          <cell r="AN650">
            <v>0</v>
          </cell>
          <cell r="AP650">
            <v>0</v>
          </cell>
          <cell r="AQ650">
            <v>0</v>
          </cell>
          <cell r="AR650">
            <v>0</v>
          </cell>
          <cell r="AT650">
            <v>0</v>
          </cell>
          <cell r="AU650">
            <v>0</v>
          </cell>
          <cell r="AV650">
            <v>0</v>
          </cell>
          <cell r="AY650">
            <v>0</v>
          </cell>
          <cell r="AZ650">
            <v>0</v>
          </cell>
          <cell r="BA650">
            <v>0</v>
          </cell>
          <cell r="BC650">
            <v>0</v>
          </cell>
          <cell r="BD650">
            <v>0</v>
          </cell>
          <cell r="BE650">
            <v>0</v>
          </cell>
          <cell r="BG650">
            <v>0</v>
          </cell>
          <cell r="BH650">
            <v>0</v>
          </cell>
          <cell r="BI650">
            <v>0</v>
          </cell>
          <cell r="BK650">
            <v>0</v>
          </cell>
          <cell r="BL650">
            <v>0</v>
          </cell>
          <cell r="BM650">
            <v>0</v>
          </cell>
          <cell r="BP650">
            <v>0</v>
          </cell>
          <cell r="BQ650">
            <v>0</v>
          </cell>
          <cell r="BR650">
            <v>0</v>
          </cell>
          <cell r="BT650">
            <v>0</v>
          </cell>
          <cell r="BU650">
            <v>0</v>
          </cell>
          <cell r="BV650">
            <v>0</v>
          </cell>
          <cell r="BX650">
            <v>0</v>
          </cell>
          <cell r="BY650">
            <v>0</v>
          </cell>
          <cell r="BZ650">
            <v>0</v>
          </cell>
          <cell r="CB650">
            <v>0</v>
          </cell>
          <cell r="CC650">
            <v>0</v>
          </cell>
          <cell r="CD650">
            <v>0</v>
          </cell>
          <cell r="CG650">
            <v>0</v>
          </cell>
          <cell r="CH650">
            <v>0</v>
          </cell>
          <cell r="CI650">
            <v>0</v>
          </cell>
        </row>
        <row r="651">
          <cell r="A651" t="str">
            <v>SERVICE SALES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Q651">
            <v>0</v>
          </cell>
          <cell r="U651">
            <v>0</v>
          </cell>
          <cell r="Y651">
            <v>0</v>
          </cell>
          <cell r="AC651">
            <v>0</v>
          </cell>
          <cell r="AD651">
            <v>0</v>
          </cell>
          <cell r="AE651">
            <v>0</v>
          </cell>
          <cell r="AH651">
            <v>0</v>
          </cell>
          <cell r="AI651">
            <v>0</v>
          </cell>
          <cell r="AJ651">
            <v>0</v>
          </cell>
          <cell r="AL651">
            <v>0</v>
          </cell>
          <cell r="AM651">
            <v>0</v>
          </cell>
          <cell r="AN651">
            <v>0</v>
          </cell>
          <cell r="AP651">
            <v>0</v>
          </cell>
          <cell r="AQ651">
            <v>0</v>
          </cell>
          <cell r="AR651">
            <v>0</v>
          </cell>
          <cell r="AT651">
            <v>0</v>
          </cell>
          <cell r="AU651">
            <v>0</v>
          </cell>
          <cell r="AV651">
            <v>0</v>
          </cell>
          <cell r="AY651">
            <v>0</v>
          </cell>
          <cell r="AZ651">
            <v>0</v>
          </cell>
          <cell r="BA651">
            <v>0</v>
          </cell>
          <cell r="BC651">
            <v>0</v>
          </cell>
          <cell r="BD651">
            <v>0</v>
          </cell>
          <cell r="BE651">
            <v>0</v>
          </cell>
          <cell r="BG651">
            <v>0</v>
          </cell>
          <cell r="BH651">
            <v>0</v>
          </cell>
          <cell r="BI651">
            <v>0</v>
          </cell>
          <cell r="BK651">
            <v>0</v>
          </cell>
          <cell r="BL651">
            <v>0</v>
          </cell>
          <cell r="BM651">
            <v>0</v>
          </cell>
          <cell r="BP651">
            <v>0</v>
          </cell>
          <cell r="BQ651">
            <v>0</v>
          </cell>
          <cell r="BR651">
            <v>0</v>
          </cell>
          <cell r="BT651">
            <v>0</v>
          </cell>
          <cell r="BU651">
            <v>0</v>
          </cell>
          <cell r="BV651">
            <v>0</v>
          </cell>
          <cell r="BX651">
            <v>0</v>
          </cell>
          <cell r="BY651">
            <v>0</v>
          </cell>
          <cell r="BZ651">
            <v>0</v>
          </cell>
          <cell r="CB651">
            <v>0</v>
          </cell>
          <cell r="CC651">
            <v>0</v>
          </cell>
          <cell r="CD651">
            <v>0</v>
          </cell>
          <cell r="CG651">
            <v>0</v>
          </cell>
          <cell r="CH651">
            <v>0</v>
          </cell>
          <cell r="CI651">
            <v>0</v>
          </cell>
        </row>
        <row r="652">
          <cell r="A652" t="str">
            <v>OTHER SALES</v>
          </cell>
          <cell r="E652">
            <v>-0.1</v>
          </cell>
          <cell r="F652">
            <v>0</v>
          </cell>
          <cell r="G652">
            <v>0</v>
          </cell>
          <cell r="H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Q652">
            <v>0</v>
          </cell>
          <cell r="U652">
            <v>0</v>
          </cell>
          <cell r="Y652">
            <v>0</v>
          </cell>
          <cell r="AC652">
            <v>0</v>
          </cell>
          <cell r="AD652">
            <v>0</v>
          </cell>
          <cell r="AE652">
            <v>0</v>
          </cell>
          <cell r="AH652">
            <v>0</v>
          </cell>
          <cell r="AI652">
            <v>0</v>
          </cell>
          <cell r="AJ652">
            <v>0</v>
          </cell>
          <cell r="AL652">
            <v>0</v>
          </cell>
          <cell r="AM652">
            <v>0</v>
          </cell>
          <cell r="AN652">
            <v>0</v>
          </cell>
          <cell r="AP652">
            <v>0</v>
          </cell>
          <cell r="AQ652">
            <v>0</v>
          </cell>
          <cell r="AR652">
            <v>0</v>
          </cell>
          <cell r="AT652">
            <v>0</v>
          </cell>
          <cell r="AU652">
            <v>0</v>
          </cell>
          <cell r="AV652">
            <v>0</v>
          </cell>
          <cell r="AY652">
            <v>0</v>
          </cell>
          <cell r="AZ652">
            <v>0</v>
          </cell>
          <cell r="BA652">
            <v>0</v>
          </cell>
          <cell r="BC652">
            <v>0</v>
          </cell>
          <cell r="BD652">
            <v>0</v>
          </cell>
          <cell r="BE652">
            <v>0</v>
          </cell>
          <cell r="BG652">
            <v>0</v>
          </cell>
          <cell r="BH652">
            <v>0</v>
          </cell>
          <cell r="BI652">
            <v>0</v>
          </cell>
          <cell r="BK652">
            <v>0</v>
          </cell>
          <cell r="BL652">
            <v>0</v>
          </cell>
          <cell r="BM652">
            <v>0</v>
          </cell>
          <cell r="BP652">
            <v>0</v>
          </cell>
          <cell r="BQ652">
            <v>0</v>
          </cell>
          <cell r="BR652">
            <v>0</v>
          </cell>
          <cell r="BT652">
            <v>0</v>
          </cell>
          <cell r="BU652">
            <v>0</v>
          </cell>
          <cell r="BV652">
            <v>0</v>
          </cell>
          <cell r="BX652">
            <v>0</v>
          </cell>
          <cell r="BY652">
            <v>0</v>
          </cell>
          <cell r="BZ652">
            <v>0</v>
          </cell>
          <cell r="CB652">
            <v>0</v>
          </cell>
          <cell r="CC652">
            <v>0</v>
          </cell>
          <cell r="CD652">
            <v>0</v>
          </cell>
          <cell r="CG652">
            <v>0</v>
          </cell>
          <cell r="CH652">
            <v>0</v>
          </cell>
          <cell r="CI652">
            <v>0</v>
          </cell>
        </row>
        <row r="653">
          <cell r="E653" t="str">
            <v xml:space="preserve">______ </v>
          </cell>
          <cell r="F653" t="str">
            <v xml:space="preserve">______ </v>
          </cell>
          <cell r="G653" t="str">
            <v xml:space="preserve">______ </v>
          </cell>
          <cell r="H653" t="str">
            <v xml:space="preserve">______ </v>
          </cell>
          <cell r="K653" t="str">
            <v xml:space="preserve">______ </v>
          </cell>
          <cell r="L653" t="str">
            <v xml:space="preserve">______ </v>
          </cell>
          <cell r="M653" t="str">
            <v xml:space="preserve">______ </v>
          </cell>
          <cell r="N653" t="str">
            <v xml:space="preserve">______ </v>
          </cell>
          <cell r="Q653" t="str">
            <v xml:space="preserve">______ </v>
          </cell>
          <cell r="R653" t="str">
            <v xml:space="preserve">______ </v>
          </cell>
          <cell r="S653" t="str">
            <v xml:space="preserve">______ </v>
          </cell>
          <cell r="U653" t="str">
            <v xml:space="preserve">______ </v>
          </cell>
          <cell r="V653" t="str">
            <v xml:space="preserve">______ </v>
          </cell>
          <cell r="W653" t="str">
            <v xml:space="preserve">______ </v>
          </cell>
          <cell r="Y653" t="str">
            <v xml:space="preserve">______ </v>
          </cell>
          <cell r="Z653" t="str">
            <v xml:space="preserve">______ </v>
          </cell>
          <cell r="AA653" t="str">
            <v xml:space="preserve">______ </v>
          </cell>
          <cell r="AC653" t="str">
            <v xml:space="preserve">______ </v>
          </cell>
          <cell r="AD653" t="str">
            <v xml:space="preserve">______ </v>
          </cell>
          <cell r="AE653" t="str">
            <v xml:space="preserve">______ </v>
          </cell>
          <cell r="AH653" t="str">
            <v xml:space="preserve">______ </v>
          </cell>
          <cell r="AI653" t="str">
            <v xml:space="preserve">______ </v>
          </cell>
          <cell r="AJ653" t="str">
            <v xml:space="preserve">______ </v>
          </cell>
          <cell r="AL653" t="str">
            <v xml:space="preserve">______ </v>
          </cell>
          <cell r="AM653" t="str">
            <v xml:space="preserve">______ </v>
          </cell>
          <cell r="AN653" t="str">
            <v xml:space="preserve">______ </v>
          </cell>
          <cell r="AP653" t="str">
            <v xml:space="preserve">______ </v>
          </cell>
          <cell r="AQ653" t="str">
            <v xml:space="preserve">______ </v>
          </cell>
          <cell r="AR653" t="str">
            <v xml:space="preserve">______ </v>
          </cell>
          <cell r="AT653" t="str">
            <v xml:space="preserve">______ </v>
          </cell>
          <cell r="AU653" t="str">
            <v xml:space="preserve">______ </v>
          </cell>
          <cell r="AV653" t="str">
            <v xml:space="preserve">______ </v>
          </cell>
          <cell r="AY653" t="str">
            <v xml:space="preserve">______ </v>
          </cell>
          <cell r="AZ653" t="str">
            <v xml:space="preserve">______ </v>
          </cell>
          <cell r="BA653" t="str">
            <v xml:space="preserve">______ </v>
          </cell>
          <cell r="BC653" t="str">
            <v xml:space="preserve">______ </v>
          </cell>
          <cell r="BD653" t="str">
            <v xml:space="preserve">______ </v>
          </cell>
          <cell r="BE653" t="str">
            <v xml:space="preserve">______ </v>
          </cell>
          <cell r="BG653" t="str">
            <v xml:space="preserve">______ </v>
          </cell>
          <cell r="BH653" t="str">
            <v xml:space="preserve">______ </v>
          </cell>
          <cell r="BI653" t="str">
            <v xml:space="preserve">______ </v>
          </cell>
          <cell r="BK653" t="str">
            <v xml:space="preserve">______ </v>
          </cell>
          <cell r="BL653" t="str">
            <v xml:space="preserve">______ </v>
          </cell>
          <cell r="BM653" t="str">
            <v xml:space="preserve">______ </v>
          </cell>
          <cell r="BP653" t="str">
            <v xml:space="preserve">______ </v>
          </cell>
          <cell r="BQ653" t="str">
            <v xml:space="preserve">______ </v>
          </cell>
          <cell r="BR653" t="str">
            <v xml:space="preserve">______ </v>
          </cell>
          <cell r="BT653" t="str">
            <v xml:space="preserve">______ </v>
          </cell>
          <cell r="BU653" t="str">
            <v xml:space="preserve">______ </v>
          </cell>
          <cell r="BV653" t="str">
            <v xml:space="preserve">______ </v>
          </cell>
          <cell r="BX653" t="str">
            <v xml:space="preserve">______ </v>
          </cell>
          <cell r="BY653" t="str">
            <v xml:space="preserve">______ </v>
          </cell>
          <cell r="BZ653" t="str">
            <v xml:space="preserve">______ </v>
          </cell>
          <cell r="CB653" t="str">
            <v xml:space="preserve">______ </v>
          </cell>
          <cell r="CC653" t="str">
            <v xml:space="preserve">______ </v>
          </cell>
          <cell r="CD653" t="str">
            <v xml:space="preserve">______ </v>
          </cell>
          <cell r="CG653" t="str">
            <v xml:space="preserve">______ </v>
          </cell>
          <cell r="CH653" t="str">
            <v xml:space="preserve">______ </v>
          </cell>
          <cell r="CI653" t="str">
            <v xml:space="preserve">______ </v>
          </cell>
        </row>
        <row r="654">
          <cell r="A654" t="str">
            <v>SALES</v>
          </cell>
          <cell r="E654">
            <v>-0.1</v>
          </cell>
          <cell r="F654">
            <v>0</v>
          </cell>
          <cell r="G654">
            <v>0</v>
          </cell>
          <cell r="H654">
            <v>0</v>
          </cell>
          <cell r="K654">
            <v>-1E-3</v>
          </cell>
          <cell r="L654">
            <v>0</v>
          </cell>
          <cell r="M654">
            <v>0</v>
          </cell>
          <cell r="N654">
            <v>0</v>
          </cell>
          <cell r="Q654">
            <v>0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Y654">
            <v>0</v>
          </cell>
          <cell r="Z654">
            <v>0</v>
          </cell>
          <cell r="AA654">
            <v>0</v>
          </cell>
          <cell r="AC654">
            <v>0</v>
          </cell>
          <cell r="AD654">
            <v>0</v>
          </cell>
          <cell r="AE654">
            <v>0</v>
          </cell>
          <cell r="AH654">
            <v>0</v>
          </cell>
          <cell r="AI654">
            <v>0</v>
          </cell>
          <cell r="AJ654">
            <v>0</v>
          </cell>
          <cell r="AL654">
            <v>0</v>
          </cell>
          <cell r="AM654">
            <v>0</v>
          </cell>
          <cell r="AN654">
            <v>0</v>
          </cell>
          <cell r="AP654">
            <v>0</v>
          </cell>
          <cell r="AQ654">
            <v>0</v>
          </cell>
          <cell r="AR654">
            <v>0</v>
          </cell>
          <cell r="AT654">
            <v>0</v>
          </cell>
          <cell r="AU654">
            <v>0</v>
          </cell>
          <cell r="AV654">
            <v>0</v>
          </cell>
          <cell r="AY654">
            <v>0</v>
          </cell>
          <cell r="AZ654">
            <v>0</v>
          </cell>
          <cell r="BA654">
            <v>0</v>
          </cell>
          <cell r="BC654">
            <v>0</v>
          </cell>
          <cell r="BD654">
            <v>0</v>
          </cell>
          <cell r="BE654">
            <v>0</v>
          </cell>
          <cell r="BG654">
            <v>0</v>
          </cell>
          <cell r="BH654">
            <v>0</v>
          </cell>
          <cell r="BI654">
            <v>0</v>
          </cell>
          <cell r="BK654">
            <v>0</v>
          </cell>
          <cell r="BL654">
            <v>0</v>
          </cell>
          <cell r="BM654">
            <v>0</v>
          </cell>
          <cell r="BP654">
            <v>0</v>
          </cell>
          <cell r="BQ654">
            <v>0</v>
          </cell>
          <cell r="BR654">
            <v>0</v>
          </cell>
          <cell r="BT654">
            <v>0</v>
          </cell>
          <cell r="BU654">
            <v>0</v>
          </cell>
          <cell r="BV654">
            <v>0</v>
          </cell>
          <cell r="BX654">
            <v>0</v>
          </cell>
          <cell r="BY654">
            <v>0</v>
          </cell>
          <cell r="BZ654">
            <v>0</v>
          </cell>
          <cell r="CB654">
            <v>0</v>
          </cell>
          <cell r="CC654">
            <v>0</v>
          </cell>
          <cell r="CD654">
            <v>0</v>
          </cell>
          <cell r="CG654">
            <v>0</v>
          </cell>
          <cell r="CH654">
            <v>0</v>
          </cell>
          <cell r="CI654">
            <v>0</v>
          </cell>
        </row>
        <row r="656">
          <cell r="A656" t="str">
            <v>STANDARD MARGIN</v>
          </cell>
          <cell r="E656">
            <v>0</v>
          </cell>
          <cell r="F656">
            <v>0</v>
          </cell>
          <cell r="G656">
            <v>0.1</v>
          </cell>
          <cell r="H656">
            <v>-0.3</v>
          </cell>
          <cell r="K656">
            <v>-1E-3</v>
          </cell>
          <cell r="L656">
            <v>0</v>
          </cell>
          <cell r="M656">
            <v>-0.2</v>
          </cell>
          <cell r="N656">
            <v>0</v>
          </cell>
          <cell r="Q656">
            <v>0</v>
          </cell>
          <cell r="U656">
            <v>0</v>
          </cell>
          <cell r="Y656">
            <v>0</v>
          </cell>
          <cell r="AC656">
            <v>0</v>
          </cell>
          <cell r="AD656">
            <v>0</v>
          </cell>
          <cell r="AE656">
            <v>0</v>
          </cell>
          <cell r="AH656">
            <v>0</v>
          </cell>
          <cell r="AI656">
            <v>0</v>
          </cell>
          <cell r="AJ656">
            <v>0</v>
          </cell>
          <cell r="AL656">
            <v>0</v>
          </cell>
          <cell r="AM656">
            <v>0</v>
          </cell>
          <cell r="AN656">
            <v>0</v>
          </cell>
          <cell r="AP656">
            <v>0</v>
          </cell>
          <cell r="AQ656">
            <v>0</v>
          </cell>
          <cell r="AR656">
            <v>0</v>
          </cell>
          <cell r="AT656">
            <v>0</v>
          </cell>
          <cell r="AU656">
            <v>0</v>
          </cell>
          <cell r="AV656">
            <v>0</v>
          </cell>
          <cell r="AY656">
            <v>0</v>
          </cell>
          <cell r="AZ656">
            <v>0</v>
          </cell>
          <cell r="BA656">
            <v>0</v>
          </cell>
          <cell r="BC656">
            <v>0</v>
          </cell>
          <cell r="BD656">
            <v>0</v>
          </cell>
          <cell r="BE656">
            <v>0</v>
          </cell>
          <cell r="BG656">
            <v>0</v>
          </cell>
          <cell r="BH656">
            <v>0</v>
          </cell>
          <cell r="BI656">
            <v>0</v>
          </cell>
          <cell r="BK656">
            <v>0</v>
          </cell>
          <cell r="BL656">
            <v>0</v>
          </cell>
          <cell r="BM656">
            <v>0</v>
          </cell>
          <cell r="BP656">
            <v>0</v>
          </cell>
          <cell r="BQ656">
            <v>0</v>
          </cell>
          <cell r="BR656">
            <v>0</v>
          </cell>
          <cell r="BT656">
            <v>0</v>
          </cell>
          <cell r="BU656">
            <v>0</v>
          </cell>
          <cell r="BV656">
            <v>0</v>
          </cell>
          <cell r="BX656">
            <v>0</v>
          </cell>
          <cell r="BY656">
            <v>0</v>
          </cell>
          <cell r="BZ656">
            <v>0</v>
          </cell>
          <cell r="CB656">
            <v>0</v>
          </cell>
          <cell r="CC656">
            <v>0</v>
          </cell>
          <cell r="CD656">
            <v>0</v>
          </cell>
          <cell r="CG656">
            <v>0</v>
          </cell>
          <cell r="CH656">
            <v>0</v>
          </cell>
          <cell r="CI656">
            <v>0</v>
          </cell>
        </row>
        <row r="657">
          <cell r="B657" t="str">
            <v>% SALES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K657">
            <v>1</v>
          </cell>
          <cell r="L657">
            <v>0</v>
          </cell>
          <cell r="M657">
            <v>0</v>
          </cell>
          <cell r="N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Y657">
            <v>0</v>
          </cell>
          <cell r="Z657">
            <v>0</v>
          </cell>
          <cell r="AA657">
            <v>0</v>
          </cell>
          <cell r="AC657">
            <v>0</v>
          </cell>
          <cell r="AD657">
            <v>0</v>
          </cell>
          <cell r="AE657">
            <v>0</v>
          </cell>
          <cell r="AH657">
            <v>0</v>
          </cell>
          <cell r="AI657">
            <v>0</v>
          </cell>
          <cell r="AJ657">
            <v>0</v>
          </cell>
          <cell r="AL657">
            <v>0</v>
          </cell>
          <cell r="AM657">
            <v>0</v>
          </cell>
          <cell r="AN657">
            <v>0</v>
          </cell>
          <cell r="AP657">
            <v>0</v>
          </cell>
          <cell r="AQ657">
            <v>0</v>
          </cell>
          <cell r="AR657">
            <v>0</v>
          </cell>
          <cell r="AT657">
            <v>0</v>
          </cell>
          <cell r="AU657">
            <v>0</v>
          </cell>
          <cell r="AV657">
            <v>0</v>
          </cell>
          <cell r="AY657">
            <v>0</v>
          </cell>
          <cell r="AZ657">
            <v>0</v>
          </cell>
          <cell r="BA657">
            <v>0</v>
          </cell>
          <cell r="BC657">
            <v>0</v>
          </cell>
          <cell r="BD657">
            <v>0</v>
          </cell>
          <cell r="BE657">
            <v>0</v>
          </cell>
          <cell r="BG657">
            <v>0</v>
          </cell>
          <cell r="BH657">
            <v>0</v>
          </cell>
          <cell r="BI657">
            <v>0</v>
          </cell>
          <cell r="BK657">
            <v>0</v>
          </cell>
          <cell r="BL657">
            <v>0</v>
          </cell>
          <cell r="BM657">
            <v>0</v>
          </cell>
          <cell r="BP657">
            <v>0</v>
          </cell>
          <cell r="BQ657">
            <v>0</v>
          </cell>
          <cell r="BR657">
            <v>0</v>
          </cell>
          <cell r="BT657">
            <v>0</v>
          </cell>
          <cell r="BU657">
            <v>0</v>
          </cell>
          <cell r="BV657">
            <v>0</v>
          </cell>
          <cell r="BX657">
            <v>0</v>
          </cell>
          <cell r="BY657">
            <v>0</v>
          </cell>
          <cell r="BZ657">
            <v>0</v>
          </cell>
          <cell r="CB657">
            <v>0</v>
          </cell>
          <cell r="CC657">
            <v>0</v>
          </cell>
          <cell r="CD657">
            <v>0</v>
          </cell>
          <cell r="CG657">
            <v>0</v>
          </cell>
          <cell r="CH657">
            <v>0</v>
          </cell>
          <cell r="CI657">
            <v>0</v>
          </cell>
        </row>
        <row r="659">
          <cell r="A659" t="str">
            <v>OPS PERIOD COSTS</v>
          </cell>
          <cell r="E659">
            <v>1.2</v>
          </cell>
          <cell r="F659">
            <v>1.1000000000000001</v>
          </cell>
          <cell r="G659">
            <v>-0.1</v>
          </cell>
          <cell r="H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Q659">
            <v>0</v>
          </cell>
          <cell r="U659">
            <v>0</v>
          </cell>
          <cell r="Y659">
            <v>0</v>
          </cell>
          <cell r="AC659">
            <v>0</v>
          </cell>
          <cell r="AD659">
            <v>0</v>
          </cell>
          <cell r="AE659">
            <v>0</v>
          </cell>
          <cell r="AH659">
            <v>0</v>
          </cell>
          <cell r="AI659">
            <v>0</v>
          </cell>
          <cell r="AJ659">
            <v>0</v>
          </cell>
          <cell r="AL659">
            <v>0</v>
          </cell>
          <cell r="AM659">
            <v>0</v>
          </cell>
          <cell r="AN659">
            <v>0</v>
          </cell>
          <cell r="AP659">
            <v>0</v>
          </cell>
          <cell r="AQ659">
            <v>0</v>
          </cell>
          <cell r="AR659">
            <v>0</v>
          </cell>
          <cell r="AT659">
            <v>0</v>
          </cell>
          <cell r="AU659">
            <v>0</v>
          </cell>
          <cell r="AV659">
            <v>0</v>
          </cell>
          <cell r="AY659">
            <v>0</v>
          </cell>
          <cell r="AZ659">
            <v>0</v>
          </cell>
          <cell r="BA659">
            <v>0</v>
          </cell>
          <cell r="BC659">
            <v>0</v>
          </cell>
          <cell r="BD659">
            <v>0</v>
          </cell>
          <cell r="BE659">
            <v>0</v>
          </cell>
          <cell r="BG659">
            <v>0</v>
          </cell>
          <cell r="BH659">
            <v>0</v>
          </cell>
          <cell r="BI659">
            <v>0</v>
          </cell>
          <cell r="BK659">
            <v>0</v>
          </cell>
          <cell r="BL659">
            <v>0</v>
          </cell>
          <cell r="BM659">
            <v>0</v>
          </cell>
          <cell r="BP659">
            <v>0</v>
          </cell>
          <cell r="BQ659">
            <v>0</v>
          </cell>
          <cell r="BR659">
            <v>0</v>
          </cell>
          <cell r="BT659">
            <v>0</v>
          </cell>
          <cell r="BU659">
            <v>0</v>
          </cell>
          <cell r="BV659">
            <v>0</v>
          </cell>
          <cell r="BX659">
            <v>0</v>
          </cell>
          <cell r="BY659">
            <v>0</v>
          </cell>
          <cell r="BZ659">
            <v>0</v>
          </cell>
          <cell r="CB659">
            <v>0</v>
          </cell>
          <cell r="CC659">
            <v>0</v>
          </cell>
          <cell r="CD659">
            <v>0</v>
          </cell>
          <cell r="CG659">
            <v>0</v>
          </cell>
          <cell r="CH659">
            <v>0</v>
          </cell>
          <cell r="CI659">
            <v>0</v>
          </cell>
        </row>
        <row r="660">
          <cell r="A660" t="str">
            <v>SOURCING PERIOD COSTS</v>
          </cell>
          <cell r="E660">
            <v>-0.9</v>
          </cell>
          <cell r="F660">
            <v>-0.5</v>
          </cell>
          <cell r="G660">
            <v>0</v>
          </cell>
          <cell r="H660">
            <v>0</v>
          </cell>
          <cell r="K660">
            <v>-2E-3</v>
          </cell>
          <cell r="L660">
            <v>0</v>
          </cell>
          <cell r="M660">
            <v>0</v>
          </cell>
          <cell r="N660">
            <v>0</v>
          </cell>
          <cell r="Q660">
            <v>0</v>
          </cell>
          <cell r="U660">
            <v>0</v>
          </cell>
          <cell r="Y660">
            <v>0</v>
          </cell>
          <cell r="AC660">
            <v>0</v>
          </cell>
          <cell r="AD660">
            <v>0</v>
          </cell>
          <cell r="AE660">
            <v>0</v>
          </cell>
          <cell r="AH660">
            <v>0</v>
          </cell>
          <cell r="AI660">
            <v>0</v>
          </cell>
          <cell r="AJ660">
            <v>0</v>
          </cell>
          <cell r="AL660">
            <v>0</v>
          </cell>
          <cell r="AM660">
            <v>0</v>
          </cell>
          <cell r="AN660">
            <v>0</v>
          </cell>
          <cell r="AP660">
            <v>0</v>
          </cell>
          <cell r="AQ660">
            <v>0</v>
          </cell>
          <cell r="AR660">
            <v>0</v>
          </cell>
          <cell r="AT660">
            <v>0</v>
          </cell>
          <cell r="AU660">
            <v>0</v>
          </cell>
          <cell r="AV660">
            <v>0</v>
          </cell>
          <cell r="AY660">
            <v>0</v>
          </cell>
          <cell r="AZ660">
            <v>0</v>
          </cell>
          <cell r="BA660">
            <v>0</v>
          </cell>
          <cell r="BC660">
            <v>0</v>
          </cell>
          <cell r="BD660">
            <v>0</v>
          </cell>
          <cell r="BE660">
            <v>0</v>
          </cell>
          <cell r="BG660">
            <v>0</v>
          </cell>
          <cell r="BH660">
            <v>0</v>
          </cell>
          <cell r="BI660">
            <v>0</v>
          </cell>
          <cell r="BK660">
            <v>0</v>
          </cell>
          <cell r="BL660">
            <v>0</v>
          </cell>
          <cell r="BM660">
            <v>0</v>
          </cell>
          <cell r="BP660">
            <v>0</v>
          </cell>
          <cell r="BQ660">
            <v>0</v>
          </cell>
          <cell r="BR660">
            <v>0</v>
          </cell>
          <cell r="BT660">
            <v>0</v>
          </cell>
          <cell r="BU660">
            <v>0</v>
          </cell>
          <cell r="BV660">
            <v>0</v>
          </cell>
          <cell r="BX660">
            <v>0</v>
          </cell>
          <cell r="BY660">
            <v>0</v>
          </cell>
          <cell r="BZ660">
            <v>0</v>
          </cell>
          <cell r="CB660">
            <v>0</v>
          </cell>
          <cell r="CC660">
            <v>0</v>
          </cell>
          <cell r="CD660">
            <v>0</v>
          </cell>
          <cell r="CG660">
            <v>0</v>
          </cell>
          <cell r="CH660">
            <v>0</v>
          </cell>
          <cell r="CI660">
            <v>0</v>
          </cell>
        </row>
        <row r="661">
          <cell r="A661" t="str">
            <v>STD AMORT/INV COSTS</v>
          </cell>
          <cell r="E661">
            <v>-0.6</v>
          </cell>
          <cell r="F661">
            <v>-0.5</v>
          </cell>
          <cell r="G661">
            <v>0</v>
          </cell>
          <cell r="H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Q661">
            <v>0</v>
          </cell>
          <cell r="U661">
            <v>0</v>
          </cell>
          <cell r="Y661">
            <v>0</v>
          </cell>
          <cell r="AC661">
            <v>0</v>
          </cell>
          <cell r="AD661">
            <v>0</v>
          </cell>
          <cell r="AE661">
            <v>0</v>
          </cell>
          <cell r="AH661">
            <v>0</v>
          </cell>
          <cell r="AI661">
            <v>0</v>
          </cell>
          <cell r="AJ661">
            <v>0</v>
          </cell>
          <cell r="AL661">
            <v>0</v>
          </cell>
          <cell r="AM661">
            <v>0</v>
          </cell>
          <cell r="AN661">
            <v>0</v>
          </cell>
          <cell r="AP661">
            <v>0</v>
          </cell>
          <cell r="AQ661">
            <v>0</v>
          </cell>
          <cell r="AR661">
            <v>0</v>
          </cell>
          <cell r="AT661">
            <v>0</v>
          </cell>
          <cell r="AU661">
            <v>0</v>
          </cell>
          <cell r="AV661">
            <v>0</v>
          </cell>
          <cell r="AY661">
            <v>0</v>
          </cell>
          <cell r="AZ661">
            <v>0</v>
          </cell>
          <cell r="BA661">
            <v>0</v>
          </cell>
          <cell r="BC661">
            <v>0</v>
          </cell>
          <cell r="BD661">
            <v>0</v>
          </cell>
          <cell r="BE661">
            <v>0</v>
          </cell>
          <cell r="BG661">
            <v>0</v>
          </cell>
          <cell r="BH661">
            <v>0</v>
          </cell>
          <cell r="BI661">
            <v>0</v>
          </cell>
          <cell r="BK661">
            <v>0</v>
          </cell>
          <cell r="BL661">
            <v>0</v>
          </cell>
          <cell r="BM661">
            <v>0</v>
          </cell>
          <cell r="BP661">
            <v>0</v>
          </cell>
          <cell r="BQ661">
            <v>0</v>
          </cell>
          <cell r="BR661">
            <v>0</v>
          </cell>
          <cell r="BT661">
            <v>0</v>
          </cell>
          <cell r="BU661">
            <v>0</v>
          </cell>
          <cell r="BV661">
            <v>0</v>
          </cell>
          <cell r="BX661">
            <v>0</v>
          </cell>
          <cell r="BY661">
            <v>0</v>
          </cell>
          <cell r="BZ661">
            <v>0</v>
          </cell>
          <cell r="CB661">
            <v>0</v>
          </cell>
          <cell r="CC661">
            <v>0</v>
          </cell>
          <cell r="CD661">
            <v>0</v>
          </cell>
          <cell r="CG661">
            <v>0</v>
          </cell>
          <cell r="CH661">
            <v>0</v>
          </cell>
          <cell r="CI661">
            <v>0</v>
          </cell>
        </row>
        <row r="662">
          <cell r="A662" t="str">
            <v>SERVICE PERIOD COSTS</v>
          </cell>
          <cell r="E662">
            <v>0.1</v>
          </cell>
          <cell r="F662">
            <v>0</v>
          </cell>
          <cell r="G662">
            <v>-0.1</v>
          </cell>
          <cell r="H662">
            <v>-1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Q662">
            <v>0</v>
          </cell>
          <cell r="U662">
            <v>0</v>
          </cell>
          <cell r="Y662">
            <v>0</v>
          </cell>
          <cell r="AC662">
            <v>0</v>
          </cell>
          <cell r="AD662">
            <v>0</v>
          </cell>
          <cell r="AE662">
            <v>0</v>
          </cell>
          <cell r="AH662">
            <v>0</v>
          </cell>
          <cell r="AI662">
            <v>0</v>
          </cell>
          <cell r="AJ662">
            <v>0</v>
          </cell>
          <cell r="AL662">
            <v>0</v>
          </cell>
          <cell r="AM662">
            <v>0</v>
          </cell>
          <cell r="AN662">
            <v>0</v>
          </cell>
          <cell r="AP662">
            <v>0</v>
          </cell>
          <cell r="AQ662">
            <v>0</v>
          </cell>
          <cell r="AR662">
            <v>0</v>
          </cell>
          <cell r="AT662">
            <v>0</v>
          </cell>
          <cell r="AU662">
            <v>0</v>
          </cell>
          <cell r="AV662">
            <v>0</v>
          </cell>
          <cell r="AY662">
            <v>0</v>
          </cell>
          <cell r="AZ662">
            <v>0</v>
          </cell>
          <cell r="BA662">
            <v>0</v>
          </cell>
          <cell r="BC662">
            <v>0</v>
          </cell>
          <cell r="BD662">
            <v>0</v>
          </cell>
          <cell r="BE662">
            <v>0</v>
          </cell>
          <cell r="BG662">
            <v>0</v>
          </cell>
          <cell r="BH662">
            <v>0</v>
          </cell>
          <cell r="BI662">
            <v>0</v>
          </cell>
          <cell r="BK662">
            <v>0</v>
          </cell>
          <cell r="BL662">
            <v>0</v>
          </cell>
          <cell r="BM662">
            <v>0</v>
          </cell>
          <cell r="BP662">
            <v>0</v>
          </cell>
          <cell r="BQ662">
            <v>0</v>
          </cell>
          <cell r="BR662">
            <v>0</v>
          </cell>
          <cell r="BT662">
            <v>0</v>
          </cell>
          <cell r="BU662">
            <v>0</v>
          </cell>
          <cell r="BV662">
            <v>0</v>
          </cell>
          <cell r="BX662">
            <v>0</v>
          </cell>
          <cell r="BY662">
            <v>0</v>
          </cell>
          <cell r="BZ662">
            <v>0</v>
          </cell>
          <cell r="CB662">
            <v>0</v>
          </cell>
          <cell r="CC662">
            <v>0</v>
          </cell>
          <cell r="CD662">
            <v>0</v>
          </cell>
          <cell r="CG662">
            <v>0</v>
          </cell>
          <cell r="CH662">
            <v>0</v>
          </cell>
          <cell r="CI662">
            <v>0</v>
          </cell>
        </row>
        <row r="663">
          <cell r="A663" t="str">
            <v>OTHER</v>
          </cell>
          <cell r="E663">
            <v>0</v>
          </cell>
          <cell r="F663">
            <v>-0.1</v>
          </cell>
          <cell r="G663">
            <v>0</v>
          </cell>
          <cell r="H663">
            <v>0.9</v>
          </cell>
          <cell r="K663">
            <v>-1.1999999999999997E-2</v>
          </cell>
          <cell r="L663">
            <v>-7.0000000000000007E-2</v>
          </cell>
          <cell r="M663">
            <v>-0.2</v>
          </cell>
          <cell r="N663">
            <v>6.0000000000000001E-3</v>
          </cell>
          <cell r="Q663">
            <v>0</v>
          </cell>
          <cell r="U663">
            <v>0</v>
          </cell>
          <cell r="Y663">
            <v>0</v>
          </cell>
          <cell r="AC663">
            <v>0</v>
          </cell>
          <cell r="AD663">
            <v>0</v>
          </cell>
          <cell r="AE663">
            <v>0</v>
          </cell>
          <cell r="AH663">
            <v>0</v>
          </cell>
          <cell r="AI663">
            <v>0</v>
          </cell>
          <cell r="AJ663">
            <v>0</v>
          </cell>
          <cell r="AL663">
            <v>0</v>
          </cell>
          <cell r="AM663">
            <v>0</v>
          </cell>
          <cell r="AN663">
            <v>0</v>
          </cell>
          <cell r="AP663">
            <v>0</v>
          </cell>
          <cell r="AQ663">
            <v>0</v>
          </cell>
          <cell r="AR663">
            <v>0</v>
          </cell>
          <cell r="AT663">
            <v>0</v>
          </cell>
          <cell r="AU663">
            <v>0</v>
          </cell>
          <cell r="AV663">
            <v>0</v>
          </cell>
          <cell r="AY663">
            <v>0</v>
          </cell>
          <cell r="AZ663">
            <v>0</v>
          </cell>
          <cell r="BA663">
            <v>0</v>
          </cell>
          <cell r="BC663">
            <v>0</v>
          </cell>
          <cell r="BD663">
            <v>0</v>
          </cell>
          <cell r="BE663">
            <v>0</v>
          </cell>
          <cell r="BG663">
            <v>0</v>
          </cell>
          <cell r="BH663">
            <v>0</v>
          </cell>
          <cell r="BI663">
            <v>0</v>
          </cell>
          <cell r="BK663">
            <v>0</v>
          </cell>
          <cell r="BL663">
            <v>0</v>
          </cell>
          <cell r="BM663">
            <v>0</v>
          </cell>
          <cell r="BP663">
            <v>0</v>
          </cell>
          <cell r="BQ663">
            <v>0</v>
          </cell>
          <cell r="BR663">
            <v>0</v>
          </cell>
          <cell r="BT663">
            <v>0</v>
          </cell>
          <cell r="BU663">
            <v>0</v>
          </cell>
          <cell r="BV663">
            <v>0</v>
          </cell>
          <cell r="BX663">
            <v>0</v>
          </cell>
          <cell r="BY663">
            <v>0</v>
          </cell>
          <cell r="BZ663">
            <v>0</v>
          </cell>
          <cell r="CB663">
            <v>0</v>
          </cell>
          <cell r="CC663">
            <v>0</v>
          </cell>
          <cell r="CD663">
            <v>0</v>
          </cell>
          <cell r="CG663">
            <v>0</v>
          </cell>
          <cell r="CH663">
            <v>0</v>
          </cell>
          <cell r="CI663">
            <v>0</v>
          </cell>
        </row>
        <row r="664">
          <cell r="E664" t="str">
            <v xml:space="preserve">______ </v>
          </cell>
          <cell r="F664" t="str">
            <v xml:space="preserve">______ </v>
          </cell>
          <cell r="G664" t="str">
            <v xml:space="preserve">______ </v>
          </cell>
          <cell r="H664" t="str">
            <v xml:space="preserve">______ </v>
          </cell>
          <cell r="K664" t="str">
            <v xml:space="preserve">______ </v>
          </cell>
          <cell r="L664" t="str">
            <v xml:space="preserve">______ </v>
          </cell>
          <cell r="M664" t="str">
            <v xml:space="preserve">______ </v>
          </cell>
          <cell r="N664" t="str">
            <v xml:space="preserve">______ </v>
          </cell>
          <cell r="Q664" t="str">
            <v xml:space="preserve">______ </v>
          </cell>
          <cell r="R664" t="str">
            <v xml:space="preserve">______ </v>
          </cell>
          <cell r="S664" t="str">
            <v xml:space="preserve">______ </v>
          </cell>
          <cell r="U664" t="str">
            <v xml:space="preserve">______ </v>
          </cell>
          <cell r="V664" t="str">
            <v xml:space="preserve">______ </v>
          </cell>
          <cell r="W664" t="str">
            <v xml:space="preserve">______ </v>
          </cell>
          <cell r="Y664" t="str">
            <v xml:space="preserve">______ </v>
          </cell>
          <cell r="Z664" t="str">
            <v xml:space="preserve">______ </v>
          </cell>
          <cell r="AA664" t="str">
            <v xml:space="preserve">______ </v>
          </cell>
          <cell r="AC664" t="str">
            <v xml:space="preserve">______ </v>
          </cell>
          <cell r="AD664" t="str">
            <v xml:space="preserve">______ </v>
          </cell>
          <cell r="AE664" t="str">
            <v xml:space="preserve">______ </v>
          </cell>
          <cell r="AH664" t="str">
            <v xml:space="preserve">______ </v>
          </cell>
          <cell r="AI664" t="str">
            <v xml:space="preserve">______ </v>
          </cell>
          <cell r="AJ664" t="str">
            <v xml:space="preserve">______ </v>
          </cell>
          <cell r="AL664" t="str">
            <v xml:space="preserve">______ </v>
          </cell>
          <cell r="AM664" t="str">
            <v xml:space="preserve">______ </v>
          </cell>
          <cell r="AN664" t="str">
            <v xml:space="preserve">______ </v>
          </cell>
          <cell r="AP664" t="str">
            <v xml:space="preserve">______ </v>
          </cell>
          <cell r="AQ664" t="str">
            <v xml:space="preserve">______ </v>
          </cell>
          <cell r="AR664" t="str">
            <v xml:space="preserve">______ </v>
          </cell>
          <cell r="AT664" t="str">
            <v xml:space="preserve">______ </v>
          </cell>
          <cell r="AU664" t="str">
            <v xml:space="preserve">______ </v>
          </cell>
          <cell r="AV664" t="str">
            <v xml:space="preserve">______ </v>
          </cell>
          <cell r="AY664" t="str">
            <v xml:space="preserve">______ </v>
          </cell>
          <cell r="AZ664" t="str">
            <v xml:space="preserve">______ </v>
          </cell>
          <cell r="BA664" t="str">
            <v xml:space="preserve">______ </v>
          </cell>
          <cell r="BC664" t="str">
            <v xml:space="preserve">______ </v>
          </cell>
          <cell r="BD664" t="str">
            <v xml:space="preserve">______ </v>
          </cell>
          <cell r="BE664" t="str">
            <v xml:space="preserve">______ </v>
          </cell>
          <cell r="BG664" t="str">
            <v xml:space="preserve">______ </v>
          </cell>
          <cell r="BH664" t="str">
            <v xml:space="preserve">______ </v>
          </cell>
          <cell r="BI664" t="str">
            <v xml:space="preserve">______ </v>
          </cell>
          <cell r="BK664" t="str">
            <v xml:space="preserve">______ </v>
          </cell>
          <cell r="BL664" t="str">
            <v xml:space="preserve">______ </v>
          </cell>
          <cell r="BM664" t="str">
            <v xml:space="preserve">______ </v>
          </cell>
          <cell r="BP664" t="str">
            <v xml:space="preserve">______ </v>
          </cell>
          <cell r="BQ664" t="str">
            <v xml:space="preserve">______ </v>
          </cell>
          <cell r="BR664" t="str">
            <v xml:space="preserve">______ </v>
          </cell>
          <cell r="BT664" t="str">
            <v xml:space="preserve">______ </v>
          </cell>
          <cell r="BU664" t="str">
            <v xml:space="preserve">______ </v>
          </cell>
          <cell r="BV664" t="str">
            <v xml:space="preserve">______ </v>
          </cell>
          <cell r="BX664" t="str">
            <v xml:space="preserve">______ </v>
          </cell>
          <cell r="BY664" t="str">
            <v xml:space="preserve">______ </v>
          </cell>
          <cell r="BZ664" t="str">
            <v xml:space="preserve">______ </v>
          </cell>
          <cell r="CB664" t="str">
            <v xml:space="preserve">______ </v>
          </cell>
          <cell r="CC664" t="str">
            <v xml:space="preserve">______ </v>
          </cell>
          <cell r="CD664" t="str">
            <v xml:space="preserve">______ </v>
          </cell>
          <cell r="CG664" t="str">
            <v xml:space="preserve">______ </v>
          </cell>
          <cell r="CH664" t="str">
            <v xml:space="preserve">______ </v>
          </cell>
          <cell r="CI664" t="str">
            <v xml:space="preserve">______ </v>
          </cell>
        </row>
        <row r="665">
          <cell r="A665" t="str">
            <v>TOTAL PERIOD COSTS</v>
          </cell>
          <cell r="E665">
            <v>-0.20000000000000004</v>
          </cell>
          <cell r="F665">
            <v>0</v>
          </cell>
          <cell r="G665">
            <v>-0.2</v>
          </cell>
          <cell r="H665">
            <v>-9.9999999999999978E-2</v>
          </cell>
          <cell r="K665">
            <v>-1.3999999999999997E-2</v>
          </cell>
          <cell r="L665">
            <v>-7.0000000000000007E-2</v>
          </cell>
          <cell r="M665">
            <v>-0.2</v>
          </cell>
          <cell r="N665">
            <v>6.0000000000000001E-3</v>
          </cell>
          <cell r="Q665">
            <v>0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0</v>
          </cell>
          <cell r="AD665">
            <v>0</v>
          </cell>
          <cell r="AE665">
            <v>0</v>
          </cell>
          <cell r="AH665">
            <v>0</v>
          </cell>
          <cell r="AI665">
            <v>0</v>
          </cell>
          <cell r="AJ665">
            <v>0</v>
          </cell>
          <cell r="AL665">
            <v>0</v>
          </cell>
          <cell r="AM665">
            <v>0</v>
          </cell>
          <cell r="AN665">
            <v>0</v>
          </cell>
          <cell r="AP665">
            <v>0</v>
          </cell>
          <cell r="AQ665">
            <v>0</v>
          </cell>
          <cell r="AR665">
            <v>0</v>
          </cell>
          <cell r="AT665">
            <v>0</v>
          </cell>
          <cell r="AU665">
            <v>0</v>
          </cell>
          <cell r="AV665">
            <v>0</v>
          </cell>
          <cell r="AY665">
            <v>0</v>
          </cell>
          <cell r="AZ665">
            <v>0</v>
          </cell>
          <cell r="BA665">
            <v>0</v>
          </cell>
          <cell r="BC665">
            <v>0</v>
          </cell>
          <cell r="BD665">
            <v>0</v>
          </cell>
          <cell r="BE665">
            <v>0</v>
          </cell>
          <cell r="BG665">
            <v>0</v>
          </cell>
          <cell r="BH665">
            <v>0</v>
          </cell>
          <cell r="BI665">
            <v>0</v>
          </cell>
          <cell r="BK665">
            <v>0</v>
          </cell>
          <cell r="BL665">
            <v>0</v>
          </cell>
          <cell r="BM665">
            <v>0</v>
          </cell>
          <cell r="BP665">
            <v>0</v>
          </cell>
          <cell r="BQ665">
            <v>0</v>
          </cell>
          <cell r="BR665">
            <v>0</v>
          </cell>
          <cell r="BT665">
            <v>0</v>
          </cell>
          <cell r="BU665">
            <v>0</v>
          </cell>
          <cell r="BV665">
            <v>0</v>
          </cell>
          <cell r="BX665">
            <v>0</v>
          </cell>
          <cell r="BY665">
            <v>0</v>
          </cell>
          <cell r="BZ665">
            <v>0</v>
          </cell>
          <cell r="CB665">
            <v>0</v>
          </cell>
          <cell r="CC665">
            <v>0</v>
          </cell>
          <cell r="CD665">
            <v>0</v>
          </cell>
          <cell r="CG665">
            <v>0</v>
          </cell>
          <cell r="CH665">
            <v>0</v>
          </cell>
          <cell r="CI665">
            <v>0</v>
          </cell>
        </row>
        <row r="667">
          <cell r="A667" t="str">
            <v>GROSS MARGIN</v>
          </cell>
          <cell r="E667">
            <v>0.20000000000000004</v>
          </cell>
          <cell r="F667">
            <v>0</v>
          </cell>
          <cell r="G667">
            <v>0.30000000000000004</v>
          </cell>
          <cell r="H667">
            <v>-0.2</v>
          </cell>
          <cell r="K667">
            <v>1.2999999999999998E-2</v>
          </cell>
          <cell r="L667">
            <v>7.0000000000000007E-2</v>
          </cell>
          <cell r="M667">
            <v>0</v>
          </cell>
          <cell r="N667">
            <v>-6.0000000000000001E-3</v>
          </cell>
          <cell r="Q667">
            <v>0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0</v>
          </cell>
          <cell r="AD667">
            <v>0</v>
          </cell>
          <cell r="AE667">
            <v>0</v>
          </cell>
          <cell r="AH667">
            <v>0</v>
          </cell>
          <cell r="AI667">
            <v>0</v>
          </cell>
          <cell r="AJ667">
            <v>0</v>
          </cell>
          <cell r="AL667">
            <v>0</v>
          </cell>
          <cell r="AM667">
            <v>0</v>
          </cell>
          <cell r="AN667">
            <v>0</v>
          </cell>
          <cell r="AP667">
            <v>0</v>
          </cell>
          <cell r="AQ667">
            <v>0</v>
          </cell>
          <cell r="AR667">
            <v>0</v>
          </cell>
          <cell r="AT667">
            <v>0</v>
          </cell>
          <cell r="AU667">
            <v>0</v>
          </cell>
          <cell r="AV667">
            <v>0</v>
          </cell>
          <cell r="AY667">
            <v>0</v>
          </cell>
          <cell r="AZ667">
            <v>0</v>
          </cell>
          <cell r="BA667">
            <v>0</v>
          </cell>
          <cell r="BC667">
            <v>0</v>
          </cell>
          <cell r="BD667">
            <v>0</v>
          </cell>
          <cell r="BE667">
            <v>0</v>
          </cell>
          <cell r="BG667">
            <v>0</v>
          </cell>
          <cell r="BH667">
            <v>0</v>
          </cell>
          <cell r="BI667">
            <v>0</v>
          </cell>
          <cell r="BK667">
            <v>0</v>
          </cell>
          <cell r="BL667">
            <v>0</v>
          </cell>
          <cell r="BM667">
            <v>0</v>
          </cell>
          <cell r="BP667">
            <v>0</v>
          </cell>
          <cell r="BQ667">
            <v>0</v>
          </cell>
          <cell r="BR667">
            <v>0</v>
          </cell>
          <cell r="BT667">
            <v>0</v>
          </cell>
          <cell r="BU667">
            <v>0</v>
          </cell>
          <cell r="BV667">
            <v>0</v>
          </cell>
          <cell r="BX667">
            <v>0</v>
          </cell>
          <cell r="BY667">
            <v>0</v>
          </cell>
          <cell r="BZ667">
            <v>0</v>
          </cell>
          <cell r="CB667">
            <v>0</v>
          </cell>
          <cell r="CC667">
            <v>0</v>
          </cell>
          <cell r="CD667">
            <v>0</v>
          </cell>
          <cell r="CG667">
            <v>0</v>
          </cell>
          <cell r="CH667">
            <v>0</v>
          </cell>
          <cell r="CI667">
            <v>0</v>
          </cell>
        </row>
        <row r="668">
          <cell r="B668" t="str">
            <v>% SALES</v>
          </cell>
          <cell r="E668">
            <v>-2.0000000000000004</v>
          </cell>
          <cell r="F668">
            <v>0</v>
          </cell>
          <cell r="G668">
            <v>0</v>
          </cell>
          <cell r="H668">
            <v>0</v>
          </cell>
          <cell r="K668">
            <v>-12.999999999999998</v>
          </cell>
          <cell r="L668">
            <v>0</v>
          </cell>
          <cell r="M668">
            <v>0</v>
          </cell>
          <cell r="N668">
            <v>0</v>
          </cell>
          <cell r="Q668">
            <v>0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Y668">
            <v>0</v>
          </cell>
          <cell r="Z668">
            <v>0</v>
          </cell>
          <cell r="AA668">
            <v>0</v>
          </cell>
          <cell r="AC668">
            <v>0</v>
          </cell>
          <cell r="AD668">
            <v>0</v>
          </cell>
          <cell r="AE668">
            <v>0</v>
          </cell>
          <cell r="AH668">
            <v>0</v>
          </cell>
          <cell r="AI668">
            <v>0</v>
          </cell>
          <cell r="AJ668">
            <v>0</v>
          </cell>
          <cell r="AL668">
            <v>0</v>
          </cell>
          <cell r="AM668">
            <v>0</v>
          </cell>
          <cell r="AN668">
            <v>0</v>
          </cell>
          <cell r="AP668">
            <v>0</v>
          </cell>
          <cell r="AQ668">
            <v>0</v>
          </cell>
          <cell r="AR668">
            <v>0</v>
          </cell>
          <cell r="AT668">
            <v>0</v>
          </cell>
          <cell r="AU668">
            <v>0</v>
          </cell>
          <cell r="AV668">
            <v>0</v>
          </cell>
          <cell r="AY668">
            <v>0</v>
          </cell>
          <cell r="AZ668">
            <v>0</v>
          </cell>
          <cell r="BA668">
            <v>0</v>
          </cell>
          <cell r="BC668">
            <v>0</v>
          </cell>
          <cell r="BD668">
            <v>0</v>
          </cell>
          <cell r="BE668">
            <v>0</v>
          </cell>
          <cell r="BG668">
            <v>0</v>
          </cell>
          <cell r="BH668">
            <v>0</v>
          </cell>
          <cell r="BI668">
            <v>0</v>
          </cell>
          <cell r="BK668">
            <v>0</v>
          </cell>
          <cell r="BL668">
            <v>0</v>
          </cell>
          <cell r="BM668">
            <v>0</v>
          </cell>
          <cell r="BP668">
            <v>0</v>
          </cell>
          <cell r="BQ668">
            <v>0</v>
          </cell>
          <cell r="BR668">
            <v>0</v>
          </cell>
          <cell r="BT668">
            <v>0</v>
          </cell>
          <cell r="BU668">
            <v>0</v>
          </cell>
          <cell r="BV668">
            <v>0</v>
          </cell>
          <cell r="BX668">
            <v>0</v>
          </cell>
          <cell r="BY668">
            <v>0</v>
          </cell>
          <cell r="BZ668">
            <v>0</v>
          </cell>
          <cell r="CB668">
            <v>0</v>
          </cell>
          <cell r="CC668">
            <v>0</v>
          </cell>
          <cell r="CD668">
            <v>0</v>
          </cell>
          <cell r="CG668">
            <v>0</v>
          </cell>
          <cell r="CH668">
            <v>0</v>
          </cell>
          <cell r="CI668">
            <v>0</v>
          </cell>
        </row>
        <row r="670">
          <cell r="A670" t="str">
            <v>R&amp;D EXPENSE</v>
          </cell>
          <cell r="E670">
            <v>0</v>
          </cell>
          <cell r="F670">
            <v>0.1</v>
          </cell>
          <cell r="G670">
            <v>0</v>
          </cell>
          <cell r="K670">
            <v>1.4E-2</v>
          </cell>
          <cell r="L670">
            <v>0</v>
          </cell>
          <cell r="M670">
            <v>0</v>
          </cell>
          <cell r="N670">
            <v>5.2999999999999999E-2</v>
          </cell>
          <cell r="Q670">
            <v>0</v>
          </cell>
          <cell r="U670">
            <v>0</v>
          </cell>
          <cell r="Y670">
            <v>0</v>
          </cell>
          <cell r="AC670">
            <v>0</v>
          </cell>
          <cell r="AD670">
            <v>0</v>
          </cell>
          <cell r="AE670">
            <v>0</v>
          </cell>
          <cell r="AH670">
            <v>0</v>
          </cell>
          <cell r="AI670">
            <v>0</v>
          </cell>
          <cell r="AJ670">
            <v>0</v>
          </cell>
          <cell r="AL670">
            <v>0</v>
          </cell>
          <cell r="AM670">
            <v>0</v>
          </cell>
          <cell r="AN670">
            <v>0</v>
          </cell>
          <cell r="AP670">
            <v>0</v>
          </cell>
          <cell r="AQ670">
            <v>0</v>
          </cell>
          <cell r="AR670">
            <v>0</v>
          </cell>
          <cell r="AT670">
            <v>0</v>
          </cell>
          <cell r="AU670">
            <v>0</v>
          </cell>
          <cell r="AV670">
            <v>0</v>
          </cell>
          <cell r="AY670">
            <v>0</v>
          </cell>
          <cell r="AZ670">
            <v>0</v>
          </cell>
          <cell r="BA670">
            <v>0</v>
          </cell>
          <cell r="BC670">
            <v>0</v>
          </cell>
          <cell r="BD670">
            <v>0</v>
          </cell>
          <cell r="BE670">
            <v>0</v>
          </cell>
          <cell r="BG670">
            <v>0</v>
          </cell>
          <cell r="BH670">
            <v>0</v>
          </cell>
          <cell r="BI670">
            <v>0</v>
          </cell>
          <cell r="BK670">
            <v>0</v>
          </cell>
          <cell r="BL670">
            <v>0</v>
          </cell>
          <cell r="BM670">
            <v>0</v>
          </cell>
          <cell r="BP670">
            <v>0</v>
          </cell>
          <cell r="BQ670">
            <v>0</v>
          </cell>
          <cell r="BR670">
            <v>0</v>
          </cell>
          <cell r="BT670">
            <v>0</v>
          </cell>
          <cell r="BU670">
            <v>0</v>
          </cell>
          <cell r="BV670">
            <v>0</v>
          </cell>
          <cell r="BX670">
            <v>0</v>
          </cell>
          <cell r="BY670">
            <v>0</v>
          </cell>
          <cell r="BZ670">
            <v>0</v>
          </cell>
          <cell r="CB670">
            <v>0</v>
          </cell>
          <cell r="CC670">
            <v>0</v>
          </cell>
          <cell r="CD670">
            <v>0</v>
          </cell>
          <cell r="CG670">
            <v>0</v>
          </cell>
          <cell r="CH670">
            <v>0</v>
          </cell>
          <cell r="CI670">
            <v>0</v>
          </cell>
        </row>
        <row r="671">
          <cell r="A671" t="str">
            <v>SLS &amp; MKTG EXP - DIV</v>
          </cell>
          <cell r="E671">
            <v>-0.1</v>
          </cell>
          <cell r="F671">
            <v>0</v>
          </cell>
          <cell r="G671">
            <v>0</v>
          </cell>
          <cell r="K671">
            <v>-9.8000000000000004E-2</v>
          </cell>
          <cell r="L671">
            <v>-0.21100000000000002</v>
          </cell>
          <cell r="M671">
            <v>0</v>
          </cell>
          <cell r="N671">
            <v>-7.0000000000000007E-2</v>
          </cell>
          <cell r="Q671">
            <v>0</v>
          </cell>
          <cell r="U671">
            <v>0</v>
          </cell>
          <cell r="Y671">
            <v>0</v>
          </cell>
          <cell r="AC671">
            <v>0</v>
          </cell>
          <cell r="AD671">
            <v>0</v>
          </cell>
          <cell r="AE671">
            <v>0</v>
          </cell>
          <cell r="AH671">
            <v>0</v>
          </cell>
          <cell r="AI671">
            <v>0</v>
          </cell>
          <cell r="AJ671">
            <v>0</v>
          </cell>
          <cell r="AL671">
            <v>0</v>
          </cell>
          <cell r="AM671">
            <v>0</v>
          </cell>
          <cell r="AN671">
            <v>0</v>
          </cell>
          <cell r="AP671">
            <v>0</v>
          </cell>
          <cell r="AQ671">
            <v>0</v>
          </cell>
          <cell r="AR671">
            <v>0</v>
          </cell>
          <cell r="AT671">
            <v>0</v>
          </cell>
          <cell r="AU671">
            <v>0</v>
          </cell>
          <cell r="AV671">
            <v>0</v>
          </cell>
          <cell r="AY671">
            <v>0</v>
          </cell>
          <cell r="AZ671">
            <v>0</v>
          </cell>
          <cell r="BA671">
            <v>0</v>
          </cell>
          <cell r="BC671">
            <v>0</v>
          </cell>
          <cell r="BD671">
            <v>0</v>
          </cell>
          <cell r="BE671">
            <v>0</v>
          </cell>
          <cell r="BG671">
            <v>0</v>
          </cell>
          <cell r="BH671">
            <v>0</v>
          </cell>
          <cell r="BI671">
            <v>0</v>
          </cell>
          <cell r="BK671">
            <v>0</v>
          </cell>
          <cell r="BL671">
            <v>0</v>
          </cell>
          <cell r="BM671">
            <v>0</v>
          </cell>
          <cell r="BP671">
            <v>0</v>
          </cell>
          <cell r="BQ671">
            <v>0</v>
          </cell>
          <cell r="BR671">
            <v>0</v>
          </cell>
          <cell r="BT671">
            <v>0</v>
          </cell>
          <cell r="BU671">
            <v>0</v>
          </cell>
          <cell r="BV671">
            <v>0</v>
          </cell>
          <cell r="BX671">
            <v>0</v>
          </cell>
          <cell r="BY671">
            <v>0</v>
          </cell>
          <cell r="BZ671">
            <v>0</v>
          </cell>
          <cell r="CB671">
            <v>0</v>
          </cell>
          <cell r="CC671">
            <v>0</v>
          </cell>
          <cell r="CD671">
            <v>0</v>
          </cell>
          <cell r="CG671">
            <v>0</v>
          </cell>
          <cell r="CH671">
            <v>0</v>
          </cell>
          <cell r="CI671">
            <v>0</v>
          </cell>
        </row>
        <row r="672">
          <cell r="A672" t="str">
            <v>SLS &amp; MKTG EXP - ALLOC</v>
          </cell>
          <cell r="E672">
            <v>0.1</v>
          </cell>
          <cell r="F672">
            <v>0</v>
          </cell>
          <cell r="G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Q672">
            <v>0</v>
          </cell>
          <cell r="U672">
            <v>0</v>
          </cell>
          <cell r="Y672">
            <v>0</v>
          </cell>
          <cell r="AC672">
            <v>0</v>
          </cell>
          <cell r="AD672">
            <v>0</v>
          </cell>
          <cell r="AE672">
            <v>0</v>
          </cell>
          <cell r="AH672">
            <v>0</v>
          </cell>
          <cell r="AI672">
            <v>0</v>
          </cell>
          <cell r="AJ672">
            <v>0</v>
          </cell>
          <cell r="AL672">
            <v>0</v>
          </cell>
          <cell r="AM672">
            <v>0</v>
          </cell>
          <cell r="AN672">
            <v>0</v>
          </cell>
          <cell r="AP672">
            <v>0</v>
          </cell>
          <cell r="AQ672">
            <v>0</v>
          </cell>
          <cell r="AR672">
            <v>0</v>
          </cell>
          <cell r="AT672">
            <v>0</v>
          </cell>
          <cell r="AU672">
            <v>0</v>
          </cell>
          <cell r="AV672">
            <v>0</v>
          </cell>
          <cell r="AY672">
            <v>0</v>
          </cell>
          <cell r="AZ672">
            <v>0</v>
          </cell>
          <cell r="BA672">
            <v>0</v>
          </cell>
          <cell r="BC672">
            <v>0</v>
          </cell>
          <cell r="BD672">
            <v>0</v>
          </cell>
          <cell r="BE672">
            <v>0</v>
          </cell>
          <cell r="BG672">
            <v>0</v>
          </cell>
          <cell r="BH672">
            <v>0</v>
          </cell>
          <cell r="BI672">
            <v>0</v>
          </cell>
          <cell r="BK672">
            <v>0</v>
          </cell>
          <cell r="BL672">
            <v>0</v>
          </cell>
          <cell r="BM672">
            <v>0</v>
          </cell>
          <cell r="BP672">
            <v>0</v>
          </cell>
          <cell r="BQ672">
            <v>0</v>
          </cell>
          <cell r="BR672">
            <v>0</v>
          </cell>
          <cell r="BT672">
            <v>0</v>
          </cell>
          <cell r="BU672">
            <v>0</v>
          </cell>
          <cell r="BV672">
            <v>0</v>
          </cell>
          <cell r="BX672">
            <v>0</v>
          </cell>
          <cell r="BY672">
            <v>0</v>
          </cell>
          <cell r="BZ672">
            <v>0</v>
          </cell>
          <cell r="CB672">
            <v>0</v>
          </cell>
          <cell r="CC672">
            <v>0</v>
          </cell>
          <cell r="CD672">
            <v>0</v>
          </cell>
          <cell r="CG672">
            <v>0</v>
          </cell>
          <cell r="CH672">
            <v>0</v>
          </cell>
          <cell r="CI672">
            <v>0</v>
          </cell>
        </row>
        <row r="673">
          <cell r="E673" t="str">
            <v xml:space="preserve">______ </v>
          </cell>
          <cell r="F673" t="str">
            <v xml:space="preserve">______ </v>
          </cell>
          <cell r="G673" t="str">
            <v xml:space="preserve">______ </v>
          </cell>
          <cell r="H673" t="str">
            <v xml:space="preserve">______ </v>
          </cell>
          <cell r="K673" t="str">
            <v xml:space="preserve">______ </v>
          </cell>
          <cell r="L673" t="str">
            <v xml:space="preserve">______ </v>
          </cell>
          <cell r="M673" t="str">
            <v xml:space="preserve">______ </v>
          </cell>
          <cell r="N673" t="str">
            <v xml:space="preserve">______ </v>
          </cell>
          <cell r="Q673" t="str">
            <v xml:space="preserve">______ </v>
          </cell>
          <cell r="R673" t="str">
            <v xml:space="preserve">______ </v>
          </cell>
          <cell r="S673" t="str">
            <v xml:space="preserve">______ </v>
          </cell>
          <cell r="U673" t="str">
            <v xml:space="preserve">______ </v>
          </cell>
          <cell r="V673" t="str">
            <v xml:space="preserve">______ </v>
          </cell>
          <cell r="W673" t="str">
            <v xml:space="preserve">______ </v>
          </cell>
          <cell r="Y673" t="str">
            <v xml:space="preserve">______ </v>
          </cell>
          <cell r="Z673" t="str">
            <v xml:space="preserve">______ </v>
          </cell>
          <cell r="AA673" t="str">
            <v xml:space="preserve">______ </v>
          </cell>
          <cell r="AC673" t="str">
            <v xml:space="preserve">______ </v>
          </cell>
          <cell r="AD673" t="str">
            <v xml:space="preserve">______ </v>
          </cell>
          <cell r="AE673" t="str">
            <v xml:space="preserve">______ </v>
          </cell>
          <cell r="AH673" t="str">
            <v xml:space="preserve">______ </v>
          </cell>
          <cell r="AI673" t="str">
            <v xml:space="preserve">______ </v>
          </cell>
          <cell r="AJ673" t="str">
            <v xml:space="preserve">______ </v>
          </cell>
          <cell r="AL673" t="str">
            <v xml:space="preserve">______ </v>
          </cell>
          <cell r="AM673" t="str">
            <v xml:space="preserve">______ </v>
          </cell>
          <cell r="AN673" t="str">
            <v xml:space="preserve">______ </v>
          </cell>
          <cell r="AP673" t="str">
            <v xml:space="preserve">______ </v>
          </cell>
          <cell r="AQ673" t="str">
            <v xml:space="preserve">______ </v>
          </cell>
          <cell r="AR673" t="str">
            <v xml:space="preserve">______ </v>
          </cell>
          <cell r="AT673" t="str">
            <v xml:space="preserve">______ </v>
          </cell>
          <cell r="AU673" t="str">
            <v xml:space="preserve">______ </v>
          </cell>
          <cell r="AV673" t="str">
            <v xml:space="preserve">______ </v>
          </cell>
          <cell r="AY673" t="str">
            <v xml:space="preserve">______ </v>
          </cell>
          <cell r="AZ673" t="str">
            <v xml:space="preserve">______ </v>
          </cell>
          <cell r="BA673" t="str">
            <v xml:space="preserve">______ </v>
          </cell>
          <cell r="BC673" t="str">
            <v xml:space="preserve">______ </v>
          </cell>
          <cell r="BD673" t="str">
            <v xml:space="preserve">______ </v>
          </cell>
          <cell r="BE673" t="str">
            <v xml:space="preserve">______ </v>
          </cell>
          <cell r="BG673" t="str">
            <v xml:space="preserve">______ </v>
          </cell>
          <cell r="BH673" t="str">
            <v xml:space="preserve">______ </v>
          </cell>
          <cell r="BI673" t="str">
            <v xml:space="preserve">______ </v>
          </cell>
          <cell r="BK673" t="str">
            <v xml:space="preserve">______ </v>
          </cell>
          <cell r="BL673" t="str">
            <v xml:space="preserve">______ </v>
          </cell>
          <cell r="BM673" t="str">
            <v xml:space="preserve">______ </v>
          </cell>
          <cell r="BP673" t="str">
            <v xml:space="preserve">______ </v>
          </cell>
          <cell r="BQ673" t="str">
            <v xml:space="preserve">______ </v>
          </cell>
          <cell r="BR673" t="str">
            <v xml:space="preserve">______ </v>
          </cell>
          <cell r="BT673" t="str">
            <v xml:space="preserve">______ </v>
          </cell>
          <cell r="BU673" t="str">
            <v xml:space="preserve">______ </v>
          </cell>
          <cell r="BV673" t="str">
            <v xml:space="preserve">______ </v>
          </cell>
          <cell r="BX673" t="str">
            <v xml:space="preserve">______ </v>
          </cell>
          <cell r="BY673" t="str">
            <v xml:space="preserve">______ </v>
          </cell>
          <cell r="BZ673" t="str">
            <v xml:space="preserve">______ </v>
          </cell>
          <cell r="CB673" t="str">
            <v xml:space="preserve">______ </v>
          </cell>
          <cell r="CC673" t="str">
            <v xml:space="preserve">______ </v>
          </cell>
          <cell r="CD673" t="str">
            <v xml:space="preserve">______ </v>
          </cell>
          <cell r="CG673" t="str">
            <v xml:space="preserve">______ </v>
          </cell>
          <cell r="CH673" t="str">
            <v xml:space="preserve">______ </v>
          </cell>
          <cell r="CI673" t="str">
            <v xml:space="preserve">______ </v>
          </cell>
        </row>
        <row r="674">
          <cell r="A674" t="str">
            <v>TOTAL SLS &amp; MKTG EXP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K674">
            <v>-9.8000000000000004E-2</v>
          </cell>
          <cell r="L674">
            <v>-0.21100000000000002</v>
          </cell>
          <cell r="M674">
            <v>0</v>
          </cell>
          <cell r="N674">
            <v>-7.0000000000000007E-2</v>
          </cell>
          <cell r="Q674">
            <v>0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Y674">
            <v>0</v>
          </cell>
          <cell r="Z674">
            <v>0</v>
          </cell>
          <cell r="AA674">
            <v>0</v>
          </cell>
          <cell r="AC674">
            <v>0</v>
          </cell>
          <cell r="AD674">
            <v>0</v>
          </cell>
          <cell r="AE674">
            <v>0</v>
          </cell>
          <cell r="AH674">
            <v>0</v>
          </cell>
          <cell r="AI674">
            <v>0</v>
          </cell>
          <cell r="AJ674">
            <v>0</v>
          </cell>
          <cell r="AL674">
            <v>0</v>
          </cell>
          <cell r="AM674">
            <v>0</v>
          </cell>
          <cell r="AN674">
            <v>0</v>
          </cell>
          <cell r="AP674">
            <v>0</v>
          </cell>
          <cell r="AQ674">
            <v>0</v>
          </cell>
          <cell r="AR674">
            <v>0</v>
          </cell>
          <cell r="AT674">
            <v>0</v>
          </cell>
          <cell r="AU674">
            <v>0</v>
          </cell>
          <cell r="AV674">
            <v>0</v>
          </cell>
          <cell r="AY674">
            <v>0</v>
          </cell>
          <cell r="AZ674">
            <v>0</v>
          </cell>
          <cell r="BA674">
            <v>0</v>
          </cell>
          <cell r="BC674">
            <v>0</v>
          </cell>
          <cell r="BD674">
            <v>0</v>
          </cell>
          <cell r="BE674">
            <v>0</v>
          </cell>
          <cell r="BG674">
            <v>0</v>
          </cell>
          <cell r="BH674">
            <v>0</v>
          </cell>
          <cell r="BI674">
            <v>0</v>
          </cell>
          <cell r="BK674">
            <v>0</v>
          </cell>
          <cell r="BL674">
            <v>0</v>
          </cell>
          <cell r="BM674">
            <v>0</v>
          </cell>
          <cell r="BP674">
            <v>0</v>
          </cell>
          <cell r="BQ674">
            <v>0</v>
          </cell>
          <cell r="BR674">
            <v>0</v>
          </cell>
          <cell r="BT674">
            <v>0</v>
          </cell>
          <cell r="BU674">
            <v>0</v>
          </cell>
          <cell r="BV674">
            <v>0</v>
          </cell>
          <cell r="BX674">
            <v>0</v>
          </cell>
          <cell r="BY674">
            <v>0</v>
          </cell>
          <cell r="BZ674">
            <v>0</v>
          </cell>
          <cell r="CB674">
            <v>0</v>
          </cell>
          <cell r="CC674">
            <v>0</v>
          </cell>
          <cell r="CD674">
            <v>0</v>
          </cell>
          <cell r="CG674">
            <v>0</v>
          </cell>
          <cell r="CH674">
            <v>0</v>
          </cell>
          <cell r="CI674">
            <v>0</v>
          </cell>
        </row>
        <row r="676">
          <cell r="A676" t="str">
            <v>G&amp;A EXP - DIV</v>
          </cell>
          <cell r="K676">
            <v>0.129</v>
          </cell>
          <cell r="L676">
            <v>0.20300000000000001</v>
          </cell>
          <cell r="M676">
            <v>0</v>
          </cell>
          <cell r="N676">
            <v>7.1999999999999995E-2</v>
          </cell>
          <cell r="Q676">
            <v>0</v>
          </cell>
          <cell r="U676">
            <v>0</v>
          </cell>
          <cell r="Y676">
            <v>0</v>
          </cell>
          <cell r="AC676">
            <v>0</v>
          </cell>
          <cell r="AD676">
            <v>0</v>
          </cell>
          <cell r="AE676">
            <v>0</v>
          </cell>
          <cell r="AH676">
            <v>0</v>
          </cell>
          <cell r="AI676">
            <v>0</v>
          </cell>
          <cell r="AJ676">
            <v>0</v>
          </cell>
          <cell r="AL676">
            <v>0</v>
          </cell>
          <cell r="AM676">
            <v>0</v>
          </cell>
          <cell r="AN676">
            <v>0</v>
          </cell>
          <cell r="AP676">
            <v>0</v>
          </cell>
          <cell r="AQ676">
            <v>0</v>
          </cell>
          <cell r="AR676">
            <v>0</v>
          </cell>
          <cell r="AT676">
            <v>0</v>
          </cell>
          <cell r="AU676">
            <v>0</v>
          </cell>
          <cell r="AV676">
            <v>0</v>
          </cell>
          <cell r="AY676">
            <v>0</v>
          </cell>
          <cell r="AZ676">
            <v>0</v>
          </cell>
          <cell r="BA676">
            <v>0</v>
          </cell>
          <cell r="BC676">
            <v>0</v>
          </cell>
          <cell r="BD676">
            <v>0</v>
          </cell>
          <cell r="BE676">
            <v>0</v>
          </cell>
          <cell r="BG676">
            <v>0</v>
          </cell>
          <cell r="BH676">
            <v>0</v>
          </cell>
          <cell r="BI676">
            <v>0</v>
          </cell>
          <cell r="BK676">
            <v>0</v>
          </cell>
          <cell r="BL676">
            <v>0</v>
          </cell>
          <cell r="BM676">
            <v>0</v>
          </cell>
          <cell r="BP676">
            <v>0</v>
          </cell>
          <cell r="BQ676">
            <v>0</v>
          </cell>
          <cell r="BR676">
            <v>0</v>
          </cell>
          <cell r="BT676">
            <v>0</v>
          </cell>
          <cell r="BU676">
            <v>0</v>
          </cell>
          <cell r="BV676">
            <v>0</v>
          </cell>
          <cell r="BX676">
            <v>0</v>
          </cell>
          <cell r="BY676">
            <v>0</v>
          </cell>
          <cell r="BZ676">
            <v>0</v>
          </cell>
          <cell r="CB676">
            <v>0</v>
          </cell>
          <cell r="CC676">
            <v>0</v>
          </cell>
          <cell r="CD676">
            <v>0</v>
          </cell>
          <cell r="CG676">
            <v>0</v>
          </cell>
          <cell r="CH676">
            <v>0</v>
          </cell>
          <cell r="CI676">
            <v>0</v>
          </cell>
        </row>
        <row r="677">
          <cell r="A677" t="str">
            <v>G&amp;A EXP - ALLOC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Q677">
            <v>0</v>
          </cell>
          <cell r="U677">
            <v>0</v>
          </cell>
          <cell r="Y677">
            <v>0</v>
          </cell>
          <cell r="AC677">
            <v>0</v>
          </cell>
          <cell r="AD677">
            <v>0</v>
          </cell>
          <cell r="AE677">
            <v>0</v>
          </cell>
          <cell r="AH677">
            <v>0</v>
          </cell>
          <cell r="AI677">
            <v>0</v>
          </cell>
          <cell r="AJ677">
            <v>0</v>
          </cell>
          <cell r="AL677">
            <v>0</v>
          </cell>
          <cell r="AM677">
            <v>0</v>
          </cell>
          <cell r="AN677">
            <v>0</v>
          </cell>
          <cell r="AP677">
            <v>0</v>
          </cell>
          <cell r="AQ677">
            <v>0</v>
          </cell>
          <cell r="AR677">
            <v>0</v>
          </cell>
          <cell r="AT677">
            <v>0</v>
          </cell>
          <cell r="AU677">
            <v>0</v>
          </cell>
          <cell r="AV677">
            <v>0</v>
          </cell>
          <cell r="AY677">
            <v>0</v>
          </cell>
          <cell r="AZ677">
            <v>0</v>
          </cell>
          <cell r="BA677">
            <v>0</v>
          </cell>
          <cell r="BC677">
            <v>0</v>
          </cell>
          <cell r="BD677">
            <v>0</v>
          </cell>
          <cell r="BE677">
            <v>0</v>
          </cell>
          <cell r="BG677">
            <v>0</v>
          </cell>
          <cell r="BH677">
            <v>0</v>
          </cell>
          <cell r="BI677">
            <v>0</v>
          </cell>
          <cell r="BK677">
            <v>0</v>
          </cell>
          <cell r="BL677">
            <v>0</v>
          </cell>
          <cell r="BM677">
            <v>0</v>
          </cell>
          <cell r="BP677">
            <v>0</v>
          </cell>
          <cell r="BQ677">
            <v>0</v>
          </cell>
          <cell r="BR677">
            <v>0</v>
          </cell>
          <cell r="BT677">
            <v>0</v>
          </cell>
          <cell r="BU677">
            <v>0</v>
          </cell>
          <cell r="BV677">
            <v>0</v>
          </cell>
          <cell r="BX677">
            <v>0</v>
          </cell>
          <cell r="BY677">
            <v>0</v>
          </cell>
          <cell r="BZ677">
            <v>0</v>
          </cell>
          <cell r="CB677">
            <v>0</v>
          </cell>
          <cell r="CC677">
            <v>0</v>
          </cell>
          <cell r="CD677">
            <v>0</v>
          </cell>
          <cell r="CG677">
            <v>0</v>
          </cell>
          <cell r="CH677">
            <v>0</v>
          </cell>
          <cell r="CI677">
            <v>0</v>
          </cell>
        </row>
        <row r="678">
          <cell r="E678" t="str">
            <v xml:space="preserve">______ </v>
          </cell>
          <cell r="F678" t="str">
            <v xml:space="preserve">______ </v>
          </cell>
          <cell r="G678" t="str">
            <v xml:space="preserve">______ </v>
          </cell>
          <cell r="H678" t="str">
            <v xml:space="preserve">______ </v>
          </cell>
          <cell r="K678" t="str">
            <v xml:space="preserve">______ </v>
          </cell>
          <cell r="L678" t="str">
            <v xml:space="preserve">______ </v>
          </cell>
          <cell r="M678" t="str">
            <v xml:space="preserve">______ </v>
          </cell>
          <cell r="N678" t="str">
            <v xml:space="preserve">______ </v>
          </cell>
          <cell r="Q678" t="str">
            <v xml:space="preserve">______ </v>
          </cell>
          <cell r="R678" t="str">
            <v xml:space="preserve">______ </v>
          </cell>
          <cell r="S678" t="str">
            <v xml:space="preserve">______ </v>
          </cell>
          <cell r="U678" t="str">
            <v xml:space="preserve">______ </v>
          </cell>
          <cell r="V678" t="str">
            <v xml:space="preserve">______ </v>
          </cell>
          <cell r="W678" t="str">
            <v xml:space="preserve">______ </v>
          </cell>
          <cell r="Y678" t="str">
            <v xml:space="preserve">______ </v>
          </cell>
          <cell r="Z678" t="str">
            <v xml:space="preserve">______ </v>
          </cell>
          <cell r="AA678" t="str">
            <v xml:space="preserve">______ </v>
          </cell>
          <cell r="AC678" t="str">
            <v xml:space="preserve">______ </v>
          </cell>
          <cell r="AD678" t="str">
            <v xml:space="preserve">______ </v>
          </cell>
          <cell r="AE678" t="str">
            <v xml:space="preserve">______ </v>
          </cell>
          <cell r="AH678" t="str">
            <v xml:space="preserve">______ </v>
          </cell>
          <cell r="AI678" t="str">
            <v xml:space="preserve">______ </v>
          </cell>
          <cell r="AJ678" t="str">
            <v xml:space="preserve">______ </v>
          </cell>
          <cell r="AL678" t="str">
            <v xml:space="preserve">______ </v>
          </cell>
          <cell r="AM678" t="str">
            <v xml:space="preserve">______ </v>
          </cell>
          <cell r="AN678" t="str">
            <v xml:space="preserve">______ </v>
          </cell>
          <cell r="AP678" t="str">
            <v xml:space="preserve">______ </v>
          </cell>
          <cell r="AQ678" t="str">
            <v xml:space="preserve">______ </v>
          </cell>
          <cell r="AR678" t="str">
            <v xml:space="preserve">______ </v>
          </cell>
          <cell r="AT678" t="str">
            <v xml:space="preserve">______ </v>
          </cell>
          <cell r="AU678" t="str">
            <v xml:space="preserve">______ </v>
          </cell>
          <cell r="AV678" t="str">
            <v xml:space="preserve">______ </v>
          </cell>
          <cell r="AY678" t="str">
            <v xml:space="preserve">______ </v>
          </cell>
          <cell r="AZ678" t="str">
            <v xml:space="preserve">______ </v>
          </cell>
          <cell r="BA678" t="str">
            <v xml:space="preserve">______ </v>
          </cell>
          <cell r="BC678" t="str">
            <v xml:space="preserve">______ </v>
          </cell>
          <cell r="BD678" t="str">
            <v xml:space="preserve">______ </v>
          </cell>
          <cell r="BE678" t="str">
            <v xml:space="preserve">______ </v>
          </cell>
          <cell r="BG678" t="str">
            <v xml:space="preserve">______ </v>
          </cell>
          <cell r="BH678" t="str">
            <v xml:space="preserve">______ </v>
          </cell>
          <cell r="BI678" t="str">
            <v xml:space="preserve">______ </v>
          </cell>
          <cell r="BK678" t="str">
            <v xml:space="preserve">______ </v>
          </cell>
          <cell r="BL678" t="str">
            <v xml:space="preserve">______ </v>
          </cell>
          <cell r="BM678" t="str">
            <v xml:space="preserve">______ </v>
          </cell>
          <cell r="BP678" t="str">
            <v xml:space="preserve">______ </v>
          </cell>
          <cell r="BQ678" t="str">
            <v xml:space="preserve">______ </v>
          </cell>
          <cell r="BR678" t="str">
            <v xml:space="preserve">______ </v>
          </cell>
          <cell r="BT678" t="str">
            <v xml:space="preserve">______ </v>
          </cell>
          <cell r="BU678" t="str">
            <v xml:space="preserve">______ </v>
          </cell>
          <cell r="BV678" t="str">
            <v xml:space="preserve">______ </v>
          </cell>
          <cell r="BX678" t="str">
            <v xml:space="preserve">______ </v>
          </cell>
          <cell r="BY678" t="str">
            <v xml:space="preserve">______ </v>
          </cell>
          <cell r="BZ678" t="str">
            <v xml:space="preserve">______ </v>
          </cell>
          <cell r="CB678" t="str">
            <v xml:space="preserve">______ </v>
          </cell>
          <cell r="CC678" t="str">
            <v xml:space="preserve">______ </v>
          </cell>
          <cell r="CD678" t="str">
            <v xml:space="preserve">______ </v>
          </cell>
          <cell r="CG678" t="str">
            <v xml:space="preserve">______ </v>
          </cell>
          <cell r="CH678" t="str">
            <v xml:space="preserve">______ </v>
          </cell>
          <cell r="CI678" t="str">
            <v xml:space="preserve">______ </v>
          </cell>
        </row>
        <row r="679">
          <cell r="A679" t="str">
            <v>TOTAL G&amp;A EXPENSE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K679">
            <v>0.129</v>
          </cell>
          <cell r="L679">
            <v>0.20300000000000001</v>
          </cell>
          <cell r="M679">
            <v>0</v>
          </cell>
          <cell r="N679">
            <v>7.1999999999999995E-2</v>
          </cell>
          <cell r="Q679">
            <v>0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Y679">
            <v>0</v>
          </cell>
          <cell r="Z679">
            <v>0</v>
          </cell>
          <cell r="AA679">
            <v>0</v>
          </cell>
          <cell r="AC679">
            <v>0</v>
          </cell>
          <cell r="AD679">
            <v>0</v>
          </cell>
          <cell r="AE679">
            <v>0</v>
          </cell>
          <cell r="AH679">
            <v>0</v>
          </cell>
          <cell r="AI679">
            <v>0</v>
          </cell>
          <cell r="AJ679">
            <v>0</v>
          </cell>
          <cell r="AL679">
            <v>0</v>
          </cell>
          <cell r="AM679">
            <v>0</v>
          </cell>
          <cell r="AN679">
            <v>0</v>
          </cell>
          <cell r="AP679">
            <v>0</v>
          </cell>
          <cell r="AQ679">
            <v>0</v>
          </cell>
          <cell r="AR679">
            <v>0</v>
          </cell>
          <cell r="AT679">
            <v>0</v>
          </cell>
          <cell r="AU679">
            <v>0</v>
          </cell>
          <cell r="AV679">
            <v>0</v>
          </cell>
          <cell r="AY679">
            <v>0</v>
          </cell>
          <cell r="AZ679">
            <v>0</v>
          </cell>
          <cell r="BA679">
            <v>0</v>
          </cell>
          <cell r="BC679">
            <v>0</v>
          </cell>
          <cell r="BD679">
            <v>0</v>
          </cell>
          <cell r="BE679">
            <v>0</v>
          </cell>
          <cell r="BG679">
            <v>0</v>
          </cell>
          <cell r="BH679">
            <v>0</v>
          </cell>
          <cell r="BI679">
            <v>0</v>
          </cell>
          <cell r="BK679">
            <v>0</v>
          </cell>
          <cell r="BL679">
            <v>0</v>
          </cell>
          <cell r="BM679">
            <v>0</v>
          </cell>
          <cell r="BP679">
            <v>0</v>
          </cell>
          <cell r="BQ679">
            <v>0</v>
          </cell>
          <cell r="BR679">
            <v>0</v>
          </cell>
          <cell r="BT679">
            <v>0</v>
          </cell>
          <cell r="BU679">
            <v>0</v>
          </cell>
          <cell r="BV679">
            <v>0</v>
          </cell>
          <cell r="BX679">
            <v>0</v>
          </cell>
          <cell r="BY679">
            <v>0</v>
          </cell>
          <cell r="BZ679">
            <v>0</v>
          </cell>
          <cell r="CB679">
            <v>0</v>
          </cell>
          <cell r="CC679">
            <v>0</v>
          </cell>
          <cell r="CD679">
            <v>0</v>
          </cell>
          <cell r="CG679">
            <v>0</v>
          </cell>
          <cell r="CH679">
            <v>0</v>
          </cell>
          <cell r="CI679">
            <v>0</v>
          </cell>
        </row>
        <row r="681">
          <cell r="A681" t="str">
            <v>S,G&amp;A - DIV</v>
          </cell>
          <cell r="E681">
            <v>-0.1</v>
          </cell>
          <cell r="F681">
            <v>0</v>
          </cell>
          <cell r="G681">
            <v>0</v>
          </cell>
          <cell r="H681">
            <v>0</v>
          </cell>
          <cell r="K681">
            <v>3.1E-2</v>
          </cell>
          <cell r="L681">
            <v>-8.0000000000000071E-3</v>
          </cell>
          <cell r="M681">
            <v>0</v>
          </cell>
          <cell r="N681">
            <v>1.9999999999999879E-3</v>
          </cell>
          <cell r="Q681">
            <v>0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Y681">
            <v>0</v>
          </cell>
          <cell r="Z681">
            <v>0</v>
          </cell>
          <cell r="AA681">
            <v>0</v>
          </cell>
          <cell r="AC681">
            <v>0</v>
          </cell>
          <cell r="AD681">
            <v>0</v>
          </cell>
          <cell r="AE681">
            <v>0</v>
          </cell>
          <cell r="AH681">
            <v>0</v>
          </cell>
          <cell r="AI681">
            <v>0</v>
          </cell>
          <cell r="AJ681">
            <v>0</v>
          </cell>
          <cell r="AL681">
            <v>0</v>
          </cell>
          <cell r="AM681">
            <v>0</v>
          </cell>
          <cell r="AN681">
            <v>0</v>
          </cell>
          <cell r="AP681">
            <v>0</v>
          </cell>
          <cell r="AQ681">
            <v>0</v>
          </cell>
          <cell r="AR681">
            <v>0</v>
          </cell>
          <cell r="AT681">
            <v>0</v>
          </cell>
          <cell r="AU681">
            <v>0</v>
          </cell>
          <cell r="AV681">
            <v>0</v>
          </cell>
          <cell r="AY681">
            <v>0</v>
          </cell>
          <cell r="AZ681">
            <v>0</v>
          </cell>
          <cell r="BA681">
            <v>0</v>
          </cell>
          <cell r="BC681">
            <v>0</v>
          </cell>
          <cell r="BD681">
            <v>0</v>
          </cell>
          <cell r="BE681">
            <v>0</v>
          </cell>
          <cell r="BG681">
            <v>0</v>
          </cell>
          <cell r="BH681">
            <v>0</v>
          </cell>
          <cell r="BI681">
            <v>0</v>
          </cell>
          <cell r="BK681">
            <v>0</v>
          </cell>
          <cell r="BL681">
            <v>0</v>
          </cell>
          <cell r="BM681">
            <v>0</v>
          </cell>
          <cell r="BP681">
            <v>0</v>
          </cell>
          <cell r="BQ681">
            <v>0</v>
          </cell>
          <cell r="BR681">
            <v>0</v>
          </cell>
          <cell r="BT681">
            <v>0</v>
          </cell>
          <cell r="BU681">
            <v>0</v>
          </cell>
          <cell r="BV681">
            <v>0</v>
          </cell>
          <cell r="BX681">
            <v>0</v>
          </cell>
          <cell r="BY681">
            <v>0</v>
          </cell>
          <cell r="BZ681">
            <v>0</v>
          </cell>
          <cell r="CB681">
            <v>0</v>
          </cell>
          <cell r="CC681">
            <v>0</v>
          </cell>
          <cell r="CD681">
            <v>0</v>
          </cell>
          <cell r="CG681">
            <v>0</v>
          </cell>
          <cell r="CH681">
            <v>0</v>
          </cell>
          <cell r="CI681">
            <v>0</v>
          </cell>
        </row>
        <row r="682">
          <cell r="A682" t="str">
            <v>S,G&amp;A - ALLOC</v>
          </cell>
          <cell r="E682">
            <v>0.1</v>
          </cell>
          <cell r="F682">
            <v>0</v>
          </cell>
          <cell r="G682">
            <v>0</v>
          </cell>
          <cell r="H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Q682">
            <v>0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Y682">
            <v>0</v>
          </cell>
          <cell r="Z682">
            <v>0</v>
          </cell>
          <cell r="AA682">
            <v>0</v>
          </cell>
          <cell r="AC682">
            <v>0</v>
          </cell>
          <cell r="AD682">
            <v>0</v>
          </cell>
          <cell r="AE682">
            <v>0</v>
          </cell>
          <cell r="AH682">
            <v>0</v>
          </cell>
          <cell r="AI682">
            <v>0</v>
          </cell>
          <cell r="AJ682">
            <v>0</v>
          </cell>
          <cell r="AL682">
            <v>0</v>
          </cell>
          <cell r="AM682">
            <v>0</v>
          </cell>
          <cell r="AN682">
            <v>0</v>
          </cell>
          <cell r="AP682">
            <v>0</v>
          </cell>
          <cell r="AQ682">
            <v>0</v>
          </cell>
          <cell r="AR682">
            <v>0</v>
          </cell>
          <cell r="AT682">
            <v>0</v>
          </cell>
          <cell r="AU682">
            <v>0</v>
          </cell>
          <cell r="AV682">
            <v>0</v>
          </cell>
          <cell r="AY682">
            <v>0</v>
          </cell>
          <cell r="AZ682">
            <v>0</v>
          </cell>
          <cell r="BA682">
            <v>0</v>
          </cell>
          <cell r="BC682">
            <v>0</v>
          </cell>
          <cell r="BD682">
            <v>0</v>
          </cell>
          <cell r="BE682">
            <v>0</v>
          </cell>
          <cell r="BG682">
            <v>0</v>
          </cell>
          <cell r="BH682">
            <v>0</v>
          </cell>
          <cell r="BI682">
            <v>0</v>
          </cell>
          <cell r="BK682">
            <v>0</v>
          </cell>
          <cell r="BL682">
            <v>0</v>
          </cell>
          <cell r="BM682">
            <v>0</v>
          </cell>
          <cell r="BP682">
            <v>0</v>
          </cell>
          <cell r="BQ682">
            <v>0</v>
          </cell>
          <cell r="BR682">
            <v>0</v>
          </cell>
          <cell r="BT682">
            <v>0</v>
          </cell>
          <cell r="BU682">
            <v>0</v>
          </cell>
          <cell r="BV682">
            <v>0</v>
          </cell>
          <cell r="BX682">
            <v>0</v>
          </cell>
          <cell r="BY682">
            <v>0</v>
          </cell>
          <cell r="BZ682">
            <v>0</v>
          </cell>
          <cell r="CB682">
            <v>0</v>
          </cell>
          <cell r="CC682">
            <v>0</v>
          </cell>
          <cell r="CD682">
            <v>0</v>
          </cell>
          <cell r="CG682">
            <v>0</v>
          </cell>
          <cell r="CH682">
            <v>0</v>
          </cell>
          <cell r="CI682">
            <v>0</v>
          </cell>
        </row>
        <row r="683">
          <cell r="E683" t="str">
            <v xml:space="preserve">______ </v>
          </cell>
          <cell r="F683" t="str">
            <v xml:space="preserve">______ </v>
          </cell>
          <cell r="G683" t="str">
            <v xml:space="preserve">______ </v>
          </cell>
          <cell r="H683" t="str">
            <v xml:space="preserve">______ </v>
          </cell>
          <cell r="K683" t="str">
            <v xml:space="preserve">______ </v>
          </cell>
          <cell r="L683" t="str">
            <v xml:space="preserve">______ </v>
          </cell>
          <cell r="M683" t="str">
            <v xml:space="preserve">______ </v>
          </cell>
          <cell r="N683" t="str">
            <v xml:space="preserve">______ </v>
          </cell>
          <cell r="Q683" t="str">
            <v xml:space="preserve">______ </v>
          </cell>
          <cell r="R683" t="str">
            <v xml:space="preserve">______ </v>
          </cell>
          <cell r="S683" t="str">
            <v xml:space="preserve">______ </v>
          </cell>
          <cell r="U683" t="str">
            <v xml:space="preserve">______ </v>
          </cell>
          <cell r="V683" t="str">
            <v xml:space="preserve">______ </v>
          </cell>
          <cell r="W683" t="str">
            <v xml:space="preserve">______ </v>
          </cell>
          <cell r="Y683" t="str">
            <v xml:space="preserve">______ </v>
          </cell>
          <cell r="Z683" t="str">
            <v xml:space="preserve">______ </v>
          </cell>
          <cell r="AA683" t="str">
            <v xml:space="preserve">______ </v>
          </cell>
          <cell r="AC683" t="str">
            <v xml:space="preserve">______ </v>
          </cell>
          <cell r="AD683" t="str">
            <v xml:space="preserve">______ </v>
          </cell>
          <cell r="AE683" t="str">
            <v xml:space="preserve">______ </v>
          </cell>
          <cell r="AH683" t="str">
            <v xml:space="preserve">______ </v>
          </cell>
          <cell r="AI683" t="str">
            <v xml:space="preserve">______ </v>
          </cell>
          <cell r="AJ683" t="str">
            <v xml:space="preserve">______ </v>
          </cell>
          <cell r="AL683" t="str">
            <v xml:space="preserve">______ </v>
          </cell>
          <cell r="AM683" t="str">
            <v xml:space="preserve">______ </v>
          </cell>
          <cell r="AN683" t="str">
            <v xml:space="preserve">______ </v>
          </cell>
          <cell r="AP683" t="str">
            <v xml:space="preserve">______ </v>
          </cell>
          <cell r="AQ683" t="str">
            <v xml:space="preserve">______ </v>
          </cell>
          <cell r="AR683" t="str">
            <v xml:space="preserve">______ </v>
          </cell>
          <cell r="AT683" t="str">
            <v xml:space="preserve">______ </v>
          </cell>
          <cell r="AU683" t="str">
            <v xml:space="preserve">______ </v>
          </cell>
          <cell r="AV683" t="str">
            <v xml:space="preserve">______ </v>
          </cell>
          <cell r="AY683" t="str">
            <v xml:space="preserve">______ </v>
          </cell>
          <cell r="AZ683" t="str">
            <v xml:space="preserve">______ </v>
          </cell>
          <cell r="BA683" t="str">
            <v xml:space="preserve">______ </v>
          </cell>
          <cell r="BC683" t="str">
            <v xml:space="preserve">______ </v>
          </cell>
          <cell r="BD683" t="str">
            <v xml:space="preserve">______ </v>
          </cell>
          <cell r="BE683" t="str">
            <v xml:space="preserve">______ </v>
          </cell>
          <cell r="BG683" t="str">
            <v xml:space="preserve">______ </v>
          </cell>
          <cell r="BH683" t="str">
            <v xml:space="preserve">______ </v>
          </cell>
          <cell r="BI683" t="str">
            <v xml:space="preserve">______ </v>
          </cell>
          <cell r="BK683" t="str">
            <v xml:space="preserve">______ </v>
          </cell>
          <cell r="BL683" t="str">
            <v xml:space="preserve">______ </v>
          </cell>
          <cell r="BM683" t="str">
            <v xml:space="preserve">______ </v>
          </cell>
          <cell r="BP683" t="str">
            <v xml:space="preserve">______ </v>
          </cell>
          <cell r="BQ683" t="str">
            <v xml:space="preserve">______ </v>
          </cell>
          <cell r="BR683" t="str">
            <v xml:space="preserve">______ </v>
          </cell>
          <cell r="BT683" t="str">
            <v xml:space="preserve">______ </v>
          </cell>
          <cell r="BU683" t="str">
            <v xml:space="preserve">______ </v>
          </cell>
          <cell r="BV683" t="str">
            <v xml:space="preserve">______ </v>
          </cell>
          <cell r="BX683" t="str">
            <v xml:space="preserve">______ </v>
          </cell>
          <cell r="BY683" t="str">
            <v xml:space="preserve">______ </v>
          </cell>
          <cell r="BZ683" t="str">
            <v xml:space="preserve">______ </v>
          </cell>
          <cell r="CB683" t="str">
            <v xml:space="preserve">______ </v>
          </cell>
          <cell r="CC683" t="str">
            <v xml:space="preserve">______ </v>
          </cell>
          <cell r="CD683" t="str">
            <v xml:space="preserve">______ </v>
          </cell>
          <cell r="CG683" t="str">
            <v xml:space="preserve">______ </v>
          </cell>
          <cell r="CH683" t="str">
            <v xml:space="preserve">______ </v>
          </cell>
          <cell r="CI683" t="str">
            <v xml:space="preserve">______ </v>
          </cell>
        </row>
        <row r="684">
          <cell r="A684" t="str">
            <v>TOTAL OPERATING EXP</v>
          </cell>
          <cell r="E684">
            <v>0</v>
          </cell>
          <cell r="F684">
            <v>0.1</v>
          </cell>
          <cell r="G684">
            <v>0</v>
          </cell>
          <cell r="H684">
            <v>0</v>
          </cell>
          <cell r="K684">
            <v>4.4999999999999998E-2</v>
          </cell>
          <cell r="L684">
            <v>-8.0000000000000071E-3</v>
          </cell>
          <cell r="M684">
            <v>0</v>
          </cell>
          <cell r="N684">
            <v>5.4999999999999986E-2</v>
          </cell>
          <cell r="Q684">
            <v>0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Y684">
            <v>0</v>
          </cell>
          <cell r="Z684">
            <v>0</v>
          </cell>
          <cell r="AA684">
            <v>0</v>
          </cell>
          <cell r="AC684">
            <v>0</v>
          </cell>
          <cell r="AD684">
            <v>0</v>
          </cell>
          <cell r="AE684">
            <v>0</v>
          </cell>
          <cell r="AH684">
            <v>0</v>
          </cell>
          <cell r="AI684">
            <v>0</v>
          </cell>
          <cell r="AJ684">
            <v>0</v>
          </cell>
          <cell r="AL684">
            <v>0</v>
          </cell>
          <cell r="AM684">
            <v>0</v>
          </cell>
          <cell r="AN684">
            <v>0</v>
          </cell>
          <cell r="AP684">
            <v>0</v>
          </cell>
          <cell r="AQ684">
            <v>0</v>
          </cell>
          <cell r="AR684">
            <v>0</v>
          </cell>
          <cell r="AT684">
            <v>0</v>
          </cell>
          <cell r="AU684">
            <v>0</v>
          </cell>
          <cell r="AV684">
            <v>0</v>
          </cell>
          <cell r="AY684">
            <v>0</v>
          </cell>
          <cell r="AZ684">
            <v>0</v>
          </cell>
          <cell r="BA684">
            <v>0</v>
          </cell>
          <cell r="BC684">
            <v>0</v>
          </cell>
          <cell r="BD684">
            <v>0</v>
          </cell>
          <cell r="BE684">
            <v>0</v>
          </cell>
          <cell r="BG684">
            <v>0</v>
          </cell>
          <cell r="BH684">
            <v>0</v>
          </cell>
          <cell r="BI684">
            <v>0</v>
          </cell>
          <cell r="BK684">
            <v>0</v>
          </cell>
          <cell r="BL684">
            <v>0</v>
          </cell>
          <cell r="BM684">
            <v>0</v>
          </cell>
          <cell r="BP684">
            <v>0</v>
          </cell>
          <cell r="BQ684">
            <v>0</v>
          </cell>
          <cell r="BR684">
            <v>0</v>
          </cell>
          <cell r="BT684">
            <v>0</v>
          </cell>
          <cell r="BU684">
            <v>0</v>
          </cell>
          <cell r="BV684">
            <v>0</v>
          </cell>
          <cell r="BX684">
            <v>0</v>
          </cell>
          <cell r="BY684">
            <v>0</v>
          </cell>
          <cell r="BZ684">
            <v>0</v>
          </cell>
          <cell r="CB684">
            <v>0</v>
          </cell>
          <cell r="CC684">
            <v>0</v>
          </cell>
          <cell r="CD684">
            <v>0</v>
          </cell>
          <cell r="CG684">
            <v>0</v>
          </cell>
          <cell r="CH684">
            <v>0</v>
          </cell>
          <cell r="CI684">
            <v>0</v>
          </cell>
        </row>
        <row r="685">
          <cell r="B685" t="str">
            <v>% SALES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K685">
            <v>-45</v>
          </cell>
          <cell r="L685">
            <v>0</v>
          </cell>
          <cell r="M685">
            <v>0</v>
          </cell>
          <cell r="N685">
            <v>0</v>
          </cell>
          <cell r="Q685">
            <v>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0</v>
          </cell>
          <cell r="AD685">
            <v>0</v>
          </cell>
          <cell r="AE685">
            <v>0</v>
          </cell>
          <cell r="AH685">
            <v>0</v>
          </cell>
          <cell r="AI685">
            <v>0</v>
          </cell>
          <cell r="AJ685">
            <v>0</v>
          </cell>
          <cell r="AL685">
            <v>0</v>
          </cell>
          <cell r="AM685">
            <v>0</v>
          </cell>
          <cell r="AN685">
            <v>0</v>
          </cell>
          <cell r="AP685">
            <v>0</v>
          </cell>
          <cell r="AQ685">
            <v>0</v>
          </cell>
          <cell r="AR685">
            <v>0</v>
          </cell>
          <cell r="AT685">
            <v>0</v>
          </cell>
          <cell r="AU685">
            <v>0</v>
          </cell>
          <cell r="AV685">
            <v>0</v>
          </cell>
          <cell r="AY685">
            <v>0</v>
          </cell>
          <cell r="AZ685">
            <v>0</v>
          </cell>
          <cell r="BA685">
            <v>0</v>
          </cell>
          <cell r="BC685">
            <v>0</v>
          </cell>
          <cell r="BD685">
            <v>0</v>
          </cell>
          <cell r="BE685">
            <v>0</v>
          </cell>
          <cell r="BG685">
            <v>0</v>
          </cell>
          <cell r="BH685">
            <v>0</v>
          </cell>
          <cell r="BI685">
            <v>0</v>
          </cell>
          <cell r="BK685">
            <v>0</v>
          </cell>
          <cell r="BL685">
            <v>0</v>
          </cell>
          <cell r="BM685">
            <v>0</v>
          </cell>
          <cell r="BP685">
            <v>0</v>
          </cell>
          <cell r="BQ685">
            <v>0</v>
          </cell>
          <cell r="BR685">
            <v>0</v>
          </cell>
          <cell r="BT685">
            <v>0</v>
          </cell>
          <cell r="BU685">
            <v>0</v>
          </cell>
          <cell r="BV685">
            <v>0</v>
          </cell>
          <cell r="BX685">
            <v>0</v>
          </cell>
          <cell r="BY685">
            <v>0</v>
          </cell>
          <cell r="BZ685">
            <v>0</v>
          </cell>
          <cell r="CB685">
            <v>0</v>
          </cell>
          <cell r="CC685">
            <v>0</v>
          </cell>
          <cell r="CD685">
            <v>0</v>
          </cell>
          <cell r="CG685">
            <v>0</v>
          </cell>
          <cell r="CH685">
            <v>0</v>
          </cell>
          <cell r="CI685">
            <v>0</v>
          </cell>
        </row>
        <row r="687">
          <cell r="A687" t="str">
            <v>CONTRIBUTION MARGIN</v>
          </cell>
          <cell r="E687">
            <v>0.20000000000000004</v>
          </cell>
          <cell r="F687">
            <v>-0.1</v>
          </cell>
          <cell r="G687">
            <v>0.30000000000000004</v>
          </cell>
          <cell r="H687">
            <v>-0.2</v>
          </cell>
          <cell r="K687">
            <v>-3.2000000000000001E-2</v>
          </cell>
          <cell r="L687">
            <v>7.8000000000000014E-2</v>
          </cell>
          <cell r="M687">
            <v>0</v>
          </cell>
          <cell r="N687">
            <v>-6.0999999999999985E-2</v>
          </cell>
          <cell r="Q687">
            <v>0</v>
          </cell>
          <cell r="R687">
            <v>0</v>
          </cell>
          <cell r="S687">
            <v>0</v>
          </cell>
          <cell r="U687">
            <v>0</v>
          </cell>
          <cell r="V687">
            <v>0</v>
          </cell>
          <cell r="W687">
            <v>0</v>
          </cell>
          <cell r="Y687">
            <v>0</v>
          </cell>
          <cell r="Z687">
            <v>0</v>
          </cell>
          <cell r="AA687">
            <v>0</v>
          </cell>
          <cell r="AC687">
            <v>0</v>
          </cell>
          <cell r="AD687">
            <v>0</v>
          </cell>
          <cell r="AE687">
            <v>0</v>
          </cell>
          <cell r="AH687">
            <v>0</v>
          </cell>
          <cell r="AI687">
            <v>0</v>
          </cell>
          <cell r="AJ687">
            <v>0</v>
          </cell>
          <cell r="AL687">
            <v>0</v>
          </cell>
          <cell r="AM687">
            <v>0</v>
          </cell>
          <cell r="AN687">
            <v>0</v>
          </cell>
          <cell r="AP687">
            <v>0</v>
          </cell>
          <cell r="AQ687">
            <v>0</v>
          </cell>
          <cell r="AR687">
            <v>0</v>
          </cell>
          <cell r="AT687">
            <v>0</v>
          </cell>
          <cell r="AU687">
            <v>0</v>
          </cell>
          <cell r="AV687">
            <v>0</v>
          </cell>
          <cell r="AY687">
            <v>0</v>
          </cell>
          <cell r="AZ687">
            <v>0</v>
          </cell>
          <cell r="BA687">
            <v>0</v>
          </cell>
          <cell r="BC687">
            <v>0</v>
          </cell>
          <cell r="BD687">
            <v>0</v>
          </cell>
          <cell r="BE687">
            <v>0</v>
          </cell>
          <cell r="BG687">
            <v>0</v>
          </cell>
          <cell r="BH687">
            <v>0</v>
          </cell>
          <cell r="BI687">
            <v>0</v>
          </cell>
          <cell r="BK687">
            <v>0</v>
          </cell>
          <cell r="BL687">
            <v>0</v>
          </cell>
          <cell r="BM687">
            <v>0</v>
          </cell>
          <cell r="BP687">
            <v>0</v>
          </cell>
          <cell r="BQ687">
            <v>0</v>
          </cell>
          <cell r="BR687">
            <v>0</v>
          </cell>
          <cell r="BT687">
            <v>0</v>
          </cell>
          <cell r="BU687">
            <v>0</v>
          </cell>
          <cell r="BV687">
            <v>0</v>
          </cell>
          <cell r="BX687">
            <v>0</v>
          </cell>
          <cell r="BY687">
            <v>0</v>
          </cell>
          <cell r="BZ687">
            <v>0</v>
          </cell>
          <cell r="CB687">
            <v>0</v>
          </cell>
          <cell r="CC687">
            <v>0</v>
          </cell>
          <cell r="CD687">
            <v>0</v>
          </cell>
          <cell r="CG687">
            <v>0</v>
          </cell>
          <cell r="CH687">
            <v>0</v>
          </cell>
          <cell r="CI687">
            <v>0</v>
          </cell>
        </row>
        <row r="688">
          <cell r="B688" t="str">
            <v>% SALES</v>
          </cell>
          <cell r="E688">
            <v>-2.0000000000000004</v>
          </cell>
          <cell r="F688">
            <v>0</v>
          </cell>
          <cell r="G688">
            <v>0</v>
          </cell>
          <cell r="H688">
            <v>0</v>
          </cell>
          <cell r="K688">
            <v>32</v>
          </cell>
          <cell r="L688">
            <v>0</v>
          </cell>
          <cell r="M688">
            <v>0</v>
          </cell>
          <cell r="N688">
            <v>0</v>
          </cell>
          <cell r="Q688">
            <v>0</v>
          </cell>
          <cell r="R688">
            <v>0</v>
          </cell>
          <cell r="S688">
            <v>0</v>
          </cell>
          <cell r="U688">
            <v>0</v>
          </cell>
          <cell r="V688">
            <v>0</v>
          </cell>
          <cell r="W688">
            <v>0</v>
          </cell>
          <cell r="Y688">
            <v>0</v>
          </cell>
          <cell r="Z688">
            <v>0</v>
          </cell>
          <cell r="AA688">
            <v>0</v>
          </cell>
          <cell r="AC688">
            <v>0</v>
          </cell>
          <cell r="AD688">
            <v>0</v>
          </cell>
          <cell r="AE688">
            <v>0</v>
          </cell>
          <cell r="AH688">
            <v>0</v>
          </cell>
          <cell r="AI688">
            <v>0</v>
          </cell>
          <cell r="AJ688">
            <v>0</v>
          </cell>
          <cell r="AL688">
            <v>0</v>
          </cell>
          <cell r="AM688">
            <v>0</v>
          </cell>
          <cell r="AN688">
            <v>0</v>
          </cell>
          <cell r="AP688">
            <v>0</v>
          </cell>
          <cell r="AQ688">
            <v>0</v>
          </cell>
          <cell r="AR688">
            <v>0</v>
          </cell>
          <cell r="AT688">
            <v>0</v>
          </cell>
          <cell r="AU688">
            <v>0</v>
          </cell>
          <cell r="AV688">
            <v>0</v>
          </cell>
          <cell r="AY688">
            <v>0</v>
          </cell>
          <cell r="AZ688">
            <v>0</v>
          </cell>
          <cell r="BA688">
            <v>0</v>
          </cell>
          <cell r="BC688">
            <v>0</v>
          </cell>
          <cell r="BD688">
            <v>0</v>
          </cell>
          <cell r="BE688">
            <v>0</v>
          </cell>
          <cell r="BG688">
            <v>0</v>
          </cell>
          <cell r="BH688">
            <v>0</v>
          </cell>
          <cell r="BI688">
            <v>0</v>
          </cell>
          <cell r="BK688">
            <v>0</v>
          </cell>
          <cell r="BL688">
            <v>0</v>
          </cell>
          <cell r="BM688">
            <v>0</v>
          </cell>
          <cell r="BP688">
            <v>0</v>
          </cell>
          <cell r="BQ688">
            <v>0</v>
          </cell>
          <cell r="BR688">
            <v>0</v>
          </cell>
          <cell r="BT688">
            <v>0</v>
          </cell>
          <cell r="BU688">
            <v>0</v>
          </cell>
          <cell r="BV688">
            <v>0</v>
          </cell>
          <cell r="BX688">
            <v>0</v>
          </cell>
          <cell r="BY688">
            <v>0</v>
          </cell>
          <cell r="BZ688">
            <v>0</v>
          </cell>
          <cell r="CB688">
            <v>0</v>
          </cell>
          <cell r="CC688">
            <v>0</v>
          </cell>
          <cell r="CD688">
            <v>0</v>
          </cell>
          <cell r="CG688">
            <v>0</v>
          </cell>
          <cell r="CH688">
            <v>0</v>
          </cell>
          <cell r="CI688">
            <v>0</v>
          </cell>
        </row>
        <row r="690">
          <cell r="A690" t="str">
            <v>GENERAL FUNDING</v>
          </cell>
          <cell r="E690">
            <v>0</v>
          </cell>
          <cell r="F690">
            <v>0</v>
          </cell>
          <cell r="G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Q690">
            <v>0</v>
          </cell>
          <cell r="R690">
            <v>0</v>
          </cell>
          <cell r="S690">
            <v>0</v>
          </cell>
          <cell r="U690">
            <v>0</v>
          </cell>
          <cell r="V690">
            <v>0</v>
          </cell>
          <cell r="W690">
            <v>0</v>
          </cell>
          <cell r="Y690">
            <v>0</v>
          </cell>
          <cell r="Z690">
            <v>0</v>
          </cell>
          <cell r="AA690">
            <v>0</v>
          </cell>
          <cell r="AC690">
            <v>0</v>
          </cell>
          <cell r="AD690">
            <v>0</v>
          </cell>
          <cell r="AE690">
            <v>0</v>
          </cell>
          <cell r="AH690">
            <v>0</v>
          </cell>
          <cell r="AI690">
            <v>0</v>
          </cell>
          <cell r="AJ690">
            <v>0</v>
          </cell>
          <cell r="AL690">
            <v>0</v>
          </cell>
          <cell r="AM690">
            <v>0</v>
          </cell>
          <cell r="AN690">
            <v>0</v>
          </cell>
          <cell r="AP690">
            <v>0</v>
          </cell>
          <cell r="AQ690">
            <v>0</v>
          </cell>
          <cell r="AR690">
            <v>0</v>
          </cell>
          <cell r="AT690">
            <v>0</v>
          </cell>
          <cell r="AU690">
            <v>0</v>
          </cell>
          <cell r="AV690">
            <v>0</v>
          </cell>
          <cell r="AY690">
            <v>0</v>
          </cell>
          <cell r="AZ690">
            <v>0</v>
          </cell>
          <cell r="BA690">
            <v>0</v>
          </cell>
          <cell r="BC690">
            <v>0</v>
          </cell>
          <cell r="BD690">
            <v>0</v>
          </cell>
          <cell r="BE690">
            <v>0</v>
          </cell>
          <cell r="BG690">
            <v>0</v>
          </cell>
          <cell r="BH690">
            <v>0</v>
          </cell>
          <cell r="BI690">
            <v>0</v>
          </cell>
          <cell r="BK690">
            <v>0</v>
          </cell>
          <cell r="BL690">
            <v>0</v>
          </cell>
          <cell r="BM690">
            <v>0</v>
          </cell>
          <cell r="BP690">
            <v>0</v>
          </cell>
          <cell r="BQ690">
            <v>0</v>
          </cell>
          <cell r="BR690">
            <v>0</v>
          </cell>
          <cell r="BT690">
            <v>0</v>
          </cell>
          <cell r="BU690">
            <v>0</v>
          </cell>
          <cell r="BV690">
            <v>0</v>
          </cell>
          <cell r="BX690">
            <v>0</v>
          </cell>
          <cell r="BY690">
            <v>0</v>
          </cell>
          <cell r="BZ690">
            <v>0</v>
          </cell>
          <cell r="CB690">
            <v>0</v>
          </cell>
          <cell r="CC690">
            <v>0</v>
          </cell>
          <cell r="CD690">
            <v>0</v>
          </cell>
          <cell r="CG690">
            <v>0</v>
          </cell>
          <cell r="CH690">
            <v>0</v>
          </cell>
          <cell r="CI690">
            <v>0</v>
          </cell>
        </row>
        <row r="691">
          <cell r="A691" t="str">
            <v>R&amp;D ASSESSMENT</v>
          </cell>
          <cell r="E691">
            <v>0</v>
          </cell>
          <cell r="F691">
            <v>0.1</v>
          </cell>
          <cell r="G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Q691">
            <v>0</v>
          </cell>
          <cell r="R691">
            <v>0</v>
          </cell>
          <cell r="S691">
            <v>0</v>
          </cell>
          <cell r="U691">
            <v>0</v>
          </cell>
          <cell r="V691">
            <v>0</v>
          </cell>
          <cell r="W691">
            <v>0</v>
          </cell>
          <cell r="Y691">
            <v>0</v>
          </cell>
          <cell r="Z691">
            <v>0</v>
          </cell>
          <cell r="AA691">
            <v>0</v>
          </cell>
          <cell r="AC691">
            <v>0</v>
          </cell>
          <cell r="AD691">
            <v>0</v>
          </cell>
          <cell r="AE691">
            <v>0</v>
          </cell>
          <cell r="AH691">
            <v>0</v>
          </cell>
          <cell r="AI691">
            <v>0</v>
          </cell>
          <cell r="AJ691">
            <v>0</v>
          </cell>
          <cell r="AL691">
            <v>0</v>
          </cell>
          <cell r="AM691">
            <v>0</v>
          </cell>
          <cell r="AN691">
            <v>0</v>
          </cell>
          <cell r="AP691">
            <v>0</v>
          </cell>
          <cell r="AQ691">
            <v>0</v>
          </cell>
          <cell r="AR691">
            <v>0</v>
          </cell>
          <cell r="AT691">
            <v>0</v>
          </cell>
          <cell r="AU691">
            <v>0</v>
          </cell>
          <cell r="AV691">
            <v>0</v>
          </cell>
          <cell r="AY691">
            <v>0</v>
          </cell>
          <cell r="AZ691">
            <v>0</v>
          </cell>
          <cell r="BA691">
            <v>0</v>
          </cell>
          <cell r="BC691">
            <v>0</v>
          </cell>
          <cell r="BD691">
            <v>0</v>
          </cell>
          <cell r="BE691">
            <v>0</v>
          </cell>
          <cell r="BG691">
            <v>0</v>
          </cell>
          <cell r="BH691">
            <v>0</v>
          </cell>
          <cell r="BI691">
            <v>0</v>
          </cell>
          <cell r="BK691">
            <v>0</v>
          </cell>
          <cell r="BL691">
            <v>0</v>
          </cell>
          <cell r="BM691">
            <v>0</v>
          </cell>
          <cell r="BP691">
            <v>0</v>
          </cell>
          <cell r="BQ691">
            <v>0</v>
          </cell>
          <cell r="BR691">
            <v>0</v>
          </cell>
          <cell r="BT691">
            <v>0</v>
          </cell>
          <cell r="BU691">
            <v>0</v>
          </cell>
          <cell r="BV691">
            <v>0</v>
          </cell>
          <cell r="BX691">
            <v>0</v>
          </cell>
          <cell r="BY691">
            <v>0</v>
          </cell>
          <cell r="BZ691">
            <v>0</v>
          </cell>
          <cell r="CB691">
            <v>0</v>
          </cell>
          <cell r="CC691">
            <v>0</v>
          </cell>
          <cell r="CD691">
            <v>0</v>
          </cell>
          <cell r="CG691">
            <v>0</v>
          </cell>
          <cell r="CH691">
            <v>0</v>
          </cell>
          <cell r="CI691">
            <v>0</v>
          </cell>
        </row>
        <row r="692">
          <cell r="A692" t="str">
            <v>CONTRACT SVC CHG</v>
          </cell>
          <cell r="E692">
            <v>0</v>
          </cell>
          <cell r="F692">
            <v>-0.1</v>
          </cell>
          <cell r="G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Q692">
            <v>0</v>
          </cell>
          <cell r="R692">
            <v>0</v>
          </cell>
          <cell r="S692">
            <v>0</v>
          </cell>
          <cell r="U692">
            <v>0</v>
          </cell>
          <cell r="V692">
            <v>0</v>
          </cell>
          <cell r="W692">
            <v>0</v>
          </cell>
          <cell r="Y692">
            <v>0</v>
          </cell>
          <cell r="Z692">
            <v>0</v>
          </cell>
          <cell r="AA692">
            <v>0</v>
          </cell>
          <cell r="AC692">
            <v>0</v>
          </cell>
          <cell r="AD692">
            <v>0</v>
          </cell>
          <cell r="AE692">
            <v>0</v>
          </cell>
          <cell r="AH692">
            <v>0</v>
          </cell>
          <cell r="AI692">
            <v>0</v>
          </cell>
          <cell r="AJ692">
            <v>0</v>
          </cell>
          <cell r="AL692">
            <v>0</v>
          </cell>
          <cell r="AM692">
            <v>0</v>
          </cell>
          <cell r="AN692">
            <v>0</v>
          </cell>
          <cell r="AP692">
            <v>0</v>
          </cell>
          <cell r="AQ692">
            <v>0</v>
          </cell>
          <cell r="AR692">
            <v>0</v>
          </cell>
          <cell r="AT692">
            <v>0</v>
          </cell>
          <cell r="AU692">
            <v>0</v>
          </cell>
          <cell r="AV692">
            <v>0</v>
          </cell>
          <cell r="AY692">
            <v>0</v>
          </cell>
          <cell r="AZ692">
            <v>0</v>
          </cell>
          <cell r="BA692">
            <v>0</v>
          </cell>
          <cell r="BC692">
            <v>0</v>
          </cell>
          <cell r="BD692">
            <v>0</v>
          </cell>
          <cell r="BE692">
            <v>0</v>
          </cell>
          <cell r="BG692">
            <v>0</v>
          </cell>
          <cell r="BH692">
            <v>0</v>
          </cell>
          <cell r="BI692">
            <v>0</v>
          </cell>
          <cell r="BK692">
            <v>0</v>
          </cell>
          <cell r="BL692">
            <v>0</v>
          </cell>
          <cell r="BM692">
            <v>0</v>
          </cell>
          <cell r="BP692">
            <v>0</v>
          </cell>
          <cell r="BQ692">
            <v>0</v>
          </cell>
          <cell r="BR692">
            <v>0</v>
          </cell>
          <cell r="BT692">
            <v>0</v>
          </cell>
          <cell r="BU692">
            <v>0</v>
          </cell>
          <cell r="BV692">
            <v>0</v>
          </cell>
          <cell r="BX692">
            <v>0</v>
          </cell>
          <cell r="BY692">
            <v>0</v>
          </cell>
          <cell r="BZ692">
            <v>0</v>
          </cell>
          <cell r="CB692">
            <v>0</v>
          </cell>
          <cell r="CC692">
            <v>0</v>
          </cell>
          <cell r="CD692">
            <v>0</v>
          </cell>
          <cell r="CG692">
            <v>0</v>
          </cell>
          <cell r="CH692">
            <v>0</v>
          </cell>
          <cell r="CI692">
            <v>0</v>
          </cell>
        </row>
        <row r="693">
          <cell r="A693" t="str">
            <v>AREA COMPENSATION</v>
          </cell>
          <cell r="G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Q693">
            <v>0</v>
          </cell>
          <cell r="U693">
            <v>0</v>
          </cell>
          <cell r="Y693">
            <v>0</v>
          </cell>
          <cell r="AC693">
            <v>0</v>
          </cell>
          <cell r="AD693">
            <v>0</v>
          </cell>
          <cell r="AE693">
            <v>0</v>
          </cell>
          <cell r="AH693">
            <v>0</v>
          </cell>
          <cell r="AI693">
            <v>0</v>
          </cell>
          <cell r="AJ693">
            <v>0</v>
          </cell>
          <cell r="AL693">
            <v>0</v>
          </cell>
          <cell r="AM693">
            <v>0</v>
          </cell>
          <cell r="AN693">
            <v>0</v>
          </cell>
          <cell r="AP693">
            <v>0</v>
          </cell>
          <cell r="AQ693">
            <v>0</v>
          </cell>
          <cell r="AR693">
            <v>0</v>
          </cell>
          <cell r="AT693">
            <v>0</v>
          </cell>
          <cell r="AU693">
            <v>0</v>
          </cell>
          <cell r="AV693">
            <v>0</v>
          </cell>
          <cell r="AY693">
            <v>0</v>
          </cell>
          <cell r="AZ693">
            <v>0</v>
          </cell>
          <cell r="BA693">
            <v>0</v>
          </cell>
          <cell r="BC693">
            <v>0</v>
          </cell>
          <cell r="BD693">
            <v>0</v>
          </cell>
          <cell r="BE693">
            <v>0</v>
          </cell>
          <cell r="BG693">
            <v>0</v>
          </cell>
          <cell r="BH693">
            <v>0</v>
          </cell>
          <cell r="BI693">
            <v>0</v>
          </cell>
          <cell r="BK693">
            <v>0</v>
          </cell>
          <cell r="BL693">
            <v>0</v>
          </cell>
          <cell r="BM693">
            <v>0</v>
          </cell>
          <cell r="BP693">
            <v>0</v>
          </cell>
          <cell r="BQ693">
            <v>0</v>
          </cell>
          <cell r="BR693">
            <v>0</v>
          </cell>
          <cell r="BT693">
            <v>0</v>
          </cell>
          <cell r="BU693">
            <v>0</v>
          </cell>
          <cell r="BV693">
            <v>0</v>
          </cell>
          <cell r="BX693">
            <v>0</v>
          </cell>
          <cell r="BY693">
            <v>0</v>
          </cell>
          <cell r="BZ693">
            <v>0</v>
          </cell>
          <cell r="CB693">
            <v>0</v>
          </cell>
          <cell r="CC693">
            <v>0</v>
          </cell>
          <cell r="CD693">
            <v>0</v>
          </cell>
          <cell r="CG693">
            <v>0</v>
          </cell>
          <cell r="CH693">
            <v>0</v>
          </cell>
          <cell r="CI693">
            <v>0</v>
          </cell>
        </row>
        <row r="694">
          <cell r="E694" t="str">
            <v xml:space="preserve">______ </v>
          </cell>
          <cell r="F694" t="str">
            <v xml:space="preserve">______ </v>
          </cell>
          <cell r="G694" t="str">
            <v xml:space="preserve">______ </v>
          </cell>
          <cell r="H694" t="str">
            <v xml:space="preserve">______ </v>
          </cell>
          <cell r="K694" t="str">
            <v xml:space="preserve">______ </v>
          </cell>
          <cell r="L694" t="str">
            <v xml:space="preserve">______ </v>
          </cell>
          <cell r="M694" t="str">
            <v xml:space="preserve">______ </v>
          </cell>
          <cell r="N694" t="str">
            <v xml:space="preserve">______ </v>
          </cell>
          <cell r="Q694" t="str">
            <v xml:space="preserve">______ </v>
          </cell>
          <cell r="R694" t="str">
            <v xml:space="preserve">______ </v>
          </cell>
          <cell r="S694" t="str">
            <v xml:space="preserve">______ </v>
          </cell>
          <cell r="U694" t="str">
            <v xml:space="preserve">______ </v>
          </cell>
          <cell r="V694" t="str">
            <v xml:space="preserve">______ </v>
          </cell>
          <cell r="W694" t="str">
            <v xml:space="preserve">______ </v>
          </cell>
          <cell r="Y694" t="str">
            <v xml:space="preserve">______ </v>
          </cell>
          <cell r="Z694" t="str">
            <v xml:space="preserve">______ </v>
          </cell>
          <cell r="AA694" t="str">
            <v xml:space="preserve">______ </v>
          </cell>
          <cell r="AC694" t="str">
            <v xml:space="preserve">______ </v>
          </cell>
          <cell r="AD694" t="str">
            <v xml:space="preserve">______ </v>
          </cell>
          <cell r="AE694" t="str">
            <v xml:space="preserve">______ </v>
          </cell>
          <cell r="AH694" t="str">
            <v xml:space="preserve">______ </v>
          </cell>
          <cell r="AI694" t="str">
            <v xml:space="preserve">______ </v>
          </cell>
          <cell r="AJ694" t="str">
            <v xml:space="preserve">______ </v>
          </cell>
          <cell r="AL694" t="str">
            <v xml:space="preserve">______ </v>
          </cell>
          <cell r="AM694" t="str">
            <v xml:space="preserve">______ </v>
          </cell>
          <cell r="AN694" t="str">
            <v xml:space="preserve">______ </v>
          </cell>
          <cell r="AP694" t="str">
            <v xml:space="preserve">______ </v>
          </cell>
          <cell r="AQ694" t="str">
            <v xml:space="preserve">______ </v>
          </cell>
          <cell r="AR694" t="str">
            <v xml:space="preserve">______ </v>
          </cell>
          <cell r="AT694" t="str">
            <v xml:space="preserve">______ </v>
          </cell>
          <cell r="AU694" t="str">
            <v xml:space="preserve">______ </v>
          </cell>
          <cell r="AV694" t="str">
            <v xml:space="preserve">______ </v>
          </cell>
          <cell r="AY694" t="str">
            <v xml:space="preserve">______ </v>
          </cell>
          <cell r="AZ694" t="str">
            <v xml:space="preserve">______ </v>
          </cell>
          <cell r="BA694" t="str">
            <v xml:space="preserve">______ </v>
          </cell>
          <cell r="BC694" t="str">
            <v xml:space="preserve">______ </v>
          </cell>
          <cell r="BD694" t="str">
            <v xml:space="preserve">______ </v>
          </cell>
          <cell r="BE694" t="str">
            <v xml:space="preserve">______ </v>
          </cell>
          <cell r="BG694" t="str">
            <v xml:space="preserve">______ </v>
          </cell>
          <cell r="BH694" t="str">
            <v xml:space="preserve">______ </v>
          </cell>
          <cell r="BI694" t="str">
            <v xml:space="preserve">______ </v>
          </cell>
          <cell r="BK694" t="str">
            <v xml:space="preserve">______ </v>
          </cell>
          <cell r="BL694" t="str">
            <v xml:space="preserve">______ </v>
          </cell>
          <cell r="BM694" t="str">
            <v xml:space="preserve">______ </v>
          </cell>
          <cell r="BP694" t="str">
            <v xml:space="preserve">______ </v>
          </cell>
          <cell r="BQ694" t="str">
            <v xml:space="preserve">______ </v>
          </cell>
          <cell r="BR694" t="str">
            <v xml:space="preserve">______ </v>
          </cell>
          <cell r="BT694" t="str">
            <v xml:space="preserve">______ </v>
          </cell>
          <cell r="BU694" t="str">
            <v xml:space="preserve">______ </v>
          </cell>
          <cell r="BV694" t="str">
            <v xml:space="preserve">______ </v>
          </cell>
          <cell r="BX694" t="str">
            <v xml:space="preserve">______ </v>
          </cell>
          <cell r="BY694" t="str">
            <v xml:space="preserve">______ </v>
          </cell>
          <cell r="BZ694" t="str">
            <v xml:space="preserve">______ </v>
          </cell>
          <cell r="CB694" t="str">
            <v xml:space="preserve">______ </v>
          </cell>
          <cell r="CC694" t="str">
            <v xml:space="preserve">______ </v>
          </cell>
          <cell r="CD694" t="str">
            <v xml:space="preserve">______ </v>
          </cell>
          <cell r="CG694" t="str">
            <v xml:space="preserve">______ </v>
          </cell>
          <cell r="CH694" t="str">
            <v xml:space="preserve">______ </v>
          </cell>
          <cell r="CI694" t="str">
            <v xml:space="preserve">______ </v>
          </cell>
        </row>
        <row r="695">
          <cell r="A695" t="str">
            <v>ASSESSMENTS/FUNDING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Q695">
            <v>0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0</v>
          </cell>
          <cell r="Y695">
            <v>0</v>
          </cell>
          <cell r="Z695">
            <v>0</v>
          </cell>
          <cell r="AA695">
            <v>0</v>
          </cell>
          <cell r="AC695">
            <v>0</v>
          </cell>
          <cell r="AD695">
            <v>0</v>
          </cell>
          <cell r="AE695">
            <v>0</v>
          </cell>
          <cell r="AH695">
            <v>0</v>
          </cell>
          <cell r="AI695">
            <v>0</v>
          </cell>
          <cell r="AJ695">
            <v>0</v>
          </cell>
          <cell r="AL695">
            <v>0</v>
          </cell>
          <cell r="AM695">
            <v>0</v>
          </cell>
          <cell r="AN695">
            <v>0</v>
          </cell>
          <cell r="AP695">
            <v>0</v>
          </cell>
          <cell r="AQ695">
            <v>0</v>
          </cell>
          <cell r="AR695">
            <v>0</v>
          </cell>
          <cell r="AT695">
            <v>0</v>
          </cell>
          <cell r="AU695">
            <v>0</v>
          </cell>
          <cell r="AV695">
            <v>0</v>
          </cell>
          <cell r="AY695">
            <v>0</v>
          </cell>
          <cell r="AZ695">
            <v>0</v>
          </cell>
          <cell r="BA695">
            <v>0</v>
          </cell>
          <cell r="BC695">
            <v>0</v>
          </cell>
          <cell r="BD695">
            <v>0</v>
          </cell>
          <cell r="BE695">
            <v>0</v>
          </cell>
          <cell r="BG695">
            <v>0</v>
          </cell>
          <cell r="BH695">
            <v>0</v>
          </cell>
          <cell r="BI695">
            <v>0</v>
          </cell>
          <cell r="BK695">
            <v>0</v>
          </cell>
          <cell r="BL695">
            <v>0</v>
          </cell>
          <cell r="BM695">
            <v>0</v>
          </cell>
          <cell r="BP695">
            <v>0</v>
          </cell>
          <cell r="BQ695">
            <v>0</v>
          </cell>
          <cell r="BR695">
            <v>0</v>
          </cell>
          <cell r="BT695">
            <v>0</v>
          </cell>
          <cell r="BU695">
            <v>0</v>
          </cell>
          <cell r="BV695">
            <v>0</v>
          </cell>
          <cell r="BX695">
            <v>0</v>
          </cell>
          <cell r="BY695">
            <v>0</v>
          </cell>
          <cell r="BZ695">
            <v>0</v>
          </cell>
          <cell r="CB695">
            <v>0</v>
          </cell>
          <cell r="CC695">
            <v>0</v>
          </cell>
          <cell r="CD695">
            <v>0</v>
          </cell>
          <cell r="CG695">
            <v>0</v>
          </cell>
          <cell r="CH695">
            <v>0</v>
          </cell>
          <cell r="CI695">
            <v>0</v>
          </cell>
        </row>
        <row r="697">
          <cell r="A697" t="str">
            <v>OPERATING PROFIT</v>
          </cell>
          <cell r="E697">
            <v>0.20000000000000004</v>
          </cell>
          <cell r="F697">
            <v>-0.1</v>
          </cell>
          <cell r="G697">
            <v>0.30000000000000004</v>
          </cell>
          <cell r="H697">
            <v>-0.2</v>
          </cell>
          <cell r="K697">
            <v>-3.2000000000000001E-2</v>
          </cell>
          <cell r="L697">
            <v>7.8000000000000014E-2</v>
          </cell>
          <cell r="M697">
            <v>0</v>
          </cell>
          <cell r="N697">
            <v>-6.0999999999999985E-2</v>
          </cell>
          <cell r="Q697">
            <v>0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Y697">
            <v>0</v>
          </cell>
          <cell r="Z697">
            <v>0</v>
          </cell>
          <cell r="AA697">
            <v>0</v>
          </cell>
          <cell r="AC697">
            <v>0</v>
          </cell>
          <cell r="AD697">
            <v>0</v>
          </cell>
          <cell r="AE697">
            <v>0</v>
          </cell>
          <cell r="AH697">
            <v>0</v>
          </cell>
          <cell r="AI697">
            <v>0</v>
          </cell>
          <cell r="AJ697">
            <v>0</v>
          </cell>
          <cell r="AL697">
            <v>0</v>
          </cell>
          <cell r="AM697">
            <v>0</v>
          </cell>
          <cell r="AN697">
            <v>0</v>
          </cell>
          <cell r="AP697">
            <v>0</v>
          </cell>
          <cell r="AQ697">
            <v>0</v>
          </cell>
          <cell r="AR697">
            <v>0</v>
          </cell>
          <cell r="AT697">
            <v>0</v>
          </cell>
          <cell r="AU697">
            <v>0</v>
          </cell>
          <cell r="AV697">
            <v>0</v>
          </cell>
          <cell r="AY697">
            <v>0</v>
          </cell>
          <cell r="AZ697">
            <v>0</v>
          </cell>
          <cell r="BA697">
            <v>0</v>
          </cell>
          <cell r="BC697">
            <v>0</v>
          </cell>
          <cell r="BD697">
            <v>0</v>
          </cell>
          <cell r="BE697">
            <v>0</v>
          </cell>
          <cell r="BG697">
            <v>0</v>
          </cell>
          <cell r="BH697">
            <v>0</v>
          </cell>
          <cell r="BI697">
            <v>0</v>
          </cell>
          <cell r="BK697">
            <v>0</v>
          </cell>
          <cell r="BL697">
            <v>0</v>
          </cell>
          <cell r="BM697">
            <v>0</v>
          </cell>
          <cell r="BP697">
            <v>0</v>
          </cell>
          <cell r="BQ697">
            <v>0</v>
          </cell>
          <cell r="BR697">
            <v>0</v>
          </cell>
          <cell r="BT697">
            <v>0</v>
          </cell>
          <cell r="BU697">
            <v>0</v>
          </cell>
          <cell r="BV697">
            <v>0</v>
          </cell>
          <cell r="BX697">
            <v>0</v>
          </cell>
          <cell r="BY697">
            <v>0</v>
          </cell>
          <cell r="BZ697">
            <v>0</v>
          </cell>
          <cell r="CB697">
            <v>0</v>
          </cell>
          <cell r="CC697">
            <v>0</v>
          </cell>
          <cell r="CD697">
            <v>0</v>
          </cell>
          <cell r="CG697">
            <v>0</v>
          </cell>
          <cell r="CH697">
            <v>0</v>
          </cell>
          <cell r="CI697">
            <v>0</v>
          </cell>
        </row>
        <row r="698">
          <cell r="B698" t="str">
            <v>% SALES</v>
          </cell>
          <cell r="E698">
            <v>-2.0000000000000004</v>
          </cell>
          <cell r="F698">
            <v>0</v>
          </cell>
          <cell r="G698">
            <v>0</v>
          </cell>
          <cell r="H698">
            <v>0</v>
          </cell>
          <cell r="K698">
            <v>32</v>
          </cell>
          <cell r="L698">
            <v>0</v>
          </cell>
          <cell r="M698">
            <v>0</v>
          </cell>
          <cell r="N698">
            <v>0</v>
          </cell>
          <cell r="Q698">
            <v>0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Y698">
            <v>0</v>
          </cell>
          <cell r="Z698">
            <v>0</v>
          </cell>
          <cell r="AA698">
            <v>0</v>
          </cell>
          <cell r="AC698">
            <v>0</v>
          </cell>
          <cell r="AD698">
            <v>0</v>
          </cell>
          <cell r="AE698">
            <v>0</v>
          </cell>
          <cell r="AH698">
            <v>0</v>
          </cell>
          <cell r="AI698">
            <v>0</v>
          </cell>
          <cell r="AJ698">
            <v>0</v>
          </cell>
          <cell r="AL698">
            <v>0</v>
          </cell>
          <cell r="AM698">
            <v>0</v>
          </cell>
          <cell r="AN698">
            <v>0</v>
          </cell>
          <cell r="AP698">
            <v>0</v>
          </cell>
          <cell r="AQ698">
            <v>0</v>
          </cell>
          <cell r="AR698">
            <v>0</v>
          </cell>
          <cell r="AT698">
            <v>0</v>
          </cell>
          <cell r="AU698">
            <v>0</v>
          </cell>
          <cell r="AV698">
            <v>0</v>
          </cell>
          <cell r="AY698">
            <v>0</v>
          </cell>
          <cell r="AZ698">
            <v>0</v>
          </cell>
          <cell r="BA698">
            <v>0</v>
          </cell>
          <cell r="BC698">
            <v>0</v>
          </cell>
          <cell r="BD698">
            <v>0</v>
          </cell>
          <cell r="BE698">
            <v>0</v>
          </cell>
          <cell r="BG698">
            <v>0</v>
          </cell>
          <cell r="BH698">
            <v>0</v>
          </cell>
          <cell r="BI698">
            <v>0</v>
          </cell>
          <cell r="BK698">
            <v>0</v>
          </cell>
          <cell r="BL698">
            <v>0</v>
          </cell>
          <cell r="BM698">
            <v>0</v>
          </cell>
          <cell r="BP698">
            <v>0</v>
          </cell>
          <cell r="BQ698">
            <v>0</v>
          </cell>
          <cell r="BR698">
            <v>0</v>
          </cell>
          <cell r="BT698">
            <v>0</v>
          </cell>
          <cell r="BU698">
            <v>0</v>
          </cell>
          <cell r="BV698">
            <v>0</v>
          </cell>
          <cell r="BX698">
            <v>0</v>
          </cell>
          <cell r="BY698">
            <v>0</v>
          </cell>
          <cell r="BZ698">
            <v>0</v>
          </cell>
          <cell r="CB698">
            <v>0</v>
          </cell>
          <cell r="CC698">
            <v>0</v>
          </cell>
          <cell r="CD698">
            <v>0</v>
          </cell>
          <cell r="CG698">
            <v>0</v>
          </cell>
          <cell r="CH698">
            <v>0</v>
          </cell>
          <cell r="CI698">
            <v>0</v>
          </cell>
        </row>
        <row r="767">
          <cell r="A767" t="str">
            <v>ALCATEL USA, INC.</v>
          </cell>
        </row>
        <row r="768">
          <cell r="A768" t="str">
            <v xml:space="preserve">NETWORKING SYSTEMS GROUP </v>
          </cell>
        </row>
        <row r="769">
          <cell r="A769" t="str">
            <v>NETWORK APPLICATIONS DIVISION</v>
          </cell>
        </row>
        <row r="770">
          <cell r="A770" t="str">
            <v>INCOME STATEMENT</v>
          </cell>
        </row>
        <row r="771">
          <cell r="A771" t="str">
            <v>$M</v>
          </cell>
        </row>
        <row r="773">
          <cell r="E773">
            <v>1999</v>
          </cell>
          <cell r="K773">
            <v>2000</v>
          </cell>
          <cell r="Q773" t="str">
            <v>JAN</v>
          </cell>
          <cell r="U773" t="str">
            <v>FEB</v>
          </cell>
          <cell r="Y773" t="str">
            <v>MAR</v>
          </cell>
          <cell r="AC773" t="str">
            <v>1Q01</v>
          </cell>
          <cell r="AH773" t="str">
            <v>APR</v>
          </cell>
          <cell r="AI773">
            <v>0</v>
          </cell>
          <cell r="AJ773">
            <v>0</v>
          </cell>
          <cell r="AL773" t="str">
            <v>MAY</v>
          </cell>
          <cell r="AM773">
            <v>0</v>
          </cell>
          <cell r="AN773">
            <v>0</v>
          </cell>
          <cell r="AP773" t="str">
            <v>JUN</v>
          </cell>
          <cell r="AQ773">
            <v>0</v>
          </cell>
          <cell r="AR773">
            <v>0</v>
          </cell>
          <cell r="AT773" t="str">
            <v>2Q01</v>
          </cell>
          <cell r="AY773" t="str">
            <v>JUL</v>
          </cell>
          <cell r="AZ773">
            <v>0</v>
          </cell>
          <cell r="BA773">
            <v>0</v>
          </cell>
          <cell r="BC773" t="str">
            <v>AUG</v>
          </cell>
          <cell r="BD773">
            <v>0</v>
          </cell>
          <cell r="BE773">
            <v>0</v>
          </cell>
          <cell r="BG773" t="str">
            <v>SEP</v>
          </cell>
          <cell r="BH773">
            <v>0</v>
          </cell>
          <cell r="BI773">
            <v>0</v>
          </cell>
          <cell r="BK773" t="str">
            <v>3Q01</v>
          </cell>
          <cell r="BP773" t="str">
            <v>OCT</v>
          </cell>
          <cell r="BQ773">
            <v>0</v>
          </cell>
          <cell r="BR773">
            <v>0</v>
          </cell>
          <cell r="BT773" t="str">
            <v>NOV</v>
          </cell>
          <cell r="BU773">
            <v>0</v>
          </cell>
          <cell r="BV773">
            <v>0</v>
          </cell>
          <cell r="BX773" t="str">
            <v>DEC</v>
          </cell>
          <cell r="BY773">
            <v>0</v>
          </cell>
          <cell r="BZ773">
            <v>0</v>
          </cell>
          <cell r="CB773" t="str">
            <v>4Q01</v>
          </cell>
          <cell r="CG773">
            <v>2001</v>
          </cell>
        </row>
        <row r="774">
          <cell r="E774" t="str">
            <v xml:space="preserve">   1Q   </v>
          </cell>
          <cell r="F774" t="str">
            <v xml:space="preserve">   2Q   </v>
          </cell>
          <cell r="G774" t="str">
            <v xml:space="preserve">   3Q   </v>
          </cell>
          <cell r="H774" t="str">
            <v xml:space="preserve">   4Q   </v>
          </cell>
          <cell r="K774" t="str">
            <v xml:space="preserve">   1Q   </v>
          </cell>
          <cell r="L774" t="str">
            <v xml:space="preserve">   2Q   </v>
          </cell>
          <cell r="M774" t="str">
            <v xml:space="preserve">   3Q   </v>
          </cell>
          <cell r="N774" t="str">
            <v xml:space="preserve">   4Q   </v>
          </cell>
          <cell r="Q774" t="str">
            <v xml:space="preserve"> AOP </v>
          </cell>
          <cell r="R774" t="str">
            <v>ACTL</v>
          </cell>
          <cell r="S774" t="str">
            <v>ACTL</v>
          </cell>
          <cell r="U774" t="str">
            <v xml:space="preserve"> AOP </v>
          </cell>
          <cell r="V774" t="str">
            <v>PRIOR</v>
          </cell>
          <cell r="W774" t="str">
            <v>OUTL</v>
          </cell>
          <cell r="Y774" t="str">
            <v xml:space="preserve"> AOP </v>
          </cell>
          <cell r="Z774" t="str">
            <v>PRIOR</v>
          </cell>
          <cell r="AA774" t="str">
            <v>OUTL</v>
          </cell>
          <cell r="AC774" t="str">
            <v xml:space="preserve"> AOP </v>
          </cell>
          <cell r="AD774" t="str">
            <v>PRIOR</v>
          </cell>
          <cell r="AE774" t="str">
            <v>OUTL</v>
          </cell>
          <cell r="AH774" t="str">
            <v xml:space="preserve"> AOP </v>
          </cell>
          <cell r="AI774" t="str">
            <v>PRIOR</v>
          </cell>
          <cell r="AJ774" t="str">
            <v>OTLK</v>
          </cell>
          <cell r="AL774" t="str">
            <v xml:space="preserve"> AOP </v>
          </cell>
          <cell r="AM774" t="str">
            <v>PRIOR</v>
          </cell>
          <cell r="AN774" t="str">
            <v>OTLK</v>
          </cell>
          <cell r="AP774" t="str">
            <v xml:space="preserve"> AOP </v>
          </cell>
          <cell r="AQ774" t="str">
            <v>PRIOR</v>
          </cell>
          <cell r="AR774" t="str">
            <v>OTLK</v>
          </cell>
          <cell r="AT774" t="str">
            <v xml:space="preserve"> AOP </v>
          </cell>
          <cell r="AU774" t="str">
            <v>PRIOR</v>
          </cell>
          <cell r="AV774" t="str">
            <v>OTLK</v>
          </cell>
          <cell r="AY774" t="str">
            <v xml:space="preserve"> AOP </v>
          </cell>
          <cell r="AZ774" t="str">
            <v>PRIOR</v>
          </cell>
          <cell r="BA774" t="str">
            <v>OTLK</v>
          </cell>
          <cell r="BC774" t="str">
            <v xml:space="preserve"> AOP </v>
          </cell>
          <cell r="BD774" t="str">
            <v>PRIOR</v>
          </cell>
          <cell r="BE774" t="str">
            <v>OTLK</v>
          </cell>
          <cell r="BG774" t="str">
            <v xml:space="preserve"> AOP </v>
          </cell>
          <cell r="BH774" t="str">
            <v>PRIOR</v>
          </cell>
          <cell r="BI774" t="str">
            <v>OTLK</v>
          </cell>
          <cell r="BK774" t="str">
            <v xml:space="preserve"> AOP </v>
          </cell>
          <cell r="BL774" t="str">
            <v>PRIOR</v>
          </cell>
          <cell r="BM774" t="str">
            <v>OTLK</v>
          </cell>
          <cell r="BP774" t="str">
            <v xml:space="preserve"> AOP </v>
          </cell>
          <cell r="BQ774" t="str">
            <v>PRIOR</v>
          </cell>
          <cell r="BR774" t="str">
            <v>OTLK</v>
          </cell>
          <cell r="BT774" t="str">
            <v xml:space="preserve"> AOP </v>
          </cell>
          <cell r="BU774" t="str">
            <v>PRIOR</v>
          </cell>
          <cell r="BV774" t="str">
            <v>OTLK</v>
          </cell>
          <cell r="BX774" t="str">
            <v xml:space="preserve"> AOP </v>
          </cell>
          <cell r="BY774" t="str">
            <v>PRIOR</v>
          </cell>
          <cell r="BZ774" t="str">
            <v>OTLK</v>
          </cell>
          <cell r="CB774" t="str">
            <v xml:space="preserve"> AOP </v>
          </cell>
          <cell r="CC774" t="str">
            <v>PRIOR</v>
          </cell>
          <cell r="CD774" t="str">
            <v>OTLK</v>
          </cell>
          <cell r="CG774" t="str">
            <v xml:space="preserve"> AOP </v>
          </cell>
          <cell r="CH774" t="str">
            <v>PRIOR</v>
          </cell>
          <cell r="CI774" t="str">
            <v>OTLK</v>
          </cell>
        </row>
        <row r="775">
          <cell r="A775" t="str">
            <v>ORDERS</v>
          </cell>
          <cell r="E775">
            <v>27.2</v>
          </cell>
          <cell r="F775">
            <v>7.7</v>
          </cell>
          <cell r="G775">
            <v>28.9</v>
          </cell>
          <cell r="H775">
            <v>27.3</v>
          </cell>
          <cell r="K775">
            <v>35.94</v>
          </cell>
          <cell r="L775">
            <v>27.148</v>
          </cell>
          <cell r="M775">
            <v>21.459000000000003</v>
          </cell>
          <cell r="N775">
            <v>8.6340000000000003</v>
          </cell>
          <cell r="Q775">
            <v>2.4575800000000001</v>
          </cell>
          <cell r="R775">
            <v>14.443000000000001</v>
          </cell>
          <cell r="S775">
            <v>14.443000000000001</v>
          </cell>
          <cell r="U775">
            <v>4.8646900000000004</v>
          </cell>
          <cell r="V775">
            <v>5.1800000000000006</v>
          </cell>
          <cell r="W775">
            <v>5.1800000000000006</v>
          </cell>
          <cell r="Y775">
            <v>17.466739999999998</v>
          </cell>
          <cell r="Z775">
            <v>2.8</v>
          </cell>
          <cell r="AA775">
            <v>2.8</v>
          </cell>
          <cell r="AC775">
            <v>24.789009999999998</v>
          </cell>
          <cell r="AD775">
            <v>22.423000000000002</v>
          </cell>
          <cell r="AE775">
            <v>22.423000000000002</v>
          </cell>
          <cell r="AH775">
            <v>3.0745499999999995</v>
          </cell>
          <cell r="AI775">
            <v>3.0745499999999995</v>
          </cell>
          <cell r="AJ775">
            <v>3.0745499999999995</v>
          </cell>
          <cell r="AL775">
            <v>6.1120200000000002</v>
          </cell>
          <cell r="AM775">
            <v>6.1120200000000002</v>
          </cell>
          <cell r="AN775">
            <v>6.1120200000000002</v>
          </cell>
          <cell r="AP775">
            <v>21.714460000000003</v>
          </cell>
          <cell r="AQ775">
            <v>21.714460000000003</v>
          </cell>
          <cell r="AR775">
            <v>21.714460000000003</v>
          </cell>
          <cell r="AT775">
            <v>30.901030000000002</v>
          </cell>
          <cell r="AU775">
            <v>30.901030000000002</v>
          </cell>
          <cell r="AV775">
            <v>30.901030000000002</v>
          </cell>
          <cell r="AY775">
            <v>3.8954599999999999</v>
          </cell>
          <cell r="AZ775">
            <v>3.8954599999999999</v>
          </cell>
          <cell r="BA775">
            <v>3.8954599999999999</v>
          </cell>
          <cell r="BC775">
            <v>7.7620800000000001</v>
          </cell>
          <cell r="BD775">
            <v>7.7620800000000001</v>
          </cell>
          <cell r="BE775">
            <v>7.7620800000000001</v>
          </cell>
          <cell r="BG775">
            <v>24.411000000000001</v>
          </cell>
          <cell r="BH775">
            <v>24.411000000000001</v>
          </cell>
          <cell r="BI775">
            <v>24.411000000000001</v>
          </cell>
          <cell r="BK775">
            <v>36.068539999999999</v>
          </cell>
          <cell r="BL775">
            <v>36.068539999999999</v>
          </cell>
          <cell r="BM775">
            <v>36.068539999999999</v>
          </cell>
          <cell r="BP775">
            <v>4.3362999999999996</v>
          </cell>
          <cell r="BQ775">
            <v>4.3362999999999996</v>
          </cell>
          <cell r="BR775">
            <v>4.3362999999999996</v>
          </cell>
          <cell r="BT775">
            <v>8.8415200000000009</v>
          </cell>
          <cell r="BU775">
            <v>8.8415200000000009</v>
          </cell>
          <cell r="BV775">
            <v>8.8415200000000009</v>
          </cell>
          <cell r="BX775">
            <v>34.460710000000006</v>
          </cell>
          <cell r="BY775">
            <v>34.460710000000006</v>
          </cell>
          <cell r="BZ775">
            <v>34.460710000000006</v>
          </cell>
          <cell r="CB775">
            <v>47.638530000000003</v>
          </cell>
          <cell r="CC775">
            <v>47.638530000000003</v>
          </cell>
          <cell r="CD775">
            <v>47.638530000000003</v>
          </cell>
          <cell r="CG775">
            <v>139.39711</v>
          </cell>
          <cell r="CH775">
            <v>137.03110000000001</v>
          </cell>
          <cell r="CI775">
            <v>137.03110000000001</v>
          </cell>
        </row>
        <row r="777">
          <cell r="A777" t="str">
            <v>HARDWARE SALES</v>
          </cell>
          <cell r="E777">
            <v>8.1999999999999993</v>
          </cell>
          <cell r="F777">
            <v>7.3</v>
          </cell>
          <cell r="G777">
            <v>14.5</v>
          </cell>
          <cell r="H777">
            <v>22.4</v>
          </cell>
          <cell r="K777">
            <v>15.099</v>
          </cell>
          <cell r="L777">
            <v>18.091000000000001</v>
          </cell>
          <cell r="M777">
            <v>13.639000000000001</v>
          </cell>
          <cell r="N777">
            <v>12.375</v>
          </cell>
          <cell r="Q777">
            <v>1.5349999999999999</v>
          </cell>
          <cell r="R777">
            <v>0</v>
          </cell>
          <cell r="S777">
            <v>0</v>
          </cell>
          <cell r="U777">
            <v>3.0710000000000002</v>
          </cell>
          <cell r="V777">
            <v>3.8089999999999997</v>
          </cell>
          <cell r="W777">
            <v>3.8089999999999997</v>
          </cell>
          <cell r="Y777">
            <v>10.747999999999999</v>
          </cell>
          <cell r="Z777">
            <v>12.611000000000001</v>
          </cell>
          <cell r="AA777">
            <v>12.611000000000001</v>
          </cell>
          <cell r="AC777">
            <v>15.353999999999999</v>
          </cell>
          <cell r="AD777">
            <v>16.420000000000002</v>
          </cell>
          <cell r="AE777">
            <v>16.420000000000002</v>
          </cell>
          <cell r="AH777">
            <v>1.8180000000000001</v>
          </cell>
          <cell r="AI777">
            <v>1.8180000000000001</v>
          </cell>
          <cell r="AJ777">
            <v>1.8180000000000001</v>
          </cell>
          <cell r="AL777">
            <v>3.6349999999999998</v>
          </cell>
          <cell r="AM777">
            <v>3.6349999999999998</v>
          </cell>
          <cell r="AN777">
            <v>3.6349999999999998</v>
          </cell>
          <cell r="AP777">
            <v>12.724</v>
          </cell>
          <cell r="AQ777">
            <v>12.724</v>
          </cell>
          <cell r="AR777">
            <v>12.724</v>
          </cell>
          <cell r="AT777">
            <v>18.177</v>
          </cell>
          <cell r="AU777">
            <v>18.177</v>
          </cell>
          <cell r="AV777">
            <v>18.177</v>
          </cell>
          <cell r="AY777">
            <v>2.165</v>
          </cell>
          <cell r="AZ777">
            <v>2.165</v>
          </cell>
          <cell r="BA777">
            <v>2.165</v>
          </cell>
          <cell r="BC777">
            <v>4.33</v>
          </cell>
          <cell r="BD777">
            <v>4.33</v>
          </cell>
          <cell r="BE777">
            <v>4.33</v>
          </cell>
          <cell r="BG777">
            <v>13.355</v>
          </cell>
          <cell r="BH777">
            <v>13.355</v>
          </cell>
          <cell r="BI777">
            <v>13.355</v>
          </cell>
          <cell r="BK777">
            <v>19.850000000000001</v>
          </cell>
          <cell r="BL777">
            <v>19.850000000000001</v>
          </cell>
          <cell r="BM777">
            <v>19.850000000000001</v>
          </cell>
          <cell r="BP777">
            <v>2.363</v>
          </cell>
          <cell r="BQ777">
            <v>2.363</v>
          </cell>
          <cell r="BR777">
            <v>2.363</v>
          </cell>
          <cell r="BT777">
            <v>4.7249999999999996</v>
          </cell>
          <cell r="BU777">
            <v>4.7249999999999996</v>
          </cell>
          <cell r="BV777">
            <v>4.7249999999999996</v>
          </cell>
          <cell r="BX777">
            <v>18.309000000000001</v>
          </cell>
          <cell r="BY777">
            <v>18.309000000000001</v>
          </cell>
          <cell r="BZ777">
            <v>18.309000000000001</v>
          </cell>
          <cell r="CB777">
            <v>25.396999999999998</v>
          </cell>
          <cell r="CC777">
            <v>25.396999999999998</v>
          </cell>
          <cell r="CD777">
            <v>25.396999999999998</v>
          </cell>
          <cell r="CG777">
            <v>78.777999999999992</v>
          </cell>
          <cell r="CH777">
            <v>79.843999999999994</v>
          </cell>
          <cell r="CI777">
            <v>79.843999999999994</v>
          </cell>
        </row>
        <row r="778">
          <cell r="A778" t="str">
            <v>SOFTWARE SALES</v>
          </cell>
          <cell r="E778">
            <v>11.8</v>
          </cell>
          <cell r="F778">
            <v>9.6999999999999993</v>
          </cell>
          <cell r="G778">
            <v>7.1</v>
          </cell>
          <cell r="H778">
            <v>10.5</v>
          </cell>
          <cell r="K778">
            <v>9.5749999999999993</v>
          </cell>
          <cell r="L778">
            <v>5.0865</v>
          </cell>
          <cell r="M778">
            <v>11.753</v>
          </cell>
          <cell r="N778">
            <v>7.8230000000000004</v>
          </cell>
          <cell r="Q778">
            <v>0.80400000000000005</v>
          </cell>
          <cell r="R778">
            <v>1.373</v>
          </cell>
          <cell r="S778">
            <v>1.373</v>
          </cell>
          <cell r="U778">
            <v>1.609</v>
          </cell>
          <cell r="V778">
            <v>8.3679999999999986</v>
          </cell>
          <cell r="W778">
            <v>8.3679999999999986</v>
          </cell>
          <cell r="Y778">
            <v>5.78</v>
          </cell>
          <cell r="Z778">
            <v>1.6059999999999999</v>
          </cell>
          <cell r="AA778">
            <v>1.6059999999999999</v>
          </cell>
          <cell r="AC778">
            <v>8.1930000000000014</v>
          </cell>
          <cell r="AD778">
            <v>11.346999999999998</v>
          </cell>
          <cell r="AE778">
            <v>11.346999999999998</v>
          </cell>
          <cell r="AH778">
            <v>1.113</v>
          </cell>
          <cell r="AI778">
            <v>1.113</v>
          </cell>
          <cell r="AJ778">
            <v>1.113</v>
          </cell>
          <cell r="AL778">
            <v>2.226</v>
          </cell>
          <cell r="AM778">
            <v>2.226</v>
          </cell>
          <cell r="AN778">
            <v>2.226</v>
          </cell>
          <cell r="AP778">
            <v>7.79</v>
          </cell>
          <cell r="AQ778">
            <v>7.79</v>
          </cell>
          <cell r="AR778">
            <v>7.79</v>
          </cell>
          <cell r="AT778">
            <v>11.129</v>
          </cell>
          <cell r="AU778">
            <v>11.129</v>
          </cell>
          <cell r="AV778">
            <v>11.129</v>
          </cell>
          <cell r="AY778">
            <v>1.544</v>
          </cell>
          <cell r="AZ778">
            <v>1.544</v>
          </cell>
          <cell r="BA778">
            <v>1.544</v>
          </cell>
          <cell r="BC778">
            <v>3.0880000000000001</v>
          </cell>
          <cell r="BD778">
            <v>3.0880000000000001</v>
          </cell>
          <cell r="BE778">
            <v>3.0880000000000001</v>
          </cell>
          <cell r="BG778">
            <v>9.7279999999999998</v>
          </cell>
          <cell r="BH778">
            <v>9.7279999999999998</v>
          </cell>
          <cell r="BI778">
            <v>9.7279999999999998</v>
          </cell>
          <cell r="BK778">
            <v>14.36</v>
          </cell>
          <cell r="BL778">
            <v>14.36</v>
          </cell>
          <cell r="BM778">
            <v>14.36</v>
          </cell>
          <cell r="BP778">
            <v>1.8119999999999998</v>
          </cell>
          <cell r="BQ778">
            <v>1.8119999999999998</v>
          </cell>
          <cell r="BR778">
            <v>1.8119999999999998</v>
          </cell>
          <cell r="BT778">
            <v>3.6239999999999997</v>
          </cell>
          <cell r="BU778">
            <v>3.6239999999999997</v>
          </cell>
          <cell r="BV778">
            <v>3.6239999999999997</v>
          </cell>
          <cell r="BX778">
            <v>13.762</v>
          </cell>
          <cell r="BY778">
            <v>13.762</v>
          </cell>
          <cell r="BZ778">
            <v>13.762</v>
          </cell>
          <cell r="CB778">
            <v>19.198</v>
          </cell>
          <cell r="CC778">
            <v>19.198</v>
          </cell>
          <cell r="CD778">
            <v>19.198</v>
          </cell>
          <cell r="CG778">
            <v>52.88</v>
          </cell>
          <cell r="CH778">
            <v>56.033999999999999</v>
          </cell>
          <cell r="CI778">
            <v>56.033999999999999</v>
          </cell>
        </row>
        <row r="779">
          <cell r="A779" t="str">
            <v>SERVICE SALES</v>
          </cell>
          <cell r="E779">
            <v>1.1000000000000001</v>
          </cell>
          <cell r="F779">
            <v>0.5</v>
          </cell>
          <cell r="G779">
            <v>0.6</v>
          </cell>
          <cell r="H779">
            <v>3</v>
          </cell>
          <cell r="K779">
            <v>0.46799999999999986</v>
          </cell>
          <cell r="L779">
            <v>0.86699999999999999</v>
          </cell>
          <cell r="M779">
            <v>2.27</v>
          </cell>
          <cell r="N779">
            <v>1.4540000000000002</v>
          </cell>
          <cell r="Q779">
            <v>4.7E-2</v>
          </cell>
          <cell r="R779">
            <v>0.12600000000000003</v>
          </cell>
          <cell r="S779">
            <v>0.12600000000000003</v>
          </cell>
          <cell r="U779">
            <v>4.2999999999999997E-2</v>
          </cell>
          <cell r="V779">
            <v>0.94400000000000006</v>
          </cell>
          <cell r="W779">
            <v>0.94400000000000006</v>
          </cell>
          <cell r="Y779">
            <v>0.43</v>
          </cell>
          <cell r="Z779">
            <v>0.11600000000000005</v>
          </cell>
          <cell r="AA779">
            <v>0.11600000000000005</v>
          </cell>
          <cell r="AC779">
            <v>0.52</v>
          </cell>
          <cell r="AD779">
            <v>1.1860000000000002</v>
          </cell>
          <cell r="AE779">
            <v>1.1860000000000002</v>
          </cell>
          <cell r="AH779">
            <v>5.3999999999999999E-2</v>
          </cell>
          <cell r="AI779">
            <v>5.3999999999999999E-2</v>
          </cell>
          <cell r="AJ779">
            <v>5.3999999999999999E-2</v>
          </cell>
          <cell r="AL779">
            <v>7.2999999999999995E-2</v>
          </cell>
          <cell r="AM779">
            <v>7.2999999999999995E-2</v>
          </cell>
          <cell r="AN779">
            <v>7.2999999999999995E-2</v>
          </cell>
          <cell r="AP779">
            <v>0.56799999999999995</v>
          </cell>
          <cell r="AQ779">
            <v>0.56799999999999995</v>
          </cell>
          <cell r="AR779">
            <v>0.56799999999999995</v>
          </cell>
          <cell r="AT779">
            <v>0.69499999999999995</v>
          </cell>
          <cell r="AU779">
            <v>0.69499999999999995</v>
          </cell>
          <cell r="AV779">
            <v>0.69499999999999995</v>
          </cell>
          <cell r="AY779">
            <v>7.2999999999999995E-2</v>
          </cell>
          <cell r="AZ779">
            <v>7.2999999999999995E-2</v>
          </cell>
          <cell r="BA779">
            <v>7.2999999999999995E-2</v>
          </cell>
          <cell r="BC779">
            <v>0.11799999999999999</v>
          </cell>
          <cell r="BD779">
            <v>0.11799999999999999</v>
          </cell>
          <cell r="BE779">
            <v>0.11799999999999999</v>
          </cell>
          <cell r="BG779">
            <v>0.61699999999999999</v>
          </cell>
          <cell r="BH779">
            <v>0.61699999999999999</v>
          </cell>
          <cell r="BI779">
            <v>0.61699999999999999</v>
          </cell>
          <cell r="BK779">
            <v>0.80800000000000005</v>
          </cell>
          <cell r="BL779">
            <v>0.80800000000000005</v>
          </cell>
          <cell r="BM779">
            <v>0.80800000000000005</v>
          </cell>
          <cell r="BP779">
            <v>3.5000000000000003E-2</v>
          </cell>
          <cell r="BQ779">
            <v>3.5000000000000003E-2</v>
          </cell>
          <cell r="BR779">
            <v>3.5000000000000003E-2</v>
          </cell>
          <cell r="BT779">
            <v>0.23499999999999999</v>
          </cell>
          <cell r="BU779">
            <v>0.23499999999999999</v>
          </cell>
          <cell r="BV779">
            <v>0.23499999999999999</v>
          </cell>
          <cell r="BX779">
            <v>1.3859999999999999</v>
          </cell>
          <cell r="BY779">
            <v>1.3859999999999999</v>
          </cell>
          <cell r="BZ779">
            <v>1.3859999999999999</v>
          </cell>
          <cell r="CB779">
            <v>1.6559999999999999</v>
          </cell>
          <cell r="CC779">
            <v>1.6559999999999999</v>
          </cell>
          <cell r="CD779">
            <v>1.6559999999999999</v>
          </cell>
          <cell r="CG779">
            <v>3.6789999999999994</v>
          </cell>
          <cell r="CH779">
            <v>4.3449999999999998</v>
          </cell>
          <cell r="CI779">
            <v>4.3449999999999998</v>
          </cell>
        </row>
        <row r="780">
          <cell r="A780" t="str">
            <v>OTHER SALES</v>
          </cell>
          <cell r="E780">
            <v>0</v>
          </cell>
          <cell r="F780">
            <v>0.1</v>
          </cell>
          <cell r="G780">
            <v>0</v>
          </cell>
          <cell r="H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Q780">
            <v>0</v>
          </cell>
          <cell r="R780">
            <v>0</v>
          </cell>
          <cell r="S780">
            <v>0</v>
          </cell>
          <cell r="U780">
            <v>0</v>
          </cell>
          <cell r="V780">
            <v>0</v>
          </cell>
          <cell r="W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0</v>
          </cell>
          <cell r="AD780">
            <v>0</v>
          </cell>
          <cell r="AE780">
            <v>0</v>
          </cell>
          <cell r="AH780">
            <v>0</v>
          </cell>
          <cell r="AI780">
            <v>0</v>
          </cell>
          <cell r="AJ780">
            <v>0</v>
          </cell>
          <cell r="AL780">
            <v>0</v>
          </cell>
          <cell r="AM780">
            <v>0</v>
          </cell>
          <cell r="AN780">
            <v>0</v>
          </cell>
          <cell r="AP780">
            <v>0</v>
          </cell>
          <cell r="AQ780">
            <v>0</v>
          </cell>
          <cell r="AR780">
            <v>0</v>
          </cell>
          <cell r="AT780">
            <v>0</v>
          </cell>
          <cell r="AU780">
            <v>0</v>
          </cell>
          <cell r="AV780">
            <v>0</v>
          </cell>
          <cell r="AY780">
            <v>0</v>
          </cell>
          <cell r="AZ780">
            <v>0</v>
          </cell>
          <cell r="BA780">
            <v>0</v>
          </cell>
          <cell r="BC780">
            <v>0</v>
          </cell>
          <cell r="BD780">
            <v>0</v>
          </cell>
          <cell r="BE780">
            <v>0</v>
          </cell>
          <cell r="BG780">
            <v>0</v>
          </cell>
          <cell r="BH780">
            <v>0</v>
          </cell>
          <cell r="BI780">
            <v>0</v>
          </cell>
          <cell r="BK780">
            <v>0</v>
          </cell>
          <cell r="BL780">
            <v>0</v>
          </cell>
          <cell r="BM780">
            <v>0</v>
          </cell>
          <cell r="BP780">
            <v>0</v>
          </cell>
          <cell r="BQ780">
            <v>0</v>
          </cell>
          <cell r="BR780">
            <v>0</v>
          </cell>
          <cell r="BT780">
            <v>0</v>
          </cell>
          <cell r="BU780">
            <v>0</v>
          </cell>
          <cell r="BV780">
            <v>0</v>
          </cell>
          <cell r="BX780">
            <v>0</v>
          </cell>
          <cell r="BY780">
            <v>0</v>
          </cell>
          <cell r="BZ780">
            <v>0</v>
          </cell>
          <cell r="CB780">
            <v>0</v>
          </cell>
          <cell r="CC780">
            <v>0</v>
          </cell>
          <cell r="CD780">
            <v>0</v>
          </cell>
          <cell r="CG780">
            <v>0</v>
          </cell>
          <cell r="CH780">
            <v>0</v>
          </cell>
          <cell r="CI780">
            <v>0</v>
          </cell>
        </row>
        <row r="781">
          <cell r="E781" t="str">
            <v xml:space="preserve">______ </v>
          </cell>
          <cell r="F781" t="str">
            <v xml:space="preserve">______ </v>
          </cell>
          <cell r="G781" t="str">
            <v xml:space="preserve">______ </v>
          </cell>
          <cell r="H781" t="str">
            <v xml:space="preserve">______ </v>
          </cell>
          <cell r="K781" t="str">
            <v xml:space="preserve">______ </v>
          </cell>
          <cell r="L781" t="str">
            <v xml:space="preserve">______ </v>
          </cell>
          <cell r="M781" t="str">
            <v xml:space="preserve">______ </v>
          </cell>
          <cell r="N781" t="str">
            <v xml:space="preserve">______ </v>
          </cell>
          <cell r="Q781" t="str">
            <v xml:space="preserve">______ </v>
          </cell>
          <cell r="R781" t="str">
            <v xml:space="preserve">______ </v>
          </cell>
          <cell r="S781" t="str">
            <v xml:space="preserve">______ </v>
          </cell>
          <cell r="U781" t="str">
            <v xml:space="preserve">______ </v>
          </cell>
          <cell r="V781" t="str">
            <v xml:space="preserve">______ </v>
          </cell>
          <cell r="W781" t="str">
            <v xml:space="preserve">______ </v>
          </cell>
          <cell r="Y781" t="str">
            <v xml:space="preserve">______ </v>
          </cell>
          <cell r="Z781" t="str">
            <v xml:space="preserve">______ </v>
          </cell>
          <cell r="AA781" t="str">
            <v xml:space="preserve">______ </v>
          </cell>
          <cell r="AC781" t="str">
            <v xml:space="preserve">______ </v>
          </cell>
          <cell r="AD781" t="str">
            <v xml:space="preserve">______ </v>
          </cell>
          <cell r="AE781" t="str">
            <v xml:space="preserve">______ </v>
          </cell>
          <cell r="AH781" t="str">
            <v xml:space="preserve">______ </v>
          </cell>
          <cell r="AI781" t="str">
            <v xml:space="preserve">______ </v>
          </cell>
          <cell r="AJ781" t="str">
            <v xml:space="preserve">______ </v>
          </cell>
          <cell r="AL781" t="str">
            <v xml:space="preserve">______ </v>
          </cell>
          <cell r="AM781" t="str">
            <v xml:space="preserve">______ </v>
          </cell>
          <cell r="AN781" t="str">
            <v xml:space="preserve">______ </v>
          </cell>
          <cell r="AP781" t="str">
            <v xml:space="preserve">______ </v>
          </cell>
          <cell r="AQ781" t="str">
            <v xml:space="preserve">______ </v>
          </cell>
          <cell r="AR781" t="str">
            <v xml:space="preserve">______ </v>
          </cell>
          <cell r="AT781" t="str">
            <v xml:space="preserve">______ </v>
          </cell>
          <cell r="AU781" t="str">
            <v xml:space="preserve">______ </v>
          </cell>
          <cell r="AV781" t="str">
            <v xml:space="preserve">______ </v>
          </cell>
          <cell r="AY781" t="str">
            <v xml:space="preserve">______ </v>
          </cell>
          <cell r="AZ781" t="str">
            <v xml:space="preserve">______ </v>
          </cell>
          <cell r="BA781" t="str">
            <v xml:space="preserve">______ </v>
          </cell>
          <cell r="BC781" t="str">
            <v xml:space="preserve">______ </v>
          </cell>
          <cell r="BD781" t="str">
            <v xml:space="preserve">______ </v>
          </cell>
          <cell r="BE781" t="str">
            <v xml:space="preserve">______ </v>
          </cell>
          <cell r="BG781" t="str">
            <v xml:space="preserve">______ </v>
          </cell>
          <cell r="BH781" t="str">
            <v xml:space="preserve">______ </v>
          </cell>
          <cell r="BI781" t="str">
            <v xml:space="preserve">______ </v>
          </cell>
          <cell r="BK781" t="str">
            <v xml:space="preserve">______ </v>
          </cell>
          <cell r="BL781" t="str">
            <v xml:space="preserve">______ </v>
          </cell>
          <cell r="BM781" t="str">
            <v xml:space="preserve">______ </v>
          </cell>
          <cell r="BP781" t="str">
            <v xml:space="preserve">______ </v>
          </cell>
          <cell r="BQ781" t="str">
            <v xml:space="preserve">______ </v>
          </cell>
          <cell r="BR781" t="str">
            <v xml:space="preserve">______ </v>
          </cell>
          <cell r="BT781" t="str">
            <v xml:space="preserve">______ </v>
          </cell>
          <cell r="BU781" t="str">
            <v xml:space="preserve">______ </v>
          </cell>
          <cell r="BV781" t="str">
            <v xml:space="preserve">______ </v>
          </cell>
          <cell r="BX781" t="str">
            <v xml:space="preserve">______ </v>
          </cell>
          <cell r="BY781" t="str">
            <v xml:space="preserve">______ </v>
          </cell>
          <cell r="BZ781" t="str">
            <v xml:space="preserve">______ </v>
          </cell>
          <cell r="CB781" t="str">
            <v xml:space="preserve">______ </v>
          </cell>
          <cell r="CC781" t="str">
            <v xml:space="preserve">______ </v>
          </cell>
          <cell r="CD781" t="str">
            <v xml:space="preserve">______ </v>
          </cell>
          <cell r="CG781" t="str">
            <v xml:space="preserve">______ </v>
          </cell>
          <cell r="CH781" t="str">
            <v xml:space="preserve">______ </v>
          </cell>
          <cell r="CI781" t="str">
            <v xml:space="preserve">______ </v>
          </cell>
        </row>
        <row r="782">
          <cell r="A782" t="str">
            <v>SALES</v>
          </cell>
          <cell r="E782">
            <v>21.1</v>
          </cell>
          <cell r="F782">
            <v>17.600000000000001</v>
          </cell>
          <cell r="G782">
            <v>22.200000000000003</v>
          </cell>
          <cell r="H782">
            <v>35.9</v>
          </cell>
          <cell r="K782">
            <v>25.141999999999999</v>
          </cell>
          <cell r="L782">
            <v>24.044500000000003</v>
          </cell>
          <cell r="M782">
            <v>27.662000000000003</v>
          </cell>
          <cell r="N782">
            <v>21.652000000000001</v>
          </cell>
          <cell r="Q782">
            <v>2.3860000000000001</v>
          </cell>
          <cell r="R782">
            <v>1.4990000000000001</v>
          </cell>
          <cell r="S782">
            <v>1.4990000000000001</v>
          </cell>
          <cell r="U782">
            <v>4.7229999999999999</v>
          </cell>
          <cell r="V782">
            <v>13.120999999999999</v>
          </cell>
          <cell r="W782">
            <v>13.120999999999999</v>
          </cell>
          <cell r="Y782">
            <v>16.957999999999998</v>
          </cell>
          <cell r="Z782">
            <v>14.333</v>
          </cell>
          <cell r="AA782">
            <v>14.333</v>
          </cell>
          <cell r="AC782">
            <v>24.067</v>
          </cell>
          <cell r="AD782">
            <v>28.952999999999999</v>
          </cell>
          <cell r="AE782">
            <v>28.952999999999999</v>
          </cell>
          <cell r="AH782">
            <v>2.9849999999999999</v>
          </cell>
          <cell r="AI782">
            <v>2.9849999999999999</v>
          </cell>
          <cell r="AJ782">
            <v>2.9849999999999999</v>
          </cell>
          <cell r="AL782">
            <v>5.9340000000000002</v>
          </cell>
          <cell r="AM782">
            <v>5.9340000000000002</v>
          </cell>
          <cell r="AN782">
            <v>5.9340000000000002</v>
          </cell>
          <cell r="AP782">
            <v>21.082000000000001</v>
          </cell>
          <cell r="AQ782">
            <v>21.082000000000001</v>
          </cell>
          <cell r="AR782">
            <v>21.082000000000001</v>
          </cell>
          <cell r="AT782">
            <v>30.000999999999998</v>
          </cell>
          <cell r="AU782">
            <v>30.000999999999998</v>
          </cell>
          <cell r="AV782">
            <v>30.000999999999998</v>
          </cell>
          <cell r="AY782">
            <v>3.782</v>
          </cell>
          <cell r="AZ782">
            <v>3.782</v>
          </cell>
          <cell r="BA782">
            <v>3.782</v>
          </cell>
          <cell r="BC782">
            <v>7.5360000000000005</v>
          </cell>
          <cell r="BD782">
            <v>7.5360000000000005</v>
          </cell>
          <cell r="BE782">
            <v>7.5360000000000005</v>
          </cell>
          <cell r="BG782">
            <v>23.7</v>
          </cell>
          <cell r="BH782">
            <v>23.7</v>
          </cell>
          <cell r="BI782">
            <v>23.7</v>
          </cell>
          <cell r="BK782">
            <v>35.018000000000001</v>
          </cell>
          <cell r="BL782">
            <v>35.018000000000001</v>
          </cell>
          <cell r="BM782">
            <v>35.018000000000001</v>
          </cell>
          <cell r="BP782">
            <v>4.21</v>
          </cell>
          <cell r="BQ782">
            <v>4.21</v>
          </cell>
          <cell r="BR782">
            <v>4.21</v>
          </cell>
          <cell r="BT782">
            <v>8.5839999999999996</v>
          </cell>
          <cell r="BU782">
            <v>8.5839999999999996</v>
          </cell>
          <cell r="BV782">
            <v>8.5839999999999996</v>
          </cell>
          <cell r="BX782">
            <v>33.457000000000001</v>
          </cell>
          <cell r="BY782">
            <v>33.457000000000001</v>
          </cell>
          <cell r="BZ782">
            <v>33.457000000000001</v>
          </cell>
          <cell r="CB782">
            <v>46.250999999999998</v>
          </cell>
          <cell r="CC782">
            <v>46.250999999999998</v>
          </cell>
          <cell r="CD782">
            <v>46.250999999999998</v>
          </cell>
          <cell r="CG782">
            <v>135.33699999999999</v>
          </cell>
          <cell r="CH782">
            <v>140.22299999999998</v>
          </cell>
          <cell r="CI782">
            <v>140.22299999999998</v>
          </cell>
        </row>
        <row r="784">
          <cell r="A784" t="str">
            <v>STANDARD MARGIN</v>
          </cell>
          <cell r="E784">
            <v>11</v>
          </cell>
          <cell r="F784">
            <v>6.9</v>
          </cell>
          <cell r="G784">
            <v>11.7</v>
          </cell>
          <cell r="H784">
            <v>21</v>
          </cell>
          <cell r="K784">
            <v>14.13</v>
          </cell>
          <cell r="L784">
            <v>15.606</v>
          </cell>
          <cell r="M784">
            <v>18.422000000000001</v>
          </cell>
          <cell r="N784">
            <v>14.441000000000001</v>
          </cell>
          <cell r="Q784">
            <v>1.325</v>
          </cell>
          <cell r="R784">
            <v>0.82099999999999995</v>
          </cell>
          <cell r="S784">
            <v>0.82099999999999995</v>
          </cell>
          <cell r="U784">
            <v>2.6030000000000002</v>
          </cell>
          <cell r="V784">
            <v>4.5429999999999993</v>
          </cell>
          <cell r="W784">
            <v>4.5429999999999993</v>
          </cell>
          <cell r="Y784">
            <v>9.177999999999999</v>
          </cell>
          <cell r="Z784">
            <v>6.8209999999999997</v>
          </cell>
          <cell r="AA784">
            <v>6.8209999999999997</v>
          </cell>
          <cell r="AC784">
            <v>13.105999999999998</v>
          </cell>
          <cell r="AD784">
            <v>12.184999999999999</v>
          </cell>
          <cell r="AE784">
            <v>12.184999999999999</v>
          </cell>
          <cell r="AH784">
            <v>1.6569999999999998</v>
          </cell>
          <cell r="AI784">
            <v>1.6569999999999998</v>
          </cell>
          <cell r="AJ784">
            <v>1.6569999999999998</v>
          </cell>
          <cell r="AL784">
            <v>3.2879999999999998</v>
          </cell>
          <cell r="AM784">
            <v>3.2879999999999998</v>
          </cell>
          <cell r="AN784">
            <v>3.2879999999999998</v>
          </cell>
          <cell r="AP784">
            <v>11.545</v>
          </cell>
          <cell r="AQ784">
            <v>11.545</v>
          </cell>
          <cell r="AR784">
            <v>11.545</v>
          </cell>
          <cell r="AT784">
            <v>16.489999999999998</v>
          </cell>
          <cell r="AU784">
            <v>16.489999999999998</v>
          </cell>
          <cell r="AV784">
            <v>16.489999999999998</v>
          </cell>
          <cell r="AY784">
            <v>2.2489999999999997</v>
          </cell>
          <cell r="AZ784">
            <v>2.2489999999999997</v>
          </cell>
          <cell r="BA784">
            <v>2.2489999999999997</v>
          </cell>
          <cell r="BC784">
            <v>4.5220000000000002</v>
          </cell>
          <cell r="BD784">
            <v>4.5220000000000002</v>
          </cell>
          <cell r="BE784">
            <v>4.5220000000000002</v>
          </cell>
          <cell r="BG784">
            <v>12.891999999999999</v>
          </cell>
          <cell r="BH784">
            <v>12.891999999999999</v>
          </cell>
          <cell r="BI784">
            <v>12.891999999999999</v>
          </cell>
          <cell r="BK784">
            <v>19.663</v>
          </cell>
          <cell r="BL784">
            <v>19.663</v>
          </cell>
          <cell r="BM784">
            <v>19.663</v>
          </cell>
          <cell r="BP784">
            <v>2.0300000000000002</v>
          </cell>
          <cell r="BQ784">
            <v>2.0300000000000002</v>
          </cell>
          <cell r="BR784">
            <v>2.0300000000000002</v>
          </cell>
          <cell r="BT784">
            <v>4.0870000000000006</v>
          </cell>
          <cell r="BU784">
            <v>4.0870000000000006</v>
          </cell>
          <cell r="BV784">
            <v>4.0870000000000006</v>
          </cell>
          <cell r="BX784">
            <v>18.263000000000002</v>
          </cell>
          <cell r="BY784">
            <v>18.263000000000002</v>
          </cell>
          <cell r="BZ784">
            <v>18.263000000000002</v>
          </cell>
          <cell r="CB784">
            <v>24.380000000000003</v>
          </cell>
          <cell r="CC784">
            <v>24.380000000000003</v>
          </cell>
          <cell r="CD784">
            <v>24.380000000000003</v>
          </cell>
          <cell r="CG784">
            <v>73.63900000000001</v>
          </cell>
          <cell r="CH784">
            <v>72.717999999999989</v>
          </cell>
          <cell r="CI784">
            <v>72.717999999999989</v>
          </cell>
        </row>
        <row r="785">
          <cell r="B785" t="str">
            <v>% SALES</v>
          </cell>
          <cell r="E785">
            <v>0.52132701421800942</v>
          </cell>
          <cell r="F785">
            <v>0.39204545454545453</v>
          </cell>
          <cell r="G785">
            <v>0.52702702702702697</v>
          </cell>
          <cell r="H785">
            <v>0.58495821727019504</v>
          </cell>
          <cell r="K785">
            <v>0.56200779572030868</v>
          </cell>
          <cell r="L785">
            <v>0.6490465595042525</v>
          </cell>
          <cell r="M785">
            <v>0.66596775359699223</v>
          </cell>
          <cell r="N785">
            <v>0.6669591723628302</v>
          </cell>
          <cell r="Q785">
            <v>0.55532271584241399</v>
          </cell>
          <cell r="R785">
            <v>0.54769846564376246</v>
          </cell>
          <cell r="S785">
            <v>0.54769846564376246</v>
          </cell>
          <cell r="U785">
            <v>0.5511327546051239</v>
          </cell>
          <cell r="V785">
            <v>0.34623885374590352</v>
          </cell>
          <cell r="W785">
            <v>0.34623885374590352</v>
          </cell>
          <cell r="Y785">
            <v>0.54121948342964976</v>
          </cell>
          <cell r="Z785">
            <v>0.47589478825088954</v>
          </cell>
          <cell r="AA785">
            <v>0.47589478825088954</v>
          </cell>
          <cell r="AC785">
            <v>0.54456309469397923</v>
          </cell>
          <cell r="AD785">
            <v>0.42085448830863809</v>
          </cell>
          <cell r="AE785">
            <v>0.42085448830863809</v>
          </cell>
          <cell r="AH785">
            <v>0.55510887772194306</v>
          </cell>
          <cell r="AI785">
            <v>0.55510887772194306</v>
          </cell>
          <cell r="AJ785">
            <v>0.55510887772194306</v>
          </cell>
          <cell r="AL785">
            <v>0.55409504550050548</v>
          </cell>
          <cell r="AM785">
            <v>0.55409504550050548</v>
          </cell>
          <cell r="AN785">
            <v>0.55409504550050548</v>
          </cell>
          <cell r="AP785">
            <v>0.54762356512664834</v>
          </cell>
          <cell r="AQ785">
            <v>0.54762356512664834</v>
          </cell>
          <cell r="AR785">
            <v>0.54762356512664834</v>
          </cell>
          <cell r="AT785">
            <v>0.5496483450551648</v>
          </cell>
          <cell r="AU785">
            <v>0.5496483450551648</v>
          </cell>
          <cell r="AV785">
            <v>0.5496483450551648</v>
          </cell>
          <cell r="AY785">
            <v>0.59465891062929654</v>
          </cell>
          <cell r="AZ785">
            <v>0.59465891062929654</v>
          </cell>
          <cell r="BA785">
            <v>0.59465891062929654</v>
          </cell>
          <cell r="BC785">
            <v>0.60005307855626322</v>
          </cell>
          <cell r="BD785">
            <v>0.60005307855626322</v>
          </cell>
          <cell r="BE785">
            <v>0.60005307855626322</v>
          </cell>
          <cell r="BG785">
            <v>0.5439662447257384</v>
          </cell>
          <cell r="BH785">
            <v>0.5439662447257384</v>
          </cell>
          <cell r="BI785">
            <v>0.5439662447257384</v>
          </cell>
          <cell r="BK785">
            <v>0.561511222799703</v>
          </cell>
          <cell r="BL785">
            <v>0.561511222799703</v>
          </cell>
          <cell r="BM785">
            <v>0.561511222799703</v>
          </cell>
          <cell r="BP785">
            <v>0.48218527315914494</v>
          </cell>
          <cell r="BQ785">
            <v>0.48218527315914494</v>
          </cell>
          <cell r="BR785">
            <v>0.48218527315914494</v>
          </cell>
          <cell r="BT785">
            <v>0.47611835973904948</v>
          </cell>
          <cell r="BU785">
            <v>0.47611835973904948</v>
          </cell>
          <cell r="BV785">
            <v>0.47611835973904948</v>
          </cell>
          <cell r="BX785">
            <v>0.54586484143826408</v>
          </cell>
          <cell r="BY785">
            <v>0.54586484143826408</v>
          </cell>
          <cell r="BZ785">
            <v>0.54586484143826408</v>
          </cell>
          <cell r="CB785">
            <v>0.52712373786512734</v>
          </cell>
          <cell r="CC785">
            <v>0.52712373786512734</v>
          </cell>
          <cell r="CD785">
            <v>0.52712373786512734</v>
          </cell>
          <cell r="CG785">
            <v>0.54411579981823166</v>
          </cell>
          <cell r="CH785">
            <v>0.51858824871811326</v>
          </cell>
          <cell r="CI785">
            <v>0.51858824871811326</v>
          </cell>
        </row>
        <row r="787">
          <cell r="A787" t="str">
            <v>OPS PERIOD COSTS</v>
          </cell>
          <cell r="E787">
            <v>0</v>
          </cell>
          <cell r="F787">
            <v>0</v>
          </cell>
          <cell r="G787">
            <v>-0.1</v>
          </cell>
          <cell r="H787">
            <v>0.1</v>
          </cell>
          <cell r="K787">
            <v>0.91200000000000003</v>
          </cell>
          <cell r="L787">
            <v>-0.31</v>
          </cell>
          <cell r="M787">
            <v>-7.9000000000000001E-2</v>
          </cell>
          <cell r="N787">
            <v>2.7000000000000003E-2</v>
          </cell>
          <cell r="Q787">
            <v>0.02</v>
          </cell>
          <cell r="R787">
            <v>0.02</v>
          </cell>
          <cell r="S787">
            <v>0.02</v>
          </cell>
          <cell r="U787">
            <v>0.04</v>
          </cell>
          <cell r="V787">
            <v>0.04</v>
          </cell>
          <cell r="W787">
            <v>0.04</v>
          </cell>
          <cell r="Y787">
            <v>0.13700000000000001</v>
          </cell>
          <cell r="Z787">
            <v>0.13700000000000001</v>
          </cell>
          <cell r="AA787">
            <v>0.13700000000000001</v>
          </cell>
          <cell r="AC787">
            <v>0.19700000000000001</v>
          </cell>
          <cell r="AD787">
            <v>0.19700000000000001</v>
          </cell>
          <cell r="AE787">
            <v>0.19700000000000001</v>
          </cell>
          <cell r="AH787">
            <v>0.02</v>
          </cell>
          <cell r="AI787">
            <v>0.02</v>
          </cell>
          <cell r="AJ787">
            <v>0.02</v>
          </cell>
          <cell r="AL787">
            <v>0.04</v>
          </cell>
          <cell r="AM787">
            <v>0.04</v>
          </cell>
          <cell r="AN787">
            <v>0.04</v>
          </cell>
          <cell r="AP787">
            <v>0.13800000000000001</v>
          </cell>
          <cell r="AQ787">
            <v>0.13800000000000001</v>
          </cell>
          <cell r="AR787">
            <v>0.13800000000000001</v>
          </cell>
          <cell r="AT787">
            <v>0.19800000000000001</v>
          </cell>
          <cell r="AU787">
            <v>0.19800000000000001</v>
          </cell>
          <cell r="AV787">
            <v>0.19800000000000001</v>
          </cell>
          <cell r="AY787">
            <v>0.02</v>
          </cell>
          <cell r="AZ787">
            <v>0.02</v>
          </cell>
          <cell r="BA787">
            <v>0.02</v>
          </cell>
          <cell r="BC787">
            <v>0.04</v>
          </cell>
          <cell r="BD787">
            <v>0.04</v>
          </cell>
          <cell r="BE787">
            <v>0.04</v>
          </cell>
          <cell r="BG787">
            <v>0.13700000000000001</v>
          </cell>
          <cell r="BH787">
            <v>0.13700000000000001</v>
          </cell>
          <cell r="BI787">
            <v>0.13700000000000001</v>
          </cell>
          <cell r="BK787">
            <v>0.19700000000000001</v>
          </cell>
          <cell r="BL787">
            <v>0.19700000000000001</v>
          </cell>
          <cell r="BM787">
            <v>0.19700000000000001</v>
          </cell>
          <cell r="BP787">
            <v>0.02</v>
          </cell>
          <cell r="BQ787">
            <v>0.02</v>
          </cell>
          <cell r="BR787">
            <v>0.02</v>
          </cell>
          <cell r="BT787">
            <v>0.04</v>
          </cell>
          <cell r="BU787">
            <v>0.04</v>
          </cell>
          <cell r="BV787">
            <v>0.04</v>
          </cell>
          <cell r="BX787">
            <v>0.13800000000000001</v>
          </cell>
          <cell r="BY787">
            <v>0.13800000000000001</v>
          </cell>
          <cell r="BZ787">
            <v>0.13800000000000001</v>
          </cell>
          <cell r="CB787">
            <v>0.19800000000000001</v>
          </cell>
          <cell r="CC787">
            <v>0.19800000000000001</v>
          </cell>
          <cell r="CD787">
            <v>0.19800000000000001</v>
          </cell>
          <cell r="CG787">
            <v>0.79</v>
          </cell>
          <cell r="CH787">
            <v>0.79</v>
          </cell>
          <cell r="CI787">
            <v>0.79</v>
          </cell>
        </row>
        <row r="788">
          <cell r="A788" t="str">
            <v>SOURCING PERIOD COSTS</v>
          </cell>
          <cell r="E788">
            <v>0.2</v>
          </cell>
          <cell r="F788">
            <v>-1.5</v>
          </cell>
          <cell r="G788">
            <v>-0.2</v>
          </cell>
          <cell r="H788">
            <v>-0.1</v>
          </cell>
          <cell r="K788">
            <v>-6.9000000000000006E-2</v>
          </cell>
          <cell r="L788">
            <v>-7.6999999999999999E-2</v>
          </cell>
          <cell r="M788">
            <v>2.7E-2</v>
          </cell>
          <cell r="N788">
            <v>-1.6E-2</v>
          </cell>
          <cell r="Q788">
            <v>5.1999999999999998E-2</v>
          </cell>
          <cell r="R788">
            <v>5.1999999999999998E-2</v>
          </cell>
          <cell r="S788">
            <v>5.1999999999999998E-2</v>
          </cell>
          <cell r="U788">
            <v>5.2999999999999999E-2</v>
          </cell>
          <cell r="V788">
            <v>5.2999999999999999E-2</v>
          </cell>
          <cell r="W788">
            <v>5.2999999999999999E-2</v>
          </cell>
          <cell r="Y788">
            <v>5.3999999999999999E-2</v>
          </cell>
          <cell r="Z788">
            <v>5.3999999999999999E-2</v>
          </cell>
          <cell r="AA788">
            <v>5.3999999999999999E-2</v>
          </cell>
          <cell r="AC788">
            <v>0.159</v>
          </cell>
          <cell r="AD788">
            <v>0.159</v>
          </cell>
          <cell r="AE788">
            <v>0.159</v>
          </cell>
          <cell r="AH788">
            <v>4.4999999999999998E-2</v>
          </cell>
          <cell r="AI788">
            <v>4.4999999999999998E-2</v>
          </cell>
          <cell r="AJ788">
            <v>4.4999999999999998E-2</v>
          </cell>
          <cell r="AL788">
            <v>4.5999999999999999E-2</v>
          </cell>
          <cell r="AM788">
            <v>4.5999999999999999E-2</v>
          </cell>
          <cell r="AN788">
            <v>4.5999999999999999E-2</v>
          </cell>
          <cell r="AP788">
            <v>4.7E-2</v>
          </cell>
          <cell r="AQ788">
            <v>4.7E-2</v>
          </cell>
          <cell r="AR788">
            <v>4.7E-2</v>
          </cell>
          <cell r="AT788">
            <v>0.13800000000000001</v>
          </cell>
          <cell r="AU788">
            <v>0.13800000000000001</v>
          </cell>
          <cell r="AV788">
            <v>0.13800000000000001</v>
          </cell>
          <cell r="AY788">
            <v>3.7999999999999999E-2</v>
          </cell>
          <cell r="AZ788">
            <v>3.7999999999999999E-2</v>
          </cell>
          <cell r="BA788">
            <v>3.7999999999999999E-2</v>
          </cell>
          <cell r="BC788">
            <v>3.7999999999999999E-2</v>
          </cell>
          <cell r="BD788">
            <v>3.7999999999999999E-2</v>
          </cell>
          <cell r="BE788">
            <v>3.7999999999999999E-2</v>
          </cell>
          <cell r="BG788">
            <v>3.7999999999999999E-2</v>
          </cell>
          <cell r="BH788">
            <v>3.7999999999999999E-2</v>
          </cell>
          <cell r="BI788">
            <v>3.7999999999999999E-2</v>
          </cell>
          <cell r="BK788">
            <v>0.11399999999999999</v>
          </cell>
          <cell r="BL788">
            <v>0.11399999999999999</v>
          </cell>
          <cell r="BM788">
            <v>0.11399999999999999</v>
          </cell>
          <cell r="BP788">
            <v>2.4E-2</v>
          </cell>
          <cell r="BQ788">
            <v>2.4E-2</v>
          </cell>
          <cell r="BR788">
            <v>2.4E-2</v>
          </cell>
          <cell r="BT788">
            <v>2.4E-2</v>
          </cell>
          <cell r="BU788">
            <v>2.4E-2</v>
          </cell>
          <cell r="BV788">
            <v>2.4E-2</v>
          </cell>
          <cell r="BX788">
            <v>2.3E-2</v>
          </cell>
          <cell r="BY788">
            <v>2.3E-2</v>
          </cell>
          <cell r="BZ788">
            <v>2.3E-2</v>
          </cell>
          <cell r="CB788">
            <v>7.1000000000000008E-2</v>
          </cell>
          <cell r="CC788">
            <v>7.1000000000000008E-2</v>
          </cell>
          <cell r="CD788">
            <v>7.1000000000000008E-2</v>
          </cell>
          <cell r="CG788">
            <v>0.48200000000000004</v>
          </cell>
          <cell r="CH788">
            <v>0.48200000000000004</v>
          </cell>
          <cell r="CI788">
            <v>0.48200000000000004</v>
          </cell>
        </row>
        <row r="789">
          <cell r="A789" t="str">
            <v>STD AMORT/INV COSTS</v>
          </cell>
          <cell r="E789">
            <v>0.3</v>
          </cell>
          <cell r="F789">
            <v>1.9</v>
          </cell>
          <cell r="G789">
            <v>0.2</v>
          </cell>
          <cell r="H789">
            <v>0.6</v>
          </cell>
          <cell r="K789">
            <v>0.48499999999999999</v>
          </cell>
          <cell r="L789">
            <v>1.3129999999999999</v>
          </cell>
          <cell r="M789">
            <v>0.79600000000000004</v>
          </cell>
          <cell r="N789">
            <v>0.29900000000000004</v>
          </cell>
          <cell r="Q789">
            <v>0.2</v>
          </cell>
          <cell r="R789">
            <v>0.2</v>
          </cell>
          <cell r="S789">
            <v>0.2</v>
          </cell>
          <cell r="U789">
            <v>0.2</v>
          </cell>
          <cell r="V789">
            <v>0.2</v>
          </cell>
          <cell r="W789">
            <v>0.2</v>
          </cell>
          <cell r="Y789">
            <v>0.2</v>
          </cell>
          <cell r="Z789">
            <v>0.2</v>
          </cell>
          <cell r="AA789">
            <v>0.2</v>
          </cell>
          <cell r="AC789">
            <v>0.60000000000000009</v>
          </cell>
          <cell r="AD789">
            <v>0.60000000000000009</v>
          </cell>
          <cell r="AE789">
            <v>0.60000000000000009</v>
          </cell>
          <cell r="AH789">
            <v>0.2</v>
          </cell>
          <cell r="AI789">
            <v>0.2</v>
          </cell>
          <cell r="AJ789">
            <v>0.2</v>
          </cell>
          <cell r="AL789">
            <v>0.2</v>
          </cell>
          <cell r="AM789">
            <v>0.2</v>
          </cell>
          <cell r="AN789">
            <v>0.2</v>
          </cell>
          <cell r="AP789">
            <v>0.2</v>
          </cell>
          <cell r="AQ789">
            <v>0.2</v>
          </cell>
          <cell r="AR789">
            <v>0.2</v>
          </cell>
          <cell r="AT789">
            <v>0.60000000000000009</v>
          </cell>
          <cell r="AU789">
            <v>0.60000000000000009</v>
          </cell>
          <cell r="AV789">
            <v>0.60000000000000009</v>
          </cell>
          <cell r="AY789">
            <v>0.2</v>
          </cell>
          <cell r="AZ789">
            <v>0.2</v>
          </cell>
          <cell r="BA789">
            <v>0.2</v>
          </cell>
          <cell r="BC789">
            <v>0.2</v>
          </cell>
          <cell r="BD789">
            <v>0.2</v>
          </cell>
          <cell r="BE789">
            <v>0.2</v>
          </cell>
          <cell r="BG789">
            <v>0.2</v>
          </cell>
          <cell r="BH789">
            <v>0.2</v>
          </cell>
          <cell r="BI789">
            <v>0.2</v>
          </cell>
          <cell r="BK789">
            <v>0.60000000000000009</v>
          </cell>
          <cell r="BL789">
            <v>0.60000000000000009</v>
          </cell>
          <cell r="BM789">
            <v>0.60000000000000009</v>
          </cell>
          <cell r="BP789">
            <v>0.2</v>
          </cell>
          <cell r="BQ789">
            <v>0.2</v>
          </cell>
          <cell r="BR789">
            <v>0.2</v>
          </cell>
          <cell r="BT789">
            <v>0.2</v>
          </cell>
          <cell r="BU789">
            <v>0.2</v>
          </cell>
          <cell r="BV789">
            <v>0.2</v>
          </cell>
          <cell r="BX789">
            <v>0.2</v>
          </cell>
          <cell r="BY789">
            <v>0.2</v>
          </cell>
          <cell r="BZ789">
            <v>0.2</v>
          </cell>
          <cell r="CB789">
            <v>0.60000000000000009</v>
          </cell>
          <cell r="CC789">
            <v>0.60000000000000009</v>
          </cell>
          <cell r="CD789">
            <v>0.60000000000000009</v>
          </cell>
          <cell r="CG789">
            <v>2.4000000000000004</v>
          </cell>
          <cell r="CH789">
            <v>2.4000000000000004</v>
          </cell>
          <cell r="CI789">
            <v>2.4000000000000004</v>
          </cell>
        </row>
        <row r="790">
          <cell r="A790" t="str">
            <v>SERVICE PERIOD COSTS</v>
          </cell>
          <cell r="E790">
            <v>0.1</v>
          </cell>
          <cell r="F790">
            <v>1</v>
          </cell>
          <cell r="G790">
            <v>0</v>
          </cell>
          <cell r="H790">
            <v>0.7</v>
          </cell>
          <cell r="K790">
            <v>0.54100000000000004</v>
          </cell>
          <cell r="L790">
            <v>0.222</v>
          </cell>
          <cell r="M790">
            <v>0.72199999999999998</v>
          </cell>
          <cell r="N790">
            <v>0.17399999999999999</v>
          </cell>
          <cell r="Q790">
            <v>9.6000000000000002E-2</v>
          </cell>
          <cell r="R790">
            <v>3.3999999999999989E-2</v>
          </cell>
          <cell r="S790">
            <v>3.3999999999999989E-2</v>
          </cell>
          <cell r="U790">
            <v>0.13200000000000001</v>
          </cell>
          <cell r="V790">
            <v>0</v>
          </cell>
          <cell r="W790">
            <v>0</v>
          </cell>
          <cell r="Y790">
            <v>0.33200000000000002</v>
          </cell>
          <cell r="Z790">
            <v>0</v>
          </cell>
          <cell r="AA790">
            <v>0</v>
          </cell>
          <cell r="AC790">
            <v>0.56000000000000005</v>
          </cell>
          <cell r="AD790">
            <v>3.3999999999999989E-2</v>
          </cell>
          <cell r="AE790">
            <v>3.3999999999999989E-2</v>
          </cell>
          <cell r="AH790">
            <v>9.6000000000000002E-2</v>
          </cell>
          <cell r="AI790">
            <v>9.6000000000000002E-2</v>
          </cell>
          <cell r="AJ790">
            <v>9.6000000000000002E-2</v>
          </cell>
          <cell r="AL790">
            <v>0.13200000000000001</v>
          </cell>
          <cell r="AM790">
            <v>0.13200000000000001</v>
          </cell>
          <cell r="AN790">
            <v>0.13200000000000001</v>
          </cell>
          <cell r="AP790">
            <v>0.33200000000000002</v>
          </cell>
          <cell r="AQ790">
            <v>0.33200000000000002</v>
          </cell>
          <cell r="AR790">
            <v>0.33200000000000002</v>
          </cell>
          <cell r="AT790">
            <v>0.56000000000000005</v>
          </cell>
          <cell r="AU790">
            <v>0.56000000000000005</v>
          </cell>
          <cell r="AV790">
            <v>0.56000000000000005</v>
          </cell>
          <cell r="AY790">
            <v>0.19500000000000001</v>
          </cell>
          <cell r="AZ790">
            <v>0.19500000000000001</v>
          </cell>
          <cell r="BA790">
            <v>0.19500000000000001</v>
          </cell>
          <cell r="BC790">
            <v>0.215</v>
          </cell>
          <cell r="BD790">
            <v>0.215</v>
          </cell>
          <cell r="BE790">
            <v>0.215</v>
          </cell>
          <cell r="BG790">
            <v>0.24</v>
          </cell>
          <cell r="BH790">
            <v>0.24</v>
          </cell>
          <cell r="BI790">
            <v>0.24</v>
          </cell>
          <cell r="BK790">
            <v>0.65</v>
          </cell>
          <cell r="BL790">
            <v>0.65</v>
          </cell>
          <cell r="BM790">
            <v>0.65</v>
          </cell>
          <cell r="BP790">
            <v>0.22500000000000001</v>
          </cell>
          <cell r="BQ790">
            <v>0.22500000000000001</v>
          </cell>
          <cell r="BR790">
            <v>0.22500000000000001</v>
          </cell>
          <cell r="BT790">
            <v>0.22500000000000001</v>
          </cell>
          <cell r="BU790">
            <v>0.22500000000000001</v>
          </cell>
          <cell r="BV790">
            <v>0.22500000000000001</v>
          </cell>
          <cell r="BX790">
            <v>0.3</v>
          </cell>
          <cell r="BY790">
            <v>0.3</v>
          </cell>
          <cell r="BZ790">
            <v>0.3</v>
          </cell>
          <cell r="CB790">
            <v>0.75</v>
          </cell>
          <cell r="CC790">
            <v>0.75</v>
          </cell>
          <cell r="CD790">
            <v>0.75</v>
          </cell>
          <cell r="CG790">
            <v>2.52</v>
          </cell>
          <cell r="CH790">
            <v>1.9940000000000002</v>
          </cell>
          <cell r="CI790">
            <v>1.9940000000000002</v>
          </cell>
        </row>
        <row r="791">
          <cell r="A791" t="str">
            <v>OTHER</v>
          </cell>
          <cell r="E791">
            <v>1.2</v>
          </cell>
          <cell r="F791">
            <v>0.6</v>
          </cell>
          <cell r="G791">
            <v>0.8</v>
          </cell>
          <cell r="H791">
            <v>2.4</v>
          </cell>
          <cell r="K791">
            <v>1.014</v>
          </cell>
          <cell r="L791">
            <v>1.393</v>
          </cell>
          <cell r="M791">
            <v>1.9950000000000001</v>
          </cell>
          <cell r="N791">
            <v>1.643</v>
          </cell>
          <cell r="Q791">
            <v>0.14699999999999999</v>
          </cell>
          <cell r="R791">
            <v>0.156</v>
          </cell>
          <cell r="S791">
            <v>0.156</v>
          </cell>
          <cell r="U791">
            <v>0.27200000000000002</v>
          </cell>
          <cell r="V791">
            <v>0.35100000000000003</v>
          </cell>
          <cell r="W791">
            <v>0.35100000000000003</v>
          </cell>
          <cell r="Y791">
            <v>0.91200000000000003</v>
          </cell>
          <cell r="Z791">
            <v>1.1969999999999998</v>
          </cell>
          <cell r="AA791">
            <v>1.1969999999999998</v>
          </cell>
          <cell r="AC791">
            <v>1.331</v>
          </cell>
          <cell r="AD791">
            <v>1.7039999999999997</v>
          </cell>
          <cell r="AE791">
            <v>1.7039999999999997</v>
          </cell>
          <cell r="AH791">
            <v>0.20899999999999999</v>
          </cell>
          <cell r="AI791">
            <v>0.20899999999999999</v>
          </cell>
          <cell r="AJ791">
            <v>0.20899999999999999</v>
          </cell>
          <cell r="AL791">
            <v>0.39500000000000002</v>
          </cell>
          <cell r="AM791">
            <v>0.39500000000000002</v>
          </cell>
          <cell r="AN791">
            <v>0.39500000000000002</v>
          </cell>
          <cell r="AP791">
            <v>1.327</v>
          </cell>
          <cell r="AQ791">
            <v>1.327</v>
          </cell>
          <cell r="AR791">
            <v>1.327</v>
          </cell>
          <cell r="AT791">
            <v>1.931</v>
          </cell>
          <cell r="AU791">
            <v>1.931</v>
          </cell>
          <cell r="AV791">
            <v>1.931</v>
          </cell>
          <cell r="AY791">
            <v>0.30099999999999999</v>
          </cell>
          <cell r="AZ791">
            <v>0.30099999999999999</v>
          </cell>
          <cell r="BA791">
            <v>0.30099999999999999</v>
          </cell>
          <cell r="BC791">
            <v>0.58000000000000007</v>
          </cell>
          <cell r="BD791">
            <v>0.58000000000000007</v>
          </cell>
          <cell r="BE791">
            <v>0.58000000000000007</v>
          </cell>
          <cell r="BG791">
            <v>1.974</v>
          </cell>
          <cell r="BH791">
            <v>1.974</v>
          </cell>
          <cell r="BI791">
            <v>1.974</v>
          </cell>
          <cell r="BK791">
            <v>2.855</v>
          </cell>
          <cell r="BL791">
            <v>2.855</v>
          </cell>
          <cell r="BM791">
            <v>2.855</v>
          </cell>
          <cell r="BP791">
            <v>0.34</v>
          </cell>
          <cell r="BQ791">
            <v>0.34</v>
          </cell>
          <cell r="BR791">
            <v>0.34</v>
          </cell>
          <cell r="BT791">
            <v>0.65700000000000003</v>
          </cell>
          <cell r="BU791">
            <v>0.65700000000000003</v>
          </cell>
          <cell r="BV791">
            <v>0.65700000000000003</v>
          </cell>
          <cell r="BX791">
            <v>2.2070000000000003</v>
          </cell>
          <cell r="BY791">
            <v>2.2070000000000003</v>
          </cell>
          <cell r="BZ791">
            <v>2.2070000000000003</v>
          </cell>
          <cell r="CB791">
            <v>3.2040000000000006</v>
          </cell>
          <cell r="CC791">
            <v>3.2040000000000006</v>
          </cell>
          <cell r="CD791">
            <v>3.2040000000000006</v>
          </cell>
          <cell r="CG791">
            <v>9.3210000000000015</v>
          </cell>
          <cell r="CH791">
            <v>9.6940000000000008</v>
          </cell>
          <cell r="CI791">
            <v>9.6940000000000008</v>
          </cell>
        </row>
        <row r="792">
          <cell r="E792" t="str">
            <v xml:space="preserve">______ </v>
          </cell>
          <cell r="F792" t="str">
            <v xml:space="preserve">______ </v>
          </cell>
          <cell r="G792" t="str">
            <v xml:space="preserve">______ </v>
          </cell>
          <cell r="H792" t="str">
            <v xml:space="preserve">______ </v>
          </cell>
          <cell r="K792" t="str">
            <v xml:space="preserve">______ </v>
          </cell>
          <cell r="L792" t="str">
            <v xml:space="preserve">______ </v>
          </cell>
          <cell r="M792" t="str">
            <v xml:space="preserve">______ </v>
          </cell>
          <cell r="N792" t="str">
            <v xml:space="preserve">______ </v>
          </cell>
          <cell r="Q792" t="str">
            <v xml:space="preserve">______ </v>
          </cell>
          <cell r="R792" t="str">
            <v xml:space="preserve">______ </v>
          </cell>
          <cell r="S792" t="str">
            <v xml:space="preserve">______ </v>
          </cell>
          <cell r="U792" t="str">
            <v xml:space="preserve">______ </v>
          </cell>
          <cell r="V792" t="str">
            <v xml:space="preserve">______ </v>
          </cell>
          <cell r="W792" t="str">
            <v xml:space="preserve">______ </v>
          </cell>
          <cell r="Y792" t="str">
            <v xml:space="preserve">______ </v>
          </cell>
          <cell r="Z792" t="str">
            <v xml:space="preserve">______ </v>
          </cell>
          <cell r="AA792" t="str">
            <v xml:space="preserve">______ </v>
          </cell>
          <cell r="AC792" t="str">
            <v xml:space="preserve">______ </v>
          </cell>
          <cell r="AD792" t="str">
            <v xml:space="preserve">______ </v>
          </cell>
          <cell r="AE792" t="str">
            <v xml:space="preserve">______ </v>
          </cell>
          <cell r="AH792" t="str">
            <v xml:space="preserve">______ </v>
          </cell>
          <cell r="AI792" t="str">
            <v xml:space="preserve">______ </v>
          </cell>
          <cell r="AJ792" t="str">
            <v xml:space="preserve">______ </v>
          </cell>
          <cell r="AL792" t="str">
            <v xml:space="preserve">______ </v>
          </cell>
          <cell r="AM792" t="str">
            <v xml:space="preserve">______ </v>
          </cell>
          <cell r="AN792" t="str">
            <v xml:space="preserve">______ </v>
          </cell>
          <cell r="AP792" t="str">
            <v xml:space="preserve">______ </v>
          </cell>
          <cell r="AQ792" t="str">
            <v xml:space="preserve">______ </v>
          </cell>
          <cell r="AR792" t="str">
            <v xml:space="preserve">______ </v>
          </cell>
          <cell r="AT792" t="str">
            <v xml:space="preserve">______ </v>
          </cell>
          <cell r="AU792" t="str">
            <v xml:space="preserve">______ </v>
          </cell>
          <cell r="AV792" t="str">
            <v xml:space="preserve">______ </v>
          </cell>
          <cell r="AY792" t="str">
            <v xml:space="preserve">______ </v>
          </cell>
          <cell r="AZ792" t="str">
            <v xml:space="preserve">______ </v>
          </cell>
          <cell r="BA792" t="str">
            <v xml:space="preserve">______ </v>
          </cell>
          <cell r="BC792" t="str">
            <v xml:space="preserve">______ </v>
          </cell>
          <cell r="BD792" t="str">
            <v xml:space="preserve">______ </v>
          </cell>
          <cell r="BE792" t="str">
            <v xml:space="preserve">______ </v>
          </cell>
          <cell r="BG792" t="str">
            <v xml:space="preserve">______ </v>
          </cell>
          <cell r="BH792" t="str">
            <v xml:space="preserve">______ </v>
          </cell>
          <cell r="BI792" t="str">
            <v xml:space="preserve">______ </v>
          </cell>
          <cell r="BK792" t="str">
            <v xml:space="preserve">______ </v>
          </cell>
          <cell r="BL792" t="str">
            <v xml:space="preserve">______ </v>
          </cell>
          <cell r="BM792" t="str">
            <v xml:space="preserve">______ </v>
          </cell>
          <cell r="BP792" t="str">
            <v xml:space="preserve">______ </v>
          </cell>
          <cell r="BQ792" t="str">
            <v xml:space="preserve">______ </v>
          </cell>
          <cell r="BR792" t="str">
            <v xml:space="preserve">______ </v>
          </cell>
          <cell r="BT792" t="str">
            <v xml:space="preserve">______ </v>
          </cell>
          <cell r="BU792" t="str">
            <v xml:space="preserve">______ </v>
          </cell>
          <cell r="BV792" t="str">
            <v xml:space="preserve">______ </v>
          </cell>
          <cell r="BX792" t="str">
            <v xml:space="preserve">______ </v>
          </cell>
          <cell r="BY792" t="str">
            <v xml:space="preserve">______ </v>
          </cell>
          <cell r="BZ792" t="str">
            <v xml:space="preserve">______ </v>
          </cell>
          <cell r="CB792" t="str">
            <v xml:space="preserve">______ </v>
          </cell>
          <cell r="CC792" t="str">
            <v xml:space="preserve">______ </v>
          </cell>
          <cell r="CD792" t="str">
            <v xml:space="preserve">______ </v>
          </cell>
          <cell r="CG792" t="str">
            <v xml:space="preserve">______ </v>
          </cell>
          <cell r="CH792" t="str">
            <v xml:space="preserve">______ </v>
          </cell>
          <cell r="CI792" t="str">
            <v xml:space="preserve">______ </v>
          </cell>
        </row>
        <row r="793">
          <cell r="A793" t="str">
            <v>TOTAL PERIOD COSTS</v>
          </cell>
          <cell r="E793">
            <v>1.7999999999999998</v>
          </cell>
          <cell r="F793">
            <v>2</v>
          </cell>
          <cell r="G793">
            <v>0.7</v>
          </cell>
          <cell r="H793">
            <v>3.6999999999999997</v>
          </cell>
          <cell r="K793">
            <v>2.883</v>
          </cell>
          <cell r="L793">
            <v>2.5409999999999999</v>
          </cell>
          <cell r="M793">
            <v>3.4610000000000003</v>
          </cell>
          <cell r="N793">
            <v>2.1270000000000002</v>
          </cell>
          <cell r="Q793">
            <v>0.51500000000000001</v>
          </cell>
          <cell r="R793">
            <v>0.46199999999999997</v>
          </cell>
          <cell r="S793">
            <v>0.46199999999999997</v>
          </cell>
          <cell r="U793">
            <v>0.69700000000000006</v>
          </cell>
          <cell r="V793">
            <v>0.64400000000000013</v>
          </cell>
          <cell r="W793">
            <v>0.64400000000000013</v>
          </cell>
          <cell r="Y793">
            <v>1.6350000000000002</v>
          </cell>
          <cell r="Z793">
            <v>1.5879999999999999</v>
          </cell>
          <cell r="AA793">
            <v>1.5879999999999999</v>
          </cell>
          <cell r="AC793">
            <v>2.847</v>
          </cell>
          <cell r="AD793">
            <v>2.694</v>
          </cell>
          <cell r="AE793">
            <v>2.694</v>
          </cell>
          <cell r="AH793">
            <v>0.56999999999999995</v>
          </cell>
          <cell r="AI793">
            <v>0.56999999999999995</v>
          </cell>
          <cell r="AJ793">
            <v>0.56999999999999995</v>
          </cell>
          <cell r="AL793">
            <v>0.81300000000000006</v>
          </cell>
          <cell r="AM793">
            <v>0.81300000000000006</v>
          </cell>
          <cell r="AN793">
            <v>0.81300000000000006</v>
          </cell>
          <cell r="AP793">
            <v>2.044</v>
          </cell>
          <cell r="AQ793">
            <v>2.044</v>
          </cell>
          <cell r="AR793">
            <v>2.044</v>
          </cell>
          <cell r="AT793">
            <v>3.4270000000000005</v>
          </cell>
          <cell r="AU793">
            <v>3.4270000000000005</v>
          </cell>
          <cell r="AV793">
            <v>3.4270000000000005</v>
          </cell>
          <cell r="AY793">
            <v>0.754</v>
          </cell>
          <cell r="AZ793">
            <v>0.754</v>
          </cell>
          <cell r="BA793">
            <v>0.754</v>
          </cell>
          <cell r="BC793">
            <v>1.073</v>
          </cell>
          <cell r="BD793">
            <v>1.073</v>
          </cell>
          <cell r="BE793">
            <v>1.073</v>
          </cell>
          <cell r="BG793">
            <v>2.589</v>
          </cell>
          <cell r="BH793">
            <v>2.589</v>
          </cell>
          <cell r="BI793">
            <v>2.589</v>
          </cell>
          <cell r="BK793">
            <v>4.4160000000000004</v>
          </cell>
          <cell r="BL793">
            <v>4.4160000000000004</v>
          </cell>
          <cell r="BM793">
            <v>4.4160000000000004</v>
          </cell>
          <cell r="BP793">
            <v>0.80899999999999994</v>
          </cell>
          <cell r="BQ793">
            <v>0.80899999999999994</v>
          </cell>
          <cell r="BR793">
            <v>0.80899999999999994</v>
          </cell>
          <cell r="BT793">
            <v>1.1459999999999999</v>
          </cell>
          <cell r="BU793">
            <v>1.1459999999999999</v>
          </cell>
          <cell r="BV793">
            <v>1.1459999999999999</v>
          </cell>
          <cell r="BX793">
            <v>2.8680000000000003</v>
          </cell>
          <cell r="BY793">
            <v>2.8680000000000003</v>
          </cell>
          <cell r="BZ793">
            <v>2.8680000000000003</v>
          </cell>
          <cell r="CB793">
            <v>4.8230000000000004</v>
          </cell>
          <cell r="CC793">
            <v>4.8230000000000004</v>
          </cell>
          <cell r="CD793">
            <v>4.8230000000000004</v>
          </cell>
          <cell r="CG793">
            <v>15.513000000000002</v>
          </cell>
          <cell r="CH793">
            <v>15.360000000000001</v>
          </cell>
          <cell r="CI793">
            <v>15.360000000000001</v>
          </cell>
        </row>
        <row r="795">
          <cell r="A795" t="str">
            <v>GROSS MARGIN</v>
          </cell>
          <cell r="E795">
            <v>9.1999999999999993</v>
          </cell>
          <cell r="F795">
            <v>4.9000000000000004</v>
          </cell>
          <cell r="G795">
            <v>11</v>
          </cell>
          <cell r="H795">
            <v>17.3</v>
          </cell>
          <cell r="K795">
            <v>11.247</v>
          </cell>
          <cell r="L795">
            <v>13.065</v>
          </cell>
          <cell r="M795">
            <v>14.961</v>
          </cell>
          <cell r="N795">
            <v>12.314</v>
          </cell>
          <cell r="Q795">
            <v>0.80999999999999994</v>
          </cell>
          <cell r="R795">
            <v>0.35899999999999999</v>
          </cell>
          <cell r="S795">
            <v>0.35899999999999999</v>
          </cell>
          <cell r="U795">
            <v>1.9060000000000001</v>
          </cell>
          <cell r="V795">
            <v>3.8989999999999991</v>
          </cell>
          <cell r="W795">
            <v>3.8989999999999991</v>
          </cell>
          <cell r="Y795">
            <v>7.5429999999999993</v>
          </cell>
          <cell r="Z795">
            <v>5.2329999999999997</v>
          </cell>
          <cell r="AA795">
            <v>5.2329999999999997</v>
          </cell>
          <cell r="AC795">
            <v>10.258999999999999</v>
          </cell>
          <cell r="AD795">
            <v>9.4909999999999997</v>
          </cell>
          <cell r="AE795">
            <v>9.4909999999999997</v>
          </cell>
          <cell r="AH795">
            <v>1.0869999999999997</v>
          </cell>
          <cell r="AI795">
            <v>1.0869999999999997</v>
          </cell>
          <cell r="AJ795">
            <v>1.0869999999999997</v>
          </cell>
          <cell r="AL795">
            <v>2.4749999999999996</v>
          </cell>
          <cell r="AM795">
            <v>2.4749999999999996</v>
          </cell>
          <cell r="AN795">
            <v>2.4749999999999996</v>
          </cell>
          <cell r="AP795">
            <v>9.5009999999999994</v>
          </cell>
          <cell r="AQ795">
            <v>9.5009999999999994</v>
          </cell>
          <cell r="AR795">
            <v>9.5009999999999994</v>
          </cell>
          <cell r="AT795">
            <v>13.062999999999999</v>
          </cell>
          <cell r="AU795">
            <v>13.062999999999999</v>
          </cell>
          <cell r="AV795">
            <v>13.062999999999999</v>
          </cell>
          <cell r="AY795">
            <v>1.4949999999999997</v>
          </cell>
          <cell r="AZ795">
            <v>1.4949999999999997</v>
          </cell>
          <cell r="BA795">
            <v>1.4949999999999997</v>
          </cell>
          <cell r="BC795">
            <v>3.4490000000000003</v>
          </cell>
          <cell r="BD795">
            <v>3.4490000000000003</v>
          </cell>
          <cell r="BE795">
            <v>3.4490000000000003</v>
          </cell>
          <cell r="BG795">
            <v>10.302999999999999</v>
          </cell>
          <cell r="BH795">
            <v>10.302999999999999</v>
          </cell>
          <cell r="BI795">
            <v>10.302999999999999</v>
          </cell>
          <cell r="BK795">
            <v>15.247</v>
          </cell>
          <cell r="BL795">
            <v>15.247</v>
          </cell>
          <cell r="BM795">
            <v>15.247</v>
          </cell>
          <cell r="BP795">
            <v>1.2210000000000003</v>
          </cell>
          <cell r="BQ795">
            <v>1.2210000000000003</v>
          </cell>
          <cell r="BR795">
            <v>1.2210000000000003</v>
          </cell>
          <cell r="BT795">
            <v>2.9410000000000007</v>
          </cell>
          <cell r="BU795">
            <v>2.9410000000000007</v>
          </cell>
          <cell r="BV795">
            <v>2.9410000000000007</v>
          </cell>
          <cell r="BX795">
            <v>15.395000000000001</v>
          </cell>
          <cell r="BY795">
            <v>15.395000000000001</v>
          </cell>
          <cell r="BZ795">
            <v>15.395000000000001</v>
          </cell>
          <cell r="CB795">
            <v>19.557000000000002</v>
          </cell>
          <cell r="CC795">
            <v>19.557000000000002</v>
          </cell>
          <cell r="CD795">
            <v>19.557000000000002</v>
          </cell>
          <cell r="CG795">
            <v>58.126000000000005</v>
          </cell>
          <cell r="CH795">
            <v>57.35799999999999</v>
          </cell>
          <cell r="CI795">
            <v>57.35799999999999</v>
          </cell>
        </row>
        <row r="796">
          <cell r="B796" t="str">
            <v>% SALES</v>
          </cell>
          <cell r="E796">
            <v>0.43601895734597151</v>
          </cell>
          <cell r="F796">
            <v>0.27840909090909088</v>
          </cell>
          <cell r="G796">
            <v>0.49549549549549543</v>
          </cell>
          <cell r="H796">
            <v>0.48189415041782735</v>
          </cell>
          <cell r="K796">
            <v>0.44733911383342617</v>
          </cell>
          <cell r="L796">
            <v>0.54336750608247197</v>
          </cell>
          <cell r="M796">
            <v>0.54085026389993485</v>
          </cell>
          <cell r="N796">
            <v>0.56872344356179561</v>
          </cell>
          <cell r="Q796">
            <v>0.33948030176026817</v>
          </cell>
          <cell r="R796">
            <v>0.23949299533022012</v>
          </cell>
          <cell r="S796">
            <v>0.23949299533022012</v>
          </cell>
          <cell r="U796">
            <v>0.40355706118992168</v>
          </cell>
          <cell r="V796">
            <v>0.29715722886975077</v>
          </cell>
          <cell r="W796">
            <v>0.29715722886975077</v>
          </cell>
          <cell r="Y796">
            <v>0.44480481188819437</v>
          </cell>
          <cell r="Z796">
            <v>0.36510151398869739</v>
          </cell>
          <cell r="AA796">
            <v>0.36510151398869739</v>
          </cell>
          <cell r="AC796">
            <v>0.42626833423359783</v>
          </cell>
          <cell r="AD796">
            <v>0.32780713570269054</v>
          </cell>
          <cell r="AE796">
            <v>0.32780713570269054</v>
          </cell>
          <cell r="AH796">
            <v>0.36415410385259622</v>
          </cell>
          <cell r="AI796">
            <v>0.36415410385259622</v>
          </cell>
          <cell r="AJ796">
            <v>0.36415410385259622</v>
          </cell>
          <cell r="AL796">
            <v>0.41708796764408484</v>
          </cell>
          <cell r="AM796">
            <v>0.41708796764408484</v>
          </cell>
          <cell r="AN796">
            <v>0.41708796764408484</v>
          </cell>
          <cell r="AP796">
            <v>0.45066881700028455</v>
          </cell>
          <cell r="AQ796">
            <v>0.45066881700028455</v>
          </cell>
          <cell r="AR796">
            <v>0.45066881700028455</v>
          </cell>
          <cell r="AT796">
            <v>0.43541881937268756</v>
          </cell>
          <cell r="AU796">
            <v>0.43541881937268756</v>
          </cell>
          <cell r="AV796">
            <v>0.43541881937268756</v>
          </cell>
          <cell r="AY796">
            <v>0.39529349550502368</v>
          </cell>
          <cell r="AZ796">
            <v>0.39529349550502368</v>
          </cell>
          <cell r="BA796">
            <v>0.39529349550502368</v>
          </cell>
          <cell r="BC796">
            <v>0.45766985138004246</v>
          </cell>
          <cell r="BD796">
            <v>0.45766985138004246</v>
          </cell>
          <cell r="BE796">
            <v>0.45766985138004246</v>
          </cell>
          <cell r="BG796">
            <v>0.43472573839662443</v>
          </cell>
          <cell r="BH796">
            <v>0.43472573839662443</v>
          </cell>
          <cell r="BI796">
            <v>0.43472573839662443</v>
          </cell>
          <cell r="BK796">
            <v>0.43540464903763776</v>
          </cell>
          <cell r="BL796">
            <v>0.43540464903763776</v>
          </cell>
          <cell r="BM796">
            <v>0.43540464903763776</v>
          </cell>
          <cell r="BP796">
            <v>0.2900237529691212</v>
          </cell>
          <cell r="BQ796">
            <v>0.2900237529691212</v>
          </cell>
          <cell r="BR796">
            <v>0.2900237529691212</v>
          </cell>
          <cell r="BT796">
            <v>0.34261416589002808</v>
          </cell>
          <cell r="BU796">
            <v>0.34261416589002808</v>
          </cell>
          <cell r="BV796">
            <v>0.34261416589002808</v>
          </cell>
          <cell r="BX796">
            <v>0.46014286995247633</v>
          </cell>
          <cell r="BY796">
            <v>0.46014286995247633</v>
          </cell>
          <cell r="BZ796">
            <v>0.46014286995247633</v>
          </cell>
          <cell r="CB796">
            <v>0.42284491146137387</v>
          </cell>
          <cell r="CC796">
            <v>0.42284491146137387</v>
          </cell>
          <cell r="CD796">
            <v>0.42284491146137387</v>
          </cell>
          <cell r="CG796">
            <v>0.42949082660322019</v>
          </cell>
          <cell r="CH796">
            <v>0.40904844426377979</v>
          </cell>
          <cell r="CI796">
            <v>0.40904844426377979</v>
          </cell>
        </row>
        <row r="798">
          <cell r="A798" t="str">
            <v>R&amp;D EXPENSE</v>
          </cell>
          <cell r="E798">
            <v>7</v>
          </cell>
          <cell r="F798">
            <v>6.1</v>
          </cell>
          <cell r="G798">
            <v>4.4000000000000004</v>
          </cell>
          <cell r="H798">
            <v>5.6</v>
          </cell>
          <cell r="K798">
            <v>5.9009999999999998</v>
          </cell>
          <cell r="L798">
            <v>5.9749999999999996</v>
          </cell>
          <cell r="M798">
            <v>5.37</v>
          </cell>
          <cell r="N798">
            <v>6.9390000000000001</v>
          </cell>
          <cell r="Q798">
            <v>1.7890000000000001</v>
          </cell>
          <cell r="R798">
            <v>1.875</v>
          </cell>
          <cell r="S798">
            <v>1.875</v>
          </cell>
          <cell r="U798">
            <v>1.7890000000000001</v>
          </cell>
          <cell r="V798">
            <v>1.875</v>
          </cell>
          <cell r="W798">
            <v>1.875</v>
          </cell>
          <cell r="Y798">
            <v>2.3860000000000001</v>
          </cell>
          <cell r="Z798">
            <v>2.4670000000000001</v>
          </cell>
          <cell r="AA798">
            <v>2.4670000000000001</v>
          </cell>
          <cell r="AC798">
            <v>5.9640000000000004</v>
          </cell>
          <cell r="AD798">
            <v>6.2170000000000005</v>
          </cell>
          <cell r="AE798">
            <v>6.2170000000000005</v>
          </cell>
          <cell r="AH798">
            <v>1.8420000000000001</v>
          </cell>
          <cell r="AI798">
            <v>1.8420000000000001</v>
          </cell>
          <cell r="AJ798">
            <v>1.8420000000000001</v>
          </cell>
          <cell r="AL798">
            <v>1.8420000000000001</v>
          </cell>
          <cell r="AM798">
            <v>1.8420000000000001</v>
          </cell>
          <cell r="AN798">
            <v>1.8420000000000001</v>
          </cell>
          <cell r="AP798">
            <v>2.4569999999999999</v>
          </cell>
          <cell r="AQ798">
            <v>2.4569999999999999</v>
          </cell>
          <cell r="AR798">
            <v>2.4569999999999999</v>
          </cell>
          <cell r="AT798">
            <v>6.141</v>
          </cell>
          <cell r="AU798">
            <v>6.141</v>
          </cell>
          <cell r="AV798">
            <v>6.141</v>
          </cell>
          <cell r="AY798">
            <v>1.8839999999999999</v>
          </cell>
          <cell r="AZ798">
            <v>1.8839999999999999</v>
          </cell>
          <cell r="BA798">
            <v>1.8839999999999999</v>
          </cell>
          <cell r="BC798">
            <v>2.468</v>
          </cell>
          <cell r="BD798">
            <v>2.468</v>
          </cell>
          <cell r="BE798">
            <v>2.468</v>
          </cell>
          <cell r="BG798">
            <v>1.9279999999999999</v>
          </cell>
          <cell r="BH798">
            <v>1.9279999999999999</v>
          </cell>
          <cell r="BI798">
            <v>1.9279999999999999</v>
          </cell>
          <cell r="BK798">
            <v>6.28</v>
          </cell>
          <cell r="BL798">
            <v>6.28</v>
          </cell>
          <cell r="BM798">
            <v>6.28</v>
          </cell>
          <cell r="BP798">
            <v>1.8839999999999999</v>
          </cell>
          <cell r="BQ798">
            <v>1.8839999999999999</v>
          </cell>
          <cell r="BR798">
            <v>1.8839999999999999</v>
          </cell>
          <cell r="BT798">
            <v>1.8839999999999999</v>
          </cell>
          <cell r="BU798">
            <v>1.8839999999999999</v>
          </cell>
          <cell r="BV798">
            <v>1.8839999999999999</v>
          </cell>
          <cell r="BX798">
            <v>2.512</v>
          </cell>
          <cell r="BY798">
            <v>2.512</v>
          </cell>
          <cell r="BZ798">
            <v>2.512</v>
          </cell>
          <cell r="CB798">
            <v>6.2799999999999994</v>
          </cell>
          <cell r="CC798">
            <v>6.2799999999999994</v>
          </cell>
          <cell r="CD798">
            <v>6.2799999999999994</v>
          </cell>
          <cell r="CG798">
            <v>24.664999999999999</v>
          </cell>
          <cell r="CH798">
            <v>24.917999999999999</v>
          </cell>
          <cell r="CI798">
            <v>24.917999999999999</v>
          </cell>
        </row>
        <row r="799">
          <cell r="A799" t="str">
            <v>SLS &amp; MKTG EXP - DIV</v>
          </cell>
          <cell r="E799">
            <v>2.1</v>
          </cell>
          <cell r="F799">
            <v>2.2999999999999998</v>
          </cell>
          <cell r="G799">
            <v>2.4</v>
          </cell>
          <cell r="H799">
            <v>2.9</v>
          </cell>
          <cell r="K799">
            <v>1.9910000000000001</v>
          </cell>
          <cell r="L799">
            <v>2.077</v>
          </cell>
          <cell r="M799">
            <v>1.9</v>
          </cell>
          <cell r="N799">
            <v>1.7309999999999999</v>
          </cell>
          <cell r="Q799">
            <v>0.73699999999999999</v>
          </cell>
          <cell r="R799">
            <v>0.73699999999999999</v>
          </cell>
          <cell r="S799">
            <v>0.73699999999999999</v>
          </cell>
          <cell r="U799">
            <v>0.73699999999999999</v>
          </cell>
          <cell r="V799">
            <v>0.73699999999999999</v>
          </cell>
          <cell r="W799">
            <v>0.73699999999999999</v>
          </cell>
          <cell r="Y799">
            <v>0.98199999999999998</v>
          </cell>
          <cell r="Z799">
            <v>0.98199999999999998</v>
          </cell>
          <cell r="AA799">
            <v>0.98199999999999998</v>
          </cell>
          <cell r="AC799">
            <v>2.456</v>
          </cell>
          <cell r="AD799">
            <v>2.456</v>
          </cell>
          <cell r="AE799">
            <v>2.456</v>
          </cell>
          <cell r="AH799">
            <v>0.71100000000000008</v>
          </cell>
          <cell r="AI799">
            <v>0.71100000000000008</v>
          </cell>
          <cell r="AJ799">
            <v>0.71100000000000008</v>
          </cell>
          <cell r="AL799">
            <v>0.71100000000000008</v>
          </cell>
          <cell r="AM799">
            <v>0.71100000000000008</v>
          </cell>
          <cell r="AN799">
            <v>0.71100000000000008</v>
          </cell>
          <cell r="AP799">
            <v>0.94799999999999995</v>
          </cell>
          <cell r="AQ799">
            <v>0.94799999999999995</v>
          </cell>
          <cell r="AR799">
            <v>0.94799999999999995</v>
          </cell>
          <cell r="AT799">
            <v>2.37</v>
          </cell>
          <cell r="AU799">
            <v>2.37</v>
          </cell>
          <cell r="AV799">
            <v>2.37</v>
          </cell>
          <cell r="AY799">
            <v>0.71500000000000008</v>
          </cell>
          <cell r="AZ799">
            <v>0.71500000000000008</v>
          </cell>
          <cell r="BA799">
            <v>0.71500000000000008</v>
          </cell>
          <cell r="BC799">
            <v>0.95299999999999996</v>
          </cell>
          <cell r="BD799">
            <v>0.95299999999999996</v>
          </cell>
          <cell r="BE799">
            <v>0.95299999999999996</v>
          </cell>
          <cell r="BG799">
            <v>0.71500000000000008</v>
          </cell>
          <cell r="BH799">
            <v>0.71500000000000008</v>
          </cell>
          <cell r="BI799">
            <v>0.71500000000000008</v>
          </cell>
          <cell r="BK799">
            <v>2.383</v>
          </cell>
          <cell r="BL799">
            <v>2.383</v>
          </cell>
          <cell r="BM799">
            <v>2.383</v>
          </cell>
          <cell r="BP799">
            <v>0.746</v>
          </cell>
          <cell r="BQ799">
            <v>0.746</v>
          </cell>
          <cell r="BR799">
            <v>0.746</v>
          </cell>
          <cell r="BT799">
            <v>0.746</v>
          </cell>
          <cell r="BU799">
            <v>0.746</v>
          </cell>
          <cell r="BV799">
            <v>0.746</v>
          </cell>
          <cell r="BX799">
            <v>0.99399999999999999</v>
          </cell>
          <cell r="BY799">
            <v>0.99399999999999999</v>
          </cell>
          <cell r="BZ799">
            <v>0.99399999999999999</v>
          </cell>
          <cell r="CB799">
            <v>2.4859999999999998</v>
          </cell>
          <cell r="CC799">
            <v>2.4859999999999998</v>
          </cell>
          <cell r="CD799">
            <v>2.4859999999999998</v>
          </cell>
          <cell r="CG799">
            <v>9.6950000000000003</v>
          </cell>
          <cell r="CH799">
            <v>9.6950000000000003</v>
          </cell>
          <cell r="CI799">
            <v>9.6950000000000003</v>
          </cell>
        </row>
        <row r="800">
          <cell r="A800" t="str">
            <v>SLS &amp; MKTG EXP - ALLOC</v>
          </cell>
          <cell r="E800">
            <v>1.3</v>
          </cell>
          <cell r="F800">
            <v>1.5</v>
          </cell>
          <cell r="G800">
            <v>1.4</v>
          </cell>
          <cell r="H800">
            <v>1.4</v>
          </cell>
          <cell r="K800">
            <v>1.0980000000000001</v>
          </cell>
          <cell r="L800">
            <v>1.3639999999999999</v>
          </cell>
          <cell r="M800">
            <v>1.3320000000000001</v>
          </cell>
          <cell r="N800">
            <v>1.5880000000000001</v>
          </cell>
          <cell r="Q800">
            <v>0.20799999999999999</v>
          </cell>
          <cell r="R800">
            <v>0.20899999999999999</v>
          </cell>
          <cell r="S800">
            <v>0.20899999999999999</v>
          </cell>
          <cell r="U800">
            <v>0.20599999999999999</v>
          </cell>
          <cell r="V800">
            <v>0.20699999999999999</v>
          </cell>
          <cell r="W800">
            <v>0.20699999999999999</v>
          </cell>
          <cell r="Y800">
            <v>0.26900000000000002</v>
          </cell>
          <cell r="Z800">
            <v>0.28899999999999998</v>
          </cell>
          <cell r="AA800">
            <v>0.28899999999999998</v>
          </cell>
          <cell r="AC800">
            <v>0.68300000000000005</v>
          </cell>
          <cell r="AD800">
            <v>0.70499999999999996</v>
          </cell>
          <cell r="AE800">
            <v>0.70499999999999996</v>
          </cell>
          <cell r="AH800">
            <v>0.39200000000000002</v>
          </cell>
          <cell r="AI800">
            <v>0.39200000000000002</v>
          </cell>
          <cell r="AJ800">
            <v>0.39200000000000002</v>
          </cell>
          <cell r="AL800">
            <v>0.38900000000000001</v>
          </cell>
          <cell r="AM800">
            <v>0.38900000000000001</v>
          </cell>
          <cell r="AN800">
            <v>0.38900000000000001</v>
          </cell>
          <cell r="AP800">
            <v>0.52400000000000002</v>
          </cell>
          <cell r="AQ800">
            <v>0.52400000000000002</v>
          </cell>
          <cell r="AR800">
            <v>0.52400000000000002</v>
          </cell>
          <cell r="AT800">
            <v>1.3050000000000002</v>
          </cell>
          <cell r="AU800">
            <v>1.3050000000000002</v>
          </cell>
          <cell r="AV800">
            <v>1.3050000000000002</v>
          </cell>
          <cell r="AY800">
            <v>0.40800000000000003</v>
          </cell>
          <cell r="AZ800">
            <v>0.40800000000000003</v>
          </cell>
          <cell r="BA800">
            <v>0.40800000000000003</v>
          </cell>
          <cell r="BC800">
            <v>0.40500000000000003</v>
          </cell>
          <cell r="BD800">
            <v>0.40500000000000003</v>
          </cell>
          <cell r="BE800">
            <v>0.40500000000000003</v>
          </cell>
          <cell r="BG800">
            <v>0.55800000000000005</v>
          </cell>
          <cell r="BH800">
            <v>0.55800000000000005</v>
          </cell>
          <cell r="BI800">
            <v>0.55800000000000005</v>
          </cell>
          <cell r="BK800">
            <v>1.371</v>
          </cell>
          <cell r="BL800">
            <v>1.371</v>
          </cell>
          <cell r="BM800">
            <v>1.371</v>
          </cell>
          <cell r="BP800">
            <v>0.50900000000000001</v>
          </cell>
          <cell r="BQ800">
            <v>0.50900000000000001</v>
          </cell>
          <cell r="BR800">
            <v>0.50900000000000001</v>
          </cell>
          <cell r="BT800">
            <v>0.51400000000000001</v>
          </cell>
          <cell r="BU800">
            <v>0.51400000000000001</v>
          </cell>
          <cell r="BV800">
            <v>0.51400000000000001</v>
          </cell>
          <cell r="BX800">
            <v>0.59900000000000009</v>
          </cell>
          <cell r="BY800">
            <v>0.59900000000000009</v>
          </cell>
          <cell r="BZ800">
            <v>0.59900000000000009</v>
          </cell>
          <cell r="CB800">
            <v>1.6220000000000003</v>
          </cell>
          <cell r="CC800">
            <v>1.6220000000000003</v>
          </cell>
          <cell r="CD800">
            <v>1.6220000000000003</v>
          </cell>
          <cell r="CG800">
            <v>4.9809999999999999</v>
          </cell>
          <cell r="CH800">
            <v>5.0030000000000001</v>
          </cell>
          <cell r="CI800">
            <v>5.0030000000000001</v>
          </cell>
        </row>
        <row r="801">
          <cell r="E801" t="str">
            <v xml:space="preserve">______ </v>
          </cell>
          <cell r="F801" t="str">
            <v xml:space="preserve">______ </v>
          </cell>
          <cell r="G801" t="str">
            <v xml:space="preserve">______ </v>
          </cell>
          <cell r="H801" t="str">
            <v xml:space="preserve">______ </v>
          </cell>
          <cell r="K801" t="str">
            <v xml:space="preserve">______ </v>
          </cell>
          <cell r="L801" t="str">
            <v xml:space="preserve">______ </v>
          </cell>
          <cell r="M801" t="str">
            <v xml:space="preserve">______ </v>
          </cell>
          <cell r="N801" t="str">
            <v xml:space="preserve">______ </v>
          </cell>
          <cell r="Q801" t="str">
            <v xml:space="preserve">______ </v>
          </cell>
          <cell r="R801" t="str">
            <v xml:space="preserve">______ </v>
          </cell>
          <cell r="S801" t="str">
            <v xml:space="preserve">______ </v>
          </cell>
          <cell r="U801" t="str">
            <v xml:space="preserve">______ </v>
          </cell>
          <cell r="V801" t="str">
            <v xml:space="preserve">______ </v>
          </cell>
          <cell r="W801" t="str">
            <v xml:space="preserve">______ </v>
          </cell>
          <cell r="Y801" t="str">
            <v xml:space="preserve">______ </v>
          </cell>
          <cell r="Z801" t="str">
            <v xml:space="preserve">______ </v>
          </cell>
          <cell r="AA801" t="str">
            <v xml:space="preserve">______ </v>
          </cell>
          <cell r="AC801" t="str">
            <v xml:space="preserve">______ </v>
          </cell>
          <cell r="AD801" t="str">
            <v xml:space="preserve">______ </v>
          </cell>
          <cell r="AE801" t="str">
            <v xml:space="preserve">______ </v>
          </cell>
          <cell r="AH801" t="str">
            <v xml:space="preserve">______ </v>
          </cell>
          <cell r="AI801" t="str">
            <v xml:space="preserve">______ </v>
          </cell>
          <cell r="AJ801" t="str">
            <v xml:space="preserve">______ </v>
          </cell>
          <cell r="AL801" t="str">
            <v xml:space="preserve">______ </v>
          </cell>
          <cell r="AM801" t="str">
            <v xml:space="preserve">______ </v>
          </cell>
          <cell r="AN801" t="str">
            <v xml:space="preserve">______ </v>
          </cell>
          <cell r="AP801" t="str">
            <v xml:space="preserve">______ </v>
          </cell>
          <cell r="AQ801" t="str">
            <v xml:space="preserve">______ </v>
          </cell>
          <cell r="AR801" t="str">
            <v xml:space="preserve">______ </v>
          </cell>
          <cell r="AT801" t="str">
            <v xml:space="preserve">______ </v>
          </cell>
          <cell r="AU801" t="str">
            <v xml:space="preserve">______ </v>
          </cell>
          <cell r="AV801" t="str">
            <v xml:space="preserve">______ </v>
          </cell>
          <cell r="AY801" t="str">
            <v xml:space="preserve">______ </v>
          </cell>
          <cell r="AZ801" t="str">
            <v xml:space="preserve">______ </v>
          </cell>
          <cell r="BA801" t="str">
            <v xml:space="preserve">______ </v>
          </cell>
          <cell r="BC801" t="str">
            <v xml:space="preserve">______ </v>
          </cell>
          <cell r="BD801" t="str">
            <v xml:space="preserve">______ </v>
          </cell>
          <cell r="BE801" t="str">
            <v xml:space="preserve">______ </v>
          </cell>
          <cell r="BG801" t="str">
            <v xml:space="preserve">______ </v>
          </cell>
          <cell r="BH801" t="str">
            <v xml:space="preserve">______ </v>
          </cell>
          <cell r="BI801" t="str">
            <v xml:space="preserve">______ </v>
          </cell>
          <cell r="BK801" t="str">
            <v xml:space="preserve">______ </v>
          </cell>
          <cell r="BL801" t="str">
            <v xml:space="preserve">______ </v>
          </cell>
          <cell r="BM801" t="str">
            <v xml:space="preserve">______ </v>
          </cell>
          <cell r="BP801" t="str">
            <v xml:space="preserve">______ </v>
          </cell>
          <cell r="BQ801" t="str">
            <v xml:space="preserve">______ </v>
          </cell>
          <cell r="BR801" t="str">
            <v xml:space="preserve">______ </v>
          </cell>
          <cell r="BT801" t="str">
            <v xml:space="preserve">______ </v>
          </cell>
          <cell r="BU801" t="str">
            <v xml:space="preserve">______ </v>
          </cell>
          <cell r="BV801" t="str">
            <v xml:space="preserve">______ </v>
          </cell>
          <cell r="BX801" t="str">
            <v xml:space="preserve">______ </v>
          </cell>
          <cell r="BY801" t="str">
            <v xml:space="preserve">______ </v>
          </cell>
          <cell r="BZ801" t="str">
            <v xml:space="preserve">______ </v>
          </cell>
          <cell r="CB801" t="str">
            <v xml:space="preserve">______ </v>
          </cell>
          <cell r="CC801" t="str">
            <v xml:space="preserve">______ </v>
          </cell>
          <cell r="CD801" t="str">
            <v xml:space="preserve">______ </v>
          </cell>
          <cell r="CG801" t="str">
            <v xml:space="preserve">______ </v>
          </cell>
          <cell r="CH801" t="str">
            <v xml:space="preserve">______ </v>
          </cell>
          <cell r="CI801" t="str">
            <v xml:space="preserve">______ </v>
          </cell>
        </row>
        <row r="802">
          <cell r="A802" t="str">
            <v>TOTAL SLS &amp; MKTG EXP</v>
          </cell>
          <cell r="E802">
            <v>3.4000000000000004</v>
          </cell>
          <cell r="F802">
            <v>3.8</v>
          </cell>
          <cell r="G802">
            <v>3.8</v>
          </cell>
          <cell r="H802">
            <v>4.3</v>
          </cell>
          <cell r="K802">
            <v>3.0890000000000004</v>
          </cell>
          <cell r="L802">
            <v>3.4409999999999998</v>
          </cell>
          <cell r="M802">
            <v>3.2320000000000002</v>
          </cell>
          <cell r="N802">
            <v>3.319</v>
          </cell>
          <cell r="Q802">
            <v>0.94499999999999995</v>
          </cell>
          <cell r="R802">
            <v>0.94599999999999995</v>
          </cell>
          <cell r="S802">
            <v>0.94599999999999995</v>
          </cell>
          <cell r="U802">
            <v>0.94299999999999995</v>
          </cell>
          <cell r="V802">
            <v>0.94399999999999995</v>
          </cell>
          <cell r="W802">
            <v>0.94399999999999995</v>
          </cell>
          <cell r="Y802">
            <v>1.2509999999999999</v>
          </cell>
          <cell r="Z802">
            <v>1.2709999999999999</v>
          </cell>
          <cell r="AA802">
            <v>1.2709999999999999</v>
          </cell>
          <cell r="AC802">
            <v>3.1390000000000002</v>
          </cell>
          <cell r="AD802">
            <v>3.161</v>
          </cell>
          <cell r="AE802">
            <v>3.161</v>
          </cell>
          <cell r="AH802">
            <v>1.1030000000000002</v>
          </cell>
          <cell r="AI802">
            <v>1.1030000000000002</v>
          </cell>
          <cell r="AJ802">
            <v>1.1030000000000002</v>
          </cell>
          <cell r="AL802">
            <v>1.1000000000000001</v>
          </cell>
          <cell r="AM802">
            <v>1.1000000000000001</v>
          </cell>
          <cell r="AN802">
            <v>1.1000000000000001</v>
          </cell>
          <cell r="AP802">
            <v>1.472</v>
          </cell>
          <cell r="AQ802">
            <v>1.472</v>
          </cell>
          <cell r="AR802">
            <v>1.472</v>
          </cell>
          <cell r="AT802">
            <v>3.6750000000000003</v>
          </cell>
          <cell r="AU802">
            <v>3.6750000000000003</v>
          </cell>
          <cell r="AV802">
            <v>3.6750000000000003</v>
          </cell>
          <cell r="AY802">
            <v>1.1230000000000002</v>
          </cell>
          <cell r="AZ802">
            <v>1.1230000000000002</v>
          </cell>
          <cell r="BA802">
            <v>1.1230000000000002</v>
          </cell>
          <cell r="BC802">
            <v>1.3580000000000001</v>
          </cell>
          <cell r="BD802">
            <v>1.3580000000000001</v>
          </cell>
          <cell r="BE802">
            <v>1.3580000000000001</v>
          </cell>
          <cell r="BG802">
            <v>1.2730000000000001</v>
          </cell>
          <cell r="BH802">
            <v>1.2730000000000001</v>
          </cell>
          <cell r="BI802">
            <v>1.2730000000000001</v>
          </cell>
          <cell r="BK802">
            <v>3.754</v>
          </cell>
          <cell r="BL802">
            <v>3.754</v>
          </cell>
          <cell r="BM802">
            <v>3.754</v>
          </cell>
          <cell r="BP802">
            <v>1.2549999999999999</v>
          </cell>
          <cell r="BQ802">
            <v>1.2549999999999999</v>
          </cell>
          <cell r="BR802">
            <v>1.2549999999999999</v>
          </cell>
          <cell r="BT802">
            <v>1.26</v>
          </cell>
          <cell r="BU802">
            <v>1.26</v>
          </cell>
          <cell r="BV802">
            <v>1.26</v>
          </cell>
          <cell r="BX802">
            <v>1.593</v>
          </cell>
          <cell r="BY802">
            <v>1.593</v>
          </cell>
          <cell r="BZ802">
            <v>1.593</v>
          </cell>
          <cell r="CB802">
            <v>4.1080000000000005</v>
          </cell>
          <cell r="CC802">
            <v>4.1080000000000005</v>
          </cell>
          <cell r="CD802">
            <v>4.1080000000000005</v>
          </cell>
          <cell r="CG802">
            <v>14.676</v>
          </cell>
          <cell r="CH802">
            <v>14.698</v>
          </cell>
          <cell r="CI802">
            <v>14.698</v>
          </cell>
        </row>
        <row r="804">
          <cell r="A804" t="str">
            <v>G&amp;A EXP - DIV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K804">
            <v>0.33</v>
          </cell>
          <cell r="L804">
            <v>0.245</v>
          </cell>
          <cell r="M804">
            <v>0.3</v>
          </cell>
          <cell r="N804">
            <v>0.38800000000000001</v>
          </cell>
          <cell r="Q804">
            <v>0.13600000000000001</v>
          </cell>
          <cell r="R804">
            <v>0.13600000000000001</v>
          </cell>
          <cell r="S804">
            <v>0.13600000000000001</v>
          </cell>
          <cell r="U804">
            <v>0.13600000000000001</v>
          </cell>
          <cell r="V804">
            <v>0.13600000000000001</v>
          </cell>
          <cell r="W804">
            <v>0.13600000000000001</v>
          </cell>
          <cell r="Y804">
            <v>0.183</v>
          </cell>
          <cell r="Z804">
            <v>0.183</v>
          </cell>
          <cell r="AA804">
            <v>0.183</v>
          </cell>
          <cell r="AC804">
            <v>0.45500000000000002</v>
          </cell>
          <cell r="AD804">
            <v>0.45500000000000002</v>
          </cell>
          <cell r="AE804">
            <v>0.45500000000000002</v>
          </cell>
          <cell r="AH804">
            <v>0.13600000000000001</v>
          </cell>
          <cell r="AI804">
            <v>0.13600000000000001</v>
          </cell>
          <cell r="AJ804">
            <v>0.13600000000000001</v>
          </cell>
          <cell r="AL804">
            <v>0.13600000000000001</v>
          </cell>
          <cell r="AM804">
            <v>0.13600000000000001</v>
          </cell>
          <cell r="AN804">
            <v>0.13600000000000001</v>
          </cell>
          <cell r="AP804">
            <v>0.183</v>
          </cell>
          <cell r="AQ804">
            <v>0.183</v>
          </cell>
          <cell r="AR804">
            <v>0.183</v>
          </cell>
          <cell r="AT804">
            <v>0.45500000000000002</v>
          </cell>
          <cell r="AU804">
            <v>0.45500000000000002</v>
          </cell>
          <cell r="AV804">
            <v>0.45500000000000002</v>
          </cell>
          <cell r="AY804">
            <v>0.13600000000000001</v>
          </cell>
          <cell r="AZ804">
            <v>0.13600000000000001</v>
          </cell>
          <cell r="BA804">
            <v>0.13600000000000001</v>
          </cell>
          <cell r="BC804">
            <v>0.13600000000000001</v>
          </cell>
          <cell r="BD804">
            <v>0.13600000000000001</v>
          </cell>
          <cell r="BE804">
            <v>0.13600000000000001</v>
          </cell>
          <cell r="BG804">
            <v>0.183</v>
          </cell>
          <cell r="BH804">
            <v>0.183</v>
          </cell>
          <cell r="BI804">
            <v>0.183</v>
          </cell>
          <cell r="BK804">
            <v>0.45500000000000002</v>
          </cell>
          <cell r="BL804">
            <v>0.45500000000000002</v>
          </cell>
          <cell r="BM804">
            <v>0.45500000000000002</v>
          </cell>
          <cell r="BP804">
            <v>0.16600000000000001</v>
          </cell>
          <cell r="BQ804">
            <v>0.16600000000000001</v>
          </cell>
          <cell r="BR804">
            <v>0.16600000000000001</v>
          </cell>
          <cell r="BT804">
            <v>0.16600000000000001</v>
          </cell>
          <cell r="BU804">
            <v>0.16600000000000001</v>
          </cell>
          <cell r="BV804">
            <v>0.16600000000000001</v>
          </cell>
          <cell r="BX804">
            <v>0.223</v>
          </cell>
          <cell r="BY804">
            <v>0.223</v>
          </cell>
          <cell r="BZ804">
            <v>0.223</v>
          </cell>
          <cell r="CB804">
            <v>0.55500000000000005</v>
          </cell>
          <cell r="CC804">
            <v>0.55500000000000005</v>
          </cell>
          <cell r="CD804">
            <v>0.55500000000000005</v>
          </cell>
          <cell r="CG804">
            <v>1.92</v>
          </cell>
          <cell r="CH804">
            <v>1.92</v>
          </cell>
          <cell r="CI804">
            <v>1.92</v>
          </cell>
        </row>
        <row r="805">
          <cell r="A805" t="str">
            <v>G&amp;A EXP - ALLOC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K805">
            <v>0.38500000000000001</v>
          </cell>
          <cell r="L805">
            <v>0.35800000000000004</v>
          </cell>
          <cell r="M805">
            <v>0.5</v>
          </cell>
          <cell r="N805">
            <v>0.52500000000000002</v>
          </cell>
          <cell r="Q805">
            <v>0.14000000000000001</v>
          </cell>
          <cell r="R805">
            <v>0.14900000000000002</v>
          </cell>
          <cell r="S805">
            <v>0.14900000000000002</v>
          </cell>
          <cell r="U805">
            <v>0.14200000000000002</v>
          </cell>
          <cell r="V805">
            <v>0.15100000000000002</v>
          </cell>
          <cell r="W805">
            <v>0.15100000000000002</v>
          </cell>
          <cell r="Y805">
            <v>0.22900000000000001</v>
          </cell>
          <cell r="Z805">
            <v>0.21000000000000002</v>
          </cell>
          <cell r="AA805">
            <v>0.21000000000000002</v>
          </cell>
          <cell r="AC805">
            <v>0.51100000000000001</v>
          </cell>
          <cell r="AD805">
            <v>0.51</v>
          </cell>
          <cell r="AE805">
            <v>0.51</v>
          </cell>
          <cell r="AH805">
            <v>0.14300000000000002</v>
          </cell>
          <cell r="AI805">
            <v>0.14300000000000002</v>
          </cell>
          <cell r="AJ805">
            <v>0.14300000000000002</v>
          </cell>
          <cell r="AL805">
            <v>0.14500000000000002</v>
          </cell>
          <cell r="AM805">
            <v>0.14500000000000002</v>
          </cell>
          <cell r="AN805">
            <v>0.14500000000000002</v>
          </cell>
          <cell r="AP805">
            <v>0.23300000000000001</v>
          </cell>
          <cell r="AQ805">
            <v>0.23300000000000001</v>
          </cell>
          <cell r="AR805">
            <v>0.23300000000000001</v>
          </cell>
          <cell r="AT805">
            <v>0.52100000000000002</v>
          </cell>
          <cell r="AU805">
            <v>0.52100000000000002</v>
          </cell>
          <cell r="AV805">
            <v>0.52100000000000002</v>
          </cell>
          <cell r="AY805">
            <v>0.15200000000000002</v>
          </cell>
          <cell r="AZ805">
            <v>0.15200000000000002</v>
          </cell>
          <cell r="BA805">
            <v>0.15200000000000002</v>
          </cell>
          <cell r="BC805">
            <v>0.15400000000000003</v>
          </cell>
          <cell r="BD805">
            <v>0.15400000000000003</v>
          </cell>
          <cell r="BE805">
            <v>0.15400000000000003</v>
          </cell>
          <cell r="BG805">
            <v>0.246</v>
          </cell>
          <cell r="BH805">
            <v>0.246</v>
          </cell>
          <cell r="BI805">
            <v>0.246</v>
          </cell>
          <cell r="BK805">
            <v>0.55200000000000005</v>
          </cell>
          <cell r="BL805">
            <v>0.55200000000000005</v>
          </cell>
          <cell r="BM805">
            <v>0.55200000000000005</v>
          </cell>
          <cell r="BP805">
            <v>0.15800000000000003</v>
          </cell>
          <cell r="BQ805">
            <v>0.15800000000000003</v>
          </cell>
          <cell r="BR805">
            <v>0.15800000000000003</v>
          </cell>
          <cell r="BT805">
            <v>0.16200000000000003</v>
          </cell>
          <cell r="BU805">
            <v>0.16200000000000003</v>
          </cell>
          <cell r="BV805">
            <v>0.16200000000000003</v>
          </cell>
          <cell r="BX805">
            <v>0.26</v>
          </cell>
          <cell r="BY805">
            <v>0.26</v>
          </cell>
          <cell r="BZ805">
            <v>0.26</v>
          </cell>
          <cell r="CB805">
            <v>0.58000000000000007</v>
          </cell>
          <cell r="CC805">
            <v>0.58000000000000007</v>
          </cell>
          <cell r="CD805">
            <v>0.58000000000000007</v>
          </cell>
          <cell r="CG805">
            <v>2.1640000000000001</v>
          </cell>
          <cell r="CH805">
            <v>2.1630000000000003</v>
          </cell>
          <cell r="CI805">
            <v>2.1630000000000003</v>
          </cell>
        </row>
        <row r="806">
          <cell r="E806" t="str">
            <v xml:space="preserve">______ </v>
          </cell>
          <cell r="F806" t="str">
            <v xml:space="preserve">______ </v>
          </cell>
          <cell r="G806" t="str">
            <v xml:space="preserve">______ </v>
          </cell>
          <cell r="H806" t="str">
            <v xml:space="preserve">______ </v>
          </cell>
          <cell r="K806" t="str">
            <v xml:space="preserve">______ </v>
          </cell>
          <cell r="L806" t="str">
            <v xml:space="preserve">______ </v>
          </cell>
          <cell r="M806" t="str">
            <v xml:space="preserve">______ </v>
          </cell>
          <cell r="N806" t="str">
            <v xml:space="preserve">______ </v>
          </cell>
          <cell r="Q806" t="str">
            <v xml:space="preserve">______ </v>
          </cell>
          <cell r="R806" t="str">
            <v xml:space="preserve">______ </v>
          </cell>
          <cell r="S806" t="str">
            <v xml:space="preserve">______ </v>
          </cell>
          <cell r="U806" t="str">
            <v xml:space="preserve">______ </v>
          </cell>
          <cell r="V806" t="str">
            <v xml:space="preserve">______ </v>
          </cell>
          <cell r="W806" t="str">
            <v xml:space="preserve">______ </v>
          </cell>
          <cell r="Y806" t="str">
            <v xml:space="preserve">______ </v>
          </cell>
          <cell r="Z806" t="str">
            <v xml:space="preserve">______ </v>
          </cell>
          <cell r="AA806" t="str">
            <v xml:space="preserve">______ </v>
          </cell>
          <cell r="AC806" t="str">
            <v xml:space="preserve">______ </v>
          </cell>
          <cell r="AD806" t="str">
            <v xml:space="preserve">______ </v>
          </cell>
          <cell r="AE806" t="str">
            <v xml:space="preserve">______ </v>
          </cell>
          <cell r="AH806" t="str">
            <v xml:space="preserve">______ </v>
          </cell>
          <cell r="AI806" t="str">
            <v xml:space="preserve">______ </v>
          </cell>
          <cell r="AJ806" t="str">
            <v xml:space="preserve">______ </v>
          </cell>
          <cell r="AL806" t="str">
            <v xml:space="preserve">______ </v>
          </cell>
          <cell r="AM806" t="str">
            <v xml:space="preserve">______ </v>
          </cell>
          <cell r="AN806" t="str">
            <v xml:space="preserve">______ </v>
          </cell>
          <cell r="AP806" t="str">
            <v xml:space="preserve">______ </v>
          </cell>
          <cell r="AQ806" t="str">
            <v xml:space="preserve">______ </v>
          </cell>
          <cell r="AR806" t="str">
            <v xml:space="preserve">______ </v>
          </cell>
          <cell r="AT806" t="str">
            <v xml:space="preserve">______ </v>
          </cell>
          <cell r="AU806" t="str">
            <v xml:space="preserve">______ </v>
          </cell>
          <cell r="AV806" t="str">
            <v xml:space="preserve">______ </v>
          </cell>
          <cell r="AY806" t="str">
            <v xml:space="preserve">______ </v>
          </cell>
          <cell r="AZ806" t="str">
            <v xml:space="preserve">______ </v>
          </cell>
          <cell r="BA806" t="str">
            <v xml:space="preserve">______ </v>
          </cell>
          <cell r="BC806" t="str">
            <v xml:space="preserve">______ </v>
          </cell>
          <cell r="BD806" t="str">
            <v xml:space="preserve">______ </v>
          </cell>
          <cell r="BE806" t="str">
            <v xml:space="preserve">______ </v>
          </cell>
          <cell r="BG806" t="str">
            <v xml:space="preserve">______ </v>
          </cell>
          <cell r="BH806" t="str">
            <v xml:space="preserve">______ </v>
          </cell>
          <cell r="BI806" t="str">
            <v xml:space="preserve">______ </v>
          </cell>
          <cell r="BK806" t="str">
            <v xml:space="preserve">______ </v>
          </cell>
          <cell r="BL806" t="str">
            <v xml:space="preserve">______ </v>
          </cell>
          <cell r="BM806" t="str">
            <v xml:space="preserve">______ </v>
          </cell>
          <cell r="BP806" t="str">
            <v xml:space="preserve">______ </v>
          </cell>
          <cell r="BQ806" t="str">
            <v xml:space="preserve">______ </v>
          </cell>
          <cell r="BR806" t="str">
            <v xml:space="preserve">______ </v>
          </cell>
          <cell r="BT806" t="str">
            <v xml:space="preserve">______ </v>
          </cell>
          <cell r="BU806" t="str">
            <v xml:space="preserve">______ </v>
          </cell>
          <cell r="BV806" t="str">
            <v xml:space="preserve">______ </v>
          </cell>
          <cell r="BX806" t="str">
            <v xml:space="preserve">______ </v>
          </cell>
          <cell r="BY806" t="str">
            <v xml:space="preserve">______ </v>
          </cell>
          <cell r="BZ806" t="str">
            <v xml:space="preserve">______ </v>
          </cell>
          <cell r="CB806" t="str">
            <v xml:space="preserve">______ </v>
          </cell>
          <cell r="CC806" t="str">
            <v xml:space="preserve">______ </v>
          </cell>
          <cell r="CD806" t="str">
            <v xml:space="preserve">______ </v>
          </cell>
          <cell r="CG806" t="str">
            <v xml:space="preserve">______ </v>
          </cell>
          <cell r="CH806" t="str">
            <v xml:space="preserve">______ </v>
          </cell>
          <cell r="CI806" t="str">
            <v xml:space="preserve">______ </v>
          </cell>
        </row>
        <row r="807">
          <cell r="A807" t="str">
            <v>TOTAL G&amp;A EXPENSE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K807">
            <v>0.71500000000000008</v>
          </cell>
          <cell r="L807">
            <v>0.60299999999999998</v>
          </cell>
          <cell r="M807">
            <v>0.8</v>
          </cell>
          <cell r="N807">
            <v>0.91300000000000003</v>
          </cell>
          <cell r="Q807">
            <v>0.27600000000000002</v>
          </cell>
          <cell r="R807">
            <v>0.28500000000000003</v>
          </cell>
          <cell r="S807">
            <v>0.28500000000000003</v>
          </cell>
          <cell r="U807">
            <v>0.27800000000000002</v>
          </cell>
          <cell r="V807">
            <v>0.28700000000000003</v>
          </cell>
          <cell r="W807">
            <v>0.28700000000000003</v>
          </cell>
          <cell r="Y807">
            <v>0.41200000000000003</v>
          </cell>
          <cell r="Z807">
            <v>0.39300000000000002</v>
          </cell>
          <cell r="AA807">
            <v>0.39300000000000002</v>
          </cell>
          <cell r="AC807">
            <v>0.96599999999999997</v>
          </cell>
          <cell r="AD807">
            <v>0.96500000000000008</v>
          </cell>
          <cell r="AE807">
            <v>0.96500000000000008</v>
          </cell>
          <cell r="AH807">
            <v>0.27900000000000003</v>
          </cell>
          <cell r="AI807">
            <v>0.27900000000000003</v>
          </cell>
          <cell r="AJ807">
            <v>0.27900000000000003</v>
          </cell>
          <cell r="AL807">
            <v>0.28100000000000003</v>
          </cell>
          <cell r="AM807">
            <v>0.28100000000000003</v>
          </cell>
          <cell r="AN807">
            <v>0.28100000000000003</v>
          </cell>
          <cell r="AP807">
            <v>0.41600000000000004</v>
          </cell>
          <cell r="AQ807">
            <v>0.41600000000000004</v>
          </cell>
          <cell r="AR807">
            <v>0.41600000000000004</v>
          </cell>
          <cell r="AT807">
            <v>0.97599999999999998</v>
          </cell>
          <cell r="AU807">
            <v>0.97599999999999998</v>
          </cell>
          <cell r="AV807">
            <v>0.97599999999999998</v>
          </cell>
          <cell r="AY807">
            <v>0.28800000000000003</v>
          </cell>
          <cell r="AZ807">
            <v>0.28800000000000003</v>
          </cell>
          <cell r="BA807">
            <v>0.28800000000000003</v>
          </cell>
          <cell r="BC807">
            <v>0.29000000000000004</v>
          </cell>
          <cell r="BD807">
            <v>0.29000000000000004</v>
          </cell>
          <cell r="BE807">
            <v>0.29000000000000004</v>
          </cell>
          <cell r="BG807">
            <v>0.42899999999999999</v>
          </cell>
          <cell r="BH807">
            <v>0.42899999999999999</v>
          </cell>
          <cell r="BI807">
            <v>0.42899999999999999</v>
          </cell>
          <cell r="BK807">
            <v>1.0070000000000001</v>
          </cell>
          <cell r="BL807">
            <v>1.0070000000000001</v>
          </cell>
          <cell r="BM807">
            <v>1.0070000000000001</v>
          </cell>
          <cell r="BP807">
            <v>0.32400000000000007</v>
          </cell>
          <cell r="BQ807">
            <v>0.32400000000000007</v>
          </cell>
          <cell r="BR807">
            <v>0.32400000000000007</v>
          </cell>
          <cell r="BT807">
            <v>0.32800000000000007</v>
          </cell>
          <cell r="BU807">
            <v>0.32800000000000007</v>
          </cell>
          <cell r="BV807">
            <v>0.32800000000000007</v>
          </cell>
          <cell r="BX807">
            <v>0.48299999999999998</v>
          </cell>
          <cell r="BY807">
            <v>0.48299999999999998</v>
          </cell>
          <cell r="BZ807">
            <v>0.48299999999999998</v>
          </cell>
          <cell r="CB807">
            <v>1.1350000000000002</v>
          </cell>
          <cell r="CC807">
            <v>1.1350000000000002</v>
          </cell>
          <cell r="CD807">
            <v>1.1350000000000002</v>
          </cell>
          <cell r="CG807">
            <v>4.0839999999999996</v>
          </cell>
          <cell r="CH807">
            <v>4.0830000000000002</v>
          </cell>
          <cell r="CI807">
            <v>4.0830000000000002</v>
          </cell>
        </row>
        <row r="809">
          <cell r="A809" t="str">
            <v>S,G&amp;A - DIV</v>
          </cell>
          <cell r="E809">
            <v>2.1</v>
          </cell>
          <cell r="F809">
            <v>2.2999999999999998</v>
          </cell>
          <cell r="G809">
            <v>2.4</v>
          </cell>
          <cell r="H809">
            <v>2.9</v>
          </cell>
          <cell r="K809">
            <v>2.3210000000000002</v>
          </cell>
          <cell r="L809">
            <v>2.3220000000000001</v>
          </cell>
          <cell r="M809">
            <v>2.1999999999999997</v>
          </cell>
          <cell r="N809">
            <v>2.1189999999999998</v>
          </cell>
          <cell r="Q809">
            <v>0.873</v>
          </cell>
          <cell r="R809">
            <v>0.873</v>
          </cell>
          <cell r="S809">
            <v>0.873</v>
          </cell>
          <cell r="U809">
            <v>0.873</v>
          </cell>
          <cell r="V809">
            <v>0.873</v>
          </cell>
          <cell r="W809">
            <v>0.873</v>
          </cell>
          <cell r="Y809">
            <v>1.165</v>
          </cell>
          <cell r="Z809">
            <v>1.165</v>
          </cell>
          <cell r="AA809">
            <v>1.165</v>
          </cell>
          <cell r="AC809">
            <v>2.911</v>
          </cell>
          <cell r="AD809">
            <v>2.911</v>
          </cell>
          <cell r="AE809">
            <v>2.911</v>
          </cell>
          <cell r="AH809">
            <v>0.84700000000000009</v>
          </cell>
          <cell r="AI809">
            <v>0.84700000000000009</v>
          </cell>
          <cell r="AJ809">
            <v>0.84700000000000009</v>
          </cell>
          <cell r="AL809">
            <v>0.84700000000000009</v>
          </cell>
          <cell r="AM809">
            <v>0.84700000000000009</v>
          </cell>
          <cell r="AN809">
            <v>0.84700000000000009</v>
          </cell>
          <cell r="AP809">
            <v>1.131</v>
          </cell>
          <cell r="AQ809">
            <v>1.131</v>
          </cell>
          <cell r="AR809">
            <v>1.131</v>
          </cell>
          <cell r="AT809">
            <v>2.8250000000000002</v>
          </cell>
          <cell r="AU809">
            <v>2.8250000000000002</v>
          </cell>
          <cell r="AV809">
            <v>2.8250000000000002</v>
          </cell>
          <cell r="AY809">
            <v>0.85100000000000009</v>
          </cell>
          <cell r="AZ809">
            <v>0.85100000000000009</v>
          </cell>
          <cell r="BA809">
            <v>0.85100000000000009</v>
          </cell>
          <cell r="BC809">
            <v>1.089</v>
          </cell>
          <cell r="BD809">
            <v>1.089</v>
          </cell>
          <cell r="BE809">
            <v>1.089</v>
          </cell>
          <cell r="BG809">
            <v>0.89800000000000013</v>
          </cell>
          <cell r="BH809">
            <v>0.89800000000000013</v>
          </cell>
          <cell r="BI809">
            <v>0.89800000000000013</v>
          </cell>
          <cell r="BK809">
            <v>2.8380000000000001</v>
          </cell>
          <cell r="BL809">
            <v>2.8380000000000001</v>
          </cell>
          <cell r="BM809">
            <v>2.8380000000000001</v>
          </cell>
          <cell r="BP809">
            <v>0.91200000000000003</v>
          </cell>
          <cell r="BQ809">
            <v>0.91200000000000003</v>
          </cell>
          <cell r="BR809">
            <v>0.91200000000000003</v>
          </cell>
          <cell r="BT809">
            <v>0.91200000000000003</v>
          </cell>
          <cell r="BU809">
            <v>0.91200000000000003</v>
          </cell>
          <cell r="BV809">
            <v>0.91200000000000003</v>
          </cell>
          <cell r="BX809">
            <v>1.2170000000000001</v>
          </cell>
          <cell r="BY809">
            <v>1.2170000000000001</v>
          </cell>
          <cell r="BZ809">
            <v>1.2170000000000001</v>
          </cell>
          <cell r="CB809">
            <v>3.0410000000000004</v>
          </cell>
          <cell r="CC809">
            <v>3.0410000000000004</v>
          </cell>
          <cell r="CD809">
            <v>3.0410000000000004</v>
          </cell>
          <cell r="CG809">
            <v>11.615000000000002</v>
          </cell>
          <cell r="CH809">
            <v>11.615000000000002</v>
          </cell>
          <cell r="CI809">
            <v>11.615000000000002</v>
          </cell>
        </row>
        <row r="810">
          <cell r="A810" t="str">
            <v>S,G&amp;A - ALLOC</v>
          </cell>
          <cell r="E810">
            <v>1.3</v>
          </cell>
          <cell r="F810">
            <v>1.5</v>
          </cell>
          <cell r="G810">
            <v>1.4</v>
          </cell>
          <cell r="H810">
            <v>1.4</v>
          </cell>
          <cell r="K810">
            <v>1.4830000000000001</v>
          </cell>
          <cell r="L810">
            <v>1.722</v>
          </cell>
          <cell r="M810">
            <v>1.8320000000000001</v>
          </cell>
          <cell r="N810">
            <v>2.113</v>
          </cell>
          <cell r="Q810">
            <v>0.34799999999999998</v>
          </cell>
          <cell r="R810">
            <v>0.35799999999999998</v>
          </cell>
          <cell r="S810">
            <v>0.35799999999999998</v>
          </cell>
          <cell r="U810">
            <v>0.34799999999999998</v>
          </cell>
          <cell r="V810">
            <v>0.35799999999999998</v>
          </cell>
          <cell r="W810">
            <v>0.35799999999999998</v>
          </cell>
          <cell r="Y810">
            <v>0.498</v>
          </cell>
          <cell r="Z810">
            <v>0.499</v>
          </cell>
          <cell r="AA810">
            <v>0.499</v>
          </cell>
          <cell r="AC810">
            <v>1.194</v>
          </cell>
          <cell r="AD810">
            <v>1.2149999999999999</v>
          </cell>
          <cell r="AE810">
            <v>1.2149999999999999</v>
          </cell>
          <cell r="AH810">
            <v>0.53500000000000003</v>
          </cell>
          <cell r="AI810">
            <v>0.53500000000000003</v>
          </cell>
          <cell r="AJ810">
            <v>0.53500000000000003</v>
          </cell>
          <cell r="AL810">
            <v>0.53400000000000003</v>
          </cell>
          <cell r="AM810">
            <v>0.53400000000000003</v>
          </cell>
          <cell r="AN810">
            <v>0.53400000000000003</v>
          </cell>
          <cell r="AP810">
            <v>0.75700000000000001</v>
          </cell>
          <cell r="AQ810">
            <v>0.75700000000000001</v>
          </cell>
          <cell r="AR810">
            <v>0.75700000000000001</v>
          </cell>
          <cell r="AT810">
            <v>1.8260000000000001</v>
          </cell>
          <cell r="AU810">
            <v>1.8260000000000001</v>
          </cell>
          <cell r="AV810">
            <v>1.8260000000000001</v>
          </cell>
          <cell r="AY810">
            <v>0.56000000000000005</v>
          </cell>
          <cell r="AZ810">
            <v>0.56000000000000005</v>
          </cell>
          <cell r="BA810">
            <v>0.56000000000000005</v>
          </cell>
          <cell r="BC810">
            <v>0.55900000000000005</v>
          </cell>
          <cell r="BD810">
            <v>0.55900000000000005</v>
          </cell>
          <cell r="BE810">
            <v>0.55900000000000005</v>
          </cell>
          <cell r="BG810">
            <v>0.80400000000000005</v>
          </cell>
          <cell r="BH810">
            <v>0.80400000000000005</v>
          </cell>
          <cell r="BI810">
            <v>0.80400000000000005</v>
          </cell>
          <cell r="BK810">
            <v>1.9230000000000003</v>
          </cell>
          <cell r="BL810">
            <v>1.9230000000000003</v>
          </cell>
          <cell r="BM810">
            <v>1.9230000000000003</v>
          </cell>
          <cell r="BP810">
            <v>0.66700000000000004</v>
          </cell>
          <cell r="BQ810">
            <v>0.66700000000000004</v>
          </cell>
          <cell r="BR810">
            <v>0.66700000000000004</v>
          </cell>
          <cell r="BT810">
            <v>0.67600000000000005</v>
          </cell>
          <cell r="BU810">
            <v>0.67600000000000005</v>
          </cell>
          <cell r="BV810">
            <v>0.67600000000000005</v>
          </cell>
          <cell r="BX810">
            <v>0.8590000000000001</v>
          </cell>
          <cell r="BY810">
            <v>0.8590000000000001</v>
          </cell>
          <cell r="BZ810">
            <v>0.8590000000000001</v>
          </cell>
          <cell r="CB810">
            <v>2.202</v>
          </cell>
          <cell r="CC810">
            <v>2.202</v>
          </cell>
          <cell r="CD810">
            <v>2.202</v>
          </cell>
          <cell r="CG810">
            <v>7.1450000000000005</v>
          </cell>
          <cell r="CH810">
            <v>7.1660000000000004</v>
          </cell>
          <cell r="CI810">
            <v>7.1660000000000004</v>
          </cell>
        </row>
        <row r="811">
          <cell r="E811" t="str">
            <v xml:space="preserve">______ </v>
          </cell>
          <cell r="F811" t="str">
            <v xml:space="preserve">______ </v>
          </cell>
          <cell r="G811" t="str">
            <v xml:space="preserve">______ </v>
          </cell>
          <cell r="H811" t="str">
            <v xml:space="preserve">______ </v>
          </cell>
          <cell r="K811" t="str">
            <v xml:space="preserve">______ </v>
          </cell>
          <cell r="L811" t="str">
            <v xml:space="preserve">______ </v>
          </cell>
          <cell r="M811" t="str">
            <v xml:space="preserve">______ </v>
          </cell>
          <cell r="N811" t="str">
            <v xml:space="preserve">______ </v>
          </cell>
          <cell r="Q811" t="str">
            <v xml:space="preserve">______ </v>
          </cell>
          <cell r="R811" t="str">
            <v xml:space="preserve">______ </v>
          </cell>
          <cell r="S811" t="str">
            <v xml:space="preserve">______ </v>
          </cell>
          <cell r="U811" t="str">
            <v xml:space="preserve">______ </v>
          </cell>
          <cell r="V811" t="str">
            <v xml:space="preserve">______ </v>
          </cell>
          <cell r="W811" t="str">
            <v xml:space="preserve">______ </v>
          </cell>
          <cell r="Y811" t="str">
            <v xml:space="preserve">______ </v>
          </cell>
          <cell r="Z811" t="str">
            <v xml:space="preserve">______ </v>
          </cell>
          <cell r="AA811" t="str">
            <v xml:space="preserve">______ </v>
          </cell>
          <cell r="AC811" t="str">
            <v xml:space="preserve">______ </v>
          </cell>
          <cell r="AD811" t="str">
            <v xml:space="preserve">______ </v>
          </cell>
          <cell r="AE811" t="str">
            <v xml:space="preserve">______ </v>
          </cell>
          <cell r="AH811" t="str">
            <v xml:space="preserve">______ </v>
          </cell>
          <cell r="AI811" t="str">
            <v xml:space="preserve">______ </v>
          </cell>
          <cell r="AJ811" t="str">
            <v xml:space="preserve">______ </v>
          </cell>
          <cell r="AL811" t="str">
            <v xml:space="preserve">______ </v>
          </cell>
          <cell r="AM811" t="str">
            <v xml:space="preserve">______ </v>
          </cell>
          <cell r="AN811" t="str">
            <v xml:space="preserve">______ </v>
          </cell>
          <cell r="AP811" t="str">
            <v xml:space="preserve">______ </v>
          </cell>
          <cell r="AQ811" t="str">
            <v xml:space="preserve">______ </v>
          </cell>
          <cell r="AR811" t="str">
            <v xml:space="preserve">______ </v>
          </cell>
          <cell r="AT811" t="str">
            <v xml:space="preserve">______ </v>
          </cell>
          <cell r="AU811" t="str">
            <v xml:space="preserve">______ </v>
          </cell>
          <cell r="AV811" t="str">
            <v xml:space="preserve">______ </v>
          </cell>
          <cell r="AY811" t="str">
            <v xml:space="preserve">______ </v>
          </cell>
          <cell r="AZ811" t="str">
            <v xml:space="preserve">______ </v>
          </cell>
          <cell r="BA811" t="str">
            <v xml:space="preserve">______ </v>
          </cell>
          <cell r="BC811" t="str">
            <v xml:space="preserve">______ </v>
          </cell>
          <cell r="BD811" t="str">
            <v xml:space="preserve">______ </v>
          </cell>
          <cell r="BE811" t="str">
            <v xml:space="preserve">______ </v>
          </cell>
          <cell r="BG811" t="str">
            <v xml:space="preserve">______ </v>
          </cell>
          <cell r="BH811" t="str">
            <v xml:space="preserve">______ </v>
          </cell>
          <cell r="BI811" t="str">
            <v xml:space="preserve">______ </v>
          </cell>
          <cell r="BK811" t="str">
            <v xml:space="preserve">______ </v>
          </cell>
          <cell r="BL811" t="str">
            <v xml:space="preserve">______ </v>
          </cell>
          <cell r="BM811" t="str">
            <v xml:space="preserve">______ </v>
          </cell>
          <cell r="BP811" t="str">
            <v xml:space="preserve">______ </v>
          </cell>
          <cell r="BQ811" t="str">
            <v xml:space="preserve">______ </v>
          </cell>
          <cell r="BR811" t="str">
            <v xml:space="preserve">______ </v>
          </cell>
          <cell r="BT811" t="str">
            <v xml:space="preserve">______ </v>
          </cell>
          <cell r="BU811" t="str">
            <v xml:space="preserve">______ </v>
          </cell>
          <cell r="BV811" t="str">
            <v xml:space="preserve">______ </v>
          </cell>
          <cell r="BX811" t="str">
            <v xml:space="preserve">______ </v>
          </cell>
          <cell r="BY811" t="str">
            <v xml:space="preserve">______ </v>
          </cell>
          <cell r="BZ811" t="str">
            <v xml:space="preserve">______ </v>
          </cell>
          <cell r="CB811" t="str">
            <v xml:space="preserve">______ </v>
          </cell>
          <cell r="CC811" t="str">
            <v xml:space="preserve">______ </v>
          </cell>
          <cell r="CD811" t="str">
            <v xml:space="preserve">______ </v>
          </cell>
          <cell r="CG811" t="str">
            <v xml:space="preserve">______ </v>
          </cell>
          <cell r="CH811" t="str">
            <v xml:space="preserve">______ </v>
          </cell>
          <cell r="CI811" t="str">
            <v xml:space="preserve">______ </v>
          </cell>
        </row>
        <row r="812">
          <cell r="A812" t="str">
            <v>TOTAL OPERATING EXP</v>
          </cell>
          <cell r="E812">
            <v>10.4</v>
          </cell>
          <cell r="F812">
            <v>9.8999999999999986</v>
          </cell>
          <cell r="G812">
            <v>8.2000000000000011</v>
          </cell>
          <cell r="H812">
            <v>9.9</v>
          </cell>
          <cell r="K812">
            <v>9.7050000000000001</v>
          </cell>
          <cell r="L812">
            <v>10.019</v>
          </cell>
          <cell r="M812">
            <v>9.402000000000001</v>
          </cell>
          <cell r="N812">
            <v>11.170999999999999</v>
          </cell>
          <cell r="Q812">
            <v>3.01</v>
          </cell>
          <cell r="R812">
            <v>3.1060000000000003</v>
          </cell>
          <cell r="S812">
            <v>3.1060000000000003</v>
          </cell>
          <cell r="U812">
            <v>3.01</v>
          </cell>
          <cell r="V812">
            <v>3.1060000000000003</v>
          </cell>
          <cell r="W812">
            <v>3.1060000000000003</v>
          </cell>
          <cell r="Y812">
            <v>4.0490000000000004</v>
          </cell>
          <cell r="Z812">
            <v>4.1310000000000002</v>
          </cell>
          <cell r="AA812">
            <v>4.1310000000000002</v>
          </cell>
          <cell r="AC812">
            <v>10.068999999999999</v>
          </cell>
          <cell r="AD812">
            <v>10.343</v>
          </cell>
          <cell r="AE812">
            <v>10.343</v>
          </cell>
          <cell r="AH812">
            <v>3.2240000000000002</v>
          </cell>
          <cell r="AI812">
            <v>3.2240000000000002</v>
          </cell>
          <cell r="AJ812">
            <v>3.2240000000000002</v>
          </cell>
          <cell r="AL812">
            <v>3.2229999999999999</v>
          </cell>
          <cell r="AM812">
            <v>3.2229999999999999</v>
          </cell>
          <cell r="AN812">
            <v>3.2229999999999999</v>
          </cell>
          <cell r="AP812">
            <v>4.3449999999999998</v>
          </cell>
          <cell r="AQ812">
            <v>4.3449999999999998</v>
          </cell>
          <cell r="AR812">
            <v>4.3449999999999998</v>
          </cell>
          <cell r="AT812">
            <v>10.792000000000002</v>
          </cell>
          <cell r="AU812">
            <v>10.792000000000002</v>
          </cell>
          <cell r="AV812">
            <v>10.792000000000002</v>
          </cell>
          <cell r="AY812">
            <v>3.2949999999999999</v>
          </cell>
          <cell r="AZ812">
            <v>3.2949999999999999</v>
          </cell>
          <cell r="BA812">
            <v>3.2949999999999999</v>
          </cell>
          <cell r="BC812">
            <v>4.1159999999999997</v>
          </cell>
          <cell r="BD812">
            <v>4.1159999999999997</v>
          </cell>
          <cell r="BE812">
            <v>4.1159999999999997</v>
          </cell>
          <cell r="BG812">
            <v>3.63</v>
          </cell>
          <cell r="BH812">
            <v>3.63</v>
          </cell>
          <cell r="BI812">
            <v>3.63</v>
          </cell>
          <cell r="BK812">
            <v>11.041</v>
          </cell>
          <cell r="BL812">
            <v>11.041</v>
          </cell>
          <cell r="BM812">
            <v>11.041</v>
          </cell>
          <cell r="BP812">
            <v>3.4630000000000001</v>
          </cell>
          <cell r="BQ812">
            <v>3.4630000000000001</v>
          </cell>
          <cell r="BR812">
            <v>3.4630000000000001</v>
          </cell>
          <cell r="BT812">
            <v>3.472</v>
          </cell>
          <cell r="BU812">
            <v>3.472</v>
          </cell>
          <cell r="BV812">
            <v>3.472</v>
          </cell>
          <cell r="BX812">
            <v>4.5880000000000001</v>
          </cell>
          <cell r="BY812">
            <v>4.5880000000000001</v>
          </cell>
          <cell r="BZ812">
            <v>4.5880000000000001</v>
          </cell>
          <cell r="CB812">
            <v>11.523</v>
          </cell>
          <cell r="CC812">
            <v>11.523</v>
          </cell>
          <cell r="CD812">
            <v>11.523</v>
          </cell>
          <cell r="CG812">
            <v>43.425000000000004</v>
          </cell>
          <cell r="CH812">
            <v>43.698999999999998</v>
          </cell>
          <cell r="CI812">
            <v>43.698999999999998</v>
          </cell>
        </row>
        <row r="813">
          <cell r="B813" t="str">
            <v>% SALES</v>
          </cell>
          <cell r="E813">
            <v>0.49289099526066349</v>
          </cell>
          <cell r="F813">
            <v>0.56249999999999989</v>
          </cell>
          <cell r="G813">
            <v>0.36936936936936937</v>
          </cell>
          <cell r="H813">
            <v>0.27576601671309192</v>
          </cell>
          <cell r="K813">
            <v>0.38600747752764297</v>
          </cell>
          <cell r="L813">
            <v>0.41668572854498948</v>
          </cell>
          <cell r="M813">
            <v>0.33988865591786566</v>
          </cell>
          <cell r="N813">
            <v>0.51593386292259369</v>
          </cell>
          <cell r="Q813">
            <v>1.2615255658005027</v>
          </cell>
          <cell r="R813">
            <v>2.0720480320213475</v>
          </cell>
          <cell r="S813">
            <v>2.0720480320213475</v>
          </cell>
          <cell r="U813">
            <v>0.63730679652763067</v>
          </cell>
          <cell r="V813">
            <v>0.23671976221324598</v>
          </cell>
          <cell r="W813">
            <v>0.23671976221324598</v>
          </cell>
          <cell r="Y813">
            <v>0.23876636395801396</v>
          </cell>
          <cell r="Z813">
            <v>0.28821600502337263</v>
          </cell>
          <cell r="AA813">
            <v>0.28821600502337263</v>
          </cell>
          <cell r="AC813">
            <v>0.41837370673536373</v>
          </cell>
          <cell r="AD813">
            <v>0.3572341380858633</v>
          </cell>
          <cell r="AE813">
            <v>0.3572341380858633</v>
          </cell>
          <cell r="AH813">
            <v>1.080067001675042</v>
          </cell>
          <cell r="AI813">
            <v>1.080067001675042</v>
          </cell>
          <cell r="AJ813">
            <v>1.080067001675042</v>
          </cell>
          <cell r="AL813">
            <v>0.54314122008763055</v>
          </cell>
          <cell r="AM813">
            <v>0.54314122008763055</v>
          </cell>
          <cell r="AN813">
            <v>0.54314122008763055</v>
          </cell>
          <cell r="AP813">
            <v>0.20609999051323402</v>
          </cell>
          <cell r="AQ813">
            <v>0.20609999051323402</v>
          </cell>
          <cell r="AR813">
            <v>0.20609999051323402</v>
          </cell>
          <cell r="AT813">
            <v>0.35972134262191269</v>
          </cell>
          <cell r="AU813">
            <v>0.35972134262191269</v>
          </cell>
          <cell r="AV813">
            <v>0.35972134262191269</v>
          </cell>
          <cell r="AY813">
            <v>0.8712321523003701</v>
          </cell>
          <cell r="AZ813">
            <v>0.8712321523003701</v>
          </cell>
          <cell r="BA813">
            <v>0.8712321523003701</v>
          </cell>
          <cell r="BC813">
            <v>0.54617834394904452</v>
          </cell>
          <cell r="BD813">
            <v>0.54617834394904452</v>
          </cell>
          <cell r="BE813">
            <v>0.54617834394904452</v>
          </cell>
          <cell r="BG813">
            <v>0.15316455696202533</v>
          </cell>
          <cell r="BH813">
            <v>0.15316455696202533</v>
          </cell>
          <cell r="BI813">
            <v>0.15316455696202533</v>
          </cell>
          <cell r="BK813">
            <v>0.31529499114740989</v>
          </cell>
          <cell r="BL813">
            <v>0.31529499114740989</v>
          </cell>
          <cell r="BM813">
            <v>0.31529499114740989</v>
          </cell>
          <cell r="BP813">
            <v>0.82256532066508314</v>
          </cell>
          <cell r="BQ813">
            <v>0.82256532066508314</v>
          </cell>
          <cell r="BR813">
            <v>0.82256532066508314</v>
          </cell>
          <cell r="BT813">
            <v>0.40447343895619758</v>
          </cell>
          <cell r="BU813">
            <v>0.40447343895619758</v>
          </cell>
          <cell r="BV813">
            <v>0.40447343895619758</v>
          </cell>
          <cell r="BX813">
            <v>0.13713124308814298</v>
          </cell>
          <cell r="BY813">
            <v>0.13713124308814298</v>
          </cell>
          <cell r="BZ813">
            <v>0.13713124308814298</v>
          </cell>
          <cell r="CB813">
            <v>0.249140559123046</v>
          </cell>
          <cell r="CC813">
            <v>0.249140559123046</v>
          </cell>
          <cell r="CD813">
            <v>0.249140559123046</v>
          </cell>
          <cell r="CG813">
            <v>0.32086569083103667</v>
          </cell>
          <cell r="CH813">
            <v>0.31163931737304151</v>
          </cell>
          <cell r="CI813">
            <v>0.31163931737304151</v>
          </cell>
        </row>
        <row r="815">
          <cell r="A815" t="str">
            <v>CONTRIBUTION MARGIN</v>
          </cell>
          <cell r="E815">
            <v>-1.2000000000000011</v>
          </cell>
          <cell r="F815">
            <v>-4.9999999999999982</v>
          </cell>
          <cell r="G815">
            <v>2.7999999999999989</v>
          </cell>
          <cell r="H815">
            <v>7.4</v>
          </cell>
          <cell r="K815">
            <v>1.5419999999999998</v>
          </cell>
          <cell r="L815">
            <v>3.0459999999999994</v>
          </cell>
          <cell r="M815">
            <v>5.5589999999999993</v>
          </cell>
          <cell r="N815">
            <v>1.1430000000000007</v>
          </cell>
          <cell r="Q815">
            <v>-2.1999999999999997</v>
          </cell>
          <cell r="R815">
            <v>-2.7470000000000003</v>
          </cell>
          <cell r="S815">
            <v>-2.7470000000000003</v>
          </cell>
          <cell r="U815">
            <v>-1.1039999999999996</v>
          </cell>
          <cell r="V815">
            <v>0.79299999999999882</v>
          </cell>
          <cell r="W815">
            <v>0.79299999999999882</v>
          </cell>
          <cell r="Y815">
            <v>3.4939999999999989</v>
          </cell>
          <cell r="Z815">
            <v>1.1019999999999994</v>
          </cell>
          <cell r="AA815">
            <v>1.1019999999999994</v>
          </cell>
          <cell r="AC815">
            <v>0.1899999999999995</v>
          </cell>
          <cell r="AD815">
            <v>-0.85200000000000031</v>
          </cell>
          <cell r="AE815">
            <v>-0.85200000000000031</v>
          </cell>
          <cell r="AH815">
            <v>-2.1370000000000005</v>
          </cell>
          <cell r="AI815">
            <v>-2.1370000000000005</v>
          </cell>
          <cell r="AJ815">
            <v>-2.1370000000000005</v>
          </cell>
          <cell r="AL815">
            <v>-0.74800000000000022</v>
          </cell>
          <cell r="AM815">
            <v>-0.74800000000000022</v>
          </cell>
          <cell r="AN815">
            <v>-0.74800000000000022</v>
          </cell>
          <cell r="AP815">
            <v>5.1559999999999997</v>
          </cell>
          <cell r="AQ815">
            <v>5.1559999999999997</v>
          </cell>
          <cell r="AR815">
            <v>5.1559999999999997</v>
          </cell>
          <cell r="AT815">
            <v>2.2709999999999972</v>
          </cell>
          <cell r="AU815">
            <v>2.2709999999999972</v>
          </cell>
          <cell r="AV815">
            <v>2.2709999999999972</v>
          </cell>
          <cell r="AY815">
            <v>-1.8000000000000003</v>
          </cell>
          <cell r="AZ815">
            <v>-1.8000000000000003</v>
          </cell>
          <cell r="BA815">
            <v>-1.8000000000000003</v>
          </cell>
          <cell r="BC815">
            <v>-0.66699999999999937</v>
          </cell>
          <cell r="BD815">
            <v>-0.66699999999999937</v>
          </cell>
          <cell r="BE815">
            <v>-0.66699999999999937</v>
          </cell>
          <cell r="BG815">
            <v>6.6729999999999992</v>
          </cell>
          <cell r="BH815">
            <v>6.6729999999999992</v>
          </cell>
          <cell r="BI815">
            <v>6.6729999999999992</v>
          </cell>
          <cell r="BK815">
            <v>4.2059999999999995</v>
          </cell>
          <cell r="BL815">
            <v>4.2059999999999995</v>
          </cell>
          <cell r="BM815">
            <v>4.2059999999999995</v>
          </cell>
          <cell r="BP815">
            <v>-2.242</v>
          </cell>
          <cell r="BQ815">
            <v>-2.242</v>
          </cell>
          <cell r="BR815">
            <v>-2.242</v>
          </cell>
          <cell r="BT815">
            <v>-0.53099999999999925</v>
          </cell>
          <cell r="BU815">
            <v>-0.53099999999999925</v>
          </cell>
          <cell r="BV815">
            <v>-0.53099999999999925</v>
          </cell>
          <cell r="BX815">
            <v>10.807000000000002</v>
          </cell>
          <cell r="BY815">
            <v>10.807000000000002</v>
          </cell>
          <cell r="BZ815">
            <v>10.807000000000002</v>
          </cell>
          <cell r="CB815">
            <v>8.0340000000000025</v>
          </cell>
          <cell r="CC815">
            <v>8.0340000000000025</v>
          </cell>
          <cell r="CD815">
            <v>8.0340000000000025</v>
          </cell>
          <cell r="CG815">
            <v>14.701000000000001</v>
          </cell>
          <cell r="CH815">
            <v>13.658999999999992</v>
          </cell>
          <cell r="CI815">
            <v>13.658999999999992</v>
          </cell>
        </row>
        <row r="816">
          <cell r="B816" t="str">
            <v>% SALES</v>
          </cell>
          <cell r="E816">
            <v>-5.6872037914691989E-2</v>
          </cell>
          <cell r="F816">
            <v>-0.28409090909090895</v>
          </cell>
          <cell r="G816">
            <v>0.12612612612612606</v>
          </cell>
          <cell r="H816">
            <v>0.2061281337047354</v>
          </cell>
          <cell r="K816">
            <v>6.1331636305783144E-2</v>
          </cell>
          <cell r="L816">
            <v>0.12668177753748255</v>
          </cell>
          <cell r="M816">
            <v>0.20096160798206922</v>
          </cell>
          <cell r="N816">
            <v>5.2789580639201951E-2</v>
          </cell>
          <cell r="Q816">
            <v>-0.92204526404023457</v>
          </cell>
          <cell r="R816">
            <v>-1.8325550366911274</v>
          </cell>
          <cell r="S816">
            <v>-1.8325550366911274</v>
          </cell>
          <cell r="U816">
            <v>-0.23374973533770901</v>
          </cell>
          <cell r="V816">
            <v>6.0437466656504756E-2</v>
          </cell>
          <cell r="W816">
            <v>6.0437466656504756E-2</v>
          </cell>
          <cell r="Y816">
            <v>0.20603844793018039</v>
          </cell>
          <cell r="Z816">
            <v>7.6885508965324728E-2</v>
          </cell>
          <cell r="AA816">
            <v>7.6885508965324728E-2</v>
          </cell>
          <cell r="AC816">
            <v>7.8946274982340751E-3</v>
          </cell>
          <cell r="AD816">
            <v>-2.9427002383172741E-2</v>
          </cell>
          <cell r="AE816">
            <v>-2.9427002383172741E-2</v>
          </cell>
          <cell r="AH816">
            <v>-0.71591289782244572</v>
          </cell>
          <cell r="AI816">
            <v>-0.71591289782244572</v>
          </cell>
          <cell r="AJ816">
            <v>-0.71591289782244572</v>
          </cell>
          <cell r="AL816">
            <v>-0.1260532524435457</v>
          </cell>
          <cell r="AM816">
            <v>-0.1260532524435457</v>
          </cell>
          <cell r="AN816">
            <v>-0.1260532524435457</v>
          </cell>
          <cell r="AP816">
            <v>0.24456882648705053</v>
          </cell>
          <cell r="AQ816">
            <v>0.24456882648705053</v>
          </cell>
          <cell r="AR816">
            <v>0.24456882648705053</v>
          </cell>
          <cell r="AT816">
            <v>7.5697476750774886E-2</v>
          </cell>
          <cell r="AU816">
            <v>7.5697476750774886E-2</v>
          </cell>
          <cell r="AV816">
            <v>7.5697476750774886E-2</v>
          </cell>
          <cell r="AY816">
            <v>-0.47593865679534647</v>
          </cell>
          <cell r="AZ816">
            <v>-0.47593865679534647</v>
          </cell>
          <cell r="BA816">
            <v>-0.47593865679534647</v>
          </cell>
          <cell r="BC816">
            <v>-8.8508492569002034E-2</v>
          </cell>
          <cell r="BD816">
            <v>-8.8508492569002034E-2</v>
          </cell>
          <cell r="BE816">
            <v>-8.8508492569002034E-2</v>
          </cell>
          <cell r="BG816">
            <v>0.28156118143459913</v>
          </cell>
          <cell r="BH816">
            <v>0.28156118143459913</v>
          </cell>
          <cell r="BI816">
            <v>0.28156118143459913</v>
          </cell>
          <cell r="BK816">
            <v>0.12010965789022787</v>
          </cell>
          <cell r="BL816">
            <v>0.12010965789022787</v>
          </cell>
          <cell r="BM816">
            <v>0.12010965789022787</v>
          </cell>
          <cell r="BP816">
            <v>-0.53254156769596195</v>
          </cell>
          <cell r="BQ816">
            <v>-0.53254156769596195</v>
          </cell>
          <cell r="BR816">
            <v>-0.53254156769596195</v>
          </cell>
          <cell r="BT816">
            <v>-6.1859273066169534E-2</v>
          </cell>
          <cell r="BU816">
            <v>-6.1859273066169534E-2</v>
          </cell>
          <cell r="BV816">
            <v>-6.1859273066169534E-2</v>
          </cell>
          <cell r="BX816">
            <v>0.32301162686433338</v>
          </cell>
          <cell r="BY816">
            <v>0.32301162686433338</v>
          </cell>
          <cell r="BZ816">
            <v>0.32301162686433338</v>
          </cell>
          <cell r="CB816">
            <v>0.17370435233832787</v>
          </cell>
          <cell r="CC816">
            <v>0.17370435233832787</v>
          </cell>
          <cell r="CD816">
            <v>0.17370435233832787</v>
          </cell>
          <cell r="CG816">
            <v>0.10862513577218352</v>
          </cell>
          <cell r="CH816">
            <v>9.7409126890738273E-2</v>
          </cell>
          <cell r="CI816">
            <v>9.7409126890738273E-2</v>
          </cell>
        </row>
        <row r="818">
          <cell r="A818" t="str">
            <v>GENERAL FUNDING</v>
          </cell>
          <cell r="E818">
            <v>-1.6</v>
          </cell>
          <cell r="F818">
            <v>-1.1000000000000001</v>
          </cell>
          <cell r="G818">
            <v>-2.2000000000000002</v>
          </cell>
          <cell r="H818">
            <v>-1.8</v>
          </cell>
          <cell r="K818">
            <v>-1.8279999999999998</v>
          </cell>
          <cell r="L818">
            <v>-1.6709999999999998</v>
          </cell>
          <cell r="M818">
            <v>-2.077</v>
          </cell>
          <cell r="N818">
            <v>-0.76200000000000001</v>
          </cell>
          <cell r="Q818">
            <v>-0.64800000000000002</v>
          </cell>
          <cell r="R818">
            <v>-0.64800000000000002</v>
          </cell>
          <cell r="S818">
            <v>-0.64800000000000002</v>
          </cell>
          <cell r="U818">
            <v>-0.64800000000000002</v>
          </cell>
          <cell r="V818">
            <v>-0.64800000000000002</v>
          </cell>
          <cell r="W818">
            <v>-0.64800000000000002</v>
          </cell>
          <cell r="Y818">
            <v>-0.64800000000000002</v>
          </cell>
          <cell r="Z818">
            <v>-0.64800000000000002</v>
          </cell>
          <cell r="AA818">
            <v>-0.64800000000000002</v>
          </cell>
          <cell r="AC818">
            <v>-1.944</v>
          </cell>
          <cell r="AD818">
            <v>-1.944</v>
          </cell>
          <cell r="AE818">
            <v>-1.944</v>
          </cell>
          <cell r="AH818">
            <v>-0.64800000000000002</v>
          </cell>
          <cell r="AI818">
            <v>-0.64800000000000002</v>
          </cell>
          <cell r="AJ818">
            <v>-0.64800000000000002</v>
          </cell>
          <cell r="AL818">
            <v>-0.64800000000000002</v>
          </cell>
          <cell r="AM818">
            <v>-0.64800000000000002</v>
          </cell>
          <cell r="AN818">
            <v>-0.64800000000000002</v>
          </cell>
          <cell r="AP818">
            <v>-0.64800000000000002</v>
          </cell>
          <cell r="AQ818">
            <v>-0.64800000000000002</v>
          </cell>
          <cell r="AR818">
            <v>-0.64800000000000002</v>
          </cell>
          <cell r="AT818">
            <v>-1.944</v>
          </cell>
          <cell r="AU818">
            <v>-1.944</v>
          </cell>
          <cell r="AV818">
            <v>-1.944</v>
          </cell>
          <cell r="AY818">
            <v>-0.64800000000000002</v>
          </cell>
          <cell r="AZ818">
            <v>-0.64800000000000002</v>
          </cell>
          <cell r="BA818">
            <v>-0.64800000000000002</v>
          </cell>
          <cell r="BC818">
            <v>-0.64800000000000002</v>
          </cell>
          <cell r="BD818">
            <v>-0.64800000000000002</v>
          </cell>
          <cell r="BE818">
            <v>-0.64800000000000002</v>
          </cell>
          <cell r="BG818">
            <v>-0.64800000000000002</v>
          </cell>
          <cell r="BH818">
            <v>-0.64800000000000002</v>
          </cell>
          <cell r="BI818">
            <v>-0.64800000000000002</v>
          </cell>
          <cell r="BK818">
            <v>-1.944</v>
          </cell>
          <cell r="BL818">
            <v>-1.944</v>
          </cell>
          <cell r="BM818">
            <v>-1.944</v>
          </cell>
          <cell r="BP818">
            <v>-0.64800000000000002</v>
          </cell>
          <cell r="BQ818">
            <v>-0.64800000000000002</v>
          </cell>
          <cell r="BR818">
            <v>-0.64800000000000002</v>
          </cell>
          <cell r="BT818">
            <v>-0.64800000000000002</v>
          </cell>
          <cell r="BU818">
            <v>-0.64800000000000002</v>
          </cell>
          <cell r="BV818">
            <v>-0.64800000000000002</v>
          </cell>
          <cell r="BX818">
            <v>-0.64800000000000002</v>
          </cell>
          <cell r="BY818">
            <v>-0.64800000000000002</v>
          </cell>
          <cell r="BZ818">
            <v>-0.64800000000000002</v>
          </cell>
          <cell r="CB818">
            <v>-1.944</v>
          </cell>
          <cell r="CC818">
            <v>-1.944</v>
          </cell>
          <cell r="CD818">
            <v>-1.944</v>
          </cell>
          <cell r="CG818">
            <v>-7.7759999999999998</v>
          </cell>
          <cell r="CH818">
            <v>-7.7759999999999998</v>
          </cell>
          <cell r="CI818">
            <v>-7.7759999999999998</v>
          </cell>
        </row>
        <row r="819">
          <cell r="A819" t="str">
            <v>R&amp;D ASSESSMENT</v>
          </cell>
          <cell r="E819">
            <v>1.7</v>
          </cell>
          <cell r="F819">
            <v>1.3</v>
          </cell>
          <cell r="G819">
            <v>1.8</v>
          </cell>
          <cell r="H819">
            <v>2.8</v>
          </cell>
          <cell r="K819">
            <v>2.0110000000000001</v>
          </cell>
          <cell r="L819">
            <v>1.85</v>
          </cell>
          <cell r="M819">
            <v>2.2690000000000001</v>
          </cell>
          <cell r="N819">
            <v>1.73</v>
          </cell>
          <cell r="Q819">
            <v>0.191</v>
          </cell>
          <cell r="R819">
            <v>0.12</v>
          </cell>
          <cell r="S819">
            <v>0.12</v>
          </cell>
          <cell r="U819">
            <v>0.378</v>
          </cell>
          <cell r="V819">
            <v>1.05</v>
          </cell>
          <cell r="W819">
            <v>1.05</v>
          </cell>
          <cell r="Y819">
            <v>1.357</v>
          </cell>
          <cell r="Z819">
            <v>1.147</v>
          </cell>
          <cell r="AA819">
            <v>1.147</v>
          </cell>
          <cell r="AC819">
            <v>1.9259999999999999</v>
          </cell>
          <cell r="AD819">
            <v>2.3170000000000002</v>
          </cell>
          <cell r="AE819">
            <v>2.3170000000000002</v>
          </cell>
          <cell r="AH819">
            <v>0.23900000000000002</v>
          </cell>
          <cell r="AI819">
            <v>0.23900000000000002</v>
          </cell>
          <cell r="AJ819">
            <v>0.23900000000000002</v>
          </cell>
          <cell r="AL819">
            <v>0.47500000000000003</v>
          </cell>
          <cell r="AM819">
            <v>0.47500000000000003</v>
          </cell>
          <cell r="AN819">
            <v>0.47500000000000003</v>
          </cell>
          <cell r="AP819">
            <v>1.6869999999999998</v>
          </cell>
          <cell r="AQ819">
            <v>1.6869999999999998</v>
          </cell>
          <cell r="AR819">
            <v>1.6869999999999998</v>
          </cell>
          <cell r="AT819">
            <v>2.4009999999999998</v>
          </cell>
          <cell r="AU819">
            <v>2.4009999999999998</v>
          </cell>
          <cell r="AV819">
            <v>2.4009999999999998</v>
          </cell>
          <cell r="AY819">
            <v>0.30299999999999999</v>
          </cell>
          <cell r="AZ819">
            <v>0.30299999999999999</v>
          </cell>
          <cell r="BA819">
            <v>0.30299999999999999</v>
          </cell>
          <cell r="BC819">
            <v>0.60299999999999998</v>
          </cell>
          <cell r="BD819">
            <v>0.60299999999999998</v>
          </cell>
          <cell r="BE819">
            <v>0.60299999999999998</v>
          </cell>
          <cell r="BG819">
            <v>1.8959999999999999</v>
          </cell>
          <cell r="BH819">
            <v>1.8959999999999999</v>
          </cell>
          <cell r="BI819">
            <v>1.8959999999999999</v>
          </cell>
          <cell r="BK819">
            <v>2.8019999999999996</v>
          </cell>
          <cell r="BL819">
            <v>2.8019999999999996</v>
          </cell>
          <cell r="BM819">
            <v>2.8019999999999996</v>
          </cell>
          <cell r="BP819">
            <v>0.33799999999999997</v>
          </cell>
          <cell r="BQ819">
            <v>0.33799999999999997</v>
          </cell>
          <cell r="BR819">
            <v>0.33799999999999997</v>
          </cell>
          <cell r="BT819">
            <v>0.68700000000000006</v>
          </cell>
          <cell r="BU819">
            <v>0.68700000000000006</v>
          </cell>
          <cell r="BV819">
            <v>0.68700000000000006</v>
          </cell>
          <cell r="BX819">
            <v>2.677</v>
          </cell>
          <cell r="BY819">
            <v>2.677</v>
          </cell>
          <cell r="BZ819">
            <v>2.677</v>
          </cell>
          <cell r="CB819">
            <v>3.702</v>
          </cell>
          <cell r="CC819">
            <v>3.702</v>
          </cell>
          <cell r="CD819">
            <v>3.702</v>
          </cell>
          <cell r="CG819">
            <v>10.831</v>
          </cell>
          <cell r="CH819">
            <v>11.222</v>
          </cell>
          <cell r="CI819">
            <v>11.222</v>
          </cell>
        </row>
        <row r="820">
          <cell r="A820" t="str">
            <v>CONTRACT SVC CHG</v>
          </cell>
          <cell r="E820">
            <v>0.3</v>
          </cell>
          <cell r="F820">
            <v>0.1</v>
          </cell>
          <cell r="G820">
            <v>0.2</v>
          </cell>
          <cell r="H820">
            <v>0.5</v>
          </cell>
          <cell r="K820">
            <v>0.30199999999999999</v>
          </cell>
          <cell r="L820">
            <v>0.28799999999999998</v>
          </cell>
          <cell r="M820">
            <v>0.33200000000000002</v>
          </cell>
          <cell r="N820">
            <v>0.25900000000000001</v>
          </cell>
          <cell r="Q820">
            <v>2.9000000000000001E-2</v>
          </cell>
          <cell r="R820">
            <v>1.7999999999999999E-2</v>
          </cell>
          <cell r="S820">
            <v>1.7999999999999999E-2</v>
          </cell>
          <cell r="U820">
            <v>5.7000000000000002E-2</v>
          </cell>
          <cell r="V820">
            <v>0.157</v>
          </cell>
          <cell r="W820">
            <v>0.157</v>
          </cell>
          <cell r="Y820">
            <v>0.19900000000000001</v>
          </cell>
          <cell r="Z820">
            <v>0.17200000000000001</v>
          </cell>
          <cell r="AA820">
            <v>0.17200000000000001</v>
          </cell>
          <cell r="AC820">
            <v>0.28500000000000003</v>
          </cell>
          <cell r="AD820">
            <v>0.34699999999999998</v>
          </cell>
          <cell r="AE820">
            <v>0.34699999999999998</v>
          </cell>
          <cell r="AH820">
            <v>3.6000000000000004E-2</v>
          </cell>
          <cell r="AI820">
            <v>3.6000000000000004E-2</v>
          </cell>
          <cell r="AJ820">
            <v>3.6000000000000004E-2</v>
          </cell>
          <cell r="AL820">
            <v>7.2000000000000008E-2</v>
          </cell>
          <cell r="AM820">
            <v>7.2000000000000008E-2</v>
          </cell>
          <cell r="AN820">
            <v>7.2000000000000008E-2</v>
          </cell>
          <cell r="AP820">
            <v>0.249</v>
          </cell>
          <cell r="AQ820">
            <v>0.249</v>
          </cell>
          <cell r="AR820">
            <v>0.249</v>
          </cell>
          <cell r="AT820">
            <v>0.35699999999999998</v>
          </cell>
          <cell r="AU820">
            <v>0.35699999999999998</v>
          </cell>
          <cell r="AV820">
            <v>0.35699999999999998</v>
          </cell>
          <cell r="AY820">
            <v>4.5999999999999999E-2</v>
          </cell>
          <cell r="AZ820">
            <v>4.5999999999999999E-2</v>
          </cell>
          <cell r="BA820">
            <v>4.5999999999999999E-2</v>
          </cell>
          <cell r="BC820">
            <v>9.1000000000000011E-2</v>
          </cell>
          <cell r="BD820">
            <v>9.1000000000000011E-2</v>
          </cell>
          <cell r="BE820">
            <v>9.1000000000000011E-2</v>
          </cell>
          <cell r="BG820">
            <v>0.28100000000000003</v>
          </cell>
          <cell r="BH820">
            <v>0.28100000000000003</v>
          </cell>
          <cell r="BI820">
            <v>0.28100000000000003</v>
          </cell>
          <cell r="BK820">
            <v>0.41800000000000004</v>
          </cell>
          <cell r="BL820">
            <v>0.41800000000000004</v>
          </cell>
          <cell r="BM820">
            <v>0.41800000000000004</v>
          </cell>
          <cell r="BP820">
            <v>0.05</v>
          </cell>
          <cell r="BQ820">
            <v>0.05</v>
          </cell>
          <cell r="BR820">
            <v>0.05</v>
          </cell>
          <cell r="BT820">
            <v>0.10299999999999999</v>
          </cell>
          <cell r="BU820">
            <v>0.10299999999999999</v>
          </cell>
          <cell r="BV820">
            <v>0.10299999999999999</v>
          </cell>
          <cell r="BX820">
            <v>0.39700000000000002</v>
          </cell>
          <cell r="BY820">
            <v>0.39700000000000002</v>
          </cell>
          <cell r="BZ820">
            <v>0.39700000000000002</v>
          </cell>
          <cell r="CB820">
            <v>0.55000000000000004</v>
          </cell>
          <cell r="CC820">
            <v>0.55000000000000004</v>
          </cell>
          <cell r="CD820">
            <v>0.55000000000000004</v>
          </cell>
          <cell r="CG820">
            <v>1.61</v>
          </cell>
          <cell r="CH820">
            <v>1.6719999999999999</v>
          </cell>
          <cell r="CI820">
            <v>1.6719999999999999</v>
          </cell>
        </row>
        <row r="821">
          <cell r="A821" t="str">
            <v>AREA COMPENSATION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K821">
            <v>0</v>
          </cell>
          <cell r="L821">
            <v>0</v>
          </cell>
          <cell r="M821">
            <v>0.11899999999999999</v>
          </cell>
          <cell r="N821">
            <v>-2E-3</v>
          </cell>
          <cell r="Q821">
            <v>0</v>
          </cell>
          <cell r="R821">
            <v>0</v>
          </cell>
          <cell r="S821">
            <v>0</v>
          </cell>
          <cell r="U821">
            <v>0</v>
          </cell>
          <cell r="V821">
            <v>0</v>
          </cell>
          <cell r="W821">
            <v>0</v>
          </cell>
          <cell r="Y821">
            <v>-1E-3</v>
          </cell>
          <cell r="Z821">
            <v>0.06</v>
          </cell>
          <cell r="AA821">
            <v>0.06</v>
          </cell>
          <cell r="AC821">
            <v>-1E-3</v>
          </cell>
          <cell r="AD821">
            <v>0.06</v>
          </cell>
          <cell r="AE821">
            <v>0.06</v>
          </cell>
          <cell r="AH821">
            <v>0</v>
          </cell>
          <cell r="AI821">
            <v>0</v>
          </cell>
          <cell r="AJ821">
            <v>0</v>
          </cell>
          <cell r="AL821">
            <v>0</v>
          </cell>
          <cell r="AM821">
            <v>0</v>
          </cell>
          <cell r="AN821">
            <v>0</v>
          </cell>
          <cell r="AP821">
            <v>0</v>
          </cell>
          <cell r="AQ821">
            <v>0</v>
          </cell>
          <cell r="AR821">
            <v>0</v>
          </cell>
          <cell r="AT821">
            <v>0</v>
          </cell>
          <cell r="AU821">
            <v>0</v>
          </cell>
          <cell r="AV821">
            <v>0</v>
          </cell>
          <cell r="AY821">
            <v>0</v>
          </cell>
          <cell r="AZ821">
            <v>0</v>
          </cell>
          <cell r="BA821">
            <v>0</v>
          </cell>
          <cell r="BC821">
            <v>0</v>
          </cell>
          <cell r="BD821">
            <v>0</v>
          </cell>
          <cell r="BE821">
            <v>0</v>
          </cell>
          <cell r="BG821">
            <v>0</v>
          </cell>
          <cell r="BH821">
            <v>0</v>
          </cell>
          <cell r="BI821">
            <v>0</v>
          </cell>
          <cell r="BK821">
            <v>0</v>
          </cell>
          <cell r="BL821">
            <v>0</v>
          </cell>
          <cell r="BM821">
            <v>0</v>
          </cell>
          <cell r="BP821">
            <v>0</v>
          </cell>
          <cell r="BQ821">
            <v>0</v>
          </cell>
          <cell r="BR821">
            <v>0</v>
          </cell>
          <cell r="BT821">
            <v>0</v>
          </cell>
          <cell r="BU821">
            <v>0</v>
          </cell>
          <cell r="BV821">
            <v>0</v>
          </cell>
          <cell r="BX821">
            <v>0</v>
          </cell>
          <cell r="BY821">
            <v>0</v>
          </cell>
          <cell r="BZ821">
            <v>0</v>
          </cell>
          <cell r="CB821">
            <v>0</v>
          </cell>
          <cell r="CC821">
            <v>0</v>
          </cell>
          <cell r="CD821">
            <v>0</v>
          </cell>
          <cell r="CG821">
            <v>-1E-3</v>
          </cell>
          <cell r="CH821">
            <v>0.06</v>
          </cell>
          <cell r="CI821">
            <v>0.06</v>
          </cell>
        </row>
        <row r="822">
          <cell r="E822" t="str">
            <v xml:space="preserve">______ </v>
          </cell>
          <cell r="F822" t="str">
            <v xml:space="preserve">______ </v>
          </cell>
          <cell r="G822" t="str">
            <v xml:space="preserve">______ </v>
          </cell>
          <cell r="H822" t="str">
            <v xml:space="preserve">______ </v>
          </cell>
          <cell r="K822" t="str">
            <v xml:space="preserve">______ </v>
          </cell>
          <cell r="L822" t="str">
            <v xml:space="preserve">______ </v>
          </cell>
          <cell r="M822" t="str">
            <v xml:space="preserve">______ </v>
          </cell>
          <cell r="N822" t="str">
            <v xml:space="preserve">______ </v>
          </cell>
          <cell r="Q822" t="str">
            <v xml:space="preserve">______ </v>
          </cell>
          <cell r="R822" t="str">
            <v xml:space="preserve">______ </v>
          </cell>
          <cell r="S822" t="str">
            <v xml:space="preserve">______ </v>
          </cell>
          <cell r="U822" t="str">
            <v xml:space="preserve">______ </v>
          </cell>
          <cell r="V822" t="str">
            <v xml:space="preserve">______ </v>
          </cell>
          <cell r="W822" t="str">
            <v xml:space="preserve">______ </v>
          </cell>
          <cell r="Y822" t="str">
            <v xml:space="preserve">______ </v>
          </cell>
          <cell r="Z822" t="str">
            <v xml:space="preserve">______ </v>
          </cell>
          <cell r="AA822" t="str">
            <v xml:space="preserve">______ </v>
          </cell>
          <cell r="AC822" t="str">
            <v xml:space="preserve">______ </v>
          </cell>
          <cell r="AD822" t="str">
            <v xml:space="preserve">______ </v>
          </cell>
          <cell r="AE822" t="str">
            <v xml:space="preserve">______ </v>
          </cell>
          <cell r="AH822" t="str">
            <v xml:space="preserve">______ </v>
          </cell>
          <cell r="AI822" t="str">
            <v xml:space="preserve">______ </v>
          </cell>
          <cell r="AJ822" t="str">
            <v xml:space="preserve">______ </v>
          </cell>
          <cell r="AL822" t="str">
            <v xml:space="preserve">______ </v>
          </cell>
          <cell r="AM822" t="str">
            <v xml:space="preserve">______ </v>
          </cell>
          <cell r="AN822" t="str">
            <v xml:space="preserve">______ </v>
          </cell>
          <cell r="AP822" t="str">
            <v xml:space="preserve">______ </v>
          </cell>
          <cell r="AQ822" t="str">
            <v xml:space="preserve">______ </v>
          </cell>
          <cell r="AR822" t="str">
            <v xml:space="preserve">______ </v>
          </cell>
          <cell r="AT822" t="str">
            <v xml:space="preserve">______ </v>
          </cell>
          <cell r="AU822" t="str">
            <v xml:space="preserve">______ </v>
          </cell>
          <cell r="AV822" t="str">
            <v xml:space="preserve">______ </v>
          </cell>
          <cell r="AY822" t="str">
            <v xml:space="preserve">______ </v>
          </cell>
          <cell r="AZ822" t="str">
            <v xml:space="preserve">______ </v>
          </cell>
          <cell r="BA822" t="str">
            <v xml:space="preserve">______ </v>
          </cell>
          <cell r="BC822" t="str">
            <v xml:space="preserve">______ </v>
          </cell>
          <cell r="BD822" t="str">
            <v xml:space="preserve">______ </v>
          </cell>
          <cell r="BE822" t="str">
            <v xml:space="preserve">______ </v>
          </cell>
          <cell r="BG822" t="str">
            <v xml:space="preserve">______ </v>
          </cell>
          <cell r="BH822" t="str">
            <v xml:space="preserve">______ </v>
          </cell>
          <cell r="BI822" t="str">
            <v xml:space="preserve">______ </v>
          </cell>
          <cell r="BK822" t="str">
            <v xml:space="preserve">______ </v>
          </cell>
          <cell r="BL822" t="str">
            <v xml:space="preserve">______ </v>
          </cell>
          <cell r="BM822" t="str">
            <v xml:space="preserve">______ </v>
          </cell>
          <cell r="BP822" t="str">
            <v xml:space="preserve">______ </v>
          </cell>
          <cell r="BQ822" t="str">
            <v xml:space="preserve">______ </v>
          </cell>
          <cell r="BR822" t="str">
            <v xml:space="preserve">______ </v>
          </cell>
          <cell r="BT822" t="str">
            <v xml:space="preserve">______ </v>
          </cell>
          <cell r="BU822" t="str">
            <v xml:space="preserve">______ </v>
          </cell>
          <cell r="BV822" t="str">
            <v xml:space="preserve">______ </v>
          </cell>
          <cell r="BX822" t="str">
            <v xml:space="preserve">______ </v>
          </cell>
          <cell r="BY822" t="str">
            <v xml:space="preserve">______ </v>
          </cell>
          <cell r="BZ822" t="str">
            <v xml:space="preserve">______ </v>
          </cell>
          <cell r="CB822" t="str">
            <v xml:space="preserve">______ </v>
          </cell>
          <cell r="CC822" t="str">
            <v xml:space="preserve">______ </v>
          </cell>
          <cell r="CD822" t="str">
            <v xml:space="preserve">______ </v>
          </cell>
          <cell r="CG822" t="str">
            <v xml:space="preserve">______ </v>
          </cell>
          <cell r="CH822" t="str">
            <v xml:space="preserve">______ </v>
          </cell>
          <cell r="CI822" t="str">
            <v xml:space="preserve">______ </v>
          </cell>
        </row>
        <row r="823">
          <cell r="A823" t="str">
            <v>ASSESSMENTS/FUNDING</v>
          </cell>
          <cell r="E823">
            <v>0.39999999999999986</v>
          </cell>
          <cell r="F823">
            <v>0.29999999999999993</v>
          </cell>
          <cell r="G823">
            <v>-0.20000000000000012</v>
          </cell>
          <cell r="H823">
            <v>1.4999999999999998</v>
          </cell>
          <cell r="K823">
            <v>0.48500000000000026</v>
          </cell>
          <cell r="L823">
            <v>0.46700000000000025</v>
          </cell>
          <cell r="M823">
            <v>0.64300000000000024</v>
          </cell>
          <cell r="N823">
            <v>1.2249999999999999</v>
          </cell>
          <cell r="Q823">
            <v>-0.42799999999999999</v>
          </cell>
          <cell r="R823">
            <v>-0.51</v>
          </cell>
          <cell r="S823">
            <v>-0.51</v>
          </cell>
          <cell r="U823">
            <v>-0.21300000000000002</v>
          </cell>
          <cell r="V823">
            <v>0.55900000000000005</v>
          </cell>
          <cell r="W823">
            <v>0.55900000000000005</v>
          </cell>
          <cell r="Y823">
            <v>0.90699999999999992</v>
          </cell>
          <cell r="Z823">
            <v>0.73100000000000009</v>
          </cell>
          <cell r="AA823">
            <v>0.73100000000000009</v>
          </cell>
          <cell r="AC823">
            <v>0.26600000000000001</v>
          </cell>
          <cell r="AD823">
            <v>0.78000000000000025</v>
          </cell>
          <cell r="AE823">
            <v>0.78000000000000025</v>
          </cell>
          <cell r="AH823">
            <v>-0.373</v>
          </cell>
          <cell r="AI823">
            <v>-0.373</v>
          </cell>
          <cell r="AJ823">
            <v>-0.373</v>
          </cell>
          <cell r="AL823">
            <v>-0.10099999999999998</v>
          </cell>
          <cell r="AM823">
            <v>-0.10099999999999998</v>
          </cell>
          <cell r="AN823">
            <v>-0.10099999999999998</v>
          </cell>
          <cell r="AP823">
            <v>1.2879999999999998</v>
          </cell>
          <cell r="AQ823">
            <v>1.2879999999999998</v>
          </cell>
          <cell r="AR823">
            <v>1.2879999999999998</v>
          </cell>
          <cell r="AT823">
            <v>0.81399999999999983</v>
          </cell>
          <cell r="AU823">
            <v>0.81399999999999983</v>
          </cell>
          <cell r="AV823">
            <v>0.81399999999999983</v>
          </cell>
          <cell r="AY823">
            <v>-0.29900000000000004</v>
          </cell>
          <cell r="AZ823">
            <v>-0.29900000000000004</v>
          </cell>
          <cell r="BA823">
            <v>-0.29900000000000004</v>
          </cell>
          <cell r="BC823">
            <v>4.5999999999999971E-2</v>
          </cell>
          <cell r="BD823">
            <v>4.5999999999999971E-2</v>
          </cell>
          <cell r="BE823">
            <v>4.5999999999999971E-2</v>
          </cell>
          <cell r="BG823">
            <v>1.5289999999999999</v>
          </cell>
          <cell r="BH823">
            <v>1.5289999999999999</v>
          </cell>
          <cell r="BI823">
            <v>1.5289999999999999</v>
          </cell>
          <cell r="BK823">
            <v>1.2759999999999998</v>
          </cell>
          <cell r="BL823">
            <v>1.2759999999999998</v>
          </cell>
          <cell r="BM823">
            <v>1.2759999999999998</v>
          </cell>
          <cell r="BP823">
            <v>-0.26000000000000006</v>
          </cell>
          <cell r="BQ823">
            <v>-0.26000000000000006</v>
          </cell>
          <cell r="BR823">
            <v>-0.26000000000000006</v>
          </cell>
          <cell r="BT823">
            <v>0.14200000000000002</v>
          </cell>
          <cell r="BU823">
            <v>0.14200000000000002</v>
          </cell>
          <cell r="BV823">
            <v>0.14200000000000002</v>
          </cell>
          <cell r="BX823">
            <v>2.4260000000000002</v>
          </cell>
          <cell r="BY823">
            <v>2.4260000000000002</v>
          </cell>
          <cell r="BZ823">
            <v>2.4260000000000002</v>
          </cell>
          <cell r="CB823">
            <v>2.3079999999999998</v>
          </cell>
          <cell r="CC823">
            <v>2.3079999999999998</v>
          </cell>
          <cell r="CD823">
            <v>2.3079999999999998</v>
          </cell>
          <cell r="CG823">
            <v>4.6639999999999997</v>
          </cell>
          <cell r="CH823">
            <v>5.177999999999999</v>
          </cell>
          <cell r="CI823">
            <v>5.177999999999999</v>
          </cell>
        </row>
        <row r="825">
          <cell r="A825" t="str">
            <v>OPERATING PROFIT</v>
          </cell>
          <cell r="E825">
            <v>-1.600000000000001</v>
          </cell>
          <cell r="F825">
            <v>-5.299999999999998</v>
          </cell>
          <cell r="G825">
            <v>2.9999999999999991</v>
          </cell>
          <cell r="H825">
            <v>5.9</v>
          </cell>
          <cell r="K825">
            <v>1.0569999999999995</v>
          </cell>
          <cell r="L825">
            <v>2.5789999999999993</v>
          </cell>
          <cell r="M825">
            <v>4.9159999999999986</v>
          </cell>
          <cell r="N825">
            <v>-8.1999999999999185E-2</v>
          </cell>
          <cell r="Q825">
            <v>-1.7719999999999998</v>
          </cell>
          <cell r="R825">
            <v>-2.2370000000000001</v>
          </cell>
          <cell r="S825">
            <v>-2.2370000000000001</v>
          </cell>
          <cell r="U825">
            <v>-0.89099999999999957</v>
          </cell>
          <cell r="V825">
            <v>0.23399999999999876</v>
          </cell>
          <cell r="W825">
            <v>0.23399999999999876</v>
          </cell>
          <cell r="Y825">
            <v>2.5869999999999989</v>
          </cell>
          <cell r="Z825">
            <v>0.37099999999999933</v>
          </cell>
          <cell r="AA825">
            <v>0.37099999999999933</v>
          </cell>
          <cell r="AC825">
            <v>-7.6000000000000512E-2</v>
          </cell>
          <cell r="AD825">
            <v>-1.6320000000000006</v>
          </cell>
          <cell r="AE825">
            <v>-1.6320000000000006</v>
          </cell>
          <cell r="AH825">
            <v>-1.7640000000000005</v>
          </cell>
          <cell r="AI825">
            <v>-1.7640000000000005</v>
          </cell>
          <cell r="AJ825">
            <v>-1.7640000000000005</v>
          </cell>
          <cell r="AL825">
            <v>-0.64700000000000024</v>
          </cell>
          <cell r="AM825">
            <v>-0.64700000000000024</v>
          </cell>
          <cell r="AN825">
            <v>-0.64700000000000024</v>
          </cell>
          <cell r="AP825">
            <v>3.8679999999999999</v>
          </cell>
          <cell r="AQ825">
            <v>3.8679999999999999</v>
          </cell>
          <cell r="AR825">
            <v>3.8679999999999999</v>
          </cell>
          <cell r="AT825">
            <v>1.4569999999999974</v>
          </cell>
          <cell r="AU825">
            <v>1.4569999999999974</v>
          </cell>
          <cell r="AV825">
            <v>1.4569999999999974</v>
          </cell>
          <cell r="AY825">
            <v>-1.5010000000000003</v>
          </cell>
          <cell r="AZ825">
            <v>-1.5010000000000003</v>
          </cell>
          <cell r="BA825">
            <v>-1.5010000000000003</v>
          </cell>
          <cell r="BC825">
            <v>-0.7129999999999993</v>
          </cell>
          <cell r="BD825">
            <v>-0.7129999999999993</v>
          </cell>
          <cell r="BE825">
            <v>-0.7129999999999993</v>
          </cell>
          <cell r="BG825">
            <v>5.1439999999999992</v>
          </cell>
          <cell r="BH825">
            <v>5.1439999999999992</v>
          </cell>
          <cell r="BI825">
            <v>5.1439999999999992</v>
          </cell>
          <cell r="BK825">
            <v>2.9299999999999997</v>
          </cell>
          <cell r="BL825">
            <v>2.9299999999999997</v>
          </cell>
          <cell r="BM825">
            <v>2.9299999999999997</v>
          </cell>
          <cell r="BP825">
            <v>-1.982</v>
          </cell>
          <cell r="BQ825">
            <v>-1.982</v>
          </cell>
          <cell r="BR825">
            <v>-1.982</v>
          </cell>
          <cell r="BT825">
            <v>-0.67299999999999927</v>
          </cell>
          <cell r="BU825">
            <v>-0.67299999999999927</v>
          </cell>
          <cell r="BV825">
            <v>-0.67299999999999927</v>
          </cell>
          <cell r="BX825">
            <v>8.381000000000002</v>
          </cell>
          <cell r="BY825">
            <v>8.381000000000002</v>
          </cell>
          <cell r="BZ825">
            <v>8.381000000000002</v>
          </cell>
          <cell r="CB825">
            <v>5.7260000000000026</v>
          </cell>
          <cell r="CC825">
            <v>5.7260000000000026</v>
          </cell>
          <cell r="CD825">
            <v>5.7260000000000026</v>
          </cell>
          <cell r="CG825">
            <v>10.037000000000001</v>
          </cell>
          <cell r="CH825">
            <v>8.4809999999999928</v>
          </cell>
          <cell r="CI825">
            <v>8.4809999999999928</v>
          </cell>
        </row>
        <row r="826">
          <cell r="B826" t="str">
            <v>% SALES</v>
          </cell>
          <cell r="E826">
            <v>-7.5829383886255972E-2</v>
          </cell>
          <cell r="F826">
            <v>-0.30113636363636348</v>
          </cell>
          <cell r="G826">
            <v>0.13513513513513509</v>
          </cell>
          <cell r="H826">
            <v>0.16434540389972147</v>
          </cell>
          <cell r="K826">
            <v>4.2041205950202831E-2</v>
          </cell>
          <cell r="L826">
            <v>0.10725945642454611</v>
          </cell>
          <cell r="M826">
            <v>0.1777167233027257</v>
          </cell>
          <cell r="N826">
            <v>-3.7871790134860143E-3</v>
          </cell>
          <cell r="Q826">
            <v>-0.74266554903604343</v>
          </cell>
          <cell r="R826">
            <v>-1.4923282188125417</v>
          </cell>
          <cell r="S826">
            <v>-1.4923282188125417</v>
          </cell>
          <cell r="U826">
            <v>-0.18865128096548794</v>
          </cell>
          <cell r="V826">
            <v>1.7834006554378386E-2</v>
          </cell>
          <cell r="W826">
            <v>1.7834006554378386E-2</v>
          </cell>
          <cell r="Y826">
            <v>0.15255336714235163</v>
          </cell>
          <cell r="Z826">
            <v>2.588432289122998E-2</v>
          </cell>
          <cell r="AA826">
            <v>2.588432289122998E-2</v>
          </cell>
          <cell r="AC826">
            <v>-3.1578509992936598E-3</v>
          </cell>
          <cell r="AD826">
            <v>-5.6367215832556231E-2</v>
          </cell>
          <cell r="AE826">
            <v>-5.6367215832556231E-2</v>
          </cell>
          <cell r="AH826">
            <v>-0.59095477386934692</v>
          </cell>
          <cell r="AI826">
            <v>-0.59095477386934692</v>
          </cell>
          <cell r="AJ826">
            <v>-0.59095477386934692</v>
          </cell>
          <cell r="AL826">
            <v>-0.10903269295584769</v>
          </cell>
          <cell r="AM826">
            <v>-0.10903269295584769</v>
          </cell>
          <cell r="AN826">
            <v>-0.10903269295584769</v>
          </cell>
          <cell r="AP826">
            <v>0.18347405369509534</v>
          </cell>
          <cell r="AQ826">
            <v>0.18347405369509534</v>
          </cell>
          <cell r="AR826">
            <v>0.18347405369509534</v>
          </cell>
          <cell r="AT826">
            <v>4.8565047831738858E-2</v>
          </cell>
          <cell r="AU826">
            <v>4.8565047831738858E-2</v>
          </cell>
          <cell r="AV826">
            <v>4.8565047831738858E-2</v>
          </cell>
          <cell r="AY826">
            <v>-0.3968799576943417</v>
          </cell>
          <cell r="AZ826">
            <v>-0.3968799576943417</v>
          </cell>
          <cell r="BA826">
            <v>-0.3968799576943417</v>
          </cell>
          <cell r="BC826">
            <v>-9.4612526539278027E-2</v>
          </cell>
          <cell r="BD826">
            <v>-9.4612526539278027E-2</v>
          </cell>
          <cell r="BE826">
            <v>-9.4612526539278027E-2</v>
          </cell>
          <cell r="BG826">
            <v>0.21704641350210968</v>
          </cell>
          <cell r="BH826">
            <v>0.21704641350210968</v>
          </cell>
          <cell r="BI826">
            <v>0.21704641350210968</v>
          </cell>
          <cell r="BK826">
            <v>8.3671254783254323E-2</v>
          </cell>
          <cell r="BL826">
            <v>8.3671254783254323E-2</v>
          </cell>
          <cell r="BM826">
            <v>8.3671254783254323E-2</v>
          </cell>
          <cell r="BP826">
            <v>-0.47078384798099765</v>
          </cell>
          <cell r="BQ826">
            <v>-0.47078384798099765</v>
          </cell>
          <cell r="BR826">
            <v>-0.47078384798099765</v>
          </cell>
          <cell r="BT826">
            <v>-7.8401677539608486E-2</v>
          </cell>
          <cell r="BU826">
            <v>-7.8401677539608486E-2</v>
          </cell>
          <cell r="BV826">
            <v>-7.8401677539608486E-2</v>
          </cell>
          <cell r="BX826">
            <v>0.25050064261589511</v>
          </cell>
          <cell r="BY826">
            <v>0.25050064261589511</v>
          </cell>
          <cell r="BZ826">
            <v>0.25050064261589511</v>
          </cell>
          <cell r="CB826">
            <v>0.12380272858965218</v>
          </cell>
          <cell r="CC826">
            <v>0.12380272858965218</v>
          </cell>
          <cell r="CD826">
            <v>0.12380272858965218</v>
          </cell>
          <cell r="CG826">
            <v>7.4163015287763145E-2</v>
          </cell>
          <cell r="CH826">
            <v>6.0482231873515709E-2</v>
          </cell>
          <cell r="CI826">
            <v>6.0482231873515709E-2</v>
          </cell>
        </row>
      </sheetData>
      <sheetData sheetId="2" refreshError="1"/>
      <sheetData sheetId="3" refreshError="1"/>
      <sheetData sheetId="4" refreshError="1">
        <row r="1">
          <cell r="A1" t="str">
            <v>ALCATEL USA, INC.</v>
          </cell>
        </row>
        <row r="2">
          <cell r="A2" t="str">
            <v xml:space="preserve">NETWORKING SYSTEMS GROUP </v>
          </cell>
        </row>
        <row r="4">
          <cell r="A4" t="str">
            <v>INCOME STATEMENT</v>
          </cell>
        </row>
        <row r="5">
          <cell r="A5" t="str">
            <v>$M</v>
          </cell>
        </row>
        <row r="7">
          <cell r="I7" t="str">
            <v>1Q01</v>
          </cell>
          <cell r="P7" t="str">
            <v>2Q01</v>
          </cell>
          <cell r="W7" t="str">
            <v>3Q01</v>
          </cell>
          <cell r="AD7" t="str">
            <v>4Q01</v>
          </cell>
          <cell r="AG7" t="str">
            <v>YEAR</v>
          </cell>
        </row>
        <row r="8">
          <cell r="E8" t="str">
            <v>JAN</v>
          </cell>
          <cell r="F8" t="str">
            <v>FEB</v>
          </cell>
          <cell r="G8" t="str">
            <v>MAR</v>
          </cell>
          <cell r="I8" t="str">
            <v xml:space="preserve"> AOP </v>
          </cell>
          <cell r="J8" t="str">
            <v>ACTUAL</v>
          </cell>
          <cell r="L8" t="str">
            <v>APR</v>
          </cell>
          <cell r="M8" t="str">
            <v>MAY</v>
          </cell>
          <cell r="N8" t="str">
            <v>JUN</v>
          </cell>
          <cell r="P8" t="str">
            <v xml:space="preserve"> AOP </v>
          </cell>
          <cell r="Q8" t="str">
            <v>ACTUAL</v>
          </cell>
          <cell r="S8" t="str">
            <v>JUL</v>
          </cell>
          <cell r="T8" t="str">
            <v>AUG</v>
          </cell>
          <cell r="U8" t="str">
            <v>SEP</v>
          </cell>
          <cell r="W8" t="str">
            <v xml:space="preserve"> AOP </v>
          </cell>
          <cell r="X8" t="str">
            <v>ACTUAL</v>
          </cell>
          <cell r="Z8" t="str">
            <v xml:space="preserve"> OCT </v>
          </cell>
          <cell r="AA8" t="str">
            <v xml:space="preserve"> NOV </v>
          </cell>
          <cell r="AB8" t="str">
            <v xml:space="preserve"> DEC </v>
          </cell>
          <cell r="AD8" t="str">
            <v xml:space="preserve"> AOP </v>
          </cell>
          <cell r="AE8" t="str">
            <v xml:space="preserve"> OUTL</v>
          </cell>
          <cell r="AG8" t="str">
            <v xml:space="preserve"> AOP </v>
          </cell>
          <cell r="AH8" t="str">
            <v xml:space="preserve"> OUTL</v>
          </cell>
        </row>
        <row r="9">
          <cell r="A9" t="str">
            <v>ORDERS</v>
          </cell>
          <cell r="E9">
            <v>43.839169999999996</v>
          </cell>
          <cell r="F9">
            <v>51.4</v>
          </cell>
          <cell r="G9">
            <v>31.604500000000002</v>
          </cell>
          <cell r="I9">
            <v>114.35059999999999</v>
          </cell>
          <cell r="J9">
            <v>126.84367</v>
          </cell>
          <cell r="L9">
            <v>8.6645499999999984</v>
          </cell>
          <cell r="M9">
            <v>24.403020000000001</v>
          </cell>
          <cell r="N9">
            <v>32.945460000000004</v>
          </cell>
          <cell r="P9">
            <v>139.66490999999999</v>
          </cell>
          <cell r="Q9">
            <v>66.013030000000015</v>
          </cell>
          <cell r="S9">
            <v>38.494189999999996</v>
          </cell>
          <cell r="T9">
            <v>43.393899999999995</v>
          </cell>
          <cell r="U9">
            <v>73.220640000000003</v>
          </cell>
          <cell r="W9">
            <v>155.10873000000001</v>
          </cell>
          <cell r="X9">
            <v>155.10873000000001</v>
          </cell>
          <cell r="Z9">
            <v>54.914450000000002</v>
          </cell>
          <cell r="AA9">
            <v>60.969819999999999</v>
          </cell>
          <cell r="AB9">
            <v>86.946523000000013</v>
          </cell>
          <cell r="AD9">
            <v>209.62663000000003</v>
          </cell>
          <cell r="AE9">
            <v>202.83079300000003</v>
          </cell>
          <cell r="AG9">
            <v>618.75087000000008</v>
          </cell>
          <cell r="AH9">
            <v>550.79622300000005</v>
          </cell>
        </row>
        <row r="11">
          <cell r="A11" t="str">
            <v>HARDWARE SALES</v>
          </cell>
          <cell r="E11">
            <v>21.567999999999998</v>
          </cell>
          <cell r="F11">
            <v>24.509</v>
          </cell>
          <cell r="G11">
            <v>38.975999999999999</v>
          </cell>
          <cell r="I11">
            <v>84.858000000000004</v>
          </cell>
          <cell r="J11">
            <v>85.053000000000011</v>
          </cell>
          <cell r="L11">
            <v>12.617999999999999</v>
          </cell>
          <cell r="M11">
            <v>13.174000000000001</v>
          </cell>
          <cell r="N11">
            <v>20.948</v>
          </cell>
          <cell r="P11">
            <v>95.841000000000008</v>
          </cell>
          <cell r="Q11">
            <v>46.739999999999995</v>
          </cell>
          <cell r="S11">
            <v>26.22</v>
          </cell>
          <cell r="T11">
            <v>29.387999999999998</v>
          </cell>
          <cell r="U11">
            <v>44.706000000000003</v>
          </cell>
          <cell r="W11">
            <v>100.31399999999999</v>
          </cell>
          <cell r="X11">
            <v>100.31399999999999</v>
          </cell>
          <cell r="Z11">
            <v>37.774000000000001</v>
          </cell>
          <cell r="AA11">
            <v>41.64</v>
          </cell>
          <cell r="AB11">
            <v>50.571100000000001</v>
          </cell>
          <cell r="AD11">
            <v>136.583</v>
          </cell>
          <cell r="AE11">
            <v>129.98509999999999</v>
          </cell>
          <cell r="AG11">
            <v>417.596</v>
          </cell>
          <cell r="AH11">
            <v>362.09210000000002</v>
          </cell>
        </row>
        <row r="12">
          <cell r="A12" t="str">
            <v>SOFTWARE SALES</v>
          </cell>
          <cell r="E12">
            <v>3.8020000000000005</v>
          </cell>
          <cell r="F12">
            <v>10.867999999999999</v>
          </cell>
          <cell r="G12">
            <v>13.691000000000001</v>
          </cell>
          <cell r="I12">
            <v>24.792999999999999</v>
          </cell>
          <cell r="J12">
            <v>28.360999999999997</v>
          </cell>
          <cell r="L12">
            <v>2.7130000000000001</v>
          </cell>
          <cell r="M12">
            <v>6.3869999999999996</v>
          </cell>
          <cell r="N12">
            <v>17.166</v>
          </cell>
          <cell r="P12">
            <v>38.211999999999996</v>
          </cell>
          <cell r="Q12">
            <v>26.265999999999998</v>
          </cell>
          <cell r="S12">
            <v>10.797000000000001</v>
          </cell>
          <cell r="T12">
            <v>12.341000000000001</v>
          </cell>
          <cell r="U12">
            <v>25.481999999999999</v>
          </cell>
          <cell r="W12">
            <v>48.62</v>
          </cell>
          <cell r="X12">
            <v>48.62</v>
          </cell>
          <cell r="Z12">
            <v>15.223000000000001</v>
          </cell>
          <cell r="AA12">
            <v>17.035999999999998</v>
          </cell>
          <cell r="AB12">
            <v>32.173999999999999</v>
          </cell>
          <cell r="AD12">
            <v>64.432999999999993</v>
          </cell>
          <cell r="AE12">
            <v>64.432999999999993</v>
          </cell>
          <cell r="AG12">
            <v>176.05799999999999</v>
          </cell>
          <cell r="AH12">
            <v>167.68</v>
          </cell>
        </row>
        <row r="13">
          <cell r="A13" t="str">
            <v>SERVICE SALES</v>
          </cell>
          <cell r="E13">
            <v>0.60199999999999998</v>
          </cell>
          <cell r="F13">
            <v>1.444</v>
          </cell>
          <cell r="G13">
            <v>1.1160000000000001</v>
          </cell>
          <cell r="I13">
            <v>1.369</v>
          </cell>
          <cell r="J13">
            <v>3.1619999999999999</v>
          </cell>
          <cell r="L13">
            <v>0.55400000000000005</v>
          </cell>
          <cell r="M13">
            <v>0.67300000000000004</v>
          </cell>
          <cell r="N13">
            <v>1.0680000000000001</v>
          </cell>
          <cell r="P13">
            <v>1.544</v>
          </cell>
          <cell r="Q13">
            <v>2.2949999999999999</v>
          </cell>
          <cell r="S13">
            <v>0.35599999999999998</v>
          </cell>
          <cell r="T13">
            <v>0.40099999999999997</v>
          </cell>
          <cell r="U13">
            <v>0.89999999999999991</v>
          </cell>
          <cell r="W13">
            <v>1.657</v>
          </cell>
          <cell r="X13">
            <v>1.657</v>
          </cell>
          <cell r="Z13">
            <v>0.31799999999999995</v>
          </cell>
          <cell r="AA13">
            <v>0.51800000000000002</v>
          </cell>
          <cell r="AB13">
            <v>1.6689999999999998</v>
          </cell>
          <cell r="AD13">
            <v>2.5049999999999999</v>
          </cell>
          <cell r="AE13">
            <v>2.5049999999999999</v>
          </cell>
          <cell r="AG13">
            <v>7.0749999999999993</v>
          </cell>
          <cell r="AH13">
            <v>9.6189999999999998</v>
          </cell>
        </row>
        <row r="14">
          <cell r="A14" t="str">
            <v>OTHER SALES</v>
          </cell>
          <cell r="E14">
            <v>0</v>
          </cell>
          <cell r="F14">
            <v>0</v>
          </cell>
          <cell r="G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P14">
            <v>0</v>
          </cell>
          <cell r="Q14">
            <v>0</v>
          </cell>
          <cell r="S14">
            <v>0</v>
          </cell>
          <cell r="T14">
            <v>0</v>
          </cell>
          <cell r="U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  <cell r="AG14">
            <v>0</v>
          </cell>
          <cell r="AH14">
            <v>0</v>
          </cell>
        </row>
        <row r="15">
          <cell r="E15" t="str">
            <v xml:space="preserve">______ </v>
          </cell>
          <cell r="F15" t="str">
            <v xml:space="preserve">______ </v>
          </cell>
          <cell r="G15" t="str">
            <v xml:space="preserve">______ </v>
          </cell>
          <cell r="I15" t="str">
            <v xml:space="preserve">______ </v>
          </cell>
          <cell r="J15" t="str">
            <v xml:space="preserve">______ </v>
          </cell>
          <cell r="L15" t="str">
            <v xml:space="preserve">______ </v>
          </cell>
          <cell r="M15" t="str">
            <v xml:space="preserve">______ </v>
          </cell>
          <cell r="N15" t="str">
            <v xml:space="preserve">______ </v>
          </cell>
          <cell r="P15" t="str">
            <v xml:space="preserve">______ </v>
          </cell>
          <cell r="Q15" t="str">
            <v xml:space="preserve">______ </v>
          </cell>
          <cell r="S15" t="str">
            <v xml:space="preserve">______ </v>
          </cell>
          <cell r="T15" t="str">
            <v xml:space="preserve">______ </v>
          </cell>
          <cell r="U15" t="str">
            <v xml:space="preserve">______ </v>
          </cell>
          <cell r="W15" t="str">
            <v xml:space="preserve">______ </v>
          </cell>
          <cell r="X15" t="str">
            <v xml:space="preserve">______ </v>
          </cell>
          <cell r="Z15" t="str">
            <v xml:space="preserve">______ </v>
          </cell>
          <cell r="AA15" t="str">
            <v xml:space="preserve">______ </v>
          </cell>
          <cell r="AB15" t="str">
            <v xml:space="preserve">______ </v>
          </cell>
          <cell r="AD15" t="str">
            <v xml:space="preserve">______ </v>
          </cell>
          <cell r="AE15" t="str">
            <v xml:space="preserve">______ </v>
          </cell>
          <cell r="AG15" t="str">
            <v xml:space="preserve">______ </v>
          </cell>
          <cell r="AH15" t="str">
            <v xml:space="preserve">______ </v>
          </cell>
        </row>
        <row r="16">
          <cell r="A16" t="str">
            <v>SALES</v>
          </cell>
          <cell r="E16">
            <v>25.971999999999998</v>
          </cell>
          <cell r="F16">
            <v>36.820999999999998</v>
          </cell>
          <cell r="G16">
            <v>53.783000000000001</v>
          </cell>
          <cell r="I16">
            <v>111.02000000000001</v>
          </cell>
          <cell r="J16">
            <v>116.57600000000002</v>
          </cell>
          <cell r="L16">
            <v>15.885</v>
          </cell>
          <cell r="M16">
            <v>20.234000000000002</v>
          </cell>
          <cell r="N16">
            <v>39.182000000000002</v>
          </cell>
          <cell r="P16">
            <v>135.59700000000001</v>
          </cell>
          <cell r="Q16">
            <v>75.301000000000002</v>
          </cell>
          <cell r="S16">
            <v>37.372999999999998</v>
          </cell>
          <cell r="T16">
            <v>42.13</v>
          </cell>
          <cell r="U16">
            <v>71.088000000000008</v>
          </cell>
          <cell r="W16">
            <v>150.59100000000001</v>
          </cell>
          <cell r="X16">
            <v>150.59100000000001</v>
          </cell>
          <cell r="Z16">
            <v>53.314999999999998</v>
          </cell>
          <cell r="AA16">
            <v>59.194000000000003</v>
          </cell>
          <cell r="AB16">
            <v>84.414100000000005</v>
          </cell>
          <cell r="AD16">
            <v>203.52099999999999</v>
          </cell>
          <cell r="AE16">
            <v>196.92309999999998</v>
          </cell>
          <cell r="AG16">
            <v>600.72900000000004</v>
          </cell>
          <cell r="AH16">
            <v>539.39110000000005</v>
          </cell>
        </row>
        <row r="18">
          <cell r="A18" t="str">
            <v>STANDARD MARGIN</v>
          </cell>
          <cell r="E18">
            <v>17.920000000000002</v>
          </cell>
          <cell r="F18">
            <v>20.843</v>
          </cell>
          <cell r="G18">
            <v>34.750999999999998</v>
          </cell>
          <cell r="I18">
            <v>72.775000000000006</v>
          </cell>
          <cell r="J18">
            <v>73.51400000000001</v>
          </cell>
          <cell r="L18">
            <v>10.957000000000001</v>
          </cell>
          <cell r="M18">
            <v>13.087999999999999</v>
          </cell>
          <cell r="N18">
            <v>23.245000000000001</v>
          </cell>
          <cell r="P18">
            <v>91.747</v>
          </cell>
          <cell r="Q18">
            <v>47.289999999999992</v>
          </cell>
          <cell r="S18">
            <v>25.105999999999998</v>
          </cell>
          <cell r="T18">
            <v>28.271999999999998</v>
          </cell>
          <cell r="U18">
            <v>47.262999999999991</v>
          </cell>
          <cell r="W18">
            <v>100.64100000000001</v>
          </cell>
          <cell r="X18">
            <v>100.64100000000001</v>
          </cell>
          <cell r="Z18">
            <v>35.225999999999999</v>
          </cell>
          <cell r="AA18">
            <v>38.317</v>
          </cell>
          <cell r="AB18">
            <v>58.975000000000009</v>
          </cell>
          <cell r="AD18">
            <v>132.518</v>
          </cell>
          <cell r="AE18">
            <v>132.518</v>
          </cell>
          <cell r="AG18">
            <v>397.68099999999998</v>
          </cell>
          <cell r="AH18">
            <v>353.96299999999997</v>
          </cell>
        </row>
        <row r="19">
          <cell r="B19" t="str">
            <v>% SALES</v>
          </cell>
          <cell r="E19">
            <v>0.68997381795780088</v>
          </cell>
          <cell r="F19">
            <v>0.56606284457239076</v>
          </cell>
          <cell r="G19">
            <v>0.64613353661937778</v>
          </cell>
          <cell r="I19">
            <v>0.65551252026661866</v>
          </cell>
          <cell r="J19">
            <v>0.63061007411474057</v>
          </cell>
          <cell r="L19">
            <v>0.6897702234812717</v>
          </cell>
          <cell r="M19">
            <v>0.64683206484135602</v>
          </cell>
          <cell r="N19">
            <v>0.593257107855648</v>
          </cell>
          <cell r="P19">
            <v>0.67661526434950625</v>
          </cell>
          <cell r="Q19">
            <v>0.62801290819511013</v>
          </cell>
          <cell r="S19">
            <v>0.67176838894389002</v>
          </cell>
          <cell r="T19">
            <v>0.67106574887253734</v>
          </cell>
          <cell r="U19">
            <v>0.66485201440468134</v>
          </cell>
          <cell r="W19">
            <v>0.66830687092854157</v>
          </cell>
          <cell r="X19">
            <v>0.66830687092854157</v>
          </cell>
          <cell r="Z19">
            <v>0.66071462065084874</v>
          </cell>
          <cell r="AA19">
            <v>0.64731222759063411</v>
          </cell>
          <cell r="AB19">
            <v>0.69863920837869509</v>
          </cell>
          <cell r="AD19">
            <v>0.65112691073648421</v>
          </cell>
          <cell r="AE19">
            <v>0.67294288988950512</v>
          </cell>
          <cell r="AG19">
            <v>0.6619973398986897</v>
          </cell>
          <cell r="AH19">
            <v>0.65622699373423099</v>
          </cell>
        </row>
        <row r="21">
          <cell r="A21" t="str">
            <v>OPS PERIOD COSTS</v>
          </cell>
          <cell r="E21">
            <v>0.23899999999999996</v>
          </cell>
          <cell r="F21">
            <v>0.57100000000000006</v>
          </cell>
          <cell r="G21">
            <v>0.83899999999999997</v>
          </cell>
          <cell r="I21">
            <v>1.7970000000000002</v>
          </cell>
          <cell r="J21">
            <v>1.649</v>
          </cell>
          <cell r="L21">
            <v>0.70700000000000007</v>
          </cell>
          <cell r="M21">
            <v>0.72700000000000009</v>
          </cell>
          <cell r="N21">
            <v>0.85799999999999998</v>
          </cell>
          <cell r="P21">
            <v>2.2919999999999998</v>
          </cell>
          <cell r="Q21">
            <v>2.2919999999999998</v>
          </cell>
          <cell r="S21">
            <v>0.57000000000000006</v>
          </cell>
          <cell r="T21">
            <v>0.59000000000000008</v>
          </cell>
          <cell r="U21">
            <v>0.73100000000000009</v>
          </cell>
          <cell r="W21">
            <v>1.891</v>
          </cell>
          <cell r="X21">
            <v>1.891</v>
          </cell>
          <cell r="Z21">
            <v>0.36899999999999999</v>
          </cell>
          <cell r="AA21">
            <v>0.38899999999999996</v>
          </cell>
          <cell r="AB21">
            <v>0.498</v>
          </cell>
          <cell r="AD21">
            <v>1.256</v>
          </cell>
          <cell r="AE21">
            <v>1.256</v>
          </cell>
          <cell r="AG21">
            <v>7.2360000000000007</v>
          </cell>
          <cell r="AH21">
            <v>7.0880000000000001</v>
          </cell>
        </row>
        <row r="22">
          <cell r="A22" t="str">
            <v>SOURCING PERIOD COSTS</v>
          </cell>
          <cell r="E22">
            <v>-0.86099999999999999</v>
          </cell>
          <cell r="F22">
            <v>-0.24600000000000005</v>
          </cell>
          <cell r="G22">
            <v>-0.313</v>
          </cell>
          <cell r="I22">
            <v>-0.74900000000000011</v>
          </cell>
          <cell r="J22">
            <v>-1.42</v>
          </cell>
          <cell r="L22">
            <v>-0.33100000000000002</v>
          </cell>
          <cell r="M22">
            <v>-0.33</v>
          </cell>
          <cell r="N22">
            <v>-0.33</v>
          </cell>
          <cell r="P22">
            <v>-0.99099999999999999</v>
          </cell>
          <cell r="Q22">
            <v>-0.99099999999999999</v>
          </cell>
          <cell r="S22">
            <v>-0.42799999999999999</v>
          </cell>
          <cell r="T22">
            <v>-0.42799999999999999</v>
          </cell>
          <cell r="U22">
            <v>-0.434</v>
          </cell>
          <cell r="W22">
            <v>-1.29</v>
          </cell>
          <cell r="X22">
            <v>-1.29</v>
          </cell>
          <cell r="Z22">
            <v>-0.61099999999999988</v>
          </cell>
          <cell r="AA22">
            <v>-0.61099999999999988</v>
          </cell>
          <cell r="AB22">
            <v>-0.61299999999999999</v>
          </cell>
          <cell r="AD22">
            <v>-1.835</v>
          </cell>
          <cell r="AE22">
            <v>-1.835</v>
          </cell>
          <cell r="AG22">
            <v>-4.8650000000000002</v>
          </cell>
          <cell r="AH22">
            <v>-5.5359999999999996</v>
          </cell>
        </row>
        <row r="23">
          <cell r="A23" t="str">
            <v>STD AMORT/INV COSTS</v>
          </cell>
          <cell r="E23">
            <v>0.76400000000000001</v>
          </cell>
          <cell r="F23">
            <v>0.49900000000000005</v>
          </cell>
          <cell r="G23">
            <v>0.66700000000000004</v>
          </cell>
          <cell r="I23">
            <v>1.5980000000000003</v>
          </cell>
          <cell r="J23">
            <v>1.9300000000000002</v>
          </cell>
          <cell r="L23">
            <v>0.55800000000000005</v>
          </cell>
          <cell r="M23">
            <v>0.55800000000000005</v>
          </cell>
          <cell r="N23">
            <v>0.58299999999999996</v>
          </cell>
          <cell r="P23">
            <v>1.6990000000000001</v>
          </cell>
          <cell r="Q23">
            <v>1.6990000000000001</v>
          </cell>
          <cell r="S23">
            <v>0.63100000000000001</v>
          </cell>
          <cell r="T23">
            <v>0.63100000000000001</v>
          </cell>
          <cell r="U23">
            <v>0.65200000000000002</v>
          </cell>
          <cell r="W23">
            <v>1.9140000000000001</v>
          </cell>
          <cell r="X23">
            <v>1.9140000000000001</v>
          </cell>
          <cell r="Z23">
            <v>0.63100000000000001</v>
          </cell>
          <cell r="AA23">
            <v>0.63100000000000001</v>
          </cell>
          <cell r="AB23">
            <v>0.65300000000000002</v>
          </cell>
          <cell r="AD23">
            <v>1.9150000000000003</v>
          </cell>
          <cell r="AE23">
            <v>1.9150000000000003</v>
          </cell>
          <cell r="AG23">
            <v>7.1260000000000003</v>
          </cell>
          <cell r="AH23">
            <v>7.4580000000000002</v>
          </cell>
        </row>
        <row r="24">
          <cell r="A24" t="str">
            <v>SERVICE PERIOD COSTS</v>
          </cell>
          <cell r="E24">
            <v>9.799999999999999E-2</v>
          </cell>
          <cell r="F24">
            <v>1.2999999999999999E-2</v>
          </cell>
          <cell r="G24">
            <v>2.3E-2</v>
          </cell>
          <cell r="I24">
            <v>0.6090000000000001</v>
          </cell>
          <cell r="J24">
            <v>0.13400000000000001</v>
          </cell>
          <cell r="L24">
            <v>0.26700000000000002</v>
          </cell>
          <cell r="M24">
            <v>0.30300000000000005</v>
          </cell>
          <cell r="N24">
            <v>0.53200000000000003</v>
          </cell>
          <cell r="P24">
            <v>1.2090000000000001</v>
          </cell>
          <cell r="Q24">
            <v>1.1020000000000001</v>
          </cell>
          <cell r="S24">
            <v>0.49</v>
          </cell>
          <cell r="T24">
            <v>0.51</v>
          </cell>
          <cell r="U24">
            <v>0.44</v>
          </cell>
          <cell r="W24">
            <v>1.44</v>
          </cell>
          <cell r="X24">
            <v>1.44</v>
          </cell>
          <cell r="Z24">
            <v>0.35199999999999998</v>
          </cell>
          <cell r="AA24">
            <v>0.40200000000000002</v>
          </cell>
          <cell r="AB24">
            <v>0.497</v>
          </cell>
          <cell r="AD24">
            <v>1.2509999999999999</v>
          </cell>
          <cell r="AE24">
            <v>1.2509999999999999</v>
          </cell>
          <cell r="AG24">
            <v>4.5090000000000003</v>
          </cell>
          <cell r="AH24">
            <v>3.927</v>
          </cell>
        </row>
        <row r="25">
          <cell r="A25" t="str">
            <v>OTHER</v>
          </cell>
          <cell r="E25">
            <v>2.6460000000000004</v>
          </cell>
          <cell r="F25">
            <v>3.3719999999999999</v>
          </cell>
          <cell r="G25">
            <v>4.03</v>
          </cell>
          <cell r="I25">
            <v>9.3230000000000004</v>
          </cell>
          <cell r="J25">
            <v>10.047999999999998</v>
          </cell>
          <cell r="L25">
            <v>2.5479999999999996</v>
          </cell>
          <cell r="M25">
            <v>2.7339999999999995</v>
          </cell>
          <cell r="N25">
            <v>4.0410000000000004</v>
          </cell>
          <cell r="P25">
            <v>9.463000000000001</v>
          </cell>
          <cell r="Q25">
            <v>9.3230000000000004</v>
          </cell>
          <cell r="S25">
            <v>3.6220000000000003</v>
          </cell>
          <cell r="T25">
            <v>3.9019999999999997</v>
          </cell>
          <cell r="U25">
            <v>6.0350000000000001</v>
          </cell>
          <cell r="W25">
            <v>13.558999999999999</v>
          </cell>
          <cell r="X25">
            <v>13.558999999999999</v>
          </cell>
          <cell r="Z25">
            <v>4.0329999999999995</v>
          </cell>
          <cell r="AA25">
            <v>4.3999999999999995</v>
          </cell>
          <cell r="AB25">
            <v>5.9090000000000007</v>
          </cell>
          <cell r="AD25">
            <v>14.342000000000002</v>
          </cell>
          <cell r="AE25">
            <v>14.342000000000002</v>
          </cell>
          <cell r="AG25">
            <v>46.686999999999998</v>
          </cell>
          <cell r="AH25">
            <v>47.272000000000006</v>
          </cell>
        </row>
        <row r="26">
          <cell r="E26" t="str">
            <v xml:space="preserve">______ </v>
          </cell>
          <cell r="F26" t="str">
            <v xml:space="preserve">______ </v>
          </cell>
          <cell r="G26" t="str">
            <v xml:space="preserve">______ </v>
          </cell>
          <cell r="I26" t="str">
            <v xml:space="preserve">______ </v>
          </cell>
          <cell r="J26" t="str">
            <v xml:space="preserve">______ </v>
          </cell>
          <cell r="L26" t="str">
            <v xml:space="preserve">______ </v>
          </cell>
          <cell r="M26" t="str">
            <v xml:space="preserve">______ </v>
          </cell>
          <cell r="N26" t="str">
            <v xml:space="preserve">______ </v>
          </cell>
          <cell r="P26" t="str">
            <v xml:space="preserve">______ </v>
          </cell>
          <cell r="Q26" t="str">
            <v xml:space="preserve">______ </v>
          </cell>
          <cell r="S26" t="str">
            <v xml:space="preserve">______ </v>
          </cell>
          <cell r="T26" t="str">
            <v xml:space="preserve">______ </v>
          </cell>
          <cell r="U26" t="str">
            <v xml:space="preserve">______ </v>
          </cell>
          <cell r="W26" t="str">
            <v xml:space="preserve">______ </v>
          </cell>
          <cell r="X26" t="str">
            <v xml:space="preserve">______ </v>
          </cell>
          <cell r="Z26" t="str">
            <v xml:space="preserve">______ </v>
          </cell>
          <cell r="AA26" t="str">
            <v xml:space="preserve">______ </v>
          </cell>
          <cell r="AB26" t="str">
            <v xml:space="preserve">______ </v>
          </cell>
          <cell r="AD26" t="str">
            <v xml:space="preserve">______ </v>
          </cell>
          <cell r="AE26" t="str">
            <v xml:space="preserve">______ </v>
          </cell>
          <cell r="AG26" t="str">
            <v xml:space="preserve">______ </v>
          </cell>
          <cell r="AH26" t="str">
            <v xml:space="preserve">______ </v>
          </cell>
        </row>
        <row r="27">
          <cell r="A27" t="str">
            <v>TOTAL PERIOD COSTS</v>
          </cell>
          <cell r="E27">
            <v>2.8860000000000001</v>
          </cell>
          <cell r="F27">
            <v>4.2089999999999996</v>
          </cell>
          <cell r="G27">
            <v>5.2460000000000004</v>
          </cell>
          <cell r="I27">
            <v>12.578000000000001</v>
          </cell>
          <cell r="J27">
            <v>12.340999999999998</v>
          </cell>
          <cell r="L27">
            <v>3.7489999999999997</v>
          </cell>
          <cell r="M27">
            <v>3.9919999999999995</v>
          </cell>
          <cell r="N27">
            <v>5.6840000000000002</v>
          </cell>
          <cell r="P27">
            <v>13.672000000000001</v>
          </cell>
          <cell r="Q27">
            <v>13.425000000000001</v>
          </cell>
          <cell r="S27">
            <v>4.8850000000000007</v>
          </cell>
          <cell r="T27">
            <v>5.2050000000000001</v>
          </cell>
          <cell r="U27">
            <v>7.4240000000000004</v>
          </cell>
          <cell r="W27">
            <v>17.513999999999999</v>
          </cell>
          <cell r="X27">
            <v>17.513999999999999</v>
          </cell>
          <cell r="Z27">
            <v>4.7739999999999991</v>
          </cell>
          <cell r="AA27">
            <v>5.2109999999999994</v>
          </cell>
          <cell r="AB27">
            <v>6.9440000000000008</v>
          </cell>
          <cell r="AD27">
            <v>16.929000000000002</v>
          </cell>
          <cell r="AE27">
            <v>16.929000000000002</v>
          </cell>
          <cell r="AG27">
            <v>60.692999999999998</v>
          </cell>
          <cell r="AH27">
            <v>60.209000000000003</v>
          </cell>
        </row>
        <row r="29">
          <cell r="A29" t="str">
            <v>GROSS MARGIN</v>
          </cell>
          <cell r="E29">
            <v>15.034000000000002</v>
          </cell>
          <cell r="F29">
            <v>16.634</v>
          </cell>
          <cell r="G29">
            <v>29.504999999999995</v>
          </cell>
          <cell r="I29">
            <v>60.197000000000003</v>
          </cell>
          <cell r="J29">
            <v>61.173000000000016</v>
          </cell>
          <cell r="L29">
            <v>7.2080000000000011</v>
          </cell>
          <cell r="M29">
            <v>9.0960000000000001</v>
          </cell>
          <cell r="N29">
            <v>17.561</v>
          </cell>
          <cell r="P29">
            <v>78.075000000000003</v>
          </cell>
          <cell r="Q29">
            <v>33.864999999999995</v>
          </cell>
          <cell r="S29">
            <v>20.220999999999997</v>
          </cell>
          <cell r="T29">
            <v>23.067</v>
          </cell>
          <cell r="U29">
            <v>39.838999999999992</v>
          </cell>
          <cell r="W29">
            <v>83.12700000000001</v>
          </cell>
          <cell r="X29">
            <v>83.12700000000001</v>
          </cell>
          <cell r="Z29">
            <v>30.451999999999998</v>
          </cell>
          <cell r="AA29">
            <v>33.106000000000002</v>
          </cell>
          <cell r="AB29">
            <v>52.031000000000006</v>
          </cell>
          <cell r="AD29">
            <v>115.589</v>
          </cell>
          <cell r="AE29">
            <v>115.589</v>
          </cell>
          <cell r="AG29">
            <v>336.988</v>
          </cell>
          <cell r="AH29">
            <v>293.75399999999996</v>
          </cell>
        </row>
        <row r="30">
          <cell r="B30" t="str">
            <v>% SALES</v>
          </cell>
          <cell r="E30">
            <v>0.57885415062374879</v>
          </cell>
          <cell r="F30">
            <v>0.45175307569050271</v>
          </cell>
          <cell r="G30">
            <v>0.5485934217131806</v>
          </cell>
          <cell r="I30">
            <v>0.54221761844712657</v>
          </cell>
          <cell r="J30">
            <v>0.52474780400768606</v>
          </cell>
          <cell r="L30">
            <v>0.45376141013534788</v>
          </cell>
          <cell r="M30">
            <v>0.44954037758228721</v>
          </cell>
          <cell r="N30">
            <v>0.44819049563575108</v>
          </cell>
          <cell r="P30">
            <v>0.57578707493528614</v>
          </cell>
          <cell r="Q30">
            <v>0.44972842326131118</v>
          </cell>
          <cell r="S30">
            <v>0.54105905332726834</v>
          </cell>
          <cell r="T30">
            <v>0.54751958224543074</v>
          </cell>
          <cell r="U30">
            <v>0.5604180733738463</v>
          </cell>
          <cell r="W30">
            <v>0.55200509990636892</v>
          </cell>
          <cell r="X30">
            <v>0.55200509990636892</v>
          </cell>
          <cell r="Z30">
            <v>0.57117134014817594</v>
          </cell>
          <cell r="AA30">
            <v>0.55927965672196511</v>
          </cell>
          <cell r="AB30">
            <v>0.61637806954051522</v>
          </cell>
          <cell r="AD30">
            <v>0.56794630529527668</v>
          </cell>
          <cell r="AE30">
            <v>0.5869753218388295</v>
          </cell>
          <cell r="AG30">
            <v>0.56096509407736261</v>
          </cell>
          <cell r="AH30">
            <v>0.54460297917410938</v>
          </cell>
        </row>
        <row r="32">
          <cell r="A32" t="str">
            <v>R&amp;D EXPENSE</v>
          </cell>
          <cell r="E32">
            <v>8.8460000000000001</v>
          </cell>
          <cell r="F32">
            <v>9.1180000000000003</v>
          </cell>
          <cell r="G32">
            <v>11.430999999999999</v>
          </cell>
          <cell r="I32">
            <v>26.753</v>
          </cell>
          <cell r="J32">
            <v>29.394999999999996</v>
          </cell>
          <cell r="L32">
            <v>8.7420000000000009</v>
          </cell>
          <cell r="M32">
            <v>8.7420000000000009</v>
          </cell>
          <cell r="N32">
            <v>11.157</v>
          </cell>
          <cell r="P32">
            <v>27.591000000000001</v>
          </cell>
          <cell r="Q32">
            <v>28.640999999999998</v>
          </cell>
          <cell r="S32">
            <v>9.4190000000000005</v>
          </cell>
          <cell r="T32">
            <v>10.004999999999999</v>
          </cell>
          <cell r="U32">
            <v>9.6649999999999991</v>
          </cell>
          <cell r="W32">
            <v>29.088999999999999</v>
          </cell>
          <cell r="X32">
            <v>29.088999999999999</v>
          </cell>
          <cell r="Z32">
            <v>9.77</v>
          </cell>
          <cell r="AA32">
            <v>9.77</v>
          </cell>
          <cell r="AB32">
            <v>10.599</v>
          </cell>
          <cell r="AD32">
            <v>30.138999999999996</v>
          </cell>
          <cell r="AE32">
            <v>30.138999999999996</v>
          </cell>
          <cell r="AG32">
            <v>113.572</v>
          </cell>
          <cell r="AH32">
            <v>117.26400000000001</v>
          </cell>
        </row>
        <row r="33">
          <cell r="A33" t="str">
            <v>SLS &amp; MKTG EXP - DIV</v>
          </cell>
          <cell r="E33">
            <v>3.02</v>
          </cell>
          <cell r="F33">
            <v>2.9040000000000004</v>
          </cell>
          <cell r="G33">
            <v>3.5369999999999999</v>
          </cell>
          <cell r="I33">
            <v>9.1769999999999996</v>
          </cell>
          <cell r="J33">
            <v>9.4610000000000003</v>
          </cell>
          <cell r="L33">
            <v>3.0360000000000005</v>
          </cell>
          <cell r="M33">
            <v>2.9860000000000007</v>
          </cell>
          <cell r="N33">
            <v>3.516</v>
          </cell>
          <cell r="P33">
            <v>9.5380000000000003</v>
          </cell>
          <cell r="Q33">
            <v>9.5380000000000003</v>
          </cell>
          <cell r="S33">
            <v>2.9279999999999999</v>
          </cell>
          <cell r="T33">
            <v>3.1509999999999998</v>
          </cell>
          <cell r="U33">
            <v>3.1340000000000003</v>
          </cell>
          <cell r="W33">
            <v>9.213000000000001</v>
          </cell>
          <cell r="X33">
            <v>9.213000000000001</v>
          </cell>
          <cell r="Z33">
            <v>2.96</v>
          </cell>
          <cell r="AA33">
            <v>2.9449999999999998</v>
          </cell>
          <cell r="AB33">
            <v>3.367</v>
          </cell>
          <cell r="AD33">
            <v>9.2719999999999985</v>
          </cell>
          <cell r="AE33">
            <v>9.2719999999999985</v>
          </cell>
          <cell r="AG33">
            <v>37.199999999999996</v>
          </cell>
          <cell r="AH33">
            <v>37.483999999999995</v>
          </cell>
        </row>
        <row r="34">
          <cell r="A34" t="str">
            <v>SLS &amp; MKTG EXP - ALLOC</v>
          </cell>
          <cell r="E34">
            <v>1.2870000000000001</v>
          </cell>
          <cell r="F34">
            <v>1.425</v>
          </cell>
          <cell r="G34">
            <v>1.6159999999999999</v>
          </cell>
          <cell r="I34">
            <v>4.3580000000000005</v>
          </cell>
          <cell r="J34">
            <v>4.3280000000000003</v>
          </cell>
          <cell r="L34">
            <v>1.6719999999999997</v>
          </cell>
          <cell r="M34">
            <v>1.667</v>
          </cell>
          <cell r="N34">
            <v>1.9179999999999999</v>
          </cell>
          <cell r="P34">
            <v>5.2570000000000006</v>
          </cell>
          <cell r="Q34">
            <v>5.2570000000000006</v>
          </cell>
          <cell r="S34">
            <v>1.7380000000000004</v>
          </cell>
          <cell r="T34">
            <v>1.7360000000000002</v>
          </cell>
          <cell r="U34">
            <v>1.998</v>
          </cell>
          <cell r="W34">
            <v>5.4719999999999995</v>
          </cell>
          <cell r="X34">
            <v>5.4719999999999995</v>
          </cell>
          <cell r="Z34">
            <v>1.8660000000000001</v>
          </cell>
          <cell r="AA34">
            <v>1.869</v>
          </cell>
          <cell r="AB34">
            <v>1.6549999999999998</v>
          </cell>
          <cell r="AD34">
            <v>5.3900000000000006</v>
          </cell>
          <cell r="AE34">
            <v>5.3900000000000006</v>
          </cell>
          <cell r="AG34">
            <v>20.477</v>
          </cell>
          <cell r="AH34">
            <v>20.447000000000003</v>
          </cell>
        </row>
        <row r="35">
          <cell r="E35" t="str">
            <v xml:space="preserve">______ </v>
          </cell>
          <cell r="F35" t="str">
            <v xml:space="preserve">______ </v>
          </cell>
          <cell r="G35" t="str">
            <v xml:space="preserve">______ </v>
          </cell>
          <cell r="I35" t="str">
            <v xml:space="preserve">______ </v>
          </cell>
          <cell r="J35" t="str">
            <v xml:space="preserve">______ </v>
          </cell>
          <cell r="L35" t="str">
            <v xml:space="preserve">______ </v>
          </cell>
          <cell r="M35" t="str">
            <v xml:space="preserve">______ </v>
          </cell>
          <cell r="N35" t="str">
            <v xml:space="preserve">______ </v>
          </cell>
          <cell r="P35" t="str">
            <v xml:space="preserve">______ </v>
          </cell>
          <cell r="Q35" t="str">
            <v xml:space="preserve">______ </v>
          </cell>
          <cell r="S35" t="str">
            <v xml:space="preserve">______ </v>
          </cell>
          <cell r="T35" t="str">
            <v xml:space="preserve">______ </v>
          </cell>
          <cell r="U35" t="str">
            <v xml:space="preserve">______ </v>
          </cell>
          <cell r="W35" t="str">
            <v xml:space="preserve">______ </v>
          </cell>
          <cell r="X35" t="str">
            <v xml:space="preserve">______ </v>
          </cell>
          <cell r="Z35" t="str">
            <v xml:space="preserve">______ </v>
          </cell>
          <cell r="AA35" t="str">
            <v xml:space="preserve">______ </v>
          </cell>
          <cell r="AB35" t="str">
            <v xml:space="preserve">______ </v>
          </cell>
          <cell r="AD35" t="str">
            <v xml:space="preserve">______ </v>
          </cell>
          <cell r="AE35" t="str">
            <v xml:space="preserve">______ </v>
          </cell>
          <cell r="AG35" t="str">
            <v xml:space="preserve">______ </v>
          </cell>
          <cell r="AH35" t="str">
            <v xml:space="preserve">______ </v>
          </cell>
        </row>
        <row r="36">
          <cell r="A36" t="str">
            <v>TOTAL SLS &amp; MKTG EXP</v>
          </cell>
          <cell r="E36">
            <v>4.3070000000000004</v>
          </cell>
          <cell r="F36">
            <v>4.3290000000000006</v>
          </cell>
          <cell r="G36">
            <v>5.1529999999999996</v>
          </cell>
          <cell r="I36">
            <v>13.535</v>
          </cell>
          <cell r="J36">
            <v>13.789000000000001</v>
          </cell>
          <cell r="L36">
            <v>4.7080000000000002</v>
          </cell>
          <cell r="M36">
            <v>4.6530000000000005</v>
          </cell>
          <cell r="N36">
            <v>5.4340000000000002</v>
          </cell>
          <cell r="P36">
            <v>14.795000000000002</v>
          </cell>
          <cell r="Q36">
            <v>14.795000000000002</v>
          </cell>
          <cell r="S36">
            <v>4.6660000000000004</v>
          </cell>
          <cell r="T36">
            <v>4.8870000000000005</v>
          </cell>
          <cell r="U36">
            <v>5.1320000000000006</v>
          </cell>
          <cell r="W36">
            <v>14.685</v>
          </cell>
          <cell r="X36">
            <v>14.685</v>
          </cell>
          <cell r="Z36">
            <v>4.8260000000000005</v>
          </cell>
          <cell r="AA36">
            <v>4.8140000000000001</v>
          </cell>
          <cell r="AB36">
            <v>5.0220000000000002</v>
          </cell>
          <cell r="AD36">
            <v>14.661999999999999</v>
          </cell>
          <cell r="AE36">
            <v>14.661999999999999</v>
          </cell>
          <cell r="AG36">
            <v>57.676999999999992</v>
          </cell>
          <cell r="AH36">
            <v>57.930999999999997</v>
          </cell>
        </row>
        <row r="38">
          <cell r="A38" t="str">
            <v>G&amp;A EXP - DIV</v>
          </cell>
          <cell r="E38">
            <v>0.44400000000000001</v>
          </cell>
          <cell r="F38">
            <v>0.67400000000000004</v>
          </cell>
          <cell r="G38">
            <v>0.77100000000000013</v>
          </cell>
          <cell r="I38">
            <v>1.9870000000000001</v>
          </cell>
          <cell r="J38">
            <v>1.8890000000000002</v>
          </cell>
          <cell r="L38">
            <v>0.65100000000000002</v>
          </cell>
          <cell r="M38">
            <v>0.60099999999999998</v>
          </cell>
          <cell r="N38">
            <v>0.69300000000000006</v>
          </cell>
          <cell r="P38">
            <v>1.9450000000000003</v>
          </cell>
          <cell r="Q38">
            <v>1.9450000000000003</v>
          </cell>
          <cell r="S38">
            <v>0.621</v>
          </cell>
          <cell r="T38">
            <v>0.63600000000000001</v>
          </cell>
          <cell r="U38">
            <v>0.76800000000000002</v>
          </cell>
          <cell r="W38">
            <v>2.0250000000000004</v>
          </cell>
          <cell r="X38">
            <v>2.0250000000000004</v>
          </cell>
          <cell r="Z38">
            <v>0.68300000000000005</v>
          </cell>
          <cell r="AA38">
            <v>0.67800000000000005</v>
          </cell>
          <cell r="AB38">
            <v>0.93099999999999994</v>
          </cell>
          <cell r="AD38">
            <v>2.2920000000000003</v>
          </cell>
          <cell r="AE38">
            <v>2.2920000000000003</v>
          </cell>
          <cell r="AG38">
            <v>8.2490000000000006</v>
          </cell>
          <cell r="AH38">
            <v>8.1509999999999998</v>
          </cell>
        </row>
        <row r="39">
          <cell r="A39" t="str">
            <v>G&amp;A EXP - ALLOC</v>
          </cell>
          <cell r="E39">
            <v>0.54800000000000004</v>
          </cell>
          <cell r="F39">
            <v>0.8640000000000001</v>
          </cell>
          <cell r="G39">
            <v>1.0110000000000001</v>
          </cell>
          <cell r="I39">
            <v>2.5990000000000002</v>
          </cell>
          <cell r="J39">
            <v>2.423</v>
          </cell>
          <cell r="L39">
            <v>0.79200000000000004</v>
          </cell>
          <cell r="M39">
            <v>0.79400000000000004</v>
          </cell>
          <cell r="N39">
            <v>0.95100000000000007</v>
          </cell>
          <cell r="P39">
            <v>2.5369999999999999</v>
          </cell>
          <cell r="Q39">
            <v>2.5369999999999999</v>
          </cell>
          <cell r="S39">
            <v>0.85199999999999998</v>
          </cell>
          <cell r="T39">
            <v>0.85300000000000009</v>
          </cell>
          <cell r="U39">
            <v>1.02</v>
          </cell>
          <cell r="W39">
            <v>2.7250000000000001</v>
          </cell>
          <cell r="X39">
            <v>2.7250000000000001</v>
          </cell>
          <cell r="Z39">
            <v>0.90200000000000002</v>
          </cell>
          <cell r="AA39">
            <v>0.90600000000000003</v>
          </cell>
          <cell r="AB39">
            <v>1.1800000000000002</v>
          </cell>
          <cell r="AD39">
            <v>2.9880000000000004</v>
          </cell>
          <cell r="AE39">
            <v>2.9880000000000004</v>
          </cell>
          <cell r="AG39">
            <v>10.849</v>
          </cell>
          <cell r="AH39">
            <v>10.673</v>
          </cell>
        </row>
        <row r="40">
          <cell r="E40" t="str">
            <v xml:space="preserve">______ </v>
          </cell>
          <cell r="F40" t="str">
            <v xml:space="preserve">______ </v>
          </cell>
          <cell r="G40" t="str">
            <v xml:space="preserve">______ </v>
          </cell>
          <cell r="I40" t="str">
            <v xml:space="preserve">______ </v>
          </cell>
          <cell r="J40" t="str">
            <v xml:space="preserve">______ </v>
          </cell>
          <cell r="L40" t="str">
            <v xml:space="preserve">______ </v>
          </cell>
          <cell r="M40" t="str">
            <v xml:space="preserve">______ </v>
          </cell>
          <cell r="N40" t="str">
            <v xml:space="preserve">______ </v>
          </cell>
          <cell r="P40" t="str">
            <v xml:space="preserve">______ </v>
          </cell>
          <cell r="Q40" t="str">
            <v xml:space="preserve">______ </v>
          </cell>
          <cell r="S40" t="str">
            <v xml:space="preserve">______ </v>
          </cell>
          <cell r="T40" t="str">
            <v xml:space="preserve">______ </v>
          </cell>
          <cell r="U40" t="str">
            <v xml:space="preserve">______ </v>
          </cell>
          <cell r="W40" t="str">
            <v xml:space="preserve">______ </v>
          </cell>
          <cell r="X40" t="str">
            <v xml:space="preserve">______ </v>
          </cell>
          <cell r="Z40" t="str">
            <v xml:space="preserve">______ </v>
          </cell>
          <cell r="AA40" t="str">
            <v xml:space="preserve">______ </v>
          </cell>
          <cell r="AB40" t="str">
            <v xml:space="preserve">______ </v>
          </cell>
          <cell r="AD40" t="str">
            <v xml:space="preserve">______ </v>
          </cell>
          <cell r="AE40" t="str">
            <v xml:space="preserve">______ </v>
          </cell>
          <cell r="AG40" t="str">
            <v xml:space="preserve">______ </v>
          </cell>
          <cell r="AH40" t="str">
            <v xml:space="preserve">______ </v>
          </cell>
        </row>
        <row r="41">
          <cell r="A41" t="str">
            <v>TOTAL G&amp;A EXPENSE</v>
          </cell>
          <cell r="E41">
            <v>0.99199999999999999</v>
          </cell>
          <cell r="F41">
            <v>1.5380000000000003</v>
          </cell>
          <cell r="G41">
            <v>1.7820000000000003</v>
          </cell>
          <cell r="I41">
            <v>4.5860000000000003</v>
          </cell>
          <cell r="J41">
            <v>4.3120000000000003</v>
          </cell>
          <cell r="L41">
            <v>1.4430000000000001</v>
          </cell>
          <cell r="M41">
            <v>1.395</v>
          </cell>
          <cell r="N41">
            <v>1.6440000000000001</v>
          </cell>
          <cell r="P41">
            <v>4.4820000000000002</v>
          </cell>
          <cell r="Q41">
            <v>4.4820000000000002</v>
          </cell>
          <cell r="S41">
            <v>1.4729999999999999</v>
          </cell>
          <cell r="T41">
            <v>1.4890000000000001</v>
          </cell>
          <cell r="U41">
            <v>1.788</v>
          </cell>
          <cell r="W41">
            <v>4.75</v>
          </cell>
          <cell r="X41">
            <v>4.75</v>
          </cell>
          <cell r="Z41">
            <v>1.585</v>
          </cell>
          <cell r="AA41">
            <v>1.5840000000000001</v>
          </cell>
          <cell r="AB41">
            <v>2.1110000000000002</v>
          </cell>
          <cell r="AD41">
            <v>5.2800000000000011</v>
          </cell>
          <cell r="AE41">
            <v>5.2800000000000011</v>
          </cell>
          <cell r="AG41">
            <v>19.097999999999999</v>
          </cell>
          <cell r="AH41">
            <v>18.823999999999998</v>
          </cell>
        </row>
        <row r="43">
          <cell r="A43" t="str">
            <v>S,G&amp;A - DIV</v>
          </cell>
          <cell r="E43">
            <v>3.464</v>
          </cell>
          <cell r="F43">
            <v>3.5780000000000003</v>
          </cell>
          <cell r="G43">
            <v>4.3079999999999998</v>
          </cell>
          <cell r="I43">
            <v>11.164</v>
          </cell>
          <cell r="J43">
            <v>11.350000000000001</v>
          </cell>
          <cell r="L43">
            <v>3.6870000000000003</v>
          </cell>
          <cell r="M43">
            <v>3.5870000000000006</v>
          </cell>
          <cell r="N43">
            <v>4.2089999999999996</v>
          </cell>
          <cell r="P43">
            <v>11.483000000000001</v>
          </cell>
          <cell r="Q43">
            <v>11.483000000000001</v>
          </cell>
          <cell r="S43">
            <v>3.5489999999999999</v>
          </cell>
          <cell r="T43">
            <v>3.7869999999999999</v>
          </cell>
          <cell r="U43">
            <v>3.9020000000000001</v>
          </cell>
          <cell r="W43">
            <v>11.238000000000001</v>
          </cell>
          <cell r="X43">
            <v>11.238000000000001</v>
          </cell>
          <cell r="Z43">
            <v>3.6429999999999998</v>
          </cell>
          <cell r="AA43">
            <v>3.6229999999999998</v>
          </cell>
          <cell r="AB43">
            <v>4.298</v>
          </cell>
          <cell r="AD43">
            <v>11.563999999999998</v>
          </cell>
          <cell r="AE43">
            <v>11.563999999999998</v>
          </cell>
          <cell r="AG43">
            <v>45.448999999999998</v>
          </cell>
          <cell r="AH43">
            <v>45.634999999999991</v>
          </cell>
        </row>
        <row r="44">
          <cell r="A44" t="str">
            <v>S,G&amp;A - ALLOC</v>
          </cell>
          <cell r="E44">
            <v>1.8350000000000002</v>
          </cell>
          <cell r="F44">
            <v>2.2890000000000001</v>
          </cell>
          <cell r="G44">
            <v>2.6269999999999998</v>
          </cell>
          <cell r="I44">
            <v>6.9570000000000007</v>
          </cell>
          <cell r="J44">
            <v>6.7510000000000003</v>
          </cell>
          <cell r="L44">
            <v>2.4639999999999995</v>
          </cell>
          <cell r="M44">
            <v>2.4610000000000003</v>
          </cell>
          <cell r="N44">
            <v>2.8689999999999998</v>
          </cell>
          <cell r="P44">
            <v>7.7940000000000005</v>
          </cell>
          <cell r="Q44">
            <v>7.7940000000000005</v>
          </cell>
          <cell r="S44">
            <v>2.5900000000000003</v>
          </cell>
          <cell r="T44">
            <v>2.5890000000000004</v>
          </cell>
          <cell r="U44">
            <v>3.0179999999999998</v>
          </cell>
          <cell r="W44">
            <v>8.1969999999999992</v>
          </cell>
          <cell r="X44">
            <v>8.1969999999999992</v>
          </cell>
          <cell r="Z44">
            <v>2.7680000000000002</v>
          </cell>
          <cell r="AA44">
            <v>2.7749999999999999</v>
          </cell>
          <cell r="AB44">
            <v>2.835</v>
          </cell>
          <cell r="AD44">
            <v>8.3780000000000001</v>
          </cell>
          <cell r="AE44">
            <v>8.3780000000000001</v>
          </cell>
          <cell r="AG44">
            <v>31.326000000000001</v>
          </cell>
          <cell r="AH44">
            <v>31.120000000000005</v>
          </cell>
        </row>
        <row r="45">
          <cell r="E45" t="str">
            <v xml:space="preserve">______ </v>
          </cell>
          <cell r="F45" t="str">
            <v xml:space="preserve">______ </v>
          </cell>
          <cell r="G45" t="str">
            <v xml:space="preserve">______ </v>
          </cell>
          <cell r="I45" t="str">
            <v xml:space="preserve">______ </v>
          </cell>
          <cell r="J45" t="str">
            <v xml:space="preserve">______ </v>
          </cell>
          <cell r="L45" t="str">
            <v xml:space="preserve">______ </v>
          </cell>
          <cell r="M45" t="str">
            <v xml:space="preserve">______ </v>
          </cell>
          <cell r="N45" t="str">
            <v xml:space="preserve">______ </v>
          </cell>
          <cell r="P45" t="str">
            <v xml:space="preserve">______ </v>
          </cell>
          <cell r="Q45" t="str">
            <v xml:space="preserve">______ </v>
          </cell>
          <cell r="S45" t="str">
            <v xml:space="preserve">______ </v>
          </cell>
          <cell r="T45" t="str">
            <v xml:space="preserve">______ </v>
          </cell>
          <cell r="U45" t="str">
            <v xml:space="preserve">______ </v>
          </cell>
          <cell r="W45" t="str">
            <v xml:space="preserve">______ </v>
          </cell>
          <cell r="X45" t="str">
            <v xml:space="preserve">______ </v>
          </cell>
          <cell r="Z45" t="str">
            <v xml:space="preserve">______ </v>
          </cell>
          <cell r="AA45" t="str">
            <v xml:space="preserve">______ </v>
          </cell>
          <cell r="AB45" t="str">
            <v xml:space="preserve">______ </v>
          </cell>
          <cell r="AD45" t="str">
            <v xml:space="preserve">______ </v>
          </cell>
          <cell r="AE45" t="str">
            <v xml:space="preserve">______ </v>
          </cell>
          <cell r="AG45" t="str">
            <v xml:space="preserve">______ </v>
          </cell>
          <cell r="AH45" t="str">
            <v xml:space="preserve">______ </v>
          </cell>
        </row>
        <row r="46">
          <cell r="A46" t="str">
            <v>TOTAL OPERATING EXP</v>
          </cell>
          <cell r="E46">
            <v>14.145000000000001</v>
          </cell>
          <cell r="F46">
            <v>14.985000000000001</v>
          </cell>
          <cell r="G46">
            <v>18.366</v>
          </cell>
          <cell r="I46">
            <v>44.874000000000002</v>
          </cell>
          <cell r="J46">
            <v>47.495999999999995</v>
          </cell>
          <cell r="L46">
            <v>14.893000000000001</v>
          </cell>
          <cell r="M46">
            <v>14.790000000000001</v>
          </cell>
          <cell r="N46">
            <v>18.234999999999999</v>
          </cell>
          <cell r="P46">
            <v>46.867999999999995</v>
          </cell>
          <cell r="Q46">
            <v>47.917999999999992</v>
          </cell>
          <cell r="S46">
            <v>15.558</v>
          </cell>
          <cell r="T46">
            <v>16.381</v>
          </cell>
          <cell r="U46">
            <v>16.585000000000001</v>
          </cell>
          <cell r="W46">
            <v>48.524000000000001</v>
          </cell>
          <cell r="X46">
            <v>48.524000000000001</v>
          </cell>
          <cell r="Z46">
            <v>16.181000000000001</v>
          </cell>
          <cell r="AA46">
            <v>16.167999999999999</v>
          </cell>
          <cell r="AB46">
            <v>17.731999999999999</v>
          </cell>
          <cell r="AD46">
            <v>50.080999999999996</v>
          </cell>
          <cell r="AE46">
            <v>50.080999999999996</v>
          </cell>
          <cell r="AG46">
            <v>190.34700000000001</v>
          </cell>
          <cell r="AH46">
            <v>194.01900000000001</v>
          </cell>
        </row>
        <row r="47">
          <cell r="B47" t="str">
            <v>% SALES</v>
          </cell>
          <cell r="E47">
            <v>0.54462498074849852</v>
          </cell>
          <cell r="F47">
            <v>0.40696884929795502</v>
          </cell>
          <cell r="G47">
            <v>0.34148336835059406</v>
          </cell>
          <cell r="I47">
            <v>0.4041974419023599</v>
          </cell>
          <cell r="J47">
            <v>0.40742519901180335</v>
          </cell>
          <cell r="L47">
            <v>0.93755114888259372</v>
          </cell>
          <cell r="M47">
            <v>0.73094790945932586</v>
          </cell>
          <cell r="N47">
            <v>0.46539227196161498</v>
          </cell>
          <cell r="P47">
            <v>0.34564186523300655</v>
          </cell>
          <cell r="Q47">
            <v>0.63635277087953668</v>
          </cell>
          <cell r="S47">
            <v>0.41628983490755361</v>
          </cell>
          <cell r="T47">
            <v>0.38882031806313788</v>
          </cell>
          <cell r="U47">
            <v>0.23330238577537699</v>
          </cell>
          <cell r="W47">
            <v>0.32222377167294192</v>
          </cell>
          <cell r="X47">
            <v>0.32222377167294192</v>
          </cell>
          <cell r="Z47">
            <v>0.30349807746412832</v>
          </cell>
          <cell r="AA47">
            <v>0.27313579078960704</v>
          </cell>
          <cell r="AB47">
            <v>0.21005969381892359</v>
          </cell>
          <cell r="AD47">
            <v>0.24607288682740355</v>
          </cell>
          <cell r="AE47">
            <v>0.2543175483221623</v>
          </cell>
          <cell r="AG47">
            <v>0.31686001508167577</v>
          </cell>
          <cell r="AH47">
            <v>0.35970003954459018</v>
          </cell>
        </row>
        <row r="49">
          <cell r="A49" t="str">
            <v>CONTRIBUTION MARGIN</v>
          </cell>
          <cell r="E49">
            <v>0.88900000000000112</v>
          </cell>
          <cell r="F49">
            <v>1.6489999999999991</v>
          </cell>
          <cell r="G49">
            <v>11.138999999999996</v>
          </cell>
          <cell r="I49">
            <v>15.323</v>
          </cell>
          <cell r="J49">
            <v>13.677000000000021</v>
          </cell>
          <cell r="L49">
            <v>-7.6849999999999996</v>
          </cell>
          <cell r="M49">
            <v>-5.6940000000000008</v>
          </cell>
          <cell r="N49">
            <v>-0.67399999999999949</v>
          </cell>
          <cell r="P49">
            <v>31.207000000000008</v>
          </cell>
          <cell r="Q49">
            <v>-14.052999999999997</v>
          </cell>
          <cell r="S49">
            <v>4.6629999999999967</v>
          </cell>
          <cell r="T49">
            <v>6.6859999999999999</v>
          </cell>
          <cell r="U49">
            <v>23.253999999999991</v>
          </cell>
          <cell r="W49">
            <v>34.603000000000009</v>
          </cell>
          <cell r="X49">
            <v>34.603000000000009</v>
          </cell>
          <cell r="Z49">
            <v>14.270999999999997</v>
          </cell>
          <cell r="AA49">
            <v>16.938000000000002</v>
          </cell>
          <cell r="AB49">
            <v>34.299000000000007</v>
          </cell>
          <cell r="AD49">
            <v>65.50800000000001</v>
          </cell>
          <cell r="AE49">
            <v>65.50800000000001</v>
          </cell>
          <cell r="AG49">
            <v>146.64099999999999</v>
          </cell>
          <cell r="AH49">
            <v>99.734999999999957</v>
          </cell>
        </row>
        <row r="50">
          <cell r="B50" t="str">
            <v>% SALES</v>
          </cell>
          <cell r="E50">
            <v>3.4229169875250313E-2</v>
          </cell>
          <cell r="F50">
            <v>4.4784226392547713E-2</v>
          </cell>
          <cell r="G50">
            <v>0.20711005336258662</v>
          </cell>
          <cell r="I50">
            <v>0.1380201765447667</v>
          </cell>
          <cell r="J50">
            <v>0.11732260499588267</v>
          </cell>
          <cell r="L50">
            <v>-0.48378973874724579</v>
          </cell>
          <cell r="M50">
            <v>-0.28140753187703865</v>
          </cell>
          <cell r="N50">
            <v>-1.7201776325863904E-2</v>
          </cell>
          <cell r="P50">
            <v>0.23014520970227959</v>
          </cell>
          <cell r="Q50">
            <v>-0.18662434761822547</v>
          </cell>
          <cell r="S50">
            <v>0.12476921841971468</v>
          </cell>
          <cell r="T50">
            <v>0.15869926418229288</v>
          </cell>
          <cell r="U50">
            <v>0.32711568759846932</v>
          </cell>
          <cell r="W50">
            <v>0.22978132823342701</v>
          </cell>
          <cell r="X50">
            <v>0.22978132823342701</v>
          </cell>
          <cell r="Z50">
            <v>0.26767326268404762</v>
          </cell>
          <cell r="AA50">
            <v>0.28614386593235802</v>
          </cell>
          <cell r="AB50">
            <v>0.40631837572159157</v>
          </cell>
          <cell r="AD50">
            <v>0.32187341846787315</v>
          </cell>
          <cell r="AE50">
            <v>0.33265777351666725</v>
          </cell>
          <cell r="AG50">
            <v>0.24410507899568687</v>
          </cell>
          <cell r="AH50">
            <v>0.18490293962951918</v>
          </cell>
        </row>
        <row r="52">
          <cell r="A52" t="str">
            <v>GENERAL FUNDING</v>
          </cell>
          <cell r="E52">
            <v>-2.552</v>
          </cell>
          <cell r="F52">
            <v>-2.3069999999999999</v>
          </cell>
          <cell r="G52">
            <v>-3.41</v>
          </cell>
          <cell r="I52">
            <v>-8.0311599999999999</v>
          </cell>
          <cell r="J52">
            <v>-8.2689999999999984</v>
          </cell>
          <cell r="L52">
            <v>-1.5979999999999999</v>
          </cell>
          <cell r="M52">
            <v>-1.6960000000000002</v>
          </cell>
          <cell r="N52">
            <v>-1.9620000000000002</v>
          </cell>
          <cell r="P52">
            <v>-9.3369999999999997</v>
          </cell>
          <cell r="Q52">
            <v>-5.2560000000000002</v>
          </cell>
          <cell r="S52">
            <v>-3.0000000000000004</v>
          </cell>
          <cell r="T52">
            <v>-3.0700000000000003</v>
          </cell>
          <cell r="U52">
            <v>-3.9660000000000002</v>
          </cell>
          <cell r="W52">
            <v>-10.036000000000001</v>
          </cell>
          <cell r="X52">
            <v>-10.036000000000001</v>
          </cell>
          <cell r="Z52">
            <v>-4.085</v>
          </cell>
          <cell r="AA52">
            <v>-4.1900000000000004</v>
          </cell>
          <cell r="AB52">
            <v>-4.6760000000000002</v>
          </cell>
          <cell r="AD52">
            <v>-12.951000000000001</v>
          </cell>
          <cell r="AE52">
            <v>-12.951000000000001</v>
          </cell>
          <cell r="AG52">
            <v>-40.355159999999998</v>
          </cell>
          <cell r="AH52">
            <v>-36.512</v>
          </cell>
        </row>
        <row r="53">
          <cell r="A53" t="str">
            <v>R&amp;D ASSESSMENT</v>
          </cell>
          <cell r="E53">
            <v>2.133</v>
          </cell>
          <cell r="F53">
            <v>2.9699999999999998</v>
          </cell>
          <cell r="G53">
            <v>4.2590000000000003</v>
          </cell>
          <cell r="I53">
            <v>8.8823799999999995</v>
          </cell>
          <cell r="J53">
            <v>9.3620000000000001</v>
          </cell>
          <cell r="L53">
            <v>1.3320000000000001</v>
          </cell>
          <cell r="M53">
            <v>1.7040000000000002</v>
          </cell>
          <cell r="N53">
            <v>3.1559999999999997</v>
          </cell>
          <cell r="P53">
            <v>10.849</v>
          </cell>
          <cell r="Q53">
            <v>6.1920000000000002</v>
          </cell>
          <cell r="S53">
            <v>2.9909999999999997</v>
          </cell>
          <cell r="T53">
            <v>3.3720999999999997</v>
          </cell>
          <cell r="U53">
            <v>5.6864999999999997</v>
          </cell>
          <cell r="W53">
            <v>12.0496</v>
          </cell>
          <cell r="X53">
            <v>12.0496</v>
          </cell>
          <cell r="Z53">
            <v>4.2683999999999997</v>
          </cell>
          <cell r="AA53">
            <v>4.7374000000000001</v>
          </cell>
          <cell r="AB53">
            <v>7.2810000000000006</v>
          </cell>
          <cell r="AD53">
            <v>16.286799999999999</v>
          </cell>
          <cell r="AE53">
            <v>16.286799999999999</v>
          </cell>
          <cell r="AG53">
            <v>48.067779999999999</v>
          </cell>
          <cell r="AH53">
            <v>43.890400000000007</v>
          </cell>
        </row>
        <row r="54">
          <cell r="A54" t="str">
            <v>CONTRACT SVC CHG</v>
          </cell>
          <cell r="E54">
            <v>0.31900000000000001</v>
          </cell>
          <cell r="F54">
            <v>0.42500000000000004</v>
          </cell>
          <cell r="G54">
            <v>0.67300000000000004</v>
          </cell>
          <cell r="I54">
            <v>1.3024560000000003</v>
          </cell>
          <cell r="J54">
            <v>1.417</v>
          </cell>
          <cell r="L54">
            <v>0.17500000000000002</v>
          </cell>
          <cell r="M54">
            <v>0.29000000000000004</v>
          </cell>
          <cell r="N54">
            <v>0.443</v>
          </cell>
          <cell r="P54">
            <v>1.607</v>
          </cell>
          <cell r="Q54">
            <v>0.90800000000000003</v>
          </cell>
          <cell r="S54">
            <v>0.44299999999999995</v>
          </cell>
          <cell r="T54">
            <v>0.501</v>
          </cell>
          <cell r="U54">
            <v>0.84600000000000009</v>
          </cell>
          <cell r="W54">
            <v>1.79</v>
          </cell>
          <cell r="X54">
            <v>1.79</v>
          </cell>
          <cell r="Z54">
            <v>0.63200000000000012</v>
          </cell>
          <cell r="AA54">
            <v>0.70300000000000007</v>
          </cell>
          <cell r="AB54">
            <v>1.0820000000000001</v>
          </cell>
          <cell r="AD54">
            <v>2.4169999999999998</v>
          </cell>
          <cell r="AE54">
            <v>2.4169999999999998</v>
          </cell>
          <cell r="AG54">
            <v>7.1164560000000003</v>
          </cell>
          <cell r="AH54">
            <v>6.532</v>
          </cell>
        </row>
        <row r="55">
          <cell r="A55" t="str">
            <v>AREA COMPENSATION</v>
          </cell>
          <cell r="E55">
            <v>0</v>
          </cell>
          <cell r="F55">
            <v>0</v>
          </cell>
          <cell r="G55">
            <v>0.06</v>
          </cell>
          <cell r="I55">
            <v>-1E-3</v>
          </cell>
          <cell r="J55">
            <v>0.06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S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D55">
            <v>0</v>
          </cell>
          <cell r="AE55">
            <v>0</v>
          </cell>
          <cell r="AG55">
            <v>-1E-3</v>
          </cell>
          <cell r="AH55">
            <v>0.06</v>
          </cell>
        </row>
        <row r="56">
          <cell r="E56" t="str">
            <v xml:space="preserve">______ </v>
          </cell>
          <cell r="F56" t="str">
            <v xml:space="preserve">______ </v>
          </cell>
          <cell r="G56" t="str">
            <v xml:space="preserve">______ </v>
          </cell>
          <cell r="I56" t="str">
            <v xml:space="preserve">______ </v>
          </cell>
          <cell r="J56" t="str">
            <v xml:space="preserve">______ </v>
          </cell>
          <cell r="L56" t="str">
            <v xml:space="preserve">______ </v>
          </cell>
          <cell r="M56" t="str">
            <v xml:space="preserve">______ </v>
          </cell>
          <cell r="N56" t="str">
            <v xml:space="preserve">______ </v>
          </cell>
          <cell r="P56" t="str">
            <v xml:space="preserve">______ </v>
          </cell>
          <cell r="Q56" t="str">
            <v xml:space="preserve">______ </v>
          </cell>
          <cell r="S56" t="str">
            <v xml:space="preserve">______ </v>
          </cell>
          <cell r="T56" t="str">
            <v xml:space="preserve">______ </v>
          </cell>
          <cell r="U56" t="str">
            <v xml:space="preserve">______ </v>
          </cell>
          <cell r="W56" t="str">
            <v xml:space="preserve">______ </v>
          </cell>
          <cell r="X56" t="str">
            <v xml:space="preserve">______ </v>
          </cell>
          <cell r="Z56" t="str">
            <v xml:space="preserve">______ </v>
          </cell>
          <cell r="AA56" t="str">
            <v xml:space="preserve">______ </v>
          </cell>
          <cell r="AB56" t="str">
            <v xml:space="preserve">______ </v>
          </cell>
          <cell r="AD56" t="str">
            <v xml:space="preserve">______ </v>
          </cell>
          <cell r="AE56" t="str">
            <v xml:space="preserve">______ </v>
          </cell>
          <cell r="AG56" t="str">
            <v xml:space="preserve">______ </v>
          </cell>
          <cell r="AH56" t="str">
            <v xml:space="preserve">______ </v>
          </cell>
        </row>
        <row r="57">
          <cell r="A57" t="str">
            <v>ASSESSMENTS/FUNDING</v>
          </cell>
          <cell r="E57">
            <v>-0.10000000000000003</v>
          </cell>
          <cell r="F57">
            <v>1.0879999999999999</v>
          </cell>
          <cell r="G57">
            <v>1.5820000000000003</v>
          </cell>
          <cell r="I57">
            <v>2.152676</v>
          </cell>
          <cell r="J57">
            <v>2.5700000000000016</v>
          </cell>
          <cell r="L57">
            <v>-9.0999999999999776E-2</v>
          </cell>
          <cell r="M57">
            <v>0.29800000000000004</v>
          </cell>
          <cell r="N57">
            <v>1.6369999999999996</v>
          </cell>
          <cell r="P57">
            <v>3.1190000000000007</v>
          </cell>
          <cell r="Q57">
            <v>1.8439999999999999</v>
          </cell>
          <cell r="S57">
            <v>0.43399999999999916</v>
          </cell>
          <cell r="T57">
            <v>0.80309999999999937</v>
          </cell>
          <cell r="U57">
            <v>2.5664999999999996</v>
          </cell>
          <cell r="W57">
            <v>3.8035999999999985</v>
          </cell>
          <cell r="X57">
            <v>3.8035999999999985</v>
          </cell>
          <cell r="Z57">
            <v>0.8153999999999999</v>
          </cell>
          <cell r="AA57">
            <v>1.2503999999999997</v>
          </cell>
          <cell r="AB57">
            <v>3.6870000000000003</v>
          </cell>
          <cell r="AD57">
            <v>5.7527999999999988</v>
          </cell>
          <cell r="AE57">
            <v>5.7527999999999988</v>
          </cell>
          <cell r="AG57">
            <v>14.828076000000001</v>
          </cell>
          <cell r="AH57">
            <v>13.970400000000007</v>
          </cell>
        </row>
        <row r="59">
          <cell r="A59" t="str">
            <v>OPERATING PROFIT</v>
          </cell>
          <cell r="E59">
            <v>0.98900000000000121</v>
          </cell>
          <cell r="F59">
            <v>0.56099999999999928</v>
          </cell>
          <cell r="G59">
            <v>9.5569999999999951</v>
          </cell>
          <cell r="I59">
            <v>13.170324000000001</v>
          </cell>
          <cell r="J59">
            <v>11.107000000000019</v>
          </cell>
          <cell r="L59">
            <v>-7.5939999999999994</v>
          </cell>
          <cell r="M59">
            <v>-5.9920000000000009</v>
          </cell>
          <cell r="N59">
            <v>-2.3109999999999991</v>
          </cell>
          <cell r="P59">
            <v>28.088000000000008</v>
          </cell>
          <cell r="Q59">
            <v>-15.896999999999997</v>
          </cell>
          <cell r="S59">
            <v>4.2289999999999974</v>
          </cell>
          <cell r="T59">
            <v>5.8829000000000002</v>
          </cell>
          <cell r="U59">
            <v>20.687499999999993</v>
          </cell>
          <cell r="W59">
            <v>30.799400000000009</v>
          </cell>
          <cell r="X59">
            <v>30.799400000000009</v>
          </cell>
          <cell r="Z59">
            <v>13.455599999999997</v>
          </cell>
          <cell r="AA59">
            <v>15.687600000000003</v>
          </cell>
          <cell r="AB59">
            <v>30.612000000000005</v>
          </cell>
          <cell r="AD59">
            <v>59.755200000000009</v>
          </cell>
          <cell r="AE59">
            <v>59.755200000000009</v>
          </cell>
          <cell r="AG59">
            <v>131.81292399999998</v>
          </cell>
          <cell r="AH59">
            <v>85.764599999999945</v>
          </cell>
        </row>
        <row r="60">
          <cell r="B60" t="str">
            <v>% SALES</v>
          </cell>
          <cell r="E60">
            <v>3.8079470198675545E-2</v>
          </cell>
          <cell r="F60">
            <v>1.5235870834578075E-2</v>
          </cell>
          <cell r="G60">
            <v>0.1776955543573247</v>
          </cell>
          <cell r="I60">
            <v>0.11863019275806161</v>
          </cell>
          <cell r="J60">
            <v>9.5276900905846978E-2</v>
          </cell>
          <cell r="L60">
            <v>-0.4780610638967579</v>
          </cell>
          <cell r="M60">
            <v>-0.29613521794998521</v>
          </cell>
          <cell r="N60">
            <v>-5.8981164820580849E-2</v>
          </cell>
          <cell r="P60">
            <v>0.20714322588257858</v>
          </cell>
          <cell r="Q60">
            <v>-0.21111273422663704</v>
          </cell>
          <cell r="S60">
            <v>0.1131565568726085</v>
          </cell>
          <cell r="T60">
            <v>0.13963683835746499</v>
          </cell>
          <cell r="U60">
            <v>0.29101254782804398</v>
          </cell>
          <cell r="W60">
            <v>0.20452351070117078</v>
          </cell>
          <cell r="X60">
            <v>0.20452351070117078</v>
          </cell>
          <cell r="Z60">
            <v>0.25237925536903305</v>
          </cell>
          <cell r="AA60">
            <v>0.26502010338885701</v>
          </cell>
          <cell r="AB60">
            <v>0.36264083843812828</v>
          </cell>
          <cell r="AD60">
            <v>0.29360704792134479</v>
          </cell>
          <cell r="AE60">
            <v>0.30344433944011656</v>
          </cell>
          <cell r="AG60">
            <v>0.21942160941123198</v>
          </cell>
          <cell r="AH60">
            <v>0.15900262351381017</v>
          </cell>
        </row>
        <row r="65">
          <cell r="A65" t="str">
            <v>ALCATEL USA, INC.</v>
          </cell>
        </row>
        <row r="66">
          <cell r="A66" t="str">
            <v xml:space="preserve">NETWORKING SYSTEMS GROUP </v>
          </cell>
        </row>
        <row r="67">
          <cell r="A67" t="str">
            <v>SWITCHING &amp; ROUTING DIVISION</v>
          </cell>
        </row>
        <row r="68">
          <cell r="A68" t="str">
            <v>INCOME STATEMENT</v>
          </cell>
        </row>
        <row r="69">
          <cell r="A69" t="str">
            <v>$M</v>
          </cell>
        </row>
        <row r="71">
          <cell r="I71" t="str">
            <v>1Q01</v>
          </cell>
          <cell r="P71" t="str">
            <v>2Q01</v>
          </cell>
          <cell r="W71" t="str">
            <v>3Q01</v>
          </cell>
          <cell r="AD71" t="str">
            <v>4Q01</v>
          </cell>
          <cell r="AG71" t="str">
            <v>YEAR</v>
          </cell>
        </row>
        <row r="72">
          <cell r="E72" t="str">
            <v>JAN</v>
          </cell>
          <cell r="F72" t="str">
            <v>FEB</v>
          </cell>
          <cell r="G72" t="str">
            <v>MAR</v>
          </cell>
          <cell r="I72" t="str">
            <v xml:space="preserve"> AOP </v>
          </cell>
          <cell r="J72" t="str">
            <v>ACTUAL</v>
          </cell>
          <cell r="L72" t="str">
            <v>APR</v>
          </cell>
          <cell r="M72" t="str">
            <v>MAY</v>
          </cell>
          <cell r="N72" t="str">
            <v>JUN</v>
          </cell>
          <cell r="P72" t="str">
            <v xml:space="preserve"> AOP </v>
          </cell>
          <cell r="Q72" t="str">
            <v>ACTUAL</v>
          </cell>
          <cell r="S72" t="str">
            <v>JUL</v>
          </cell>
          <cell r="T72" t="str">
            <v>AUG</v>
          </cell>
          <cell r="U72" t="str">
            <v>SEP</v>
          </cell>
          <cell r="W72" t="str">
            <v xml:space="preserve"> AOP </v>
          </cell>
          <cell r="X72" t="str">
            <v>ACTUAL</v>
          </cell>
          <cell r="Z72" t="str">
            <v xml:space="preserve"> OCT </v>
          </cell>
          <cell r="AA72" t="str">
            <v xml:space="preserve"> NOV </v>
          </cell>
          <cell r="AB72" t="str">
            <v xml:space="preserve"> DEC </v>
          </cell>
          <cell r="AD72" t="str">
            <v xml:space="preserve"> AOP </v>
          </cell>
          <cell r="AE72" t="str">
            <v xml:space="preserve"> OUTL</v>
          </cell>
          <cell r="AG72" t="str">
            <v xml:space="preserve"> AOP </v>
          </cell>
          <cell r="AH72" t="str">
            <v xml:space="preserve"> OUTL</v>
          </cell>
        </row>
        <row r="73">
          <cell r="A73" t="str">
            <v>ORDERS</v>
          </cell>
          <cell r="E73">
            <v>29.396169999999998</v>
          </cell>
          <cell r="F73">
            <v>46.22</v>
          </cell>
          <cell r="G73">
            <v>28.804500000000001</v>
          </cell>
          <cell r="I73">
            <v>89.561589999999995</v>
          </cell>
          <cell r="J73">
            <v>104.42067</v>
          </cell>
          <cell r="L73">
            <v>5.59</v>
          </cell>
          <cell r="M73">
            <v>18.291</v>
          </cell>
          <cell r="N73">
            <v>11.231000000000002</v>
          </cell>
          <cell r="P73">
            <v>108.76388</v>
          </cell>
          <cell r="Q73">
            <v>35.112000000000009</v>
          </cell>
          <cell r="S73">
            <v>34.598729999999996</v>
          </cell>
          <cell r="T73">
            <v>35.631819999999998</v>
          </cell>
          <cell r="U73">
            <v>48.809640000000002</v>
          </cell>
          <cell r="W73">
            <v>119.04019000000001</v>
          </cell>
          <cell r="X73">
            <v>119.04019000000001</v>
          </cell>
          <cell r="Z73">
            <v>50.578150000000001</v>
          </cell>
          <cell r="AA73">
            <v>52.128299999999996</v>
          </cell>
          <cell r="AB73">
            <v>52.485813</v>
          </cell>
          <cell r="AD73">
            <v>161.98810000000003</v>
          </cell>
          <cell r="AE73">
            <v>155.19226300000003</v>
          </cell>
          <cell r="AG73">
            <v>479.35376000000002</v>
          </cell>
          <cell r="AH73">
            <v>413.76512300000002</v>
          </cell>
        </row>
        <row r="75">
          <cell r="A75" t="str">
            <v>HARDWARE SALES</v>
          </cell>
          <cell r="E75">
            <v>21.567999999999998</v>
          </cell>
          <cell r="F75">
            <v>20.7</v>
          </cell>
          <cell r="G75">
            <v>26.365000000000002</v>
          </cell>
          <cell r="I75">
            <v>69.504000000000005</v>
          </cell>
          <cell r="J75">
            <v>68.63300000000001</v>
          </cell>
          <cell r="L75">
            <v>10.799999999999999</v>
          </cell>
          <cell r="M75">
            <v>9.5390000000000015</v>
          </cell>
          <cell r="N75">
            <v>8.2240000000000002</v>
          </cell>
          <cell r="P75">
            <v>77.664000000000001</v>
          </cell>
          <cell r="Q75">
            <v>28.562999999999999</v>
          </cell>
          <cell r="S75">
            <v>24.055</v>
          </cell>
          <cell r="T75">
            <v>25.058</v>
          </cell>
          <cell r="U75">
            <v>31.350999999999999</v>
          </cell>
          <cell r="W75">
            <v>80.463999999999999</v>
          </cell>
          <cell r="X75">
            <v>80.463999999999999</v>
          </cell>
          <cell r="Z75">
            <v>35.411000000000001</v>
          </cell>
          <cell r="AA75">
            <v>36.914999999999999</v>
          </cell>
          <cell r="AB75">
            <v>32.262099999999997</v>
          </cell>
          <cell r="AD75">
            <v>111.18599999999999</v>
          </cell>
          <cell r="AE75">
            <v>104.5881</v>
          </cell>
          <cell r="AG75">
            <v>338.81799999999998</v>
          </cell>
          <cell r="AH75">
            <v>282.24810000000002</v>
          </cell>
        </row>
        <row r="76">
          <cell r="A76" t="str">
            <v>SOFTWARE SALES</v>
          </cell>
          <cell r="E76">
            <v>2.4290000000000003</v>
          </cell>
          <cell r="F76">
            <v>2.5</v>
          </cell>
          <cell r="G76">
            <v>12.085000000000001</v>
          </cell>
          <cell r="I76">
            <v>16.599999999999998</v>
          </cell>
          <cell r="J76">
            <v>17.013999999999999</v>
          </cell>
          <cell r="L76">
            <v>1.6</v>
          </cell>
          <cell r="M76">
            <v>4.1609999999999996</v>
          </cell>
          <cell r="N76">
            <v>9.3759999999999994</v>
          </cell>
          <cell r="P76">
            <v>27.082999999999998</v>
          </cell>
          <cell r="Q76">
            <v>15.137</v>
          </cell>
          <cell r="S76">
            <v>9.2530000000000001</v>
          </cell>
          <cell r="T76">
            <v>9.2530000000000001</v>
          </cell>
          <cell r="U76">
            <v>15.754</v>
          </cell>
          <cell r="W76">
            <v>34.26</v>
          </cell>
          <cell r="X76">
            <v>34.26</v>
          </cell>
          <cell r="Z76">
            <v>13.411000000000001</v>
          </cell>
          <cell r="AA76">
            <v>13.411999999999999</v>
          </cell>
          <cell r="AB76">
            <v>18.411999999999999</v>
          </cell>
          <cell r="AD76">
            <v>45.234999999999999</v>
          </cell>
          <cell r="AE76">
            <v>45.234999999999999</v>
          </cell>
          <cell r="AG76">
            <v>123.178</v>
          </cell>
          <cell r="AH76">
            <v>111.646</v>
          </cell>
        </row>
        <row r="77">
          <cell r="A77" t="str">
            <v>SERVICE SALES</v>
          </cell>
          <cell r="E77">
            <v>0.47599999999999998</v>
          </cell>
          <cell r="F77">
            <v>0.5</v>
          </cell>
          <cell r="G77">
            <v>1</v>
          </cell>
          <cell r="I77">
            <v>0.84899999999999998</v>
          </cell>
          <cell r="J77">
            <v>1.976</v>
          </cell>
          <cell r="L77">
            <v>0.5</v>
          </cell>
          <cell r="M77">
            <v>0.60000000000000009</v>
          </cell>
          <cell r="N77">
            <v>0.5</v>
          </cell>
          <cell r="P77">
            <v>0.84899999999999998</v>
          </cell>
          <cell r="Q77">
            <v>1.5999999999999999</v>
          </cell>
          <cell r="S77">
            <v>0.28299999999999997</v>
          </cell>
          <cell r="T77">
            <v>0.28299999999999997</v>
          </cell>
          <cell r="U77">
            <v>0.28299999999999997</v>
          </cell>
          <cell r="W77">
            <v>0.84899999999999998</v>
          </cell>
          <cell r="X77">
            <v>0.84899999999999998</v>
          </cell>
          <cell r="Z77">
            <v>0.28299999999999997</v>
          </cell>
          <cell r="AA77">
            <v>0.28299999999999997</v>
          </cell>
          <cell r="AB77">
            <v>0.28299999999999997</v>
          </cell>
          <cell r="AD77">
            <v>0.84899999999999998</v>
          </cell>
          <cell r="AE77">
            <v>0.84899999999999998</v>
          </cell>
          <cell r="AG77">
            <v>3.3959999999999999</v>
          </cell>
          <cell r="AH77">
            <v>5.274</v>
          </cell>
        </row>
        <row r="78">
          <cell r="A78" t="str">
            <v>OTHER SALES</v>
          </cell>
          <cell r="E78">
            <v>0</v>
          </cell>
          <cell r="F78">
            <v>0</v>
          </cell>
          <cell r="G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S78">
            <v>0</v>
          </cell>
          <cell r="T78">
            <v>0</v>
          </cell>
          <cell r="U78">
            <v>0</v>
          </cell>
          <cell r="W78">
            <v>0</v>
          </cell>
          <cell r="X78">
            <v>0</v>
          </cell>
          <cell r="Z78">
            <v>0</v>
          </cell>
          <cell r="AA78">
            <v>0</v>
          </cell>
          <cell r="AB78">
            <v>0</v>
          </cell>
          <cell r="AD78">
            <v>0</v>
          </cell>
          <cell r="AE78">
            <v>0</v>
          </cell>
          <cell r="AG78">
            <v>0</v>
          </cell>
          <cell r="AH78">
            <v>0</v>
          </cell>
        </row>
        <row r="79">
          <cell r="E79" t="str">
            <v xml:space="preserve">______ </v>
          </cell>
          <cell r="F79" t="str">
            <v xml:space="preserve">______ </v>
          </cell>
          <cell r="G79" t="str">
            <v xml:space="preserve">______ </v>
          </cell>
          <cell r="I79" t="str">
            <v xml:space="preserve">______ </v>
          </cell>
          <cell r="J79" t="str">
            <v xml:space="preserve">______ </v>
          </cell>
          <cell r="L79" t="str">
            <v xml:space="preserve">______ </v>
          </cell>
          <cell r="M79" t="str">
            <v xml:space="preserve">______ </v>
          </cell>
          <cell r="N79" t="str">
            <v xml:space="preserve">______ </v>
          </cell>
          <cell r="P79" t="str">
            <v xml:space="preserve">______ </v>
          </cell>
          <cell r="Q79" t="str">
            <v xml:space="preserve">______ </v>
          </cell>
          <cell r="S79" t="str">
            <v xml:space="preserve">______ </v>
          </cell>
          <cell r="T79" t="str">
            <v xml:space="preserve">______ </v>
          </cell>
          <cell r="U79" t="str">
            <v xml:space="preserve">______ </v>
          </cell>
          <cell r="W79" t="str">
            <v xml:space="preserve">______ </v>
          </cell>
          <cell r="X79" t="str">
            <v xml:space="preserve">______ </v>
          </cell>
          <cell r="Z79" t="str">
            <v xml:space="preserve">______ </v>
          </cell>
          <cell r="AA79" t="str">
            <v xml:space="preserve">______ </v>
          </cell>
          <cell r="AB79" t="str">
            <v xml:space="preserve">______ </v>
          </cell>
          <cell r="AD79" t="str">
            <v xml:space="preserve">______ </v>
          </cell>
          <cell r="AE79" t="str">
            <v xml:space="preserve">______ </v>
          </cell>
          <cell r="AG79" t="str">
            <v xml:space="preserve">______ </v>
          </cell>
          <cell r="AH79" t="str">
            <v xml:space="preserve">______ </v>
          </cell>
        </row>
        <row r="80">
          <cell r="A80" t="str">
            <v>SALES</v>
          </cell>
          <cell r="E80">
            <v>24.472999999999999</v>
          </cell>
          <cell r="F80">
            <v>23.7</v>
          </cell>
          <cell r="G80">
            <v>39.450000000000003</v>
          </cell>
          <cell r="I80">
            <v>86.953000000000003</v>
          </cell>
          <cell r="J80">
            <v>87.623000000000005</v>
          </cell>
          <cell r="L80">
            <v>12.899999999999999</v>
          </cell>
          <cell r="M80">
            <v>14.3</v>
          </cell>
          <cell r="N80">
            <v>18.100000000000001</v>
          </cell>
          <cell r="P80">
            <v>105.596</v>
          </cell>
          <cell r="Q80">
            <v>45.300000000000004</v>
          </cell>
          <cell r="S80">
            <v>33.591000000000001</v>
          </cell>
          <cell r="T80">
            <v>34.594000000000001</v>
          </cell>
          <cell r="U80">
            <v>47.387999999999998</v>
          </cell>
          <cell r="W80">
            <v>115.57299999999999</v>
          </cell>
          <cell r="X80">
            <v>115.57299999999999</v>
          </cell>
          <cell r="Z80">
            <v>49.105000000000004</v>
          </cell>
          <cell r="AA80">
            <v>50.61</v>
          </cell>
          <cell r="AB80">
            <v>50.957099999999997</v>
          </cell>
          <cell r="AD80">
            <v>157.26999999999998</v>
          </cell>
          <cell r="AE80">
            <v>150.6721</v>
          </cell>
          <cell r="AG80">
            <v>465.392</v>
          </cell>
          <cell r="AH80">
            <v>399.16810000000004</v>
          </cell>
        </row>
        <row r="82">
          <cell r="A82" t="str">
            <v>STANDARD MARGIN</v>
          </cell>
          <cell r="E82">
            <v>17.099</v>
          </cell>
          <cell r="F82">
            <v>16.3</v>
          </cell>
          <cell r="G82">
            <v>27.93</v>
          </cell>
          <cell r="I82">
            <v>59.669000000000004</v>
          </cell>
          <cell r="J82">
            <v>61.329000000000008</v>
          </cell>
          <cell r="L82">
            <v>9.3000000000000007</v>
          </cell>
          <cell r="M82">
            <v>9.7999999999999989</v>
          </cell>
          <cell r="N82">
            <v>11.700000000000001</v>
          </cell>
          <cell r="P82">
            <v>75.257000000000005</v>
          </cell>
          <cell r="Q82">
            <v>30.799999999999997</v>
          </cell>
          <cell r="S82">
            <v>22.856999999999999</v>
          </cell>
          <cell r="T82">
            <v>23.75</v>
          </cell>
          <cell r="U82">
            <v>34.370999999999995</v>
          </cell>
          <cell r="W82">
            <v>80.978000000000009</v>
          </cell>
          <cell r="X82">
            <v>80.978000000000009</v>
          </cell>
          <cell r="Z82">
            <v>33.195999999999998</v>
          </cell>
          <cell r="AA82">
            <v>34.229999999999997</v>
          </cell>
          <cell r="AB82">
            <v>40.712000000000003</v>
          </cell>
          <cell r="AD82">
            <v>108.13800000000001</v>
          </cell>
          <cell r="AE82">
            <v>108.13800000000001</v>
          </cell>
          <cell r="AG82">
            <v>324.04199999999997</v>
          </cell>
          <cell r="AH82">
            <v>281.245</v>
          </cell>
        </row>
        <row r="83">
          <cell r="B83" t="str">
            <v>% SALES</v>
          </cell>
          <cell r="E83">
            <v>0.69868835042700117</v>
          </cell>
          <cell r="F83">
            <v>0.68776371308016881</v>
          </cell>
          <cell r="G83">
            <v>0.70798479087452471</v>
          </cell>
          <cell r="I83">
            <v>0.68622129196232451</v>
          </cell>
          <cell r="J83">
            <v>0.69991897104641476</v>
          </cell>
          <cell r="L83">
            <v>0.72093023255813971</v>
          </cell>
          <cell r="M83">
            <v>0.6853146853146852</v>
          </cell>
          <cell r="N83">
            <v>0.64640883977900554</v>
          </cell>
          <cell r="P83">
            <v>0.71268798060532601</v>
          </cell>
          <cell r="Q83">
            <v>0.67991169977924937</v>
          </cell>
          <cell r="S83">
            <v>0.68045012056800924</v>
          </cell>
          <cell r="T83">
            <v>0.68653523732439148</v>
          </cell>
          <cell r="U83">
            <v>0.72531020511521893</v>
          </cell>
          <cell r="W83">
            <v>0.70066538032239378</v>
          </cell>
          <cell r="X83">
            <v>0.70066538032239378</v>
          </cell>
          <cell r="Z83">
            <v>0.67602077181549736</v>
          </cell>
          <cell r="AA83">
            <v>0.67634854771784225</v>
          </cell>
          <cell r="AB83">
            <v>0.7989465648555355</v>
          </cell>
          <cell r="AD83">
            <v>0.68759458256501571</v>
          </cell>
          <cell r="AE83">
            <v>0.71770420668458201</v>
          </cell>
          <cell r="AG83">
            <v>0.69627754667033381</v>
          </cell>
          <cell r="AH83">
            <v>0.70457784577475002</v>
          </cell>
        </row>
        <row r="85">
          <cell r="A85" t="str">
            <v>OPS PERIOD COSTS</v>
          </cell>
          <cell r="E85">
            <v>0.21899999999999997</v>
          </cell>
          <cell r="F85">
            <v>0.53100000000000003</v>
          </cell>
          <cell r="G85">
            <v>0.70199999999999996</v>
          </cell>
          <cell r="I85">
            <v>1.6</v>
          </cell>
          <cell r="J85">
            <v>1.452</v>
          </cell>
          <cell r="L85">
            <v>0.68700000000000006</v>
          </cell>
          <cell r="M85">
            <v>0.68700000000000006</v>
          </cell>
          <cell r="N85">
            <v>0.72</v>
          </cell>
          <cell r="P85">
            <v>2.0939999999999999</v>
          </cell>
          <cell r="Q85">
            <v>2.0939999999999999</v>
          </cell>
          <cell r="S85">
            <v>0.55000000000000004</v>
          </cell>
          <cell r="T85">
            <v>0.55000000000000004</v>
          </cell>
          <cell r="U85">
            <v>0.59400000000000008</v>
          </cell>
          <cell r="W85">
            <v>1.694</v>
          </cell>
          <cell r="X85">
            <v>1.694</v>
          </cell>
          <cell r="Z85">
            <v>0.34899999999999998</v>
          </cell>
          <cell r="AA85">
            <v>0.34899999999999998</v>
          </cell>
          <cell r="AB85">
            <v>0.36</v>
          </cell>
          <cell r="AD85">
            <v>1.0580000000000001</v>
          </cell>
          <cell r="AE85">
            <v>1.0580000000000001</v>
          </cell>
          <cell r="AG85">
            <v>6.4460000000000006</v>
          </cell>
          <cell r="AH85">
            <v>6.298</v>
          </cell>
        </row>
        <row r="86">
          <cell r="A86" t="str">
            <v>SOURCING PERIOD COSTS</v>
          </cell>
          <cell r="E86">
            <v>-0.91300000000000003</v>
          </cell>
          <cell r="F86">
            <v>-0.29900000000000004</v>
          </cell>
          <cell r="G86">
            <v>-0.36699999999999999</v>
          </cell>
          <cell r="I86">
            <v>-0.90800000000000014</v>
          </cell>
          <cell r="J86">
            <v>-1.579</v>
          </cell>
          <cell r="L86">
            <v>-0.376</v>
          </cell>
          <cell r="M86">
            <v>-0.376</v>
          </cell>
          <cell r="N86">
            <v>-0.377</v>
          </cell>
          <cell r="P86">
            <v>-1.129</v>
          </cell>
          <cell r="Q86">
            <v>-1.129</v>
          </cell>
          <cell r="S86">
            <v>-0.46599999999999997</v>
          </cell>
          <cell r="T86">
            <v>-0.46599999999999997</v>
          </cell>
          <cell r="U86">
            <v>-0.47199999999999998</v>
          </cell>
          <cell r="W86">
            <v>-1.4040000000000001</v>
          </cell>
          <cell r="X86">
            <v>-1.4040000000000001</v>
          </cell>
          <cell r="Z86">
            <v>-0.6349999999999999</v>
          </cell>
          <cell r="AA86">
            <v>-0.6349999999999999</v>
          </cell>
          <cell r="AB86">
            <v>-0.63600000000000001</v>
          </cell>
          <cell r="AD86">
            <v>-1.9059999999999999</v>
          </cell>
          <cell r="AE86">
            <v>-1.9059999999999999</v>
          </cell>
          <cell r="AG86">
            <v>-5.3470000000000004</v>
          </cell>
          <cell r="AH86">
            <v>-6.0179999999999998</v>
          </cell>
        </row>
        <row r="87">
          <cell r="A87" t="str">
            <v>STD AMORT/INV COSTS</v>
          </cell>
          <cell r="E87">
            <v>0.56399999999999995</v>
          </cell>
          <cell r="F87">
            <v>0.29900000000000004</v>
          </cell>
          <cell r="G87">
            <v>0.46700000000000003</v>
          </cell>
          <cell r="I87">
            <v>0.99800000000000011</v>
          </cell>
          <cell r="J87">
            <v>1.33</v>
          </cell>
          <cell r="L87">
            <v>0.35799999999999998</v>
          </cell>
          <cell r="M87">
            <v>0.35799999999999998</v>
          </cell>
          <cell r="N87">
            <v>0.38300000000000001</v>
          </cell>
          <cell r="P87">
            <v>1.099</v>
          </cell>
          <cell r="Q87">
            <v>1.099</v>
          </cell>
          <cell r="S87">
            <v>0.43099999999999999</v>
          </cell>
          <cell r="T87">
            <v>0.43099999999999999</v>
          </cell>
          <cell r="U87">
            <v>0.45200000000000001</v>
          </cell>
          <cell r="W87">
            <v>1.3140000000000001</v>
          </cell>
          <cell r="X87">
            <v>1.3140000000000001</v>
          </cell>
          <cell r="Z87">
            <v>0.43099999999999999</v>
          </cell>
          <cell r="AA87">
            <v>0.43099999999999999</v>
          </cell>
          <cell r="AB87">
            <v>0.45300000000000001</v>
          </cell>
          <cell r="AD87">
            <v>1.3150000000000002</v>
          </cell>
          <cell r="AE87">
            <v>1.3150000000000002</v>
          </cell>
          <cell r="AG87">
            <v>4.726</v>
          </cell>
          <cell r="AH87">
            <v>5.0579999999999998</v>
          </cell>
        </row>
        <row r="88">
          <cell r="A88" t="str">
            <v>SERVICE PERIOD COSTS</v>
          </cell>
          <cell r="E88">
            <v>6.4000000000000001E-2</v>
          </cell>
          <cell r="F88">
            <v>1.2999999999999999E-2</v>
          </cell>
          <cell r="G88">
            <v>2.3E-2</v>
          </cell>
          <cell r="I88">
            <v>4.9000000000000002E-2</v>
          </cell>
          <cell r="J88">
            <v>0.1</v>
          </cell>
          <cell r="L88">
            <v>0.17100000000000001</v>
          </cell>
          <cell r="M88">
            <v>0.17100000000000001</v>
          </cell>
          <cell r="N88">
            <v>0.2</v>
          </cell>
          <cell r="P88">
            <v>0.64900000000000002</v>
          </cell>
          <cell r="Q88">
            <v>0.54200000000000004</v>
          </cell>
          <cell r="S88">
            <v>0.29499999999999998</v>
          </cell>
          <cell r="T88">
            <v>0.29499999999999998</v>
          </cell>
          <cell r="U88">
            <v>0.2</v>
          </cell>
          <cell r="W88">
            <v>0.78999999999999992</v>
          </cell>
          <cell r="X88">
            <v>0.78999999999999992</v>
          </cell>
          <cell r="Z88">
            <v>0.127</v>
          </cell>
          <cell r="AA88">
            <v>0.17699999999999999</v>
          </cell>
          <cell r="AB88">
            <v>0.19700000000000001</v>
          </cell>
          <cell r="AD88">
            <v>0.501</v>
          </cell>
          <cell r="AE88">
            <v>0.501</v>
          </cell>
          <cell r="AG88">
            <v>1.9890000000000001</v>
          </cell>
          <cell r="AH88">
            <v>1.9329999999999998</v>
          </cell>
        </row>
        <row r="89">
          <cell r="A89" t="str">
            <v>OTHER</v>
          </cell>
          <cell r="E89">
            <v>2.4900000000000002</v>
          </cell>
          <cell r="F89">
            <v>3.0209999999999999</v>
          </cell>
          <cell r="G89">
            <v>2.8330000000000002</v>
          </cell>
          <cell r="I89">
            <v>7.992</v>
          </cell>
          <cell r="J89">
            <v>8.3439999999999994</v>
          </cell>
          <cell r="L89">
            <v>2.3389999999999995</v>
          </cell>
          <cell r="M89">
            <v>2.3389999999999995</v>
          </cell>
          <cell r="N89">
            <v>2.714</v>
          </cell>
          <cell r="P89">
            <v>7.532</v>
          </cell>
          <cell r="Q89">
            <v>7.3920000000000003</v>
          </cell>
          <cell r="S89">
            <v>3.3210000000000002</v>
          </cell>
          <cell r="T89">
            <v>3.3219999999999996</v>
          </cell>
          <cell r="U89">
            <v>4.0609999999999999</v>
          </cell>
          <cell r="W89">
            <v>10.703999999999999</v>
          </cell>
          <cell r="X89">
            <v>10.703999999999999</v>
          </cell>
          <cell r="Z89">
            <v>3.6929999999999996</v>
          </cell>
          <cell r="AA89">
            <v>3.7429999999999994</v>
          </cell>
          <cell r="AB89">
            <v>3.702</v>
          </cell>
          <cell r="AD89">
            <v>11.138000000000002</v>
          </cell>
          <cell r="AE89">
            <v>11.138000000000002</v>
          </cell>
          <cell r="AG89">
            <v>37.366</v>
          </cell>
          <cell r="AH89">
            <v>37.578000000000003</v>
          </cell>
        </row>
        <row r="90">
          <cell r="E90" t="str">
            <v xml:space="preserve">______ </v>
          </cell>
          <cell r="F90" t="str">
            <v xml:space="preserve">______ </v>
          </cell>
          <cell r="G90" t="str">
            <v xml:space="preserve">______ </v>
          </cell>
          <cell r="I90" t="str">
            <v xml:space="preserve">______ </v>
          </cell>
          <cell r="J90" t="str">
            <v xml:space="preserve">______ </v>
          </cell>
          <cell r="L90" t="str">
            <v xml:space="preserve">______ </v>
          </cell>
          <cell r="M90" t="str">
            <v xml:space="preserve">______ </v>
          </cell>
          <cell r="N90" t="str">
            <v xml:space="preserve">______ </v>
          </cell>
          <cell r="P90" t="str">
            <v xml:space="preserve">______ </v>
          </cell>
          <cell r="Q90" t="str">
            <v xml:space="preserve">______ </v>
          </cell>
          <cell r="S90" t="str">
            <v xml:space="preserve">______ </v>
          </cell>
          <cell r="T90" t="str">
            <v xml:space="preserve">______ </v>
          </cell>
          <cell r="U90" t="str">
            <v xml:space="preserve">______ </v>
          </cell>
          <cell r="W90" t="str">
            <v xml:space="preserve">______ </v>
          </cell>
          <cell r="X90" t="str">
            <v xml:space="preserve">______ </v>
          </cell>
          <cell r="Z90" t="str">
            <v xml:space="preserve">______ </v>
          </cell>
          <cell r="AA90" t="str">
            <v xml:space="preserve">______ </v>
          </cell>
          <cell r="AB90" t="str">
            <v xml:space="preserve">______ </v>
          </cell>
          <cell r="AD90" t="str">
            <v xml:space="preserve">______ </v>
          </cell>
          <cell r="AE90" t="str">
            <v xml:space="preserve">______ </v>
          </cell>
          <cell r="AG90" t="str">
            <v xml:space="preserve">______ </v>
          </cell>
          <cell r="AH90" t="str">
            <v xml:space="preserve">______ </v>
          </cell>
        </row>
        <row r="91">
          <cell r="A91" t="str">
            <v>TOTAL PERIOD COSTS</v>
          </cell>
          <cell r="E91">
            <v>2.4239999999999999</v>
          </cell>
          <cell r="F91">
            <v>3.5649999999999999</v>
          </cell>
          <cell r="G91">
            <v>3.6580000000000004</v>
          </cell>
          <cell r="I91">
            <v>9.7309999999999999</v>
          </cell>
          <cell r="J91">
            <v>9.6470000000000002</v>
          </cell>
          <cell r="L91">
            <v>3.1789999999999994</v>
          </cell>
          <cell r="M91">
            <v>3.1789999999999994</v>
          </cell>
          <cell r="N91">
            <v>3.6399999999999997</v>
          </cell>
          <cell r="P91">
            <v>10.245000000000001</v>
          </cell>
          <cell r="Q91">
            <v>9.9980000000000011</v>
          </cell>
          <cell r="S91">
            <v>4.1310000000000002</v>
          </cell>
          <cell r="T91">
            <v>4.1319999999999997</v>
          </cell>
          <cell r="U91">
            <v>4.835</v>
          </cell>
          <cell r="W91">
            <v>13.097999999999999</v>
          </cell>
          <cell r="X91">
            <v>13.097999999999999</v>
          </cell>
          <cell r="Z91">
            <v>3.9649999999999999</v>
          </cell>
          <cell r="AA91">
            <v>4.0649999999999995</v>
          </cell>
          <cell r="AB91">
            <v>4.0759999999999996</v>
          </cell>
          <cell r="AD91">
            <v>12.106000000000002</v>
          </cell>
          <cell r="AE91">
            <v>12.106000000000002</v>
          </cell>
          <cell r="AG91">
            <v>45.18</v>
          </cell>
          <cell r="AH91">
            <v>44.849000000000004</v>
          </cell>
        </row>
        <row r="93">
          <cell r="A93" t="str">
            <v>GROSS MARGIN</v>
          </cell>
          <cell r="E93">
            <v>14.675000000000001</v>
          </cell>
          <cell r="F93">
            <v>12.735000000000001</v>
          </cell>
          <cell r="G93">
            <v>24.271999999999998</v>
          </cell>
          <cell r="I93">
            <v>49.938000000000002</v>
          </cell>
          <cell r="J93">
            <v>51.682000000000009</v>
          </cell>
          <cell r="L93">
            <v>6.1210000000000013</v>
          </cell>
          <cell r="M93">
            <v>6.6209999999999996</v>
          </cell>
          <cell r="N93">
            <v>8.0600000000000023</v>
          </cell>
          <cell r="P93">
            <v>65.012</v>
          </cell>
          <cell r="Q93">
            <v>20.801999999999996</v>
          </cell>
          <cell r="S93">
            <v>18.725999999999999</v>
          </cell>
          <cell r="T93">
            <v>19.618000000000002</v>
          </cell>
          <cell r="U93">
            <v>29.535999999999994</v>
          </cell>
          <cell r="W93">
            <v>67.88000000000001</v>
          </cell>
          <cell r="X93">
            <v>67.88000000000001</v>
          </cell>
          <cell r="Z93">
            <v>29.230999999999998</v>
          </cell>
          <cell r="AA93">
            <v>30.164999999999999</v>
          </cell>
          <cell r="AB93">
            <v>36.636000000000003</v>
          </cell>
          <cell r="AD93">
            <v>96.032000000000011</v>
          </cell>
          <cell r="AE93">
            <v>96.032000000000011</v>
          </cell>
          <cell r="AG93">
            <v>278.86199999999997</v>
          </cell>
          <cell r="AH93">
            <v>236.39600000000002</v>
          </cell>
        </row>
        <row r="94">
          <cell r="B94" t="str">
            <v>% SALES</v>
          </cell>
          <cell r="E94">
            <v>0.59964042005475426</v>
          </cell>
          <cell r="F94">
            <v>0.53734177215189882</v>
          </cell>
          <cell r="G94">
            <v>0.61525982256020273</v>
          </cell>
          <cell r="I94">
            <v>0.5743102595655124</v>
          </cell>
          <cell r="J94">
            <v>0.5898223069285462</v>
          </cell>
          <cell r="L94">
            <v>0.47449612403100788</v>
          </cell>
          <cell r="M94">
            <v>0.46300699300699294</v>
          </cell>
          <cell r="N94">
            <v>0.44530386740331501</v>
          </cell>
          <cell r="P94">
            <v>0.61566726012348949</v>
          </cell>
          <cell r="Q94">
            <v>0.45920529801324489</v>
          </cell>
          <cell r="S94">
            <v>0.55747075109404298</v>
          </cell>
          <cell r="T94">
            <v>0.56709255940336478</v>
          </cell>
          <cell r="U94">
            <v>0.62328015531358139</v>
          </cell>
          <cell r="W94">
            <v>0.5873344120166476</v>
          </cell>
          <cell r="X94">
            <v>0.5873344120166476</v>
          </cell>
          <cell r="Z94">
            <v>0.59527543020059048</v>
          </cell>
          <cell r="AA94">
            <v>0.5960284528749259</v>
          </cell>
          <cell r="AB94">
            <v>0.71895771148672127</v>
          </cell>
          <cell r="AD94">
            <v>0.61061868124880792</v>
          </cell>
          <cell r="AE94">
            <v>0.63735754661944721</v>
          </cell>
          <cell r="AG94">
            <v>0.5991980953690651</v>
          </cell>
          <cell r="AH94">
            <v>0.59222167302447259</v>
          </cell>
        </row>
        <row r="96">
          <cell r="A96" t="str">
            <v>R&amp;D EXPENSE</v>
          </cell>
          <cell r="E96">
            <v>6.9710000000000001</v>
          </cell>
          <cell r="F96">
            <v>7.2430000000000003</v>
          </cell>
          <cell r="G96">
            <v>8.9639999999999986</v>
          </cell>
          <cell r="I96">
            <v>20.789000000000001</v>
          </cell>
          <cell r="J96">
            <v>23.177999999999997</v>
          </cell>
          <cell r="L96">
            <v>6.9</v>
          </cell>
          <cell r="M96">
            <v>6.9</v>
          </cell>
          <cell r="N96">
            <v>8.6999999999999993</v>
          </cell>
          <cell r="P96">
            <v>21.45</v>
          </cell>
          <cell r="Q96">
            <v>22.5</v>
          </cell>
          <cell r="S96">
            <v>7.5350000000000001</v>
          </cell>
          <cell r="T96">
            <v>7.5369999999999999</v>
          </cell>
          <cell r="U96">
            <v>7.7370000000000001</v>
          </cell>
          <cell r="W96">
            <v>22.808999999999997</v>
          </cell>
          <cell r="X96">
            <v>22.808999999999997</v>
          </cell>
          <cell r="Z96">
            <v>7.8860000000000001</v>
          </cell>
          <cell r="AA96">
            <v>7.8860000000000001</v>
          </cell>
          <cell r="AB96">
            <v>8.0869999999999997</v>
          </cell>
          <cell r="AD96">
            <v>23.858999999999998</v>
          </cell>
          <cell r="AE96">
            <v>23.858999999999998</v>
          </cell>
          <cell r="AG96">
            <v>88.907000000000011</v>
          </cell>
          <cell r="AH96">
            <v>92.346000000000004</v>
          </cell>
        </row>
        <row r="97">
          <cell r="A97" t="str">
            <v>SLS &amp; MKTG EXP - DIV</v>
          </cell>
          <cell r="E97">
            <v>2.2829999999999999</v>
          </cell>
          <cell r="F97">
            <v>2.1670000000000003</v>
          </cell>
          <cell r="G97">
            <v>2.5549999999999997</v>
          </cell>
          <cell r="I97">
            <v>6.7210000000000001</v>
          </cell>
          <cell r="J97">
            <v>7.0049999999999999</v>
          </cell>
          <cell r="L97">
            <v>2.3250000000000002</v>
          </cell>
          <cell r="M97">
            <v>2.2750000000000004</v>
          </cell>
          <cell r="N97">
            <v>2.5680000000000001</v>
          </cell>
          <cell r="P97">
            <v>7.168000000000001</v>
          </cell>
          <cell r="Q97">
            <v>7.168000000000001</v>
          </cell>
          <cell r="S97">
            <v>2.2130000000000001</v>
          </cell>
          <cell r="T97">
            <v>2.198</v>
          </cell>
          <cell r="U97">
            <v>2.419</v>
          </cell>
          <cell r="W97">
            <v>6.83</v>
          </cell>
          <cell r="X97">
            <v>6.83</v>
          </cell>
          <cell r="Z97">
            <v>2.214</v>
          </cell>
          <cell r="AA97">
            <v>2.1989999999999998</v>
          </cell>
          <cell r="AB97">
            <v>2.3729999999999998</v>
          </cell>
          <cell r="AD97">
            <v>6.7859999999999996</v>
          </cell>
          <cell r="AE97">
            <v>6.7859999999999996</v>
          </cell>
          <cell r="AG97">
            <v>27.504999999999995</v>
          </cell>
          <cell r="AH97">
            <v>27.788999999999998</v>
          </cell>
        </row>
        <row r="98">
          <cell r="A98" t="str">
            <v>SLS &amp; MKTG EXP - ALLOC</v>
          </cell>
          <cell r="E98">
            <v>1.0780000000000001</v>
          </cell>
          <cell r="F98">
            <v>1.218</v>
          </cell>
          <cell r="G98">
            <v>1.327</v>
          </cell>
          <cell r="I98">
            <v>3.6750000000000003</v>
          </cell>
          <cell r="J98">
            <v>3.6230000000000002</v>
          </cell>
          <cell r="L98">
            <v>1.2799999999999998</v>
          </cell>
          <cell r="M98">
            <v>1.278</v>
          </cell>
          <cell r="N98">
            <v>1.3939999999999999</v>
          </cell>
          <cell r="P98">
            <v>3.9520000000000004</v>
          </cell>
          <cell r="Q98">
            <v>3.9520000000000004</v>
          </cell>
          <cell r="S98">
            <v>1.3300000000000003</v>
          </cell>
          <cell r="T98">
            <v>1.3310000000000002</v>
          </cell>
          <cell r="U98">
            <v>1.44</v>
          </cell>
          <cell r="W98">
            <v>4.101</v>
          </cell>
          <cell r="X98">
            <v>4.101</v>
          </cell>
          <cell r="Z98">
            <v>1.357</v>
          </cell>
          <cell r="AA98">
            <v>1.355</v>
          </cell>
          <cell r="AB98">
            <v>1.0559999999999998</v>
          </cell>
          <cell r="AD98">
            <v>3.7680000000000002</v>
          </cell>
          <cell r="AE98">
            <v>3.7680000000000002</v>
          </cell>
          <cell r="AG98">
            <v>15.496</v>
          </cell>
          <cell r="AH98">
            <v>15.444000000000003</v>
          </cell>
        </row>
        <row r="99">
          <cell r="E99" t="str">
            <v xml:space="preserve">______ </v>
          </cell>
          <cell r="F99" t="str">
            <v xml:space="preserve">______ </v>
          </cell>
          <cell r="G99" t="str">
            <v xml:space="preserve">______ </v>
          </cell>
          <cell r="I99" t="str">
            <v xml:space="preserve">______ </v>
          </cell>
          <cell r="J99" t="str">
            <v xml:space="preserve">______ </v>
          </cell>
          <cell r="L99" t="str">
            <v xml:space="preserve">______ </v>
          </cell>
          <cell r="M99" t="str">
            <v xml:space="preserve">______ </v>
          </cell>
          <cell r="N99" t="str">
            <v xml:space="preserve">______ </v>
          </cell>
          <cell r="P99" t="str">
            <v xml:space="preserve">______ </v>
          </cell>
          <cell r="Q99" t="str">
            <v xml:space="preserve">______ </v>
          </cell>
          <cell r="S99" t="str">
            <v xml:space="preserve">______ </v>
          </cell>
          <cell r="T99" t="str">
            <v xml:space="preserve">______ </v>
          </cell>
          <cell r="U99" t="str">
            <v xml:space="preserve">______ </v>
          </cell>
          <cell r="W99" t="str">
            <v xml:space="preserve">______ </v>
          </cell>
          <cell r="X99" t="str">
            <v xml:space="preserve">______ </v>
          </cell>
          <cell r="Z99" t="str">
            <v xml:space="preserve">______ </v>
          </cell>
          <cell r="AA99" t="str">
            <v xml:space="preserve">______ </v>
          </cell>
          <cell r="AB99" t="str">
            <v xml:space="preserve">______ </v>
          </cell>
          <cell r="AD99" t="str">
            <v xml:space="preserve">______ </v>
          </cell>
          <cell r="AE99" t="str">
            <v xml:space="preserve">______ </v>
          </cell>
          <cell r="AG99" t="str">
            <v xml:space="preserve">______ </v>
          </cell>
          <cell r="AH99" t="str">
            <v xml:space="preserve">______ </v>
          </cell>
        </row>
        <row r="100">
          <cell r="A100" t="str">
            <v>TOTAL SLS &amp; MKTG EXP</v>
          </cell>
          <cell r="E100">
            <v>3.3609999999999998</v>
          </cell>
          <cell r="F100">
            <v>3.3850000000000002</v>
          </cell>
          <cell r="G100">
            <v>3.8819999999999997</v>
          </cell>
          <cell r="I100">
            <v>10.396000000000001</v>
          </cell>
          <cell r="J100">
            <v>10.628</v>
          </cell>
          <cell r="L100">
            <v>3.605</v>
          </cell>
          <cell r="M100">
            <v>3.5530000000000004</v>
          </cell>
          <cell r="N100">
            <v>3.9619999999999997</v>
          </cell>
          <cell r="P100">
            <v>11.120000000000001</v>
          </cell>
          <cell r="Q100">
            <v>11.120000000000001</v>
          </cell>
          <cell r="S100">
            <v>3.5430000000000001</v>
          </cell>
          <cell r="T100">
            <v>3.5289999999999999</v>
          </cell>
          <cell r="U100">
            <v>3.859</v>
          </cell>
          <cell r="W100">
            <v>10.931000000000001</v>
          </cell>
          <cell r="X100">
            <v>10.931000000000001</v>
          </cell>
          <cell r="Z100">
            <v>3.5709999999999997</v>
          </cell>
          <cell r="AA100">
            <v>3.5539999999999998</v>
          </cell>
          <cell r="AB100">
            <v>3.4289999999999994</v>
          </cell>
          <cell r="AD100">
            <v>10.554</v>
          </cell>
          <cell r="AE100">
            <v>10.554</v>
          </cell>
          <cell r="AG100">
            <v>43.000999999999998</v>
          </cell>
          <cell r="AH100">
            <v>43.233000000000004</v>
          </cell>
        </row>
        <row r="102">
          <cell r="A102" t="str">
            <v>G&amp;A EXP - DIV</v>
          </cell>
          <cell r="E102">
            <v>0.308</v>
          </cell>
          <cell r="F102">
            <v>0.53800000000000003</v>
          </cell>
          <cell r="G102">
            <v>0.58800000000000008</v>
          </cell>
          <cell r="I102">
            <v>1.532</v>
          </cell>
          <cell r="J102">
            <v>1.4340000000000002</v>
          </cell>
          <cell r="L102">
            <v>0.51500000000000001</v>
          </cell>
          <cell r="M102">
            <v>0.46499999999999997</v>
          </cell>
          <cell r="N102">
            <v>0.51</v>
          </cell>
          <cell r="P102">
            <v>1.4900000000000002</v>
          </cell>
          <cell r="Q102">
            <v>1.4900000000000002</v>
          </cell>
          <cell r="S102">
            <v>0.48499999999999999</v>
          </cell>
          <cell r="T102">
            <v>0.5</v>
          </cell>
          <cell r="U102">
            <v>0.58499999999999996</v>
          </cell>
          <cell r="W102">
            <v>1.5700000000000003</v>
          </cell>
          <cell r="X102">
            <v>1.5700000000000003</v>
          </cell>
          <cell r="Z102">
            <v>0.51700000000000002</v>
          </cell>
          <cell r="AA102">
            <v>0.51200000000000001</v>
          </cell>
          <cell r="AB102">
            <v>0.70799999999999996</v>
          </cell>
          <cell r="AD102">
            <v>1.7370000000000001</v>
          </cell>
          <cell r="AE102">
            <v>1.7370000000000001</v>
          </cell>
          <cell r="AG102">
            <v>6.3290000000000006</v>
          </cell>
          <cell r="AH102">
            <v>6.2310000000000008</v>
          </cell>
        </row>
        <row r="103">
          <cell r="A103" t="str">
            <v>G&amp;A EXP - ALLOC</v>
          </cell>
          <cell r="E103">
            <v>0.39900000000000002</v>
          </cell>
          <cell r="F103">
            <v>0.71300000000000008</v>
          </cell>
          <cell r="G103">
            <v>0.80100000000000016</v>
          </cell>
          <cell r="I103">
            <v>2.0880000000000001</v>
          </cell>
          <cell r="J103">
            <v>1.913</v>
          </cell>
          <cell r="L103">
            <v>0.64900000000000002</v>
          </cell>
          <cell r="M103">
            <v>0.64900000000000002</v>
          </cell>
          <cell r="N103">
            <v>0.71800000000000008</v>
          </cell>
          <cell r="P103">
            <v>2.016</v>
          </cell>
          <cell r="Q103">
            <v>2.016</v>
          </cell>
          <cell r="S103">
            <v>0.7</v>
          </cell>
          <cell r="T103">
            <v>0.69900000000000007</v>
          </cell>
          <cell r="U103">
            <v>0.77400000000000002</v>
          </cell>
          <cell r="W103">
            <v>2.173</v>
          </cell>
          <cell r="X103">
            <v>2.173</v>
          </cell>
          <cell r="Z103">
            <v>0.74399999999999999</v>
          </cell>
          <cell r="AA103">
            <v>0.74399999999999999</v>
          </cell>
          <cell r="AB103">
            <v>0.92000000000000015</v>
          </cell>
          <cell r="AD103">
            <v>2.4080000000000004</v>
          </cell>
          <cell r="AE103">
            <v>2.4080000000000004</v>
          </cell>
          <cell r="AG103">
            <v>8.6850000000000005</v>
          </cell>
          <cell r="AH103">
            <v>8.51</v>
          </cell>
        </row>
        <row r="104">
          <cell r="E104" t="str">
            <v xml:space="preserve">______ </v>
          </cell>
          <cell r="F104" t="str">
            <v xml:space="preserve">______ </v>
          </cell>
          <cell r="G104" t="str">
            <v xml:space="preserve">______ </v>
          </cell>
          <cell r="I104" t="str">
            <v xml:space="preserve">______ </v>
          </cell>
          <cell r="J104" t="str">
            <v xml:space="preserve">______ </v>
          </cell>
          <cell r="L104" t="str">
            <v xml:space="preserve">______ </v>
          </cell>
          <cell r="M104" t="str">
            <v xml:space="preserve">______ </v>
          </cell>
          <cell r="N104" t="str">
            <v xml:space="preserve">______ </v>
          </cell>
          <cell r="P104" t="str">
            <v xml:space="preserve">______ </v>
          </cell>
          <cell r="Q104" t="str">
            <v xml:space="preserve">______ </v>
          </cell>
          <cell r="S104" t="str">
            <v xml:space="preserve">______ </v>
          </cell>
          <cell r="T104" t="str">
            <v xml:space="preserve">______ </v>
          </cell>
          <cell r="U104" t="str">
            <v xml:space="preserve">______ </v>
          </cell>
          <cell r="W104" t="str">
            <v xml:space="preserve">______ </v>
          </cell>
          <cell r="X104" t="str">
            <v xml:space="preserve">______ </v>
          </cell>
          <cell r="Z104" t="str">
            <v xml:space="preserve">______ </v>
          </cell>
          <cell r="AA104" t="str">
            <v xml:space="preserve">______ </v>
          </cell>
          <cell r="AB104" t="str">
            <v xml:space="preserve">______ </v>
          </cell>
          <cell r="AD104" t="str">
            <v xml:space="preserve">______ </v>
          </cell>
          <cell r="AE104" t="str">
            <v xml:space="preserve">______ </v>
          </cell>
          <cell r="AG104" t="str">
            <v xml:space="preserve">______ </v>
          </cell>
          <cell r="AH104" t="str">
            <v xml:space="preserve">______ </v>
          </cell>
        </row>
        <row r="105">
          <cell r="A105" t="str">
            <v>TOTAL G&amp;A EXPENSE</v>
          </cell>
          <cell r="E105">
            <v>0.70700000000000007</v>
          </cell>
          <cell r="F105">
            <v>1.2510000000000001</v>
          </cell>
          <cell r="G105">
            <v>1.3890000000000002</v>
          </cell>
          <cell r="I105">
            <v>3.62</v>
          </cell>
          <cell r="J105">
            <v>3.3470000000000004</v>
          </cell>
          <cell r="L105">
            <v>1.1640000000000001</v>
          </cell>
          <cell r="M105">
            <v>1.1139999999999999</v>
          </cell>
          <cell r="N105">
            <v>1.2280000000000002</v>
          </cell>
          <cell r="P105">
            <v>3.5060000000000002</v>
          </cell>
          <cell r="Q105">
            <v>3.5060000000000002</v>
          </cell>
          <cell r="S105">
            <v>1.1850000000000001</v>
          </cell>
          <cell r="T105">
            <v>1.1990000000000001</v>
          </cell>
          <cell r="U105">
            <v>1.359</v>
          </cell>
          <cell r="W105">
            <v>3.7430000000000003</v>
          </cell>
          <cell r="X105">
            <v>3.7430000000000003</v>
          </cell>
          <cell r="Z105">
            <v>1.2610000000000001</v>
          </cell>
          <cell r="AA105">
            <v>1.256</v>
          </cell>
          <cell r="AB105">
            <v>1.6280000000000001</v>
          </cell>
          <cell r="AD105">
            <v>4.1450000000000005</v>
          </cell>
          <cell r="AE105">
            <v>4.1450000000000005</v>
          </cell>
          <cell r="AG105">
            <v>15.014000000000001</v>
          </cell>
          <cell r="AH105">
            <v>14.741</v>
          </cell>
        </row>
        <row r="107">
          <cell r="A107" t="str">
            <v>S,G&amp;A - DIV</v>
          </cell>
          <cell r="E107">
            <v>2.5909999999999997</v>
          </cell>
          <cell r="F107">
            <v>2.7050000000000001</v>
          </cell>
          <cell r="G107">
            <v>3.1429999999999998</v>
          </cell>
          <cell r="I107">
            <v>8.2530000000000001</v>
          </cell>
          <cell r="J107">
            <v>8.4390000000000001</v>
          </cell>
          <cell r="L107">
            <v>2.8400000000000003</v>
          </cell>
          <cell r="M107">
            <v>2.74</v>
          </cell>
          <cell r="N107">
            <v>3.0780000000000003</v>
          </cell>
          <cell r="P107">
            <v>8.6580000000000013</v>
          </cell>
          <cell r="Q107">
            <v>8.6580000000000013</v>
          </cell>
          <cell r="S107">
            <v>2.698</v>
          </cell>
          <cell r="T107">
            <v>2.698</v>
          </cell>
          <cell r="U107">
            <v>3.004</v>
          </cell>
          <cell r="W107">
            <v>8.4</v>
          </cell>
          <cell r="X107">
            <v>8.4</v>
          </cell>
          <cell r="Z107">
            <v>2.7309999999999999</v>
          </cell>
          <cell r="AA107">
            <v>2.7109999999999999</v>
          </cell>
          <cell r="AB107">
            <v>3.0809999999999995</v>
          </cell>
          <cell r="AD107">
            <v>8.5229999999999997</v>
          </cell>
          <cell r="AE107">
            <v>8.5229999999999997</v>
          </cell>
          <cell r="AG107">
            <v>33.833999999999996</v>
          </cell>
          <cell r="AH107">
            <v>34.019999999999996</v>
          </cell>
        </row>
        <row r="108">
          <cell r="A108" t="str">
            <v>S,G&amp;A - ALLOC</v>
          </cell>
          <cell r="E108">
            <v>1.4770000000000001</v>
          </cell>
          <cell r="F108">
            <v>1.931</v>
          </cell>
          <cell r="G108">
            <v>2.1280000000000001</v>
          </cell>
          <cell r="I108">
            <v>5.7629999999999999</v>
          </cell>
          <cell r="J108">
            <v>5.5360000000000005</v>
          </cell>
          <cell r="L108">
            <v>1.9289999999999998</v>
          </cell>
          <cell r="M108">
            <v>1.927</v>
          </cell>
          <cell r="N108">
            <v>2.1120000000000001</v>
          </cell>
          <cell r="P108">
            <v>5.968</v>
          </cell>
          <cell r="Q108">
            <v>5.968</v>
          </cell>
          <cell r="S108">
            <v>2.0300000000000002</v>
          </cell>
          <cell r="T108">
            <v>2.0300000000000002</v>
          </cell>
          <cell r="U108">
            <v>2.214</v>
          </cell>
          <cell r="W108">
            <v>6.274</v>
          </cell>
          <cell r="X108">
            <v>6.274</v>
          </cell>
          <cell r="Z108">
            <v>2.101</v>
          </cell>
          <cell r="AA108">
            <v>2.0990000000000002</v>
          </cell>
          <cell r="AB108">
            <v>1.976</v>
          </cell>
          <cell r="AD108">
            <v>6.1760000000000002</v>
          </cell>
          <cell r="AE108">
            <v>6.1760000000000002</v>
          </cell>
          <cell r="AG108">
            <v>24.181000000000001</v>
          </cell>
          <cell r="AH108">
            <v>23.954000000000001</v>
          </cell>
        </row>
        <row r="109">
          <cell r="E109" t="str">
            <v xml:space="preserve">______ </v>
          </cell>
          <cell r="F109" t="str">
            <v xml:space="preserve">______ </v>
          </cell>
          <cell r="G109" t="str">
            <v xml:space="preserve">______ </v>
          </cell>
          <cell r="I109" t="str">
            <v xml:space="preserve">______ </v>
          </cell>
          <cell r="J109" t="str">
            <v xml:space="preserve">______ </v>
          </cell>
          <cell r="L109" t="str">
            <v xml:space="preserve">______ </v>
          </cell>
          <cell r="M109" t="str">
            <v xml:space="preserve">______ </v>
          </cell>
          <cell r="N109" t="str">
            <v xml:space="preserve">______ </v>
          </cell>
          <cell r="P109" t="str">
            <v xml:space="preserve">______ </v>
          </cell>
          <cell r="Q109" t="str">
            <v xml:space="preserve">______ </v>
          </cell>
          <cell r="S109" t="str">
            <v xml:space="preserve">______ </v>
          </cell>
          <cell r="T109" t="str">
            <v xml:space="preserve">______ </v>
          </cell>
          <cell r="U109" t="str">
            <v xml:space="preserve">______ </v>
          </cell>
          <cell r="W109" t="str">
            <v xml:space="preserve">______ </v>
          </cell>
          <cell r="X109" t="str">
            <v xml:space="preserve">______ </v>
          </cell>
          <cell r="Z109" t="str">
            <v xml:space="preserve">______ </v>
          </cell>
          <cell r="AA109" t="str">
            <v xml:space="preserve">______ </v>
          </cell>
          <cell r="AB109" t="str">
            <v xml:space="preserve">______ </v>
          </cell>
          <cell r="AD109" t="str">
            <v xml:space="preserve">______ </v>
          </cell>
          <cell r="AE109" t="str">
            <v xml:space="preserve">______ </v>
          </cell>
          <cell r="AG109" t="str">
            <v xml:space="preserve">______ </v>
          </cell>
          <cell r="AH109" t="str">
            <v xml:space="preserve">______ </v>
          </cell>
        </row>
        <row r="110">
          <cell r="A110" t="str">
            <v>TOTAL OPERATING EXP</v>
          </cell>
          <cell r="E110">
            <v>11.039</v>
          </cell>
          <cell r="F110">
            <v>11.879000000000001</v>
          </cell>
          <cell r="G110">
            <v>14.234999999999999</v>
          </cell>
          <cell r="I110">
            <v>34.805</v>
          </cell>
          <cell r="J110">
            <v>37.152999999999999</v>
          </cell>
          <cell r="L110">
            <v>11.669</v>
          </cell>
          <cell r="M110">
            <v>11.567</v>
          </cell>
          <cell r="N110">
            <v>13.889999999999999</v>
          </cell>
          <cell r="P110">
            <v>36.076000000000001</v>
          </cell>
          <cell r="Q110">
            <v>37.126000000000005</v>
          </cell>
          <cell r="S110">
            <v>12.263000000000002</v>
          </cell>
          <cell r="T110">
            <v>12.265000000000001</v>
          </cell>
          <cell r="U110">
            <v>12.955</v>
          </cell>
          <cell r="W110">
            <v>37.482999999999997</v>
          </cell>
          <cell r="X110">
            <v>37.482999999999997</v>
          </cell>
          <cell r="Z110">
            <v>12.718</v>
          </cell>
          <cell r="AA110">
            <v>12.696</v>
          </cell>
          <cell r="AB110">
            <v>13.143999999999998</v>
          </cell>
          <cell r="AD110">
            <v>38.558</v>
          </cell>
          <cell r="AE110">
            <v>38.558</v>
          </cell>
          <cell r="AG110">
            <v>146.92200000000003</v>
          </cell>
          <cell r="AH110">
            <v>150.32</v>
          </cell>
        </row>
        <row r="111">
          <cell r="B111" t="str">
            <v>% SALES</v>
          </cell>
          <cell r="E111">
            <v>0.45106852449638379</v>
          </cell>
          <cell r="F111">
            <v>0.50122362869198323</v>
          </cell>
          <cell r="G111">
            <v>0.36083650190114064</v>
          </cell>
          <cell r="I111">
            <v>0.40027371108529891</v>
          </cell>
          <cell r="J111">
            <v>0.42400967782431548</v>
          </cell>
          <cell r="L111">
            <v>0.90457364341085289</v>
          </cell>
          <cell r="M111">
            <v>0.8088811188811188</v>
          </cell>
          <cell r="N111">
            <v>0.76740331491712699</v>
          </cell>
          <cell r="P111">
            <v>0.34164172885336563</v>
          </cell>
          <cell r="Q111">
            <v>0.81955849889624732</v>
          </cell>
          <cell r="S111">
            <v>0.36506802417314166</v>
          </cell>
          <cell r="T111">
            <v>0.35454124992773312</v>
          </cell>
          <cell r="U111">
            <v>0.27338144677977549</v>
          </cell>
          <cell r="W111">
            <v>0.32432315506216847</v>
          </cell>
          <cell r="X111">
            <v>0.32432315506216847</v>
          </cell>
          <cell r="Z111">
            <v>0.25899602891762546</v>
          </cell>
          <cell r="AA111">
            <v>0.25085951393005335</v>
          </cell>
          <cell r="AB111">
            <v>0.25794246532867843</v>
          </cell>
          <cell r="AD111">
            <v>0.2451707255039105</v>
          </cell>
          <cell r="AE111">
            <v>0.2559067007096868</v>
          </cell>
          <cell r="AG111">
            <v>0.31569515591157565</v>
          </cell>
          <cell r="AH111">
            <v>0.37658319890792868</v>
          </cell>
        </row>
        <row r="113">
          <cell r="A113" t="str">
            <v>CONTRIBUTION MARGIN</v>
          </cell>
          <cell r="E113">
            <v>3.636000000000001</v>
          </cell>
          <cell r="F113">
            <v>0.85599999999999987</v>
          </cell>
          <cell r="G113">
            <v>10.036999999999999</v>
          </cell>
          <cell r="I113">
            <v>15.133000000000003</v>
          </cell>
          <cell r="J113">
            <v>14.529000000000011</v>
          </cell>
          <cell r="L113">
            <v>-5.5479999999999992</v>
          </cell>
          <cell r="M113">
            <v>-4.9460000000000006</v>
          </cell>
          <cell r="N113">
            <v>-5.8299999999999965</v>
          </cell>
          <cell r="P113">
            <v>28.936</v>
          </cell>
          <cell r="Q113">
            <v>-16.324000000000009</v>
          </cell>
          <cell r="S113">
            <v>6.4629999999999974</v>
          </cell>
          <cell r="T113">
            <v>7.3530000000000015</v>
          </cell>
          <cell r="U113">
            <v>16.580999999999996</v>
          </cell>
          <cell r="W113">
            <v>30.397000000000013</v>
          </cell>
          <cell r="X113">
            <v>30.397000000000013</v>
          </cell>
          <cell r="Z113">
            <v>16.512999999999998</v>
          </cell>
          <cell r="AA113">
            <v>17.469000000000001</v>
          </cell>
          <cell r="AB113">
            <v>23.492000000000004</v>
          </cell>
          <cell r="AD113">
            <v>57.474000000000011</v>
          </cell>
          <cell r="AE113">
            <v>57.474000000000011</v>
          </cell>
          <cell r="AG113">
            <v>131.93999999999994</v>
          </cell>
          <cell r="AH113">
            <v>86.076000000000022</v>
          </cell>
        </row>
        <row r="114">
          <cell r="B114" t="str">
            <v>% SALES</v>
          </cell>
          <cell r="E114">
            <v>0.1485718955583705</v>
          </cell>
          <cell r="F114">
            <v>3.6118143459915611E-2</v>
          </cell>
          <cell r="G114">
            <v>0.25442332065906204</v>
          </cell>
          <cell r="I114">
            <v>0.17403654848021347</v>
          </cell>
          <cell r="J114">
            <v>0.16581262910423072</v>
          </cell>
          <cell r="L114">
            <v>-0.43007751937984495</v>
          </cell>
          <cell r="M114">
            <v>-0.34587412587412592</v>
          </cell>
          <cell r="N114">
            <v>-0.32209944751381192</v>
          </cell>
          <cell r="P114">
            <v>0.27402553127012386</v>
          </cell>
          <cell r="Q114">
            <v>-0.36035320088300238</v>
          </cell>
          <cell r="S114">
            <v>0.19240272692090135</v>
          </cell>
          <cell r="T114">
            <v>0.21255130947563164</v>
          </cell>
          <cell r="U114">
            <v>0.34989870853380595</v>
          </cell>
          <cell r="W114">
            <v>0.26301125695447913</v>
          </cell>
          <cell r="X114">
            <v>0.26301125695447913</v>
          </cell>
          <cell r="Z114">
            <v>0.33627940128296502</v>
          </cell>
          <cell r="AA114">
            <v>0.34516893894487261</v>
          </cell>
          <cell r="AB114">
            <v>0.46101524615804285</v>
          </cell>
          <cell r="AD114">
            <v>0.36544795574489741</v>
          </cell>
          <cell r="AE114">
            <v>0.38145084590976042</v>
          </cell>
          <cell r="AG114">
            <v>0.2835029394574895</v>
          </cell>
          <cell r="AH114">
            <v>0.21563847411654391</v>
          </cell>
        </row>
        <row r="116">
          <cell r="A116" t="str">
            <v>GENERAL FUNDING</v>
          </cell>
          <cell r="E116">
            <v>-1.9039999999999999</v>
          </cell>
          <cell r="F116">
            <v>-1.659</v>
          </cell>
          <cell r="G116">
            <v>-2.762</v>
          </cell>
          <cell r="I116">
            <v>-6.0871599999999999</v>
          </cell>
          <cell r="J116">
            <v>-6.3249999999999993</v>
          </cell>
          <cell r="L116">
            <v>-0.95</v>
          </cell>
          <cell r="M116">
            <v>-1.048</v>
          </cell>
          <cell r="N116">
            <v>-1.3140000000000001</v>
          </cell>
          <cell r="P116">
            <v>-7.3929999999999998</v>
          </cell>
          <cell r="Q116">
            <v>-3.3120000000000003</v>
          </cell>
          <cell r="S116">
            <v>-2.3520000000000003</v>
          </cell>
          <cell r="T116">
            <v>-2.4220000000000002</v>
          </cell>
          <cell r="U116">
            <v>-3.3180000000000001</v>
          </cell>
          <cell r="W116">
            <v>-8.0920000000000005</v>
          </cell>
          <cell r="X116">
            <v>-8.0920000000000005</v>
          </cell>
          <cell r="Z116">
            <v>-3.4370000000000003</v>
          </cell>
          <cell r="AA116">
            <v>-3.5420000000000003</v>
          </cell>
          <cell r="AB116">
            <v>-4.0280000000000005</v>
          </cell>
          <cell r="AD116">
            <v>-11.007</v>
          </cell>
          <cell r="AE116">
            <v>-11.007</v>
          </cell>
          <cell r="AG116">
            <v>-32.579160000000002</v>
          </cell>
          <cell r="AH116">
            <v>-28.736000000000004</v>
          </cell>
        </row>
        <row r="117">
          <cell r="A117" t="str">
            <v>R&amp;D ASSESSMENT</v>
          </cell>
          <cell r="E117">
            <v>2.0129999999999999</v>
          </cell>
          <cell r="F117">
            <v>1.92</v>
          </cell>
          <cell r="G117">
            <v>3.1120000000000001</v>
          </cell>
          <cell r="I117">
            <v>6.9563800000000002</v>
          </cell>
          <cell r="J117">
            <v>7.0449999999999999</v>
          </cell>
          <cell r="L117">
            <v>1.093</v>
          </cell>
          <cell r="M117">
            <v>1.2290000000000001</v>
          </cell>
          <cell r="N117">
            <v>1.4690000000000001</v>
          </cell>
          <cell r="P117">
            <v>8.4480000000000004</v>
          </cell>
          <cell r="Q117">
            <v>3.7909999999999999</v>
          </cell>
          <cell r="S117">
            <v>2.6879999999999997</v>
          </cell>
          <cell r="T117">
            <v>2.7690999999999999</v>
          </cell>
          <cell r="U117">
            <v>3.7904999999999998</v>
          </cell>
          <cell r="W117">
            <v>9.2476000000000003</v>
          </cell>
          <cell r="X117">
            <v>9.2476000000000003</v>
          </cell>
          <cell r="Z117">
            <v>3.9303999999999997</v>
          </cell>
          <cell r="AA117">
            <v>4.0503999999999998</v>
          </cell>
          <cell r="AB117">
            <v>4.6040000000000001</v>
          </cell>
          <cell r="AD117">
            <v>12.5848</v>
          </cell>
          <cell r="AE117">
            <v>12.5848</v>
          </cell>
          <cell r="AG117">
            <v>37.236779999999996</v>
          </cell>
          <cell r="AH117">
            <v>32.668400000000005</v>
          </cell>
        </row>
        <row r="118">
          <cell r="A118" t="str">
            <v>CONTRACT SVC CHG</v>
          </cell>
          <cell r="E118">
            <v>0.30099999999999999</v>
          </cell>
          <cell r="F118">
            <v>0.26800000000000002</v>
          </cell>
          <cell r="G118">
            <v>0.501</v>
          </cell>
          <cell r="I118">
            <v>1.0174560000000001</v>
          </cell>
          <cell r="J118">
            <v>1.07</v>
          </cell>
          <cell r="L118">
            <v>0.13900000000000001</v>
          </cell>
          <cell r="M118">
            <v>0.21800000000000003</v>
          </cell>
          <cell r="N118">
            <v>0.19400000000000001</v>
          </cell>
          <cell r="P118">
            <v>1.25</v>
          </cell>
          <cell r="Q118">
            <v>0.55100000000000005</v>
          </cell>
          <cell r="S118">
            <v>0.39699999999999996</v>
          </cell>
          <cell r="T118">
            <v>0.41</v>
          </cell>
          <cell r="U118">
            <v>0.56500000000000006</v>
          </cell>
          <cell r="W118">
            <v>1.3719999999999999</v>
          </cell>
          <cell r="X118">
            <v>1.3719999999999999</v>
          </cell>
          <cell r="Z118">
            <v>0.58200000000000007</v>
          </cell>
          <cell r="AA118">
            <v>0.60000000000000009</v>
          </cell>
          <cell r="AB118">
            <v>0.68500000000000005</v>
          </cell>
          <cell r="AD118">
            <v>1.867</v>
          </cell>
          <cell r="AE118">
            <v>1.867</v>
          </cell>
          <cell r="AG118">
            <v>5.506456</v>
          </cell>
          <cell r="AH118">
            <v>4.8600000000000003</v>
          </cell>
        </row>
        <row r="119">
          <cell r="A119" t="str">
            <v>AREA COMPENSATION</v>
          </cell>
          <cell r="E119">
            <v>0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B119">
            <v>0</v>
          </cell>
          <cell r="AD119">
            <v>0</v>
          </cell>
          <cell r="AE119">
            <v>0</v>
          </cell>
          <cell r="AG119">
            <v>0</v>
          </cell>
          <cell r="AH119">
            <v>0</v>
          </cell>
        </row>
        <row r="120">
          <cell r="E120" t="str">
            <v xml:space="preserve">______ </v>
          </cell>
          <cell r="F120" t="str">
            <v xml:space="preserve">______ </v>
          </cell>
          <cell r="G120" t="str">
            <v xml:space="preserve">______ </v>
          </cell>
          <cell r="I120" t="str">
            <v xml:space="preserve">______ </v>
          </cell>
          <cell r="J120" t="str">
            <v xml:space="preserve">______ </v>
          </cell>
          <cell r="L120" t="str">
            <v xml:space="preserve">______ </v>
          </cell>
          <cell r="M120" t="str">
            <v xml:space="preserve">______ </v>
          </cell>
          <cell r="N120" t="str">
            <v xml:space="preserve">______ </v>
          </cell>
          <cell r="P120" t="str">
            <v xml:space="preserve">______ </v>
          </cell>
          <cell r="Q120" t="str">
            <v xml:space="preserve">______ </v>
          </cell>
          <cell r="S120" t="str">
            <v xml:space="preserve">______ </v>
          </cell>
          <cell r="T120" t="str">
            <v xml:space="preserve">______ </v>
          </cell>
          <cell r="U120" t="str">
            <v xml:space="preserve">______ </v>
          </cell>
          <cell r="W120" t="str">
            <v xml:space="preserve">______ </v>
          </cell>
          <cell r="X120" t="str">
            <v xml:space="preserve">______ </v>
          </cell>
          <cell r="Z120" t="str">
            <v xml:space="preserve">______ </v>
          </cell>
          <cell r="AA120" t="str">
            <v xml:space="preserve">______ </v>
          </cell>
          <cell r="AB120" t="str">
            <v xml:space="preserve">______ </v>
          </cell>
          <cell r="AD120" t="str">
            <v xml:space="preserve">______ </v>
          </cell>
          <cell r="AE120" t="str">
            <v xml:space="preserve">______ </v>
          </cell>
          <cell r="AG120" t="str">
            <v xml:space="preserve">______ </v>
          </cell>
          <cell r="AH120" t="str">
            <v xml:space="preserve">______ </v>
          </cell>
        </row>
        <row r="121">
          <cell r="A121" t="str">
            <v>ASSESSMENTS/FUNDING</v>
          </cell>
          <cell r="E121">
            <v>0.41</v>
          </cell>
          <cell r="F121">
            <v>0.52899999999999991</v>
          </cell>
          <cell r="G121">
            <v>0.85100000000000009</v>
          </cell>
          <cell r="I121">
            <v>1.8866760000000005</v>
          </cell>
          <cell r="J121">
            <v>1.7900000000000007</v>
          </cell>
          <cell r="L121">
            <v>0.28200000000000003</v>
          </cell>
          <cell r="M121">
            <v>0.39900000000000008</v>
          </cell>
          <cell r="N121">
            <v>0.34900000000000003</v>
          </cell>
          <cell r="P121">
            <v>2.3050000000000006</v>
          </cell>
          <cell r="Q121">
            <v>1.0299999999999998</v>
          </cell>
          <cell r="S121">
            <v>0.73299999999999943</v>
          </cell>
          <cell r="T121">
            <v>0.75709999999999966</v>
          </cell>
          <cell r="U121">
            <v>1.0374999999999996</v>
          </cell>
          <cell r="W121">
            <v>2.5275999999999996</v>
          </cell>
          <cell r="X121">
            <v>2.5275999999999996</v>
          </cell>
          <cell r="Z121">
            <v>1.0753999999999995</v>
          </cell>
          <cell r="AA121">
            <v>1.1083999999999996</v>
          </cell>
          <cell r="AB121">
            <v>1.2609999999999997</v>
          </cell>
          <cell r="AD121">
            <v>3.4447999999999999</v>
          </cell>
          <cell r="AE121">
            <v>3.4447999999999999</v>
          </cell>
          <cell r="AG121">
            <v>10.164075999999994</v>
          </cell>
          <cell r="AH121">
            <v>8.7924000000000007</v>
          </cell>
        </row>
        <row r="123">
          <cell r="A123" t="str">
            <v>OPERATING PROFIT</v>
          </cell>
          <cell r="E123">
            <v>3.2260000000000009</v>
          </cell>
          <cell r="F123">
            <v>0.32699999999999996</v>
          </cell>
          <cell r="G123">
            <v>9.1859999999999982</v>
          </cell>
          <cell r="I123">
            <v>13.246324000000001</v>
          </cell>
          <cell r="J123">
            <v>12.73900000000001</v>
          </cell>
          <cell r="L123">
            <v>-5.8299999999999992</v>
          </cell>
          <cell r="M123">
            <v>-5.3450000000000006</v>
          </cell>
          <cell r="N123">
            <v>-6.1789999999999967</v>
          </cell>
          <cell r="P123">
            <v>26.631</v>
          </cell>
          <cell r="Q123">
            <v>-17.35400000000001</v>
          </cell>
          <cell r="S123">
            <v>5.7299999999999978</v>
          </cell>
          <cell r="T123">
            <v>6.5959000000000021</v>
          </cell>
          <cell r="U123">
            <v>15.543499999999996</v>
          </cell>
          <cell r="W123">
            <v>27.869400000000013</v>
          </cell>
          <cell r="X123">
            <v>27.869400000000013</v>
          </cell>
          <cell r="Z123">
            <v>15.437599999999998</v>
          </cell>
          <cell r="AA123">
            <v>16.360600000000002</v>
          </cell>
          <cell r="AB123">
            <v>22.231000000000005</v>
          </cell>
          <cell r="AD123">
            <v>54.02920000000001</v>
          </cell>
          <cell r="AE123">
            <v>54.02920000000001</v>
          </cell>
          <cell r="AG123">
            <v>121.77592399999995</v>
          </cell>
          <cell r="AH123">
            <v>77.283600000000021</v>
          </cell>
        </row>
        <row r="124">
          <cell r="B124" t="str">
            <v>% SALES</v>
          </cell>
          <cell r="E124">
            <v>0.13181873901851024</v>
          </cell>
          <cell r="F124">
            <v>1.3797468354430378E-2</v>
          </cell>
          <cell r="G124">
            <v>0.23285171102661589</v>
          </cell>
          <cell r="I124">
            <v>0.1523388957252769</v>
          </cell>
          <cell r="J124">
            <v>0.14538420277780958</v>
          </cell>
          <cell r="L124">
            <v>-0.45193798449612399</v>
          </cell>
          <cell r="M124">
            <v>-0.37377622377622383</v>
          </cell>
          <cell r="N124">
            <v>-0.34138121546961303</v>
          </cell>
          <cell r="P124">
            <v>0.25219705291867117</v>
          </cell>
          <cell r="Q124">
            <v>-0.38309050772626951</v>
          </cell>
          <cell r="S124">
            <v>0.17058140573367858</v>
          </cell>
          <cell r="T124">
            <v>0.19066601144707179</v>
          </cell>
          <cell r="U124">
            <v>0.32800498016375446</v>
          </cell>
          <cell r="W124">
            <v>0.24114109696901539</v>
          </cell>
          <cell r="X124">
            <v>0.24114109696901539</v>
          </cell>
          <cell r="Z124">
            <v>0.31437939110070251</v>
          </cell>
          <cell r="AA124">
            <v>0.32326812882829487</v>
          </cell>
          <cell r="AB124">
            <v>0.4362689399514495</v>
          </cell>
          <cell r="AD124">
            <v>0.34354422331023093</v>
          </cell>
          <cell r="AE124">
            <v>0.35858795357601048</v>
          </cell>
          <cell r="AG124">
            <v>0.26166312270086284</v>
          </cell>
          <cell r="AH124">
            <v>0.19361166385790851</v>
          </cell>
        </row>
        <row r="129">
          <cell r="A129" t="str">
            <v>ALCATEL USA, INC.</v>
          </cell>
        </row>
        <row r="130">
          <cell r="A130" t="str">
            <v xml:space="preserve">NETWORKING SYSTEMS GROUP </v>
          </cell>
        </row>
        <row r="131">
          <cell r="A131" t="str">
            <v>SWITCH PRODUCTS</v>
          </cell>
        </row>
        <row r="132">
          <cell r="A132" t="str">
            <v>INCOME STATEMENT</v>
          </cell>
        </row>
        <row r="133">
          <cell r="A133" t="str">
            <v>$M</v>
          </cell>
        </row>
        <row r="135">
          <cell r="I135" t="str">
            <v>1Q01</v>
          </cell>
          <cell r="P135" t="str">
            <v>2Q01</v>
          </cell>
          <cell r="W135" t="str">
            <v>3Q01</v>
          </cell>
          <cell r="AD135" t="str">
            <v>4Q01</v>
          </cell>
          <cell r="AG135" t="str">
            <v>YEAR</v>
          </cell>
        </row>
        <row r="136">
          <cell r="E136" t="str">
            <v>JAN</v>
          </cell>
          <cell r="F136" t="str">
            <v>FEB</v>
          </cell>
          <cell r="G136" t="str">
            <v>MAR</v>
          </cell>
          <cell r="I136" t="str">
            <v xml:space="preserve"> AOP </v>
          </cell>
          <cell r="J136" t="str">
            <v>ACTUAL</v>
          </cell>
          <cell r="L136" t="str">
            <v>APR</v>
          </cell>
          <cell r="M136" t="str">
            <v>MAY</v>
          </cell>
          <cell r="N136" t="str">
            <v>JUN</v>
          </cell>
          <cell r="P136" t="str">
            <v xml:space="preserve"> AOP </v>
          </cell>
          <cell r="Q136" t="str">
            <v>ACTUAL</v>
          </cell>
          <cell r="S136" t="str">
            <v>JUL</v>
          </cell>
          <cell r="T136" t="str">
            <v>AUG</v>
          </cell>
          <cell r="U136" t="str">
            <v>SEP</v>
          </cell>
          <cell r="W136" t="str">
            <v xml:space="preserve"> AOP </v>
          </cell>
          <cell r="X136" t="str">
            <v>ACTUAL</v>
          </cell>
          <cell r="Z136" t="str">
            <v xml:space="preserve"> OCT </v>
          </cell>
          <cell r="AA136" t="str">
            <v xml:space="preserve"> NOV </v>
          </cell>
          <cell r="AB136" t="str">
            <v xml:space="preserve"> DEC </v>
          </cell>
          <cell r="AD136" t="str">
            <v xml:space="preserve"> AOP </v>
          </cell>
          <cell r="AE136" t="str">
            <v xml:space="preserve"> OUTL</v>
          </cell>
          <cell r="AG136" t="str">
            <v xml:space="preserve"> AOP </v>
          </cell>
          <cell r="AH136" t="str">
            <v xml:space="preserve"> OUTL</v>
          </cell>
        </row>
        <row r="137">
          <cell r="A137" t="str">
            <v>ORDERS</v>
          </cell>
          <cell r="E137">
            <v>7.8928899999999995</v>
          </cell>
          <cell r="F137">
            <v>5.5620000000000003</v>
          </cell>
          <cell r="G137">
            <v>7.1585000000000001</v>
          </cell>
          <cell r="I137">
            <v>34.833570000000002</v>
          </cell>
          <cell r="J137">
            <v>20.613389999999999</v>
          </cell>
          <cell r="L137">
            <v>2.7810000000000001</v>
          </cell>
          <cell r="M137">
            <v>2.6780000000000008</v>
          </cell>
          <cell r="N137">
            <v>0.20600000000000002</v>
          </cell>
          <cell r="P137">
            <v>52.745270000000005</v>
          </cell>
          <cell r="Q137">
            <v>5.6650000000000018</v>
          </cell>
          <cell r="S137">
            <v>15.92071</v>
          </cell>
          <cell r="T137">
            <v>15.92277</v>
          </cell>
          <cell r="U137">
            <v>16.025770000000001</v>
          </cell>
          <cell r="W137">
            <v>47.869250000000001</v>
          </cell>
          <cell r="X137">
            <v>47.869250000000001</v>
          </cell>
          <cell r="Z137">
            <v>25.19792</v>
          </cell>
          <cell r="AA137">
            <v>25.304009999999998</v>
          </cell>
          <cell r="AB137">
            <v>18.506112999999999</v>
          </cell>
          <cell r="AD137">
            <v>75.803880000000007</v>
          </cell>
          <cell r="AE137">
            <v>69.008043000000001</v>
          </cell>
          <cell r="AG137">
            <v>211.25197000000003</v>
          </cell>
          <cell r="AH137">
            <v>143.15568300000001</v>
          </cell>
        </row>
        <row r="139">
          <cell r="A139" t="str">
            <v>HARDWARE SALES</v>
          </cell>
          <cell r="E139">
            <v>7.0549999999999997</v>
          </cell>
          <cell r="F139">
            <v>5.2</v>
          </cell>
          <cell r="G139">
            <v>4.9649999999999999</v>
          </cell>
          <cell r="I139">
            <v>32.119</v>
          </cell>
          <cell r="J139">
            <v>17.22</v>
          </cell>
          <cell r="L139">
            <v>1.2</v>
          </cell>
          <cell r="M139">
            <v>1.1000000000000001</v>
          </cell>
          <cell r="N139">
            <v>0</v>
          </cell>
          <cell r="P139">
            <v>47.308999999999997</v>
          </cell>
          <cell r="Q139">
            <v>2.2999999999999998</v>
          </cell>
          <cell r="S139">
            <v>12.324</v>
          </cell>
          <cell r="T139">
            <v>12.326000000000001</v>
          </cell>
          <cell r="U139">
            <v>12.424999999999999</v>
          </cell>
          <cell r="W139">
            <v>37.075000000000003</v>
          </cell>
          <cell r="X139">
            <v>37.075000000000003</v>
          </cell>
          <cell r="Z139">
            <v>18.498000000000001</v>
          </cell>
          <cell r="AA139">
            <v>18.600000000000001</v>
          </cell>
          <cell r="AB139">
            <v>12.0001</v>
          </cell>
          <cell r="AD139">
            <v>55.695999999999998</v>
          </cell>
          <cell r="AE139">
            <v>49.098100000000002</v>
          </cell>
          <cell r="AG139">
            <v>172.19900000000001</v>
          </cell>
          <cell r="AH139">
            <v>105.6931</v>
          </cell>
        </row>
        <row r="140">
          <cell r="A140" t="str">
            <v>SOFTWARE SALES</v>
          </cell>
          <cell r="E140">
            <v>0.33700000000000002</v>
          </cell>
          <cell r="F140">
            <v>0</v>
          </cell>
          <cell r="G140">
            <v>1.7849999999999999</v>
          </cell>
          <cell r="I140">
            <v>1.7</v>
          </cell>
          <cell r="J140">
            <v>2.1219999999999999</v>
          </cell>
          <cell r="L140">
            <v>1.3</v>
          </cell>
          <cell r="M140">
            <v>1.3</v>
          </cell>
          <cell r="N140">
            <v>0.1</v>
          </cell>
          <cell r="P140">
            <v>3.9000000000000004</v>
          </cell>
          <cell r="Q140">
            <v>2.7</v>
          </cell>
          <cell r="S140">
            <v>3.133</v>
          </cell>
          <cell r="T140">
            <v>3.133</v>
          </cell>
          <cell r="U140">
            <v>3.1339999999999999</v>
          </cell>
          <cell r="W140">
            <v>9.3999999999999986</v>
          </cell>
          <cell r="X140">
            <v>9.3999999999999986</v>
          </cell>
          <cell r="Z140">
            <v>5.9660000000000002</v>
          </cell>
          <cell r="AA140">
            <v>5.9669999999999996</v>
          </cell>
          <cell r="AB140">
            <v>5.9669999999999996</v>
          </cell>
          <cell r="AD140">
            <v>17.899999999999999</v>
          </cell>
          <cell r="AE140">
            <v>17.899999999999999</v>
          </cell>
          <cell r="AG140">
            <v>32.9</v>
          </cell>
          <cell r="AH140">
            <v>32.122</v>
          </cell>
        </row>
        <row r="141">
          <cell r="A141" t="str">
            <v>SERVICE SALES</v>
          </cell>
          <cell r="E141">
            <v>0.27100000000000002</v>
          </cell>
          <cell r="F141">
            <v>0.2</v>
          </cell>
          <cell r="G141">
            <v>0.2</v>
          </cell>
          <cell r="I141">
            <v>0</v>
          </cell>
          <cell r="J141">
            <v>0.67100000000000004</v>
          </cell>
          <cell r="L141">
            <v>0.2</v>
          </cell>
          <cell r="M141">
            <v>0.2</v>
          </cell>
          <cell r="N141">
            <v>0.1</v>
          </cell>
          <cell r="P141">
            <v>0</v>
          </cell>
          <cell r="Q141">
            <v>0.5</v>
          </cell>
          <cell r="S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  <cell r="AE141">
            <v>0</v>
          </cell>
          <cell r="AG141">
            <v>0</v>
          </cell>
          <cell r="AH141">
            <v>1.171</v>
          </cell>
        </row>
        <row r="142">
          <cell r="A142" t="str">
            <v>OTHER SALES</v>
          </cell>
          <cell r="E142">
            <v>0</v>
          </cell>
          <cell r="F142">
            <v>0</v>
          </cell>
          <cell r="G142">
            <v>0</v>
          </cell>
          <cell r="I142">
            <v>0</v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  <cell r="AE142">
            <v>0</v>
          </cell>
          <cell r="AG142">
            <v>0</v>
          </cell>
          <cell r="AH142">
            <v>0</v>
          </cell>
        </row>
        <row r="143">
          <cell r="E143" t="str">
            <v xml:space="preserve">______ </v>
          </cell>
          <cell r="F143" t="str">
            <v xml:space="preserve">______ </v>
          </cell>
          <cell r="G143" t="str">
            <v xml:space="preserve">______ </v>
          </cell>
          <cell r="I143" t="str">
            <v xml:space="preserve">______ </v>
          </cell>
          <cell r="J143" t="str">
            <v xml:space="preserve">______ </v>
          </cell>
          <cell r="L143" t="str">
            <v xml:space="preserve">______ </v>
          </cell>
          <cell r="M143" t="str">
            <v xml:space="preserve">______ </v>
          </cell>
          <cell r="N143" t="str">
            <v xml:space="preserve">______ </v>
          </cell>
          <cell r="P143" t="str">
            <v xml:space="preserve">______ </v>
          </cell>
          <cell r="Q143" t="str">
            <v xml:space="preserve">______ </v>
          </cell>
          <cell r="S143" t="str">
            <v xml:space="preserve">______ </v>
          </cell>
          <cell r="T143" t="str">
            <v xml:space="preserve">______ </v>
          </cell>
          <cell r="U143" t="str">
            <v xml:space="preserve">______ </v>
          </cell>
          <cell r="W143" t="str">
            <v xml:space="preserve">______ </v>
          </cell>
          <cell r="X143" t="str">
            <v xml:space="preserve">______ </v>
          </cell>
          <cell r="Z143" t="str">
            <v xml:space="preserve">______ </v>
          </cell>
          <cell r="AA143" t="str">
            <v xml:space="preserve">______ </v>
          </cell>
          <cell r="AB143" t="str">
            <v xml:space="preserve">______ </v>
          </cell>
          <cell r="AD143" t="str">
            <v xml:space="preserve">______ </v>
          </cell>
          <cell r="AE143" t="str">
            <v xml:space="preserve">______ </v>
          </cell>
          <cell r="AG143" t="str">
            <v xml:space="preserve">______ </v>
          </cell>
          <cell r="AH143" t="str">
            <v xml:space="preserve">______ </v>
          </cell>
        </row>
        <row r="144">
          <cell r="A144" t="str">
            <v>SALES</v>
          </cell>
          <cell r="E144">
            <v>7.6629999999999994</v>
          </cell>
          <cell r="F144">
            <v>5.4</v>
          </cell>
          <cell r="G144">
            <v>6.95</v>
          </cell>
          <cell r="I144">
            <v>33.819000000000003</v>
          </cell>
          <cell r="J144">
            <v>20.012999999999998</v>
          </cell>
          <cell r="L144">
            <v>2.7</v>
          </cell>
          <cell r="M144">
            <v>2.6000000000000005</v>
          </cell>
          <cell r="N144">
            <v>0.2</v>
          </cell>
          <cell r="P144">
            <v>51.208999999999996</v>
          </cell>
          <cell r="Q144">
            <v>5.5</v>
          </cell>
          <cell r="S144">
            <v>15.457000000000001</v>
          </cell>
          <cell r="T144">
            <v>15.459</v>
          </cell>
          <cell r="U144">
            <v>15.558999999999999</v>
          </cell>
          <cell r="W144">
            <v>46.475000000000001</v>
          </cell>
          <cell r="X144">
            <v>46.475000000000001</v>
          </cell>
          <cell r="Z144">
            <v>24.464000000000002</v>
          </cell>
          <cell r="AA144">
            <v>24.567</v>
          </cell>
          <cell r="AB144">
            <v>17.967099999999999</v>
          </cell>
          <cell r="AD144">
            <v>73.596000000000004</v>
          </cell>
          <cell r="AE144">
            <v>66.998099999999994</v>
          </cell>
          <cell r="AG144">
            <v>205.09900000000002</v>
          </cell>
          <cell r="AH144">
            <v>138.98609999999999</v>
          </cell>
        </row>
        <row r="146">
          <cell r="A146" t="str">
            <v>STANDARD MARGIN</v>
          </cell>
          <cell r="E146">
            <v>4.8159999999999998</v>
          </cell>
          <cell r="F146">
            <v>3</v>
          </cell>
          <cell r="G146">
            <v>5.03</v>
          </cell>
          <cell r="I146">
            <v>21.95</v>
          </cell>
          <cell r="J146">
            <v>12.846</v>
          </cell>
          <cell r="L146">
            <v>1.7</v>
          </cell>
          <cell r="M146">
            <v>1.4</v>
          </cell>
          <cell r="N146">
            <v>0</v>
          </cell>
          <cell r="P146">
            <v>35.920999999999999</v>
          </cell>
          <cell r="Q146">
            <v>3.0999999999999996</v>
          </cell>
          <cell r="S146">
            <v>10.744</v>
          </cell>
          <cell r="T146">
            <v>10.744</v>
          </cell>
          <cell r="U146">
            <v>10.845000000000001</v>
          </cell>
          <cell r="W146">
            <v>32.332999999999998</v>
          </cell>
          <cell r="X146">
            <v>32.332999999999998</v>
          </cell>
          <cell r="Z146">
            <v>16.878999999999998</v>
          </cell>
          <cell r="AA146">
            <v>16.981999999999999</v>
          </cell>
          <cell r="AB146">
            <v>16.978999999999999</v>
          </cell>
          <cell r="AD146">
            <v>50.839999999999996</v>
          </cell>
          <cell r="AE146">
            <v>50.839999999999996</v>
          </cell>
          <cell r="AG146">
            <v>141.04399999999998</v>
          </cell>
          <cell r="AH146">
            <v>99.119</v>
          </cell>
        </row>
        <row r="147">
          <cell r="B147" t="str">
            <v>% SALES</v>
          </cell>
          <cell r="E147">
            <v>0.62847448779851234</v>
          </cell>
          <cell r="F147">
            <v>0.55555555555555547</v>
          </cell>
          <cell r="G147">
            <v>0.72374100719424461</v>
          </cell>
          <cell r="I147">
            <v>0.64904343712114487</v>
          </cell>
          <cell r="J147">
            <v>0.64188277619547296</v>
          </cell>
          <cell r="L147">
            <v>0.62962962962962954</v>
          </cell>
          <cell r="M147">
            <v>0.53846153846153832</v>
          </cell>
          <cell r="N147">
            <v>0</v>
          </cell>
          <cell r="P147">
            <v>0.70145872795797615</v>
          </cell>
          <cell r="Q147">
            <v>0.5636363636363636</v>
          </cell>
          <cell r="S147">
            <v>0.69508960341592796</v>
          </cell>
          <cell r="T147">
            <v>0.69499967656381401</v>
          </cell>
          <cell r="U147">
            <v>0.69702423034899419</v>
          </cell>
          <cell r="W147">
            <v>0.6957073695535233</v>
          </cell>
          <cell r="X147">
            <v>0.6957073695535233</v>
          </cell>
          <cell r="Z147">
            <v>0.68995258338783505</v>
          </cell>
          <cell r="AA147">
            <v>0.69125249318191062</v>
          </cell>
          <cell r="AB147">
            <v>0.94500503698426574</v>
          </cell>
          <cell r="AD147">
            <v>0.69079841295722588</v>
          </cell>
          <cell r="AE147">
            <v>0.75882748913775167</v>
          </cell>
          <cell r="AG147">
            <v>0.68768740949492668</v>
          </cell>
          <cell r="AH147">
            <v>0.71315764669992188</v>
          </cell>
        </row>
        <row r="149">
          <cell r="A149" t="str">
            <v>OPS PERIOD COSTS</v>
          </cell>
          <cell r="E149">
            <v>0.11</v>
          </cell>
          <cell r="F149">
            <v>0.23200000000000001</v>
          </cell>
          <cell r="G149">
            <v>0.3</v>
          </cell>
          <cell r="I149">
            <v>0.7</v>
          </cell>
          <cell r="J149">
            <v>0.64200000000000002</v>
          </cell>
          <cell r="L149">
            <v>0.30000000000000004</v>
          </cell>
          <cell r="M149">
            <v>0.30000000000000004</v>
          </cell>
          <cell r="N149">
            <v>0.30000000000000004</v>
          </cell>
          <cell r="P149">
            <v>0.9</v>
          </cell>
          <cell r="Q149">
            <v>0.9</v>
          </cell>
          <cell r="S149">
            <v>0.26600000000000001</v>
          </cell>
          <cell r="T149">
            <v>0.26600000000000001</v>
          </cell>
          <cell r="U149">
            <v>0.26800000000000002</v>
          </cell>
          <cell r="W149">
            <v>0.8</v>
          </cell>
          <cell r="X149">
            <v>0.8</v>
          </cell>
          <cell r="Z149">
            <v>0.23400000000000001</v>
          </cell>
          <cell r="AA149">
            <v>0.23400000000000001</v>
          </cell>
          <cell r="AB149">
            <v>0.23400000000000001</v>
          </cell>
          <cell r="AD149">
            <v>0.70199999999999996</v>
          </cell>
          <cell r="AE149">
            <v>0.70199999999999996</v>
          </cell>
          <cell r="AG149">
            <v>3.1019999999999999</v>
          </cell>
          <cell r="AH149">
            <v>3.044</v>
          </cell>
        </row>
        <row r="150">
          <cell r="A150" t="str">
            <v>SOURCING PERIOD COSTS</v>
          </cell>
          <cell r="E150">
            <v>-0.49000000000000005</v>
          </cell>
          <cell r="F150">
            <v>-0.13300000000000001</v>
          </cell>
          <cell r="G150">
            <v>-0.2</v>
          </cell>
          <cell r="I150">
            <v>-0.39900000000000002</v>
          </cell>
          <cell r="J150">
            <v>-0.82299999999999995</v>
          </cell>
          <cell r="L150">
            <v>-0.2</v>
          </cell>
          <cell r="M150">
            <v>-0.2</v>
          </cell>
          <cell r="N150">
            <v>-0.2</v>
          </cell>
          <cell r="P150">
            <v>-0.6</v>
          </cell>
          <cell r="Q150">
            <v>-0.6</v>
          </cell>
          <cell r="S150">
            <v>-0.23300000000000001</v>
          </cell>
          <cell r="T150">
            <v>-0.23300000000000001</v>
          </cell>
          <cell r="U150">
            <v>-0.23300000000000001</v>
          </cell>
          <cell r="W150">
            <v>-0.69900000000000007</v>
          </cell>
          <cell r="X150">
            <v>-0.69900000000000007</v>
          </cell>
          <cell r="Z150">
            <v>-0.36699999999999999</v>
          </cell>
          <cell r="AA150">
            <v>-0.36699999999999999</v>
          </cell>
          <cell r="AB150">
            <v>-0.36699999999999999</v>
          </cell>
          <cell r="AD150">
            <v>-1.101</v>
          </cell>
          <cell r="AE150">
            <v>-1.101</v>
          </cell>
          <cell r="AG150">
            <v>-2.7990000000000004</v>
          </cell>
          <cell r="AH150">
            <v>-3.2229999999999999</v>
          </cell>
        </row>
        <row r="151">
          <cell r="A151" t="str">
            <v>STD AMORT/INV COSTS</v>
          </cell>
          <cell r="E151">
            <v>8.3000000000000018E-2</v>
          </cell>
          <cell r="F151">
            <v>0.13300000000000001</v>
          </cell>
          <cell r="G151">
            <v>0.2</v>
          </cell>
          <cell r="I151">
            <v>0.39900000000000002</v>
          </cell>
          <cell r="J151">
            <v>0.41600000000000004</v>
          </cell>
          <cell r="L151">
            <v>0.2</v>
          </cell>
          <cell r="M151">
            <v>0.2</v>
          </cell>
          <cell r="N151">
            <v>0.2</v>
          </cell>
          <cell r="P151">
            <v>0.6</v>
          </cell>
          <cell r="Q151">
            <v>0.6</v>
          </cell>
          <cell r="S151">
            <v>0.23300000000000001</v>
          </cell>
          <cell r="T151">
            <v>0.23300000000000001</v>
          </cell>
          <cell r="U151">
            <v>0.23300000000000001</v>
          </cell>
          <cell r="W151">
            <v>0.69900000000000007</v>
          </cell>
          <cell r="X151">
            <v>0.69900000000000007</v>
          </cell>
          <cell r="Z151">
            <v>0.26700000000000002</v>
          </cell>
          <cell r="AA151">
            <v>0.26700000000000002</v>
          </cell>
          <cell r="AB151">
            <v>0.26700000000000002</v>
          </cell>
          <cell r="AD151">
            <v>0.80100000000000016</v>
          </cell>
          <cell r="AE151">
            <v>0.80100000000000016</v>
          </cell>
          <cell r="AG151">
            <v>2.4990000000000001</v>
          </cell>
          <cell r="AH151">
            <v>2.516</v>
          </cell>
        </row>
        <row r="152">
          <cell r="A152" t="str">
            <v>SERVICE PERIOD COSTS</v>
          </cell>
          <cell r="E152">
            <v>3.5999999999999997E-2</v>
          </cell>
          <cell r="F152">
            <v>0</v>
          </cell>
          <cell r="G152">
            <v>0</v>
          </cell>
          <cell r="I152">
            <v>0</v>
          </cell>
          <cell r="J152">
            <v>3.5999999999999997E-2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B152">
            <v>0</v>
          </cell>
          <cell r="AD152">
            <v>0</v>
          </cell>
          <cell r="AE152">
            <v>0</v>
          </cell>
          <cell r="AG152">
            <v>0</v>
          </cell>
          <cell r="AH152">
            <v>3.5999999999999997E-2</v>
          </cell>
        </row>
        <row r="153">
          <cell r="A153" t="str">
            <v>OTHER</v>
          </cell>
          <cell r="E153">
            <v>0.61799999999999999</v>
          </cell>
          <cell r="F153">
            <v>1.0660000000000001</v>
          </cell>
          <cell r="G153">
            <v>1.1340000000000001</v>
          </cell>
          <cell r="I153">
            <v>3.1989999999999998</v>
          </cell>
          <cell r="J153">
            <v>2.8180000000000001</v>
          </cell>
          <cell r="L153">
            <v>0.999</v>
          </cell>
          <cell r="M153">
            <v>0.999</v>
          </cell>
          <cell r="N153">
            <v>1.0010000000000001</v>
          </cell>
          <cell r="P153">
            <v>2.9990000000000001</v>
          </cell>
          <cell r="Q153">
            <v>2.9990000000000001</v>
          </cell>
          <cell r="S153">
            <v>1.6320000000000001</v>
          </cell>
          <cell r="T153">
            <v>1.633</v>
          </cell>
          <cell r="U153">
            <v>1.633</v>
          </cell>
          <cell r="W153">
            <v>4.8979999999999997</v>
          </cell>
          <cell r="X153">
            <v>4.8979999999999997</v>
          </cell>
          <cell r="Z153">
            <v>1.6339999999999999</v>
          </cell>
          <cell r="AA153">
            <v>1.6339999999999999</v>
          </cell>
          <cell r="AB153">
            <v>1.6339999999999999</v>
          </cell>
          <cell r="AD153">
            <v>4.9020000000000001</v>
          </cell>
          <cell r="AE153">
            <v>4.9020000000000001</v>
          </cell>
          <cell r="AG153">
            <v>15.998000000000001</v>
          </cell>
          <cell r="AH153">
            <v>15.617000000000001</v>
          </cell>
        </row>
        <row r="154">
          <cell r="E154" t="str">
            <v xml:space="preserve">______ </v>
          </cell>
          <cell r="F154" t="str">
            <v xml:space="preserve">______ </v>
          </cell>
          <cell r="G154" t="str">
            <v xml:space="preserve">______ </v>
          </cell>
          <cell r="I154" t="str">
            <v xml:space="preserve">______ </v>
          </cell>
          <cell r="J154" t="str">
            <v xml:space="preserve">______ </v>
          </cell>
          <cell r="L154" t="str">
            <v xml:space="preserve">______ </v>
          </cell>
          <cell r="M154" t="str">
            <v xml:space="preserve">______ </v>
          </cell>
          <cell r="N154" t="str">
            <v xml:space="preserve">______ </v>
          </cell>
          <cell r="P154" t="str">
            <v xml:space="preserve">______ </v>
          </cell>
          <cell r="Q154" t="str">
            <v xml:space="preserve">______ </v>
          </cell>
          <cell r="S154" t="str">
            <v xml:space="preserve">______ </v>
          </cell>
          <cell r="T154" t="str">
            <v xml:space="preserve">______ </v>
          </cell>
          <cell r="U154" t="str">
            <v xml:space="preserve">______ </v>
          </cell>
          <cell r="W154" t="str">
            <v xml:space="preserve">______ </v>
          </cell>
          <cell r="X154" t="str">
            <v xml:space="preserve">______ </v>
          </cell>
          <cell r="Z154" t="str">
            <v xml:space="preserve">______ </v>
          </cell>
          <cell r="AA154" t="str">
            <v xml:space="preserve">______ </v>
          </cell>
          <cell r="AB154" t="str">
            <v xml:space="preserve">______ </v>
          </cell>
          <cell r="AD154" t="str">
            <v xml:space="preserve">______ </v>
          </cell>
          <cell r="AE154" t="str">
            <v xml:space="preserve">______ </v>
          </cell>
          <cell r="AG154" t="str">
            <v xml:space="preserve">______ </v>
          </cell>
          <cell r="AH154" t="str">
            <v xml:space="preserve">______ </v>
          </cell>
        </row>
        <row r="155">
          <cell r="A155" t="str">
            <v>TOTAL PERIOD COSTS</v>
          </cell>
          <cell r="E155">
            <v>0.35699999999999993</v>
          </cell>
          <cell r="F155">
            <v>1.298</v>
          </cell>
          <cell r="G155">
            <v>1.4340000000000002</v>
          </cell>
          <cell r="I155">
            <v>3.899</v>
          </cell>
          <cell r="J155">
            <v>3.089</v>
          </cell>
          <cell r="L155">
            <v>1.2989999999999999</v>
          </cell>
          <cell r="M155">
            <v>1.2989999999999999</v>
          </cell>
          <cell r="N155">
            <v>1.3010000000000002</v>
          </cell>
          <cell r="P155">
            <v>3.899</v>
          </cell>
          <cell r="Q155">
            <v>3.899</v>
          </cell>
          <cell r="S155">
            <v>1.8980000000000001</v>
          </cell>
          <cell r="T155">
            <v>1.899</v>
          </cell>
          <cell r="U155">
            <v>1.901</v>
          </cell>
          <cell r="W155">
            <v>5.6979999999999995</v>
          </cell>
          <cell r="X155">
            <v>5.6979999999999995</v>
          </cell>
          <cell r="Z155">
            <v>1.768</v>
          </cell>
          <cell r="AA155">
            <v>1.768</v>
          </cell>
          <cell r="AB155">
            <v>1.768</v>
          </cell>
          <cell r="AD155">
            <v>5.3040000000000003</v>
          </cell>
          <cell r="AE155">
            <v>5.3040000000000003</v>
          </cell>
          <cell r="AG155">
            <v>18.8</v>
          </cell>
          <cell r="AH155">
            <v>17.990000000000002</v>
          </cell>
        </row>
        <row r="157">
          <cell r="A157" t="str">
            <v>GROSS MARGIN</v>
          </cell>
          <cell r="E157">
            <v>4.4589999999999996</v>
          </cell>
          <cell r="F157">
            <v>1.702</v>
          </cell>
          <cell r="G157">
            <v>3.5960000000000001</v>
          </cell>
          <cell r="I157">
            <v>18.050999999999998</v>
          </cell>
          <cell r="J157">
            <v>9.7569999999999997</v>
          </cell>
          <cell r="L157">
            <v>0.40100000000000002</v>
          </cell>
          <cell r="M157">
            <v>0.10099999999999998</v>
          </cell>
          <cell r="N157">
            <v>-1.3010000000000002</v>
          </cell>
          <cell r="P157">
            <v>32.021999999999998</v>
          </cell>
          <cell r="Q157">
            <v>-0.79900000000000038</v>
          </cell>
          <cell r="S157">
            <v>8.8460000000000001</v>
          </cell>
          <cell r="T157">
            <v>8.8449999999999989</v>
          </cell>
          <cell r="U157">
            <v>8.9440000000000008</v>
          </cell>
          <cell r="W157">
            <v>26.634999999999998</v>
          </cell>
          <cell r="X157">
            <v>26.634999999999998</v>
          </cell>
          <cell r="Z157">
            <v>15.110999999999997</v>
          </cell>
          <cell r="AA157">
            <v>15.213999999999999</v>
          </cell>
          <cell r="AB157">
            <v>15.210999999999999</v>
          </cell>
          <cell r="AD157">
            <v>45.535999999999994</v>
          </cell>
          <cell r="AE157">
            <v>45.535999999999994</v>
          </cell>
          <cell r="AG157">
            <v>122.24399999999999</v>
          </cell>
          <cell r="AH157">
            <v>81.128999999999991</v>
          </cell>
        </row>
        <row r="158">
          <cell r="B158" t="str">
            <v>% SALES</v>
          </cell>
          <cell r="E158">
            <v>0.58188698942972727</v>
          </cell>
          <cell r="F158">
            <v>0.31518518518518518</v>
          </cell>
          <cell r="G158">
            <v>0.51741007194244604</v>
          </cell>
          <cell r="I158">
            <v>0.53375321564800837</v>
          </cell>
          <cell r="J158">
            <v>0.48753310348273626</v>
          </cell>
          <cell r="L158">
            <v>0.14851851851851852</v>
          </cell>
          <cell r="M158">
            <v>3.8846153846153829E-2</v>
          </cell>
          <cell r="N158">
            <v>-6.5050000000000008</v>
          </cell>
          <cell r="P158">
            <v>0.6253197680095296</v>
          </cell>
          <cell r="Q158">
            <v>-0.14527272727272733</v>
          </cell>
          <cell r="S158">
            <v>0.57229734101054541</v>
          </cell>
          <cell r="T158">
            <v>0.57215861310563421</v>
          </cell>
          <cell r="U158">
            <v>0.57484414165434805</v>
          </cell>
          <cell r="W158">
            <v>0.5731038192576654</v>
          </cell>
          <cell r="X158">
            <v>0.5731038192576654</v>
          </cell>
          <cell r="Z158">
            <v>0.61768312622629151</v>
          </cell>
          <cell r="AA158">
            <v>0.61928603411079897</v>
          </cell>
          <cell r="AB158">
            <v>0.84660295762810911</v>
          </cell>
          <cell r="AD158">
            <v>0.61872927876515016</v>
          </cell>
          <cell r="AE158">
            <v>0.67966106501527657</v>
          </cell>
          <cell r="AG158">
            <v>0.59602435896810801</v>
          </cell>
          <cell r="AH158">
            <v>0.58372024252784982</v>
          </cell>
        </row>
        <row r="160">
          <cell r="A160" t="str">
            <v>R&amp;D EXPENSE</v>
          </cell>
          <cell r="E160">
            <v>3.5780000000000003</v>
          </cell>
          <cell r="F160">
            <v>3.4020000000000001</v>
          </cell>
          <cell r="G160">
            <v>4.18</v>
          </cell>
          <cell r="I160">
            <v>10.699</v>
          </cell>
          <cell r="J160">
            <v>11.16</v>
          </cell>
          <cell r="L160">
            <v>3.3</v>
          </cell>
          <cell r="M160">
            <v>3.3</v>
          </cell>
          <cell r="N160">
            <v>4.2</v>
          </cell>
          <cell r="P160">
            <v>10.75</v>
          </cell>
          <cell r="Q160">
            <v>10.8</v>
          </cell>
          <cell r="S160">
            <v>3.8</v>
          </cell>
          <cell r="T160">
            <v>3.8019999999999996</v>
          </cell>
          <cell r="U160">
            <v>3.8019999999999996</v>
          </cell>
          <cell r="W160">
            <v>11.404</v>
          </cell>
          <cell r="X160">
            <v>11.404</v>
          </cell>
          <cell r="Z160">
            <v>3.7530000000000001</v>
          </cell>
          <cell r="AA160">
            <v>3.7530000000000001</v>
          </cell>
          <cell r="AB160">
            <v>3.7540000000000004</v>
          </cell>
          <cell r="AD160">
            <v>11.26</v>
          </cell>
          <cell r="AE160">
            <v>11.26</v>
          </cell>
          <cell r="AG160">
            <v>44.113</v>
          </cell>
          <cell r="AH160">
            <v>44.623999999999995</v>
          </cell>
        </row>
        <row r="161">
          <cell r="A161" t="str">
            <v>SLS &amp; MKTG EXP - DIV</v>
          </cell>
          <cell r="E161">
            <v>1.125</v>
          </cell>
          <cell r="F161">
            <v>0.70000000000000007</v>
          </cell>
          <cell r="G161">
            <v>0.70100000000000007</v>
          </cell>
          <cell r="I161">
            <v>2.101</v>
          </cell>
          <cell r="J161">
            <v>2.5260000000000002</v>
          </cell>
          <cell r="L161">
            <v>0.81600000000000006</v>
          </cell>
          <cell r="M161">
            <v>0.81600000000000006</v>
          </cell>
          <cell r="N161">
            <v>0.81700000000000006</v>
          </cell>
          <cell r="P161">
            <v>2.4490000000000003</v>
          </cell>
          <cell r="Q161">
            <v>2.4490000000000003</v>
          </cell>
          <cell r="S161">
            <v>0.83299999999999996</v>
          </cell>
          <cell r="T161">
            <v>0.83299999999999996</v>
          </cell>
          <cell r="U161">
            <v>0.93399999999999994</v>
          </cell>
          <cell r="W161">
            <v>2.5999999999999996</v>
          </cell>
          <cell r="X161">
            <v>2.5999999999999996</v>
          </cell>
          <cell r="Z161">
            <v>0.83299999999999996</v>
          </cell>
          <cell r="AA161">
            <v>0.83299999999999996</v>
          </cell>
          <cell r="AB161">
            <v>0.83399999999999996</v>
          </cell>
          <cell r="AD161">
            <v>2.5</v>
          </cell>
          <cell r="AE161">
            <v>2.5</v>
          </cell>
          <cell r="AG161">
            <v>9.65</v>
          </cell>
          <cell r="AH161">
            <v>10.074999999999999</v>
          </cell>
        </row>
        <row r="162">
          <cell r="A162" t="str">
            <v>SLS &amp; MKTG EXP - ALLOC</v>
          </cell>
          <cell r="E162">
            <v>0.56100000000000005</v>
          </cell>
          <cell r="F162">
            <v>0.64600000000000002</v>
          </cell>
          <cell r="G162">
            <v>0.64600000000000002</v>
          </cell>
          <cell r="I162">
            <v>1.8900000000000001</v>
          </cell>
          <cell r="J162">
            <v>1.853</v>
          </cell>
          <cell r="L162">
            <v>0.68500000000000005</v>
          </cell>
          <cell r="M162">
            <v>0.68400000000000005</v>
          </cell>
          <cell r="N162">
            <v>0.68600000000000005</v>
          </cell>
          <cell r="P162">
            <v>2.0550000000000002</v>
          </cell>
          <cell r="Q162">
            <v>2.0550000000000002</v>
          </cell>
          <cell r="S162">
            <v>0.74700000000000011</v>
          </cell>
          <cell r="T162">
            <v>0.74900000000000011</v>
          </cell>
          <cell r="U162">
            <v>0.748</v>
          </cell>
          <cell r="W162">
            <v>2.2440000000000002</v>
          </cell>
          <cell r="X162">
            <v>2.2440000000000002</v>
          </cell>
          <cell r="Z162">
            <v>0.77100000000000002</v>
          </cell>
          <cell r="AA162">
            <v>0.77</v>
          </cell>
          <cell r="AB162">
            <v>0.36</v>
          </cell>
          <cell r="AD162">
            <v>1.9010000000000002</v>
          </cell>
          <cell r="AE162">
            <v>1.9010000000000002</v>
          </cell>
          <cell r="AG162">
            <v>8.09</v>
          </cell>
          <cell r="AH162">
            <v>8.0530000000000008</v>
          </cell>
        </row>
        <row r="163">
          <cell r="E163" t="str">
            <v xml:space="preserve">______ </v>
          </cell>
          <cell r="F163" t="str">
            <v xml:space="preserve">______ </v>
          </cell>
          <cell r="G163" t="str">
            <v xml:space="preserve">______ </v>
          </cell>
          <cell r="I163" t="str">
            <v xml:space="preserve">______ </v>
          </cell>
          <cell r="J163" t="str">
            <v xml:space="preserve">______ </v>
          </cell>
          <cell r="L163" t="str">
            <v xml:space="preserve">______ </v>
          </cell>
          <cell r="M163" t="str">
            <v xml:space="preserve">______ </v>
          </cell>
          <cell r="N163" t="str">
            <v xml:space="preserve">______ </v>
          </cell>
          <cell r="P163" t="str">
            <v xml:space="preserve">______ </v>
          </cell>
          <cell r="Q163" t="str">
            <v xml:space="preserve">______ </v>
          </cell>
          <cell r="S163" t="str">
            <v xml:space="preserve">______ </v>
          </cell>
          <cell r="T163" t="str">
            <v xml:space="preserve">______ </v>
          </cell>
          <cell r="U163" t="str">
            <v xml:space="preserve">______ </v>
          </cell>
          <cell r="W163" t="str">
            <v xml:space="preserve">______ </v>
          </cell>
          <cell r="X163" t="str">
            <v xml:space="preserve">______ </v>
          </cell>
          <cell r="Z163" t="str">
            <v xml:space="preserve">______ </v>
          </cell>
          <cell r="AA163" t="str">
            <v xml:space="preserve">______ </v>
          </cell>
          <cell r="AB163" t="str">
            <v xml:space="preserve">______ </v>
          </cell>
          <cell r="AD163" t="str">
            <v xml:space="preserve">______ </v>
          </cell>
          <cell r="AE163" t="str">
            <v xml:space="preserve">______ </v>
          </cell>
          <cell r="AG163" t="str">
            <v xml:space="preserve">______ </v>
          </cell>
          <cell r="AH163" t="str">
            <v xml:space="preserve">______ </v>
          </cell>
        </row>
        <row r="164">
          <cell r="A164" t="str">
            <v>TOTAL SLS &amp; MKTG EXP</v>
          </cell>
          <cell r="E164">
            <v>1.6859999999999999</v>
          </cell>
          <cell r="F164">
            <v>1.3460000000000001</v>
          </cell>
          <cell r="G164">
            <v>1.347</v>
          </cell>
          <cell r="I164">
            <v>3.9910000000000001</v>
          </cell>
          <cell r="J164">
            <v>4.3790000000000004</v>
          </cell>
          <cell r="L164">
            <v>1.5010000000000001</v>
          </cell>
          <cell r="M164">
            <v>1.5</v>
          </cell>
          <cell r="N164">
            <v>1.5030000000000001</v>
          </cell>
          <cell r="P164">
            <v>4.5040000000000004</v>
          </cell>
          <cell r="Q164">
            <v>4.5040000000000004</v>
          </cell>
          <cell r="S164">
            <v>1.58</v>
          </cell>
          <cell r="T164">
            <v>1.5820000000000001</v>
          </cell>
          <cell r="U164">
            <v>1.6819999999999999</v>
          </cell>
          <cell r="W164">
            <v>4.8439999999999994</v>
          </cell>
          <cell r="X164">
            <v>4.8439999999999994</v>
          </cell>
          <cell r="Z164">
            <v>1.6040000000000001</v>
          </cell>
          <cell r="AA164">
            <v>1.603</v>
          </cell>
          <cell r="AB164">
            <v>1.194</v>
          </cell>
          <cell r="AD164">
            <v>4.4009999999999998</v>
          </cell>
          <cell r="AE164">
            <v>4.4009999999999998</v>
          </cell>
          <cell r="AG164">
            <v>17.740000000000002</v>
          </cell>
          <cell r="AH164">
            <v>18.128</v>
          </cell>
        </row>
        <row r="166">
          <cell r="A166" t="str">
            <v>G&amp;A EXP - DIV</v>
          </cell>
          <cell r="E166">
            <v>9.0999999999999998E-2</v>
          </cell>
          <cell r="F166">
            <v>0.23300000000000001</v>
          </cell>
          <cell r="G166">
            <v>0.23300000000000001</v>
          </cell>
          <cell r="I166">
            <v>0.69900000000000007</v>
          </cell>
          <cell r="J166">
            <v>0.55700000000000005</v>
          </cell>
          <cell r="L166">
            <v>0.219</v>
          </cell>
          <cell r="M166">
            <v>0.219</v>
          </cell>
          <cell r="N166">
            <v>0.219</v>
          </cell>
          <cell r="P166">
            <v>0.65700000000000003</v>
          </cell>
          <cell r="Q166">
            <v>0.65700000000000003</v>
          </cell>
          <cell r="S166">
            <v>0.23300000000000001</v>
          </cell>
          <cell r="T166">
            <v>0.23300000000000001</v>
          </cell>
          <cell r="U166">
            <v>0.23300000000000001</v>
          </cell>
          <cell r="W166">
            <v>0.69900000000000007</v>
          </cell>
          <cell r="X166">
            <v>0.69900000000000007</v>
          </cell>
          <cell r="Z166">
            <v>0.26600000000000001</v>
          </cell>
          <cell r="AA166">
            <v>0.26600000000000001</v>
          </cell>
          <cell r="AB166">
            <v>0.26600000000000001</v>
          </cell>
          <cell r="AD166">
            <v>0.79800000000000004</v>
          </cell>
          <cell r="AE166">
            <v>0.79800000000000004</v>
          </cell>
          <cell r="AG166">
            <v>2.8530000000000002</v>
          </cell>
          <cell r="AH166">
            <v>2.7110000000000003</v>
          </cell>
        </row>
        <row r="167">
          <cell r="A167" t="str">
            <v>G&amp;A EXP - ALLOC</v>
          </cell>
          <cell r="E167">
            <v>0.154</v>
          </cell>
          <cell r="F167">
            <v>0.29900000000000004</v>
          </cell>
          <cell r="G167">
            <v>0.29900000000000004</v>
          </cell>
          <cell r="I167">
            <v>0.87</v>
          </cell>
          <cell r="J167">
            <v>0.752</v>
          </cell>
          <cell r="L167">
            <v>0.27100000000000002</v>
          </cell>
          <cell r="M167">
            <v>0.27200000000000002</v>
          </cell>
          <cell r="N167">
            <v>0.27200000000000002</v>
          </cell>
          <cell r="P167">
            <v>0.81499999999999995</v>
          </cell>
          <cell r="Q167">
            <v>0.81499999999999995</v>
          </cell>
          <cell r="S167">
            <v>0.27</v>
          </cell>
          <cell r="T167">
            <v>0.26900000000000002</v>
          </cell>
          <cell r="U167">
            <v>0.26900000000000002</v>
          </cell>
          <cell r="W167">
            <v>0.80800000000000005</v>
          </cell>
          <cell r="X167">
            <v>0.80800000000000005</v>
          </cell>
          <cell r="Z167">
            <v>0.31000000000000005</v>
          </cell>
          <cell r="AA167">
            <v>0.31000000000000005</v>
          </cell>
          <cell r="AB167">
            <v>0.31500000000000006</v>
          </cell>
          <cell r="AD167">
            <v>0.93500000000000016</v>
          </cell>
          <cell r="AE167">
            <v>0.93500000000000016</v>
          </cell>
          <cell r="AG167">
            <v>3.4280000000000004</v>
          </cell>
          <cell r="AH167">
            <v>3.31</v>
          </cell>
        </row>
        <row r="168">
          <cell r="E168" t="str">
            <v xml:space="preserve">______ </v>
          </cell>
          <cell r="F168" t="str">
            <v xml:space="preserve">______ </v>
          </cell>
          <cell r="G168" t="str">
            <v xml:space="preserve">______ </v>
          </cell>
          <cell r="I168" t="str">
            <v xml:space="preserve">______ </v>
          </cell>
          <cell r="J168" t="str">
            <v xml:space="preserve">______ </v>
          </cell>
          <cell r="L168" t="str">
            <v xml:space="preserve">______ </v>
          </cell>
          <cell r="M168" t="str">
            <v xml:space="preserve">______ </v>
          </cell>
          <cell r="N168" t="str">
            <v xml:space="preserve">______ </v>
          </cell>
          <cell r="P168" t="str">
            <v xml:space="preserve">______ </v>
          </cell>
          <cell r="Q168" t="str">
            <v xml:space="preserve">______ </v>
          </cell>
          <cell r="S168" t="str">
            <v xml:space="preserve">______ </v>
          </cell>
          <cell r="T168" t="str">
            <v xml:space="preserve">______ </v>
          </cell>
          <cell r="U168" t="str">
            <v xml:space="preserve">______ </v>
          </cell>
          <cell r="W168" t="str">
            <v xml:space="preserve">______ </v>
          </cell>
          <cell r="X168" t="str">
            <v xml:space="preserve">______ </v>
          </cell>
          <cell r="Z168" t="str">
            <v xml:space="preserve">______ </v>
          </cell>
          <cell r="AA168" t="str">
            <v xml:space="preserve">______ </v>
          </cell>
          <cell r="AB168" t="str">
            <v xml:space="preserve">______ </v>
          </cell>
          <cell r="AD168" t="str">
            <v xml:space="preserve">______ </v>
          </cell>
          <cell r="AE168" t="str">
            <v xml:space="preserve">______ </v>
          </cell>
          <cell r="AG168" t="str">
            <v xml:space="preserve">______ </v>
          </cell>
          <cell r="AH168" t="str">
            <v xml:space="preserve">______ </v>
          </cell>
        </row>
        <row r="169">
          <cell r="A169" t="str">
            <v>TOTAL G&amp;A EXPENSE</v>
          </cell>
          <cell r="E169">
            <v>0.245</v>
          </cell>
          <cell r="F169">
            <v>0.53200000000000003</v>
          </cell>
          <cell r="G169">
            <v>0.53200000000000003</v>
          </cell>
          <cell r="I169">
            <v>1.569</v>
          </cell>
          <cell r="J169">
            <v>1.3090000000000002</v>
          </cell>
          <cell r="L169">
            <v>0.49</v>
          </cell>
          <cell r="M169">
            <v>0.49099999999999999</v>
          </cell>
          <cell r="N169">
            <v>0.49099999999999999</v>
          </cell>
          <cell r="P169">
            <v>1.472</v>
          </cell>
          <cell r="Q169">
            <v>1.472</v>
          </cell>
          <cell r="S169">
            <v>0.503</v>
          </cell>
          <cell r="T169">
            <v>0.502</v>
          </cell>
          <cell r="U169">
            <v>0.502</v>
          </cell>
          <cell r="W169">
            <v>1.5070000000000001</v>
          </cell>
          <cell r="X169">
            <v>1.5070000000000001</v>
          </cell>
          <cell r="Z169">
            <v>0.57600000000000007</v>
          </cell>
          <cell r="AA169">
            <v>0.57600000000000007</v>
          </cell>
          <cell r="AB169">
            <v>0.58100000000000007</v>
          </cell>
          <cell r="AD169">
            <v>1.7330000000000001</v>
          </cell>
          <cell r="AE169">
            <v>1.7330000000000001</v>
          </cell>
          <cell r="AG169">
            <v>6.2810000000000006</v>
          </cell>
          <cell r="AH169">
            <v>6.0210000000000008</v>
          </cell>
        </row>
        <row r="171">
          <cell r="A171" t="str">
            <v>S,G&amp;A - DIV</v>
          </cell>
          <cell r="E171">
            <v>1.216</v>
          </cell>
          <cell r="F171">
            <v>0.93300000000000005</v>
          </cell>
          <cell r="G171">
            <v>0.93400000000000005</v>
          </cell>
          <cell r="I171">
            <v>2.8</v>
          </cell>
          <cell r="J171">
            <v>3.0830000000000002</v>
          </cell>
          <cell r="L171">
            <v>1.0350000000000001</v>
          </cell>
          <cell r="M171">
            <v>1.0350000000000001</v>
          </cell>
          <cell r="N171">
            <v>1.036</v>
          </cell>
          <cell r="P171">
            <v>3.1060000000000003</v>
          </cell>
          <cell r="Q171">
            <v>3.1060000000000003</v>
          </cell>
          <cell r="S171">
            <v>1.0660000000000001</v>
          </cell>
          <cell r="T171">
            <v>1.0660000000000001</v>
          </cell>
          <cell r="U171">
            <v>1.167</v>
          </cell>
          <cell r="W171">
            <v>3.2989999999999995</v>
          </cell>
          <cell r="X171">
            <v>3.2989999999999995</v>
          </cell>
          <cell r="Z171">
            <v>1.099</v>
          </cell>
          <cell r="AA171">
            <v>1.099</v>
          </cell>
          <cell r="AB171">
            <v>1.1000000000000001</v>
          </cell>
          <cell r="AD171">
            <v>3.298</v>
          </cell>
          <cell r="AE171">
            <v>3.298</v>
          </cell>
          <cell r="AG171">
            <v>12.503</v>
          </cell>
          <cell r="AH171">
            <v>12.786</v>
          </cell>
        </row>
        <row r="172">
          <cell r="A172" t="str">
            <v>S,G&amp;A - ALLOC</v>
          </cell>
          <cell r="E172">
            <v>0.71500000000000008</v>
          </cell>
          <cell r="F172">
            <v>0.94500000000000006</v>
          </cell>
          <cell r="G172">
            <v>0.94500000000000006</v>
          </cell>
          <cell r="I172">
            <v>2.7600000000000002</v>
          </cell>
          <cell r="J172">
            <v>2.605</v>
          </cell>
          <cell r="L172">
            <v>0.95600000000000007</v>
          </cell>
          <cell r="M172">
            <v>0.95600000000000007</v>
          </cell>
          <cell r="N172">
            <v>0.95800000000000007</v>
          </cell>
          <cell r="P172">
            <v>2.87</v>
          </cell>
          <cell r="Q172">
            <v>2.87</v>
          </cell>
          <cell r="S172">
            <v>1.0170000000000001</v>
          </cell>
          <cell r="T172">
            <v>1.0180000000000002</v>
          </cell>
          <cell r="U172">
            <v>1.0169999999999999</v>
          </cell>
          <cell r="W172">
            <v>3.0520000000000005</v>
          </cell>
          <cell r="X172">
            <v>3.0520000000000005</v>
          </cell>
          <cell r="Z172">
            <v>1.081</v>
          </cell>
          <cell r="AA172">
            <v>1.08</v>
          </cell>
          <cell r="AB172">
            <v>0.67500000000000004</v>
          </cell>
          <cell r="AD172">
            <v>2.8360000000000003</v>
          </cell>
          <cell r="AE172">
            <v>2.8360000000000003</v>
          </cell>
          <cell r="AG172">
            <v>11.518000000000001</v>
          </cell>
          <cell r="AH172">
            <v>11.363000000000001</v>
          </cell>
        </row>
        <row r="173">
          <cell r="E173" t="str">
            <v xml:space="preserve">______ </v>
          </cell>
          <cell r="F173" t="str">
            <v xml:space="preserve">______ </v>
          </cell>
          <cell r="G173" t="str">
            <v xml:space="preserve">______ </v>
          </cell>
          <cell r="I173" t="str">
            <v xml:space="preserve">______ </v>
          </cell>
          <cell r="J173" t="str">
            <v xml:space="preserve">______ </v>
          </cell>
          <cell r="L173" t="str">
            <v xml:space="preserve">______ </v>
          </cell>
          <cell r="M173" t="str">
            <v xml:space="preserve">______ </v>
          </cell>
          <cell r="N173" t="str">
            <v xml:space="preserve">______ </v>
          </cell>
          <cell r="P173" t="str">
            <v xml:space="preserve">______ </v>
          </cell>
          <cell r="Q173" t="str">
            <v xml:space="preserve">______ </v>
          </cell>
          <cell r="S173" t="str">
            <v xml:space="preserve">______ </v>
          </cell>
          <cell r="T173" t="str">
            <v xml:space="preserve">______ </v>
          </cell>
          <cell r="U173" t="str">
            <v xml:space="preserve">______ </v>
          </cell>
          <cell r="W173" t="str">
            <v xml:space="preserve">______ </v>
          </cell>
          <cell r="X173" t="str">
            <v xml:space="preserve">______ </v>
          </cell>
          <cell r="Z173" t="str">
            <v xml:space="preserve">______ </v>
          </cell>
          <cell r="AA173" t="str">
            <v xml:space="preserve">______ </v>
          </cell>
          <cell r="AB173" t="str">
            <v xml:space="preserve">______ </v>
          </cell>
          <cell r="AD173" t="str">
            <v xml:space="preserve">______ </v>
          </cell>
          <cell r="AE173" t="str">
            <v xml:space="preserve">______ </v>
          </cell>
          <cell r="AG173" t="str">
            <v xml:space="preserve">______ </v>
          </cell>
          <cell r="AH173" t="str">
            <v xml:space="preserve">______ </v>
          </cell>
        </row>
        <row r="174">
          <cell r="A174" t="str">
            <v>TOTAL OPERATING EXP</v>
          </cell>
          <cell r="E174">
            <v>5.5090000000000003</v>
          </cell>
          <cell r="F174">
            <v>5.28</v>
          </cell>
          <cell r="G174">
            <v>6.0590000000000002</v>
          </cell>
          <cell r="I174">
            <v>16.259</v>
          </cell>
          <cell r="J174">
            <v>16.847999999999999</v>
          </cell>
          <cell r="L174">
            <v>5.2910000000000004</v>
          </cell>
          <cell r="M174">
            <v>5.2910000000000004</v>
          </cell>
          <cell r="N174">
            <v>6.1940000000000008</v>
          </cell>
          <cell r="P174">
            <v>16.725999999999999</v>
          </cell>
          <cell r="Q174">
            <v>16.776</v>
          </cell>
          <cell r="S174">
            <v>5.883</v>
          </cell>
          <cell r="T174">
            <v>5.8859999999999992</v>
          </cell>
          <cell r="U174">
            <v>5.9859999999999989</v>
          </cell>
          <cell r="W174">
            <v>17.754999999999999</v>
          </cell>
          <cell r="X174">
            <v>17.754999999999999</v>
          </cell>
          <cell r="Z174">
            <v>5.9329999999999998</v>
          </cell>
          <cell r="AA174">
            <v>5.9320000000000004</v>
          </cell>
          <cell r="AB174">
            <v>5.5290000000000008</v>
          </cell>
          <cell r="AD174">
            <v>17.393999999999998</v>
          </cell>
          <cell r="AE174">
            <v>17.393999999999998</v>
          </cell>
          <cell r="AG174">
            <v>68.134</v>
          </cell>
          <cell r="AH174">
            <v>68.772999999999996</v>
          </cell>
        </row>
        <row r="175">
          <cell r="B175" t="str">
            <v>% SALES</v>
          </cell>
          <cell r="E175">
            <v>0.71890904345556583</v>
          </cell>
          <cell r="F175">
            <v>0.97777777777777775</v>
          </cell>
          <cell r="G175">
            <v>0.87179856115107912</v>
          </cell>
          <cell r="I175">
            <v>0.48076525030308404</v>
          </cell>
          <cell r="J175">
            <v>0.84185279568280624</v>
          </cell>
          <cell r="L175">
            <v>1.9596296296296296</v>
          </cell>
          <cell r="M175">
            <v>2.0349999999999997</v>
          </cell>
          <cell r="N175">
            <v>30.970000000000002</v>
          </cell>
          <cell r="P175">
            <v>0.32662227342849892</v>
          </cell>
          <cell r="Q175">
            <v>3.0501818181818181</v>
          </cell>
          <cell r="S175">
            <v>0.38060425697095168</v>
          </cell>
          <cell r="T175">
            <v>0.38074907820686976</v>
          </cell>
          <cell r="U175">
            <v>0.38472909570023778</v>
          </cell>
          <cell r="W175">
            <v>0.38203335126412047</v>
          </cell>
          <cell r="X175">
            <v>0.38203335126412047</v>
          </cell>
          <cell r="Z175">
            <v>0.24251962066710264</v>
          </cell>
          <cell r="AA175">
            <v>0.24146212398746286</v>
          </cell>
          <cell r="AB175">
            <v>0.30772912712680406</v>
          </cell>
          <cell r="AD175">
            <v>0.23634436654165983</v>
          </cell>
          <cell r="AE175">
            <v>0.25961930263694044</v>
          </cell>
          <cell r="AG175">
            <v>0.33220054705288665</v>
          </cell>
          <cell r="AH175">
            <v>0.49481926609927179</v>
          </cell>
        </row>
        <row r="177">
          <cell r="A177" t="str">
            <v>CONTRIBUTION MARGIN</v>
          </cell>
          <cell r="E177">
            <v>-1.0500000000000007</v>
          </cell>
          <cell r="F177">
            <v>-3.5780000000000003</v>
          </cell>
          <cell r="G177">
            <v>-2.4630000000000001</v>
          </cell>
          <cell r="I177">
            <v>1.791999999999998</v>
          </cell>
          <cell r="J177">
            <v>-7.0909999999999993</v>
          </cell>
          <cell r="L177">
            <v>-4.8900000000000006</v>
          </cell>
          <cell r="M177">
            <v>-5.19</v>
          </cell>
          <cell r="N177">
            <v>-7.495000000000001</v>
          </cell>
          <cell r="P177">
            <v>15.295999999999999</v>
          </cell>
          <cell r="Q177">
            <v>-17.574999999999999</v>
          </cell>
          <cell r="S177">
            <v>2.9630000000000001</v>
          </cell>
          <cell r="T177">
            <v>2.9589999999999996</v>
          </cell>
          <cell r="U177">
            <v>2.958000000000002</v>
          </cell>
          <cell r="W177">
            <v>8.879999999999999</v>
          </cell>
          <cell r="X177">
            <v>8.879999999999999</v>
          </cell>
          <cell r="Z177">
            <v>9.1779999999999973</v>
          </cell>
          <cell r="AA177">
            <v>9.2819999999999983</v>
          </cell>
          <cell r="AB177">
            <v>9.6819999999999986</v>
          </cell>
          <cell r="AD177">
            <v>28.141999999999996</v>
          </cell>
          <cell r="AE177">
            <v>28.141999999999996</v>
          </cell>
          <cell r="AG177">
            <v>54.109999999999985</v>
          </cell>
          <cell r="AH177">
            <v>12.355999999999995</v>
          </cell>
        </row>
        <row r="178">
          <cell r="B178" t="str">
            <v>% SALES</v>
          </cell>
          <cell r="E178">
            <v>-0.13702205402583856</v>
          </cell>
          <cell r="F178">
            <v>-0.66259259259259262</v>
          </cell>
          <cell r="G178">
            <v>-0.35438848920863308</v>
          </cell>
          <cell r="I178">
            <v>5.2987965344924386E-2</v>
          </cell>
          <cell r="J178">
            <v>-0.35431969220006998</v>
          </cell>
          <cell r="L178">
            <v>-1.8111111111111111</v>
          </cell>
          <cell r="M178">
            <v>-1.9961538461538459</v>
          </cell>
          <cell r="N178">
            <v>-37.475000000000001</v>
          </cell>
          <cell r="P178">
            <v>0.29869749458103068</v>
          </cell>
          <cell r="Q178">
            <v>-3.1954545454545453</v>
          </cell>
          <cell r="S178">
            <v>0.1916930840395937</v>
          </cell>
          <cell r="T178">
            <v>0.19140953489876444</v>
          </cell>
          <cell r="U178">
            <v>0.1901150459541103</v>
          </cell>
          <cell r="W178">
            <v>0.19107046799354488</v>
          </cell>
          <cell r="X178">
            <v>0.19107046799354488</v>
          </cell>
          <cell r="Z178">
            <v>0.37516350555918887</v>
          </cell>
          <cell r="AA178">
            <v>0.3778239101233361</v>
          </cell>
          <cell r="AB178">
            <v>0.53887383050130511</v>
          </cell>
          <cell r="AD178">
            <v>0.38238491222349036</v>
          </cell>
          <cell r="AE178">
            <v>0.42004176237833607</v>
          </cell>
          <cell r="AG178">
            <v>0.26382381191522131</v>
          </cell>
          <cell r="AH178">
            <v>8.8900976428578068E-2</v>
          </cell>
        </row>
        <row r="180">
          <cell r="A180" t="str">
            <v>GENERAL FUNDING</v>
          </cell>
          <cell r="E180">
            <v>-0.48699999999999999</v>
          </cell>
          <cell r="F180">
            <v>-0.378</v>
          </cell>
          <cell r="G180">
            <v>-0.48699999999999999</v>
          </cell>
          <cell r="I180">
            <v>-2.3673300000000004</v>
          </cell>
          <cell r="J180">
            <v>-1.3519999999999999</v>
          </cell>
          <cell r="L180">
            <v>-0.23599999999999999</v>
          </cell>
          <cell r="M180">
            <v>-0.22899999999999998</v>
          </cell>
          <cell r="N180">
            <v>-6.0999999999999999E-2</v>
          </cell>
          <cell r="P180">
            <v>-3.585</v>
          </cell>
          <cell r="Q180">
            <v>-0.52600000000000002</v>
          </cell>
          <cell r="S180">
            <v>-1.0820000000000001</v>
          </cell>
          <cell r="T180">
            <v>-1.0820000000000001</v>
          </cell>
          <cell r="U180">
            <v>-1.089</v>
          </cell>
          <cell r="W180">
            <v>-3.2530000000000001</v>
          </cell>
          <cell r="X180">
            <v>-3.2530000000000001</v>
          </cell>
          <cell r="Z180">
            <v>-1.7120000000000002</v>
          </cell>
          <cell r="AA180">
            <v>-1.7190000000000001</v>
          </cell>
          <cell r="AB180">
            <v>-1.7190000000000001</v>
          </cell>
          <cell r="AD180">
            <v>-5.15</v>
          </cell>
          <cell r="AE180">
            <v>-5.15</v>
          </cell>
          <cell r="AG180">
            <v>-14.35533</v>
          </cell>
          <cell r="AH180">
            <v>-10.281000000000001</v>
          </cell>
        </row>
        <row r="181">
          <cell r="A181" t="str">
            <v>R&amp;D ASSESSMENT</v>
          </cell>
          <cell r="E181">
            <v>0.66100000000000003</v>
          </cell>
          <cell r="F181">
            <v>0.432</v>
          </cell>
          <cell r="G181">
            <v>0.55600000000000005</v>
          </cell>
          <cell r="I181">
            <v>2.7055199999999999</v>
          </cell>
          <cell r="J181">
            <v>1.649</v>
          </cell>
          <cell r="L181">
            <v>0.26900000000000002</v>
          </cell>
          <cell r="M181">
            <v>0.26100000000000001</v>
          </cell>
          <cell r="N181">
            <v>6.9000000000000006E-2</v>
          </cell>
          <cell r="P181">
            <v>4.0949999999999998</v>
          </cell>
          <cell r="Q181">
            <v>0.59899999999999998</v>
          </cell>
          <cell r="S181">
            <v>1.236</v>
          </cell>
          <cell r="T181">
            <v>1.2370000000000001</v>
          </cell>
          <cell r="U181">
            <v>1.244</v>
          </cell>
          <cell r="W181">
            <v>3.7170000000000005</v>
          </cell>
          <cell r="X181">
            <v>3.7170000000000005</v>
          </cell>
          <cell r="Z181">
            <v>1.958</v>
          </cell>
          <cell r="AA181">
            <v>1.966</v>
          </cell>
          <cell r="AB181">
            <v>1.9649999999999999</v>
          </cell>
          <cell r="AD181">
            <v>5.8889999999999993</v>
          </cell>
          <cell r="AE181">
            <v>5.8889999999999993</v>
          </cell>
          <cell r="AG181">
            <v>16.40652</v>
          </cell>
          <cell r="AH181">
            <v>11.853999999999999</v>
          </cell>
        </row>
        <row r="182">
          <cell r="A182" t="str">
            <v>CONTRACT SVC CHG</v>
          </cell>
          <cell r="E182">
            <v>9.9000000000000005E-2</v>
          </cell>
          <cell r="F182">
            <v>6.5000000000000002E-2</v>
          </cell>
          <cell r="G182">
            <v>8.3000000000000004E-2</v>
          </cell>
          <cell r="I182">
            <v>0.38782800000000001</v>
          </cell>
          <cell r="J182">
            <v>0.247</v>
          </cell>
          <cell r="L182">
            <v>3.5000000000000003E-2</v>
          </cell>
          <cell r="M182">
            <v>3.3000000000000002E-2</v>
          </cell>
          <cell r="N182">
            <v>4.0000000000000001E-3</v>
          </cell>
          <cell r="P182">
            <v>0.59799999999999998</v>
          </cell>
          <cell r="Q182">
            <v>7.2000000000000008E-2</v>
          </cell>
          <cell r="S182">
            <v>0.18</v>
          </cell>
          <cell r="T182">
            <v>0.18099999999999999</v>
          </cell>
          <cell r="U182">
            <v>0.182</v>
          </cell>
          <cell r="W182">
            <v>0.54300000000000004</v>
          </cell>
          <cell r="X182">
            <v>0.54300000000000004</v>
          </cell>
          <cell r="Z182">
            <v>0.28700000000000003</v>
          </cell>
          <cell r="AA182">
            <v>0.28800000000000003</v>
          </cell>
          <cell r="AB182">
            <v>0.28900000000000003</v>
          </cell>
          <cell r="AD182">
            <v>0.86399999999999999</v>
          </cell>
          <cell r="AE182">
            <v>0.86399999999999999</v>
          </cell>
          <cell r="AG182">
            <v>2.3928280000000002</v>
          </cell>
          <cell r="AH182">
            <v>1.726</v>
          </cell>
        </row>
        <row r="183">
          <cell r="A183" t="str">
            <v>AREA COMPENSATION</v>
          </cell>
          <cell r="E183">
            <v>0</v>
          </cell>
          <cell r="F183">
            <v>0</v>
          </cell>
          <cell r="G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0</v>
          </cell>
          <cell r="Q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G183">
            <v>0</v>
          </cell>
          <cell r="AH183">
            <v>0</v>
          </cell>
        </row>
        <row r="184">
          <cell r="E184" t="str">
            <v xml:space="preserve">______ </v>
          </cell>
          <cell r="F184" t="str">
            <v xml:space="preserve">______ </v>
          </cell>
          <cell r="G184" t="str">
            <v xml:space="preserve">______ </v>
          </cell>
          <cell r="I184" t="str">
            <v xml:space="preserve">______ </v>
          </cell>
          <cell r="J184" t="str">
            <v xml:space="preserve">______ </v>
          </cell>
          <cell r="L184" t="str">
            <v xml:space="preserve">______ </v>
          </cell>
          <cell r="M184" t="str">
            <v xml:space="preserve">______ </v>
          </cell>
          <cell r="N184" t="str">
            <v xml:space="preserve">______ </v>
          </cell>
          <cell r="P184" t="str">
            <v xml:space="preserve">______ </v>
          </cell>
          <cell r="Q184" t="str">
            <v xml:space="preserve">______ </v>
          </cell>
          <cell r="S184" t="str">
            <v xml:space="preserve">______ </v>
          </cell>
          <cell r="T184" t="str">
            <v xml:space="preserve">______ </v>
          </cell>
          <cell r="U184" t="str">
            <v xml:space="preserve">______ </v>
          </cell>
          <cell r="W184" t="str">
            <v xml:space="preserve">______ </v>
          </cell>
          <cell r="X184" t="str">
            <v xml:space="preserve">______ </v>
          </cell>
          <cell r="Z184" t="str">
            <v xml:space="preserve">______ </v>
          </cell>
          <cell r="AA184" t="str">
            <v xml:space="preserve">______ </v>
          </cell>
          <cell r="AB184" t="str">
            <v xml:space="preserve">______ </v>
          </cell>
          <cell r="AD184" t="str">
            <v xml:space="preserve">______ </v>
          </cell>
          <cell r="AE184" t="str">
            <v xml:space="preserve">______ </v>
          </cell>
          <cell r="AG184" t="str">
            <v xml:space="preserve">______ </v>
          </cell>
          <cell r="AH184" t="str">
            <v xml:space="preserve">______ </v>
          </cell>
        </row>
        <row r="185">
          <cell r="A185" t="str">
            <v>ASSESSMENTS/FUNDING</v>
          </cell>
          <cell r="E185">
            <v>0.27300000000000002</v>
          </cell>
          <cell r="F185">
            <v>0.11899999999999999</v>
          </cell>
          <cell r="G185">
            <v>0.15200000000000008</v>
          </cell>
          <cell r="I185">
            <v>0.72601799999999961</v>
          </cell>
          <cell r="J185">
            <v>0.54400000000000015</v>
          </cell>
          <cell r="L185">
            <v>6.8000000000000033E-2</v>
          </cell>
          <cell r="M185">
            <v>6.500000000000003E-2</v>
          </cell>
          <cell r="N185">
            <v>1.2000000000000007E-2</v>
          </cell>
          <cell r="P185">
            <v>1.1079999999999997</v>
          </cell>
          <cell r="Q185">
            <v>0.14499999999999996</v>
          </cell>
          <cell r="S185">
            <v>0.33399999999999991</v>
          </cell>
          <cell r="T185">
            <v>0.33600000000000002</v>
          </cell>
          <cell r="U185">
            <v>0.33700000000000002</v>
          </cell>
          <cell r="W185">
            <v>1.0070000000000006</v>
          </cell>
          <cell r="X185">
            <v>1.0070000000000006</v>
          </cell>
          <cell r="Z185">
            <v>0.53299999999999981</v>
          </cell>
          <cell r="AA185">
            <v>0.53499999999999992</v>
          </cell>
          <cell r="AB185">
            <v>0.53499999999999981</v>
          </cell>
          <cell r="AD185">
            <v>1.6029999999999989</v>
          </cell>
          <cell r="AE185">
            <v>1.6029999999999989</v>
          </cell>
          <cell r="AG185">
            <v>4.4440179999999998</v>
          </cell>
          <cell r="AH185">
            <v>3.2989999999999986</v>
          </cell>
        </row>
        <row r="187">
          <cell r="A187" t="str">
            <v>OPERATING PROFIT</v>
          </cell>
          <cell r="E187">
            <v>-1.3230000000000008</v>
          </cell>
          <cell r="F187">
            <v>-3.6970000000000001</v>
          </cell>
          <cell r="G187">
            <v>-2.6150000000000002</v>
          </cell>
          <cell r="I187">
            <v>1.0659819999999984</v>
          </cell>
          <cell r="J187">
            <v>-7.6349999999999998</v>
          </cell>
          <cell r="L187">
            <v>-4.9580000000000002</v>
          </cell>
          <cell r="M187">
            <v>-5.2550000000000008</v>
          </cell>
          <cell r="N187">
            <v>-7.5070000000000006</v>
          </cell>
          <cell r="P187">
            <v>14.187999999999999</v>
          </cell>
          <cell r="Q187">
            <v>-17.72</v>
          </cell>
          <cell r="S187">
            <v>2.629</v>
          </cell>
          <cell r="T187">
            <v>2.6229999999999998</v>
          </cell>
          <cell r="U187">
            <v>2.6210000000000018</v>
          </cell>
          <cell r="W187">
            <v>7.8729999999999984</v>
          </cell>
          <cell r="X187">
            <v>7.8729999999999984</v>
          </cell>
          <cell r="Z187">
            <v>8.6449999999999978</v>
          </cell>
          <cell r="AA187">
            <v>8.7469999999999981</v>
          </cell>
          <cell r="AB187">
            <v>9.1469999999999985</v>
          </cell>
          <cell r="AD187">
            <v>26.538999999999998</v>
          </cell>
          <cell r="AE187">
            <v>26.538999999999998</v>
          </cell>
          <cell r="AG187">
            <v>49.665981999999985</v>
          </cell>
          <cell r="AH187">
            <v>9.0569999999999951</v>
          </cell>
        </row>
        <row r="188">
          <cell r="B188" t="str">
            <v>% SALES</v>
          </cell>
          <cell r="E188">
            <v>-0.17264778807255657</v>
          </cell>
          <cell r="F188">
            <v>-0.68462962962962959</v>
          </cell>
          <cell r="G188">
            <v>-0.37625899280575542</v>
          </cell>
          <cell r="I188">
            <v>3.1520210532540831E-2</v>
          </cell>
          <cell r="J188">
            <v>-0.38150202368460501</v>
          </cell>
          <cell r="L188">
            <v>-1.8362962962962963</v>
          </cell>
          <cell r="M188">
            <v>-2.0211538461538461</v>
          </cell>
          <cell r="N188">
            <v>-37.535000000000004</v>
          </cell>
          <cell r="P188">
            <v>0.27706067292858677</v>
          </cell>
          <cell r="Q188">
            <v>-3.2218181818181817</v>
          </cell>
          <cell r="S188">
            <v>0.17008475124539044</v>
          </cell>
          <cell r="T188">
            <v>0.16967462319684326</v>
          </cell>
          <cell r="U188">
            <v>0.16845555626968325</v>
          </cell>
          <cell r="W188">
            <v>0.16940290478752013</v>
          </cell>
          <cell r="X188">
            <v>0.16940290478752013</v>
          </cell>
          <cell r="Z188">
            <v>0.353376389797253</v>
          </cell>
          <cell r="AA188">
            <v>0.35604672935238318</v>
          </cell>
          <cell r="AB188">
            <v>0.50909718318482111</v>
          </cell>
          <cell r="AD188">
            <v>0.36060383716506328</v>
          </cell>
          <cell r="AE188">
            <v>0.39611571074403601</v>
          </cell>
          <cell r="AG188">
            <v>0.24215613923032284</v>
          </cell>
          <cell r="AH188">
            <v>6.5164789860280958E-2</v>
          </cell>
        </row>
        <row r="193">
          <cell r="A193" t="str">
            <v>ALCATEL USA, INC.</v>
          </cell>
        </row>
        <row r="194">
          <cell r="A194" t="str">
            <v xml:space="preserve">NETWORKING SYSTEMS GROUP </v>
          </cell>
        </row>
        <row r="195">
          <cell r="A195" t="str">
            <v>LEGACY SWITCH PRODUCTS</v>
          </cell>
        </row>
        <row r="196">
          <cell r="A196" t="str">
            <v>INCOME STATEMENT</v>
          </cell>
        </row>
        <row r="197">
          <cell r="A197" t="str">
            <v>$M</v>
          </cell>
        </row>
        <row r="199">
          <cell r="I199" t="str">
            <v>1Q01</v>
          </cell>
          <cell r="P199" t="str">
            <v>2Q01</v>
          </cell>
          <cell r="W199" t="str">
            <v>3Q01</v>
          </cell>
          <cell r="AD199" t="str">
            <v>4Q01</v>
          </cell>
          <cell r="AG199" t="str">
            <v>YEAR</v>
          </cell>
        </row>
        <row r="200">
          <cell r="E200" t="str">
            <v>JAN</v>
          </cell>
          <cell r="F200" t="str">
            <v>FEB</v>
          </cell>
          <cell r="G200" t="str">
            <v>MAR</v>
          </cell>
          <cell r="I200" t="str">
            <v xml:space="preserve"> AOP </v>
          </cell>
          <cell r="J200" t="str">
            <v>ACTUAL</v>
          </cell>
          <cell r="L200" t="str">
            <v>APR</v>
          </cell>
          <cell r="M200" t="str">
            <v>MAY</v>
          </cell>
          <cell r="N200" t="str">
            <v>JUN</v>
          </cell>
          <cell r="P200" t="str">
            <v xml:space="preserve"> AOP </v>
          </cell>
          <cell r="Q200" t="str">
            <v>ACTUAL</v>
          </cell>
          <cell r="S200" t="str">
            <v>JUL</v>
          </cell>
          <cell r="T200" t="str">
            <v>AUG</v>
          </cell>
          <cell r="U200" t="str">
            <v>SEP</v>
          </cell>
          <cell r="W200" t="str">
            <v xml:space="preserve"> AOP </v>
          </cell>
          <cell r="X200" t="str">
            <v>ACTUAL</v>
          </cell>
          <cell r="Z200" t="str">
            <v xml:space="preserve"> OCT </v>
          </cell>
          <cell r="AA200" t="str">
            <v xml:space="preserve"> NOV </v>
          </cell>
          <cell r="AB200" t="str">
            <v xml:space="preserve"> DEC </v>
          </cell>
          <cell r="AD200" t="str">
            <v xml:space="preserve"> AOP </v>
          </cell>
          <cell r="AE200" t="str">
            <v xml:space="preserve"> OUTL</v>
          </cell>
          <cell r="AG200" t="str">
            <v xml:space="preserve"> AOP </v>
          </cell>
          <cell r="AH200" t="str">
            <v xml:space="preserve"> OUTL</v>
          </cell>
        </row>
        <row r="201">
          <cell r="A201" t="str">
            <v>ORDERS</v>
          </cell>
          <cell r="E201">
            <v>7.8928899999999995</v>
          </cell>
          <cell r="F201">
            <v>5.5620000000000003</v>
          </cell>
          <cell r="G201">
            <v>7.1585000000000001</v>
          </cell>
          <cell r="I201">
            <v>34.833570000000002</v>
          </cell>
          <cell r="J201">
            <v>20.613389999999999</v>
          </cell>
          <cell r="L201">
            <v>2.7810000000000001</v>
          </cell>
          <cell r="M201">
            <v>2.6780000000000008</v>
          </cell>
          <cell r="N201">
            <v>0.20600000000000002</v>
          </cell>
          <cell r="P201">
            <v>50.685270000000003</v>
          </cell>
          <cell r="Q201">
            <v>5.6650000000000018</v>
          </cell>
          <cell r="S201">
            <v>11.5669</v>
          </cell>
          <cell r="T201">
            <v>11.568960000000001</v>
          </cell>
          <cell r="U201">
            <v>11.67093</v>
          </cell>
          <cell r="W201">
            <v>34.806789999999999</v>
          </cell>
          <cell r="X201">
            <v>34.806789999999999</v>
          </cell>
          <cell r="Z201">
            <v>7.9639600000000002</v>
          </cell>
          <cell r="AA201">
            <v>8.06799</v>
          </cell>
          <cell r="AB201">
            <v>1.2700929999999999</v>
          </cell>
          <cell r="AD201">
            <v>24.097880000000004</v>
          </cell>
          <cell r="AE201">
            <v>17.302043000000001</v>
          </cell>
          <cell r="AG201">
            <v>144.42351000000002</v>
          </cell>
          <cell r="AH201">
            <v>78.387223000000006</v>
          </cell>
        </row>
        <row r="203">
          <cell r="A203" t="str">
            <v>HARDWARE SALES</v>
          </cell>
          <cell r="E203">
            <v>7.0549999999999997</v>
          </cell>
          <cell r="F203">
            <v>5.2</v>
          </cell>
          <cell r="G203">
            <v>4.9649999999999999</v>
          </cell>
          <cell r="I203">
            <v>32.119</v>
          </cell>
          <cell r="J203">
            <v>17.22</v>
          </cell>
          <cell r="L203">
            <v>1.2</v>
          </cell>
          <cell r="M203">
            <v>1.1000000000000001</v>
          </cell>
          <cell r="N203">
            <v>0</v>
          </cell>
          <cell r="P203">
            <v>45.308999999999997</v>
          </cell>
          <cell r="Q203">
            <v>2.2999999999999998</v>
          </cell>
          <cell r="S203">
            <v>9.9969999999999999</v>
          </cell>
          <cell r="T203">
            <v>9.9990000000000006</v>
          </cell>
          <cell r="U203">
            <v>10.097</v>
          </cell>
          <cell r="W203">
            <v>30.093000000000004</v>
          </cell>
          <cell r="X203">
            <v>30.093000000000004</v>
          </cell>
          <cell r="Z203">
            <v>7.2320000000000002</v>
          </cell>
          <cell r="AA203">
            <v>7.3330000000000002</v>
          </cell>
          <cell r="AB203">
            <v>0.73309999999999997</v>
          </cell>
          <cell r="AD203">
            <v>21.896000000000001</v>
          </cell>
          <cell r="AE203">
            <v>15.298100000000002</v>
          </cell>
          <cell r="AG203">
            <v>129.417</v>
          </cell>
          <cell r="AH203">
            <v>64.911100000000005</v>
          </cell>
        </row>
        <row r="204">
          <cell r="A204" t="str">
            <v>SOFTWARE SALES</v>
          </cell>
          <cell r="E204">
            <v>0.33700000000000002</v>
          </cell>
          <cell r="F204">
            <v>0</v>
          </cell>
          <cell r="G204">
            <v>1.7849999999999999</v>
          </cell>
          <cell r="I204">
            <v>1.7</v>
          </cell>
          <cell r="J204">
            <v>2.1219999999999999</v>
          </cell>
          <cell r="L204">
            <v>1.3</v>
          </cell>
          <cell r="M204">
            <v>1.3</v>
          </cell>
          <cell r="N204">
            <v>0.1</v>
          </cell>
          <cell r="P204">
            <v>3.9000000000000004</v>
          </cell>
          <cell r="Q204">
            <v>2.7</v>
          </cell>
          <cell r="S204">
            <v>1.2330000000000001</v>
          </cell>
          <cell r="T204">
            <v>1.2330000000000001</v>
          </cell>
          <cell r="U204">
            <v>1.234</v>
          </cell>
          <cell r="W204">
            <v>3.7</v>
          </cell>
          <cell r="X204">
            <v>3.7</v>
          </cell>
          <cell r="Z204">
            <v>0.5</v>
          </cell>
          <cell r="AA204">
            <v>0.5</v>
          </cell>
          <cell r="AB204">
            <v>0.5</v>
          </cell>
          <cell r="AD204">
            <v>1.5</v>
          </cell>
          <cell r="AE204">
            <v>1.5</v>
          </cell>
          <cell r="AG204">
            <v>10.8</v>
          </cell>
          <cell r="AH204">
            <v>10.022</v>
          </cell>
        </row>
        <row r="205">
          <cell r="A205" t="str">
            <v>SERVICE SALES</v>
          </cell>
          <cell r="E205">
            <v>0.27100000000000002</v>
          </cell>
          <cell r="F205">
            <v>0.2</v>
          </cell>
          <cell r="G205">
            <v>0.2</v>
          </cell>
          <cell r="I205">
            <v>0</v>
          </cell>
          <cell r="J205">
            <v>0.67100000000000004</v>
          </cell>
          <cell r="L205">
            <v>0.2</v>
          </cell>
          <cell r="M205">
            <v>0.2</v>
          </cell>
          <cell r="N205">
            <v>0.1</v>
          </cell>
          <cell r="P205">
            <v>0</v>
          </cell>
          <cell r="Q205">
            <v>0.5</v>
          </cell>
          <cell r="S205">
            <v>0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D205">
            <v>0</v>
          </cell>
          <cell r="AE205">
            <v>0</v>
          </cell>
          <cell r="AG205">
            <v>0</v>
          </cell>
          <cell r="AH205">
            <v>1.171</v>
          </cell>
        </row>
        <row r="206">
          <cell r="A206" t="str">
            <v>OTHER SALES</v>
          </cell>
          <cell r="E206">
            <v>0</v>
          </cell>
          <cell r="F206">
            <v>0</v>
          </cell>
          <cell r="G206">
            <v>0</v>
          </cell>
          <cell r="I206">
            <v>0</v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0</v>
          </cell>
          <cell r="Q206">
            <v>0</v>
          </cell>
          <cell r="S206">
            <v>0</v>
          </cell>
          <cell r="T206">
            <v>0</v>
          </cell>
          <cell r="U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D206">
            <v>0</v>
          </cell>
          <cell r="AE206">
            <v>0</v>
          </cell>
          <cell r="AG206">
            <v>0</v>
          </cell>
          <cell r="AH206">
            <v>0</v>
          </cell>
        </row>
        <row r="207">
          <cell r="E207" t="str">
            <v xml:space="preserve">______ </v>
          </cell>
          <cell r="F207" t="str">
            <v xml:space="preserve">______ </v>
          </cell>
          <cell r="G207" t="str">
            <v xml:space="preserve">______ </v>
          </cell>
          <cell r="I207" t="str">
            <v xml:space="preserve">______ </v>
          </cell>
          <cell r="J207" t="str">
            <v xml:space="preserve">______ </v>
          </cell>
          <cell r="L207" t="str">
            <v xml:space="preserve">______ </v>
          </cell>
          <cell r="M207" t="str">
            <v xml:space="preserve">______ </v>
          </cell>
          <cell r="N207" t="str">
            <v xml:space="preserve">______ </v>
          </cell>
          <cell r="P207" t="str">
            <v xml:space="preserve">______ </v>
          </cell>
          <cell r="Q207" t="str">
            <v xml:space="preserve">______ </v>
          </cell>
          <cell r="S207" t="str">
            <v xml:space="preserve">______ </v>
          </cell>
          <cell r="T207" t="str">
            <v xml:space="preserve">______ </v>
          </cell>
          <cell r="U207" t="str">
            <v xml:space="preserve">______ </v>
          </cell>
          <cell r="W207" t="str">
            <v xml:space="preserve">______ </v>
          </cell>
          <cell r="X207" t="str">
            <v xml:space="preserve">______ </v>
          </cell>
          <cell r="Z207" t="str">
            <v xml:space="preserve">______ </v>
          </cell>
          <cell r="AA207" t="str">
            <v xml:space="preserve">______ </v>
          </cell>
          <cell r="AB207" t="str">
            <v xml:space="preserve">______ </v>
          </cell>
          <cell r="AD207" t="str">
            <v xml:space="preserve">______ </v>
          </cell>
          <cell r="AE207" t="str">
            <v xml:space="preserve">______ </v>
          </cell>
          <cell r="AG207" t="str">
            <v xml:space="preserve">______ </v>
          </cell>
          <cell r="AH207" t="str">
            <v xml:space="preserve">______ </v>
          </cell>
        </row>
        <row r="208">
          <cell r="A208" t="str">
            <v>SALES</v>
          </cell>
          <cell r="E208">
            <v>7.6629999999999994</v>
          </cell>
          <cell r="F208">
            <v>5.4</v>
          </cell>
          <cell r="G208">
            <v>6.95</v>
          </cell>
          <cell r="I208">
            <v>33.819000000000003</v>
          </cell>
          <cell r="J208">
            <v>20.012999999999998</v>
          </cell>
          <cell r="L208">
            <v>2.7</v>
          </cell>
          <cell r="M208">
            <v>2.6000000000000005</v>
          </cell>
          <cell r="N208">
            <v>0.2</v>
          </cell>
          <cell r="P208">
            <v>49.208999999999996</v>
          </cell>
          <cell r="Q208">
            <v>5.5</v>
          </cell>
          <cell r="S208">
            <v>11.23</v>
          </cell>
          <cell r="T208">
            <v>11.232000000000001</v>
          </cell>
          <cell r="U208">
            <v>11.331</v>
          </cell>
          <cell r="W208">
            <v>33.793000000000006</v>
          </cell>
          <cell r="X208">
            <v>33.793000000000006</v>
          </cell>
          <cell r="Z208">
            <v>7.7320000000000002</v>
          </cell>
          <cell r="AA208">
            <v>7.8330000000000002</v>
          </cell>
          <cell r="AB208">
            <v>1.2330999999999999</v>
          </cell>
          <cell r="AD208">
            <v>23.396000000000001</v>
          </cell>
          <cell r="AE208">
            <v>16.798100000000002</v>
          </cell>
          <cell r="AG208">
            <v>140.21700000000001</v>
          </cell>
          <cell r="AH208">
            <v>76.104100000000017</v>
          </cell>
        </row>
        <row r="210">
          <cell r="A210" t="str">
            <v>STANDARD MARGIN</v>
          </cell>
          <cell r="E210">
            <v>4.8159999999999998</v>
          </cell>
          <cell r="F210">
            <v>3</v>
          </cell>
          <cell r="G210">
            <v>5.03</v>
          </cell>
          <cell r="I210">
            <v>21.95</v>
          </cell>
          <cell r="J210">
            <v>12.846</v>
          </cell>
          <cell r="L210">
            <v>1.7</v>
          </cell>
          <cell r="M210">
            <v>1.4</v>
          </cell>
          <cell r="N210">
            <v>0</v>
          </cell>
          <cell r="P210">
            <v>34.920999999999999</v>
          </cell>
          <cell r="Q210">
            <v>3.0999999999999996</v>
          </cell>
          <cell r="S210">
            <v>7.883</v>
          </cell>
          <cell r="T210">
            <v>7.8840000000000003</v>
          </cell>
          <cell r="U210">
            <v>7.984</v>
          </cell>
          <cell r="W210">
            <v>23.750999999999998</v>
          </cell>
          <cell r="X210">
            <v>23.750999999999998</v>
          </cell>
          <cell r="Z210">
            <v>4.9800000000000004</v>
          </cell>
          <cell r="AA210">
            <v>5.0810000000000004</v>
          </cell>
          <cell r="AB210">
            <v>5.0789999999999997</v>
          </cell>
          <cell r="AD210">
            <v>15.14</v>
          </cell>
          <cell r="AE210">
            <v>15.14</v>
          </cell>
          <cell r="AG210">
            <v>95.761999999999986</v>
          </cell>
          <cell r="AH210">
            <v>54.836999999999996</v>
          </cell>
        </row>
        <row r="211">
          <cell r="B211" t="str">
            <v>% SALES</v>
          </cell>
          <cell r="E211">
            <v>0.62847448779851234</v>
          </cell>
          <cell r="F211">
            <v>0.55555555555555547</v>
          </cell>
          <cell r="G211">
            <v>0.72374100719424461</v>
          </cell>
          <cell r="I211">
            <v>0.64904343712114487</v>
          </cell>
          <cell r="J211">
            <v>0.64188277619547296</v>
          </cell>
          <cell r="L211">
            <v>0.62962962962962954</v>
          </cell>
          <cell r="M211">
            <v>0.53846153846153832</v>
          </cell>
          <cell r="N211">
            <v>0</v>
          </cell>
          <cell r="P211">
            <v>0.70964660936007651</v>
          </cell>
          <cell r="Q211">
            <v>0.5636363636363636</v>
          </cell>
          <cell r="S211">
            <v>0.70195903829029382</v>
          </cell>
          <cell r="T211">
            <v>0.70192307692307687</v>
          </cell>
          <cell r="U211">
            <v>0.7046156561645045</v>
          </cell>
          <cell r="W211">
            <v>0.70283786583020136</v>
          </cell>
          <cell r="X211">
            <v>0.70283786583020136</v>
          </cell>
          <cell r="Z211">
            <v>0.6440765649249871</v>
          </cell>
          <cell r="AA211">
            <v>0.64866590067662455</v>
          </cell>
          <cell r="AB211">
            <v>4.1188873570675533</v>
          </cell>
          <cell r="AD211">
            <v>0.64711916566934524</v>
          </cell>
          <cell r="AE211">
            <v>0.90129240806996025</v>
          </cell>
          <cell r="AG211">
            <v>0.68295570437250819</v>
          </cell>
          <cell r="AH211">
            <v>0.72055250636956458</v>
          </cell>
        </row>
        <row r="213">
          <cell r="A213" t="str">
            <v>OPS PERIOD COSTS</v>
          </cell>
          <cell r="E213">
            <v>0.11</v>
          </cell>
          <cell r="F213">
            <v>0.23200000000000001</v>
          </cell>
          <cell r="G213">
            <v>0.3</v>
          </cell>
          <cell r="I213">
            <v>0.7</v>
          </cell>
          <cell r="J213">
            <v>0.64200000000000002</v>
          </cell>
          <cell r="L213">
            <v>0.26700000000000002</v>
          </cell>
          <cell r="M213">
            <v>0.26700000000000002</v>
          </cell>
          <cell r="N213">
            <v>0.26700000000000002</v>
          </cell>
          <cell r="P213">
            <v>0.80100000000000005</v>
          </cell>
          <cell r="Q213">
            <v>0.80100000000000005</v>
          </cell>
          <cell r="S213">
            <v>0.13300000000000001</v>
          </cell>
          <cell r="T213">
            <v>0.13300000000000001</v>
          </cell>
          <cell r="U213">
            <v>0.13400000000000001</v>
          </cell>
          <cell r="W213">
            <v>0.4</v>
          </cell>
          <cell r="X213">
            <v>0.4</v>
          </cell>
          <cell r="Z213">
            <v>6.7000000000000004E-2</v>
          </cell>
          <cell r="AA213">
            <v>6.7000000000000004E-2</v>
          </cell>
          <cell r="AB213">
            <v>6.7000000000000004E-2</v>
          </cell>
          <cell r="AD213">
            <v>0.20100000000000001</v>
          </cell>
          <cell r="AE213">
            <v>0.20100000000000001</v>
          </cell>
          <cell r="AG213">
            <v>2.1019999999999999</v>
          </cell>
          <cell r="AH213">
            <v>2.044</v>
          </cell>
        </row>
        <row r="214">
          <cell r="A214" t="str">
            <v>SOURCING PERIOD COSTS</v>
          </cell>
          <cell r="E214">
            <v>-0.49000000000000005</v>
          </cell>
          <cell r="F214">
            <v>-0.13300000000000001</v>
          </cell>
          <cell r="G214">
            <v>-0.2</v>
          </cell>
          <cell r="I214">
            <v>-0.39900000000000002</v>
          </cell>
          <cell r="J214">
            <v>-0.82299999999999995</v>
          </cell>
          <cell r="L214">
            <v>-0.16700000000000001</v>
          </cell>
          <cell r="M214">
            <v>-0.16700000000000001</v>
          </cell>
          <cell r="N214">
            <v>-0.16700000000000001</v>
          </cell>
          <cell r="P214">
            <v>-0.501</v>
          </cell>
          <cell r="Q214">
            <v>-0.501</v>
          </cell>
          <cell r="S214">
            <v>-0.13300000000000001</v>
          </cell>
          <cell r="T214">
            <v>-0.13300000000000001</v>
          </cell>
          <cell r="U214">
            <v>-0.13300000000000001</v>
          </cell>
          <cell r="W214">
            <v>-0.39900000000000002</v>
          </cell>
          <cell r="X214">
            <v>-0.39900000000000002</v>
          </cell>
          <cell r="Z214">
            <v>-0.1</v>
          </cell>
          <cell r="AA214">
            <v>-0.1</v>
          </cell>
          <cell r="AB214">
            <v>-0.1</v>
          </cell>
          <cell r="AD214">
            <v>-0.30000000000000004</v>
          </cell>
          <cell r="AE214">
            <v>-0.30000000000000004</v>
          </cell>
          <cell r="AG214">
            <v>-1.599</v>
          </cell>
          <cell r="AH214">
            <v>-2.0229999999999997</v>
          </cell>
        </row>
        <row r="215">
          <cell r="A215" t="str">
            <v>STD AMORT/INV COSTS</v>
          </cell>
          <cell r="E215">
            <v>8.3000000000000018E-2</v>
          </cell>
          <cell r="F215">
            <v>0.13300000000000001</v>
          </cell>
          <cell r="G215">
            <v>0.2</v>
          </cell>
          <cell r="I215">
            <v>0.39900000000000002</v>
          </cell>
          <cell r="J215">
            <v>0.41600000000000004</v>
          </cell>
          <cell r="L215">
            <v>0.16700000000000001</v>
          </cell>
          <cell r="M215">
            <v>0.16700000000000001</v>
          </cell>
          <cell r="N215">
            <v>0.16700000000000001</v>
          </cell>
          <cell r="P215">
            <v>0.501</v>
          </cell>
          <cell r="Q215">
            <v>0.501</v>
          </cell>
          <cell r="S215">
            <v>0.13300000000000001</v>
          </cell>
          <cell r="T215">
            <v>0.13300000000000001</v>
          </cell>
          <cell r="U215">
            <v>0.13300000000000001</v>
          </cell>
          <cell r="W215">
            <v>0.39900000000000002</v>
          </cell>
          <cell r="X215">
            <v>0.39900000000000002</v>
          </cell>
          <cell r="Z215">
            <v>6.7000000000000004E-2</v>
          </cell>
          <cell r="AA215">
            <v>6.7000000000000004E-2</v>
          </cell>
          <cell r="AB215">
            <v>6.7000000000000004E-2</v>
          </cell>
          <cell r="AD215">
            <v>0.20100000000000001</v>
          </cell>
          <cell r="AE215">
            <v>0.20100000000000001</v>
          </cell>
          <cell r="AG215">
            <v>1.5</v>
          </cell>
          <cell r="AH215">
            <v>1.5170000000000001</v>
          </cell>
        </row>
        <row r="216">
          <cell r="A216" t="str">
            <v>SERVICE PERIOD COSTS</v>
          </cell>
          <cell r="E216">
            <v>3.5999999999999997E-2</v>
          </cell>
          <cell r="F216">
            <v>0</v>
          </cell>
          <cell r="G216">
            <v>0</v>
          </cell>
          <cell r="I216">
            <v>0</v>
          </cell>
          <cell r="J216">
            <v>3.5999999999999997E-2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S216">
            <v>0</v>
          </cell>
          <cell r="T216">
            <v>0</v>
          </cell>
          <cell r="U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D216">
            <v>0</v>
          </cell>
          <cell r="AE216">
            <v>0</v>
          </cell>
          <cell r="AG216">
            <v>0</v>
          </cell>
          <cell r="AH216">
            <v>3.5999999999999997E-2</v>
          </cell>
        </row>
        <row r="217">
          <cell r="A217" t="str">
            <v>OTHER</v>
          </cell>
          <cell r="E217">
            <v>0.61799999999999999</v>
          </cell>
          <cell r="F217">
            <v>0.83299999999999996</v>
          </cell>
          <cell r="G217">
            <v>0.9</v>
          </cell>
          <cell r="I217">
            <v>2.4989999999999997</v>
          </cell>
          <cell r="J217">
            <v>2.351</v>
          </cell>
          <cell r="L217">
            <v>0.76600000000000001</v>
          </cell>
          <cell r="M217">
            <v>0.76600000000000001</v>
          </cell>
          <cell r="N217">
            <v>0.76700000000000002</v>
          </cell>
          <cell r="P217">
            <v>2.2989999999999999</v>
          </cell>
          <cell r="Q217">
            <v>2.2989999999999999</v>
          </cell>
          <cell r="S217">
            <v>0.73299999999999998</v>
          </cell>
          <cell r="T217">
            <v>0.73299999999999998</v>
          </cell>
          <cell r="U217">
            <v>0.73299999999999998</v>
          </cell>
          <cell r="W217">
            <v>2.1989999999999998</v>
          </cell>
          <cell r="X217">
            <v>2.1989999999999998</v>
          </cell>
          <cell r="Z217">
            <v>0.66700000000000004</v>
          </cell>
          <cell r="AA217">
            <v>0.66700000000000004</v>
          </cell>
          <cell r="AB217">
            <v>0.66700000000000004</v>
          </cell>
          <cell r="AD217">
            <v>2.0010000000000003</v>
          </cell>
          <cell r="AE217">
            <v>2.0010000000000003</v>
          </cell>
          <cell r="AG217">
            <v>8.9980000000000011</v>
          </cell>
          <cell r="AH217">
            <v>8.8500000000000014</v>
          </cell>
        </row>
        <row r="218">
          <cell r="E218" t="str">
            <v xml:space="preserve">______ </v>
          </cell>
          <cell r="F218" t="str">
            <v xml:space="preserve">______ </v>
          </cell>
          <cell r="G218" t="str">
            <v xml:space="preserve">______ </v>
          </cell>
          <cell r="I218" t="str">
            <v xml:space="preserve">______ </v>
          </cell>
          <cell r="J218" t="str">
            <v xml:space="preserve">______ </v>
          </cell>
          <cell r="L218" t="str">
            <v xml:space="preserve">______ </v>
          </cell>
          <cell r="M218" t="str">
            <v xml:space="preserve">______ </v>
          </cell>
          <cell r="N218" t="str">
            <v xml:space="preserve">______ </v>
          </cell>
          <cell r="P218" t="str">
            <v xml:space="preserve">______ </v>
          </cell>
          <cell r="Q218" t="str">
            <v xml:space="preserve">______ </v>
          </cell>
          <cell r="S218" t="str">
            <v xml:space="preserve">______ </v>
          </cell>
          <cell r="T218" t="str">
            <v xml:space="preserve">______ </v>
          </cell>
          <cell r="U218" t="str">
            <v xml:space="preserve">______ </v>
          </cell>
          <cell r="W218" t="str">
            <v xml:space="preserve">______ </v>
          </cell>
          <cell r="X218" t="str">
            <v xml:space="preserve">______ </v>
          </cell>
          <cell r="Z218" t="str">
            <v xml:space="preserve">______ </v>
          </cell>
          <cell r="AA218" t="str">
            <v xml:space="preserve">______ </v>
          </cell>
          <cell r="AB218" t="str">
            <v xml:space="preserve">______ </v>
          </cell>
          <cell r="AD218" t="str">
            <v xml:space="preserve">______ </v>
          </cell>
          <cell r="AE218" t="str">
            <v xml:space="preserve">______ </v>
          </cell>
          <cell r="AG218" t="str">
            <v xml:space="preserve">______ </v>
          </cell>
          <cell r="AH218" t="str">
            <v xml:space="preserve">______ </v>
          </cell>
        </row>
        <row r="219">
          <cell r="A219" t="str">
            <v>TOTAL PERIOD COSTS</v>
          </cell>
          <cell r="E219">
            <v>0.35699999999999993</v>
          </cell>
          <cell r="F219">
            <v>1.0649999999999999</v>
          </cell>
          <cell r="G219">
            <v>1.2</v>
          </cell>
          <cell r="I219">
            <v>3.1989999999999998</v>
          </cell>
          <cell r="J219">
            <v>2.6219999999999999</v>
          </cell>
          <cell r="L219">
            <v>1.0329999999999999</v>
          </cell>
          <cell r="M219">
            <v>1.0329999999999999</v>
          </cell>
          <cell r="N219">
            <v>1.034</v>
          </cell>
          <cell r="P219">
            <v>3.1</v>
          </cell>
          <cell r="Q219">
            <v>3.1</v>
          </cell>
          <cell r="S219">
            <v>0.86599999999999999</v>
          </cell>
          <cell r="T219">
            <v>0.86599999999999999</v>
          </cell>
          <cell r="U219">
            <v>0.86699999999999999</v>
          </cell>
          <cell r="W219">
            <v>2.5989999999999998</v>
          </cell>
          <cell r="X219">
            <v>2.5989999999999998</v>
          </cell>
          <cell r="Z219">
            <v>0.70100000000000007</v>
          </cell>
          <cell r="AA219">
            <v>0.70100000000000007</v>
          </cell>
          <cell r="AB219">
            <v>0.70100000000000007</v>
          </cell>
          <cell r="AD219">
            <v>2.1030000000000002</v>
          </cell>
          <cell r="AE219">
            <v>2.1030000000000002</v>
          </cell>
          <cell r="AG219">
            <v>11.001000000000001</v>
          </cell>
          <cell r="AH219">
            <v>10.424000000000001</v>
          </cell>
        </row>
        <row r="221">
          <cell r="A221" t="str">
            <v>GROSS MARGIN</v>
          </cell>
          <cell r="E221">
            <v>4.4589999999999996</v>
          </cell>
          <cell r="F221">
            <v>1.9350000000000001</v>
          </cell>
          <cell r="G221">
            <v>3.83</v>
          </cell>
          <cell r="I221">
            <v>18.750999999999998</v>
          </cell>
          <cell r="J221">
            <v>10.224</v>
          </cell>
          <cell r="L221">
            <v>0.66700000000000004</v>
          </cell>
          <cell r="M221">
            <v>0.36699999999999999</v>
          </cell>
          <cell r="N221">
            <v>-1.034</v>
          </cell>
          <cell r="P221">
            <v>31.820999999999998</v>
          </cell>
          <cell r="Q221">
            <v>0</v>
          </cell>
          <cell r="S221">
            <v>7.0170000000000003</v>
          </cell>
          <cell r="T221">
            <v>7.0180000000000007</v>
          </cell>
          <cell r="U221">
            <v>7.117</v>
          </cell>
          <cell r="W221">
            <v>21.151999999999997</v>
          </cell>
          <cell r="X221">
            <v>21.151999999999997</v>
          </cell>
          <cell r="Z221">
            <v>4.2789999999999999</v>
          </cell>
          <cell r="AA221">
            <v>4.3800000000000008</v>
          </cell>
          <cell r="AB221">
            <v>4.3780000000000001</v>
          </cell>
          <cell r="AD221">
            <v>13.037000000000001</v>
          </cell>
          <cell r="AE221">
            <v>13.037000000000001</v>
          </cell>
          <cell r="AG221">
            <v>84.760999999999981</v>
          </cell>
          <cell r="AH221">
            <v>44.412999999999997</v>
          </cell>
        </row>
        <row r="222">
          <cell r="B222" t="str">
            <v>% SALES</v>
          </cell>
          <cell r="E222">
            <v>0.58188698942972727</v>
          </cell>
          <cell r="F222">
            <v>0.35833333333333334</v>
          </cell>
          <cell r="G222">
            <v>0.55107913669064745</v>
          </cell>
          <cell r="I222">
            <v>0.55445163961086952</v>
          </cell>
          <cell r="J222">
            <v>0.51086793584170298</v>
          </cell>
          <cell r="L222">
            <v>0.24703703703703703</v>
          </cell>
          <cell r="M222">
            <v>0.14115384615384613</v>
          </cell>
          <cell r="N222">
            <v>-5.17</v>
          </cell>
          <cell r="P222">
            <v>0.64665000304822284</v>
          </cell>
          <cell r="Q222">
            <v>0</v>
          </cell>
          <cell r="S222">
            <v>0.62484416740872661</v>
          </cell>
          <cell r="T222">
            <v>0.62482193732193736</v>
          </cell>
          <cell r="U222">
            <v>0.62809990292118967</v>
          </cell>
          <cell r="W222">
            <v>0.62592844671973469</v>
          </cell>
          <cell r="X222">
            <v>0.62592844671973469</v>
          </cell>
          <cell r="Z222">
            <v>0.55341438178996372</v>
          </cell>
          <cell r="AA222">
            <v>0.55917273075450025</v>
          </cell>
          <cell r="AB222">
            <v>3.5504014272970568</v>
          </cell>
          <cell r="AD222">
            <v>0.5572320054710207</v>
          </cell>
          <cell r="AE222">
            <v>0.77609967793976697</v>
          </cell>
          <cell r="AG222">
            <v>0.60449874123679703</v>
          </cell>
          <cell r="AH222">
            <v>0.58358222487356115</v>
          </cell>
        </row>
        <row r="224">
          <cell r="A224" t="str">
            <v>R&amp;D EXPENSE</v>
          </cell>
          <cell r="E224">
            <v>1.1020000000000001</v>
          </cell>
          <cell r="F224">
            <v>1.1020000000000001</v>
          </cell>
          <cell r="G224">
            <v>1.38</v>
          </cell>
          <cell r="I224">
            <v>2.548</v>
          </cell>
          <cell r="J224">
            <v>3.5840000000000001</v>
          </cell>
          <cell r="L224">
            <v>1</v>
          </cell>
          <cell r="M224">
            <v>1</v>
          </cell>
          <cell r="N224">
            <v>1.3</v>
          </cell>
          <cell r="P224">
            <v>3.65</v>
          </cell>
          <cell r="Q224">
            <v>3.3</v>
          </cell>
          <cell r="S224">
            <v>0.84399999999999997</v>
          </cell>
          <cell r="T224">
            <v>0.84499999999999997</v>
          </cell>
          <cell r="U224">
            <v>0.84499999999999997</v>
          </cell>
          <cell r="W224">
            <v>2.5339999999999998</v>
          </cell>
          <cell r="X224">
            <v>2.5339999999999998</v>
          </cell>
          <cell r="Z224">
            <v>0.54600000000000004</v>
          </cell>
          <cell r="AA224">
            <v>0.54600000000000004</v>
          </cell>
          <cell r="AB224">
            <v>0.54600000000000004</v>
          </cell>
          <cell r="AD224">
            <v>1.6380000000000001</v>
          </cell>
          <cell r="AE224">
            <v>1.6380000000000001</v>
          </cell>
          <cell r="AG224">
            <v>10.37</v>
          </cell>
          <cell r="AH224">
            <v>11.055999999999999</v>
          </cell>
        </row>
        <row r="225">
          <cell r="A225" t="str">
            <v>SLS &amp; MKTG EXP - DIV</v>
          </cell>
          <cell r="E225">
            <v>0.79200000000000004</v>
          </cell>
          <cell r="F225">
            <v>0.16700000000000001</v>
          </cell>
          <cell r="G225">
            <v>0.16700000000000001</v>
          </cell>
          <cell r="I225">
            <v>0.501</v>
          </cell>
          <cell r="J225">
            <v>1.1260000000000001</v>
          </cell>
          <cell r="L225">
            <v>0.13300000000000001</v>
          </cell>
          <cell r="M225">
            <v>0.13300000000000001</v>
          </cell>
          <cell r="N225">
            <v>0.13300000000000001</v>
          </cell>
          <cell r="P225">
            <v>0.39900000000000002</v>
          </cell>
          <cell r="Q225">
            <v>0.39900000000000002</v>
          </cell>
          <cell r="S225">
            <v>0.1</v>
          </cell>
          <cell r="T225">
            <v>0.1</v>
          </cell>
          <cell r="U225">
            <v>0.1</v>
          </cell>
          <cell r="W225">
            <v>0.30000000000000004</v>
          </cell>
          <cell r="X225">
            <v>0.30000000000000004</v>
          </cell>
          <cell r="Z225">
            <v>0.1</v>
          </cell>
          <cell r="AA225">
            <v>0.1</v>
          </cell>
          <cell r="AB225">
            <v>0.1</v>
          </cell>
          <cell r="AD225">
            <v>0.30000000000000004</v>
          </cell>
          <cell r="AE225">
            <v>0.30000000000000004</v>
          </cell>
          <cell r="AG225">
            <v>1.5000000000000002</v>
          </cell>
          <cell r="AH225">
            <v>2.125</v>
          </cell>
        </row>
        <row r="226">
          <cell r="A226" t="str">
            <v>SLS &amp; MKTG EXP - ALLOC</v>
          </cell>
          <cell r="E226">
            <v>0.158</v>
          </cell>
          <cell r="F226">
            <v>0.154</v>
          </cell>
          <cell r="G226">
            <v>0.154</v>
          </cell>
          <cell r="I226">
            <v>0.41100000000000003</v>
          </cell>
          <cell r="J226">
            <v>0.46599999999999997</v>
          </cell>
          <cell r="L226">
            <v>0.159</v>
          </cell>
          <cell r="M226">
            <v>0.159</v>
          </cell>
          <cell r="N226">
            <v>0.159</v>
          </cell>
          <cell r="P226">
            <v>0.47699999999999998</v>
          </cell>
          <cell r="Q226">
            <v>0.47699999999999998</v>
          </cell>
          <cell r="S226">
            <v>0.192</v>
          </cell>
          <cell r="T226">
            <v>0.192</v>
          </cell>
          <cell r="U226">
            <v>0.192</v>
          </cell>
          <cell r="W226">
            <v>0.57600000000000007</v>
          </cell>
          <cell r="X226">
            <v>0.57600000000000007</v>
          </cell>
          <cell r="Z226">
            <v>0.22500000000000001</v>
          </cell>
          <cell r="AA226">
            <v>0.22500000000000001</v>
          </cell>
          <cell r="AB226">
            <v>0.22500000000000001</v>
          </cell>
          <cell r="AD226">
            <v>0.67500000000000004</v>
          </cell>
          <cell r="AE226">
            <v>0.67500000000000004</v>
          </cell>
          <cell r="AG226">
            <v>2.1390000000000002</v>
          </cell>
          <cell r="AH226">
            <v>2.194</v>
          </cell>
        </row>
        <row r="227">
          <cell r="E227" t="str">
            <v xml:space="preserve">______ </v>
          </cell>
          <cell r="F227" t="str">
            <v xml:space="preserve">______ </v>
          </cell>
          <cell r="G227" t="str">
            <v xml:space="preserve">______ </v>
          </cell>
          <cell r="I227" t="str">
            <v xml:space="preserve">______ </v>
          </cell>
          <cell r="J227" t="str">
            <v xml:space="preserve">______ </v>
          </cell>
          <cell r="L227" t="str">
            <v xml:space="preserve">______ </v>
          </cell>
          <cell r="M227" t="str">
            <v xml:space="preserve">______ </v>
          </cell>
          <cell r="N227" t="str">
            <v xml:space="preserve">______ </v>
          </cell>
          <cell r="P227" t="str">
            <v xml:space="preserve">______ </v>
          </cell>
          <cell r="Q227" t="str">
            <v xml:space="preserve">______ </v>
          </cell>
          <cell r="S227" t="str">
            <v xml:space="preserve">______ </v>
          </cell>
          <cell r="T227" t="str">
            <v xml:space="preserve">______ </v>
          </cell>
          <cell r="U227" t="str">
            <v xml:space="preserve">______ </v>
          </cell>
          <cell r="W227" t="str">
            <v xml:space="preserve">______ </v>
          </cell>
          <cell r="X227" t="str">
            <v xml:space="preserve">______ </v>
          </cell>
          <cell r="Z227" t="str">
            <v xml:space="preserve">______ </v>
          </cell>
          <cell r="AA227" t="str">
            <v xml:space="preserve">______ </v>
          </cell>
          <cell r="AB227" t="str">
            <v xml:space="preserve">______ </v>
          </cell>
          <cell r="AD227" t="str">
            <v xml:space="preserve">______ </v>
          </cell>
          <cell r="AE227" t="str">
            <v xml:space="preserve">______ </v>
          </cell>
          <cell r="AG227" t="str">
            <v xml:space="preserve">______ </v>
          </cell>
          <cell r="AH227" t="str">
            <v xml:space="preserve">______ </v>
          </cell>
        </row>
        <row r="228">
          <cell r="A228" t="str">
            <v>TOTAL SLS &amp; MKTG EXP</v>
          </cell>
          <cell r="E228">
            <v>0.95000000000000007</v>
          </cell>
          <cell r="F228">
            <v>0.32100000000000001</v>
          </cell>
          <cell r="G228">
            <v>0.32100000000000001</v>
          </cell>
          <cell r="I228">
            <v>0.91200000000000003</v>
          </cell>
          <cell r="J228">
            <v>1.5920000000000001</v>
          </cell>
          <cell r="L228">
            <v>0.29200000000000004</v>
          </cell>
          <cell r="M228">
            <v>0.29200000000000004</v>
          </cell>
          <cell r="N228">
            <v>0.29200000000000004</v>
          </cell>
          <cell r="P228">
            <v>0.876</v>
          </cell>
          <cell r="Q228">
            <v>0.876</v>
          </cell>
          <cell r="S228">
            <v>0.29200000000000004</v>
          </cell>
          <cell r="T228">
            <v>0.29200000000000004</v>
          </cell>
          <cell r="U228">
            <v>0.29200000000000004</v>
          </cell>
          <cell r="W228">
            <v>0.87600000000000011</v>
          </cell>
          <cell r="X228">
            <v>0.87600000000000011</v>
          </cell>
          <cell r="Z228">
            <v>0.32500000000000001</v>
          </cell>
          <cell r="AA228">
            <v>0.32500000000000001</v>
          </cell>
          <cell r="AB228">
            <v>0.32500000000000001</v>
          </cell>
          <cell r="AD228">
            <v>0.97500000000000009</v>
          </cell>
          <cell r="AE228">
            <v>0.97500000000000009</v>
          </cell>
          <cell r="AG228">
            <v>3.6390000000000002</v>
          </cell>
          <cell r="AH228">
            <v>4.319</v>
          </cell>
        </row>
        <row r="230">
          <cell r="A230" t="str">
            <v>G&amp;A EXP - DIV</v>
          </cell>
          <cell r="E230">
            <v>9.0999999999999998E-2</v>
          </cell>
          <cell r="F230">
            <v>0.1</v>
          </cell>
          <cell r="G230">
            <v>0.1</v>
          </cell>
          <cell r="I230">
            <v>0.30000000000000004</v>
          </cell>
          <cell r="J230">
            <v>0.29100000000000004</v>
          </cell>
          <cell r="L230">
            <v>0.1</v>
          </cell>
          <cell r="M230">
            <v>0.1</v>
          </cell>
          <cell r="N230">
            <v>0.1</v>
          </cell>
          <cell r="P230">
            <v>0.30000000000000004</v>
          </cell>
          <cell r="Q230">
            <v>0.30000000000000004</v>
          </cell>
          <cell r="S230">
            <v>0.1</v>
          </cell>
          <cell r="T230">
            <v>0.1</v>
          </cell>
          <cell r="U230">
            <v>0.1</v>
          </cell>
          <cell r="W230">
            <v>0.30000000000000004</v>
          </cell>
          <cell r="X230">
            <v>0.30000000000000004</v>
          </cell>
          <cell r="Z230">
            <v>0.13300000000000001</v>
          </cell>
          <cell r="AA230">
            <v>0.13300000000000001</v>
          </cell>
          <cell r="AB230">
            <v>0.13300000000000001</v>
          </cell>
          <cell r="AD230">
            <v>0.39900000000000002</v>
          </cell>
          <cell r="AE230">
            <v>0.39900000000000002</v>
          </cell>
          <cell r="AG230">
            <v>1.2990000000000002</v>
          </cell>
          <cell r="AH230">
            <v>1.29</v>
          </cell>
        </row>
        <row r="231">
          <cell r="A231" t="str">
            <v>G&amp;A EXP - ALLOC</v>
          </cell>
          <cell r="E231">
            <v>4.2000000000000003E-2</v>
          </cell>
          <cell r="F231">
            <v>9.0999999999999998E-2</v>
          </cell>
          <cell r="G231">
            <v>9.0999999999999998E-2</v>
          </cell>
          <cell r="I231">
            <v>0.27300000000000002</v>
          </cell>
          <cell r="J231">
            <v>0.224</v>
          </cell>
          <cell r="L231">
            <v>7.1999999999999995E-2</v>
          </cell>
          <cell r="M231">
            <v>7.1999999999999995E-2</v>
          </cell>
          <cell r="N231">
            <v>7.1999999999999995E-2</v>
          </cell>
          <cell r="P231">
            <v>0.21599999999999997</v>
          </cell>
          <cell r="Q231">
            <v>0.21599999999999997</v>
          </cell>
          <cell r="S231">
            <v>6.8000000000000005E-2</v>
          </cell>
          <cell r="T231">
            <v>6.8000000000000005E-2</v>
          </cell>
          <cell r="U231">
            <v>6.8000000000000005E-2</v>
          </cell>
          <cell r="W231">
            <v>0.20400000000000001</v>
          </cell>
          <cell r="X231">
            <v>0.20400000000000001</v>
          </cell>
          <cell r="Z231">
            <v>9.9000000000000005E-2</v>
          </cell>
          <cell r="AA231">
            <v>9.9000000000000005E-2</v>
          </cell>
          <cell r="AB231">
            <v>9.9000000000000005E-2</v>
          </cell>
          <cell r="AD231">
            <v>0.29700000000000004</v>
          </cell>
          <cell r="AE231">
            <v>0.29700000000000004</v>
          </cell>
          <cell r="AG231">
            <v>0.9900000000000001</v>
          </cell>
          <cell r="AH231">
            <v>0.94099999999999995</v>
          </cell>
        </row>
        <row r="232">
          <cell r="E232" t="str">
            <v xml:space="preserve">______ </v>
          </cell>
          <cell r="F232" t="str">
            <v xml:space="preserve">______ </v>
          </cell>
          <cell r="G232" t="str">
            <v xml:space="preserve">______ </v>
          </cell>
          <cell r="I232" t="str">
            <v xml:space="preserve">______ </v>
          </cell>
          <cell r="J232" t="str">
            <v xml:space="preserve">______ </v>
          </cell>
          <cell r="L232" t="str">
            <v xml:space="preserve">______ </v>
          </cell>
          <cell r="M232" t="str">
            <v xml:space="preserve">______ </v>
          </cell>
          <cell r="N232" t="str">
            <v xml:space="preserve">______ </v>
          </cell>
          <cell r="P232" t="str">
            <v xml:space="preserve">______ </v>
          </cell>
          <cell r="Q232" t="str">
            <v xml:space="preserve">______ </v>
          </cell>
          <cell r="S232" t="str">
            <v xml:space="preserve">______ </v>
          </cell>
          <cell r="T232" t="str">
            <v xml:space="preserve">______ </v>
          </cell>
          <cell r="U232" t="str">
            <v xml:space="preserve">______ </v>
          </cell>
          <cell r="W232" t="str">
            <v xml:space="preserve">______ </v>
          </cell>
          <cell r="X232" t="str">
            <v xml:space="preserve">______ </v>
          </cell>
          <cell r="Z232" t="str">
            <v xml:space="preserve">______ </v>
          </cell>
          <cell r="AA232" t="str">
            <v xml:space="preserve">______ </v>
          </cell>
          <cell r="AB232" t="str">
            <v xml:space="preserve">______ </v>
          </cell>
          <cell r="AD232" t="str">
            <v xml:space="preserve">______ </v>
          </cell>
          <cell r="AE232" t="str">
            <v xml:space="preserve">______ </v>
          </cell>
          <cell r="AG232" t="str">
            <v xml:space="preserve">______ </v>
          </cell>
          <cell r="AH232" t="str">
            <v xml:space="preserve">______ </v>
          </cell>
        </row>
        <row r="233">
          <cell r="A233" t="str">
            <v>TOTAL G&amp;A EXPENSE</v>
          </cell>
          <cell r="E233">
            <v>0.13300000000000001</v>
          </cell>
          <cell r="F233">
            <v>0.191</v>
          </cell>
          <cell r="G233">
            <v>0.191</v>
          </cell>
          <cell r="I233">
            <v>0.57300000000000006</v>
          </cell>
          <cell r="J233">
            <v>0.51500000000000001</v>
          </cell>
          <cell r="L233">
            <v>0.17199999999999999</v>
          </cell>
          <cell r="M233">
            <v>0.17199999999999999</v>
          </cell>
          <cell r="N233">
            <v>0.17199999999999999</v>
          </cell>
          <cell r="P233">
            <v>0.51600000000000001</v>
          </cell>
          <cell r="Q233">
            <v>0.51600000000000001</v>
          </cell>
          <cell r="S233">
            <v>0.16800000000000001</v>
          </cell>
          <cell r="T233">
            <v>0.16800000000000001</v>
          </cell>
          <cell r="U233">
            <v>0.16800000000000001</v>
          </cell>
          <cell r="W233">
            <v>0.504</v>
          </cell>
          <cell r="X233">
            <v>0.504</v>
          </cell>
          <cell r="Z233">
            <v>0.23200000000000001</v>
          </cell>
          <cell r="AA233">
            <v>0.23200000000000001</v>
          </cell>
          <cell r="AB233">
            <v>0.23200000000000001</v>
          </cell>
          <cell r="AD233">
            <v>0.69600000000000006</v>
          </cell>
          <cell r="AE233">
            <v>0.69600000000000006</v>
          </cell>
          <cell r="AG233">
            <v>2.2890000000000001</v>
          </cell>
          <cell r="AH233">
            <v>2.2309999999999999</v>
          </cell>
        </row>
        <row r="235">
          <cell r="A235" t="str">
            <v>S,G&amp;A - DIV</v>
          </cell>
          <cell r="E235">
            <v>0.88300000000000001</v>
          </cell>
          <cell r="F235">
            <v>0.26700000000000002</v>
          </cell>
          <cell r="G235">
            <v>0.26700000000000002</v>
          </cell>
          <cell r="I235">
            <v>0.80100000000000005</v>
          </cell>
          <cell r="J235">
            <v>1.4170000000000003</v>
          </cell>
          <cell r="L235">
            <v>0.23300000000000001</v>
          </cell>
          <cell r="M235">
            <v>0.23300000000000001</v>
          </cell>
          <cell r="N235">
            <v>0.23300000000000001</v>
          </cell>
          <cell r="P235">
            <v>0.69900000000000007</v>
          </cell>
          <cell r="Q235">
            <v>0.69900000000000007</v>
          </cell>
          <cell r="S235">
            <v>0.2</v>
          </cell>
          <cell r="T235">
            <v>0.2</v>
          </cell>
          <cell r="U235">
            <v>0.2</v>
          </cell>
          <cell r="W235">
            <v>0.60000000000000009</v>
          </cell>
          <cell r="X235">
            <v>0.60000000000000009</v>
          </cell>
          <cell r="Z235">
            <v>0.23300000000000001</v>
          </cell>
          <cell r="AA235">
            <v>0.23300000000000001</v>
          </cell>
          <cell r="AB235">
            <v>0.23300000000000001</v>
          </cell>
          <cell r="AD235">
            <v>0.69900000000000007</v>
          </cell>
          <cell r="AE235">
            <v>0.69900000000000007</v>
          </cell>
          <cell r="AG235">
            <v>2.7990000000000004</v>
          </cell>
          <cell r="AH235">
            <v>3.415</v>
          </cell>
        </row>
        <row r="236">
          <cell r="A236" t="str">
            <v>S,G&amp;A - ALLOC</v>
          </cell>
          <cell r="E236">
            <v>0.2</v>
          </cell>
          <cell r="F236">
            <v>0.245</v>
          </cell>
          <cell r="G236">
            <v>0.245</v>
          </cell>
          <cell r="I236">
            <v>0.68400000000000005</v>
          </cell>
          <cell r="J236">
            <v>0.69</v>
          </cell>
          <cell r="L236">
            <v>0.23099999999999998</v>
          </cell>
          <cell r="M236">
            <v>0.23099999999999998</v>
          </cell>
          <cell r="N236">
            <v>0.23099999999999998</v>
          </cell>
          <cell r="P236">
            <v>0.69299999999999995</v>
          </cell>
          <cell r="Q236">
            <v>0.69299999999999995</v>
          </cell>
          <cell r="S236">
            <v>0.26</v>
          </cell>
          <cell r="T236">
            <v>0.26</v>
          </cell>
          <cell r="U236">
            <v>0.26</v>
          </cell>
          <cell r="W236">
            <v>0.78</v>
          </cell>
          <cell r="X236">
            <v>0.78</v>
          </cell>
          <cell r="Z236">
            <v>0.32400000000000001</v>
          </cell>
          <cell r="AA236">
            <v>0.32400000000000001</v>
          </cell>
          <cell r="AB236">
            <v>0.32400000000000001</v>
          </cell>
          <cell r="AD236">
            <v>0.97200000000000009</v>
          </cell>
          <cell r="AE236">
            <v>0.97200000000000009</v>
          </cell>
          <cell r="AG236">
            <v>3.1290000000000004</v>
          </cell>
          <cell r="AH236">
            <v>3.1349999999999998</v>
          </cell>
        </row>
        <row r="237">
          <cell r="E237" t="str">
            <v xml:space="preserve">______ </v>
          </cell>
          <cell r="F237" t="str">
            <v xml:space="preserve">______ </v>
          </cell>
          <cell r="G237" t="str">
            <v xml:space="preserve">______ </v>
          </cell>
          <cell r="I237" t="str">
            <v xml:space="preserve">______ </v>
          </cell>
          <cell r="J237" t="str">
            <v xml:space="preserve">______ </v>
          </cell>
          <cell r="L237" t="str">
            <v xml:space="preserve">______ </v>
          </cell>
          <cell r="M237" t="str">
            <v xml:space="preserve">______ </v>
          </cell>
          <cell r="N237" t="str">
            <v xml:space="preserve">______ </v>
          </cell>
          <cell r="P237" t="str">
            <v xml:space="preserve">______ </v>
          </cell>
          <cell r="Q237" t="str">
            <v xml:space="preserve">______ </v>
          </cell>
          <cell r="S237" t="str">
            <v xml:space="preserve">______ </v>
          </cell>
          <cell r="T237" t="str">
            <v xml:space="preserve">______ </v>
          </cell>
          <cell r="U237" t="str">
            <v xml:space="preserve">______ </v>
          </cell>
          <cell r="W237" t="str">
            <v xml:space="preserve">______ </v>
          </cell>
          <cell r="X237" t="str">
            <v xml:space="preserve">______ </v>
          </cell>
          <cell r="Z237" t="str">
            <v xml:space="preserve">______ </v>
          </cell>
          <cell r="AA237" t="str">
            <v xml:space="preserve">______ </v>
          </cell>
          <cell r="AB237" t="str">
            <v xml:space="preserve">______ </v>
          </cell>
          <cell r="AD237" t="str">
            <v xml:space="preserve">______ </v>
          </cell>
          <cell r="AE237" t="str">
            <v xml:space="preserve">______ </v>
          </cell>
          <cell r="AG237" t="str">
            <v xml:space="preserve">______ </v>
          </cell>
          <cell r="AH237" t="str">
            <v xml:space="preserve">______ </v>
          </cell>
        </row>
        <row r="238">
          <cell r="A238" t="str">
            <v>TOTAL OPERATING EXP</v>
          </cell>
          <cell r="E238">
            <v>2.1850000000000001</v>
          </cell>
          <cell r="F238">
            <v>1.6140000000000003</v>
          </cell>
          <cell r="G238">
            <v>1.8919999999999999</v>
          </cell>
          <cell r="I238">
            <v>4.0330000000000004</v>
          </cell>
          <cell r="J238">
            <v>5.6910000000000007</v>
          </cell>
          <cell r="L238">
            <v>1.464</v>
          </cell>
          <cell r="M238">
            <v>1.464</v>
          </cell>
          <cell r="N238">
            <v>1.7640000000000002</v>
          </cell>
          <cell r="P238">
            <v>5.0419999999999998</v>
          </cell>
          <cell r="Q238">
            <v>4.6919999999999993</v>
          </cell>
          <cell r="S238">
            <v>1.304</v>
          </cell>
          <cell r="T238">
            <v>1.3049999999999999</v>
          </cell>
          <cell r="U238">
            <v>1.3049999999999999</v>
          </cell>
          <cell r="W238">
            <v>3.9139999999999997</v>
          </cell>
          <cell r="X238">
            <v>3.9139999999999997</v>
          </cell>
          <cell r="Z238">
            <v>1.103</v>
          </cell>
          <cell r="AA238">
            <v>1.103</v>
          </cell>
          <cell r="AB238">
            <v>1.103</v>
          </cell>
          <cell r="AD238">
            <v>3.3090000000000002</v>
          </cell>
          <cell r="AE238">
            <v>3.3090000000000002</v>
          </cell>
          <cell r="AG238">
            <v>16.298000000000002</v>
          </cell>
          <cell r="AH238">
            <v>17.606000000000002</v>
          </cell>
        </row>
        <row r="239">
          <cell r="B239" t="str">
            <v>% SALES</v>
          </cell>
          <cell r="E239">
            <v>0.28513636956805433</v>
          </cell>
          <cell r="F239">
            <v>0.29888888888888893</v>
          </cell>
          <cell r="G239">
            <v>0.27223021582733808</v>
          </cell>
          <cell r="I239">
            <v>0.11925249120316982</v>
          </cell>
          <cell r="J239">
            <v>0.2843651626442813</v>
          </cell>
          <cell r="L239">
            <v>0.54222222222222216</v>
          </cell>
          <cell r="M239">
            <v>0.56307692307692292</v>
          </cell>
          <cell r="N239">
            <v>8.82</v>
          </cell>
          <cell r="P239">
            <v>0.1024609319433437</v>
          </cell>
          <cell r="Q239">
            <v>0.85309090909090901</v>
          </cell>
          <cell r="S239">
            <v>0.11611754229741764</v>
          </cell>
          <cell r="T239">
            <v>0.11618589743589743</v>
          </cell>
          <cell r="U239">
            <v>0.11517077045274027</v>
          </cell>
          <cell r="W239">
            <v>0.11582280353919448</v>
          </cell>
          <cell r="X239">
            <v>0.11582280353919448</v>
          </cell>
          <cell r="Z239">
            <v>0.14265390584583548</v>
          </cell>
          <cell r="AA239">
            <v>0.14081450274479765</v>
          </cell>
          <cell r="AB239">
            <v>0.89449355283432008</v>
          </cell>
          <cell r="AD239">
            <v>0.14143443323645069</v>
          </cell>
          <cell r="AE239">
            <v>0.19698656395663794</v>
          </cell>
          <cell r="AG239">
            <v>0.11623412282390866</v>
          </cell>
          <cell r="AH239">
            <v>0.23134101842082092</v>
          </cell>
        </row>
        <row r="241">
          <cell r="A241" t="str">
            <v>CONTRIBUTION MARGIN</v>
          </cell>
          <cell r="E241">
            <v>2.2739999999999996</v>
          </cell>
          <cell r="F241">
            <v>0.32099999999999973</v>
          </cell>
          <cell r="G241">
            <v>1.9380000000000002</v>
          </cell>
          <cell r="I241">
            <v>14.717999999999996</v>
          </cell>
          <cell r="J241">
            <v>4.5329999999999995</v>
          </cell>
          <cell r="L241">
            <v>-0.79699999999999993</v>
          </cell>
          <cell r="M241">
            <v>-1.097</v>
          </cell>
          <cell r="N241">
            <v>-2.798</v>
          </cell>
          <cell r="P241">
            <v>26.778999999999996</v>
          </cell>
          <cell r="Q241">
            <v>-4.6919999999999993</v>
          </cell>
          <cell r="S241">
            <v>5.7130000000000001</v>
          </cell>
          <cell r="T241">
            <v>5.713000000000001</v>
          </cell>
          <cell r="U241">
            <v>5.8120000000000003</v>
          </cell>
          <cell r="W241">
            <v>17.238</v>
          </cell>
          <cell r="X241">
            <v>17.238</v>
          </cell>
          <cell r="Z241">
            <v>3.1760000000000002</v>
          </cell>
          <cell r="AA241">
            <v>3.277000000000001</v>
          </cell>
          <cell r="AB241">
            <v>3.2750000000000004</v>
          </cell>
          <cell r="AD241">
            <v>9.7280000000000015</v>
          </cell>
          <cell r="AE241">
            <v>9.7280000000000015</v>
          </cell>
          <cell r="AG241">
            <v>68.46299999999998</v>
          </cell>
          <cell r="AH241">
            <v>26.806999999999995</v>
          </cell>
        </row>
        <row r="242">
          <cell r="B242" t="str">
            <v>% SALES</v>
          </cell>
          <cell r="E242">
            <v>0.29675061986167295</v>
          </cell>
          <cell r="F242">
            <v>5.944444444444439E-2</v>
          </cell>
          <cell r="G242">
            <v>0.27884892086330937</v>
          </cell>
          <cell r="I242">
            <v>0.43519914840769969</v>
          </cell>
          <cell r="J242">
            <v>0.22650277319742168</v>
          </cell>
          <cell r="L242">
            <v>-0.29518518518518516</v>
          </cell>
          <cell r="M242">
            <v>-0.42192307692307685</v>
          </cell>
          <cell r="N242">
            <v>-13.99</v>
          </cell>
          <cell r="P242">
            <v>0.54418907110487913</v>
          </cell>
          <cell r="Q242">
            <v>-0.85309090909090901</v>
          </cell>
          <cell r="S242">
            <v>0.50872662511130895</v>
          </cell>
          <cell r="T242">
            <v>0.50863603988603989</v>
          </cell>
          <cell r="U242">
            <v>0.5129291324684494</v>
          </cell>
          <cell r="W242">
            <v>0.51010564318054019</v>
          </cell>
          <cell r="X242">
            <v>0.51010564318054019</v>
          </cell>
          <cell r="Z242">
            <v>0.41076047594412829</v>
          </cell>
          <cell r="AA242">
            <v>0.41835822800970268</v>
          </cell>
          <cell r="AB242">
            <v>2.6559078744627369</v>
          </cell>
          <cell r="AD242">
            <v>0.41579757223457009</v>
          </cell>
          <cell r="AE242">
            <v>0.57911311398312904</v>
          </cell>
          <cell r="AG242">
            <v>0.48826461841288843</v>
          </cell>
          <cell r="AH242">
            <v>0.35224120645274026</v>
          </cell>
        </row>
        <row r="244">
          <cell r="A244" t="str">
            <v>GENERAL FUNDING</v>
          </cell>
          <cell r="E244">
            <v>-0.48699999999999999</v>
          </cell>
          <cell r="F244">
            <v>-0.378</v>
          </cell>
          <cell r="G244">
            <v>-0.48699999999999999</v>
          </cell>
          <cell r="I244">
            <v>-2.3673300000000004</v>
          </cell>
          <cell r="J244">
            <v>-1.3519999999999999</v>
          </cell>
          <cell r="L244">
            <v>-0.189</v>
          </cell>
          <cell r="M244">
            <v>-0.182</v>
          </cell>
          <cell r="N244">
            <v>-1.4E-2</v>
          </cell>
          <cell r="P244">
            <v>-3.444</v>
          </cell>
          <cell r="Q244">
            <v>-0.38500000000000001</v>
          </cell>
          <cell r="S244">
            <v>-0.78600000000000003</v>
          </cell>
          <cell r="T244">
            <v>-0.78600000000000003</v>
          </cell>
          <cell r="U244">
            <v>-0.79300000000000004</v>
          </cell>
          <cell r="W244">
            <v>-2.3650000000000002</v>
          </cell>
          <cell r="X244">
            <v>-2.3650000000000002</v>
          </cell>
          <cell r="Z244">
            <v>-0.54100000000000004</v>
          </cell>
          <cell r="AA244">
            <v>-0.54800000000000004</v>
          </cell>
          <cell r="AB244">
            <v>-0.54800000000000004</v>
          </cell>
          <cell r="AD244">
            <v>-1.637</v>
          </cell>
          <cell r="AE244">
            <v>-1.637</v>
          </cell>
          <cell r="AG244">
            <v>-9.8133300000000006</v>
          </cell>
          <cell r="AH244">
            <v>-5.7390000000000008</v>
          </cell>
        </row>
        <row r="245">
          <cell r="A245" t="str">
            <v>R&amp;D ASSESSMENT</v>
          </cell>
          <cell r="E245">
            <v>0.66100000000000003</v>
          </cell>
          <cell r="F245">
            <v>0.432</v>
          </cell>
          <cell r="G245">
            <v>0.55600000000000005</v>
          </cell>
          <cell r="I245">
            <v>2.7055199999999999</v>
          </cell>
          <cell r="J245">
            <v>1.649</v>
          </cell>
          <cell r="L245">
            <v>0.216</v>
          </cell>
          <cell r="M245">
            <v>0.20799999999999999</v>
          </cell>
          <cell r="N245">
            <v>1.6E-2</v>
          </cell>
          <cell r="P245">
            <v>3.9359999999999999</v>
          </cell>
          <cell r="Q245">
            <v>0.44</v>
          </cell>
          <cell r="S245">
            <v>0.89800000000000002</v>
          </cell>
          <cell r="T245">
            <v>0.89900000000000002</v>
          </cell>
          <cell r="U245">
            <v>0.90600000000000003</v>
          </cell>
          <cell r="W245">
            <v>2.7030000000000003</v>
          </cell>
          <cell r="X245">
            <v>2.7030000000000003</v>
          </cell>
          <cell r="Z245">
            <v>0.61899999999999999</v>
          </cell>
          <cell r="AA245">
            <v>0.627</v>
          </cell>
          <cell r="AB245">
            <v>0.626</v>
          </cell>
          <cell r="AD245">
            <v>1.8719999999999999</v>
          </cell>
          <cell r="AE245">
            <v>1.8719999999999999</v>
          </cell>
          <cell r="AG245">
            <v>11.216519999999999</v>
          </cell>
          <cell r="AH245">
            <v>6.6639999999999997</v>
          </cell>
        </row>
        <row r="246">
          <cell r="A246" t="str">
            <v>CONTRACT SVC CHG</v>
          </cell>
          <cell r="E246">
            <v>9.9000000000000005E-2</v>
          </cell>
          <cell r="F246">
            <v>6.5000000000000002E-2</v>
          </cell>
          <cell r="G246">
            <v>8.3000000000000004E-2</v>
          </cell>
          <cell r="I246">
            <v>0.40582800000000002</v>
          </cell>
          <cell r="J246">
            <v>0.247</v>
          </cell>
          <cell r="L246">
            <v>3.2000000000000001E-2</v>
          </cell>
          <cell r="M246">
            <v>3.1E-2</v>
          </cell>
          <cell r="N246">
            <v>2E-3</v>
          </cell>
          <cell r="P246">
            <v>0.59099999999999997</v>
          </cell>
          <cell r="Q246">
            <v>6.5000000000000002E-2</v>
          </cell>
          <cell r="S246">
            <v>0.13500000000000001</v>
          </cell>
          <cell r="T246">
            <v>0.13500000000000001</v>
          </cell>
          <cell r="U246">
            <v>0.13600000000000001</v>
          </cell>
          <cell r="W246">
            <v>0.40600000000000003</v>
          </cell>
          <cell r="X246">
            <v>0.40600000000000003</v>
          </cell>
          <cell r="Z246">
            <v>9.2999999999999999E-2</v>
          </cell>
          <cell r="AA246">
            <v>9.4E-2</v>
          </cell>
          <cell r="AB246">
            <v>9.4E-2</v>
          </cell>
          <cell r="AD246">
            <v>0.28100000000000003</v>
          </cell>
          <cell r="AE246">
            <v>0.28100000000000003</v>
          </cell>
          <cell r="AG246">
            <v>1.6838280000000001</v>
          </cell>
          <cell r="AH246">
            <v>0.999</v>
          </cell>
        </row>
        <row r="247">
          <cell r="A247" t="str">
            <v>AREA COMPENSATION</v>
          </cell>
          <cell r="E247">
            <v>0</v>
          </cell>
          <cell r="F247">
            <v>0</v>
          </cell>
          <cell r="G247">
            <v>0</v>
          </cell>
          <cell r="I247">
            <v>0</v>
          </cell>
          <cell r="J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B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</row>
        <row r="248">
          <cell r="E248" t="str">
            <v xml:space="preserve">______ </v>
          </cell>
          <cell r="F248" t="str">
            <v xml:space="preserve">______ </v>
          </cell>
          <cell r="G248" t="str">
            <v xml:space="preserve">______ </v>
          </cell>
          <cell r="I248" t="str">
            <v xml:space="preserve">______ </v>
          </cell>
          <cell r="J248" t="str">
            <v xml:space="preserve">______ </v>
          </cell>
          <cell r="L248" t="str">
            <v xml:space="preserve">______ </v>
          </cell>
          <cell r="M248" t="str">
            <v xml:space="preserve">______ </v>
          </cell>
          <cell r="N248" t="str">
            <v xml:space="preserve">______ </v>
          </cell>
          <cell r="P248" t="str">
            <v xml:space="preserve">______ </v>
          </cell>
          <cell r="Q248" t="str">
            <v xml:space="preserve">______ </v>
          </cell>
          <cell r="S248" t="str">
            <v xml:space="preserve">______ </v>
          </cell>
          <cell r="T248" t="str">
            <v xml:space="preserve">______ </v>
          </cell>
          <cell r="U248" t="str">
            <v xml:space="preserve">______ </v>
          </cell>
          <cell r="W248" t="str">
            <v xml:space="preserve">______ </v>
          </cell>
          <cell r="X248" t="str">
            <v xml:space="preserve">______ </v>
          </cell>
          <cell r="Z248" t="str">
            <v xml:space="preserve">______ </v>
          </cell>
          <cell r="AA248" t="str">
            <v xml:space="preserve">______ </v>
          </cell>
          <cell r="AB248" t="str">
            <v xml:space="preserve">______ </v>
          </cell>
          <cell r="AD248" t="str">
            <v xml:space="preserve">______ </v>
          </cell>
          <cell r="AE248" t="str">
            <v xml:space="preserve">______ </v>
          </cell>
          <cell r="AG248" t="str">
            <v xml:space="preserve">______ </v>
          </cell>
          <cell r="AH248" t="str">
            <v xml:space="preserve">______ </v>
          </cell>
        </row>
        <row r="249">
          <cell r="A249" t="str">
            <v>ASSESSMENTS/FUNDING</v>
          </cell>
          <cell r="E249">
            <v>0.27300000000000002</v>
          </cell>
          <cell r="F249">
            <v>0.11899999999999999</v>
          </cell>
          <cell r="G249">
            <v>0.15200000000000008</v>
          </cell>
          <cell r="I249">
            <v>0.74401799999999962</v>
          </cell>
          <cell r="J249">
            <v>0.54400000000000015</v>
          </cell>
          <cell r="L249">
            <v>5.8999999999999997E-2</v>
          </cell>
          <cell r="M249">
            <v>5.6999999999999995E-2</v>
          </cell>
          <cell r="N249">
            <v>4.0000000000000001E-3</v>
          </cell>
          <cell r="P249">
            <v>1.083</v>
          </cell>
          <cell r="Q249">
            <v>0.12</v>
          </cell>
          <cell r="S249">
            <v>0.247</v>
          </cell>
          <cell r="T249">
            <v>0.248</v>
          </cell>
          <cell r="U249">
            <v>0.249</v>
          </cell>
          <cell r="W249">
            <v>0.74400000000000011</v>
          </cell>
          <cell r="X249">
            <v>0.74400000000000011</v>
          </cell>
          <cell r="Z249">
            <v>0.17099999999999996</v>
          </cell>
          <cell r="AA249">
            <v>0.17299999999999996</v>
          </cell>
          <cell r="AB249">
            <v>0.17199999999999996</v>
          </cell>
          <cell r="AD249">
            <v>0.5159999999999999</v>
          </cell>
          <cell r="AE249">
            <v>0.5159999999999999</v>
          </cell>
          <cell r="AG249">
            <v>3.0870179999999987</v>
          </cell>
          <cell r="AH249">
            <v>1.923999999999999</v>
          </cell>
        </row>
        <row r="251">
          <cell r="A251" t="str">
            <v>OPERATING PROFIT</v>
          </cell>
          <cell r="E251">
            <v>2.0009999999999994</v>
          </cell>
          <cell r="F251">
            <v>0.20199999999999974</v>
          </cell>
          <cell r="G251">
            <v>1.786</v>
          </cell>
          <cell r="I251">
            <v>13.973981999999996</v>
          </cell>
          <cell r="J251">
            <v>3.9889999999999994</v>
          </cell>
          <cell r="L251">
            <v>-0.85599999999999987</v>
          </cell>
          <cell r="M251">
            <v>-1.1539999999999999</v>
          </cell>
          <cell r="N251">
            <v>-2.802</v>
          </cell>
          <cell r="P251">
            <v>25.695999999999998</v>
          </cell>
          <cell r="Q251">
            <v>-4.8119999999999994</v>
          </cell>
          <cell r="S251">
            <v>5.4660000000000002</v>
          </cell>
          <cell r="T251">
            <v>5.4650000000000007</v>
          </cell>
          <cell r="U251">
            <v>5.5630000000000006</v>
          </cell>
          <cell r="W251">
            <v>16.494</v>
          </cell>
          <cell r="X251">
            <v>16.494</v>
          </cell>
          <cell r="Z251">
            <v>3.0050000000000003</v>
          </cell>
          <cell r="AA251">
            <v>3.104000000000001</v>
          </cell>
          <cell r="AB251">
            <v>3.1030000000000002</v>
          </cell>
          <cell r="AD251">
            <v>9.2120000000000015</v>
          </cell>
          <cell r="AE251">
            <v>9.2120000000000015</v>
          </cell>
          <cell r="AG251">
            <v>65.375981999999979</v>
          </cell>
          <cell r="AH251">
            <v>24.882999999999996</v>
          </cell>
        </row>
        <row r="252">
          <cell r="B252" t="str">
            <v>% SALES</v>
          </cell>
          <cell r="E252">
            <v>0.26112488581495491</v>
          </cell>
          <cell r="F252">
            <v>3.7407407407407355E-2</v>
          </cell>
          <cell r="G252">
            <v>0.25697841726618703</v>
          </cell>
          <cell r="I252">
            <v>0.41319914840769967</v>
          </cell>
          <cell r="J252">
            <v>0.19932044171288663</v>
          </cell>
          <cell r="L252">
            <v>-0.31703703703703695</v>
          </cell>
          <cell r="M252">
            <v>-0.44384615384615372</v>
          </cell>
          <cell r="N252">
            <v>-14.01</v>
          </cell>
          <cell r="P252">
            <v>0.52218090186754451</v>
          </cell>
          <cell r="Q252">
            <v>-0.87490909090909075</v>
          </cell>
          <cell r="S252">
            <v>0.48673196794300977</v>
          </cell>
          <cell r="T252">
            <v>0.48655626780626782</v>
          </cell>
          <cell r="U252">
            <v>0.49095401994528293</v>
          </cell>
          <cell r="W252">
            <v>0.48808924925280373</v>
          </cell>
          <cell r="X252">
            <v>0.48808924925280373</v>
          </cell>
          <cell r="Z252">
            <v>0.38864459389549927</v>
          </cell>
          <cell r="AA252">
            <v>0.39627218179497009</v>
          </cell>
          <cell r="AB252">
            <v>2.5164220257886631</v>
          </cell>
          <cell r="AD252">
            <v>0.39374252008890415</v>
          </cell>
          <cell r="AE252">
            <v>0.54839535423649111</v>
          </cell>
          <cell r="AG252">
            <v>0.4662486146472965</v>
          </cell>
          <cell r="AH252">
            <v>0.32696004551660146</v>
          </cell>
        </row>
        <row r="257">
          <cell r="A257" t="str">
            <v>ALCATEL USA, INC.</v>
          </cell>
        </row>
        <row r="258">
          <cell r="A258" t="str">
            <v xml:space="preserve">NETWORKING SYSTEMS GROUP </v>
          </cell>
        </row>
        <row r="259">
          <cell r="A259" t="str">
            <v>NEXT GENERATION SWITCH PRODUCTS</v>
          </cell>
        </row>
        <row r="260">
          <cell r="A260" t="str">
            <v>INCOME STATEMENT</v>
          </cell>
        </row>
        <row r="261">
          <cell r="A261" t="str">
            <v>$M</v>
          </cell>
        </row>
        <row r="263">
          <cell r="I263" t="str">
            <v>1Q01</v>
          </cell>
          <cell r="P263" t="str">
            <v>2Q01</v>
          </cell>
          <cell r="W263" t="str">
            <v>3Q01</v>
          </cell>
          <cell r="AD263" t="str">
            <v>4Q01</v>
          </cell>
          <cell r="AG263" t="str">
            <v>YEAR</v>
          </cell>
        </row>
        <row r="264">
          <cell r="E264" t="str">
            <v>JAN</v>
          </cell>
          <cell r="F264" t="str">
            <v>FEB</v>
          </cell>
          <cell r="G264" t="str">
            <v>MAR</v>
          </cell>
          <cell r="I264" t="str">
            <v xml:space="preserve"> AOP </v>
          </cell>
          <cell r="J264" t="str">
            <v>ACTUAL</v>
          </cell>
          <cell r="L264" t="str">
            <v>APR</v>
          </cell>
          <cell r="M264" t="str">
            <v>MAY</v>
          </cell>
          <cell r="N264" t="str">
            <v>JUN</v>
          </cell>
          <cell r="P264" t="str">
            <v xml:space="preserve"> AOP </v>
          </cell>
          <cell r="Q264" t="str">
            <v>ACTUAL</v>
          </cell>
          <cell r="S264" t="str">
            <v>JUL</v>
          </cell>
          <cell r="T264" t="str">
            <v>AUG</v>
          </cell>
          <cell r="U264" t="str">
            <v>SEP</v>
          </cell>
          <cell r="W264" t="str">
            <v xml:space="preserve"> AOP </v>
          </cell>
          <cell r="X264" t="str">
            <v>ACTUAL</v>
          </cell>
          <cell r="Z264" t="str">
            <v xml:space="preserve"> OCT </v>
          </cell>
          <cell r="AA264" t="str">
            <v xml:space="preserve"> NOV </v>
          </cell>
          <cell r="AB264" t="str">
            <v xml:space="preserve"> DEC </v>
          </cell>
          <cell r="AD264" t="str">
            <v xml:space="preserve"> AOP </v>
          </cell>
          <cell r="AE264" t="str">
            <v xml:space="preserve"> OUTL</v>
          </cell>
          <cell r="AG264" t="str">
            <v xml:space="preserve"> AOP </v>
          </cell>
          <cell r="AH264" t="str">
            <v xml:space="preserve"> OUTL</v>
          </cell>
        </row>
        <row r="265">
          <cell r="A265" t="str">
            <v>ORDERS</v>
          </cell>
          <cell r="E265">
            <v>0</v>
          </cell>
          <cell r="F265">
            <v>0</v>
          </cell>
          <cell r="G265">
            <v>0</v>
          </cell>
          <cell r="I265">
            <v>0</v>
          </cell>
          <cell r="J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2.06</v>
          </cell>
          <cell r="Q265">
            <v>0</v>
          </cell>
          <cell r="S265">
            <v>4.3538100000000002</v>
          </cell>
          <cell r="T265">
            <v>4.3538100000000002</v>
          </cell>
          <cell r="U265">
            <v>4.3548400000000003</v>
          </cell>
          <cell r="W265">
            <v>13.062460000000002</v>
          </cell>
          <cell r="X265">
            <v>13.062460000000002</v>
          </cell>
          <cell r="Z265">
            <v>17.23396</v>
          </cell>
          <cell r="AA265">
            <v>17.23602</v>
          </cell>
          <cell r="AB265">
            <v>17.23602</v>
          </cell>
          <cell r="AD265">
            <v>51.706000000000003</v>
          </cell>
          <cell r="AE265">
            <v>51.706000000000003</v>
          </cell>
          <cell r="AG265">
            <v>66.828460000000007</v>
          </cell>
          <cell r="AH265">
            <v>64.768460000000005</v>
          </cell>
        </row>
        <row r="267">
          <cell r="A267" t="str">
            <v>HARDWARE SALES</v>
          </cell>
          <cell r="E267">
            <v>0</v>
          </cell>
          <cell r="F267">
            <v>0</v>
          </cell>
          <cell r="G267">
            <v>0</v>
          </cell>
          <cell r="I267">
            <v>0</v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2</v>
          </cell>
          <cell r="Q267">
            <v>0</v>
          </cell>
          <cell r="S267">
            <v>2.327</v>
          </cell>
          <cell r="T267">
            <v>2.327</v>
          </cell>
          <cell r="U267">
            <v>2.3279999999999998</v>
          </cell>
          <cell r="W267">
            <v>6.9819999999999993</v>
          </cell>
          <cell r="X267">
            <v>6.9819999999999993</v>
          </cell>
          <cell r="Z267">
            <v>11.266</v>
          </cell>
          <cell r="AA267">
            <v>11.266999999999999</v>
          </cell>
          <cell r="AB267">
            <v>11.266999999999999</v>
          </cell>
          <cell r="AD267">
            <v>33.799999999999997</v>
          </cell>
          <cell r="AE267">
            <v>33.799999999999997</v>
          </cell>
          <cell r="AG267">
            <v>42.781999999999996</v>
          </cell>
          <cell r="AH267">
            <v>40.781999999999996</v>
          </cell>
        </row>
        <row r="268">
          <cell r="A268" t="str">
            <v>SOFTWARE SALES</v>
          </cell>
          <cell r="E268">
            <v>0</v>
          </cell>
          <cell r="F268">
            <v>0</v>
          </cell>
          <cell r="G268">
            <v>0</v>
          </cell>
          <cell r="I268">
            <v>0</v>
          </cell>
          <cell r="J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S268">
            <v>1.9</v>
          </cell>
          <cell r="T268">
            <v>1.9</v>
          </cell>
          <cell r="U268">
            <v>1.9</v>
          </cell>
          <cell r="W268">
            <v>5.6999999999999993</v>
          </cell>
          <cell r="X268">
            <v>5.6999999999999993</v>
          </cell>
          <cell r="Z268">
            <v>5.4660000000000002</v>
          </cell>
          <cell r="AA268">
            <v>5.4669999999999996</v>
          </cell>
          <cell r="AB268">
            <v>5.4669999999999996</v>
          </cell>
          <cell r="AD268">
            <v>16.399999999999999</v>
          </cell>
          <cell r="AE268">
            <v>16.399999999999999</v>
          </cell>
          <cell r="AG268">
            <v>22.099999999999998</v>
          </cell>
          <cell r="AH268">
            <v>22.099999999999998</v>
          </cell>
        </row>
        <row r="269">
          <cell r="A269" t="str">
            <v>SERVICE SALES</v>
          </cell>
          <cell r="E269">
            <v>0</v>
          </cell>
          <cell r="F269">
            <v>0</v>
          </cell>
          <cell r="G269">
            <v>0</v>
          </cell>
          <cell r="I269">
            <v>0</v>
          </cell>
          <cell r="J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0</v>
          </cell>
          <cell r="Q269">
            <v>0</v>
          </cell>
          <cell r="S269">
            <v>0</v>
          </cell>
          <cell r="T269">
            <v>0</v>
          </cell>
          <cell r="U269">
            <v>0</v>
          </cell>
          <cell r="W269">
            <v>0</v>
          </cell>
          <cell r="X269">
            <v>0</v>
          </cell>
          <cell r="Z269">
            <v>0</v>
          </cell>
          <cell r="AA269">
            <v>0</v>
          </cell>
          <cell r="AB269">
            <v>0</v>
          </cell>
          <cell r="AD269">
            <v>0</v>
          </cell>
          <cell r="AE269">
            <v>0</v>
          </cell>
          <cell r="AG269">
            <v>0</v>
          </cell>
          <cell r="AH269">
            <v>0</v>
          </cell>
        </row>
        <row r="270">
          <cell r="A270" t="str">
            <v>OTHER SALES</v>
          </cell>
          <cell r="E270">
            <v>0</v>
          </cell>
          <cell r="F270">
            <v>0</v>
          </cell>
          <cell r="G270">
            <v>0</v>
          </cell>
          <cell r="I270">
            <v>0</v>
          </cell>
          <cell r="J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0</v>
          </cell>
          <cell r="Q270">
            <v>0</v>
          </cell>
          <cell r="S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Z270">
            <v>0</v>
          </cell>
          <cell r="AA270">
            <v>0</v>
          </cell>
          <cell r="AB270">
            <v>0</v>
          </cell>
          <cell r="AD270">
            <v>0</v>
          </cell>
          <cell r="AE270">
            <v>0</v>
          </cell>
          <cell r="AG270">
            <v>0</v>
          </cell>
          <cell r="AH270">
            <v>0</v>
          </cell>
        </row>
        <row r="271">
          <cell r="E271" t="str">
            <v xml:space="preserve">______ </v>
          </cell>
          <cell r="F271" t="str">
            <v xml:space="preserve">______ </v>
          </cell>
          <cell r="G271" t="str">
            <v xml:space="preserve">______ </v>
          </cell>
          <cell r="I271" t="str">
            <v xml:space="preserve">______ </v>
          </cell>
          <cell r="J271" t="str">
            <v xml:space="preserve">______ </v>
          </cell>
          <cell r="L271" t="str">
            <v xml:space="preserve">______ </v>
          </cell>
          <cell r="M271" t="str">
            <v xml:space="preserve">______ </v>
          </cell>
          <cell r="N271" t="str">
            <v xml:space="preserve">______ </v>
          </cell>
          <cell r="P271" t="str">
            <v xml:space="preserve">______ </v>
          </cell>
          <cell r="Q271" t="str">
            <v xml:space="preserve">______ </v>
          </cell>
          <cell r="S271" t="str">
            <v xml:space="preserve">______ </v>
          </cell>
          <cell r="T271" t="str">
            <v xml:space="preserve">______ </v>
          </cell>
          <cell r="U271" t="str">
            <v xml:space="preserve">______ </v>
          </cell>
          <cell r="W271" t="str">
            <v xml:space="preserve">______ </v>
          </cell>
          <cell r="X271" t="str">
            <v xml:space="preserve">______ </v>
          </cell>
          <cell r="Z271" t="str">
            <v xml:space="preserve">______ </v>
          </cell>
          <cell r="AA271" t="str">
            <v xml:space="preserve">______ </v>
          </cell>
          <cell r="AB271" t="str">
            <v xml:space="preserve">______ </v>
          </cell>
          <cell r="AD271" t="str">
            <v xml:space="preserve">______ </v>
          </cell>
          <cell r="AE271" t="str">
            <v xml:space="preserve">______ </v>
          </cell>
          <cell r="AG271" t="str">
            <v xml:space="preserve">______ </v>
          </cell>
          <cell r="AH271" t="str">
            <v xml:space="preserve">______ </v>
          </cell>
        </row>
        <row r="272">
          <cell r="A272" t="str">
            <v>SALES</v>
          </cell>
          <cell r="E272">
            <v>0</v>
          </cell>
          <cell r="F272">
            <v>0</v>
          </cell>
          <cell r="G272">
            <v>0</v>
          </cell>
          <cell r="I272">
            <v>0</v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</v>
          </cell>
          <cell r="Q272">
            <v>0</v>
          </cell>
          <cell r="S272">
            <v>4.2270000000000003</v>
          </cell>
          <cell r="T272">
            <v>4.2270000000000003</v>
          </cell>
          <cell r="U272">
            <v>4.2279999999999998</v>
          </cell>
          <cell r="W272">
            <v>12.681999999999999</v>
          </cell>
          <cell r="X272">
            <v>12.681999999999999</v>
          </cell>
          <cell r="Z272">
            <v>16.731999999999999</v>
          </cell>
          <cell r="AA272">
            <v>16.733999999999998</v>
          </cell>
          <cell r="AB272">
            <v>16.733999999999998</v>
          </cell>
          <cell r="AD272">
            <v>50.199999999999996</v>
          </cell>
          <cell r="AE272">
            <v>50.199999999999996</v>
          </cell>
          <cell r="AG272">
            <v>64.881999999999991</v>
          </cell>
          <cell r="AH272">
            <v>62.881999999999991</v>
          </cell>
        </row>
        <row r="274">
          <cell r="A274" t="str">
            <v>STANDARD MARGIN</v>
          </cell>
          <cell r="E274">
            <v>0</v>
          </cell>
          <cell r="F274">
            <v>0</v>
          </cell>
          <cell r="G274">
            <v>0</v>
          </cell>
          <cell r="I274">
            <v>0</v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1</v>
          </cell>
          <cell r="Q274">
            <v>0</v>
          </cell>
          <cell r="S274">
            <v>2.8610000000000002</v>
          </cell>
          <cell r="T274">
            <v>2.86</v>
          </cell>
          <cell r="U274">
            <v>2.8610000000000002</v>
          </cell>
          <cell r="W274">
            <v>8.5820000000000007</v>
          </cell>
          <cell r="X274">
            <v>8.5820000000000007</v>
          </cell>
          <cell r="Z274">
            <v>11.898999999999999</v>
          </cell>
          <cell r="AA274">
            <v>11.901</v>
          </cell>
          <cell r="AB274">
            <v>11.9</v>
          </cell>
          <cell r="AD274">
            <v>35.699999999999996</v>
          </cell>
          <cell r="AE274">
            <v>35.699999999999996</v>
          </cell>
          <cell r="AG274">
            <v>45.281999999999996</v>
          </cell>
          <cell r="AH274">
            <v>44.281999999999996</v>
          </cell>
        </row>
        <row r="275">
          <cell r="B275" t="str">
            <v>% SALES</v>
          </cell>
          <cell r="E275">
            <v>0</v>
          </cell>
          <cell r="F275">
            <v>0</v>
          </cell>
          <cell r="G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0.5</v>
          </cell>
          <cell r="Q275">
            <v>0</v>
          </cell>
          <cell r="S275">
            <v>0.6768393659806009</v>
          </cell>
          <cell r="T275">
            <v>0.67660279157795122</v>
          </cell>
          <cell r="U275">
            <v>0.67667928098391683</v>
          </cell>
          <cell r="W275">
            <v>0.67670714398359888</v>
          </cell>
          <cell r="X275">
            <v>0.67670714398359888</v>
          </cell>
          <cell r="Z275">
            <v>0.7111522830504422</v>
          </cell>
          <cell r="AA275">
            <v>0.71118680530656153</v>
          </cell>
          <cell r="AB275">
            <v>0.71112704673120608</v>
          </cell>
          <cell r="AD275">
            <v>0.7111553784860557</v>
          </cell>
          <cell r="AE275">
            <v>0.7111553784860557</v>
          </cell>
          <cell r="AG275">
            <v>0.69791313461360627</v>
          </cell>
          <cell r="AH275">
            <v>0.70420788142870783</v>
          </cell>
        </row>
        <row r="277">
          <cell r="A277" t="str">
            <v>OPS PERIOD COSTS</v>
          </cell>
          <cell r="E277">
            <v>0</v>
          </cell>
          <cell r="F277">
            <v>0</v>
          </cell>
          <cell r="G277">
            <v>0</v>
          </cell>
          <cell r="I277">
            <v>0</v>
          </cell>
          <cell r="J277">
            <v>0</v>
          </cell>
          <cell r="L277">
            <v>3.3000000000000002E-2</v>
          </cell>
          <cell r="M277">
            <v>3.3000000000000002E-2</v>
          </cell>
          <cell r="N277">
            <v>3.3000000000000002E-2</v>
          </cell>
          <cell r="P277">
            <v>9.9000000000000005E-2</v>
          </cell>
          <cell r="Q277">
            <v>9.9000000000000005E-2</v>
          </cell>
          <cell r="S277">
            <v>0.13300000000000001</v>
          </cell>
          <cell r="T277">
            <v>0.13300000000000001</v>
          </cell>
          <cell r="U277">
            <v>0.13400000000000001</v>
          </cell>
          <cell r="W277">
            <v>0.4</v>
          </cell>
          <cell r="X277">
            <v>0.4</v>
          </cell>
          <cell r="Z277">
            <v>0.16700000000000001</v>
          </cell>
          <cell r="AA277">
            <v>0.16700000000000001</v>
          </cell>
          <cell r="AB277">
            <v>0.16700000000000001</v>
          </cell>
          <cell r="AD277">
            <v>0.501</v>
          </cell>
          <cell r="AE277">
            <v>0.501</v>
          </cell>
          <cell r="AG277">
            <v>1</v>
          </cell>
          <cell r="AH277">
            <v>1</v>
          </cell>
        </row>
        <row r="278">
          <cell r="A278" t="str">
            <v>SOURCING PERIOD COSTS</v>
          </cell>
          <cell r="E278">
            <v>0</v>
          </cell>
          <cell r="F278">
            <v>0</v>
          </cell>
          <cell r="G278">
            <v>0</v>
          </cell>
          <cell r="I278">
            <v>0</v>
          </cell>
          <cell r="J278">
            <v>0</v>
          </cell>
          <cell r="L278">
            <v>-3.3000000000000002E-2</v>
          </cell>
          <cell r="M278">
            <v>-3.3000000000000002E-2</v>
          </cell>
          <cell r="N278">
            <v>-3.3000000000000002E-2</v>
          </cell>
          <cell r="P278">
            <v>-9.9000000000000005E-2</v>
          </cell>
          <cell r="Q278">
            <v>-9.9000000000000005E-2</v>
          </cell>
          <cell r="S278">
            <v>-0.1</v>
          </cell>
          <cell r="T278">
            <v>-0.1</v>
          </cell>
          <cell r="U278">
            <v>-0.1</v>
          </cell>
          <cell r="W278">
            <v>-0.30000000000000004</v>
          </cell>
          <cell r="X278">
            <v>-0.30000000000000004</v>
          </cell>
          <cell r="Z278">
            <v>-0.26700000000000002</v>
          </cell>
          <cell r="AA278">
            <v>-0.26700000000000002</v>
          </cell>
          <cell r="AB278">
            <v>-0.26700000000000002</v>
          </cell>
          <cell r="AD278">
            <v>-0.80100000000000005</v>
          </cell>
          <cell r="AE278">
            <v>-0.80100000000000005</v>
          </cell>
          <cell r="AG278">
            <v>-1.2000000000000002</v>
          </cell>
          <cell r="AH278">
            <v>-1.2000000000000002</v>
          </cell>
        </row>
        <row r="279">
          <cell r="A279" t="str">
            <v>STD AMORT/INV COSTS</v>
          </cell>
          <cell r="E279">
            <v>0</v>
          </cell>
          <cell r="F279">
            <v>0</v>
          </cell>
          <cell r="G279">
            <v>0</v>
          </cell>
          <cell r="I279">
            <v>0</v>
          </cell>
          <cell r="J279">
            <v>0</v>
          </cell>
          <cell r="L279">
            <v>3.3000000000000002E-2</v>
          </cell>
          <cell r="M279">
            <v>3.3000000000000002E-2</v>
          </cell>
          <cell r="N279">
            <v>3.3000000000000002E-2</v>
          </cell>
          <cell r="P279">
            <v>9.9000000000000005E-2</v>
          </cell>
          <cell r="Q279">
            <v>9.9000000000000005E-2</v>
          </cell>
          <cell r="S279">
            <v>0.1</v>
          </cell>
          <cell r="T279">
            <v>0.1</v>
          </cell>
          <cell r="U279">
            <v>0.1</v>
          </cell>
          <cell r="W279">
            <v>0.30000000000000004</v>
          </cell>
          <cell r="X279">
            <v>0.30000000000000004</v>
          </cell>
          <cell r="Z279">
            <v>0.2</v>
          </cell>
          <cell r="AA279">
            <v>0.2</v>
          </cell>
          <cell r="AB279">
            <v>0.2</v>
          </cell>
          <cell r="AD279">
            <v>0.60000000000000009</v>
          </cell>
          <cell r="AE279">
            <v>0.60000000000000009</v>
          </cell>
          <cell r="AG279">
            <v>0.99900000000000011</v>
          </cell>
          <cell r="AH279">
            <v>0.99900000000000011</v>
          </cell>
        </row>
        <row r="280">
          <cell r="A280" t="str">
            <v>SERVICE PERIOD COSTS</v>
          </cell>
          <cell r="E280">
            <v>0</v>
          </cell>
          <cell r="F280">
            <v>0</v>
          </cell>
          <cell r="G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P280">
            <v>0</v>
          </cell>
          <cell r="Q280">
            <v>0</v>
          </cell>
          <cell r="S280">
            <v>0</v>
          </cell>
          <cell r="T280">
            <v>0</v>
          </cell>
          <cell r="U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B280">
            <v>0</v>
          </cell>
          <cell r="AD280">
            <v>0</v>
          </cell>
          <cell r="AE280">
            <v>0</v>
          </cell>
          <cell r="AG280">
            <v>0</v>
          </cell>
          <cell r="AH280">
            <v>0</v>
          </cell>
        </row>
        <row r="281">
          <cell r="A281" t="str">
            <v>OTHER</v>
          </cell>
          <cell r="E281">
            <v>0</v>
          </cell>
          <cell r="F281">
            <v>0.23300000000000001</v>
          </cell>
          <cell r="G281">
            <v>0.23400000000000001</v>
          </cell>
          <cell r="I281">
            <v>0.70000000000000007</v>
          </cell>
          <cell r="J281">
            <v>0.46700000000000003</v>
          </cell>
          <cell r="L281">
            <v>0.23300000000000001</v>
          </cell>
          <cell r="M281">
            <v>0.23300000000000001</v>
          </cell>
          <cell r="N281">
            <v>0.23400000000000001</v>
          </cell>
          <cell r="P281">
            <v>0.70000000000000007</v>
          </cell>
          <cell r="Q281">
            <v>0.70000000000000007</v>
          </cell>
          <cell r="S281">
            <v>0.89900000000000002</v>
          </cell>
          <cell r="T281">
            <v>0.9</v>
          </cell>
          <cell r="U281">
            <v>0.9</v>
          </cell>
          <cell r="W281">
            <v>2.6989999999999998</v>
          </cell>
          <cell r="X281">
            <v>2.6989999999999998</v>
          </cell>
          <cell r="Z281">
            <v>0.96699999999999997</v>
          </cell>
          <cell r="AA281">
            <v>0.96699999999999997</v>
          </cell>
          <cell r="AB281">
            <v>0.96699999999999997</v>
          </cell>
          <cell r="AD281">
            <v>2.9009999999999998</v>
          </cell>
          <cell r="AE281">
            <v>2.9009999999999998</v>
          </cell>
          <cell r="AG281">
            <v>7</v>
          </cell>
          <cell r="AH281">
            <v>6.7669999999999995</v>
          </cell>
        </row>
        <row r="282">
          <cell r="E282" t="str">
            <v xml:space="preserve">______ </v>
          </cell>
          <cell r="F282" t="str">
            <v xml:space="preserve">______ </v>
          </cell>
          <cell r="G282" t="str">
            <v xml:space="preserve">______ </v>
          </cell>
          <cell r="I282" t="str">
            <v xml:space="preserve">______ </v>
          </cell>
          <cell r="J282" t="str">
            <v xml:space="preserve">______ </v>
          </cell>
          <cell r="L282" t="str">
            <v xml:space="preserve">______ </v>
          </cell>
          <cell r="M282" t="str">
            <v xml:space="preserve">______ </v>
          </cell>
          <cell r="N282" t="str">
            <v xml:space="preserve">______ </v>
          </cell>
          <cell r="P282" t="str">
            <v xml:space="preserve">______ </v>
          </cell>
          <cell r="Q282" t="str">
            <v xml:space="preserve">______ </v>
          </cell>
          <cell r="S282" t="str">
            <v xml:space="preserve">______ </v>
          </cell>
          <cell r="T282" t="str">
            <v xml:space="preserve">______ </v>
          </cell>
          <cell r="U282" t="str">
            <v xml:space="preserve">______ </v>
          </cell>
          <cell r="W282" t="str">
            <v xml:space="preserve">______ </v>
          </cell>
          <cell r="X282" t="str">
            <v xml:space="preserve">______ </v>
          </cell>
          <cell r="Z282" t="str">
            <v xml:space="preserve">______ </v>
          </cell>
          <cell r="AA282" t="str">
            <v xml:space="preserve">______ </v>
          </cell>
          <cell r="AB282" t="str">
            <v xml:space="preserve">______ </v>
          </cell>
          <cell r="AD282" t="str">
            <v xml:space="preserve">______ </v>
          </cell>
          <cell r="AE282" t="str">
            <v xml:space="preserve">______ </v>
          </cell>
          <cell r="AG282" t="str">
            <v xml:space="preserve">______ </v>
          </cell>
          <cell r="AH282" t="str">
            <v xml:space="preserve">______ </v>
          </cell>
        </row>
        <row r="283">
          <cell r="A283" t="str">
            <v>TOTAL PERIOD COSTS</v>
          </cell>
          <cell r="E283">
            <v>0</v>
          </cell>
          <cell r="F283">
            <v>0.23300000000000001</v>
          </cell>
          <cell r="G283">
            <v>0.23400000000000001</v>
          </cell>
          <cell r="I283">
            <v>0.70000000000000007</v>
          </cell>
          <cell r="J283">
            <v>0.46700000000000003</v>
          </cell>
          <cell r="L283">
            <v>0.26600000000000001</v>
          </cell>
          <cell r="M283">
            <v>0.26600000000000001</v>
          </cell>
          <cell r="N283">
            <v>0.26700000000000002</v>
          </cell>
          <cell r="P283">
            <v>0.79900000000000004</v>
          </cell>
          <cell r="Q283">
            <v>0.79900000000000004</v>
          </cell>
          <cell r="S283">
            <v>1.032</v>
          </cell>
          <cell r="T283">
            <v>1.0329999999999999</v>
          </cell>
          <cell r="U283">
            <v>1.034</v>
          </cell>
          <cell r="W283">
            <v>3.0989999999999998</v>
          </cell>
          <cell r="X283">
            <v>3.0989999999999998</v>
          </cell>
          <cell r="Z283">
            <v>1.0669999999999999</v>
          </cell>
          <cell r="AA283">
            <v>1.0669999999999999</v>
          </cell>
          <cell r="AB283">
            <v>1.0669999999999999</v>
          </cell>
          <cell r="AD283">
            <v>3.2009999999999996</v>
          </cell>
          <cell r="AE283">
            <v>3.2009999999999996</v>
          </cell>
          <cell r="AG283">
            <v>7.7989999999999995</v>
          </cell>
          <cell r="AH283">
            <v>7.5659999999999989</v>
          </cell>
        </row>
        <row r="285">
          <cell r="A285" t="str">
            <v>GROSS MARGIN</v>
          </cell>
          <cell r="E285">
            <v>0</v>
          </cell>
          <cell r="F285">
            <v>-0.23300000000000001</v>
          </cell>
          <cell r="G285">
            <v>-0.23400000000000001</v>
          </cell>
          <cell r="I285">
            <v>-0.70000000000000007</v>
          </cell>
          <cell r="J285">
            <v>-0.46700000000000003</v>
          </cell>
          <cell r="L285">
            <v>-0.26600000000000001</v>
          </cell>
          <cell r="M285">
            <v>-0.26600000000000001</v>
          </cell>
          <cell r="N285">
            <v>-0.26700000000000002</v>
          </cell>
          <cell r="P285">
            <v>0.20099999999999996</v>
          </cell>
          <cell r="Q285">
            <v>-0.79900000000000004</v>
          </cell>
          <cell r="S285">
            <v>1.8290000000000002</v>
          </cell>
          <cell r="T285">
            <v>1.827</v>
          </cell>
          <cell r="U285">
            <v>1.8270000000000002</v>
          </cell>
          <cell r="W285">
            <v>5.4830000000000005</v>
          </cell>
          <cell r="X285">
            <v>5.4830000000000005</v>
          </cell>
          <cell r="Z285">
            <v>10.831999999999999</v>
          </cell>
          <cell r="AA285">
            <v>10.834</v>
          </cell>
          <cell r="AB285">
            <v>10.833</v>
          </cell>
          <cell r="AD285">
            <v>32.498999999999995</v>
          </cell>
          <cell r="AE285">
            <v>32.498999999999995</v>
          </cell>
          <cell r="AG285">
            <v>37.482999999999997</v>
          </cell>
          <cell r="AH285">
            <v>36.715999999999994</v>
          </cell>
        </row>
        <row r="286">
          <cell r="B286" t="str">
            <v>% SALES</v>
          </cell>
          <cell r="E286">
            <v>0</v>
          </cell>
          <cell r="F286">
            <v>0</v>
          </cell>
          <cell r="G286">
            <v>0</v>
          </cell>
          <cell r="I286">
            <v>0</v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0.10049999999999998</v>
          </cell>
          <cell r="Q286">
            <v>0</v>
          </cell>
          <cell r="S286">
            <v>0.43269458244617931</v>
          </cell>
          <cell r="T286">
            <v>0.43222143364088</v>
          </cell>
          <cell r="U286">
            <v>0.43211920529801329</v>
          </cell>
          <cell r="W286">
            <v>0.4323450559848605</v>
          </cell>
          <cell r="X286">
            <v>0.4323450559848605</v>
          </cell>
          <cell r="Z286">
            <v>0.64738226153478362</v>
          </cell>
          <cell r="AA286">
            <v>0.64742440540217527</v>
          </cell>
          <cell r="AB286">
            <v>0.64736464682681971</v>
          </cell>
          <cell r="AD286">
            <v>0.64739043824701192</v>
          </cell>
          <cell r="AE286">
            <v>0.64739043824701192</v>
          </cell>
          <cell r="AG286">
            <v>0.57771030486113251</v>
          </cell>
          <cell r="AH286">
            <v>0.58388728093890141</v>
          </cell>
        </row>
        <row r="288">
          <cell r="A288" t="str">
            <v>R&amp;D EXPENSE</v>
          </cell>
          <cell r="E288">
            <v>2.476</v>
          </cell>
          <cell r="F288">
            <v>2.2999999999999998</v>
          </cell>
          <cell r="G288">
            <v>2.8</v>
          </cell>
          <cell r="I288">
            <v>8.1509999999999998</v>
          </cell>
          <cell r="J288">
            <v>7.5759999999999996</v>
          </cell>
          <cell r="L288">
            <v>2.2999999999999998</v>
          </cell>
          <cell r="M288">
            <v>2.2999999999999998</v>
          </cell>
          <cell r="N288">
            <v>2.9</v>
          </cell>
          <cell r="P288">
            <v>7.1000000000000005</v>
          </cell>
          <cell r="Q288">
            <v>7.5</v>
          </cell>
          <cell r="S288">
            <v>2.956</v>
          </cell>
          <cell r="T288">
            <v>2.9569999999999999</v>
          </cell>
          <cell r="U288">
            <v>2.9569999999999999</v>
          </cell>
          <cell r="W288">
            <v>8.870000000000001</v>
          </cell>
          <cell r="X288">
            <v>8.870000000000001</v>
          </cell>
          <cell r="Z288">
            <v>3.2069999999999999</v>
          </cell>
          <cell r="AA288">
            <v>3.2069999999999999</v>
          </cell>
          <cell r="AB288">
            <v>3.2080000000000002</v>
          </cell>
          <cell r="AD288">
            <v>9.6219999999999999</v>
          </cell>
          <cell r="AE288">
            <v>9.6219999999999999</v>
          </cell>
          <cell r="AG288">
            <v>33.743000000000002</v>
          </cell>
          <cell r="AH288">
            <v>33.567999999999998</v>
          </cell>
        </row>
        <row r="289">
          <cell r="A289" t="str">
            <v>SLS &amp; MKTG EXP - DIV</v>
          </cell>
          <cell r="E289">
            <v>0.33300000000000002</v>
          </cell>
          <cell r="F289">
            <v>0.53300000000000003</v>
          </cell>
          <cell r="G289">
            <v>0.53400000000000003</v>
          </cell>
          <cell r="I289">
            <v>1.6</v>
          </cell>
          <cell r="J289">
            <v>1.4000000000000001</v>
          </cell>
          <cell r="L289">
            <v>0.68300000000000005</v>
          </cell>
          <cell r="M289">
            <v>0.68300000000000005</v>
          </cell>
          <cell r="N289">
            <v>0.68400000000000005</v>
          </cell>
          <cell r="P289">
            <v>2.0500000000000003</v>
          </cell>
          <cell r="Q289">
            <v>2.0500000000000003</v>
          </cell>
          <cell r="S289">
            <v>0.73299999999999998</v>
          </cell>
          <cell r="T289">
            <v>0.73299999999999998</v>
          </cell>
          <cell r="U289">
            <v>0.83399999999999996</v>
          </cell>
          <cell r="W289">
            <v>2.2999999999999998</v>
          </cell>
          <cell r="X289">
            <v>2.2999999999999998</v>
          </cell>
          <cell r="Z289">
            <v>0.73299999999999998</v>
          </cell>
          <cell r="AA289">
            <v>0.73299999999999998</v>
          </cell>
          <cell r="AB289">
            <v>0.73399999999999999</v>
          </cell>
          <cell r="AD289">
            <v>2.2000000000000002</v>
          </cell>
          <cell r="AE289">
            <v>2.2000000000000002</v>
          </cell>
          <cell r="AG289">
            <v>8.15</v>
          </cell>
          <cell r="AH289">
            <v>7.95</v>
          </cell>
        </row>
        <row r="290">
          <cell r="A290" t="str">
            <v>SLS &amp; MKTG EXP - ALLOC</v>
          </cell>
          <cell r="E290">
            <v>0.40300000000000002</v>
          </cell>
          <cell r="F290">
            <v>0.49199999999999999</v>
          </cell>
          <cell r="G290">
            <v>0.49199999999999999</v>
          </cell>
          <cell r="I290">
            <v>1.4790000000000001</v>
          </cell>
          <cell r="J290">
            <v>1.387</v>
          </cell>
          <cell r="L290">
            <v>0.52600000000000002</v>
          </cell>
          <cell r="M290">
            <v>0.52500000000000002</v>
          </cell>
          <cell r="N290">
            <v>0.52700000000000002</v>
          </cell>
          <cell r="P290">
            <v>1.5780000000000003</v>
          </cell>
          <cell r="Q290">
            <v>1.5780000000000003</v>
          </cell>
          <cell r="S290">
            <v>0.55500000000000005</v>
          </cell>
          <cell r="T290">
            <v>0.55700000000000005</v>
          </cell>
          <cell r="U290">
            <v>0.55600000000000005</v>
          </cell>
          <cell r="W290">
            <v>1.6680000000000001</v>
          </cell>
          <cell r="X290">
            <v>1.6680000000000001</v>
          </cell>
          <cell r="Z290">
            <v>0.54600000000000004</v>
          </cell>
          <cell r="AA290">
            <v>0.54500000000000004</v>
          </cell>
          <cell r="AB290">
            <v>0.13500000000000001</v>
          </cell>
          <cell r="AD290">
            <v>1.2260000000000002</v>
          </cell>
          <cell r="AE290">
            <v>1.2260000000000002</v>
          </cell>
          <cell r="AG290">
            <v>5.9510000000000005</v>
          </cell>
          <cell r="AH290">
            <v>5.8590000000000009</v>
          </cell>
        </row>
        <row r="291">
          <cell r="E291" t="str">
            <v xml:space="preserve">______ </v>
          </cell>
          <cell r="F291" t="str">
            <v xml:space="preserve">______ </v>
          </cell>
          <cell r="G291" t="str">
            <v xml:space="preserve">______ </v>
          </cell>
          <cell r="I291" t="str">
            <v xml:space="preserve">______ </v>
          </cell>
          <cell r="J291" t="str">
            <v xml:space="preserve">______ </v>
          </cell>
          <cell r="L291" t="str">
            <v xml:space="preserve">______ </v>
          </cell>
          <cell r="M291" t="str">
            <v xml:space="preserve">______ </v>
          </cell>
          <cell r="N291" t="str">
            <v xml:space="preserve">______ </v>
          </cell>
          <cell r="P291" t="str">
            <v xml:space="preserve">______ </v>
          </cell>
          <cell r="Q291" t="str">
            <v xml:space="preserve">______ </v>
          </cell>
          <cell r="S291" t="str">
            <v xml:space="preserve">______ </v>
          </cell>
          <cell r="T291" t="str">
            <v xml:space="preserve">______ </v>
          </cell>
          <cell r="U291" t="str">
            <v xml:space="preserve">______ </v>
          </cell>
          <cell r="W291" t="str">
            <v xml:space="preserve">______ </v>
          </cell>
          <cell r="X291" t="str">
            <v xml:space="preserve">______ </v>
          </cell>
          <cell r="Z291" t="str">
            <v xml:space="preserve">______ </v>
          </cell>
          <cell r="AA291" t="str">
            <v xml:space="preserve">______ </v>
          </cell>
          <cell r="AB291" t="str">
            <v xml:space="preserve">______ </v>
          </cell>
          <cell r="AD291" t="str">
            <v xml:space="preserve">______ </v>
          </cell>
          <cell r="AE291" t="str">
            <v xml:space="preserve">______ </v>
          </cell>
          <cell r="AG291" t="str">
            <v xml:space="preserve">______ </v>
          </cell>
          <cell r="AH291" t="str">
            <v xml:space="preserve">______ </v>
          </cell>
        </row>
        <row r="292">
          <cell r="A292" t="str">
            <v>TOTAL SLS &amp; MKTG EXP</v>
          </cell>
          <cell r="E292">
            <v>0.73599999999999999</v>
          </cell>
          <cell r="F292">
            <v>1.0249999999999999</v>
          </cell>
          <cell r="G292">
            <v>1.026</v>
          </cell>
          <cell r="I292">
            <v>3.0790000000000002</v>
          </cell>
          <cell r="J292">
            <v>2.7869999999999999</v>
          </cell>
          <cell r="L292">
            <v>1.2090000000000001</v>
          </cell>
          <cell r="M292">
            <v>1.2080000000000002</v>
          </cell>
          <cell r="N292">
            <v>1.2110000000000001</v>
          </cell>
          <cell r="P292">
            <v>3.6280000000000006</v>
          </cell>
          <cell r="Q292">
            <v>3.6280000000000006</v>
          </cell>
          <cell r="S292">
            <v>1.288</v>
          </cell>
          <cell r="T292">
            <v>1.29</v>
          </cell>
          <cell r="U292">
            <v>1.3900000000000001</v>
          </cell>
          <cell r="W292">
            <v>3.968</v>
          </cell>
          <cell r="X292">
            <v>3.968</v>
          </cell>
          <cell r="Z292">
            <v>1.2789999999999999</v>
          </cell>
          <cell r="AA292">
            <v>1.278</v>
          </cell>
          <cell r="AB292">
            <v>0.86899999999999999</v>
          </cell>
          <cell r="AD292">
            <v>3.4260000000000002</v>
          </cell>
          <cell r="AE292">
            <v>3.4260000000000002</v>
          </cell>
          <cell r="AG292">
            <v>14.101000000000001</v>
          </cell>
          <cell r="AH292">
            <v>13.809000000000001</v>
          </cell>
        </row>
        <row r="294">
          <cell r="A294" t="str">
            <v>G&amp;A EXP - DIV</v>
          </cell>
          <cell r="E294">
            <v>0</v>
          </cell>
          <cell r="F294">
            <v>0.13300000000000001</v>
          </cell>
          <cell r="G294">
            <v>0.13300000000000001</v>
          </cell>
          <cell r="I294">
            <v>0.39900000000000002</v>
          </cell>
          <cell r="J294">
            <v>0.26600000000000001</v>
          </cell>
          <cell r="L294">
            <v>0.11899999999999999</v>
          </cell>
          <cell r="M294">
            <v>0.11899999999999999</v>
          </cell>
          <cell r="N294">
            <v>0.11899999999999999</v>
          </cell>
          <cell r="P294">
            <v>0.35699999999999998</v>
          </cell>
          <cell r="Q294">
            <v>0.35699999999999998</v>
          </cell>
          <cell r="S294">
            <v>0.13300000000000001</v>
          </cell>
          <cell r="T294">
            <v>0.13300000000000001</v>
          </cell>
          <cell r="U294">
            <v>0.13300000000000001</v>
          </cell>
          <cell r="W294">
            <v>0.39900000000000002</v>
          </cell>
          <cell r="X294">
            <v>0.39900000000000002</v>
          </cell>
          <cell r="Z294">
            <v>0.13300000000000001</v>
          </cell>
          <cell r="AA294">
            <v>0.13300000000000001</v>
          </cell>
          <cell r="AB294">
            <v>0.13300000000000001</v>
          </cell>
          <cell r="AD294">
            <v>0.39900000000000002</v>
          </cell>
          <cell r="AE294">
            <v>0.39900000000000002</v>
          </cell>
          <cell r="AG294">
            <v>1.554</v>
          </cell>
          <cell r="AH294">
            <v>1.421</v>
          </cell>
        </row>
        <row r="295">
          <cell r="A295" t="str">
            <v>G&amp;A EXP - ALLOC</v>
          </cell>
          <cell r="E295">
            <v>0.112</v>
          </cell>
          <cell r="F295">
            <v>0.20800000000000002</v>
          </cell>
          <cell r="G295">
            <v>0.20800000000000002</v>
          </cell>
          <cell r="I295">
            <v>0.59699999999999998</v>
          </cell>
          <cell r="J295">
            <v>0.52800000000000002</v>
          </cell>
          <cell r="L295">
            <v>0.19900000000000001</v>
          </cell>
          <cell r="M295">
            <v>0.2</v>
          </cell>
          <cell r="N295">
            <v>0.2</v>
          </cell>
          <cell r="P295">
            <v>0.59899999999999998</v>
          </cell>
          <cell r="Q295">
            <v>0.59899999999999998</v>
          </cell>
          <cell r="S295">
            <v>0.20200000000000001</v>
          </cell>
          <cell r="T295">
            <v>0.20100000000000001</v>
          </cell>
          <cell r="U295">
            <v>0.20100000000000001</v>
          </cell>
          <cell r="W295">
            <v>0.60400000000000009</v>
          </cell>
          <cell r="X295">
            <v>0.60400000000000009</v>
          </cell>
          <cell r="Z295">
            <v>0.21100000000000002</v>
          </cell>
          <cell r="AA295">
            <v>0.21100000000000002</v>
          </cell>
          <cell r="AB295">
            <v>0.21600000000000003</v>
          </cell>
          <cell r="AD295">
            <v>0.63800000000000012</v>
          </cell>
          <cell r="AE295">
            <v>0.63800000000000012</v>
          </cell>
          <cell r="AG295">
            <v>2.4380000000000002</v>
          </cell>
          <cell r="AH295">
            <v>2.3690000000000002</v>
          </cell>
        </row>
        <row r="296">
          <cell r="E296" t="str">
            <v xml:space="preserve">______ </v>
          </cell>
          <cell r="F296" t="str">
            <v xml:space="preserve">______ </v>
          </cell>
          <cell r="G296" t="str">
            <v xml:space="preserve">______ </v>
          </cell>
          <cell r="I296" t="str">
            <v xml:space="preserve">______ </v>
          </cell>
          <cell r="J296" t="str">
            <v xml:space="preserve">______ </v>
          </cell>
          <cell r="L296" t="str">
            <v xml:space="preserve">______ </v>
          </cell>
          <cell r="M296" t="str">
            <v xml:space="preserve">______ </v>
          </cell>
          <cell r="N296" t="str">
            <v xml:space="preserve">______ </v>
          </cell>
          <cell r="P296" t="str">
            <v xml:space="preserve">______ </v>
          </cell>
          <cell r="Q296" t="str">
            <v xml:space="preserve">______ </v>
          </cell>
          <cell r="S296" t="str">
            <v xml:space="preserve">______ </v>
          </cell>
          <cell r="T296" t="str">
            <v xml:space="preserve">______ </v>
          </cell>
          <cell r="U296" t="str">
            <v xml:space="preserve">______ </v>
          </cell>
          <cell r="W296" t="str">
            <v xml:space="preserve">______ </v>
          </cell>
          <cell r="X296" t="str">
            <v xml:space="preserve">______ </v>
          </cell>
          <cell r="Z296" t="str">
            <v xml:space="preserve">______ </v>
          </cell>
          <cell r="AA296" t="str">
            <v xml:space="preserve">______ </v>
          </cell>
          <cell r="AB296" t="str">
            <v xml:space="preserve">______ </v>
          </cell>
          <cell r="AD296" t="str">
            <v xml:space="preserve">______ </v>
          </cell>
          <cell r="AE296" t="str">
            <v xml:space="preserve">______ </v>
          </cell>
          <cell r="AG296" t="str">
            <v xml:space="preserve">______ </v>
          </cell>
          <cell r="AH296" t="str">
            <v xml:space="preserve">______ </v>
          </cell>
        </row>
        <row r="297">
          <cell r="A297" t="str">
            <v>TOTAL G&amp;A EXPENSE</v>
          </cell>
          <cell r="E297">
            <v>0.112</v>
          </cell>
          <cell r="F297">
            <v>0.34100000000000003</v>
          </cell>
          <cell r="G297">
            <v>0.34100000000000003</v>
          </cell>
          <cell r="I297">
            <v>0.996</v>
          </cell>
          <cell r="J297">
            <v>0.79400000000000004</v>
          </cell>
          <cell r="L297">
            <v>0.318</v>
          </cell>
          <cell r="M297">
            <v>0.31900000000000001</v>
          </cell>
          <cell r="N297">
            <v>0.31900000000000001</v>
          </cell>
          <cell r="P297">
            <v>0.95599999999999996</v>
          </cell>
          <cell r="Q297">
            <v>0.95599999999999996</v>
          </cell>
          <cell r="S297">
            <v>0.33500000000000002</v>
          </cell>
          <cell r="T297">
            <v>0.33400000000000002</v>
          </cell>
          <cell r="U297">
            <v>0.33400000000000002</v>
          </cell>
          <cell r="W297">
            <v>1.0030000000000001</v>
          </cell>
          <cell r="X297">
            <v>1.0030000000000001</v>
          </cell>
          <cell r="Z297">
            <v>0.34400000000000003</v>
          </cell>
          <cell r="AA297">
            <v>0.34400000000000003</v>
          </cell>
          <cell r="AB297">
            <v>0.34900000000000003</v>
          </cell>
          <cell r="AD297">
            <v>1.0370000000000001</v>
          </cell>
          <cell r="AE297">
            <v>1.0370000000000001</v>
          </cell>
          <cell r="AG297">
            <v>3.992</v>
          </cell>
          <cell r="AH297">
            <v>3.79</v>
          </cell>
        </row>
        <row r="299">
          <cell r="A299" t="str">
            <v>S,G&amp;A - DIV</v>
          </cell>
          <cell r="E299">
            <v>0.33300000000000002</v>
          </cell>
          <cell r="F299">
            <v>0.66600000000000004</v>
          </cell>
          <cell r="G299">
            <v>0.66700000000000004</v>
          </cell>
          <cell r="I299">
            <v>1.9990000000000001</v>
          </cell>
          <cell r="J299">
            <v>1.6660000000000001</v>
          </cell>
          <cell r="L299">
            <v>0.80200000000000005</v>
          </cell>
          <cell r="M299">
            <v>0.80200000000000005</v>
          </cell>
          <cell r="N299">
            <v>0.80300000000000005</v>
          </cell>
          <cell r="P299">
            <v>2.407</v>
          </cell>
          <cell r="Q299">
            <v>2.407</v>
          </cell>
          <cell r="S299">
            <v>0.86599999999999999</v>
          </cell>
          <cell r="T299">
            <v>0.86599999999999999</v>
          </cell>
          <cell r="U299">
            <v>0.96699999999999997</v>
          </cell>
          <cell r="W299">
            <v>2.6989999999999998</v>
          </cell>
          <cell r="X299">
            <v>2.6989999999999998</v>
          </cell>
          <cell r="Z299">
            <v>0.86599999999999999</v>
          </cell>
          <cell r="AA299">
            <v>0.86599999999999999</v>
          </cell>
          <cell r="AB299">
            <v>0.86699999999999999</v>
          </cell>
          <cell r="AD299">
            <v>2.5990000000000002</v>
          </cell>
          <cell r="AE299">
            <v>2.5990000000000002</v>
          </cell>
          <cell r="AG299">
            <v>9.7040000000000006</v>
          </cell>
          <cell r="AH299">
            <v>9.3710000000000004</v>
          </cell>
        </row>
        <row r="300">
          <cell r="A300" t="str">
            <v>S,G&amp;A - ALLOC</v>
          </cell>
          <cell r="E300">
            <v>0.51500000000000001</v>
          </cell>
          <cell r="F300">
            <v>0.7</v>
          </cell>
          <cell r="G300">
            <v>0.7</v>
          </cell>
          <cell r="I300">
            <v>2.0760000000000001</v>
          </cell>
          <cell r="J300">
            <v>1.915</v>
          </cell>
          <cell r="L300">
            <v>0.72500000000000009</v>
          </cell>
          <cell r="M300">
            <v>0.72500000000000009</v>
          </cell>
          <cell r="N300">
            <v>0.72700000000000009</v>
          </cell>
          <cell r="P300">
            <v>2.1770000000000005</v>
          </cell>
          <cell r="Q300">
            <v>2.1770000000000005</v>
          </cell>
          <cell r="S300">
            <v>0.75700000000000012</v>
          </cell>
          <cell r="T300">
            <v>0.75800000000000001</v>
          </cell>
          <cell r="U300">
            <v>0.75700000000000012</v>
          </cell>
          <cell r="W300">
            <v>2.2720000000000002</v>
          </cell>
          <cell r="X300">
            <v>2.2720000000000002</v>
          </cell>
          <cell r="Z300">
            <v>0.75700000000000012</v>
          </cell>
          <cell r="AA300">
            <v>0.75600000000000001</v>
          </cell>
          <cell r="AB300">
            <v>0.35100000000000003</v>
          </cell>
          <cell r="AD300">
            <v>1.8640000000000003</v>
          </cell>
          <cell r="AE300">
            <v>1.8640000000000003</v>
          </cell>
          <cell r="AG300">
            <v>8.3890000000000011</v>
          </cell>
          <cell r="AH300">
            <v>8.2280000000000015</v>
          </cell>
        </row>
        <row r="301">
          <cell r="E301" t="str">
            <v xml:space="preserve">______ </v>
          </cell>
          <cell r="F301" t="str">
            <v xml:space="preserve">______ </v>
          </cell>
          <cell r="G301" t="str">
            <v xml:space="preserve">______ </v>
          </cell>
          <cell r="I301" t="str">
            <v xml:space="preserve">______ </v>
          </cell>
          <cell r="J301" t="str">
            <v xml:space="preserve">______ </v>
          </cell>
          <cell r="L301" t="str">
            <v xml:space="preserve">______ </v>
          </cell>
          <cell r="M301" t="str">
            <v xml:space="preserve">______ </v>
          </cell>
          <cell r="N301" t="str">
            <v xml:space="preserve">______ </v>
          </cell>
          <cell r="P301" t="str">
            <v xml:space="preserve">______ </v>
          </cell>
          <cell r="Q301" t="str">
            <v xml:space="preserve">______ </v>
          </cell>
          <cell r="S301" t="str">
            <v xml:space="preserve">______ </v>
          </cell>
          <cell r="T301" t="str">
            <v xml:space="preserve">______ </v>
          </cell>
          <cell r="U301" t="str">
            <v xml:space="preserve">______ </v>
          </cell>
          <cell r="W301" t="str">
            <v xml:space="preserve">______ </v>
          </cell>
          <cell r="X301" t="str">
            <v xml:space="preserve">______ </v>
          </cell>
          <cell r="Z301" t="str">
            <v xml:space="preserve">______ </v>
          </cell>
          <cell r="AA301" t="str">
            <v xml:space="preserve">______ </v>
          </cell>
          <cell r="AB301" t="str">
            <v xml:space="preserve">______ </v>
          </cell>
          <cell r="AD301" t="str">
            <v xml:space="preserve">______ </v>
          </cell>
          <cell r="AE301" t="str">
            <v xml:space="preserve">______ </v>
          </cell>
          <cell r="AG301" t="str">
            <v xml:space="preserve">______ </v>
          </cell>
          <cell r="AH301" t="str">
            <v xml:space="preserve">______ </v>
          </cell>
        </row>
        <row r="302">
          <cell r="A302" t="str">
            <v>TOTAL OPERATING EXP</v>
          </cell>
          <cell r="E302">
            <v>3.3240000000000003</v>
          </cell>
          <cell r="F302">
            <v>3.6659999999999995</v>
          </cell>
          <cell r="G302">
            <v>4.1669999999999998</v>
          </cell>
          <cell r="I302">
            <v>12.226000000000001</v>
          </cell>
          <cell r="J302">
            <v>11.157</v>
          </cell>
          <cell r="L302">
            <v>3.827</v>
          </cell>
          <cell r="M302">
            <v>3.827</v>
          </cell>
          <cell r="N302">
            <v>4.43</v>
          </cell>
          <cell r="P302">
            <v>11.684000000000001</v>
          </cell>
          <cell r="Q302">
            <v>12.084</v>
          </cell>
          <cell r="S302">
            <v>4.5790000000000006</v>
          </cell>
          <cell r="T302">
            <v>4.5809999999999995</v>
          </cell>
          <cell r="U302">
            <v>4.681</v>
          </cell>
          <cell r="W302">
            <v>13.841000000000001</v>
          </cell>
          <cell r="X302">
            <v>13.841000000000001</v>
          </cell>
          <cell r="Z302">
            <v>4.83</v>
          </cell>
          <cell r="AA302">
            <v>4.8289999999999997</v>
          </cell>
          <cell r="AB302">
            <v>4.4260000000000002</v>
          </cell>
          <cell r="AD302">
            <v>14.085000000000001</v>
          </cell>
          <cell r="AE302">
            <v>14.085000000000001</v>
          </cell>
          <cell r="AG302">
            <v>51.836000000000006</v>
          </cell>
          <cell r="AH302">
            <v>51.167000000000002</v>
          </cell>
        </row>
        <row r="303">
          <cell r="B303" t="str">
            <v>% SALES</v>
          </cell>
          <cell r="E303">
            <v>0</v>
          </cell>
          <cell r="F303">
            <v>0</v>
          </cell>
          <cell r="G303">
            <v>0</v>
          </cell>
          <cell r="I303">
            <v>0</v>
          </cell>
          <cell r="J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5.8420000000000005</v>
          </cell>
          <cell r="Q303">
            <v>0</v>
          </cell>
          <cell r="S303">
            <v>1.083274189732671</v>
          </cell>
          <cell r="T303">
            <v>1.0837473385379699</v>
          </cell>
          <cell r="U303">
            <v>1.1071428571428572</v>
          </cell>
          <cell r="W303">
            <v>1.0913893707617097</v>
          </cell>
          <cell r="X303">
            <v>1.0913893707617097</v>
          </cell>
          <cell r="Z303">
            <v>0.28866841979440594</v>
          </cell>
          <cell r="AA303">
            <v>0.28857416039201628</v>
          </cell>
          <cell r="AB303">
            <v>0.26449145452372419</v>
          </cell>
          <cell r="AD303">
            <v>0.28057768924302795</v>
          </cell>
          <cell r="AE303">
            <v>0.28057768924302795</v>
          </cell>
          <cell r="AG303">
            <v>0.79892728337597507</v>
          </cell>
          <cell r="AH303">
            <v>0.81369867370630722</v>
          </cell>
        </row>
        <row r="305">
          <cell r="A305" t="str">
            <v>CONTRIBUTION MARGIN</v>
          </cell>
          <cell r="E305">
            <v>-3.3240000000000003</v>
          </cell>
          <cell r="F305">
            <v>-3.8989999999999996</v>
          </cell>
          <cell r="G305">
            <v>-4.4009999999999998</v>
          </cell>
          <cell r="I305">
            <v>-12.926</v>
          </cell>
          <cell r="J305">
            <v>-11.624000000000001</v>
          </cell>
          <cell r="L305">
            <v>-4.093</v>
          </cell>
          <cell r="M305">
            <v>-4.093</v>
          </cell>
          <cell r="N305">
            <v>-4.6970000000000001</v>
          </cell>
          <cell r="P305">
            <v>-11.483000000000001</v>
          </cell>
          <cell r="Q305">
            <v>-12.882999999999999</v>
          </cell>
          <cell r="S305">
            <v>-2.7500000000000004</v>
          </cell>
          <cell r="T305">
            <v>-2.7539999999999996</v>
          </cell>
          <cell r="U305">
            <v>-2.8540000000000001</v>
          </cell>
          <cell r="W305">
            <v>-8.3580000000000005</v>
          </cell>
          <cell r="X305">
            <v>-8.3580000000000005</v>
          </cell>
          <cell r="Z305">
            <v>6.0019999999999989</v>
          </cell>
          <cell r="AA305">
            <v>6.0049999999999999</v>
          </cell>
          <cell r="AB305">
            <v>6.407</v>
          </cell>
          <cell r="AD305">
            <v>18.413999999999994</v>
          </cell>
          <cell r="AE305">
            <v>18.413999999999994</v>
          </cell>
          <cell r="AG305">
            <v>-14.353000000000009</v>
          </cell>
          <cell r="AH305">
            <v>-14.451000000000008</v>
          </cell>
        </row>
        <row r="306">
          <cell r="B306" t="str">
            <v>% SALES</v>
          </cell>
          <cell r="E306">
            <v>0</v>
          </cell>
          <cell r="F306">
            <v>0</v>
          </cell>
          <cell r="G306">
            <v>0</v>
          </cell>
          <cell r="I306">
            <v>0</v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  <cell r="P306">
            <v>-5.7415000000000003</v>
          </cell>
          <cell r="Q306">
            <v>0</v>
          </cell>
          <cell r="S306">
            <v>-0.65057960728649167</v>
          </cell>
          <cell r="T306">
            <v>-0.65152590489708995</v>
          </cell>
          <cell r="U306">
            <v>-0.67502365184484392</v>
          </cell>
          <cell r="W306">
            <v>-0.65904431477684922</v>
          </cell>
          <cell r="X306">
            <v>-0.65904431477684922</v>
          </cell>
          <cell r="Z306">
            <v>0.35871384174037768</v>
          </cell>
          <cell r="AA306">
            <v>0.358850245010159</v>
          </cell>
          <cell r="AB306">
            <v>0.38287319230309552</v>
          </cell>
          <cell r="AD306">
            <v>0.36681274900398397</v>
          </cell>
          <cell r="AE306">
            <v>0.36681274900398397</v>
          </cell>
          <cell r="AG306">
            <v>-0.22121697851484248</v>
          </cell>
          <cell r="AH306">
            <v>-0.22981139276740578</v>
          </cell>
        </row>
        <row r="308">
          <cell r="A308" t="str">
            <v>GENERAL FUNDING</v>
          </cell>
          <cell r="E308">
            <v>0</v>
          </cell>
          <cell r="F308">
            <v>0</v>
          </cell>
          <cell r="G308">
            <v>0</v>
          </cell>
          <cell r="I308">
            <v>0</v>
          </cell>
          <cell r="J308">
            <v>0</v>
          </cell>
          <cell r="L308">
            <v>-4.7E-2</v>
          </cell>
          <cell r="M308">
            <v>-4.7E-2</v>
          </cell>
          <cell r="N308">
            <v>-4.7E-2</v>
          </cell>
          <cell r="P308">
            <v>-0.14100000000000001</v>
          </cell>
          <cell r="Q308">
            <v>-0.14100000000000001</v>
          </cell>
          <cell r="S308">
            <v>-0.29599999999999999</v>
          </cell>
          <cell r="T308">
            <v>-0.29599999999999999</v>
          </cell>
          <cell r="U308">
            <v>-0.29599999999999999</v>
          </cell>
          <cell r="W308">
            <v>-0.8879999999999999</v>
          </cell>
          <cell r="X308">
            <v>-0.8879999999999999</v>
          </cell>
          <cell r="Z308">
            <v>-1.171</v>
          </cell>
          <cell r="AA308">
            <v>-1.171</v>
          </cell>
          <cell r="AB308">
            <v>-1.171</v>
          </cell>
          <cell r="AD308">
            <v>-3.5129999999999999</v>
          </cell>
          <cell r="AE308">
            <v>-3.5129999999999999</v>
          </cell>
          <cell r="AG308">
            <v>-4.5419999999999998</v>
          </cell>
          <cell r="AH308">
            <v>-4.5419999999999998</v>
          </cell>
        </row>
        <row r="309">
          <cell r="A309" t="str">
            <v>R&amp;D ASSESSMENT</v>
          </cell>
          <cell r="E309">
            <v>0</v>
          </cell>
          <cell r="F309">
            <v>0</v>
          </cell>
          <cell r="G309">
            <v>0</v>
          </cell>
          <cell r="I309">
            <v>0</v>
          </cell>
          <cell r="J309">
            <v>0</v>
          </cell>
          <cell r="L309">
            <v>5.2999999999999999E-2</v>
          </cell>
          <cell r="M309">
            <v>5.2999999999999999E-2</v>
          </cell>
          <cell r="N309">
            <v>5.2999999999999999E-2</v>
          </cell>
          <cell r="P309">
            <v>0.159</v>
          </cell>
          <cell r="Q309">
            <v>0.159</v>
          </cell>
          <cell r="S309">
            <v>0.33800000000000002</v>
          </cell>
          <cell r="T309">
            <v>0.33800000000000002</v>
          </cell>
          <cell r="U309">
            <v>0.33800000000000002</v>
          </cell>
          <cell r="W309">
            <v>1.014</v>
          </cell>
          <cell r="X309">
            <v>1.014</v>
          </cell>
          <cell r="Z309">
            <v>1.339</v>
          </cell>
          <cell r="AA309">
            <v>1.339</v>
          </cell>
          <cell r="AB309">
            <v>1.339</v>
          </cell>
          <cell r="AD309">
            <v>4.0169999999999995</v>
          </cell>
          <cell r="AE309">
            <v>4.0169999999999995</v>
          </cell>
          <cell r="AG309">
            <v>5.1899999999999995</v>
          </cell>
          <cell r="AH309">
            <v>5.1899999999999995</v>
          </cell>
        </row>
        <row r="310">
          <cell r="A310" t="str">
            <v>CONTRACT SVC CHG</v>
          </cell>
          <cell r="E310">
            <v>0</v>
          </cell>
          <cell r="F310">
            <v>0</v>
          </cell>
          <cell r="G310">
            <v>0</v>
          </cell>
          <cell r="I310">
            <v>-1.8000000000000002E-2</v>
          </cell>
          <cell r="J310">
            <v>0</v>
          </cell>
          <cell r="L310">
            <v>3.0000000000000001E-3</v>
          </cell>
          <cell r="M310">
            <v>2E-3</v>
          </cell>
          <cell r="N310">
            <v>2E-3</v>
          </cell>
          <cell r="P310">
            <v>7.0000000000000001E-3</v>
          </cell>
          <cell r="Q310">
            <v>7.0000000000000001E-3</v>
          </cell>
          <cell r="S310">
            <v>4.4999999999999998E-2</v>
          </cell>
          <cell r="T310">
            <v>4.5999999999999999E-2</v>
          </cell>
          <cell r="U310">
            <v>4.5999999999999999E-2</v>
          </cell>
          <cell r="W310">
            <v>0.13700000000000001</v>
          </cell>
          <cell r="X310">
            <v>0.13700000000000001</v>
          </cell>
          <cell r="Z310">
            <v>0.19400000000000001</v>
          </cell>
          <cell r="AA310">
            <v>0.19400000000000001</v>
          </cell>
          <cell r="AB310">
            <v>0.19500000000000001</v>
          </cell>
          <cell r="AD310">
            <v>0.58299999999999996</v>
          </cell>
          <cell r="AE310">
            <v>0.58299999999999996</v>
          </cell>
          <cell r="AG310">
            <v>0.70899999999999996</v>
          </cell>
          <cell r="AH310">
            <v>0.72699999999999998</v>
          </cell>
        </row>
        <row r="311">
          <cell r="A311" t="str">
            <v>AREA COMPENSATION</v>
          </cell>
          <cell r="E311">
            <v>0</v>
          </cell>
          <cell r="F311">
            <v>0</v>
          </cell>
          <cell r="G311">
            <v>0</v>
          </cell>
          <cell r="I311">
            <v>0</v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0</v>
          </cell>
          <cell r="Q311">
            <v>0</v>
          </cell>
          <cell r="S311">
            <v>0</v>
          </cell>
          <cell r="T311">
            <v>0</v>
          </cell>
          <cell r="U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B311">
            <v>0</v>
          </cell>
          <cell r="AD311">
            <v>0</v>
          </cell>
          <cell r="AE311">
            <v>0</v>
          </cell>
          <cell r="AG311">
            <v>0</v>
          </cell>
          <cell r="AH311">
            <v>0</v>
          </cell>
        </row>
        <row r="312">
          <cell r="E312" t="str">
            <v xml:space="preserve">______ </v>
          </cell>
          <cell r="F312" t="str">
            <v xml:space="preserve">______ </v>
          </cell>
          <cell r="G312" t="str">
            <v xml:space="preserve">______ </v>
          </cell>
          <cell r="I312" t="str">
            <v xml:space="preserve">______ </v>
          </cell>
          <cell r="J312" t="str">
            <v xml:space="preserve">______ </v>
          </cell>
          <cell r="L312" t="str">
            <v xml:space="preserve">______ </v>
          </cell>
          <cell r="M312" t="str">
            <v xml:space="preserve">______ </v>
          </cell>
          <cell r="N312" t="str">
            <v xml:space="preserve">______ </v>
          </cell>
          <cell r="P312" t="str">
            <v xml:space="preserve">______ </v>
          </cell>
          <cell r="Q312" t="str">
            <v xml:space="preserve">______ </v>
          </cell>
          <cell r="S312" t="str">
            <v xml:space="preserve">______ </v>
          </cell>
          <cell r="T312" t="str">
            <v xml:space="preserve">______ </v>
          </cell>
          <cell r="U312" t="str">
            <v xml:space="preserve">______ </v>
          </cell>
          <cell r="W312" t="str">
            <v xml:space="preserve">______ </v>
          </cell>
          <cell r="X312" t="str">
            <v xml:space="preserve">______ </v>
          </cell>
          <cell r="Z312" t="str">
            <v xml:space="preserve">______ </v>
          </cell>
          <cell r="AA312" t="str">
            <v xml:space="preserve">______ </v>
          </cell>
          <cell r="AB312" t="str">
            <v xml:space="preserve">______ </v>
          </cell>
          <cell r="AD312" t="str">
            <v xml:space="preserve">______ </v>
          </cell>
          <cell r="AE312" t="str">
            <v xml:space="preserve">______ </v>
          </cell>
          <cell r="AG312" t="str">
            <v xml:space="preserve">______ </v>
          </cell>
          <cell r="AH312" t="str">
            <v xml:space="preserve">______ </v>
          </cell>
        </row>
        <row r="313">
          <cell r="A313" t="str">
            <v>ASSESSMENTS/FUNDING</v>
          </cell>
          <cell r="E313">
            <v>0</v>
          </cell>
          <cell r="F313">
            <v>0</v>
          </cell>
          <cell r="G313">
            <v>0</v>
          </cell>
          <cell r="I313">
            <v>-1.8000000000000002E-2</v>
          </cell>
          <cell r="J313">
            <v>0</v>
          </cell>
          <cell r="L313">
            <v>8.9999999999999976E-3</v>
          </cell>
          <cell r="M313">
            <v>7.9999999999999984E-3</v>
          </cell>
          <cell r="N313">
            <v>7.9999999999999984E-3</v>
          </cell>
          <cell r="P313">
            <v>2.4999999999999988E-2</v>
          </cell>
          <cell r="Q313">
            <v>2.4999999999999988E-2</v>
          </cell>
          <cell r="S313">
            <v>8.7000000000000036E-2</v>
          </cell>
          <cell r="T313">
            <v>8.8000000000000037E-2</v>
          </cell>
          <cell r="U313">
            <v>8.8000000000000037E-2</v>
          </cell>
          <cell r="W313">
            <v>0.26300000000000012</v>
          </cell>
          <cell r="X313">
            <v>0.26300000000000012</v>
          </cell>
          <cell r="Z313">
            <v>0.36199999999999993</v>
          </cell>
          <cell r="AA313">
            <v>0.36199999999999993</v>
          </cell>
          <cell r="AB313">
            <v>0.36299999999999993</v>
          </cell>
          <cell r="AD313">
            <v>1.0869999999999995</v>
          </cell>
          <cell r="AE313">
            <v>1.0869999999999995</v>
          </cell>
          <cell r="AG313">
            <v>1.3569999999999998</v>
          </cell>
          <cell r="AH313">
            <v>1.3749999999999996</v>
          </cell>
        </row>
        <row r="315">
          <cell r="A315" t="str">
            <v>OPERATING PROFIT</v>
          </cell>
          <cell r="E315">
            <v>-3.3240000000000003</v>
          </cell>
          <cell r="F315">
            <v>-3.8989999999999996</v>
          </cell>
          <cell r="G315">
            <v>-4.4009999999999998</v>
          </cell>
          <cell r="I315">
            <v>-12.907999999999999</v>
          </cell>
          <cell r="J315">
            <v>-11.624000000000001</v>
          </cell>
          <cell r="L315">
            <v>-4.1020000000000003</v>
          </cell>
          <cell r="M315">
            <v>-4.101</v>
          </cell>
          <cell r="N315">
            <v>-4.7050000000000001</v>
          </cell>
          <cell r="P315">
            <v>-11.508000000000001</v>
          </cell>
          <cell r="Q315">
            <v>-12.907999999999999</v>
          </cell>
          <cell r="S315">
            <v>-2.8370000000000006</v>
          </cell>
          <cell r="T315">
            <v>-2.8419999999999996</v>
          </cell>
          <cell r="U315">
            <v>-2.9420000000000002</v>
          </cell>
          <cell r="W315">
            <v>-8.6210000000000004</v>
          </cell>
          <cell r="X315">
            <v>-8.6210000000000004</v>
          </cell>
          <cell r="Z315">
            <v>5.6399999999999988</v>
          </cell>
          <cell r="AA315">
            <v>5.6429999999999998</v>
          </cell>
          <cell r="AB315">
            <v>6.0440000000000005</v>
          </cell>
          <cell r="AD315">
            <v>17.326999999999995</v>
          </cell>
          <cell r="AE315">
            <v>17.326999999999995</v>
          </cell>
          <cell r="AG315">
            <v>-15.710000000000008</v>
          </cell>
          <cell r="AH315">
            <v>-15.826000000000008</v>
          </cell>
        </row>
        <row r="316">
          <cell r="B316" t="str">
            <v>% SALES</v>
          </cell>
          <cell r="E316">
            <v>0</v>
          </cell>
          <cell r="F316">
            <v>0</v>
          </cell>
          <cell r="G316">
            <v>0</v>
          </cell>
          <cell r="I316">
            <v>0</v>
          </cell>
          <cell r="J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-5.7540000000000004</v>
          </cell>
          <cell r="Q316">
            <v>0</v>
          </cell>
          <cell r="S316">
            <v>-0.67116158031700979</v>
          </cell>
          <cell r="T316">
            <v>-0.67234445233025775</v>
          </cell>
          <cell r="U316">
            <v>-0.69583727530747408</v>
          </cell>
          <cell r="W316">
            <v>-0.67978236871155984</v>
          </cell>
          <cell r="X316">
            <v>-0.67978236871155984</v>
          </cell>
          <cell r="Z316">
            <v>0.33707865168539319</v>
          </cell>
          <cell r="AA316">
            <v>0.337217640731445</v>
          </cell>
          <cell r="AB316">
            <v>0.36118082944902602</v>
          </cell>
          <cell r="AD316">
            <v>0.34515936254980073</v>
          </cell>
          <cell r="AE316">
            <v>0.34515936254980073</v>
          </cell>
          <cell r="AG316">
            <v>-0.24213187016429844</v>
          </cell>
          <cell r="AH316">
            <v>-0.2516777456187782</v>
          </cell>
        </row>
        <row r="319">
          <cell r="A319" t="str">
            <v>ALCATEL USA, INC.</v>
          </cell>
        </row>
        <row r="320">
          <cell r="A320" t="str">
            <v xml:space="preserve">NETWORKING SYSTEMS GROUP </v>
          </cell>
        </row>
        <row r="321">
          <cell r="A321" t="str">
            <v>SIGNALING SERVER PRODUCTS</v>
          </cell>
        </row>
        <row r="322">
          <cell r="A322" t="str">
            <v>INCOME STATEMENT</v>
          </cell>
        </row>
        <row r="323">
          <cell r="A323" t="str">
            <v>$M</v>
          </cell>
        </row>
        <row r="325">
          <cell r="I325" t="str">
            <v>1Q01</v>
          </cell>
          <cell r="P325" t="str">
            <v>2Q01</v>
          </cell>
          <cell r="W325" t="str">
            <v>3Q01</v>
          </cell>
          <cell r="AD325" t="str">
            <v>4Q01</v>
          </cell>
          <cell r="AG325" t="str">
            <v>YEAR</v>
          </cell>
        </row>
        <row r="326">
          <cell r="E326" t="str">
            <v>JAN</v>
          </cell>
          <cell r="F326" t="str">
            <v>FEB</v>
          </cell>
          <cell r="G326" t="str">
            <v>MAR</v>
          </cell>
          <cell r="I326" t="str">
            <v xml:space="preserve"> AOP </v>
          </cell>
          <cell r="J326" t="str">
            <v>ACTUAL</v>
          </cell>
          <cell r="L326" t="str">
            <v>APR</v>
          </cell>
          <cell r="M326" t="str">
            <v>MAY</v>
          </cell>
          <cell r="N326" t="str">
            <v>JUN</v>
          </cell>
          <cell r="P326" t="str">
            <v xml:space="preserve"> AOP </v>
          </cell>
          <cell r="Q326" t="str">
            <v>ACTUAL</v>
          </cell>
          <cell r="S326" t="str">
            <v>JUL</v>
          </cell>
          <cell r="T326" t="str">
            <v>AUG</v>
          </cell>
          <cell r="U326" t="str">
            <v>SEP</v>
          </cell>
          <cell r="W326" t="str">
            <v xml:space="preserve"> AOP </v>
          </cell>
          <cell r="X326" t="str">
            <v>ACTUAL</v>
          </cell>
          <cell r="Z326" t="str">
            <v xml:space="preserve"> OCT </v>
          </cell>
          <cell r="AA326" t="str">
            <v xml:space="preserve"> NOV </v>
          </cell>
          <cell r="AB326" t="str">
            <v xml:space="preserve"> DEC </v>
          </cell>
          <cell r="AD326" t="str">
            <v xml:space="preserve"> AOP </v>
          </cell>
          <cell r="AE326" t="str">
            <v xml:space="preserve"> OUTL</v>
          </cell>
          <cell r="AG326" t="str">
            <v xml:space="preserve"> AOP </v>
          </cell>
          <cell r="AH326" t="str">
            <v xml:space="preserve"> OUTL</v>
          </cell>
        </row>
        <row r="327">
          <cell r="A327" t="str">
            <v>ORDERS</v>
          </cell>
          <cell r="E327">
            <v>7.8032800000000009</v>
          </cell>
          <cell r="F327">
            <v>8.8580000000000005</v>
          </cell>
          <cell r="G327">
            <v>18.746000000000002</v>
          </cell>
          <cell r="I327">
            <v>27.77807</v>
          </cell>
          <cell r="J327">
            <v>35.40728</v>
          </cell>
          <cell r="L327">
            <v>0.309</v>
          </cell>
          <cell r="M327">
            <v>7.3129999999999997</v>
          </cell>
          <cell r="N327">
            <v>7.7250000000000005</v>
          </cell>
          <cell r="P327">
            <v>30.952529999999999</v>
          </cell>
          <cell r="Q327">
            <v>15.347000000000001</v>
          </cell>
          <cell r="S327">
            <v>14.37365</v>
          </cell>
          <cell r="T327">
            <v>14.37468</v>
          </cell>
          <cell r="U327">
            <v>18.488500000000002</v>
          </cell>
          <cell r="W327">
            <v>47.236830000000005</v>
          </cell>
          <cell r="X327">
            <v>47.236830000000005</v>
          </cell>
          <cell r="Z327">
            <v>22.61056</v>
          </cell>
          <cell r="AA327">
            <v>22.61365</v>
          </cell>
          <cell r="AB327">
            <v>22.662060000000004</v>
          </cell>
          <cell r="AD327">
            <v>67.886269999999996</v>
          </cell>
          <cell r="AE327">
            <v>67.886269999999996</v>
          </cell>
          <cell r="AG327">
            <v>173.8537</v>
          </cell>
          <cell r="AH327">
            <v>165.87738000000002</v>
          </cell>
        </row>
        <row r="329">
          <cell r="A329" t="str">
            <v>HARDWARE SALES</v>
          </cell>
          <cell r="E329">
            <v>5.2789999999999999</v>
          </cell>
          <cell r="F329">
            <v>6</v>
          </cell>
          <cell r="G329">
            <v>12.8</v>
          </cell>
          <cell r="I329">
            <v>17.069000000000003</v>
          </cell>
          <cell r="J329">
            <v>24.079000000000001</v>
          </cell>
          <cell r="L329">
            <v>0</v>
          </cell>
          <cell r="M329">
            <v>4.1390000000000002</v>
          </cell>
          <cell r="N329">
            <v>3.1240000000000001</v>
          </cell>
          <cell r="P329">
            <v>11.868</v>
          </cell>
          <cell r="Q329">
            <v>7.2629999999999999</v>
          </cell>
          <cell r="S329">
            <v>7.835</v>
          </cell>
          <cell r="T329">
            <v>7.8360000000000003</v>
          </cell>
          <cell r="U329">
            <v>10.33</v>
          </cell>
          <cell r="W329">
            <v>26.000999999999998</v>
          </cell>
          <cell r="X329">
            <v>26.000999999999998</v>
          </cell>
          <cell r="Z329">
            <v>14.507000000000001</v>
          </cell>
          <cell r="AA329">
            <v>14.510000000000002</v>
          </cell>
          <cell r="AB329">
            <v>14.557</v>
          </cell>
          <cell r="AD329">
            <v>43.573999999999998</v>
          </cell>
          <cell r="AE329">
            <v>43.573999999999998</v>
          </cell>
          <cell r="AG329">
            <v>98.512</v>
          </cell>
          <cell r="AH329">
            <v>100.91699999999999</v>
          </cell>
        </row>
        <row r="330">
          <cell r="A330" t="str">
            <v>SOFTWARE SALES</v>
          </cell>
          <cell r="E330">
            <v>2.0920000000000001</v>
          </cell>
          <cell r="F330">
            <v>2.5</v>
          </cell>
          <cell r="G330">
            <v>5.3</v>
          </cell>
          <cell r="I330">
            <v>9.8999999999999986</v>
          </cell>
          <cell r="J330">
            <v>9.8919999999999995</v>
          </cell>
          <cell r="L330">
            <v>0.3</v>
          </cell>
          <cell r="M330">
            <v>2.8609999999999998</v>
          </cell>
          <cell r="N330">
            <v>4.2759999999999998</v>
          </cell>
          <cell r="P330">
            <v>18.183</v>
          </cell>
          <cell r="Q330">
            <v>7.4369999999999994</v>
          </cell>
          <cell r="S330">
            <v>6.12</v>
          </cell>
          <cell r="T330">
            <v>6.12</v>
          </cell>
          <cell r="U330">
            <v>7.62</v>
          </cell>
          <cell r="W330">
            <v>19.86</v>
          </cell>
          <cell r="X330">
            <v>19.86</v>
          </cell>
          <cell r="Z330">
            <v>7.4450000000000003</v>
          </cell>
          <cell r="AA330">
            <v>7.4450000000000003</v>
          </cell>
          <cell r="AB330">
            <v>7.4450000000000003</v>
          </cell>
          <cell r="AD330">
            <v>22.335000000000001</v>
          </cell>
          <cell r="AE330">
            <v>22.335000000000001</v>
          </cell>
          <cell r="AG330">
            <v>70.277999999999992</v>
          </cell>
          <cell r="AH330">
            <v>59.524000000000001</v>
          </cell>
        </row>
        <row r="331">
          <cell r="A331" t="str">
            <v>SERVICE SALES</v>
          </cell>
          <cell r="E331">
            <v>0.20499999999999999</v>
          </cell>
          <cell r="F331">
            <v>0.1</v>
          </cell>
          <cell r="G331">
            <v>0.1</v>
          </cell>
          <cell r="I331">
            <v>0</v>
          </cell>
          <cell r="J331">
            <v>0.40500000000000003</v>
          </cell>
          <cell r="L331">
            <v>0</v>
          </cell>
          <cell r="M331">
            <v>0.1</v>
          </cell>
          <cell r="N331">
            <v>0.1</v>
          </cell>
          <cell r="P331">
            <v>0</v>
          </cell>
          <cell r="Q331">
            <v>0.2</v>
          </cell>
          <cell r="S331">
            <v>0</v>
          </cell>
          <cell r="T331">
            <v>0</v>
          </cell>
          <cell r="U331">
            <v>0</v>
          </cell>
          <cell r="W331">
            <v>0</v>
          </cell>
          <cell r="X331">
            <v>0</v>
          </cell>
          <cell r="Z331">
            <v>0</v>
          </cell>
          <cell r="AA331">
            <v>0</v>
          </cell>
          <cell r="AB331">
            <v>0</v>
          </cell>
          <cell r="AD331">
            <v>0</v>
          </cell>
          <cell r="AE331">
            <v>0</v>
          </cell>
          <cell r="AG331">
            <v>0</v>
          </cell>
          <cell r="AH331">
            <v>0.60499999999999998</v>
          </cell>
        </row>
        <row r="332">
          <cell r="A332" t="str">
            <v>OTHER SALES</v>
          </cell>
          <cell r="E332">
            <v>0</v>
          </cell>
          <cell r="F332">
            <v>0</v>
          </cell>
          <cell r="G332">
            <v>0</v>
          </cell>
          <cell r="I332">
            <v>0</v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S332">
            <v>0</v>
          </cell>
          <cell r="T332">
            <v>0</v>
          </cell>
          <cell r="U332">
            <v>0</v>
          </cell>
          <cell r="W332">
            <v>0</v>
          </cell>
          <cell r="X332">
            <v>0</v>
          </cell>
          <cell r="Z332">
            <v>0</v>
          </cell>
          <cell r="AA332">
            <v>0</v>
          </cell>
          <cell r="AB332">
            <v>0</v>
          </cell>
          <cell r="AD332">
            <v>0</v>
          </cell>
          <cell r="AE332">
            <v>0</v>
          </cell>
          <cell r="AG332">
            <v>0</v>
          </cell>
          <cell r="AH332">
            <v>0</v>
          </cell>
        </row>
        <row r="333">
          <cell r="E333" t="str">
            <v xml:space="preserve">______ </v>
          </cell>
          <cell r="F333" t="str">
            <v xml:space="preserve">______ </v>
          </cell>
          <cell r="G333" t="str">
            <v xml:space="preserve">______ </v>
          </cell>
          <cell r="I333" t="str">
            <v xml:space="preserve">______ </v>
          </cell>
          <cell r="J333" t="str">
            <v xml:space="preserve">______ </v>
          </cell>
          <cell r="L333" t="str">
            <v xml:space="preserve">______ </v>
          </cell>
          <cell r="M333" t="str">
            <v xml:space="preserve">______ </v>
          </cell>
          <cell r="N333" t="str">
            <v xml:space="preserve">______ </v>
          </cell>
          <cell r="P333" t="str">
            <v xml:space="preserve">______ </v>
          </cell>
          <cell r="Q333" t="str">
            <v xml:space="preserve">______ </v>
          </cell>
          <cell r="S333" t="str">
            <v xml:space="preserve">______ </v>
          </cell>
          <cell r="T333" t="str">
            <v xml:space="preserve">______ </v>
          </cell>
          <cell r="U333" t="str">
            <v xml:space="preserve">______ </v>
          </cell>
          <cell r="W333" t="str">
            <v xml:space="preserve">______ </v>
          </cell>
          <cell r="X333" t="str">
            <v xml:space="preserve">______ </v>
          </cell>
          <cell r="Z333" t="str">
            <v xml:space="preserve">______ </v>
          </cell>
          <cell r="AA333" t="str">
            <v xml:space="preserve">______ </v>
          </cell>
          <cell r="AB333" t="str">
            <v xml:space="preserve">______ </v>
          </cell>
          <cell r="AD333" t="str">
            <v xml:space="preserve">______ </v>
          </cell>
          <cell r="AE333" t="str">
            <v xml:space="preserve">______ </v>
          </cell>
          <cell r="AG333" t="str">
            <v xml:space="preserve">______ </v>
          </cell>
          <cell r="AH333" t="str">
            <v xml:space="preserve">______ </v>
          </cell>
        </row>
        <row r="334">
          <cell r="A334" t="str">
            <v>SALES</v>
          </cell>
          <cell r="E334">
            <v>7.5760000000000005</v>
          </cell>
          <cell r="F334">
            <v>8.6</v>
          </cell>
          <cell r="G334">
            <v>18.200000000000003</v>
          </cell>
          <cell r="I334">
            <v>26.969000000000001</v>
          </cell>
          <cell r="J334">
            <v>34.376000000000005</v>
          </cell>
          <cell r="L334">
            <v>0.3</v>
          </cell>
          <cell r="M334">
            <v>7.1</v>
          </cell>
          <cell r="N334">
            <v>7.5</v>
          </cell>
          <cell r="P334">
            <v>30.051000000000002</v>
          </cell>
          <cell r="Q334">
            <v>14.899999999999999</v>
          </cell>
          <cell r="S334">
            <v>13.955</v>
          </cell>
          <cell r="T334">
            <v>13.956</v>
          </cell>
          <cell r="U334">
            <v>17.95</v>
          </cell>
          <cell r="W334">
            <v>45.860999999999997</v>
          </cell>
          <cell r="X334">
            <v>45.860999999999997</v>
          </cell>
          <cell r="Z334">
            <v>21.952000000000002</v>
          </cell>
          <cell r="AA334">
            <v>21.955000000000002</v>
          </cell>
          <cell r="AB334">
            <v>22.002000000000002</v>
          </cell>
          <cell r="AD334">
            <v>65.908999999999992</v>
          </cell>
          <cell r="AE334">
            <v>65.908999999999992</v>
          </cell>
          <cell r="AG334">
            <v>168.79</v>
          </cell>
          <cell r="AH334">
            <v>161.04599999999996</v>
          </cell>
        </row>
        <row r="336">
          <cell r="A336" t="str">
            <v>STANDARD MARGIN</v>
          </cell>
          <cell r="E336">
            <v>5.0270000000000001</v>
          </cell>
          <cell r="F336">
            <v>6</v>
          </cell>
          <cell r="G336">
            <v>11.5</v>
          </cell>
          <cell r="I336">
            <v>18.875</v>
          </cell>
          <cell r="J336">
            <v>22.527000000000001</v>
          </cell>
          <cell r="L336">
            <v>0.1</v>
          </cell>
          <cell r="M336">
            <v>5.3</v>
          </cell>
          <cell r="N336">
            <v>2.9</v>
          </cell>
          <cell r="P336">
            <v>20.158999999999999</v>
          </cell>
          <cell r="Q336">
            <v>8.2999999999999989</v>
          </cell>
          <cell r="S336">
            <v>9.2260000000000009</v>
          </cell>
          <cell r="T336">
            <v>9.2270000000000003</v>
          </cell>
          <cell r="U336">
            <v>11.747</v>
          </cell>
          <cell r="W336">
            <v>30.200000000000003</v>
          </cell>
          <cell r="X336">
            <v>30.200000000000003</v>
          </cell>
          <cell r="Z336">
            <v>14.364999999999998</v>
          </cell>
          <cell r="AA336">
            <v>14.367000000000001</v>
          </cell>
          <cell r="AB336">
            <v>14.398</v>
          </cell>
          <cell r="AD336">
            <v>43.129999999999995</v>
          </cell>
          <cell r="AE336">
            <v>43.129999999999995</v>
          </cell>
          <cell r="AG336">
            <v>112.364</v>
          </cell>
          <cell r="AH336">
            <v>104.157</v>
          </cell>
        </row>
        <row r="337">
          <cell r="B337" t="str">
            <v>% SALES</v>
          </cell>
          <cell r="E337">
            <v>0.66354276663146772</v>
          </cell>
          <cell r="F337">
            <v>0.69767441860465118</v>
          </cell>
          <cell r="G337">
            <v>0.63186813186813173</v>
          </cell>
          <cell r="I337">
            <v>0.69987763728725572</v>
          </cell>
          <cell r="J337">
            <v>0.65531184547358612</v>
          </cell>
          <cell r="L337">
            <v>0.33333333333333337</v>
          </cell>
          <cell r="M337">
            <v>0.74647887323943662</v>
          </cell>
          <cell r="N337">
            <v>0.38666666666666666</v>
          </cell>
          <cell r="P337">
            <v>0.67082626202123052</v>
          </cell>
          <cell r="Q337">
            <v>0.55704697986577179</v>
          </cell>
          <cell r="S337">
            <v>0.66112504478681478</v>
          </cell>
          <cell r="T337">
            <v>0.66114932645457158</v>
          </cell>
          <cell r="U337">
            <v>0.65442896935933148</v>
          </cell>
          <cell r="W337">
            <v>0.65851158936787257</v>
          </cell>
          <cell r="X337">
            <v>0.65851158936787257</v>
          </cell>
          <cell r="Z337">
            <v>0.65438228862973746</v>
          </cell>
          <cell r="AA337">
            <v>0.65438396720564795</v>
          </cell>
          <cell r="AB337">
            <v>0.65439505499500039</v>
          </cell>
          <cell r="AD337">
            <v>0.65438710949946144</v>
          </cell>
          <cell r="AE337">
            <v>0.65438710949946144</v>
          </cell>
          <cell r="AG337">
            <v>0.66570294448723266</v>
          </cell>
          <cell r="AH337">
            <v>0.64675310159830124</v>
          </cell>
        </row>
        <row r="339">
          <cell r="A339" t="str">
            <v>OPS PERIOD COSTS</v>
          </cell>
          <cell r="E339">
            <v>0.06</v>
          </cell>
          <cell r="F339">
            <v>9.9000000000000005E-2</v>
          </cell>
          <cell r="G339">
            <v>0.10199999999999999</v>
          </cell>
          <cell r="I339">
            <v>0.3</v>
          </cell>
          <cell r="J339">
            <v>0.26100000000000001</v>
          </cell>
          <cell r="L339">
            <v>0.19700000000000001</v>
          </cell>
          <cell r="M339">
            <v>0.19700000000000001</v>
          </cell>
          <cell r="N339">
            <v>0.2</v>
          </cell>
          <cell r="P339">
            <v>0.59399999999999997</v>
          </cell>
          <cell r="Q339">
            <v>0.59399999999999997</v>
          </cell>
          <cell r="S339">
            <v>0.16400000000000001</v>
          </cell>
          <cell r="T339">
            <v>0.16400000000000001</v>
          </cell>
          <cell r="U339">
            <v>0.16600000000000001</v>
          </cell>
          <cell r="W339">
            <v>0.49399999999999999</v>
          </cell>
          <cell r="X339">
            <v>0.49399999999999999</v>
          </cell>
          <cell r="Z339">
            <v>8.5000000000000006E-2</v>
          </cell>
          <cell r="AA339">
            <v>8.5000000000000006E-2</v>
          </cell>
          <cell r="AB339">
            <v>8.6000000000000007E-2</v>
          </cell>
          <cell r="AD339">
            <v>0.25600000000000001</v>
          </cell>
          <cell r="AE339">
            <v>0.25600000000000001</v>
          </cell>
          <cell r="AG339">
            <v>1.6440000000000001</v>
          </cell>
          <cell r="AH339">
            <v>1.605</v>
          </cell>
        </row>
        <row r="340">
          <cell r="A340" t="str">
            <v>SOURCING PERIOD COSTS</v>
          </cell>
          <cell r="E340">
            <v>-0.20400000000000001</v>
          </cell>
          <cell r="F340">
            <v>-6.6000000000000003E-2</v>
          </cell>
          <cell r="G340">
            <v>-6.7000000000000004E-2</v>
          </cell>
          <cell r="I340">
            <v>-0.20900000000000002</v>
          </cell>
          <cell r="J340">
            <v>-0.33700000000000002</v>
          </cell>
          <cell r="L340">
            <v>-7.5999999999999998E-2</v>
          </cell>
          <cell r="M340">
            <v>-7.5999999999999998E-2</v>
          </cell>
          <cell r="N340">
            <v>-7.6999999999999999E-2</v>
          </cell>
          <cell r="P340">
            <v>-0.22900000000000001</v>
          </cell>
          <cell r="Q340">
            <v>-0.22900000000000001</v>
          </cell>
          <cell r="S340">
            <v>-0.13300000000000001</v>
          </cell>
          <cell r="T340">
            <v>-0.13300000000000001</v>
          </cell>
          <cell r="U340">
            <v>-0.13900000000000001</v>
          </cell>
          <cell r="W340">
            <v>-0.40500000000000003</v>
          </cell>
          <cell r="X340">
            <v>-0.40500000000000003</v>
          </cell>
          <cell r="Z340">
            <v>-0.16799999999999998</v>
          </cell>
          <cell r="AA340">
            <v>-0.16799999999999998</v>
          </cell>
          <cell r="AB340">
            <v>-0.16899999999999998</v>
          </cell>
          <cell r="AD340">
            <v>-0.505</v>
          </cell>
          <cell r="AE340">
            <v>-0.505</v>
          </cell>
          <cell r="AG340">
            <v>-1.3480000000000001</v>
          </cell>
          <cell r="AH340">
            <v>-1.476</v>
          </cell>
        </row>
        <row r="341">
          <cell r="A341" t="str">
            <v>STD AMORT/INV COSTS</v>
          </cell>
          <cell r="E341">
            <v>0.39799999999999996</v>
          </cell>
          <cell r="F341">
            <v>6.6000000000000003E-2</v>
          </cell>
          <cell r="G341">
            <v>6.7000000000000004E-2</v>
          </cell>
          <cell r="I341">
            <v>0.19900000000000001</v>
          </cell>
          <cell r="J341">
            <v>0.53099999999999992</v>
          </cell>
          <cell r="L341">
            <v>6.6000000000000003E-2</v>
          </cell>
          <cell r="M341">
            <v>6.6000000000000003E-2</v>
          </cell>
          <cell r="N341">
            <v>6.7000000000000004E-2</v>
          </cell>
          <cell r="P341">
            <v>0.19900000000000001</v>
          </cell>
          <cell r="Q341">
            <v>0.19900000000000001</v>
          </cell>
          <cell r="S341">
            <v>0.13800000000000001</v>
          </cell>
          <cell r="T341">
            <v>0.13800000000000001</v>
          </cell>
          <cell r="U341">
            <v>0.13900000000000001</v>
          </cell>
          <cell r="W341">
            <v>0.41500000000000004</v>
          </cell>
          <cell r="X341">
            <v>0.41500000000000004</v>
          </cell>
          <cell r="Z341">
            <v>0.104</v>
          </cell>
          <cell r="AA341">
            <v>0.104</v>
          </cell>
          <cell r="AB341">
            <v>0.106</v>
          </cell>
          <cell r="AD341">
            <v>0.314</v>
          </cell>
          <cell r="AE341">
            <v>0.314</v>
          </cell>
          <cell r="AG341">
            <v>1.127</v>
          </cell>
          <cell r="AH341">
            <v>1.4590000000000001</v>
          </cell>
        </row>
        <row r="342">
          <cell r="A342" t="str">
            <v>SERVICE PERIOD COSTS</v>
          </cell>
          <cell r="E342">
            <v>0</v>
          </cell>
          <cell r="F342">
            <v>0</v>
          </cell>
          <cell r="G342">
            <v>0</v>
          </cell>
          <cell r="I342">
            <v>0</v>
          </cell>
          <cell r="J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S342">
            <v>4.4999999999999998E-2</v>
          </cell>
          <cell r="T342">
            <v>4.4999999999999998E-2</v>
          </cell>
          <cell r="U342">
            <v>0</v>
          </cell>
          <cell r="W342">
            <v>0.09</v>
          </cell>
          <cell r="X342">
            <v>0.09</v>
          </cell>
          <cell r="Z342">
            <v>0</v>
          </cell>
          <cell r="AA342">
            <v>0</v>
          </cell>
          <cell r="AB342">
            <v>0</v>
          </cell>
          <cell r="AD342">
            <v>0</v>
          </cell>
          <cell r="AE342">
            <v>0</v>
          </cell>
          <cell r="AG342">
            <v>0.09</v>
          </cell>
          <cell r="AH342">
            <v>0.09</v>
          </cell>
        </row>
        <row r="343">
          <cell r="A343" t="str">
            <v>OTHER</v>
          </cell>
          <cell r="E343">
            <v>1.784</v>
          </cell>
          <cell r="F343">
            <v>1.4970000000000001</v>
          </cell>
          <cell r="G343">
            <v>1.1990000000000001</v>
          </cell>
          <cell r="I343">
            <v>3.593</v>
          </cell>
          <cell r="J343">
            <v>4.4800000000000004</v>
          </cell>
          <cell r="L343">
            <v>1.3099999999999998</v>
          </cell>
          <cell r="M343">
            <v>1.3099999999999998</v>
          </cell>
          <cell r="N343">
            <v>1.3129999999999999</v>
          </cell>
          <cell r="P343">
            <v>3.9329999999999998</v>
          </cell>
          <cell r="Q343">
            <v>3.9329999999999998</v>
          </cell>
          <cell r="S343">
            <v>1.619</v>
          </cell>
          <cell r="T343">
            <v>1.619</v>
          </cell>
          <cell r="U343">
            <v>1.8679999999999999</v>
          </cell>
          <cell r="W343">
            <v>5.1059999999999999</v>
          </cell>
          <cell r="X343">
            <v>5.1059999999999999</v>
          </cell>
          <cell r="Z343">
            <v>1.8089999999999999</v>
          </cell>
          <cell r="AA343">
            <v>1.8089999999999999</v>
          </cell>
          <cell r="AB343">
            <v>1.8179999999999998</v>
          </cell>
          <cell r="AD343">
            <v>5.4359999999999999</v>
          </cell>
          <cell r="AE343">
            <v>5.4359999999999999</v>
          </cell>
          <cell r="AG343">
            <v>18.068000000000001</v>
          </cell>
          <cell r="AH343">
            <v>18.955000000000002</v>
          </cell>
        </row>
        <row r="344">
          <cell r="E344" t="str">
            <v xml:space="preserve">______ </v>
          </cell>
          <cell r="F344" t="str">
            <v xml:space="preserve">______ </v>
          </cell>
          <cell r="G344" t="str">
            <v xml:space="preserve">______ </v>
          </cell>
          <cell r="I344" t="str">
            <v xml:space="preserve">______ </v>
          </cell>
          <cell r="J344" t="str">
            <v xml:space="preserve">______ </v>
          </cell>
          <cell r="L344" t="str">
            <v xml:space="preserve">______ </v>
          </cell>
          <cell r="M344" t="str">
            <v xml:space="preserve">______ </v>
          </cell>
          <cell r="N344" t="str">
            <v xml:space="preserve">______ </v>
          </cell>
          <cell r="P344" t="str">
            <v xml:space="preserve">______ </v>
          </cell>
          <cell r="Q344" t="str">
            <v xml:space="preserve">______ </v>
          </cell>
          <cell r="S344" t="str">
            <v xml:space="preserve">______ </v>
          </cell>
          <cell r="T344" t="str">
            <v xml:space="preserve">______ </v>
          </cell>
          <cell r="U344" t="str">
            <v xml:space="preserve">______ </v>
          </cell>
          <cell r="W344" t="str">
            <v xml:space="preserve">______ </v>
          </cell>
          <cell r="X344" t="str">
            <v xml:space="preserve">______ </v>
          </cell>
          <cell r="Z344" t="str">
            <v xml:space="preserve">______ </v>
          </cell>
          <cell r="AA344" t="str">
            <v xml:space="preserve">______ </v>
          </cell>
          <cell r="AB344" t="str">
            <v xml:space="preserve">______ </v>
          </cell>
          <cell r="AD344" t="str">
            <v xml:space="preserve">______ </v>
          </cell>
          <cell r="AE344" t="str">
            <v xml:space="preserve">______ </v>
          </cell>
          <cell r="AG344" t="str">
            <v xml:space="preserve">______ </v>
          </cell>
          <cell r="AH344" t="str">
            <v xml:space="preserve">______ </v>
          </cell>
        </row>
        <row r="345">
          <cell r="A345" t="str">
            <v>TOTAL PERIOD COSTS</v>
          </cell>
          <cell r="E345">
            <v>2.0379999999999998</v>
          </cell>
          <cell r="F345">
            <v>1.5960000000000001</v>
          </cell>
          <cell r="G345">
            <v>1.3010000000000002</v>
          </cell>
          <cell r="I345">
            <v>3.883</v>
          </cell>
          <cell r="J345">
            <v>4.9350000000000005</v>
          </cell>
          <cell r="L345">
            <v>1.4969999999999999</v>
          </cell>
          <cell r="M345">
            <v>1.4969999999999999</v>
          </cell>
          <cell r="N345">
            <v>1.5029999999999999</v>
          </cell>
          <cell r="P345">
            <v>4.4969999999999999</v>
          </cell>
          <cell r="Q345">
            <v>4.4969999999999999</v>
          </cell>
          <cell r="S345">
            <v>1.833</v>
          </cell>
          <cell r="T345">
            <v>1.833</v>
          </cell>
          <cell r="U345">
            <v>2.0339999999999998</v>
          </cell>
          <cell r="W345">
            <v>5.7</v>
          </cell>
          <cell r="X345">
            <v>5.7</v>
          </cell>
          <cell r="Z345">
            <v>1.83</v>
          </cell>
          <cell r="AA345">
            <v>1.83</v>
          </cell>
          <cell r="AB345">
            <v>1.8409999999999997</v>
          </cell>
          <cell r="AD345">
            <v>5.5010000000000003</v>
          </cell>
          <cell r="AE345">
            <v>5.5010000000000003</v>
          </cell>
          <cell r="AG345">
            <v>19.581000000000003</v>
          </cell>
          <cell r="AH345">
            <v>20.633000000000003</v>
          </cell>
        </row>
        <row r="347">
          <cell r="A347" t="str">
            <v>GROSS MARGIN</v>
          </cell>
          <cell r="E347">
            <v>2.9890000000000003</v>
          </cell>
          <cell r="F347">
            <v>4.4039999999999999</v>
          </cell>
          <cell r="G347">
            <v>10.199</v>
          </cell>
          <cell r="I347">
            <v>14.992000000000001</v>
          </cell>
          <cell r="J347">
            <v>17.591999999999999</v>
          </cell>
          <cell r="L347">
            <v>-1.3969999999999998</v>
          </cell>
          <cell r="M347">
            <v>3.8029999999999999</v>
          </cell>
          <cell r="N347">
            <v>1.397</v>
          </cell>
          <cell r="P347">
            <v>15.661999999999999</v>
          </cell>
          <cell r="Q347">
            <v>3.802999999999999</v>
          </cell>
          <cell r="S347">
            <v>7.3930000000000007</v>
          </cell>
          <cell r="T347">
            <v>7.3940000000000001</v>
          </cell>
          <cell r="U347">
            <v>9.713000000000001</v>
          </cell>
          <cell r="W347">
            <v>24.500000000000004</v>
          </cell>
          <cell r="X347">
            <v>24.500000000000004</v>
          </cell>
          <cell r="Z347">
            <v>12.534999999999998</v>
          </cell>
          <cell r="AA347">
            <v>12.537000000000001</v>
          </cell>
          <cell r="AB347">
            <v>12.557</v>
          </cell>
          <cell r="AD347">
            <v>37.628999999999998</v>
          </cell>
          <cell r="AE347">
            <v>37.628999999999998</v>
          </cell>
          <cell r="AG347">
            <v>92.783000000000001</v>
          </cell>
          <cell r="AH347">
            <v>83.524000000000001</v>
          </cell>
        </row>
        <row r="348">
          <cell r="B348" t="str">
            <v>% SALES</v>
          </cell>
          <cell r="E348">
            <v>0.39453537486800422</v>
          </cell>
          <cell r="F348">
            <v>0.51209302325581396</v>
          </cell>
          <cell r="G348">
            <v>0.56038461538461526</v>
          </cell>
          <cell r="I348">
            <v>0.55589751195817416</v>
          </cell>
          <cell r="J348">
            <v>0.51175238538515233</v>
          </cell>
          <cell r="L348">
            <v>-4.6566666666666663</v>
          </cell>
          <cell r="M348">
            <v>0.53563380281690143</v>
          </cell>
          <cell r="N348">
            <v>0.18626666666666666</v>
          </cell>
          <cell r="P348">
            <v>0.52118065954543935</v>
          </cell>
          <cell r="Q348">
            <v>0.25523489932885901</v>
          </cell>
          <cell r="S348">
            <v>0.52977427445360092</v>
          </cell>
          <cell r="T348">
            <v>0.52980796789911155</v>
          </cell>
          <cell r="U348">
            <v>0.54111420612813377</v>
          </cell>
          <cell r="W348">
            <v>0.53422297812956554</v>
          </cell>
          <cell r="X348">
            <v>0.53422297812956554</v>
          </cell>
          <cell r="Z348">
            <v>0.57101858600583077</v>
          </cell>
          <cell r="AA348">
            <v>0.57103165565930314</v>
          </cell>
          <cell r="AB348">
            <v>0.57072084355967634</v>
          </cell>
          <cell r="AD348">
            <v>0.57092354610144291</v>
          </cell>
          <cell r="AE348">
            <v>0.57092354610144291</v>
          </cell>
          <cell r="AG348">
            <v>0.54969488713786363</v>
          </cell>
          <cell r="AH348">
            <v>0.51863442743067212</v>
          </cell>
        </row>
        <row r="350">
          <cell r="A350" t="str">
            <v>R&amp;D EXPENSE</v>
          </cell>
          <cell r="E350">
            <v>2.5590000000000002</v>
          </cell>
          <cell r="F350">
            <v>2.641</v>
          </cell>
          <cell r="G350">
            <v>3.2839999999999998</v>
          </cell>
          <cell r="I350">
            <v>6.99</v>
          </cell>
          <cell r="J350">
            <v>8.484</v>
          </cell>
          <cell r="L350">
            <v>2.6</v>
          </cell>
          <cell r="M350">
            <v>2.6</v>
          </cell>
          <cell r="N350">
            <v>3.3</v>
          </cell>
          <cell r="P350">
            <v>7.5</v>
          </cell>
          <cell r="Q350">
            <v>8.5</v>
          </cell>
          <cell r="S350">
            <v>2.835</v>
          </cell>
          <cell r="T350">
            <v>2.835</v>
          </cell>
          <cell r="U350">
            <v>2.835</v>
          </cell>
          <cell r="W350">
            <v>8.504999999999999</v>
          </cell>
          <cell r="X350">
            <v>8.504999999999999</v>
          </cell>
          <cell r="Z350">
            <v>3.133</v>
          </cell>
          <cell r="AA350">
            <v>3.133</v>
          </cell>
          <cell r="AB350">
            <v>3.133</v>
          </cell>
          <cell r="AD350">
            <v>9.3990000000000009</v>
          </cell>
          <cell r="AE350">
            <v>9.3990000000000009</v>
          </cell>
          <cell r="AG350">
            <v>32.393999999999998</v>
          </cell>
          <cell r="AH350">
            <v>34.887999999999998</v>
          </cell>
        </row>
        <row r="351">
          <cell r="A351" t="str">
            <v>SLS &amp; MKTG EXP - DIV</v>
          </cell>
          <cell r="E351">
            <v>0.84499999999999997</v>
          </cell>
          <cell r="F351">
            <v>1.0329999999999999</v>
          </cell>
          <cell r="G351">
            <v>1.1539999999999999</v>
          </cell>
          <cell r="I351">
            <v>3.2199999999999998</v>
          </cell>
          <cell r="J351">
            <v>3.032</v>
          </cell>
          <cell r="L351">
            <v>1.0660000000000001</v>
          </cell>
          <cell r="M351">
            <v>1.0660000000000001</v>
          </cell>
          <cell r="N351">
            <v>1.1870000000000001</v>
          </cell>
          <cell r="P351">
            <v>3.319</v>
          </cell>
          <cell r="Q351">
            <v>3.319</v>
          </cell>
          <cell r="S351">
            <v>0.90799999999999992</v>
          </cell>
          <cell r="T351">
            <v>0.90799999999999992</v>
          </cell>
          <cell r="U351">
            <v>1.014</v>
          </cell>
          <cell r="W351">
            <v>2.83</v>
          </cell>
          <cell r="X351">
            <v>2.83</v>
          </cell>
          <cell r="Z351">
            <v>0.90799999999999992</v>
          </cell>
          <cell r="AA351">
            <v>0.90799999999999992</v>
          </cell>
          <cell r="AB351">
            <v>1.014</v>
          </cell>
          <cell r="AD351">
            <v>2.83</v>
          </cell>
          <cell r="AE351">
            <v>2.83</v>
          </cell>
          <cell r="AG351">
            <v>12.198999999999998</v>
          </cell>
          <cell r="AH351">
            <v>12.010999999999999</v>
          </cell>
        </row>
        <row r="352">
          <cell r="A352" t="str">
            <v>SLS &amp; MKTG EXP - ALLOC</v>
          </cell>
          <cell r="E352">
            <v>0.42299999999999999</v>
          </cell>
          <cell r="F352">
            <v>0.48099999999999998</v>
          </cell>
          <cell r="G352">
            <v>0.56499999999999995</v>
          </cell>
          <cell r="I352">
            <v>1.4990000000000001</v>
          </cell>
          <cell r="J352">
            <v>1.4689999999999999</v>
          </cell>
          <cell r="L352">
            <v>0.47299999999999998</v>
          </cell>
          <cell r="M352">
            <v>0.47199999999999998</v>
          </cell>
          <cell r="N352">
            <v>0.55399999999999994</v>
          </cell>
          <cell r="P352">
            <v>1.4990000000000001</v>
          </cell>
          <cell r="Q352">
            <v>1.4990000000000001</v>
          </cell>
          <cell r="S352">
            <v>0.47299999999999998</v>
          </cell>
          <cell r="T352">
            <v>0.47199999999999998</v>
          </cell>
          <cell r="U352">
            <v>0.55399999999999994</v>
          </cell>
          <cell r="W352">
            <v>1.4990000000000001</v>
          </cell>
          <cell r="X352">
            <v>1.4990000000000001</v>
          </cell>
          <cell r="Z352">
            <v>0.47299999999999998</v>
          </cell>
          <cell r="AA352">
            <v>0.47199999999999998</v>
          </cell>
          <cell r="AB352">
            <v>0.55399999999999994</v>
          </cell>
          <cell r="AD352">
            <v>1.4990000000000001</v>
          </cell>
          <cell r="AE352">
            <v>1.4990000000000001</v>
          </cell>
          <cell r="AG352">
            <v>5.9960000000000004</v>
          </cell>
          <cell r="AH352">
            <v>5.9660000000000002</v>
          </cell>
        </row>
        <row r="353">
          <cell r="E353" t="str">
            <v xml:space="preserve">______ </v>
          </cell>
          <cell r="F353" t="str">
            <v xml:space="preserve">______ </v>
          </cell>
          <cell r="G353" t="str">
            <v xml:space="preserve">______ </v>
          </cell>
          <cell r="I353" t="str">
            <v xml:space="preserve">______ </v>
          </cell>
          <cell r="J353" t="str">
            <v xml:space="preserve">______ </v>
          </cell>
          <cell r="L353" t="str">
            <v xml:space="preserve">______ </v>
          </cell>
          <cell r="M353" t="str">
            <v xml:space="preserve">______ </v>
          </cell>
          <cell r="N353" t="str">
            <v xml:space="preserve">______ </v>
          </cell>
          <cell r="P353" t="str">
            <v xml:space="preserve">______ </v>
          </cell>
          <cell r="Q353" t="str">
            <v xml:space="preserve">______ </v>
          </cell>
          <cell r="S353" t="str">
            <v xml:space="preserve">______ </v>
          </cell>
          <cell r="T353" t="str">
            <v xml:space="preserve">______ </v>
          </cell>
          <cell r="U353" t="str">
            <v xml:space="preserve">______ </v>
          </cell>
          <cell r="W353" t="str">
            <v xml:space="preserve">______ </v>
          </cell>
          <cell r="X353" t="str">
            <v xml:space="preserve">______ </v>
          </cell>
          <cell r="Z353" t="str">
            <v xml:space="preserve">______ </v>
          </cell>
          <cell r="AA353" t="str">
            <v xml:space="preserve">______ </v>
          </cell>
          <cell r="AB353" t="str">
            <v xml:space="preserve">______ </v>
          </cell>
          <cell r="AD353" t="str">
            <v xml:space="preserve">______ </v>
          </cell>
          <cell r="AE353" t="str">
            <v xml:space="preserve">______ </v>
          </cell>
          <cell r="AG353" t="str">
            <v xml:space="preserve">______ </v>
          </cell>
          <cell r="AH353" t="str">
            <v xml:space="preserve">______ </v>
          </cell>
        </row>
        <row r="354">
          <cell r="A354" t="str">
            <v>TOTAL SLS &amp; MKTG EXP</v>
          </cell>
          <cell r="E354">
            <v>1.268</v>
          </cell>
          <cell r="F354">
            <v>1.5139999999999998</v>
          </cell>
          <cell r="G354">
            <v>1.7189999999999999</v>
          </cell>
          <cell r="I354">
            <v>4.7189999999999994</v>
          </cell>
          <cell r="J354">
            <v>4.5009999999999994</v>
          </cell>
          <cell r="L354">
            <v>1.5390000000000001</v>
          </cell>
          <cell r="M354">
            <v>1.538</v>
          </cell>
          <cell r="N354">
            <v>1.7410000000000001</v>
          </cell>
          <cell r="P354">
            <v>4.8179999999999996</v>
          </cell>
          <cell r="Q354">
            <v>4.8179999999999996</v>
          </cell>
          <cell r="S354">
            <v>1.3809999999999998</v>
          </cell>
          <cell r="T354">
            <v>1.38</v>
          </cell>
          <cell r="U354">
            <v>1.5680000000000001</v>
          </cell>
          <cell r="W354">
            <v>4.3290000000000006</v>
          </cell>
          <cell r="X354">
            <v>4.3290000000000006</v>
          </cell>
          <cell r="Z354">
            <v>1.3809999999999998</v>
          </cell>
          <cell r="AA354">
            <v>1.38</v>
          </cell>
          <cell r="AB354">
            <v>1.5680000000000001</v>
          </cell>
          <cell r="AD354">
            <v>4.3290000000000006</v>
          </cell>
          <cell r="AE354">
            <v>4.3290000000000006</v>
          </cell>
          <cell r="AG354">
            <v>18.195</v>
          </cell>
          <cell r="AH354">
            <v>17.977</v>
          </cell>
        </row>
        <row r="356">
          <cell r="A356" t="str">
            <v>G&amp;A EXP - DIV</v>
          </cell>
          <cell r="E356">
            <v>0.124</v>
          </cell>
          <cell r="F356">
            <v>0.13900000000000001</v>
          </cell>
          <cell r="G356">
            <v>0.155</v>
          </cell>
          <cell r="I356">
            <v>0.433</v>
          </cell>
          <cell r="J356">
            <v>0.41800000000000004</v>
          </cell>
          <cell r="L356">
            <v>0.13900000000000001</v>
          </cell>
          <cell r="M356">
            <v>0.13900000000000001</v>
          </cell>
          <cell r="N356">
            <v>0.155</v>
          </cell>
          <cell r="P356">
            <v>0.433</v>
          </cell>
          <cell r="Q356">
            <v>0.433</v>
          </cell>
          <cell r="S356">
            <v>0.124</v>
          </cell>
          <cell r="T356">
            <v>0.124</v>
          </cell>
          <cell r="U356">
            <v>0.223</v>
          </cell>
          <cell r="W356">
            <v>0.47100000000000003</v>
          </cell>
          <cell r="X356">
            <v>0.47100000000000003</v>
          </cell>
          <cell r="Z356">
            <v>0.124</v>
          </cell>
          <cell r="AA356">
            <v>0.10400000000000001</v>
          </cell>
          <cell r="AB356">
            <v>0.247</v>
          </cell>
          <cell r="AD356">
            <v>0.47500000000000003</v>
          </cell>
          <cell r="AE356">
            <v>0.47500000000000003</v>
          </cell>
          <cell r="AG356">
            <v>1.8120000000000001</v>
          </cell>
          <cell r="AH356">
            <v>1.7970000000000002</v>
          </cell>
        </row>
        <row r="357">
          <cell r="A357" t="str">
            <v>G&amp;A EXP - ALLOC</v>
          </cell>
          <cell r="E357">
            <v>0.13</v>
          </cell>
          <cell r="F357">
            <v>0.20200000000000001</v>
          </cell>
          <cell r="G357">
            <v>0.20200000000000001</v>
          </cell>
          <cell r="I357">
            <v>0.625</v>
          </cell>
          <cell r="J357">
            <v>0.53400000000000003</v>
          </cell>
          <cell r="L357">
            <v>0.20900000000000002</v>
          </cell>
          <cell r="M357">
            <v>0.20900000000000002</v>
          </cell>
          <cell r="N357">
            <v>0.20900000000000002</v>
          </cell>
          <cell r="P357">
            <v>0.627</v>
          </cell>
          <cell r="Q357">
            <v>0.627</v>
          </cell>
          <cell r="S357">
            <v>0.249</v>
          </cell>
          <cell r="T357">
            <v>0.249</v>
          </cell>
          <cell r="U357">
            <v>0.253</v>
          </cell>
          <cell r="W357">
            <v>0.75099999999999989</v>
          </cell>
          <cell r="X357">
            <v>0.75099999999999989</v>
          </cell>
          <cell r="Z357">
            <v>0.25600000000000001</v>
          </cell>
          <cell r="AA357">
            <v>0.25600000000000001</v>
          </cell>
          <cell r="AB357">
            <v>0.25600000000000001</v>
          </cell>
          <cell r="AD357">
            <v>0.76800000000000002</v>
          </cell>
          <cell r="AE357">
            <v>0.76800000000000002</v>
          </cell>
          <cell r="AG357">
            <v>2.7709999999999999</v>
          </cell>
          <cell r="AH357">
            <v>2.68</v>
          </cell>
        </row>
        <row r="358">
          <cell r="E358" t="str">
            <v xml:space="preserve">______ </v>
          </cell>
          <cell r="F358" t="str">
            <v xml:space="preserve">______ </v>
          </cell>
          <cell r="G358" t="str">
            <v xml:space="preserve">______ </v>
          </cell>
          <cell r="I358" t="str">
            <v xml:space="preserve">______ </v>
          </cell>
          <cell r="J358" t="str">
            <v xml:space="preserve">______ </v>
          </cell>
          <cell r="L358" t="str">
            <v xml:space="preserve">______ </v>
          </cell>
          <cell r="M358" t="str">
            <v xml:space="preserve">______ </v>
          </cell>
          <cell r="N358" t="str">
            <v xml:space="preserve">______ </v>
          </cell>
          <cell r="P358" t="str">
            <v xml:space="preserve">______ </v>
          </cell>
          <cell r="Q358" t="str">
            <v xml:space="preserve">______ </v>
          </cell>
          <cell r="S358" t="str">
            <v xml:space="preserve">______ </v>
          </cell>
          <cell r="T358" t="str">
            <v xml:space="preserve">______ </v>
          </cell>
          <cell r="U358" t="str">
            <v xml:space="preserve">______ </v>
          </cell>
          <cell r="W358" t="str">
            <v xml:space="preserve">______ </v>
          </cell>
          <cell r="X358" t="str">
            <v xml:space="preserve">______ </v>
          </cell>
          <cell r="Z358" t="str">
            <v xml:space="preserve">______ </v>
          </cell>
          <cell r="AA358" t="str">
            <v xml:space="preserve">______ </v>
          </cell>
          <cell r="AB358" t="str">
            <v xml:space="preserve">______ </v>
          </cell>
          <cell r="AD358" t="str">
            <v xml:space="preserve">______ </v>
          </cell>
          <cell r="AE358" t="str">
            <v xml:space="preserve">______ </v>
          </cell>
          <cell r="AG358" t="str">
            <v xml:space="preserve">______ </v>
          </cell>
          <cell r="AH358" t="str">
            <v xml:space="preserve">______ </v>
          </cell>
        </row>
        <row r="359">
          <cell r="A359" t="str">
            <v>TOTAL G&amp;A EXPENSE</v>
          </cell>
          <cell r="E359">
            <v>0.254</v>
          </cell>
          <cell r="F359">
            <v>0.34100000000000003</v>
          </cell>
          <cell r="G359">
            <v>0.35699999999999998</v>
          </cell>
          <cell r="I359">
            <v>1.0580000000000001</v>
          </cell>
          <cell r="J359">
            <v>0.95200000000000007</v>
          </cell>
          <cell r="L359">
            <v>0.34800000000000003</v>
          </cell>
          <cell r="M359">
            <v>0.34800000000000003</v>
          </cell>
          <cell r="N359">
            <v>0.36399999999999999</v>
          </cell>
          <cell r="P359">
            <v>1.06</v>
          </cell>
          <cell r="Q359">
            <v>1.06</v>
          </cell>
          <cell r="S359">
            <v>0.373</v>
          </cell>
          <cell r="T359">
            <v>0.373</v>
          </cell>
          <cell r="U359">
            <v>0.47599999999999998</v>
          </cell>
          <cell r="W359">
            <v>1.222</v>
          </cell>
          <cell r="X359">
            <v>1.222</v>
          </cell>
          <cell r="Z359">
            <v>0.38</v>
          </cell>
          <cell r="AA359">
            <v>0.36</v>
          </cell>
          <cell r="AB359">
            <v>0.503</v>
          </cell>
          <cell r="AD359">
            <v>1.2430000000000001</v>
          </cell>
          <cell r="AE359">
            <v>1.2430000000000001</v>
          </cell>
          <cell r="AG359">
            <v>4.5830000000000002</v>
          </cell>
          <cell r="AH359">
            <v>4.4770000000000003</v>
          </cell>
        </row>
        <row r="361">
          <cell r="A361" t="str">
            <v>S,G&amp;A - DIV</v>
          </cell>
          <cell r="E361">
            <v>0.96899999999999997</v>
          </cell>
          <cell r="F361">
            <v>1.1719999999999999</v>
          </cell>
          <cell r="G361">
            <v>1.3089999999999999</v>
          </cell>
          <cell r="I361">
            <v>3.6529999999999996</v>
          </cell>
          <cell r="J361">
            <v>3.45</v>
          </cell>
          <cell r="L361">
            <v>1.2050000000000001</v>
          </cell>
          <cell r="M361">
            <v>1.2050000000000001</v>
          </cell>
          <cell r="N361">
            <v>1.3420000000000001</v>
          </cell>
          <cell r="P361">
            <v>3.7519999999999998</v>
          </cell>
          <cell r="Q361">
            <v>3.7519999999999998</v>
          </cell>
          <cell r="S361">
            <v>1.032</v>
          </cell>
          <cell r="T361">
            <v>1.032</v>
          </cell>
          <cell r="U361">
            <v>1.2370000000000001</v>
          </cell>
          <cell r="W361">
            <v>3.3010000000000002</v>
          </cell>
          <cell r="X361">
            <v>3.3010000000000002</v>
          </cell>
          <cell r="Z361">
            <v>1.032</v>
          </cell>
          <cell r="AA361">
            <v>1.012</v>
          </cell>
          <cell r="AB361">
            <v>1.2610000000000001</v>
          </cell>
          <cell r="AD361">
            <v>3.3050000000000002</v>
          </cell>
          <cell r="AE361">
            <v>3.3050000000000002</v>
          </cell>
          <cell r="AG361">
            <v>14.010999999999997</v>
          </cell>
          <cell r="AH361">
            <v>13.808</v>
          </cell>
        </row>
        <row r="362">
          <cell r="A362" t="str">
            <v>S,G&amp;A - ALLOC</v>
          </cell>
          <cell r="E362">
            <v>0.55299999999999994</v>
          </cell>
          <cell r="F362">
            <v>0.68300000000000005</v>
          </cell>
          <cell r="G362">
            <v>0.7669999999999999</v>
          </cell>
          <cell r="I362">
            <v>2.1240000000000001</v>
          </cell>
          <cell r="J362">
            <v>2.0030000000000001</v>
          </cell>
          <cell r="L362">
            <v>0.68199999999999994</v>
          </cell>
          <cell r="M362">
            <v>0.68100000000000005</v>
          </cell>
          <cell r="N362">
            <v>0.7629999999999999</v>
          </cell>
          <cell r="P362">
            <v>2.1260000000000003</v>
          </cell>
          <cell r="Q362">
            <v>2.1260000000000003</v>
          </cell>
          <cell r="S362">
            <v>0.72199999999999998</v>
          </cell>
          <cell r="T362">
            <v>0.72099999999999997</v>
          </cell>
          <cell r="U362">
            <v>0.80699999999999994</v>
          </cell>
          <cell r="W362">
            <v>2.25</v>
          </cell>
          <cell r="X362">
            <v>2.25</v>
          </cell>
          <cell r="Z362">
            <v>0.72899999999999998</v>
          </cell>
          <cell r="AA362">
            <v>0.72799999999999998</v>
          </cell>
          <cell r="AB362">
            <v>0.80999999999999994</v>
          </cell>
          <cell r="AD362">
            <v>2.2670000000000003</v>
          </cell>
          <cell r="AE362">
            <v>2.2670000000000003</v>
          </cell>
          <cell r="AG362">
            <v>8.7669999999999995</v>
          </cell>
          <cell r="AH362">
            <v>8.6460000000000008</v>
          </cell>
        </row>
        <row r="363">
          <cell r="E363" t="str">
            <v xml:space="preserve">______ </v>
          </cell>
          <cell r="F363" t="str">
            <v xml:space="preserve">______ </v>
          </cell>
          <cell r="G363" t="str">
            <v xml:space="preserve">______ </v>
          </cell>
          <cell r="I363" t="str">
            <v xml:space="preserve">______ </v>
          </cell>
          <cell r="J363" t="str">
            <v xml:space="preserve">______ </v>
          </cell>
          <cell r="L363" t="str">
            <v xml:space="preserve">______ </v>
          </cell>
          <cell r="M363" t="str">
            <v xml:space="preserve">______ </v>
          </cell>
          <cell r="N363" t="str">
            <v xml:space="preserve">______ </v>
          </cell>
          <cell r="P363" t="str">
            <v xml:space="preserve">______ </v>
          </cell>
          <cell r="Q363" t="str">
            <v xml:space="preserve">______ </v>
          </cell>
          <cell r="S363" t="str">
            <v xml:space="preserve">______ </v>
          </cell>
          <cell r="T363" t="str">
            <v xml:space="preserve">______ </v>
          </cell>
          <cell r="U363" t="str">
            <v xml:space="preserve">______ </v>
          </cell>
          <cell r="W363" t="str">
            <v xml:space="preserve">______ </v>
          </cell>
          <cell r="X363" t="str">
            <v xml:space="preserve">______ </v>
          </cell>
          <cell r="Z363" t="str">
            <v xml:space="preserve">______ </v>
          </cell>
          <cell r="AA363" t="str">
            <v xml:space="preserve">______ </v>
          </cell>
          <cell r="AB363" t="str">
            <v xml:space="preserve">______ </v>
          </cell>
          <cell r="AD363" t="str">
            <v xml:space="preserve">______ </v>
          </cell>
          <cell r="AE363" t="str">
            <v xml:space="preserve">______ </v>
          </cell>
          <cell r="AG363" t="str">
            <v xml:space="preserve">______ </v>
          </cell>
          <cell r="AH363" t="str">
            <v xml:space="preserve">______ </v>
          </cell>
        </row>
        <row r="364">
          <cell r="A364" t="str">
            <v>TOTAL OPERATING EXP</v>
          </cell>
          <cell r="E364">
            <v>4.0809999999999995</v>
          </cell>
          <cell r="F364">
            <v>4.4959999999999996</v>
          </cell>
          <cell r="G364">
            <v>5.3599999999999994</v>
          </cell>
          <cell r="I364">
            <v>12.767000000000001</v>
          </cell>
          <cell r="J364">
            <v>13.937000000000001</v>
          </cell>
          <cell r="L364">
            <v>4.4870000000000001</v>
          </cell>
          <cell r="M364">
            <v>4.4860000000000007</v>
          </cell>
          <cell r="N364">
            <v>5.4049999999999994</v>
          </cell>
          <cell r="P364">
            <v>13.378</v>
          </cell>
          <cell r="Q364">
            <v>14.378</v>
          </cell>
          <cell r="S364">
            <v>4.5890000000000004</v>
          </cell>
          <cell r="T364">
            <v>4.5880000000000001</v>
          </cell>
          <cell r="U364">
            <v>4.8789999999999996</v>
          </cell>
          <cell r="W364">
            <v>14.055999999999999</v>
          </cell>
          <cell r="X364">
            <v>14.055999999999999</v>
          </cell>
          <cell r="Z364">
            <v>4.8940000000000001</v>
          </cell>
          <cell r="AA364">
            <v>4.8729999999999993</v>
          </cell>
          <cell r="AB364">
            <v>5.2039999999999997</v>
          </cell>
          <cell r="AD364">
            <v>14.971</v>
          </cell>
          <cell r="AE364">
            <v>14.971</v>
          </cell>
          <cell r="AG364">
            <v>55.171999999999997</v>
          </cell>
          <cell r="AH364">
            <v>57.341999999999999</v>
          </cell>
        </row>
        <row r="365">
          <cell r="B365" t="str">
            <v>% SALES</v>
          </cell>
          <cell r="E365">
            <v>0.53867476240760281</v>
          </cell>
          <cell r="F365">
            <v>0.52279069767441855</v>
          </cell>
          <cell r="G365">
            <v>0.2945054945054944</v>
          </cell>
          <cell r="I365">
            <v>0.47339537988060371</v>
          </cell>
          <cell r="J365">
            <v>0.40542820572492433</v>
          </cell>
          <cell r="L365">
            <v>14.956666666666667</v>
          </cell>
          <cell r="M365">
            <v>0.63183098591549303</v>
          </cell>
          <cell r="N365">
            <v>0.72066666666666657</v>
          </cell>
          <cell r="P365">
            <v>0.44517653322684769</v>
          </cell>
          <cell r="Q365">
            <v>0.96496644295302025</v>
          </cell>
          <cell r="S365">
            <v>0.3288427087065568</v>
          </cell>
          <cell r="T365">
            <v>0.3287474921180854</v>
          </cell>
          <cell r="U365">
            <v>0.27181058495821725</v>
          </cell>
          <cell r="W365">
            <v>0.3064913543097621</v>
          </cell>
          <cell r="X365">
            <v>0.3064913543097621</v>
          </cell>
          <cell r="Z365">
            <v>0.22294096209912534</v>
          </cell>
          <cell r="AA365">
            <v>0.22195399681166017</v>
          </cell>
          <cell r="AB365">
            <v>0.2365239523679665</v>
          </cell>
          <cell r="AD365">
            <v>0.22714652020209686</v>
          </cell>
          <cell r="AE365">
            <v>0.22714652020209686</v>
          </cell>
          <cell r="AG365">
            <v>0.32686770543278632</v>
          </cell>
          <cell r="AH365">
            <v>0.35605975932342321</v>
          </cell>
        </row>
        <row r="367">
          <cell r="A367" t="str">
            <v>CONTRIBUTION MARGIN</v>
          </cell>
          <cell r="E367">
            <v>-1.0919999999999992</v>
          </cell>
          <cell r="F367">
            <v>-9.1999999999999638E-2</v>
          </cell>
          <cell r="G367">
            <v>4.8390000000000004</v>
          </cell>
          <cell r="I367">
            <v>2.2249999999999996</v>
          </cell>
          <cell r="J367">
            <v>3.6549999999999976</v>
          </cell>
          <cell r="L367">
            <v>-5.8840000000000003</v>
          </cell>
          <cell r="M367">
            <v>-0.68300000000000072</v>
          </cell>
          <cell r="N367">
            <v>-4.0079999999999991</v>
          </cell>
          <cell r="P367">
            <v>2.2839999999999989</v>
          </cell>
          <cell r="Q367">
            <v>-10.575000000000001</v>
          </cell>
          <cell r="S367">
            <v>2.8040000000000003</v>
          </cell>
          <cell r="T367">
            <v>2.806</v>
          </cell>
          <cell r="U367">
            <v>4.8340000000000014</v>
          </cell>
          <cell r="W367">
            <v>10.444000000000004</v>
          </cell>
          <cell r="X367">
            <v>10.444000000000004</v>
          </cell>
          <cell r="Z367">
            <v>7.6409999999999982</v>
          </cell>
          <cell r="AA367">
            <v>7.6640000000000015</v>
          </cell>
          <cell r="AB367">
            <v>7.3530000000000006</v>
          </cell>
          <cell r="AD367">
            <v>22.657999999999998</v>
          </cell>
          <cell r="AE367">
            <v>22.657999999999998</v>
          </cell>
          <cell r="AG367">
            <v>37.611000000000004</v>
          </cell>
          <cell r="AH367">
            <v>26.182000000000002</v>
          </cell>
        </row>
        <row r="368">
          <cell r="B368" t="str">
            <v>% SALES</v>
          </cell>
          <cell r="E368">
            <v>-0.14413938753959862</v>
          </cell>
          <cell r="F368">
            <v>-1.069767441860461E-2</v>
          </cell>
          <cell r="G368">
            <v>0.26587912087912086</v>
          </cell>
          <cell r="I368">
            <v>8.2502132077570525E-2</v>
          </cell>
          <cell r="J368">
            <v>0.10632417966022797</v>
          </cell>
          <cell r="L368">
            <v>-19.613333333333337</v>
          </cell>
          <cell r="M368">
            <v>-9.6197183098591654E-2</v>
          </cell>
          <cell r="N368">
            <v>-0.53439999999999988</v>
          </cell>
          <cell r="P368">
            <v>7.6004126318591686E-2</v>
          </cell>
          <cell r="Q368">
            <v>-0.70973154362416124</v>
          </cell>
          <cell r="S368">
            <v>0.2009315657470441</v>
          </cell>
          <cell r="T368">
            <v>0.20106047578102609</v>
          </cell>
          <cell r="U368">
            <v>0.26930362116991652</v>
          </cell>
          <cell r="W368">
            <v>0.22773162381980344</v>
          </cell>
          <cell r="X368">
            <v>0.22773162381980344</v>
          </cell>
          <cell r="Z368">
            <v>0.34807762390670544</v>
          </cell>
          <cell r="AA368">
            <v>0.34907765884764297</v>
          </cell>
          <cell r="AB368">
            <v>0.33419689119170981</v>
          </cell>
          <cell r="AD368">
            <v>0.34377702589934606</v>
          </cell>
          <cell r="AE368">
            <v>0.34377702589934606</v>
          </cell>
          <cell r="AG368">
            <v>0.22282718170507734</v>
          </cell>
          <cell r="AH368">
            <v>0.16257466810724891</v>
          </cell>
        </row>
        <row r="370">
          <cell r="A370" t="str">
            <v>GENERAL FUNDING</v>
          </cell>
          <cell r="E370">
            <v>-0.46500000000000002</v>
          </cell>
          <cell r="F370">
            <v>-0.60199999999999998</v>
          </cell>
          <cell r="G370">
            <v>-1.274</v>
          </cell>
          <cell r="I370">
            <v>-1.8878300000000001</v>
          </cell>
          <cell r="J370">
            <v>-2.3410000000000002</v>
          </cell>
          <cell r="L370">
            <v>-2.1000000000000001E-2</v>
          </cell>
          <cell r="M370">
            <v>-0.497</v>
          </cell>
          <cell r="N370">
            <v>-0.52500000000000002</v>
          </cell>
          <cell r="P370">
            <v>-2.1039999999999996</v>
          </cell>
          <cell r="Q370">
            <v>-1.0430000000000001</v>
          </cell>
          <cell r="S370">
            <v>-0.97699999999999998</v>
          </cell>
          <cell r="T370">
            <v>-0.97699999999999998</v>
          </cell>
          <cell r="U370">
            <v>-1.2569999999999999</v>
          </cell>
          <cell r="W370">
            <v>-3.2109999999999999</v>
          </cell>
          <cell r="X370">
            <v>-3.2109999999999999</v>
          </cell>
          <cell r="Z370">
            <v>-1.5369999999999999</v>
          </cell>
          <cell r="AA370">
            <v>-1.5369999999999999</v>
          </cell>
          <cell r="AB370">
            <v>-1.54</v>
          </cell>
          <cell r="AD370">
            <v>-4.6139999999999999</v>
          </cell>
          <cell r="AE370">
            <v>-4.6139999999999999</v>
          </cell>
          <cell r="AG370">
            <v>-11.81683</v>
          </cell>
          <cell r="AH370">
            <v>-11.209</v>
          </cell>
        </row>
        <row r="371">
          <cell r="A371" t="str">
            <v>R&amp;D ASSESSMENT</v>
          </cell>
          <cell r="E371">
            <v>0.60899999999999999</v>
          </cell>
          <cell r="F371">
            <v>0.68799999999999994</v>
          </cell>
          <cell r="G371">
            <v>1.456</v>
          </cell>
          <cell r="I371">
            <v>2.1563600000000003</v>
          </cell>
          <cell r="J371">
            <v>2.7530000000000001</v>
          </cell>
          <cell r="L371">
            <v>2.4E-2</v>
          </cell>
          <cell r="M371">
            <v>0.56799999999999995</v>
          </cell>
          <cell r="N371">
            <v>0.6</v>
          </cell>
          <cell r="P371">
            <v>2.4039999999999999</v>
          </cell>
          <cell r="Q371">
            <v>1.1919999999999999</v>
          </cell>
          <cell r="S371">
            <v>1.117</v>
          </cell>
          <cell r="T371">
            <v>1.1171</v>
          </cell>
          <cell r="U371">
            <v>1.4355000000000002</v>
          </cell>
          <cell r="W371">
            <v>3.6696</v>
          </cell>
          <cell r="X371">
            <v>3.6696</v>
          </cell>
          <cell r="Z371">
            <v>1.7574000000000001</v>
          </cell>
          <cell r="AA371">
            <v>1.7574000000000001</v>
          </cell>
          <cell r="AB371">
            <v>1.7600000000000002</v>
          </cell>
          <cell r="AD371">
            <v>5.2748000000000008</v>
          </cell>
          <cell r="AE371">
            <v>5.2748000000000008</v>
          </cell>
          <cell r="AG371">
            <v>13.504759999999999</v>
          </cell>
          <cell r="AH371">
            <v>12.8894</v>
          </cell>
        </row>
        <row r="372">
          <cell r="A372" t="str">
            <v>CONTRACT SVC CHG</v>
          </cell>
          <cell r="E372">
            <v>9.0999999999999998E-2</v>
          </cell>
          <cell r="F372">
            <v>0.10299999999999999</v>
          </cell>
          <cell r="G372">
            <v>0.218</v>
          </cell>
          <cell r="I372">
            <v>0.32362800000000003</v>
          </cell>
          <cell r="J372">
            <v>0.41200000000000003</v>
          </cell>
          <cell r="L372">
            <v>4.0000000000000001E-3</v>
          </cell>
          <cell r="M372">
            <v>8.5000000000000006E-2</v>
          </cell>
          <cell r="N372">
            <v>0.09</v>
          </cell>
          <cell r="P372">
            <v>0.36099999999999999</v>
          </cell>
          <cell r="Q372">
            <v>0.17899999999999999</v>
          </cell>
          <cell r="S372">
            <v>0.16700000000000001</v>
          </cell>
          <cell r="T372">
            <v>0.16700000000000001</v>
          </cell>
          <cell r="U372">
            <v>0.216</v>
          </cell>
          <cell r="W372">
            <v>0.55000000000000004</v>
          </cell>
          <cell r="X372">
            <v>0.55000000000000004</v>
          </cell>
          <cell r="Z372">
            <v>0.26300000000000001</v>
          </cell>
          <cell r="AA372">
            <v>0.26300000000000001</v>
          </cell>
          <cell r="AB372">
            <v>0.26400000000000001</v>
          </cell>
          <cell r="AD372">
            <v>0.79</v>
          </cell>
          <cell r="AE372">
            <v>0.79</v>
          </cell>
          <cell r="AG372">
            <v>2.0246279999999999</v>
          </cell>
          <cell r="AH372">
            <v>1.931</v>
          </cell>
        </row>
        <row r="373">
          <cell r="A373" t="str">
            <v>AREA COMPENSATION</v>
          </cell>
          <cell r="E373">
            <v>0</v>
          </cell>
          <cell r="F373">
            <v>0</v>
          </cell>
          <cell r="G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S373">
            <v>0</v>
          </cell>
          <cell r="T373">
            <v>0</v>
          </cell>
          <cell r="U373">
            <v>0</v>
          </cell>
          <cell r="W373">
            <v>0</v>
          </cell>
          <cell r="X373">
            <v>0</v>
          </cell>
          <cell r="Z373">
            <v>0</v>
          </cell>
          <cell r="AA373">
            <v>0</v>
          </cell>
          <cell r="AB373">
            <v>0</v>
          </cell>
          <cell r="AD373">
            <v>0</v>
          </cell>
          <cell r="AE373">
            <v>0</v>
          </cell>
          <cell r="AG373">
            <v>0</v>
          </cell>
          <cell r="AH373">
            <v>0</v>
          </cell>
        </row>
        <row r="374">
          <cell r="E374" t="str">
            <v xml:space="preserve">______ </v>
          </cell>
          <cell r="F374" t="str">
            <v xml:space="preserve">______ </v>
          </cell>
          <cell r="G374" t="str">
            <v xml:space="preserve">______ </v>
          </cell>
          <cell r="I374" t="str">
            <v xml:space="preserve">______ </v>
          </cell>
          <cell r="J374" t="str">
            <v xml:space="preserve">______ </v>
          </cell>
          <cell r="L374" t="str">
            <v xml:space="preserve">______ </v>
          </cell>
          <cell r="M374" t="str">
            <v xml:space="preserve">______ </v>
          </cell>
          <cell r="N374" t="str">
            <v xml:space="preserve">______ </v>
          </cell>
          <cell r="P374" t="str">
            <v xml:space="preserve">______ </v>
          </cell>
          <cell r="Q374" t="str">
            <v xml:space="preserve">______ </v>
          </cell>
          <cell r="S374" t="str">
            <v xml:space="preserve">______ </v>
          </cell>
          <cell r="T374" t="str">
            <v xml:space="preserve">______ </v>
          </cell>
          <cell r="U374" t="str">
            <v xml:space="preserve">______ </v>
          </cell>
          <cell r="W374" t="str">
            <v xml:space="preserve">______ </v>
          </cell>
          <cell r="X374" t="str">
            <v xml:space="preserve">______ </v>
          </cell>
          <cell r="Z374" t="str">
            <v xml:space="preserve">______ </v>
          </cell>
          <cell r="AA374" t="str">
            <v xml:space="preserve">______ </v>
          </cell>
          <cell r="AB374" t="str">
            <v xml:space="preserve">______ </v>
          </cell>
          <cell r="AD374" t="str">
            <v xml:space="preserve">______ </v>
          </cell>
          <cell r="AE374" t="str">
            <v xml:space="preserve">______ </v>
          </cell>
          <cell r="AG374" t="str">
            <v xml:space="preserve">______ </v>
          </cell>
          <cell r="AH374" t="str">
            <v xml:space="preserve">______ </v>
          </cell>
        </row>
        <row r="375">
          <cell r="A375" t="str">
            <v>ASSESSMENTS/FUNDING</v>
          </cell>
          <cell r="E375">
            <v>0.23499999999999996</v>
          </cell>
          <cell r="F375">
            <v>0.18899999999999995</v>
          </cell>
          <cell r="G375">
            <v>0.39999999999999991</v>
          </cell>
          <cell r="I375">
            <v>0.59215800000000018</v>
          </cell>
          <cell r="J375">
            <v>0.82399999999999995</v>
          </cell>
          <cell r="L375">
            <v>6.9999999999999993E-3</v>
          </cell>
          <cell r="M375">
            <v>0.15599999999999997</v>
          </cell>
          <cell r="N375">
            <v>0.16499999999999995</v>
          </cell>
          <cell r="P375">
            <v>0.66100000000000025</v>
          </cell>
          <cell r="Q375">
            <v>0.32799999999999979</v>
          </cell>
          <cell r="S375">
            <v>0.30700000000000005</v>
          </cell>
          <cell r="T375">
            <v>0.30710000000000004</v>
          </cell>
          <cell r="U375">
            <v>0.39450000000000029</v>
          </cell>
          <cell r="W375">
            <v>1.0086000000000002</v>
          </cell>
          <cell r="X375">
            <v>1.0086000000000002</v>
          </cell>
          <cell r="Z375">
            <v>0.48340000000000016</v>
          </cell>
          <cell r="AA375">
            <v>0.48340000000000016</v>
          </cell>
          <cell r="AB375">
            <v>0.48400000000000021</v>
          </cell>
          <cell r="AD375">
            <v>1.450800000000001</v>
          </cell>
          <cell r="AE375">
            <v>1.450800000000001</v>
          </cell>
          <cell r="AG375">
            <v>3.7125579999999996</v>
          </cell>
          <cell r="AH375">
            <v>3.6114000000000006</v>
          </cell>
        </row>
        <row r="377">
          <cell r="A377" t="str">
            <v>OPERATING PROFIT</v>
          </cell>
          <cell r="E377">
            <v>-1.3269999999999991</v>
          </cell>
          <cell r="F377">
            <v>-0.28099999999999958</v>
          </cell>
          <cell r="G377">
            <v>4.4390000000000001</v>
          </cell>
          <cell r="I377">
            <v>1.6328419999999995</v>
          </cell>
          <cell r="J377">
            <v>2.8309999999999977</v>
          </cell>
          <cell r="L377">
            <v>-5.891</v>
          </cell>
          <cell r="M377">
            <v>-0.83900000000000063</v>
          </cell>
          <cell r="N377">
            <v>-4.1729999999999992</v>
          </cell>
          <cell r="P377">
            <v>1.6229999999999987</v>
          </cell>
          <cell r="Q377">
            <v>-10.903</v>
          </cell>
          <cell r="S377">
            <v>2.4970000000000003</v>
          </cell>
          <cell r="T377">
            <v>2.4988999999999999</v>
          </cell>
          <cell r="U377">
            <v>4.4395000000000007</v>
          </cell>
          <cell r="W377">
            <v>9.4354000000000049</v>
          </cell>
          <cell r="X377">
            <v>9.4354000000000049</v>
          </cell>
          <cell r="Z377">
            <v>7.1575999999999977</v>
          </cell>
          <cell r="AA377">
            <v>7.180600000000001</v>
          </cell>
          <cell r="AB377">
            <v>6.8690000000000007</v>
          </cell>
          <cell r="AD377">
            <v>21.207199999999997</v>
          </cell>
          <cell r="AE377">
            <v>21.207199999999997</v>
          </cell>
          <cell r="AG377">
            <v>33.898442000000003</v>
          </cell>
          <cell r="AH377">
            <v>22.570600000000002</v>
          </cell>
        </row>
        <row r="378">
          <cell r="B378" t="str">
            <v>% SALES</v>
          </cell>
          <cell r="E378">
            <v>-0.17515839493136207</v>
          </cell>
          <cell r="F378">
            <v>-3.2674418604651118E-2</v>
          </cell>
          <cell r="G378">
            <v>0.24390109890109887</v>
          </cell>
          <cell r="I378">
            <v>6.0545144425080626E-2</v>
          </cell>
          <cell r="J378">
            <v>8.2353967884570556E-2</v>
          </cell>
          <cell r="L378">
            <v>-19.636666666666667</v>
          </cell>
          <cell r="M378">
            <v>-0.11816901408450714</v>
          </cell>
          <cell r="N378">
            <v>-0.55639999999999989</v>
          </cell>
          <cell r="P378">
            <v>5.4008186083657733E-2</v>
          </cell>
          <cell r="Q378">
            <v>-0.73174496644295317</v>
          </cell>
          <cell r="S378">
            <v>0.17893228233608027</v>
          </cell>
          <cell r="T378">
            <v>0.17905560332473489</v>
          </cell>
          <cell r="U378">
            <v>0.24732590529247916</v>
          </cell>
          <cell r="W378">
            <v>0.20573908113647774</v>
          </cell>
          <cell r="X378">
            <v>0.20573908113647774</v>
          </cell>
          <cell r="Z378">
            <v>0.32605685131195322</v>
          </cell>
          <cell r="AA378">
            <v>0.32705989524026419</v>
          </cell>
          <cell r="AB378">
            <v>0.31219889100990816</v>
          </cell>
          <cell r="AD378">
            <v>0.32176485760670015</v>
          </cell>
          <cell r="AE378">
            <v>0.32176485760670015</v>
          </cell>
          <cell r="AG378">
            <v>0.20083205166182833</v>
          </cell>
          <cell r="AH378">
            <v>0.14015001924915868</v>
          </cell>
        </row>
        <row r="383">
          <cell r="A383" t="str">
            <v>ALCATEL USA, INC.</v>
          </cell>
        </row>
        <row r="384">
          <cell r="A384" t="str">
            <v xml:space="preserve">NETWORKING SYSTEMS GROUP </v>
          </cell>
        </row>
        <row r="385">
          <cell r="A385" t="str">
            <v>LEGACY SIGNALING SERVER PRODUCTS</v>
          </cell>
        </row>
        <row r="386">
          <cell r="A386" t="str">
            <v>INCOME STATEMENT</v>
          </cell>
        </row>
        <row r="387">
          <cell r="A387" t="str">
            <v>$M</v>
          </cell>
        </row>
        <row r="389">
          <cell r="I389" t="str">
            <v>1Q01</v>
          </cell>
          <cell r="P389" t="str">
            <v>2Q01</v>
          </cell>
          <cell r="W389" t="str">
            <v>3Q01</v>
          </cell>
          <cell r="AD389" t="str">
            <v>4Q01</v>
          </cell>
          <cell r="AG389" t="str">
            <v>YEAR</v>
          </cell>
        </row>
        <row r="390">
          <cell r="E390" t="str">
            <v>JAN</v>
          </cell>
          <cell r="F390" t="str">
            <v>FEB</v>
          </cell>
          <cell r="G390" t="str">
            <v>MAR</v>
          </cell>
          <cell r="I390" t="str">
            <v xml:space="preserve"> AOP </v>
          </cell>
          <cell r="J390" t="str">
            <v>ACTUAL</v>
          </cell>
          <cell r="L390" t="str">
            <v>APR</v>
          </cell>
          <cell r="M390" t="str">
            <v>MAY</v>
          </cell>
          <cell r="N390" t="str">
            <v>JUN</v>
          </cell>
          <cell r="P390" t="str">
            <v xml:space="preserve"> AOP </v>
          </cell>
          <cell r="Q390" t="str">
            <v>ACTUAL</v>
          </cell>
          <cell r="S390" t="str">
            <v>JUL</v>
          </cell>
          <cell r="T390" t="str">
            <v>AUG</v>
          </cell>
          <cell r="U390" t="str">
            <v>SEP</v>
          </cell>
          <cell r="W390" t="str">
            <v xml:space="preserve"> AOP </v>
          </cell>
          <cell r="X390" t="str">
            <v>ACTUAL</v>
          </cell>
          <cell r="Z390" t="str">
            <v xml:space="preserve"> OCT </v>
          </cell>
          <cell r="AA390" t="str">
            <v xml:space="preserve"> NOV </v>
          </cell>
          <cell r="AB390" t="str">
            <v xml:space="preserve"> DEC </v>
          </cell>
          <cell r="AD390" t="str">
            <v xml:space="preserve"> AOP </v>
          </cell>
          <cell r="AE390" t="str">
            <v xml:space="preserve"> OUTL</v>
          </cell>
          <cell r="AG390" t="str">
            <v xml:space="preserve"> AOP </v>
          </cell>
          <cell r="AH390" t="str">
            <v xml:space="preserve"> OUTL</v>
          </cell>
        </row>
        <row r="391">
          <cell r="A391" t="str">
            <v>ORDERS</v>
          </cell>
          <cell r="E391">
            <v>7.8032800000000009</v>
          </cell>
          <cell r="F391">
            <v>8.8580000000000005</v>
          </cell>
          <cell r="G391">
            <v>18.746000000000002</v>
          </cell>
          <cell r="I391">
            <v>27.77807</v>
          </cell>
          <cell r="J391">
            <v>35.40728</v>
          </cell>
          <cell r="L391">
            <v>0.309</v>
          </cell>
          <cell r="M391">
            <v>7.3129999999999997</v>
          </cell>
          <cell r="N391">
            <v>7.7250000000000005</v>
          </cell>
          <cell r="P391">
            <v>30.952529999999999</v>
          </cell>
          <cell r="Q391">
            <v>15.347000000000001</v>
          </cell>
          <cell r="S391">
            <v>14.37365</v>
          </cell>
          <cell r="T391">
            <v>14.37468</v>
          </cell>
          <cell r="U391">
            <v>14.986500000000001</v>
          </cell>
          <cell r="W391">
            <v>43.734830000000002</v>
          </cell>
          <cell r="X391">
            <v>43.734830000000002</v>
          </cell>
          <cell r="Z391">
            <v>13.907060000000001</v>
          </cell>
          <cell r="AA391">
            <v>13.910150000000002</v>
          </cell>
          <cell r="AB391">
            <v>13.907060000000001</v>
          </cell>
          <cell r="AD391">
            <v>41.724270000000004</v>
          </cell>
          <cell r="AE391">
            <v>41.724270000000004</v>
          </cell>
          <cell r="AG391">
            <v>144.18970000000002</v>
          </cell>
          <cell r="AH391">
            <v>136.21338000000003</v>
          </cell>
        </row>
        <row r="393">
          <cell r="A393" t="str">
            <v>HARDWARE SALES</v>
          </cell>
          <cell r="E393">
            <v>5.2789999999999999</v>
          </cell>
          <cell r="F393">
            <v>6</v>
          </cell>
          <cell r="G393">
            <v>12.8</v>
          </cell>
          <cell r="I393">
            <v>17.069000000000003</v>
          </cell>
          <cell r="J393">
            <v>24.079000000000001</v>
          </cell>
          <cell r="L393">
            <v>0</v>
          </cell>
          <cell r="M393">
            <v>4.1390000000000002</v>
          </cell>
          <cell r="N393">
            <v>3.1240000000000001</v>
          </cell>
          <cell r="P393">
            <v>11.868</v>
          </cell>
          <cell r="Q393">
            <v>7.2629999999999999</v>
          </cell>
          <cell r="S393">
            <v>7.835</v>
          </cell>
          <cell r="T393">
            <v>7.8360000000000003</v>
          </cell>
          <cell r="U393">
            <v>8.43</v>
          </cell>
          <cell r="W393">
            <v>24.100999999999999</v>
          </cell>
          <cell r="X393">
            <v>24.100999999999999</v>
          </cell>
          <cell r="Z393">
            <v>9.5570000000000004</v>
          </cell>
          <cell r="AA393">
            <v>9.56</v>
          </cell>
          <cell r="AB393">
            <v>9.5570000000000004</v>
          </cell>
          <cell r="AD393">
            <v>28.673999999999999</v>
          </cell>
          <cell r="AE393">
            <v>28.673999999999999</v>
          </cell>
          <cell r="AG393">
            <v>81.712000000000003</v>
          </cell>
          <cell r="AH393">
            <v>84.11699999999999</v>
          </cell>
        </row>
        <row r="394">
          <cell r="A394" t="str">
            <v>SOFTWARE SALES</v>
          </cell>
          <cell r="E394">
            <v>2.0920000000000001</v>
          </cell>
          <cell r="F394">
            <v>2.5</v>
          </cell>
          <cell r="G394">
            <v>5.3</v>
          </cell>
          <cell r="I394">
            <v>9.8999999999999986</v>
          </cell>
          <cell r="J394">
            <v>9.8919999999999995</v>
          </cell>
          <cell r="L394">
            <v>0.3</v>
          </cell>
          <cell r="M394">
            <v>2.8609999999999998</v>
          </cell>
          <cell r="N394">
            <v>4.2759999999999998</v>
          </cell>
          <cell r="P394">
            <v>18.183</v>
          </cell>
          <cell r="Q394">
            <v>7.4369999999999994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>18.36</v>
          </cell>
          <cell r="X394">
            <v>18.36</v>
          </cell>
          <cell r="Z394">
            <v>3.9449999999999998</v>
          </cell>
          <cell r="AA394">
            <v>3.9449999999999998</v>
          </cell>
          <cell r="AB394">
            <v>3.9449999999999998</v>
          </cell>
          <cell r="AD394">
            <v>11.834999999999999</v>
          </cell>
          <cell r="AE394">
            <v>11.834999999999999</v>
          </cell>
          <cell r="AG394">
            <v>58.277999999999999</v>
          </cell>
          <cell r="AH394">
            <v>47.524000000000001</v>
          </cell>
        </row>
        <row r="395">
          <cell r="A395" t="str">
            <v>SERVICE SALES</v>
          </cell>
          <cell r="E395">
            <v>0.20499999999999999</v>
          </cell>
          <cell r="F395">
            <v>0.1</v>
          </cell>
          <cell r="G395">
            <v>0.1</v>
          </cell>
          <cell r="I395">
            <v>0</v>
          </cell>
          <cell r="J395">
            <v>0.40500000000000003</v>
          </cell>
          <cell r="L395">
            <v>0</v>
          </cell>
          <cell r="M395">
            <v>0.1</v>
          </cell>
          <cell r="N395">
            <v>0.1</v>
          </cell>
          <cell r="P395">
            <v>0</v>
          </cell>
          <cell r="Q395">
            <v>0.2</v>
          </cell>
          <cell r="S395">
            <v>0</v>
          </cell>
          <cell r="T395">
            <v>0</v>
          </cell>
          <cell r="U395">
            <v>0</v>
          </cell>
          <cell r="W395">
            <v>0</v>
          </cell>
          <cell r="X395">
            <v>0</v>
          </cell>
          <cell r="Z395">
            <v>0</v>
          </cell>
          <cell r="AA395">
            <v>0</v>
          </cell>
          <cell r="AB395">
            <v>0</v>
          </cell>
          <cell r="AD395">
            <v>0</v>
          </cell>
          <cell r="AE395">
            <v>0</v>
          </cell>
          <cell r="AG395">
            <v>0</v>
          </cell>
          <cell r="AH395">
            <v>0.60499999999999998</v>
          </cell>
        </row>
        <row r="396">
          <cell r="A396" t="str">
            <v>OTHER SALES</v>
          </cell>
          <cell r="E396">
            <v>0</v>
          </cell>
          <cell r="F396">
            <v>0</v>
          </cell>
          <cell r="G396">
            <v>0</v>
          </cell>
          <cell r="I396">
            <v>0</v>
          </cell>
          <cell r="J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0</v>
          </cell>
          <cell r="Q396">
            <v>0</v>
          </cell>
          <cell r="S396">
            <v>0</v>
          </cell>
          <cell r="T396">
            <v>0</v>
          </cell>
          <cell r="U396">
            <v>0</v>
          </cell>
          <cell r="W396">
            <v>0</v>
          </cell>
          <cell r="X396">
            <v>0</v>
          </cell>
          <cell r="Z396">
            <v>0</v>
          </cell>
          <cell r="AA396">
            <v>0</v>
          </cell>
          <cell r="AB396">
            <v>0</v>
          </cell>
          <cell r="AD396">
            <v>0</v>
          </cell>
          <cell r="AE396">
            <v>0</v>
          </cell>
          <cell r="AG396">
            <v>0</v>
          </cell>
          <cell r="AH396">
            <v>0</v>
          </cell>
        </row>
        <row r="397">
          <cell r="E397" t="str">
            <v xml:space="preserve">______ </v>
          </cell>
          <cell r="F397" t="str">
            <v xml:space="preserve">______ </v>
          </cell>
          <cell r="G397" t="str">
            <v xml:space="preserve">______ </v>
          </cell>
          <cell r="I397" t="str">
            <v xml:space="preserve">______ </v>
          </cell>
          <cell r="J397" t="str">
            <v xml:space="preserve">______ </v>
          </cell>
          <cell r="L397" t="str">
            <v xml:space="preserve">______ </v>
          </cell>
          <cell r="M397" t="str">
            <v xml:space="preserve">______ </v>
          </cell>
          <cell r="N397" t="str">
            <v xml:space="preserve">______ </v>
          </cell>
          <cell r="P397" t="str">
            <v xml:space="preserve">______ </v>
          </cell>
          <cell r="Q397" t="str">
            <v xml:space="preserve">______ </v>
          </cell>
          <cell r="S397" t="str">
            <v xml:space="preserve">______ </v>
          </cell>
          <cell r="T397" t="str">
            <v xml:space="preserve">______ </v>
          </cell>
          <cell r="U397" t="str">
            <v xml:space="preserve">______ </v>
          </cell>
          <cell r="W397" t="str">
            <v xml:space="preserve">______ </v>
          </cell>
          <cell r="X397" t="str">
            <v xml:space="preserve">______ </v>
          </cell>
          <cell r="Z397" t="str">
            <v xml:space="preserve">______ </v>
          </cell>
          <cell r="AA397" t="str">
            <v xml:space="preserve">______ </v>
          </cell>
          <cell r="AB397" t="str">
            <v xml:space="preserve">______ </v>
          </cell>
          <cell r="AD397" t="str">
            <v xml:space="preserve">______ </v>
          </cell>
          <cell r="AE397" t="str">
            <v xml:space="preserve">______ </v>
          </cell>
          <cell r="AG397" t="str">
            <v xml:space="preserve">______ </v>
          </cell>
          <cell r="AH397" t="str">
            <v xml:space="preserve">______ </v>
          </cell>
        </row>
        <row r="398">
          <cell r="A398" t="str">
            <v>SALES</v>
          </cell>
          <cell r="E398">
            <v>7.5760000000000005</v>
          </cell>
          <cell r="F398">
            <v>8.6</v>
          </cell>
          <cell r="G398">
            <v>18.200000000000003</v>
          </cell>
          <cell r="I398">
            <v>26.969000000000001</v>
          </cell>
          <cell r="J398">
            <v>34.376000000000005</v>
          </cell>
          <cell r="L398">
            <v>0.3</v>
          </cell>
          <cell r="M398">
            <v>7.1</v>
          </cell>
          <cell r="N398">
            <v>7.5</v>
          </cell>
          <cell r="P398">
            <v>30.051000000000002</v>
          </cell>
          <cell r="Q398">
            <v>14.899999999999999</v>
          </cell>
          <cell r="S398">
            <v>13.955</v>
          </cell>
          <cell r="T398">
            <v>13.956</v>
          </cell>
          <cell r="U398">
            <v>14.55</v>
          </cell>
          <cell r="W398">
            <v>42.460999999999999</v>
          </cell>
          <cell r="X398">
            <v>42.460999999999999</v>
          </cell>
          <cell r="Z398">
            <v>13.502000000000001</v>
          </cell>
          <cell r="AA398">
            <v>13.505000000000001</v>
          </cell>
          <cell r="AB398">
            <v>13.502000000000001</v>
          </cell>
          <cell r="AD398">
            <v>40.509</v>
          </cell>
          <cell r="AE398">
            <v>40.509</v>
          </cell>
          <cell r="AG398">
            <v>139.99</v>
          </cell>
          <cell r="AH398">
            <v>132.24599999999998</v>
          </cell>
        </row>
        <row r="400">
          <cell r="A400" t="str">
            <v>STANDARD MARGIN</v>
          </cell>
          <cell r="E400">
            <v>5.0270000000000001</v>
          </cell>
          <cell r="F400">
            <v>6</v>
          </cell>
          <cell r="G400">
            <v>11.5</v>
          </cell>
          <cell r="I400">
            <v>18.875</v>
          </cell>
          <cell r="J400">
            <v>22.527000000000001</v>
          </cell>
          <cell r="L400">
            <v>0.1</v>
          </cell>
          <cell r="M400">
            <v>5.3</v>
          </cell>
          <cell r="N400">
            <v>2.9</v>
          </cell>
          <cell r="P400">
            <v>20.158999999999999</v>
          </cell>
          <cell r="Q400">
            <v>8.2999999999999989</v>
          </cell>
          <cell r="S400">
            <v>9.2260000000000009</v>
          </cell>
          <cell r="T400">
            <v>9.2270000000000003</v>
          </cell>
          <cell r="U400">
            <v>9.3970000000000002</v>
          </cell>
          <cell r="W400">
            <v>27.85</v>
          </cell>
          <cell r="X400">
            <v>27.85</v>
          </cell>
          <cell r="Z400">
            <v>8.8149999999999995</v>
          </cell>
          <cell r="AA400">
            <v>8.8170000000000002</v>
          </cell>
          <cell r="AB400">
            <v>8.8179999999999996</v>
          </cell>
          <cell r="AD400">
            <v>26.449999999999996</v>
          </cell>
          <cell r="AE400">
            <v>26.449999999999996</v>
          </cell>
          <cell r="AG400">
            <v>93.334000000000003</v>
          </cell>
          <cell r="AH400">
            <v>85.126999999999995</v>
          </cell>
        </row>
        <row r="401">
          <cell r="B401" t="str">
            <v>% SALES</v>
          </cell>
          <cell r="E401">
            <v>0.66354276663146772</v>
          </cell>
          <cell r="F401">
            <v>0.69767441860465118</v>
          </cell>
          <cell r="G401">
            <v>0.63186813186813173</v>
          </cell>
          <cell r="I401">
            <v>0.69987763728725572</v>
          </cell>
          <cell r="J401">
            <v>0.65531184547358612</v>
          </cell>
          <cell r="L401">
            <v>0.33333333333333337</v>
          </cell>
          <cell r="M401">
            <v>0.74647887323943662</v>
          </cell>
          <cell r="N401">
            <v>0.38666666666666666</v>
          </cell>
          <cell r="P401">
            <v>0.67082626202123052</v>
          </cell>
          <cell r="Q401">
            <v>0.55704697986577179</v>
          </cell>
          <cell r="S401">
            <v>0.66112504478681478</v>
          </cell>
          <cell r="T401">
            <v>0.66114932645457158</v>
          </cell>
          <cell r="U401">
            <v>0.64584192439862542</v>
          </cell>
          <cell r="W401">
            <v>0.65589599868114279</v>
          </cell>
          <cell r="X401">
            <v>0.65589599868114279</v>
          </cell>
          <cell r="Z401">
            <v>0.65286624203821653</v>
          </cell>
          <cell r="AA401">
            <v>0.65286930766382822</v>
          </cell>
          <cell r="AB401">
            <v>0.65308843134350458</v>
          </cell>
          <cell r="AD401">
            <v>0.65294132168160146</v>
          </cell>
          <cell r="AE401">
            <v>0.65294132168160146</v>
          </cell>
          <cell r="AG401">
            <v>0.66671905136081144</v>
          </cell>
          <cell r="AH401">
            <v>0.64370188890401225</v>
          </cell>
        </row>
        <row r="403">
          <cell r="A403" t="str">
            <v>OPS PERIOD COSTS</v>
          </cell>
          <cell r="E403">
            <v>0.06</v>
          </cell>
          <cell r="F403">
            <v>9.9000000000000005E-2</v>
          </cell>
          <cell r="G403">
            <v>0.10199999999999999</v>
          </cell>
          <cell r="I403">
            <v>0.3</v>
          </cell>
          <cell r="J403">
            <v>0.26100000000000001</v>
          </cell>
          <cell r="L403">
            <v>0.16500000000000001</v>
          </cell>
          <cell r="M403">
            <v>0.16500000000000001</v>
          </cell>
          <cell r="N403">
            <v>0.16800000000000001</v>
          </cell>
          <cell r="P403">
            <v>0.498</v>
          </cell>
          <cell r="Q403">
            <v>0.498</v>
          </cell>
          <cell r="S403">
            <v>0.13200000000000001</v>
          </cell>
          <cell r="T403">
            <v>0.13200000000000001</v>
          </cell>
          <cell r="U403">
            <v>0.13400000000000001</v>
          </cell>
          <cell r="W403">
            <v>0.39800000000000002</v>
          </cell>
          <cell r="X403">
            <v>0.39800000000000002</v>
          </cell>
          <cell r="Z403">
            <v>6.6000000000000003E-2</v>
          </cell>
          <cell r="AA403">
            <v>6.6000000000000003E-2</v>
          </cell>
          <cell r="AB403">
            <v>5.8000000000000003E-2</v>
          </cell>
          <cell r="AD403">
            <v>0.19</v>
          </cell>
          <cell r="AE403">
            <v>0.19</v>
          </cell>
          <cell r="AG403">
            <v>1.3860000000000001</v>
          </cell>
          <cell r="AH403">
            <v>1.347</v>
          </cell>
        </row>
        <row r="404">
          <cell r="A404" t="str">
            <v>SOURCING PERIOD COSTS</v>
          </cell>
          <cell r="E404">
            <v>-0.20400000000000001</v>
          </cell>
          <cell r="F404">
            <v>-6.6000000000000003E-2</v>
          </cell>
          <cell r="G404">
            <v>-6.7000000000000004E-2</v>
          </cell>
          <cell r="I404">
            <v>-0.19900000000000001</v>
          </cell>
          <cell r="J404">
            <v>-0.33700000000000002</v>
          </cell>
          <cell r="L404">
            <v>-6.6000000000000003E-2</v>
          </cell>
          <cell r="M404">
            <v>-6.6000000000000003E-2</v>
          </cell>
          <cell r="N404">
            <v>-6.7000000000000004E-2</v>
          </cell>
          <cell r="P404">
            <v>-0.19900000000000001</v>
          </cell>
          <cell r="Q404">
            <v>-0.19900000000000001</v>
          </cell>
          <cell r="S404">
            <v>-0.108</v>
          </cell>
          <cell r="T404">
            <v>-0.108</v>
          </cell>
          <cell r="U404">
            <v>-0.109</v>
          </cell>
          <cell r="W404">
            <v>-0.32500000000000001</v>
          </cell>
          <cell r="X404">
            <v>-0.32500000000000001</v>
          </cell>
          <cell r="Z404">
            <v>-0.108</v>
          </cell>
          <cell r="AA404">
            <v>-0.108</v>
          </cell>
          <cell r="AB404">
            <v>-0.109</v>
          </cell>
          <cell r="AD404">
            <v>-0.32500000000000001</v>
          </cell>
          <cell r="AE404">
            <v>-0.32500000000000001</v>
          </cell>
          <cell r="AG404">
            <v>-1.048</v>
          </cell>
          <cell r="AH404">
            <v>-1.1859999999999999</v>
          </cell>
        </row>
        <row r="405">
          <cell r="A405" t="str">
            <v>STD AMORT/INV COSTS</v>
          </cell>
          <cell r="E405">
            <v>0.39799999999999996</v>
          </cell>
          <cell r="F405">
            <v>6.6000000000000003E-2</v>
          </cell>
          <cell r="G405">
            <v>6.7000000000000004E-2</v>
          </cell>
          <cell r="I405">
            <v>0.19900000000000001</v>
          </cell>
          <cell r="J405">
            <v>0.53099999999999992</v>
          </cell>
          <cell r="L405">
            <v>6.6000000000000003E-2</v>
          </cell>
          <cell r="M405">
            <v>6.6000000000000003E-2</v>
          </cell>
          <cell r="N405">
            <v>6.7000000000000004E-2</v>
          </cell>
          <cell r="P405">
            <v>0.19900000000000001</v>
          </cell>
          <cell r="Q405">
            <v>0.19900000000000001</v>
          </cell>
          <cell r="S405">
            <v>0.11</v>
          </cell>
          <cell r="T405">
            <v>0.11</v>
          </cell>
          <cell r="U405">
            <v>0.11</v>
          </cell>
          <cell r="W405">
            <v>0.33</v>
          </cell>
          <cell r="X405">
            <v>0.33</v>
          </cell>
          <cell r="Z405">
            <v>7.5999999999999998E-2</v>
          </cell>
          <cell r="AA405">
            <v>7.5999999999999998E-2</v>
          </cell>
          <cell r="AB405">
            <v>7.6999999999999999E-2</v>
          </cell>
          <cell r="AD405">
            <v>0.22899999999999998</v>
          </cell>
          <cell r="AE405">
            <v>0.22899999999999998</v>
          </cell>
          <cell r="AG405">
            <v>0.95699999999999996</v>
          </cell>
          <cell r="AH405">
            <v>1.2890000000000001</v>
          </cell>
        </row>
        <row r="406">
          <cell r="A406" t="str">
            <v>SERVICE PERIOD COSTS</v>
          </cell>
          <cell r="E406">
            <v>0</v>
          </cell>
          <cell r="F406">
            <v>0</v>
          </cell>
          <cell r="G406">
            <v>0</v>
          </cell>
          <cell r="I406">
            <v>0</v>
          </cell>
          <cell r="J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0</v>
          </cell>
          <cell r="Q406">
            <v>0</v>
          </cell>
          <cell r="S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Z406">
            <v>0</v>
          </cell>
          <cell r="AA406">
            <v>0</v>
          </cell>
          <cell r="AB406">
            <v>0</v>
          </cell>
          <cell r="AD406">
            <v>0</v>
          </cell>
          <cell r="AE406">
            <v>0</v>
          </cell>
          <cell r="AG406">
            <v>0</v>
          </cell>
          <cell r="AH406">
            <v>0</v>
          </cell>
        </row>
        <row r="407">
          <cell r="A407" t="str">
            <v>OTHER</v>
          </cell>
          <cell r="E407">
            <v>1.784</v>
          </cell>
          <cell r="F407">
            <v>1.4970000000000001</v>
          </cell>
          <cell r="G407">
            <v>1.1990000000000001</v>
          </cell>
          <cell r="I407">
            <v>3.593</v>
          </cell>
          <cell r="J407">
            <v>4.4800000000000004</v>
          </cell>
          <cell r="L407">
            <v>1.2769999999999999</v>
          </cell>
          <cell r="M407">
            <v>1.2769999999999999</v>
          </cell>
          <cell r="N407">
            <v>1.2789999999999999</v>
          </cell>
          <cell r="P407">
            <v>3.8329999999999997</v>
          </cell>
          <cell r="Q407">
            <v>3.8329999999999997</v>
          </cell>
          <cell r="S407">
            <v>1.5529999999999999</v>
          </cell>
          <cell r="T407">
            <v>1.5529999999999999</v>
          </cell>
          <cell r="U407">
            <v>1.5549999999999999</v>
          </cell>
          <cell r="W407">
            <v>4.6609999999999996</v>
          </cell>
          <cell r="X407">
            <v>4.6609999999999996</v>
          </cell>
          <cell r="Z407">
            <v>1.3979999999999999</v>
          </cell>
          <cell r="AA407">
            <v>1.3979999999999999</v>
          </cell>
          <cell r="AB407">
            <v>1.4</v>
          </cell>
          <cell r="AD407">
            <v>4.1959999999999997</v>
          </cell>
          <cell r="AE407">
            <v>4.1959999999999997</v>
          </cell>
          <cell r="AG407">
            <v>16.283000000000001</v>
          </cell>
          <cell r="AH407">
            <v>17.170000000000002</v>
          </cell>
        </row>
        <row r="408">
          <cell r="E408" t="str">
            <v xml:space="preserve">______ </v>
          </cell>
          <cell r="F408" t="str">
            <v xml:space="preserve">______ </v>
          </cell>
          <cell r="G408" t="str">
            <v xml:space="preserve">______ </v>
          </cell>
          <cell r="I408" t="str">
            <v xml:space="preserve">______ </v>
          </cell>
          <cell r="J408" t="str">
            <v xml:space="preserve">______ </v>
          </cell>
          <cell r="L408" t="str">
            <v xml:space="preserve">______ </v>
          </cell>
          <cell r="M408" t="str">
            <v xml:space="preserve">______ </v>
          </cell>
          <cell r="N408" t="str">
            <v xml:space="preserve">______ </v>
          </cell>
          <cell r="P408" t="str">
            <v xml:space="preserve">______ </v>
          </cell>
          <cell r="Q408" t="str">
            <v xml:space="preserve">______ </v>
          </cell>
          <cell r="S408" t="str">
            <v xml:space="preserve">______ </v>
          </cell>
          <cell r="T408" t="str">
            <v xml:space="preserve">______ </v>
          </cell>
          <cell r="U408" t="str">
            <v xml:space="preserve">______ </v>
          </cell>
          <cell r="W408" t="str">
            <v xml:space="preserve">______ </v>
          </cell>
          <cell r="X408" t="str">
            <v xml:space="preserve">______ </v>
          </cell>
          <cell r="Z408" t="str">
            <v xml:space="preserve">______ </v>
          </cell>
          <cell r="AA408" t="str">
            <v xml:space="preserve">______ </v>
          </cell>
          <cell r="AB408" t="str">
            <v xml:space="preserve">______ </v>
          </cell>
          <cell r="AD408" t="str">
            <v xml:space="preserve">______ </v>
          </cell>
          <cell r="AE408" t="str">
            <v xml:space="preserve">______ </v>
          </cell>
          <cell r="AG408" t="str">
            <v xml:space="preserve">______ </v>
          </cell>
          <cell r="AH408" t="str">
            <v xml:space="preserve">______ </v>
          </cell>
        </row>
        <row r="409">
          <cell r="A409" t="str">
            <v>TOTAL PERIOD COSTS</v>
          </cell>
          <cell r="E409">
            <v>2.0379999999999998</v>
          </cell>
          <cell r="F409">
            <v>1.5960000000000001</v>
          </cell>
          <cell r="G409">
            <v>1.3010000000000002</v>
          </cell>
          <cell r="I409">
            <v>3.8929999999999998</v>
          </cell>
          <cell r="J409">
            <v>4.9350000000000005</v>
          </cell>
          <cell r="L409">
            <v>1.4419999999999999</v>
          </cell>
          <cell r="M409">
            <v>1.4419999999999999</v>
          </cell>
          <cell r="N409">
            <v>1.4469999999999998</v>
          </cell>
          <cell r="P409">
            <v>4.3309999999999995</v>
          </cell>
          <cell r="Q409">
            <v>4.3309999999999995</v>
          </cell>
          <cell r="S409">
            <v>1.6869999999999998</v>
          </cell>
          <cell r="T409">
            <v>1.6869999999999998</v>
          </cell>
          <cell r="U409">
            <v>1.69</v>
          </cell>
          <cell r="W409">
            <v>5.0640000000000001</v>
          </cell>
          <cell r="X409">
            <v>5.0640000000000001</v>
          </cell>
          <cell r="Z409">
            <v>1.4319999999999999</v>
          </cell>
          <cell r="AA409">
            <v>1.4319999999999999</v>
          </cell>
          <cell r="AB409">
            <v>1.4259999999999999</v>
          </cell>
          <cell r="AD409">
            <v>4.29</v>
          </cell>
          <cell r="AE409">
            <v>4.29</v>
          </cell>
          <cell r="AG409">
            <v>17.578000000000003</v>
          </cell>
          <cell r="AH409">
            <v>18.62</v>
          </cell>
        </row>
        <row r="411">
          <cell r="A411" t="str">
            <v>GROSS MARGIN</v>
          </cell>
          <cell r="E411">
            <v>2.9890000000000003</v>
          </cell>
          <cell r="F411">
            <v>4.4039999999999999</v>
          </cell>
          <cell r="G411">
            <v>10.199</v>
          </cell>
          <cell r="I411">
            <v>14.981999999999999</v>
          </cell>
          <cell r="J411">
            <v>17.591999999999999</v>
          </cell>
          <cell r="L411">
            <v>-1.3419999999999999</v>
          </cell>
          <cell r="M411">
            <v>3.8579999999999997</v>
          </cell>
          <cell r="N411">
            <v>1.4530000000000001</v>
          </cell>
          <cell r="P411">
            <v>15.827999999999999</v>
          </cell>
          <cell r="Q411">
            <v>3.9689999999999994</v>
          </cell>
          <cell r="S411">
            <v>7.5390000000000015</v>
          </cell>
          <cell r="T411">
            <v>7.5400000000000009</v>
          </cell>
          <cell r="U411">
            <v>7.7070000000000007</v>
          </cell>
          <cell r="W411">
            <v>22.786000000000001</v>
          </cell>
          <cell r="X411">
            <v>22.786000000000001</v>
          </cell>
          <cell r="Z411">
            <v>7.3829999999999991</v>
          </cell>
          <cell r="AA411">
            <v>7.3849999999999998</v>
          </cell>
          <cell r="AB411">
            <v>7.3919999999999995</v>
          </cell>
          <cell r="AD411">
            <v>22.159999999999997</v>
          </cell>
          <cell r="AE411">
            <v>22.159999999999997</v>
          </cell>
          <cell r="AG411">
            <v>75.756</v>
          </cell>
          <cell r="AH411">
            <v>66.506999999999991</v>
          </cell>
        </row>
        <row r="412">
          <cell r="B412" t="str">
            <v>% SALES</v>
          </cell>
          <cell r="E412">
            <v>0.39453537486800422</v>
          </cell>
          <cell r="F412">
            <v>0.51209302325581396</v>
          </cell>
          <cell r="G412">
            <v>0.56038461538461526</v>
          </cell>
          <cell r="I412">
            <v>0.55552671585894908</v>
          </cell>
          <cell r="J412">
            <v>0.51175238538515233</v>
          </cell>
          <cell r="L412">
            <v>-4.4733333333333327</v>
          </cell>
          <cell r="M412">
            <v>0.54338028169014085</v>
          </cell>
          <cell r="N412">
            <v>0.19373333333333334</v>
          </cell>
          <cell r="P412">
            <v>0.52670460217630022</v>
          </cell>
          <cell r="Q412">
            <v>0.2663758389261745</v>
          </cell>
          <cell r="S412">
            <v>0.54023647438194211</v>
          </cell>
          <cell r="T412">
            <v>0.54026941817139595</v>
          </cell>
          <cell r="U412">
            <v>0.52969072164948461</v>
          </cell>
          <cell r="W412">
            <v>0.53663361673064702</v>
          </cell>
          <cell r="X412">
            <v>0.53663361673064702</v>
          </cell>
          <cell r="Z412">
            <v>0.54680788031402749</v>
          </cell>
          <cell r="AA412">
            <v>0.54683450573861525</v>
          </cell>
          <cell r="AB412">
            <v>0.54747444822989177</v>
          </cell>
          <cell r="AD412">
            <v>0.5470389296205781</v>
          </cell>
          <cell r="AE412">
            <v>0.5470389296205781</v>
          </cell>
          <cell r="AG412">
            <v>0.54115293949567822</v>
          </cell>
          <cell r="AH412">
            <v>0.50290367950637449</v>
          </cell>
        </row>
        <row r="414">
          <cell r="A414" t="str">
            <v>R&amp;D EXPENSE</v>
          </cell>
          <cell r="E414">
            <v>2.0070000000000001</v>
          </cell>
          <cell r="F414">
            <v>1.9960000000000002</v>
          </cell>
          <cell r="G414">
            <v>2.5</v>
          </cell>
          <cell r="I414">
            <v>3.1500000000000004</v>
          </cell>
          <cell r="J414">
            <v>6.5030000000000001</v>
          </cell>
          <cell r="L414">
            <v>2</v>
          </cell>
          <cell r="M414">
            <v>2</v>
          </cell>
          <cell r="N414">
            <v>2.5</v>
          </cell>
          <cell r="P414">
            <v>3.375</v>
          </cell>
          <cell r="Q414">
            <v>6.5</v>
          </cell>
          <cell r="S414">
            <v>1.2749999999999999</v>
          </cell>
          <cell r="T414">
            <v>1.2749999999999999</v>
          </cell>
          <cell r="U414">
            <v>1.2749999999999999</v>
          </cell>
          <cell r="W414">
            <v>3.8249999999999997</v>
          </cell>
          <cell r="X414">
            <v>3.8249999999999997</v>
          </cell>
          <cell r="Z414">
            <v>1.41</v>
          </cell>
          <cell r="AA414">
            <v>1.41</v>
          </cell>
          <cell r="AB414">
            <v>1.41</v>
          </cell>
          <cell r="AD414">
            <v>4.2299999999999995</v>
          </cell>
          <cell r="AE414">
            <v>4.2299999999999995</v>
          </cell>
          <cell r="AG414">
            <v>14.579999999999998</v>
          </cell>
          <cell r="AH414">
            <v>21.058</v>
          </cell>
        </row>
        <row r="415">
          <cell r="A415" t="str">
            <v>SLS &amp; MKTG EXP - DIV</v>
          </cell>
          <cell r="E415">
            <v>0.58699999999999997</v>
          </cell>
          <cell r="F415">
            <v>0.6</v>
          </cell>
          <cell r="G415">
            <v>0.72</v>
          </cell>
          <cell r="I415">
            <v>1.92</v>
          </cell>
          <cell r="J415">
            <v>1.9069999999999998</v>
          </cell>
          <cell r="L415">
            <v>0.6</v>
          </cell>
          <cell r="M415">
            <v>0.6</v>
          </cell>
          <cell r="N415">
            <v>0.72</v>
          </cell>
          <cell r="P415">
            <v>1.92</v>
          </cell>
          <cell r="Q415">
            <v>1.92</v>
          </cell>
          <cell r="S415">
            <v>0.47499999999999998</v>
          </cell>
          <cell r="T415">
            <v>0.47499999999999998</v>
          </cell>
          <cell r="U415">
            <v>0.57999999999999996</v>
          </cell>
          <cell r="W415">
            <v>1.5299999999999998</v>
          </cell>
          <cell r="X415">
            <v>1.5299999999999998</v>
          </cell>
          <cell r="Z415">
            <v>0.47499999999999998</v>
          </cell>
          <cell r="AA415">
            <v>0.47499999999999998</v>
          </cell>
          <cell r="AB415">
            <v>0.57999999999999996</v>
          </cell>
          <cell r="AD415">
            <v>1.5299999999999998</v>
          </cell>
          <cell r="AE415">
            <v>1.5299999999999998</v>
          </cell>
          <cell r="AG415">
            <v>6.8999999999999986</v>
          </cell>
          <cell r="AH415">
            <v>6.8869999999999987</v>
          </cell>
        </row>
        <row r="416">
          <cell r="A416" t="str">
            <v>SLS &amp; MKTG EXP - ALLOC</v>
          </cell>
          <cell r="E416">
            <v>0.30499999999999999</v>
          </cell>
          <cell r="F416">
            <v>0.33800000000000002</v>
          </cell>
          <cell r="G416">
            <v>0.42199999999999999</v>
          </cell>
          <cell r="I416">
            <v>1.07</v>
          </cell>
          <cell r="J416">
            <v>1.0649999999999999</v>
          </cell>
          <cell r="L416">
            <v>0.33</v>
          </cell>
          <cell r="M416">
            <v>0.32900000000000001</v>
          </cell>
          <cell r="N416">
            <v>0.41099999999999998</v>
          </cell>
          <cell r="P416">
            <v>1.07</v>
          </cell>
          <cell r="Q416">
            <v>1.07</v>
          </cell>
          <cell r="S416">
            <v>0.33</v>
          </cell>
          <cell r="T416">
            <v>0.32900000000000001</v>
          </cell>
          <cell r="U416">
            <v>0.41099999999999998</v>
          </cell>
          <cell r="W416">
            <v>1.07</v>
          </cell>
          <cell r="X416">
            <v>1.07</v>
          </cell>
          <cell r="Z416">
            <v>0.33</v>
          </cell>
          <cell r="AA416">
            <v>0.32900000000000001</v>
          </cell>
          <cell r="AB416">
            <v>0.41099999999999998</v>
          </cell>
          <cell r="AD416">
            <v>1.07</v>
          </cell>
          <cell r="AE416">
            <v>1.07</v>
          </cell>
          <cell r="AG416">
            <v>4.28</v>
          </cell>
          <cell r="AH416">
            <v>4.2750000000000004</v>
          </cell>
        </row>
        <row r="417">
          <cell r="E417" t="str">
            <v xml:space="preserve">______ </v>
          </cell>
          <cell r="F417" t="str">
            <v xml:space="preserve">______ </v>
          </cell>
          <cell r="G417" t="str">
            <v xml:space="preserve">______ </v>
          </cell>
          <cell r="I417" t="str">
            <v xml:space="preserve">______ </v>
          </cell>
          <cell r="J417" t="str">
            <v xml:space="preserve">______ </v>
          </cell>
          <cell r="L417" t="str">
            <v xml:space="preserve">______ </v>
          </cell>
          <cell r="M417" t="str">
            <v xml:space="preserve">______ </v>
          </cell>
          <cell r="N417" t="str">
            <v xml:space="preserve">______ </v>
          </cell>
          <cell r="P417" t="str">
            <v xml:space="preserve">______ </v>
          </cell>
          <cell r="Q417" t="str">
            <v xml:space="preserve">______ </v>
          </cell>
          <cell r="S417" t="str">
            <v xml:space="preserve">______ </v>
          </cell>
          <cell r="T417" t="str">
            <v xml:space="preserve">______ </v>
          </cell>
          <cell r="U417" t="str">
            <v xml:space="preserve">______ </v>
          </cell>
          <cell r="W417" t="str">
            <v xml:space="preserve">______ </v>
          </cell>
          <cell r="X417" t="str">
            <v xml:space="preserve">______ </v>
          </cell>
          <cell r="Z417" t="str">
            <v xml:space="preserve">______ </v>
          </cell>
          <cell r="AA417" t="str">
            <v xml:space="preserve">______ </v>
          </cell>
          <cell r="AB417" t="str">
            <v xml:space="preserve">______ </v>
          </cell>
          <cell r="AD417" t="str">
            <v xml:space="preserve">______ </v>
          </cell>
          <cell r="AE417" t="str">
            <v xml:space="preserve">______ </v>
          </cell>
          <cell r="AG417" t="str">
            <v xml:space="preserve">______ </v>
          </cell>
          <cell r="AH417" t="str">
            <v xml:space="preserve">______ </v>
          </cell>
        </row>
        <row r="418">
          <cell r="A418" t="str">
            <v>TOTAL SLS &amp; MKTG EXP</v>
          </cell>
          <cell r="E418">
            <v>0.8919999999999999</v>
          </cell>
          <cell r="F418">
            <v>0.93799999999999994</v>
          </cell>
          <cell r="G418">
            <v>1.1419999999999999</v>
          </cell>
          <cell r="I418">
            <v>2.99</v>
          </cell>
          <cell r="J418">
            <v>2.9719999999999995</v>
          </cell>
          <cell r="L418">
            <v>0.92999999999999994</v>
          </cell>
          <cell r="M418">
            <v>0.92900000000000005</v>
          </cell>
          <cell r="N418">
            <v>1.131</v>
          </cell>
          <cell r="P418">
            <v>2.99</v>
          </cell>
          <cell r="Q418">
            <v>2.99</v>
          </cell>
          <cell r="S418">
            <v>0.80499999999999994</v>
          </cell>
          <cell r="T418">
            <v>0.80400000000000005</v>
          </cell>
          <cell r="U418">
            <v>0.99099999999999988</v>
          </cell>
          <cell r="W418">
            <v>2.5999999999999996</v>
          </cell>
          <cell r="X418">
            <v>2.5999999999999996</v>
          </cell>
          <cell r="Z418">
            <v>0.80499999999999994</v>
          </cell>
          <cell r="AA418">
            <v>0.80400000000000005</v>
          </cell>
          <cell r="AB418">
            <v>0.99099999999999988</v>
          </cell>
          <cell r="AD418">
            <v>2.5999999999999996</v>
          </cell>
          <cell r="AE418">
            <v>2.5999999999999996</v>
          </cell>
          <cell r="AG418">
            <v>11.18</v>
          </cell>
          <cell r="AH418">
            <v>11.161999999999999</v>
          </cell>
        </row>
        <row r="420">
          <cell r="A420" t="str">
            <v>G&amp;A EXP - DIV</v>
          </cell>
          <cell r="E420">
            <v>0.124</v>
          </cell>
          <cell r="F420">
            <v>7.2999999999999995E-2</v>
          </cell>
          <cell r="G420">
            <v>8.7999999999999995E-2</v>
          </cell>
          <cell r="I420">
            <v>0.23399999999999999</v>
          </cell>
          <cell r="J420">
            <v>0.28500000000000003</v>
          </cell>
          <cell r="L420">
            <v>7.2999999999999995E-2</v>
          </cell>
          <cell r="M420">
            <v>7.2999999999999995E-2</v>
          </cell>
          <cell r="N420">
            <v>8.7999999999999995E-2</v>
          </cell>
          <cell r="P420">
            <v>0.23399999999999999</v>
          </cell>
          <cell r="Q420">
            <v>0.23399999999999999</v>
          </cell>
          <cell r="S420">
            <v>5.8000000000000003E-2</v>
          </cell>
          <cell r="T420">
            <v>5.8000000000000003E-2</v>
          </cell>
          <cell r="U420">
            <v>0.156</v>
          </cell>
          <cell r="W420">
            <v>0.27200000000000002</v>
          </cell>
          <cell r="X420">
            <v>0.27200000000000002</v>
          </cell>
          <cell r="Z420">
            <v>5.8000000000000003E-2</v>
          </cell>
          <cell r="AA420">
            <v>3.7999999999999999E-2</v>
          </cell>
          <cell r="AB420">
            <v>0.18</v>
          </cell>
          <cell r="AD420">
            <v>0.27600000000000002</v>
          </cell>
          <cell r="AE420">
            <v>0.27600000000000002</v>
          </cell>
          <cell r="AG420">
            <v>1.016</v>
          </cell>
          <cell r="AH420">
            <v>1.0670000000000002</v>
          </cell>
        </row>
        <row r="421">
          <cell r="A421" t="str">
            <v>G&amp;A EXP - ALLOC</v>
          </cell>
          <cell r="E421">
            <v>9.5000000000000001E-2</v>
          </cell>
          <cell r="F421">
            <v>0.13700000000000001</v>
          </cell>
          <cell r="G421">
            <v>0.13700000000000001</v>
          </cell>
          <cell r="I421">
            <v>0.43000000000000005</v>
          </cell>
          <cell r="J421">
            <v>0.36899999999999999</v>
          </cell>
          <cell r="L421">
            <v>0.14400000000000002</v>
          </cell>
          <cell r="M421">
            <v>0.14400000000000002</v>
          </cell>
          <cell r="N421">
            <v>0.14400000000000002</v>
          </cell>
          <cell r="P421">
            <v>0.43200000000000005</v>
          </cell>
          <cell r="Q421">
            <v>0.43200000000000005</v>
          </cell>
          <cell r="S421">
            <v>0.184</v>
          </cell>
          <cell r="T421">
            <v>0.184</v>
          </cell>
          <cell r="U421">
            <v>0.185</v>
          </cell>
          <cell r="W421">
            <v>0.55299999999999994</v>
          </cell>
          <cell r="X421">
            <v>0.55299999999999994</v>
          </cell>
          <cell r="Z421">
            <v>0.185</v>
          </cell>
          <cell r="AA421">
            <v>0.185</v>
          </cell>
          <cell r="AB421">
            <v>0.185</v>
          </cell>
          <cell r="AD421">
            <v>0.55499999999999994</v>
          </cell>
          <cell r="AE421">
            <v>0.55499999999999994</v>
          </cell>
          <cell r="AG421">
            <v>1.97</v>
          </cell>
          <cell r="AH421">
            <v>1.909</v>
          </cell>
        </row>
        <row r="422">
          <cell r="E422" t="str">
            <v xml:space="preserve">______ </v>
          </cell>
          <cell r="F422" t="str">
            <v xml:space="preserve">______ </v>
          </cell>
          <cell r="G422" t="str">
            <v xml:space="preserve">______ </v>
          </cell>
          <cell r="I422" t="str">
            <v xml:space="preserve">______ </v>
          </cell>
          <cell r="J422" t="str">
            <v xml:space="preserve">______ </v>
          </cell>
          <cell r="L422" t="str">
            <v xml:space="preserve">______ </v>
          </cell>
          <cell r="M422" t="str">
            <v xml:space="preserve">______ </v>
          </cell>
          <cell r="N422" t="str">
            <v xml:space="preserve">______ </v>
          </cell>
          <cell r="P422" t="str">
            <v xml:space="preserve">______ </v>
          </cell>
          <cell r="Q422" t="str">
            <v xml:space="preserve">______ </v>
          </cell>
          <cell r="S422" t="str">
            <v xml:space="preserve">______ </v>
          </cell>
          <cell r="T422" t="str">
            <v xml:space="preserve">______ </v>
          </cell>
          <cell r="U422" t="str">
            <v xml:space="preserve">______ </v>
          </cell>
          <cell r="W422" t="str">
            <v xml:space="preserve">______ </v>
          </cell>
          <cell r="X422" t="str">
            <v xml:space="preserve">______ </v>
          </cell>
          <cell r="Z422" t="str">
            <v xml:space="preserve">______ </v>
          </cell>
          <cell r="AA422" t="str">
            <v xml:space="preserve">______ </v>
          </cell>
          <cell r="AB422" t="str">
            <v xml:space="preserve">______ </v>
          </cell>
          <cell r="AD422" t="str">
            <v xml:space="preserve">______ </v>
          </cell>
          <cell r="AE422" t="str">
            <v xml:space="preserve">______ </v>
          </cell>
          <cell r="AG422" t="str">
            <v xml:space="preserve">______ </v>
          </cell>
          <cell r="AH422" t="str">
            <v xml:space="preserve">______ </v>
          </cell>
        </row>
        <row r="423">
          <cell r="A423" t="str">
            <v>TOTAL G&amp;A EXPENSE</v>
          </cell>
          <cell r="E423">
            <v>0.219</v>
          </cell>
          <cell r="F423">
            <v>0.21000000000000002</v>
          </cell>
          <cell r="G423">
            <v>0.22500000000000001</v>
          </cell>
          <cell r="I423">
            <v>0.66400000000000003</v>
          </cell>
          <cell r="J423">
            <v>0.65400000000000003</v>
          </cell>
          <cell r="L423">
            <v>0.21700000000000003</v>
          </cell>
          <cell r="M423">
            <v>0.21700000000000003</v>
          </cell>
          <cell r="N423">
            <v>0.23200000000000001</v>
          </cell>
          <cell r="P423">
            <v>0.66600000000000004</v>
          </cell>
          <cell r="Q423">
            <v>0.66600000000000004</v>
          </cell>
          <cell r="S423">
            <v>0.24199999999999999</v>
          </cell>
          <cell r="T423">
            <v>0.24199999999999999</v>
          </cell>
          <cell r="U423">
            <v>0.34099999999999997</v>
          </cell>
          <cell r="W423">
            <v>0.82499999999999996</v>
          </cell>
          <cell r="X423">
            <v>0.82499999999999996</v>
          </cell>
          <cell r="Z423">
            <v>0.24299999999999999</v>
          </cell>
          <cell r="AA423">
            <v>0.223</v>
          </cell>
          <cell r="AB423">
            <v>0.36499999999999999</v>
          </cell>
          <cell r="AD423">
            <v>0.83099999999999996</v>
          </cell>
          <cell r="AE423">
            <v>0.83099999999999996</v>
          </cell>
          <cell r="AG423">
            <v>2.9859999999999998</v>
          </cell>
          <cell r="AH423">
            <v>2.976</v>
          </cell>
        </row>
        <row r="425">
          <cell r="A425" t="str">
            <v>S,G&amp;A - DIV</v>
          </cell>
          <cell r="E425">
            <v>0.71099999999999997</v>
          </cell>
          <cell r="F425">
            <v>0.67299999999999993</v>
          </cell>
          <cell r="G425">
            <v>0.80799999999999994</v>
          </cell>
          <cell r="I425">
            <v>2.1539999999999999</v>
          </cell>
          <cell r="J425">
            <v>2.1919999999999997</v>
          </cell>
          <cell r="L425">
            <v>0.67299999999999993</v>
          </cell>
          <cell r="M425">
            <v>0.67299999999999993</v>
          </cell>
          <cell r="N425">
            <v>0.80799999999999994</v>
          </cell>
          <cell r="P425">
            <v>2.1539999999999999</v>
          </cell>
          <cell r="Q425">
            <v>2.1539999999999999</v>
          </cell>
          <cell r="S425">
            <v>0.53300000000000003</v>
          </cell>
          <cell r="T425">
            <v>0.53300000000000003</v>
          </cell>
          <cell r="U425">
            <v>0.73599999999999999</v>
          </cell>
          <cell r="W425">
            <v>1.8019999999999998</v>
          </cell>
          <cell r="X425">
            <v>1.8019999999999998</v>
          </cell>
          <cell r="Z425">
            <v>0.53300000000000003</v>
          </cell>
          <cell r="AA425">
            <v>0.51300000000000001</v>
          </cell>
          <cell r="AB425">
            <v>0.76</v>
          </cell>
          <cell r="AD425">
            <v>1.8059999999999998</v>
          </cell>
          <cell r="AE425">
            <v>1.8059999999999998</v>
          </cell>
          <cell r="AG425">
            <v>7.9159999999999986</v>
          </cell>
          <cell r="AH425">
            <v>7.9539999999999988</v>
          </cell>
        </row>
        <row r="426">
          <cell r="A426" t="str">
            <v>S,G&amp;A - ALLOC</v>
          </cell>
          <cell r="E426">
            <v>0.4</v>
          </cell>
          <cell r="F426">
            <v>0.47500000000000003</v>
          </cell>
          <cell r="G426">
            <v>0.55899999999999994</v>
          </cell>
          <cell r="I426">
            <v>1.5</v>
          </cell>
          <cell r="J426">
            <v>1.4339999999999999</v>
          </cell>
          <cell r="L426">
            <v>0.47400000000000003</v>
          </cell>
          <cell r="M426">
            <v>0.47300000000000003</v>
          </cell>
          <cell r="N426">
            <v>0.55499999999999994</v>
          </cell>
          <cell r="P426">
            <v>1.5020000000000002</v>
          </cell>
          <cell r="Q426">
            <v>1.5020000000000002</v>
          </cell>
          <cell r="S426">
            <v>0.51400000000000001</v>
          </cell>
          <cell r="T426">
            <v>0.51300000000000001</v>
          </cell>
          <cell r="U426">
            <v>0.59599999999999997</v>
          </cell>
          <cell r="W426">
            <v>1.623</v>
          </cell>
          <cell r="X426">
            <v>1.623</v>
          </cell>
          <cell r="Z426">
            <v>0.51500000000000001</v>
          </cell>
          <cell r="AA426">
            <v>0.51400000000000001</v>
          </cell>
          <cell r="AB426">
            <v>0.59599999999999997</v>
          </cell>
          <cell r="AD426">
            <v>1.625</v>
          </cell>
          <cell r="AE426">
            <v>1.625</v>
          </cell>
          <cell r="AG426">
            <v>6.25</v>
          </cell>
          <cell r="AH426">
            <v>6.1840000000000002</v>
          </cell>
        </row>
        <row r="427">
          <cell r="E427" t="str">
            <v xml:space="preserve">______ </v>
          </cell>
          <cell r="F427" t="str">
            <v xml:space="preserve">______ </v>
          </cell>
          <cell r="G427" t="str">
            <v xml:space="preserve">______ </v>
          </cell>
          <cell r="I427" t="str">
            <v xml:space="preserve">______ </v>
          </cell>
          <cell r="J427" t="str">
            <v xml:space="preserve">______ </v>
          </cell>
          <cell r="L427" t="str">
            <v xml:space="preserve">______ </v>
          </cell>
          <cell r="M427" t="str">
            <v xml:space="preserve">______ </v>
          </cell>
          <cell r="N427" t="str">
            <v xml:space="preserve">______ </v>
          </cell>
          <cell r="P427" t="str">
            <v xml:space="preserve">______ </v>
          </cell>
          <cell r="Q427" t="str">
            <v xml:space="preserve">______ </v>
          </cell>
          <cell r="S427" t="str">
            <v xml:space="preserve">______ </v>
          </cell>
          <cell r="T427" t="str">
            <v xml:space="preserve">______ </v>
          </cell>
          <cell r="U427" t="str">
            <v xml:space="preserve">______ </v>
          </cell>
          <cell r="W427" t="str">
            <v xml:space="preserve">______ </v>
          </cell>
          <cell r="X427" t="str">
            <v xml:space="preserve">______ </v>
          </cell>
          <cell r="Z427" t="str">
            <v xml:space="preserve">______ </v>
          </cell>
          <cell r="AA427" t="str">
            <v xml:space="preserve">______ </v>
          </cell>
          <cell r="AB427" t="str">
            <v xml:space="preserve">______ </v>
          </cell>
          <cell r="AD427" t="str">
            <v xml:space="preserve">______ </v>
          </cell>
          <cell r="AE427" t="str">
            <v xml:space="preserve">______ </v>
          </cell>
          <cell r="AG427" t="str">
            <v xml:space="preserve">______ </v>
          </cell>
          <cell r="AH427" t="str">
            <v xml:space="preserve">______ </v>
          </cell>
        </row>
        <row r="428">
          <cell r="A428" t="str">
            <v>TOTAL OPERATING EXP</v>
          </cell>
          <cell r="E428">
            <v>3.1179999999999999</v>
          </cell>
          <cell r="F428">
            <v>3.1440000000000001</v>
          </cell>
          <cell r="G428">
            <v>3.867</v>
          </cell>
          <cell r="I428">
            <v>6.8040000000000003</v>
          </cell>
          <cell r="J428">
            <v>10.129</v>
          </cell>
          <cell r="L428">
            <v>3.1470000000000002</v>
          </cell>
          <cell r="M428">
            <v>3.1459999999999999</v>
          </cell>
          <cell r="N428">
            <v>3.8629999999999995</v>
          </cell>
          <cell r="P428">
            <v>7.0310000000000006</v>
          </cell>
          <cell r="Q428">
            <v>10.156000000000001</v>
          </cell>
          <cell r="S428">
            <v>2.3220000000000001</v>
          </cell>
          <cell r="T428">
            <v>2.3209999999999997</v>
          </cell>
          <cell r="U428">
            <v>2.6070000000000002</v>
          </cell>
          <cell r="W428">
            <v>7.25</v>
          </cell>
          <cell r="X428">
            <v>7.25</v>
          </cell>
          <cell r="Z428">
            <v>2.4580000000000002</v>
          </cell>
          <cell r="AA428">
            <v>2.4370000000000003</v>
          </cell>
          <cell r="AB428">
            <v>2.766</v>
          </cell>
          <cell r="AD428">
            <v>7.6609999999999996</v>
          </cell>
          <cell r="AE428">
            <v>7.6609999999999996</v>
          </cell>
          <cell r="AG428">
            <v>28.745999999999995</v>
          </cell>
          <cell r="AH428">
            <v>35.195999999999998</v>
          </cell>
        </row>
        <row r="429">
          <cell r="B429" t="str">
            <v>% SALES</v>
          </cell>
          <cell r="E429">
            <v>0.41156282998944027</v>
          </cell>
          <cell r="F429">
            <v>0.36558139534883721</v>
          </cell>
          <cell r="G429">
            <v>0.21247252747252743</v>
          </cell>
          <cell r="I429">
            <v>0.25228966591271462</v>
          </cell>
          <cell r="J429">
            <v>0.29465324645101226</v>
          </cell>
          <cell r="L429">
            <v>10.490000000000002</v>
          </cell>
          <cell r="M429">
            <v>0.44309859154929576</v>
          </cell>
          <cell r="N429">
            <v>0.51506666666666656</v>
          </cell>
          <cell r="P429">
            <v>0.2339689195035107</v>
          </cell>
          <cell r="Q429">
            <v>0.68161073825503371</v>
          </cell>
          <cell r="S429">
            <v>0.1663919742027947</v>
          </cell>
          <cell r="T429">
            <v>0.16630839782172541</v>
          </cell>
          <cell r="U429">
            <v>0.17917525773195878</v>
          </cell>
          <cell r="W429">
            <v>0.17074491886672477</v>
          </cell>
          <cell r="X429">
            <v>0.17074491886672477</v>
          </cell>
          <cell r="Z429">
            <v>0.18204710413272107</v>
          </cell>
          <cell r="AA429">
            <v>0.18045168456127361</v>
          </cell>
          <cell r="AB429">
            <v>0.20485853947563323</v>
          </cell>
          <cell r="AD429">
            <v>0.18911846750104913</v>
          </cell>
          <cell r="AE429">
            <v>0.18911846750104913</v>
          </cell>
          <cell r="AG429">
            <v>0.20534323880277158</v>
          </cell>
          <cell r="AH429">
            <v>0.26614037475613633</v>
          </cell>
        </row>
        <row r="431">
          <cell r="A431" t="str">
            <v>CONTRIBUTION MARGIN</v>
          </cell>
          <cell r="E431">
            <v>-0.12899999999999956</v>
          </cell>
          <cell r="F431">
            <v>1.2599999999999998</v>
          </cell>
          <cell r="G431">
            <v>6.3319999999999999</v>
          </cell>
          <cell r="I431">
            <v>8.177999999999999</v>
          </cell>
          <cell r="J431">
            <v>7.4629999999999992</v>
          </cell>
          <cell r="L431">
            <v>-4.4889999999999999</v>
          </cell>
          <cell r="M431">
            <v>0.71199999999999974</v>
          </cell>
          <cell r="N431">
            <v>-2.4099999999999993</v>
          </cell>
          <cell r="P431">
            <v>8.7969999999999988</v>
          </cell>
          <cell r="Q431">
            <v>-6.1870000000000012</v>
          </cell>
          <cell r="S431">
            <v>5.2170000000000014</v>
          </cell>
          <cell r="T431">
            <v>5.2190000000000012</v>
          </cell>
          <cell r="U431">
            <v>5.1000000000000005</v>
          </cell>
          <cell r="W431">
            <v>15.536000000000001</v>
          </cell>
          <cell r="X431">
            <v>15.536000000000001</v>
          </cell>
          <cell r="Z431">
            <v>4.9249999999999989</v>
          </cell>
          <cell r="AA431">
            <v>4.9479999999999995</v>
          </cell>
          <cell r="AB431">
            <v>4.6259999999999994</v>
          </cell>
          <cell r="AD431">
            <v>14.498999999999997</v>
          </cell>
          <cell r="AE431">
            <v>14.498999999999997</v>
          </cell>
          <cell r="AG431">
            <v>47.010000000000005</v>
          </cell>
          <cell r="AH431">
            <v>31.310999999999993</v>
          </cell>
        </row>
        <row r="432">
          <cell r="B432" t="str">
            <v>% SALES</v>
          </cell>
          <cell r="E432">
            <v>-1.7027455121436056E-2</v>
          </cell>
          <cell r="F432">
            <v>0.14651162790697672</v>
          </cell>
          <cell r="G432">
            <v>0.34791208791208783</v>
          </cell>
          <cell r="I432">
            <v>0.30323704994623452</v>
          </cell>
          <cell r="J432">
            <v>0.21709913893414004</v>
          </cell>
          <cell r="L432">
            <v>-14.963333333333333</v>
          </cell>
          <cell r="M432">
            <v>0.10028169014084504</v>
          </cell>
          <cell r="N432">
            <v>-0.32133333333333325</v>
          </cell>
          <cell r="P432">
            <v>0.29273568267278954</v>
          </cell>
          <cell r="Q432">
            <v>-0.41523489932885915</v>
          </cell>
          <cell r="S432">
            <v>0.37384450017914733</v>
          </cell>
          <cell r="T432">
            <v>0.37396102034967049</v>
          </cell>
          <cell r="U432">
            <v>0.3505154639175258</v>
          </cell>
          <cell r="W432">
            <v>0.36588869786392225</v>
          </cell>
          <cell r="X432">
            <v>0.36588869786392225</v>
          </cell>
          <cell r="Z432">
            <v>0.36476077618130637</v>
          </cell>
          <cell r="AA432">
            <v>0.36638282117734167</v>
          </cell>
          <cell r="AB432">
            <v>0.34261590875425857</v>
          </cell>
          <cell r="AD432">
            <v>0.35792046211952894</v>
          </cell>
          <cell r="AE432">
            <v>0.35792046211952894</v>
          </cell>
          <cell r="AG432">
            <v>0.33580970069290667</v>
          </cell>
          <cell r="AH432">
            <v>0.23676330475023818</v>
          </cell>
        </row>
        <row r="434">
          <cell r="A434" t="str">
            <v>GENERAL FUNDING</v>
          </cell>
          <cell r="E434">
            <v>-0.46500000000000002</v>
          </cell>
          <cell r="F434">
            <v>-0.60199999999999998</v>
          </cell>
          <cell r="G434">
            <v>-1.274</v>
          </cell>
          <cell r="I434">
            <v>-1.8878300000000001</v>
          </cell>
          <cell r="J434">
            <v>-2.3410000000000002</v>
          </cell>
          <cell r="L434">
            <v>-2.1000000000000001E-2</v>
          </cell>
          <cell r="M434">
            <v>-0.497</v>
          </cell>
          <cell r="N434">
            <v>-0.52500000000000002</v>
          </cell>
          <cell r="P434">
            <v>-2.1039999999999996</v>
          </cell>
          <cell r="Q434">
            <v>-1.0430000000000001</v>
          </cell>
          <cell r="S434">
            <v>-0.97699999999999998</v>
          </cell>
          <cell r="T434">
            <v>-0.97699999999999998</v>
          </cell>
          <cell r="U434">
            <v>-1.0189999999999999</v>
          </cell>
          <cell r="W434">
            <v>-2.9729999999999999</v>
          </cell>
          <cell r="X434">
            <v>-2.9729999999999999</v>
          </cell>
          <cell r="Z434">
            <v>-0.94499999999999995</v>
          </cell>
          <cell r="AA434">
            <v>-0.94499999999999995</v>
          </cell>
          <cell r="AB434">
            <v>-0.94499999999999995</v>
          </cell>
          <cell r="AD434">
            <v>-2.835</v>
          </cell>
          <cell r="AE434">
            <v>-2.835</v>
          </cell>
          <cell r="AG434">
            <v>-9.79983</v>
          </cell>
          <cell r="AH434">
            <v>-9.1920000000000002</v>
          </cell>
        </row>
        <row r="435">
          <cell r="A435" t="str">
            <v>R&amp;D ASSESSMENT</v>
          </cell>
          <cell r="E435">
            <v>0.60899999999999999</v>
          </cell>
          <cell r="F435">
            <v>0.68799999999999994</v>
          </cell>
          <cell r="G435">
            <v>1.456</v>
          </cell>
          <cell r="I435">
            <v>2.1563600000000003</v>
          </cell>
          <cell r="J435">
            <v>2.7530000000000001</v>
          </cell>
          <cell r="L435">
            <v>2.4E-2</v>
          </cell>
          <cell r="M435">
            <v>0.56799999999999995</v>
          </cell>
          <cell r="N435">
            <v>0.6</v>
          </cell>
          <cell r="P435">
            <v>2.4039999999999999</v>
          </cell>
          <cell r="Q435">
            <v>1.1919999999999999</v>
          </cell>
          <cell r="S435">
            <v>1.117</v>
          </cell>
          <cell r="T435">
            <v>1.1171</v>
          </cell>
          <cell r="U435">
            <v>1.1645000000000001</v>
          </cell>
          <cell r="W435">
            <v>3.3986000000000001</v>
          </cell>
          <cell r="X435">
            <v>3.3986000000000001</v>
          </cell>
          <cell r="Z435">
            <v>1.08</v>
          </cell>
          <cell r="AA435">
            <v>1.08</v>
          </cell>
          <cell r="AB435">
            <v>1.08</v>
          </cell>
          <cell r="AD435">
            <v>3.24</v>
          </cell>
          <cell r="AE435">
            <v>3.24</v>
          </cell>
          <cell r="AG435">
            <v>11.19896</v>
          </cell>
          <cell r="AH435">
            <v>10.583600000000001</v>
          </cell>
        </row>
        <row r="436">
          <cell r="A436" t="str">
            <v>CONTRACT SVC CHG</v>
          </cell>
          <cell r="E436">
            <v>9.0999999999999998E-2</v>
          </cell>
          <cell r="F436">
            <v>0.10299999999999999</v>
          </cell>
          <cell r="G436">
            <v>0.218</v>
          </cell>
          <cell r="I436">
            <v>0.32362800000000003</v>
          </cell>
          <cell r="J436">
            <v>0.41200000000000003</v>
          </cell>
          <cell r="L436">
            <v>4.0000000000000001E-3</v>
          </cell>
          <cell r="M436">
            <v>8.5000000000000006E-2</v>
          </cell>
          <cell r="N436">
            <v>0.09</v>
          </cell>
          <cell r="P436">
            <v>0.36099999999999999</v>
          </cell>
          <cell r="Q436">
            <v>0.17899999999999999</v>
          </cell>
          <cell r="S436">
            <v>0.16700000000000001</v>
          </cell>
          <cell r="T436">
            <v>0.16700000000000001</v>
          </cell>
          <cell r="U436">
            <v>0.17499999999999999</v>
          </cell>
          <cell r="W436">
            <v>0.50900000000000001</v>
          </cell>
          <cell r="X436">
            <v>0.50900000000000001</v>
          </cell>
          <cell r="Z436">
            <v>0.16200000000000001</v>
          </cell>
          <cell r="AA436">
            <v>0.16200000000000001</v>
          </cell>
          <cell r="AB436">
            <v>0.16200000000000001</v>
          </cell>
          <cell r="AD436">
            <v>0.48599999999999999</v>
          </cell>
          <cell r="AE436">
            <v>0.48599999999999999</v>
          </cell>
          <cell r="AG436">
            <v>1.6796279999999999</v>
          </cell>
          <cell r="AH436">
            <v>1.5860000000000001</v>
          </cell>
        </row>
        <row r="437">
          <cell r="A437" t="str">
            <v>AREA COMPENSATION</v>
          </cell>
          <cell r="E437">
            <v>0</v>
          </cell>
          <cell r="F437">
            <v>0</v>
          </cell>
          <cell r="G437">
            <v>0</v>
          </cell>
          <cell r="I437">
            <v>0</v>
          </cell>
          <cell r="J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0</v>
          </cell>
          <cell r="Q437">
            <v>0</v>
          </cell>
          <cell r="S437">
            <v>0</v>
          </cell>
          <cell r="T437">
            <v>0</v>
          </cell>
          <cell r="U437">
            <v>0</v>
          </cell>
          <cell r="W437">
            <v>0</v>
          </cell>
          <cell r="X437">
            <v>0</v>
          </cell>
          <cell r="Z437">
            <v>0</v>
          </cell>
          <cell r="AA437">
            <v>0</v>
          </cell>
          <cell r="AB437">
            <v>0</v>
          </cell>
          <cell r="AD437">
            <v>0</v>
          </cell>
          <cell r="AE437">
            <v>0</v>
          </cell>
          <cell r="AG437">
            <v>0</v>
          </cell>
          <cell r="AH437">
            <v>0</v>
          </cell>
        </row>
        <row r="438">
          <cell r="E438" t="str">
            <v xml:space="preserve">______ </v>
          </cell>
          <cell r="F438" t="str">
            <v xml:space="preserve">______ </v>
          </cell>
          <cell r="G438" t="str">
            <v xml:space="preserve">______ </v>
          </cell>
          <cell r="I438" t="str">
            <v xml:space="preserve">______ </v>
          </cell>
          <cell r="J438" t="str">
            <v xml:space="preserve">______ </v>
          </cell>
          <cell r="L438" t="str">
            <v xml:space="preserve">______ </v>
          </cell>
          <cell r="M438" t="str">
            <v xml:space="preserve">______ </v>
          </cell>
          <cell r="N438" t="str">
            <v xml:space="preserve">______ </v>
          </cell>
          <cell r="P438" t="str">
            <v xml:space="preserve">______ </v>
          </cell>
          <cell r="Q438" t="str">
            <v xml:space="preserve">______ </v>
          </cell>
          <cell r="S438" t="str">
            <v xml:space="preserve">______ </v>
          </cell>
          <cell r="T438" t="str">
            <v xml:space="preserve">______ </v>
          </cell>
          <cell r="U438" t="str">
            <v xml:space="preserve">______ </v>
          </cell>
          <cell r="W438" t="str">
            <v xml:space="preserve">______ </v>
          </cell>
          <cell r="X438" t="str">
            <v xml:space="preserve">______ </v>
          </cell>
          <cell r="Z438" t="str">
            <v xml:space="preserve">______ </v>
          </cell>
          <cell r="AA438" t="str">
            <v xml:space="preserve">______ </v>
          </cell>
          <cell r="AB438" t="str">
            <v xml:space="preserve">______ </v>
          </cell>
          <cell r="AD438" t="str">
            <v xml:space="preserve">______ </v>
          </cell>
          <cell r="AE438" t="str">
            <v xml:space="preserve">______ </v>
          </cell>
          <cell r="AG438" t="str">
            <v xml:space="preserve">______ </v>
          </cell>
          <cell r="AH438" t="str">
            <v xml:space="preserve">______ </v>
          </cell>
        </row>
        <row r="439">
          <cell r="A439" t="str">
            <v>ASSESSMENTS/FUNDING</v>
          </cell>
          <cell r="E439">
            <v>0.23499999999999996</v>
          </cell>
          <cell r="F439">
            <v>0.18899999999999995</v>
          </cell>
          <cell r="G439">
            <v>0.39999999999999991</v>
          </cell>
          <cell r="I439">
            <v>0.59215800000000018</v>
          </cell>
          <cell r="J439">
            <v>0.82399999999999995</v>
          </cell>
          <cell r="L439">
            <v>6.9999999999999993E-3</v>
          </cell>
          <cell r="M439">
            <v>0.15599999999999997</v>
          </cell>
          <cell r="N439">
            <v>0.16499999999999995</v>
          </cell>
          <cell r="P439">
            <v>0.66100000000000025</v>
          </cell>
          <cell r="Q439">
            <v>0.32799999999999979</v>
          </cell>
          <cell r="S439">
            <v>0.30700000000000005</v>
          </cell>
          <cell r="T439">
            <v>0.30710000000000004</v>
          </cell>
          <cell r="U439">
            <v>0.32050000000000017</v>
          </cell>
          <cell r="W439">
            <v>0.93460000000000021</v>
          </cell>
          <cell r="X439">
            <v>0.93460000000000021</v>
          </cell>
          <cell r="Z439">
            <v>0.29700000000000015</v>
          </cell>
          <cell r="AA439">
            <v>0.29700000000000015</v>
          </cell>
          <cell r="AB439">
            <v>0.29700000000000015</v>
          </cell>
          <cell r="AD439">
            <v>0.89100000000000024</v>
          </cell>
          <cell r="AE439">
            <v>0.89100000000000024</v>
          </cell>
          <cell r="AG439">
            <v>3.0787579999999997</v>
          </cell>
          <cell r="AH439">
            <v>2.9776000000000007</v>
          </cell>
        </row>
        <row r="441">
          <cell r="A441" t="str">
            <v>OPERATING PROFIT</v>
          </cell>
          <cell r="E441">
            <v>-0.36399999999999955</v>
          </cell>
          <cell r="F441">
            <v>1.0709999999999997</v>
          </cell>
          <cell r="G441">
            <v>5.9320000000000004</v>
          </cell>
          <cell r="I441">
            <v>7.5858419999999986</v>
          </cell>
          <cell r="J441">
            <v>6.6389999999999993</v>
          </cell>
          <cell r="L441">
            <v>-4.4959999999999996</v>
          </cell>
          <cell r="M441">
            <v>0.55599999999999983</v>
          </cell>
          <cell r="N441">
            <v>-2.5749999999999993</v>
          </cell>
          <cell r="P441">
            <v>8.1359999999999992</v>
          </cell>
          <cell r="Q441">
            <v>-6.5150000000000006</v>
          </cell>
          <cell r="S441">
            <v>4.910000000000001</v>
          </cell>
          <cell r="T441">
            <v>4.911900000000001</v>
          </cell>
          <cell r="U441">
            <v>4.7795000000000005</v>
          </cell>
          <cell r="W441">
            <v>14.601400000000002</v>
          </cell>
          <cell r="X441">
            <v>14.601400000000002</v>
          </cell>
          <cell r="Z441">
            <v>4.6279999999999983</v>
          </cell>
          <cell r="AA441">
            <v>4.6509999999999998</v>
          </cell>
          <cell r="AB441">
            <v>4.3289999999999988</v>
          </cell>
          <cell r="AD441">
            <v>13.607999999999997</v>
          </cell>
          <cell r="AE441">
            <v>13.607999999999997</v>
          </cell>
          <cell r="AG441">
            <v>43.931242000000005</v>
          </cell>
          <cell r="AH441">
            <v>28.33339999999999</v>
          </cell>
        </row>
        <row r="442">
          <cell r="B442" t="str">
            <v>% SALES</v>
          </cell>
          <cell r="E442">
            <v>-4.8046462513199516E-2</v>
          </cell>
          <cell r="F442">
            <v>0.1245348837209302</v>
          </cell>
          <cell r="G442">
            <v>0.32593406593406593</v>
          </cell>
          <cell r="I442">
            <v>0.28128006229374458</v>
          </cell>
          <cell r="J442">
            <v>0.19312892715848262</v>
          </cell>
          <cell r="L442">
            <v>-14.986666666666666</v>
          </cell>
          <cell r="M442">
            <v>7.8309859154929551E-2</v>
          </cell>
          <cell r="N442">
            <v>-0.34333333333333321</v>
          </cell>
          <cell r="P442">
            <v>0.27073974243785559</v>
          </cell>
          <cell r="Q442">
            <v>-0.43724832214765108</v>
          </cell>
          <cell r="S442">
            <v>0.35184521676818353</v>
          </cell>
          <cell r="T442">
            <v>0.35195614789337926</v>
          </cell>
          <cell r="U442">
            <v>0.32848797250859108</v>
          </cell>
          <cell r="W442">
            <v>0.34387791149525454</v>
          </cell>
          <cell r="X442">
            <v>0.34387791149525454</v>
          </cell>
          <cell r="Z442">
            <v>0.3427640349577839</v>
          </cell>
          <cell r="AA442">
            <v>0.34439096630877447</v>
          </cell>
          <cell r="AB442">
            <v>0.3206191675307361</v>
          </cell>
          <cell r="AD442">
            <v>0.33592534992223944</v>
          </cell>
          <cell r="AE442">
            <v>0.33592534992223944</v>
          </cell>
          <cell r="AG442">
            <v>0.31381700121437245</v>
          </cell>
          <cell r="AH442">
            <v>0.214247689911226</v>
          </cell>
        </row>
        <row r="447">
          <cell r="A447" t="str">
            <v>ALCATEL USA, INC.</v>
          </cell>
        </row>
        <row r="448">
          <cell r="A448" t="str">
            <v xml:space="preserve">NETWORKING SYSTEMS GROUP </v>
          </cell>
        </row>
        <row r="449">
          <cell r="A449" t="str">
            <v>NEXT GENERATION SIGNALING SERVER PRODUCTS</v>
          </cell>
        </row>
        <row r="450">
          <cell r="A450" t="str">
            <v>INCOME STATEMENT</v>
          </cell>
        </row>
        <row r="451">
          <cell r="A451" t="str">
            <v>$M</v>
          </cell>
        </row>
        <row r="453">
          <cell r="I453" t="str">
            <v>1Q01</v>
          </cell>
          <cell r="P453" t="str">
            <v>2Q01</v>
          </cell>
          <cell r="W453" t="str">
            <v>3Q01</v>
          </cell>
          <cell r="AD453" t="str">
            <v>4Q01</v>
          </cell>
          <cell r="AG453" t="str">
            <v>YEAR</v>
          </cell>
        </row>
        <row r="454">
          <cell r="E454" t="str">
            <v>JAN</v>
          </cell>
          <cell r="F454" t="str">
            <v>FEB</v>
          </cell>
          <cell r="G454" t="str">
            <v>MAR</v>
          </cell>
          <cell r="I454" t="str">
            <v xml:space="preserve"> AOP </v>
          </cell>
          <cell r="J454" t="str">
            <v>ACTUAL</v>
          </cell>
          <cell r="L454" t="str">
            <v>APR</v>
          </cell>
          <cell r="M454" t="str">
            <v>MAY</v>
          </cell>
          <cell r="N454" t="str">
            <v>JUN</v>
          </cell>
          <cell r="P454" t="str">
            <v xml:space="preserve"> AOP </v>
          </cell>
          <cell r="Q454" t="str">
            <v>ACTUAL</v>
          </cell>
          <cell r="S454" t="str">
            <v>JUL</v>
          </cell>
          <cell r="T454" t="str">
            <v>AUG</v>
          </cell>
          <cell r="U454" t="str">
            <v>SEP</v>
          </cell>
          <cell r="W454" t="str">
            <v xml:space="preserve"> AOP </v>
          </cell>
          <cell r="X454" t="str">
            <v>ACTUAL</v>
          </cell>
          <cell r="Z454" t="str">
            <v xml:space="preserve"> OCT </v>
          </cell>
          <cell r="AA454" t="str">
            <v xml:space="preserve"> NOV </v>
          </cell>
          <cell r="AB454" t="str">
            <v xml:space="preserve"> DEC </v>
          </cell>
          <cell r="AD454" t="str">
            <v xml:space="preserve"> AOP </v>
          </cell>
          <cell r="AE454" t="str">
            <v xml:space="preserve"> OUTL</v>
          </cell>
          <cell r="AG454" t="str">
            <v xml:space="preserve"> AOP </v>
          </cell>
          <cell r="AH454" t="str">
            <v xml:space="preserve"> OUTL</v>
          </cell>
        </row>
        <row r="455">
          <cell r="A455" t="str">
            <v>ORDERS</v>
          </cell>
          <cell r="E455">
            <v>0</v>
          </cell>
          <cell r="F455">
            <v>0</v>
          </cell>
          <cell r="G455">
            <v>0</v>
          </cell>
          <cell r="I455">
            <v>0</v>
          </cell>
          <cell r="J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0</v>
          </cell>
          <cell r="Q455">
            <v>0</v>
          </cell>
          <cell r="S455">
            <v>0</v>
          </cell>
          <cell r="T455">
            <v>0</v>
          </cell>
          <cell r="U455">
            <v>3.5019999999999998</v>
          </cell>
          <cell r="W455">
            <v>3.5019999999999998</v>
          </cell>
          <cell r="X455">
            <v>3.5019999999999998</v>
          </cell>
          <cell r="Z455">
            <v>8.7035</v>
          </cell>
          <cell r="AA455">
            <v>8.7035</v>
          </cell>
          <cell r="AB455">
            <v>8.7550000000000008</v>
          </cell>
          <cell r="AD455">
            <v>26.161999999999999</v>
          </cell>
          <cell r="AE455">
            <v>26.161999999999999</v>
          </cell>
          <cell r="AG455">
            <v>29.663999999999998</v>
          </cell>
          <cell r="AH455">
            <v>29.663999999999998</v>
          </cell>
        </row>
        <row r="457">
          <cell r="A457" t="str">
            <v>HARDWARE SALES</v>
          </cell>
          <cell r="E457">
            <v>0</v>
          </cell>
          <cell r="F457">
            <v>0</v>
          </cell>
          <cell r="G457">
            <v>0</v>
          </cell>
          <cell r="I457">
            <v>0</v>
          </cell>
          <cell r="J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0</v>
          </cell>
          <cell r="Q457">
            <v>0</v>
          </cell>
          <cell r="S457">
            <v>0</v>
          </cell>
          <cell r="T457">
            <v>0</v>
          </cell>
          <cell r="U457">
            <v>1.9</v>
          </cell>
          <cell r="W457">
            <v>1.9</v>
          </cell>
          <cell r="X457">
            <v>1.9</v>
          </cell>
          <cell r="Z457">
            <v>4.95</v>
          </cell>
          <cell r="AA457">
            <v>4.95</v>
          </cell>
          <cell r="AB457">
            <v>5</v>
          </cell>
          <cell r="AD457">
            <v>14.9</v>
          </cell>
          <cell r="AE457">
            <v>14.9</v>
          </cell>
          <cell r="AG457">
            <v>16.8</v>
          </cell>
          <cell r="AH457">
            <v>16.8</v>
          </cell>
        </row>
        <row r="458">
          <cell r="A458" t="str">
            <v>SOFTWARE SALES</v>
          </cell>
          <cell r="E458">
            <v>0</v>
          </cell>
          <cell r="F458">
            <v>0</v>
          </cell>
          <cell r="G458">
            <v>0</v>
          </cell>
          <cell r="I458">
            <v>0</v>
          </cell>
          <cell r="J458">
            <v>0</v>
          </cell>
          <cell r="L458">
            <v>0</v>
          </cell>
          <cell r="M458">
            <v>0</v>
          </cell>
          <cell r="N458">
            <v>0</v>
          </cell>
          <cell r="P458">
            <v>0</v>
          </cell>
          <cell r="Q458">
            <v>0</v>
          </cell>
          <cell r="S458">
            <v>0</v>
          </cell>
          <cell r="T458">
            <v>0</v>
          </cell>
          <cell r="U458">
            <v>1.5</v>
          </cell>
          <cell r="W458">
            <v>1.5</v>
          </cell>
          <cell r="X458">
            <v>1.5</v>
          </cell>
          <cell r="Z458">
            <v>3.5</v>
          </cell>
          <cell r="AA458">
            <v>3.5</v>
          </cell>
          <cell r="AB458">
            <v>3.5</v>
          </cell>
          <cell r="AD458">
            <v>10.5</v>
          </cell>
          <cell r="AE458">
            <v>10.5</v>
          </cell>
          <cell r="AG458">
            <v>12</v>
          </cell>
          <cell r="AH458">
            <v>12</v>
          </cell>
        </row>
        <row r="459">
          <cell r="A459" t="str">
            <v>SERVICE SALES</v>
          </cell>
          <cell r="E459">
            <v>0</v>
          </cell>
          <cell r="F459">
            <v>0</v>
          </cell>
          <cell r="G459">
            <v>0</v>
          </cell>
          <cell r="I459">
            <v>0</v>
          </cell>
          <cell r="J459">
            <v>0</v>
          </cell>
          <cell r="L459">
            <v>0</v>
          </cell>
          <cell r="M459">
            <v>0</v>
          </cell>
          <cell r="N459">
            <v>0</v>
          </cell>
          <cell r="P459">
            <v>0</v>
          </cell>
          <cell r="Q459">
            <v>0</v>
          </cell>
          <cell r="S459">
            <v>0</v>
          </cell>
          <cell r="T459">
            <v>0</v>
          </cell>
          <cell r="U459">
            <v>0</v>
          </cell>
          <cell r="W459">
            <v>0</v>
          </cell>
          <cell r="X459">
            <v>0</v>
          </cell>
          <cell r="Z459">
            <v>0</v>
          </cell>
          <cell r="AA459">
            <v>0</v>
          </cell>
          <cell r="AB459">
            <v>0</v>
          </cell>
          <cell r="AD459">
            <v>0</v>
          </cell>
          <cell r="AE459">
            <v>0</v>
          </cell>
          <cell r="AG459">
            <v>0</v>
          </cell>
          <cell r="AH459">
            <v>0</v>
          </cell>
        </row>
        <row r="460">
          <cell r="A460" t="str">
            <v>OTHER SALES</v>
          </cell>
          <cell r="E460">
            <v>0</v>
          </cell>
          <cell r="F460">
            <v>0</v>
          </cell>
          <cell r="G460">
            <v>0</v>
          </cell>
          <cell r="I460">
            <v>0</v>
          </cell>
          <cell r="J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0</v>
          </cell>
          <cell r="Q460">
            <v>0</v>
          </cell>
          <cell r="S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Z460">
            <v>0</v>
          </cell>
          <cell r="AA460">
            <v>0</v>
          </cell>
          <cell r="AB460">
            <v>0</v>
          </cell>
          <cell r="AD460">
            <v>0</v>
          </cell>
          <cell r="AE460">
            <v>0</v>
          </cell>
          <cell r="AG460">
            <v>0</v>
          </cell>
          <cell r="AH460">
            <v>0</v>
          </cell>
        </row>
        <row r="461">
          <cell r="E461" t="str">
            <v xml:space="preserve">______ </v>
          </cell>
          <cell r="F461" t="str">
            <v xml:space="preserve">______ </v>
          </cell>
          <cell r="G461" t="str">
            <v xml:space="preserve">______ </v>
          </cell>
          <cell r="I461" t="str">
            <v xml:space="preserve">______ </v>
          </cell>
          <cell r="J461" t="str">
            <v xml:space="preserve">______ </v>
          </cell>
          <cell r="L461" t="str">
            <v xml:space="preserve">______ </v>
          </cell>
          <cell r="M461" t="str">
            <v xml:space="preserve">______ </v>
          </cell>
          <cell r="N461" t="str">
            <v xml:space="preserve">______ </v>
          </cell>
          <cell r="P461" t="str">
            <v xml:space="preserve">______ </v>
          </cell>
          <cell r="Q461" t="str">
            <v xml:space="preserve">______ </v>
          </cell>
          <cell r="S461" t="str">
            <v xml:space="preserve">______ </v>
          </cell>
          <cell r="T461" t="str">
            <v xml:space="preserve">______ </v>
          </cell>
          <cell r="U461" t="str">
            <v xml:space="preserve">______ </v>
          </cell>
          <cell r="W461" t="str">
            <v xml:space="preserve">______ </v>
          </cell>
          <cell r="X461" t="str">
            <v xml:space="preserve">______ </v>
          </cell>
          <cell r="Z461" t="str">
            <v xml:space="preserve">______ </v>
          </cell>
          <cell r="AA461" t="str">
            <v xml:space="preserve">______ </v>
          </cell>
          <cell r="AB461" t="str">
            <v xml:space="preserve">______ </v>
          </cell>
          <cell r="AD461" t="str">
            <v xml:space="preserve">______ </v>
          </cell>
          <cell r="AE461" t="str">
            <v xml:space="preserve">______ </v>
          </cell>
          <cell r="AG461" t="str">
            <v xml:space="preserve">______ </v>
          </cell>
          <cell r="AH461" t="str">
            <v xml:space="preserve">______ </v>
          </cell>
        </row>
        <row r="462">
          <cell r="A462" t="str">
            <v>SALES</v>
          </cell>
          <cell r="E462">
            <v>0</v>
          </cell>
          <cell r="F462">
            <v>0</v>
          </cell>
          <cell r="G462">
            <v>0</v>
          </cell>
          <cell r="I462">
            <v>0</v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0</v>
          </cell>
          <cell r="Q462">
            <v>0</v>
          </cell>
          <cell r="S462">
            <v>0</v>
          </cell>
          <cell r="T462">
            <v>0</v>
          </cell>
          <cell r="U462">
            <v>3.4</v>
          </cell>
          <cell r="W462">
            <v>3.4</v>
          </cell>
          <cell r="X462">
            <v>3.4</v>
          </cell>
          <cell r="Z462">
            <v>8.4499999999999993</v>
          </cell>
          <cell r="AA462">
            <v>8.4499999999999993</v>
          </cell>
          <cell r="AB462">
            <v>8.5</v>
          </cell>
          <cell r="AD462">
            <v>25.4</v>
          </cell>
          <cell r="AE462">
            <v>25.4</v>
          </cell>
          <cell r="AG462">
            <v>28.8</v>
          </cell>
          <cell r="AH462">
            <v>28.8</v>
          </cell>
        </row>
        <row r="464">
          <cell r="A464" t="str">
            <v>STANDARD MARGIN</v>
          </cell>
          <cell r="E464">
            <v>0</v>
          </cell>
          <cell r="F464">
            <v>0</v>
          </cell>
          <cell r="G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S464">
            <v>0</v>
          </cell>
          <cell r="T464">
            <v>0</v>
          </cell>
          <cell r="U464">
            <v>2.35</v>
          </cell>
          <cell r="W464">
            <v>2.35</v>
          </cell>
          <cell r="X464">
            <v>2.35</v>
          </cell>
          <cell r="Z464">
            <v>5.55</v>
          </cell>
          <cell r="AA464">
            <v>5.55</v>
          </cell>
          <cell r="AB464">
            <v>5.58</v>
          </cell>
          <cell r="AD464">
            <v>16.68</v>
          </cell>
          <cell r="AE464">
            <v>16.68</v>
          </cell>
          <cell r="AG464">
            <v>19.03</v>
          </cell>
          <cell r="AH464">
            <v>19.03</v>
          </cell>
        </row>
        <row r="465">
          <cell r="B465" t="str">
            <v>% SALES</v>
          </cell>
          <cell r="E465">
            <v>0</v>
          </cell>
          <cell r="F465">
            <v>0</v>
          </cell>
          <cell r="G465">
            <v>0</v>
          </cell>
          <cell r="I465">
            <v>0</v>
          </cell>
          <cell r="J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0</v>
          </cell>
          <cell r="Q465">
            <v>0</v>
          </cell>
          <cell r="S465">
            <v>0</v>
          </cell>
          <cell r="T465">
            <v>0</v>
          </cell>
          <cell r="U465">
            <v>0.69117647058823539</v>
          </cell>
          <cell r="W465">
            <v>0.69117647058823539</v>
          </cell>
          <cell r="X465">
            <v>0.69117647058823539</v>
          </cell>
          <cell r="Z465">
            <v>0.65680473372781067</v>
          </cell>
          <cell r="AA465">
            <v>0.65680473372781067</v>
          </cell>
          <cell r="AB465">
            <v>0.65647058823529414</v>
          </cell>
          <cell r="AD465">
            <v>0.6566929133858268</v>
          </cell>
          <cell r="AE465">
            <v>0.6566929133858268</v>
          </cell>
          <cell r="AG465">
            <v>0.66076388888888893</v>
          </cell>
          <cell r="AH465">
            <v>0.66076388888888893</v>
          </cell>
        </row>
        <row r="467">
          <cell r="A467" t="str">
            <v>OPS PERIOD COSTS</v>
          </cell>
          <cell r="E467">
            <v>0</v>
          </cell>
          <cell r="F467">
            <v>0</v>
          </cell>
          <cell r="G467">
            <v>0</v>
          </cell>
          <cell r="I467">
            <v>0</v>
          </cell>
          <cell r="J467">
            <v>0</v>
          </cell>
          <cell r="L467">
            <v>3.2000000000000001E-2</v>
          </cell>
          <cell r="M467">
            <v>3.2000000000000001E-2</v>
          </cell>
          <cell r="N467">
            <v>3.2000000000000001E-2</v>
          </cell>
          <cell r="P467">
            <v>9.6000000000000002E-2</v>
          </cell>
          <cell r="Q467">
            <v>9.6000000000000002E-2</v>
          </cell>
          <cell r="S467">
            <v>3.2000000000000001E-2</v>
          </cell>
          <cell r="T467">
            <v>3.2000000000000001E-2</v>
          </cell>
          <cell r="U467">
            <v>3.2000000000000001E-2</v>
          </cell>
          <cell r="W467">
            <v>9.6000000000000002E-2</v>
          </cell>
          <cell r="X467">
            <v>9.6000000000000002E-2</v>
          </cell>
          <cell r="Z467">
            <v>1.9E-2</v>
          </cell>
          <cell r="AA467">
            <v>1.9E-2</v>
          </cell>
          <cell r="AB467">
            <v>2.8000000000000001E-2</v>
          </cell>
          <cell r="AD467">
            <v>6.6000000000000003E-2</v>
          </cell>
          <cell r="AE467">
            <v>6.6000000000000003E-2</v>
          </cell>
          <cell r="AG467">
            <v>0.25800000000000001</v>
          </cell>
          <cell r="AH467">
            <v>0.25800000000000001</v>
          </cell>
        </row>
        <row r="468">
          <cell r="A468" t="str">
            <v>SOURCING PERIOD COSTS</v>
          </cell>
          <cell r="E468">
            <v>0</v>
          </cell>
          <cell r="F468">
            <v>0</v>
          </cell>
          <cell r="G468">
            <v>0</v>
          </cell>
          <cell r="I468">
            <v>-0.01</v>
          </cell>
          <cell r="J468">
            <v>0</v>
          </cell>
          <cell r="L468">
            <v>-0.01</v>
          </cell>
          <cell r="M468">
            <v>-0.01</v>
          </cell>
          <cell r="N468">
            <v>-0.01</v>
          </cell>
          <cell r="P468">
            <v>-0.03</v>
          </cell>
          <cell r="Q468">
            <v>-0.03</v>
          </cell>
          <cell r="S468">
            <v>-2.5000000000000001E-2</v>
          </cell>
          <cell r="T468">
            <v>-2.5000000000000001E-2</v>
          </cell>
          <cell r="U468">
            <v>-0.03</v>
          </cell>
          <cell r="W468">
            <v>-0.08</v>
          </cell>
          <cell r="X468">
            <v>-0.08</v>
          </cell>
          <cell r="Z468">
            <v>-0.06</v>
          </cell>
          <cell r="AA468">
            <v>-0.06</v>
          </cell>
          <cell r="AB468">
            <v>-0.06</v>
          </cell>
          <cell r="AD468">
            <v>-0.18</v>
          </cell>
          <cell r="AE468">
            <v>-0.18</v>
          </cell>
          <cell r="AG468">
            <v>-0.3</v>
          </cell>
          <cell r="AH468">
            <v>-0.28999999999999998</v>
          </cell>
        </row>
        <row r="469">
          <cell r="A469" t="str">
            <v>STD AMORT/INV COSTS</v>
          </cell>
          <cell r="E469">
            <v>0</v>
          </cell>
          <cell r="F469">
            <v>0</v>
          </cell>
          <cell r="G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0</v>
          </cell>
          <cell r="Q469">
            <v>0</v>
          </cell>
          <cell r="S469">
            <v>2.8000000000000001E-2</v>
          </cell>
          <cell r="T469">
            <v>2.8000000000000001E-2</v>
          </cell>
          <cell r="U469">
            <v>2.9000000000000001E-2</v>
          </cell>
          <cell r="W469">
            <v>8.5000000000000006E-2</v>
          </cell>
          <cell r="X469">
            <v>8.5000000000000006E-2</v>
          </cell>
          <cell r="Z469">
            <v>2.8000000000000001E-2</v>
          </cell>
          <cell r="AA469">
            <v>2.8000000000000001E-2</v>
          </cell>
          <cell r="AB469">
            <v>2.9000000000000001E-2</v>
          </cell>
          <cell r="AD469">
            <v>8.5000000000000006E-2</v>
          </cell>
          <cell r="AE469">
            <v>8.5000000000000006E-2</v>
          </cell>
          <cell r="AG469">
            <v>0.17</v>
          </cell>
          <cell r="AH469">
            <v>0.17</v>
          </cell>
        </row>
        <row r="470">
          <cell r="A470" t="str">
            <v>SERVICE PERIOD COSTS</v>
          </cell>
          <cell r="E470">
            <v>0</v>
          </cell>
          <cell r="F470">
            <v>0</v>
          </cell>
          <cell r="G470">
            <v>0</v>
          </cell>
          <cell r="I470">
            <v>0</v>
          </cell>
          <cell r="J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0</v>
          </cell>
          <cell r="Q470">
            <v>0</v>
          </cell>
          <cell r="S470">
            <v>4.4999999999999998E-2</v>
          </cell>
          <cell r="T470">
            <v>4.4999999999999998E-2</v>
          </cell>
          <cell r="U470">
            <v>0</v>
          </cell>
          <cell r="W470">
            <v>0.09</v>
          </cell>
          <cell r="X470">
            <v>0.09</v>
          </cell>
          <cell r="Z470">
            <v>0</v>
          </cell>
          <cell r="AA470">
            <v>0</v>
          </cell>
          <cell r="AB470">
            <v>0</v>
          </cell>
          <cell r="AD470">
            <v>0</v>
          </cell>
          <cell r="AE470">
            <v>0</v>
          </cell>
          <cell r="AG470">
            <v>0.09</v>
          </cell>
          <cell r="AH470">
            <v>0.09</v>
          </cell>
        </row>
        <row r="471">
          <cell r="A471" t="str">
            <v>OTHER</v>
          </cell>
          <cell r="E471">
            <v>0</v>
          </cell>
          <cell r="F471">
            <v>0</v>
          </cell>
          <cell r="G471">
            <v>0</v>
          </cell>
          <cell r="I471">
            <v>0</v>
          </cell>
          <cell r="J471">
            <v>0</v>
          </cell>
          <cell r="L471">
            <v>3.3000000000000002E-2</v>
          </cell>
          <cell r="M471">
            <v>3.3000000000000002E-2</v>
          </cell>
          <cell r="N471">
            <v>3.4000000000000002E-2</v>
          </cell>
          <cell r="P471">
            <v>0.1</v>
          </cell>
          <cell r="Q471">
            <v>0.1</v>
          </cell>
          <cell r="S471">
            <v>6.6000000000000003E-2</v>
          </cell>
          <cell r="T471">
            <v>6.6000000000000003E-2</v>
          </cell>
          <cell r="U471">
            <v>0.313</v>
          </cell>
          <cell r="W471">
            <v>0.44500000000000001</v>
          </cell>
          <cell r="X471">
            <v>0.44500000000000001</v>
          </cell>
          <cell r="Z471">
            <v>0.41099999999999998</v>
          </cell>
          <cell r="AA471">
            <v>0.41099999999999998</v>
          </cell>
          <cell r="AB471">
            <v>0.41799999999999998</v>
          </cell>
          <cell r="AD471">
            <v>1.24</v>
          </cell>
          <cell r="AE471">
            <v>1.24</v>
          </cell>
          <cell r="AG471">
            <v>1.7850000000000001</v>
          </cell>
          <cell r="AH471">
            <v>1.7850000000000001</v>
          </cell>
        </row>
        <row r="472">
          <cell r="E472" t="str">
            <v xml:space="preserve">______ </v>
          </cell>
          <cell r="F472" t="str">
            <v xml:space="preserve">______ </v>
          </cell>
          <cell r="G472" t="str">
            <v xml:space="preserve">______ </v>
          </cell>
          <cell r="I472" t="str">
            <v xml:space="preserve">______ </v>
          </cell>
          <cell r="J472" t="str">
            <v xml:space="preserve">______ </v>
          </cell>
          <cell r="L472" t="str">
            <v xml:space="preserve">______ </v>
          </cell>
          <cell r="M472" t="str">
            <v xml:space="preserve">______ </v>
          </cell>
          <cell r="N472" t="str">
            <v xml:space="preserve">______ </v>
          </cell>
          <cell r="P472" t="str">
            <v xml:space="preserve">______ </v>
          </cell>
          <cell r="Q472" t="str">
            <v xml:space="preserve">______ </v>
          </cell>
          <cell r="S472" t="str">
            <v xml:space="preserve">______ </v>
          </cell>
          <cell r="T472" t="str">
            <v xml:space="preserve">______ </v>
          </cell>
          <cell r="U472" t="str">
            <v xml:space="preserve">______ </v>
          </cell>
          <cell r="W472" t="str">
            <v xml:space="preserve">______ </v>
          </cell>
          <cell r="X472" t="str">
            <v xml:space="preserve">______ </v>
          </cell>
          <cell r="Z472" t="str">
            <v xml:space="preserve">______ </v>
          </cell>
          <cell r="AA472" t="str">
            <v xml:space="preserve">______ </v>
          </cell>
          <cell r="AB472" t="str">
            <v xml:space="preserve">______ </v>
          </cell>
          <cell r="AD472" t="str">
            <v xml:space="preserve">______ </v>
          </cell>
          <cell r="AE472" t="str">
            <v xml:space="preserve">______ </v>
          </cell>
          <cell r="AG472" t="str">
            <v xml:space="preserve">______ </v>
          </cell>
          <cell r="AH472" t="str">
            <v xml:space="preserve">______ </v>
          </cell>
        </row>
        <row r="473">
          <cell r="A473" t="str">
            <v>TOTAL PERIOD COSTS</v>
          </cell>
          <cell r="E473">
            <v>0</v>
          </cell>
          <cell r="F473">
            <v>0</v>
          </cell>
          <cell r="G473">
            <v>0</v>
          </cell>
          <cell r="I473">
            <v>-0.01</v>
          </cell>
          <cell r="J473">
            <v>0</v>
          </cell>
          <cell r="L473">
            <v>5.5E-2</v>
          </cell>
          <cell r="M473">
            <v>5.5E-2</v>
          </cell>
          <cell r="N473">
            <v>5.6000000000000001E-2</v>
          </cell>
          <cell r="P473">
            <v>0.16600000000000001</v>
          </cell>
          <cell r="Q473">
            <v>0.16600000000000001</v>
          </cell>
          <cell r="S473">
            <v>0.14600000000000002</v>
          </cell>
          <cell r="T473">
            <v>0.14600000000000002</v>
          </cell>
          <cell r="U473">
            <v>0.34400000000000003</v>
          </cell>
          <cell r="W473">
            <v>0.63600000000000001</v>
          </cell>
          <cell r="X473">
            <v>0.63600000000000001</v>
          </cell>
          <cell r="Z473">
            <v>0.39799999999999996</v>
          </cell>
          <cell r="AA473">
            <v>0.39799999999999996</v>
          </cell>
          <cell r="AB473">
            <v>0.41499999999999998</v>
          </cell>
          <cell r="AD473">
            <v>1.2110000000000001</v>
          </cell>
          <cell r="AE473">
            <v>1.2110000000000001</v>
          </cell>
          <cell r="AG473">
            <v>2.0030000000000001</v>
          </cell>
          <cell r="AH473">
            <v>2.0130000000000003</v>
          </cell>
        </row>
        <row r="475">
          <cell r="A475" t="str">
            <v>GROSS MARGIN</v>
          </cell>
          <cell r="E475">
            <v>0</v>
          </cell>
          <cell r="F475">
            <v>0</v>
          </cell>
          <cell r="G475">
            <v>0</v>
          </cell>
          <cell r="I475">
            <v>0.01</v>
          </cell>
          <cell r="J475">
            <v>0</v>
          </cell>
          <cell r="L475">
            <v>-5.5E-2</v>
          </cell>
          <cell r="M475">
            <v>-5.5E-2</v>
          </cell>
          <cell r="N475">
            <v>-5.6000000000000001E-2</v>
          </cell>
          <cell r="P475">
            <v>-0.16600000000000001</v>
          </cell>
          <cell r="Q475">
            <v>-0.16600000000000001</v>
          </cell>
          <cell r="S475">
            <v>-0.14600000000000002</v>
          </cell>
          <cell r="T475">
            <v>-0.14600000000000002</v>
          </cell>
          <cell r="U475">
            <v>2.0060000000000002</v>
          </cell>
          <cell r="W475">
            <v>1.714</v>
          </cell>
          <cell r="X475">
            <v>1.714</v>
          </cell>
          <cell r="Z475">
            <v>5.1520000000000001</v>
          </cell>
          <cell r="AA475">
            <v>5.1520000000000001</v>
          </cell>
          <cell r="AB475">
            <v>5.165</v>
          </cell>
          <cell r="AD475">
            <v>15.468999999999999</v>
          </cell>
          <cell r="AE475">
            <v>15.468999999999999</v>
          </cell>
          <cell r="AG475">
            <v>17.027000000000001</v>
          </cell>
          <cell r="AH475">
            <v>17.016999999999999</v>
          </cell>
        </row>
        <row r="476">
          <cell r="B476" t="str">
            <v>% SALES</v>
          </cell>
          <cell r="E476">
            <v>0</v>
          </cell>
          <cell r="F476">
            <v>0</v>
          </cell>
          <cell r="G476">
            <v>0</v>
          </cell>
          <cell r="I476">
            <v>0</v>
          </cell>
          <cell r="J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S476">
            <v>0</v>
          </cell>
          <cell r="T476">
            <v>0</v>
          </cell>
          <cell r="U476">
            <v>0.59000000000000008</v>
          </cell>
          <cell r="W476">
            <v>0.50411764705882356</v>
          </cell>
          <cell r="X476">
            <v>0.50411764705882356</v>
          </cell>
          <cell r="Z476">
            <v>0.60970414201183443</v>
          </cell>
          <cell r="AA476">
            <v>0.60970414201183443</v>
          </cell>
          <cell r="AB476">
            <v>0.60764705882352943</v>
          </cell>
          <cell r="AD476">
            <v>0.60901574803149605</v>
          </cell>
          <cell r="AE476">
            <v>0.60901574803149605</v>
          </cell>
          <cell r="AG476">
            <v>0.59121527777777783</v>
          </cell>
          <cell r="AH476">
            <v>0.59086805555555555</v>
          </cell>
        </row>
        <row r="478">
          <cell r="A478" t="str">
            <v>R&amp;D EXPENSE</v>
          </cell>
          <cell r="E478">
            <v>0.55200000000000005</v>
          </cell>
          <cell r="F478">
            <v>0.64500000000000002</v>
          </cell>
          <cell r="G478">
            <v>0.78400000000000003</v>
          </cell>
          <cell r="I478">
            <v>3.84</v>
          </cell>
          <cell r="J478">
            <v>1.9810000000000001</v>
          </cell>
          <cell r="L478">
            <v>0.6</v>
          </cell>
          <cell r="M478">
            <v>0.6</v>
          </cell>
          <cell r="N478">
            <v>0.8</v>
          </cell>
          <cell r="P478">
            <v>4.125</v>
          </cell>
          <cell r="Q478">
            <v>2</v>
          </cell>
          <cell r="S478">
            <v>1.56</v>
          </cell>
          <cell r="T478">
            <v>1.56</v>
          </cell>
          <cell r="U478">
            <v>1.56</v>
          </cell>
          <cell r="W478">
            <v>4.68</v>
          </cell>
          <cell r="X478">
            <v>4.68</v>
          </cell>
          <cell r="Z478">
            <v>1.7230000000000001</v>
          </cell>
          <cell r="AA478">
            <v>1.7230000000000001</v>
          </cell>
          <cell r="AB478">
            <v>1.7230000000000001</v>
          </cell>
          <cell r="AD478">
            <v>5.1690000000000005</v>
          </cell>
          <cell r="AE478">
            <v>5.1690000000000005</v>
          </cell>
          <cell r="AG478">
            <v>17.814</v>
          </cell>
          <cell r="AH478">
            <v>13.83</v>
          </cell>
        </row>
        <row r="479">
          <cell r="A479" t="str">
            <v>SLS &amp; MKTG EXP - DIV</v>
          </cell>
          <cell r="E479">
            <v>0.25800000000000001</v>
          </cell>
          <cell r="F479">
            <v>0.433</v>
          </cell>
          <cell r="G479">
            <v>0.434</v>
          </cell>
          <cell r="I479">
            <v>1.3</v>
          </cell>
          <cell r="J479">
            <v>1.125</v>
          </cell>
          <cell r="L479">
            <v>0.46600000000000003</v>
          </cell>
          <cell r="M479">
            <v>0.46600000000000003</v>
          </cell>
          <cell r="N479">
            <v>0.46700000000000003</v>
          </cell>
          <cell r="P479">
            <v>1.399</v>
          </cell>
          <cell r="Q479">
            <v>1.399</v>
          </cell>
          <cell r="S479">
            <v>0.433</v>
          </cell>
          <cell r="T479">
            <v>0.433</v>
          </cell>
          <cell r="U479">
            <v>0.434</v>
          </cell>
          <cell r="W479">
            <v>1.3</v>
          </cell>
          <cell r="X479">
            <v>1.3</v>
          </cell>
          <cell r="Z479">
            <v>0.433</v>
          </cell>
          <cell r="AA479">
            <v>0.433</v>
          </cell>
          <cell r="AB479">
            <v>0.434</v>
          </cell>
          <cell r="AD479">
            <v>1.3</v>
          </cell>
          <cell r="AE479">
            <v>1.3</v>
          </cell>
          <cell r="AG479">
            <v>5.2989999999999995</v>
          </cell>
          <cell r="AH479">
            <v>5.1239999999999997</v>
          </cell>
        </row>
        <row r="480">
          <cell r="A480" t="str">
            <v>SLS &amp; MKTG EXP - ALLOC</v>
          </cell>
          <cell r="E480">
            <v>0.11799999999999999</v>
          </cell>
          <cell r="F480">
            <v>0.14299999999999999</v>
          </cell>
          <cell r="G480">
            <v>0.14299999999999999</v>
          </cell>
          <cell r="I480">
            <v>0.42899999999999994</v>
          </cell>
          <cell r="J480">
            <v>0.40400000000000003</v>
          </cell>
          <cell r="L480">
            <v>0.14299999999999999</v>
          </cell>
          <cell r="M480">
            <v>0.14299999999999999</v>
          </cell>
          <cell r="N480">
            <v>0.14299999999999999</v>
          </cell>
          <cell r="P480">
            <v>0.42899999999999994</v>
          </cell>
          <cell r="Q480">
            <v>0.42899999999999994</v>
          </cell>
          <cell r="S480">
            <v>0.14299999999999999</v>
          </cell>
          <cell r="T480">
            <v>0.14299999999999999</v>
          </cell>
          <cell r="U480">
            <v>0.14299999999999999</v>
          </cell>
          <cell r="W480">
            <v>0.42899999999999994</v>
          </cell>
          <cell r="X480">
            <v>0.42899999999999994</v>
          </cell>
          <cell r="Z480">
            <v>0.14299999999999999</v>
          </cell>
          <cell r="AA480">
            <v>0.14299999999999999</v>
          </cell>
          <cell r="AB480">
            <v>0.14299999999999999</v>
          </cell>
          <cell r="AD480">
            <v>0.42899999999999994</v>
          </cell>
          <cell r="AE480">
            <v>0.42899999999999994</v>
          </cell>
          <cell r="AG480">
            <v>1.7159999999999997</v>
          </cell>
          <cell r="AH480">
            <v>1.6909999999999998</v>
          </cell>
        </row>
        <row r="481">
          <cell r="E481" t="str">
            <v xml:space="preserve">______ </v>
          </cell>
          <cell r="F481" t="str">
            <v xml:space="preserve">______ </v>
          </cell>
          <cell r="G481" t="str">
            <v xml:space="preserve">______ </v>
          </cell>
          <cell r="I481" t="str">
            <v xml:space="preserve">______ </v>
          </cell>
          <cell r="J481" t="str">
            <v xml:space="preserve">______ </v>
          </cell>
          <cell r="L481" t="str">
            <v xml:space="preserve">______ </v>
          </cell>
          <cell r="M481" t="str">
            <v xml:space="preserve">______ </v>
          </cell>
          <cell r="N481" t="str">
            <v xml:space="preserve">______ </v>
          </cell>
          <cell r="P481" t="str">
            <v xml:space="preserve">______ </v>
          </cell>
          <cell r="Q481" t="str">
            <v xml:space="preserve">______ </v>
          </cell>
          <cell r="S481" t="str">
            <v xml:space="preserve">______ </v>
          </cell>
          <cell r="T481" t="str">
            <v xml:space="preserve">______ </v>
          </cell>
          <cell r="U481" t="str">
            <v xml:space="preserve">______ </v>
          </cell>
          <cell r="W481" t="str">
            <v xml:space="preserve">______ </v>
          </cell>
          <cell r="X481" t="str">
            <v xml:space="preserve">______ </v>
          </cell>
          <cell r="Z481" t="str">
            <v xml:space="preserve">______ </v>
          </cell>
          <cell r="AA481" t="str">
            <v xml:space="preserve">______ </v>
          </cell>
          <cell r="AB481" t="str">
            <v xml:space="preserve">______ </v>
          </cell>
          <cell r="AD481" t="str">
            <v xml:space="preserve">______ </v>
          </cell>
          <cell r="AE481" t="str">
            <v xml:space="preserve">______ </v>
          </cell>
          <cell r="AG481" t="str">
            <v xml:space="preserve">______ </v>
          </cell>
          <cell r="AH481" t="str">
            <v xml:space="preserve">______ </v>
          </cell>
        </row>
        <row r="482">
          <cell r="A482" t="str">
            <v>TOTAL SLS &amp; MKTG EXP</v>
          </cell>
          <cell r="E482">
            <v>0.376</v>
          </cell>
          <cell r="F482">
            <v>0.57599999999999996</v>
          </cell>
          <cell r="G482">
            <v>0.57699999999999996</v>
          </cell>
          <cell r="I482">
            <v>1.7290000000000001</v>
          </cell>
          <cell r="J482">
            <v>1.5289999999999999</v>
          </cell>
          <cell r="L482">
            <v>0.60899999999999999</v>
          </cell>
          <cell r="M482">
            <v>0.60899999999999999</v>
          </cell>
          <cell r="N482">
            <v>0.61</v>
          </cell>
          <cell r="P482">
            <v>1.8279999999999998</v>
          </cell>
          <cell r="Q482">
            <v>1.8279999999999998</v>
          </cell>
          <cell r="S482">
            <v>0.57599999999999996</v>
          </cell>
          <cell r="T482">
            <v>0.57599999999999996</v>
          </cell>
          <cell r="U482">
            <v>0.57699999999999996</v>
          </cell>
          <cell r="W482">
            <v>1.7290000000000001</v>
          </cell>
          <cell r="X482">
            <v>1.7290000000000001</v>
          </cell>
          <cell r="Z482">
            <v>0.57599999999999996</v>
          </cell>
          <cell r="AA482">
            <v>0.57599999999999996</v>
          </cell>
          <cell r="AB482">
            <v>0.57699999999999996</v>
          </cell>
          <cell r="AD482">
            <v>1.7290000000000001</v>
          </cell>
          <cell r="AE482">
            <v>1.7290000000000001</v>
          </cell>
          <cell r="AG482">
            <v>7.0149999999999988</v>
          </cell>
          <cell r="AH482">
            <v>6.8149999999999995</v>
          </cell>
        </row>
        <row r="484">
          <cell r="A484" t="str">
            <v>G&amp;A EXP - DIV</v>
          </cell>
          <cell r="E484">
            <v>0</v>
          </cell>
          <cell r="F484">
            <v>6.6000000000000003E-2</v>
          </cell>
          <cell r="G484">
            <v>6.7000000000000004E-2</v>
          </cell>
          <cell r="I484">
            <v>0.19900000000000001</v>
          </cell>
          <cell r="J484">
            <v>0.13300000000000001</v>
          </cell>
          <cell r="L484">
            <v>6.6000000000000003E-2</v>
          </cell>
          <cell r="M484">
            <v>6.6000000000000003E-2</v>
          </cell>
          <cell r="N484">
            <v>6.7000000000000004E-2</v>
          </cell>
          <cell r="P484">
            <v>0.19900000000000001</v>
          </cell>
          <cell r="Q484">
            <v>0.19900000000000001</v>
          </cell>
          <cell r="S484">
            <v>6.6000000000000003E-2</v>
          </cell>
          <cell r="T484">
            <v>6.6000000000000003E-2</v>
          </cell>
          <cell r="U484">
            <v>6.7000000000000004E-2</v>
          </cell>
          <cell r="W484">
            <v>0.19900000000000001</v>
          </cell>
          <cell r="X484">
            <v>0.19900000000000001</v>
          </cell>
          <cell r="Z484">
            <v>6.6000000000000003E-2</v>
          </cell>
          <cell r="AA484">
            <v>6.6000000000000003E-2</v>
          </cell>
          <cell r="AB484">
            <v>6.7000000000000004E-2</v>
          </cell>
          <cell r="AD484">
            <v>0.19900000000000001</v>
          </cell>
          <cell r="AE484">
            <v>0.19900000000000001</v>
          </cell>
          <cell r="AG484">
            <v>0.79600000000000004</v>
          </cell>
          <cell r="AH484">
            <v>0.73</v>
          </cell>
        </row>
        <row r="485">
          <cell r="A485" t="str">
            <v>G&amp;A EXP - ALLOC</v>
          </cell>
          <cell r="E485">
            <v>3.5000000000000003E-2</v>
          </cell>
          <cell r="F485">
            <v>6.5000000000000002E-2</v>
          </cell>
          <cell r="G485">
            <v>6.5000000000000002E-2</v>
          </cell>
          <cell r="I485">
            <v>0.19500000000000001</v>
          </cell>
          <cell r="J485">
            <v>0.16500000000000001</v>
          </cell>
          <cell r="L485">
            <v>6.5000000000000002E-2</v>
          </cell>
          <cell r="M485">
            <v>6.5000000000000002E-2</v>
          </cell>
          <cell r="N485">
            <v>6.5000000000000002E-2</v>
          </cell>
          <cell r="P485">
            <v>0.19500000000000001</v>
          </cell>
          <cell r="Q485">
            <v>0.19500000000000001</v>
          </cell>
          <cell r="S485">
            <v>6.5000000000000002E-2</v>
          </cell>
          <cell r="T485">
            <v>6.5000000000000002E-2</v>
          </cell>
          <cell r="U485">
            <v>6.8000000000000005E-2</v>
          </cell>
          <cell r="W485">
            <v>0.19800000000000001</v>
          </cell>
          <cell r="X485">
            <v>0.19800000000000001</v>
          </cell>
          <cell r="Z485">
            <v>7.1000000000000008E-2</v>
          </cell>
          <cell r="AA485">
            <v>7.1000000000000008E-2</v>
          </cell>
          <cell r="AB485">
            <v>7.1000000000000008E-2</v>
          </cell>
          <cell r="AD485">
            <v>0.21300000000000002</v>
          </cell>
          <cell r="AE485">
            <v>0.21300000000000002</v>
          </cell>
          <cell r="AG485">
            <v>0.80100000000000016</v>
          </cell>
          <cell r="AH485">
            <v>0.77100000000000013</v>
          </cell>
        </row>
        <row r="486">
          <cell r="E486" t="str">
            <v xml:space="preserve">______ </v>
          </cell>
          <cell r="F486" t="str">
            <v xml:space="preserve">______ </v>
          </cell>
          <cell r="G486" t="str">
            <v xml:space="preserve">______ </v>
          </cell>
          <cell r="I486" t="str">
            <v xml:space="preserve">______ </v>
          </cell>
          <cell r="J486" t="str">
            <v xml:space="preserve">______ </v>
          </cell>
          <cell r="L486" t="str">
            <v xml:space="preserve">______ </v>
          </cell>
          <cell r="M486" t="str">
            <v xml:space="preserve">______ </v>
          </cell>
          <cell r="N486" t="str">
            <v xml:space="preserve">______ </v>
          </cell>
          <cell r="P486" t="str">
            <v xml:space="preserve">______ </v>
          </cell>
          <cell r="Q486" t="str">
            <v xml:space="preserve">______ </v>
          </cell>
          <cell r="S486" t="str">
            <v xml:space="preserve">______ </v>
          </cell>
          <cell r="T486" t="str">
            <v xml:space="preserve">______ </v>
          </cell>
          <cell r="U486" t="str">
            <v xml:space="preserve">______ </v>
          </cell>
          <cell r="W486" t="str">
            <v xml:space="preserve">______ </v>
          </cell>
          <cell r="X486" t="str">
            <v xml:space="preserve">______ </v>
          </cell>
          <cell r="Z486" t="str">
            <v xml:space="preserve">______ </v>
          </cell>
          <cell r="AA486" t="str">
            <v xml:space="preserve">______ </v>
          </cell>
          <cell r="AB486" t="str">
            <v xml:space="preserve">______ </v>
          </cell>
          <cell r="AD486" t="str">
            <v xml:space="preserve">______ </v>
          </cell>
          <cell r="AE486" t="str">
            <v xml:space="preserve">______ </v>
          </cell>
          <cell r="AG486" t="str">
            <v xml:space="preserve">______ </v>
          </cell>
          <cell r="AH486" t="str">
            <v xml:space="preserve">______ </v>
          </cell>
        </row>
        <row r="487">
          <cell r="A487" t="str">
            <v>TOTAL G&amp;A EXPENSE</v>
          </cell>
          <cell r="E487">
            <v>3.5000000000000003E-2</v>
          </cell>
          <cell r="F487">
            <v>0.13100000000000001</v>
          </cell>
          <cell r="G487">
            <v>0.13200000000000001</v>
          </cell>
          <cell r="I487">
            <v>0.39400000000000002</v>
          </cell>
          <cell r="J487">
            <v>0.29800000000000004</v>
          </cell>
          <cell r="L487">
            <v>0.13100000000000001</v>
          </cell>
          <cell r="M487">
            <v>0.13100000000000001</v>
          </cell>
          <cell r="N487">
            <v>0.13200000000000001</v>
          </cell>
          <cell r="P487">
            <v>0.39400000000000002</v>
          </cell>
          <cell r="Q487">
            <v>0.39400000000000002</v>
          </cell>
          <cell r="S487">
            <v>0.13100000000000001</v>
          </cell>
          <cell r="T487">
            <v>0.13100000000000001</v>
          </cell>
          <cell r="U487">
            <v>0.13500000000000001</v>
          </cell>
          <cell r="W487">
            <v>0.39700000000000002</v>
          </cell>
          <cell r="X487">
            <v>0.39700000000000002</v>
          </cell>
          <cell r="Z487">
            <v>0.13700000000000001</v>
          </cell>
          <cell r="AA487">
            <v>0.13700000000000001</v>
          </cell>
          <cell r="AB487">
            <v>0.13800000000000001</v>
          </cell>
          <cell r="AD487">
            <v>0.41200000000000003</v>
          </cell>
          <cell r="AE487">
            <v>0.41200000000000003</v>
          </cell>
          <cell r="AG487">
            <v>1.5970000000000002</v>
          </cell>
          <cell r="AH487">
            <v>1.5010000000000001</v>
          </cell>
        </row>
        <row r="489">
          <cell r="A489" t="str">
            <v>S,G&amp;A - DIV</v>
          </cell>
          <cell r="E489">
            <v>0.25800000000000001</v>
          </cell>
          <cell r="F489">
            <v>0.499</v>
          </cell>
          <cell r="G489">
            <v>0.501</v>
          </cell>
          <cell r="I489">
            <v>1.4990000000000001</v>
          </cell>
          <cell r="J489">
            <v>1.258</v>
          </cell>
          <cell r="L489">
            <v>0.53200000000000003</v>
          </cell>
          <cell r="M489">
            <v>0.53200000000000003</v>
          </cell>
          <cell r="N489">
            <v>0.53400000000000003</v>
          </cell>
          <cell r="P489">
            <v>1.5980000000000001</v>
          </cell>
          <cell r="Q489">
            <v>1.5980000000000001</v>
          </cell>
          <cell r="S489">
            <v>0.499</v>
          </cell>
          <cell r="T489">
            <v>0.499</v>
          </cell>
          <cell r="U489">
            <v>0.501</v>
          </cell>
          <cell r="W489">
            <v>1.4990000000000001</v>
          </cell>
          <cell r="X489">
            <v>1.4990000000000001</v>
          </cell>
          <cell r="Z489">
            <v>0.499</v>
          </cell>
          <cell r="AA489">
            <v>0.499</v>
          </cell>
          <cell r="AB489">
            <v>0.501</v>
          </cell>
          <cell r="AD489">
            <v>1.4990000000000001</v>
          </cell>
          <cell r="AE489">
            <v>1.4990000000000001</v>
          </cell>
          <cell r="AG489">
            <v>6.0949999999999998</v>
          </cell>
          <cell r="AH489">
            <v>5.8539999999999992</v>
          </cell>
        </row>
        <row r="490">
          <cell r="A490" t="str">
            <v>S,G&amp;A - ALLOC</v>
          </cell>
          <cell r="E490">
            <v>0.153</v>
          </cell>
          <cell r="F490">
            <v>0.20799999999999999</v>
          </cell>
          <cell r="G490">
            <v>0.20799999999999999</v>
          </cell>
          <cell r="I490">
            <v>0.62399999999999989</v>
          </cell>
          <cell r="J490">
            <v>0.56900000000000006</v>
          </cell>
          <cell r="L490">
            <v>0.20799999999999999</v>
          </cell>
          <cell r="M490">
            <v>0.20799999999999999</v>
          </cell>
          <cell r="N490">
            <v>0.20799999999999999</v>
          </cell>
          <cell r="P490">
            <v>0.62399999999999989</v>
          </cell>
          <cell r="Q490">
            <v>0.62399999999999989</v>
          </cell>
          <cell r="S490">
            <v>0.20799999999999999</v>
          </cell>
          <cell r="T490">
            <v>0.20799999999999999</v>
          </cell>
          <cell r="U490">
            <v>0.21099999999999999</v>
          </cell>
          <cell r="W490">
            <v>0.627</v>
          </cell>
          <cell r="X490">
            <v>0.627</v>
          </cell>
          <cell r="Z490">
            <v>0.214</v>
          </cell>
          <cell r="AA490">
            <v>0.214</v>
          </cell>
          <cell r="AB490">
            <v>0.214</v>
          </cell>
          <cell r="AD490">
            <v>0.6419999999999999</v>
          </cell>
          <cell r="AE490">
            <v>0.6419999999999999</v>
          </cell>
          <cell r="AG490">
            <v>2.5169999999999999</v>
          </cell>
          <cell r="AH490">
            <v>2.4619999999999997</v>
          </cell>
        </row>
        <row r="491">
          <cell r="E491" t="str">
            <v xml:space="preserve">______ </v>
          </cell>
          <cell r="F491" t="str">
            <v xml:space="preserve">______ </v>
          </cell>
          <cell r="G491" t="str">
            <v xml:space="preserve">______ </v>
          </cell>
          <cell r="I491" t="str">
            <v xml:space="preserve">______ </v>
          </cell>
          <cell r="J491" t="str">
            <v xml:space="preserve">______ </v>
          </cell>
          <cell r="L491" t="str">
            <v xml:space="preserve">______ </v>
          </cell>
          <cell r="M491" t="str">
            <v xml:space="preserve">______ </v>
          </cell>
          <cell r="N491" t="str">
            <v xml:space="preserve">______ </v>
          </cell>
          <cell r="P491" t="str">
            <v xml:space="preserve">______ </v>
          </cell>
          <cell r="Q491" t="str">
            <v xml:space="preserve">______ </v>
          </cell>
          <cell r="S491" t="str">
            <v xml:space="preserve">______ </v>
          </cell>
          <cell r="T491" t="str">
            <v xml:space="preserve">______ </v>
          </cell>
          <cell r="U491" t="str">
            <v xml:space="preserve">______ </v>
          </cell>
          <cell r="W491" t="str">
            <v xml:space="preserve">______ </v>
          </cell>
          <cell r="X491" t="str">
            <v xml:space="preserve">______ </v>
          </cell>
          <cell r="Z491" t="str">
            <v xml:space="preserve">______ </v>
          </cell>
          <cell r="AA491" t="str">
            <v xml:space="preserve">______ </v>
          </cell>
          <cell r="AB491" t="str">
            <v xml:space="preserve">______ </v>
          </cell>
          <cell r="AD491" t="str">
            <v xml:space="preserve">______ </v>
          </cell>
          <cell r="AE491" t="str">
            <v xml:space="preserve">______ </v>
          </cell>
          <cell r="AG491" t="str">
            <v xml:space="preserve">______ </v>
          </cell>
          <cell r="AH491" t="str">
            <v xml:space="preserve">______ </v>
          </cell>
        </row>
        <row r="492">
          <cell r="A492" t="str">
            <v>TOTAL OPERATING EXP</v>
          </cell>
          <cell r="E492">
            <v>0.96300000000000008</v>
          </cell>
          <cell r="F492">
            <v>1.3520000000000001</v>
          </cell>
          <cell r="G492">
            <v>1.4930000000000001</v>
          </cell>
          <cell r="I492">
            <v>5.9630000000000001</v>
          </cell>
          <cell r="J492">
            <v>3.8079999999999998</v>
          </cell>
          <cell r="L492">
            <v>1.34</v>
          </cell>
          <cell r="M492">
            <v>1.34</v>
          </cell>
          <cell r="N492">
            <v>1.542</v>
          </cell>
          <cell r="P492">
            <v>6.3469999999999995</v>
          </cell>
          <cell r="Q492">
            <v>4.2219999999999995</v>
          </cell>
          <cell r="S492">
            <v>2.2670000000000003</v>
          </cell>
          <cell r="T492">
            <v>2.2670000000000003</v>
          </cell>
          <cell r="U492">
            <v>2.2719999999999998</v>
          </cell>
          <cell r="W492">
            <v>6.806</v>
          </cell>
          <cell r="X492">
            <v>6.806</v>
          </cell>
          <cell r="Z492">
            <v>2.4359999999999999</v>
          </cell>
          <cell r="AA492">
            <v>2.4359999999999999</v>
          </cell>
          <cell r="AB492">
            <v>2.4380000000000002</v>
          </cell>
          <cell r="AD492">
            <v>7.3100000000000005</v>
          </cell>
          <cell r="AE492">
            <v>7.3100000000000005</v>
          </cell>
          <cell r="AG492">
            <v>26.425999999999998</v>
          </cell>
          <cell r="AH492">
            <v>22.145999999999997</v>
          </cell>
        </row>
        <row r="493">
          <cell r="B493" t="str">
            <v>% SALES</v>
          </cell>
          <cell r="E493">
            <v>0</v>
          </cell>
          <cell r="F493">
            <v>0</v>
          </cell>
          <cell r="G493">
            <v>0</v>
          </cell>
          <cell r="I493">
            <v>0</v>
          </cell>
          <cell r="J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0</v>
          </cell>
          <cell r="Q493">
            <v>0</v>
          </cell>
          <cell r="S493">
            <v>0</v>
          </cell>
          <cell r="T493">
            <v>0</v>
          </cell>
          <cell r="U493">
            <v>0.66823529411764704</v>
          </cell>
          <cell r="W493">
            <v>2.0017647058823531</v>
          </cell>
          <cell r="X493">
            <v>2.0017647058823531</v>
          </cell>
          <cell r="Z493">
            <v>0.28828402366863909</v>
          </cell>
          <cell r="AA493">
            <v>0.28828402366863909</v>
          </cell>
          <cell r="AB493">
            <v>0.2868235294117647</v>
          </cell>
          <cell r="AD493">
            <v>0.28779527559055124</v>
          </cell>
          <cell r="AE493">
            <v>0.28779527559055124</v>
          </cell>
          <cell r="AG493">
            <v>0.91756944444444433</v>
          </cell>
          <cell r="AH493">
            <v>0.76895833333333319</v>
          </cell>
        </row>
        <row r="495">
          <cell r="A495" t="str">
            <v>CONTRIBUTION MARGIN</v>
          </cell>
          <cell r="E495">
            <v>-0.96300000000000008</v>
          </cell>
          <cell r="F495">
            <v>-1.3520000000000001</v>
          </cell>
          <cell r="G495">
            <v>-1.4930000000000001</v>
          </cell>
          <cell r="I495">
            <v>-5.9530000000000003</v>
          </cell>
          <cell r="J495">
            <v>-3.8079999999999998</v>
          </cell>
          <cell r="L495">
            <v>-1.395</v>
          </cell>
          <cell r="M495">
            <v>-1.395</v>
          </cell>
          <cell r="N495">
            <v>-1.5980000000000001</v>
          </cell>
          <cell r="P495">
            <v>-6.5129999999999999</v>
          </cell>
          <cell r="Q495">
            <v>-4.3879999999999999</v>
          </cell>
          <cell r="S495">
            <v>-2.4130000000000003</v>
          </cell>
          <cell r="T495">
            <v>-2.4130000000000003</v>
          </cell>
          <cell r="U495">
            <v>-0.26599999999999957</v>
          </cell>
          <cell r="W495">
            <v>-5.0920000000000005</v>
          </cell>
          <cell r="X495">
            <v>-5.0920000000000005</v>
          </cell>
          <cell r="Z495">
            <v>2.7160000000000002</v>
          </cell>
          <cell r="AA495">
            <v>2.7160000000000002</v>
          </cell>
          <cell r="AB495">
            <v>2.7269999999999999</v>
          </cell>
          <cell r="AD495">
            <v>8.1589999999999989</v>
          </cell>
          <cell r="AE495">
            <v>8.1589999999999989</v>
          </cell>
          <cell r="AG495">
            <v>-9.3989999999999974</v>
          </cell>
          <cell r="AH495">
            <v>-5.1289999999999978</v>
          </cell>
        </row>
        <row r="496">
          <cell r="B496" t="str">
            <v>% SALES</v>
          </cell>
          <cell r="E496">
            <v>0</v>
          </cell>
          <cell r="F496">
            <v>0</v>
          </cell>
          <cell r="G496">
            <v>0</v>
          </cell>
          <cell r="I496">
            <v>0</v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0</v>
          </cell>
          <cell r="Q496">
            <v>0</v>
          </cell>
          <cell r="S496">
            <v>0</v>
          </cell>
          <cell r="T496">
            <v>0</v>
          </cell>
          <cell r="U496">
            <v>-7.8235294117646931E-2</v>
          </cell>
          <cell r="W496">
            <v>-1.4976470588235296</v>
          </cell>
          <cell r="X496">
            <v>-1.4976470588235296</v>
          </cell>
          <cell r="Z496">
            <v>0.32142011834319534</v>
          </cell>
          <cell r="AA496">
            <v>0.32142011834319534</v>
          </cell>
          <cell r="AB496">
            <v>0.32082352941176467</v>
          </cell>
          <cell r="AD496">
            <v>0.32122047244094487</v>
          </cell>
          <cell r="AE496">
            <v>0.32122047244094487</v>
          </cell>
          <cell r="AG496">
            <v>-0.32635416666666656</v>
          </cell>
          <cell r="AH496">
            <v>-0.17809027777777769</v>
          </cell>
        </row>
        <row r="498">
          <cell r="A498" t="str">
            <v>GENERAL FUNDING</v>
          </cell>
          <cell r="E498">
            <v>0</v>
          </cell>
          <cell r="F498">
            <v>0</v>
          </cell>
          <cell r="G498">
            <v>0</v>
          </cell>
          <cell r="I498">
            <v>0</v>
          </cell>
          <cell r="J498">
            <v>0</v>
          </cell>
          <cell r="L498">
            <v>0</v>
          </cell>
          <cell r="M498">
            <v>0</v>
          </cell>
          <cell r="N498">
            <v>0</v>
          </cell>
          <cell r="P498">
            <v>0</v>
          </cell>
          <cell r="Q498">
            <v>0</v>
          </cell>
          <cell r="S498">
            <v>0</v>
          </cell>
          <cell r="T498">
            <v>0</v>
          </cell>
          <cell r="U498">
            <v>-0.23799999999999999</v>
          </cell>
          <cell r="W498">
            <v>-0.23799999999999999</v>
          </cell>
          <cell r="X498">
            <v>-0.23799999999999999</v>
          </cell>
          <cell r="Z498">
            <v>-0.59199999999999997</v>
          </cell>
          <cell r="AA498">
            <v>-0.59199999999999997</v>
          </cell>
          <cell r="AB498">
            <v>-0.59499999999999997</v>
          </cell>
          <cell r="AD498">
            <v>-1.7789999999999999</v>
          </cell>
          <cell r="AE498">
            <v>-1.7789999999999999</v>
          </cell>
          <cell r="AG498">
            <v>-2.0169999999999999</v>
          </cell>
          <cell r="AH498">
            <v>-2.0169999999999999</v>
          </cell>
        </row>
        <row r="499">
          <cell r="A499" t="str">
            <v>R&amp;D ASSESSMENT</v>
          </cell>
          <cell r="E499">
            <v>0</v>
          </cell>
          <cell r="F499">
            <v>0</v>
          </cell>
          <cell r="G499">
            <v>0</v>
          </cell>
          <cell r="I499">
            <v>0</v>
          </cell>
          <cell r="J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0</v>
          </cell>
          <cell r="Q499">
            <v>0</v>
          </cell>
          <cell r="S499">
            <v>0</v>
          </cell>
          <cell r="T499">
            <v>0</v>
          </cell>
          <cell r="U499">
            <v>0.27100000000000002</v>
          </cell>
          <cell r="W499">
            <v>0.27100000000000002</v>
          </cell>
          <cell r="X499">
            <v>0.27100000000000002</v>
          </cell>
          <cell r="Z499">
            <v>0.6774</v>
          </cell>
          <cell r="AA499">
            <v>0.6774</v>
          </cell>
          <cell r="AB499">
            <v>0.68</v>
          </cell>
          <cell r="AD499">
            <v>2.0348000000000002</v>
          </cell>
          <cell r="AE499">
            <v>2.0348000000000002</v>
          </cell>
          <cell r="AG499">
            <v>2.3058000000000001</v>
          </cell>
          <cell r="AH499">
            <v>2.3058000000000001</v>
          </cell>
        </row>
        <row r="500">
          <cell r="A500" t="str">
            <v>CONTRACT SVC CHG</v>
          </cell>
          <cell r="E500">
            <v>0</v>
          </cell>
          <cell r="F500">
            <v>0</v>
          </cell>
          <cell r="G500">
            <v>0</v>
          </cell>
          <cell r="I500">
            <v>0</v>
          </cell>
          <cell r="J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S500">
            <v>0</v>
          </cell>
          <cell r="T500">
            <v>0</v>
          </cell>
          <cell r="U500">
            <v>4.1000000000000002E-2</v>
          </cell>
          <cell r="W500">
            <v>4.1000000000000002E-2</v>
          </cell>
          <cell r="X500">
            <v>4.1000000000000002E-2</v>
          </cell>
          <cell r="Z500">
            <v>0.10100000000000001</v>
          </cell>
          <cell r="AA500">
            <v>0.10100000000000001</v>
          </cell>
          <cell r="AB500">
            <v>0.10199999999999999</v>
          </cell>
          <cell r="AD500">
            <v>0.30399999999999999</v>
          </cell>
          <cell r="AE500">
            <v>0.30399999999999999</v>
          </cell>
          <cell r="AG500">
            <v>0.34499999999999997</v>
          </cell>
          <cell r="AH500">
            <v>0.34499999999999997</v>
          </cell>
        </row>
        <row r="501">
          <cell r="A501" t="str">
            <v>AREA COMPENSATION</v>
          </cell>
          <cell r="E501">
            <v>0</v>
          </cell>
          <cell r="F501">
            <v>0</v>
          </cell>
          <cell r="G501">
            <v>0</v>
          </cell>
          <cell r="I501">
            <v>0</v>
          </cell>
          <cell r="J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0</v>
          </cell>
          <cell r="Q501">
            <v>0</v>
          </cell>
          <cell r="S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Z501">
            <v>0</v>
          </cell>
          <cell r="AA501">
            <v>0</v>
          </cell>
          <cell r="AB501">
            <v>0</v>
          </cell>
          <cell r="AD501">
            <v>0</v>
          </cell>
          <cell r="AE501">
            <v>0</v>
          </cell>
          <cell r="AG501">
            <v>0</v>
          </cell>
          <cell r="AH501">
            <v>0</v>
          </cell>
        </row>
        <row r="502">
          <cell r="E502" t="str">
            <v xml:space="preserve">______ </v>
          </cell>
          <cell r="F502" t="str">
            <v xml:space="preserve">______ </v>
          </cell>
          <cell r="G502" t="str">
            <v xml:space="preserve">______ </v>
          </cell>
          <cell r="I502" t="str">
            <v xml:space="preserve">______ </v>
          </cell>
          <cell r="J502" t="str">
            <v xml:space="preserve">______ </v>
          </cell>
          <cell r="L502" t="str">
            <v xml:space="preserve">______ </v>
          </cell>
          <cell r="M502" t="str">
            <v xml:space="preserve">______ </v>
          </cell>
          <cell r="N502" t="str">
            <v xml:space="preserve">______ </v>
          </cell>
          <cell r="P502" t="str">
            <v xml:space="preserve">______ </v>
          </cell>
          <cell r="Q502" t="str">
            <v xml:space="preserve">______ </v>
          </cell>
          <cell r="S502" t="str">
            <v xml:space="preserve">______ </v>
          </cell>
          <cell r="T502" t="str">
            <v xml:space="preserve">______ </v>
          </cell>
          <cell r="U502" t="str">
            <v xml:space="preserve">______ </v>
          </cell>
          <cell r="W502" t="str">
            <v xml:space="preserve">______ </v>
          </cell>
          <cell r="X502" t="str">
            <v xml:space="preserve">______ </v>
          </cell>
          <cell r="Z502" t="str">
            <v xml:space="preserve">______ </v>
          </cell>
          <cell r="AA502" t="str">
            <v xml:space="preserve">______ </v>
          </cell>
          <cell r="AB502" t="str">
            <v xml:space="preserve">______ </v>
          </cell>
          <cell r="AD502" t="str">
            <v xml:space="preserve">______ </v>
          </cell>
          <cell r="AE502" t="str">
            <v xml:space="preserve">______ </v>
          </cell>
          <cell r="AG502" t="str">
            <v xml:space="preserve">______ </v>
          </cell>
          <cell r="AH502" t="str">
            <v xml:space="preserve">______ </v>
          </cell>
        </row>
        <row r="503">
          <cell r="A503" t="str">
            <v>ASSESSMENTS/FUNDING</v>
          </cell>
          <cell r="E503">
            <v>0</v>
          </cell>
          <cell r="F503">
            <v>0</v>
          </cell>
          <cell r="G503">
            <v>0</v>
          </cell>
          <cell r="I503">
            <v>0</v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0</v>
          </cell>
          <cell r="Q503">
            <v>0</v>
          </cell>
          <cell r="S503">
            <v>0</v>
          </cell>
          <cell r="T503">
            <v>0</v>
          </cell>
          <cell r="U503">
            <v>7.4000000000000038E-2</v>
          </cell>
          <cell r="W503">
            <v>7.4000000000000038E-2</v>
          </cell>
          <cell r="X503">
            <v>7.4000000000000038E-2</v>
          </cell>
          <cell r="Z503">
            <v>0.18640000000000004</v>
          </cell>
          <cell r="AA503">
            <v>0.18640000000000004</v>
          </cell>
          <cell r="AB503">
            <v>0.18700000000000006</v>
          </cell>
          <cell r="AD503">
            <v>0.5598000000000003</v>
          </cell>
          <cell r="AE503">
            <v>0.5598000000000003</v>
          </cell>
          <cell r="AG503">
            <v>0.63380000000000014</v>
          </cell>
          <cell r="AH503">
            <v>0.63380000000000014</v>
          </cell>
        </row>
        <row r="505">
          <cell r="A505" t="str">
            <v>OPERATING PROFIT</v>
          </cell>
          <cell r="E505">
            <v>-0.96300000000000008</v>
          </cell>
          <cell r="F505">
            <v>-1.3520000000000001</v>
          </cell>
          <cell r="G505">
            <v>-1.4930000000000001</v>
          </cell>
          <cell r="I505">
            <v>-5.9530000000000003</v>
          </cell>
          <cell r="J505">
            <v>-3.8079999999999998</v>
          </cell>
          <cell r="L505">
            <v>-1.395</v>
          </cell>
          <cell r="M505">
            <v>-1.395</v>
          </cell>
          <cell r="N505">
            <v>-1.5980000000000001</v>
          </cell>
          <cell r="P505">
            <v>-6.5129999999999999</v>
          </cell>
          <cell r="Q505">
            <v>-4.3879999999999999</v>
          </cell>
          <cell r="S505">
            <v>-2.4130000000000003</v>
          </cell>
          <cell r="T505">
            <v>-2.4130000000000003</v>
          </cell>
          <cell r="U505">
            <v>-0.33999999999999964</v>
          </cell>
          <cell r="W505">
            <v>-5.1660000000000004</v>
          </cell>
          <cell r="X505">
            <v>-5.1660000000000004</v>
          </cell>
          <cell r="Z505">
            <v>2.5296000000000003</v>
          </cell>
          <cell r="AA505">
            <v>2.5296000000000003</v>
          </cell>
          <cell r="AB505">
            <v>2.54</v>
          </cell>
          <cell r="AD505">
            <v>7.5991999999999988</v>
          </cell>
          <cell r="AE505">
            <v>7.5991999999999988</v>
          </cell>
          <cell r="AG505">
            <v>-10.032799999999998</v>
          </cell>
          <cell r="AH505">
            <v>-5.7627999999999977</v>
          </cell>
        </row>
        <row r="506">
          <cell r="B506" t="str">
            <v>% SALES</v>
          </cell>
          <cell r="E506">
            <v>0</v>
          </cell>
          <cell r="F506">
            <v>0</v>
          </cell>
          <cell r="G506">
            <v>0</v>
          </cell>
          <cell r="I506">
            <v>0</v>
          </cell>
          <cell r="J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0</v>
          </cell>
          <cell r="Q506">
            <v>0</v>
          </cell>
          <cell r="S506">
            <v>0</v>
          </cell>
          <cell r="T506">
            <v>0</v>
          </cell>
          <cell r="U506">
            <v>-9.9999999999999895E-2</v>
          </cell>
          <cell r="W506">
            <v>-1.5194117647058825</v>
          </cell>
          <cell r="X506">
            <v>-1.5194117647058825</v>
          </cell>
          <cell r="Z506">
            <v>0.29936094674556218</v>
          </cell>
          <cell r="AA506">
            <v>0.29936094674556218</v>
          </cell>
          <cell r="AB506">
            <v>0.29882352941176471</v>
          </cell>
          <cell r="AD506">
            <v>0.29918110236220469</v>
          </cell>
          <cell r="AE506">
            <v>0.29918110236220469</v>
          </cell>
          <cell r="AG506">
            <v>-0.34836111111111107</v>
          </cell>
          <cell r="AH506">
            <v>-0.20009722222222215</v>
          </cell>
        </row>
        <row r="511">
          <cell r="A511" t="str">
            <v>ALCATEL USA, INC.</v>
          </cell>
        </row>
        <row r="512">
          <cell r="A512" t="str">
            <v xml:space="preserve">NETWORKING SYSTEMS GROUP </v>
          </cell>
        </row>
        <row r="513">
          <cell r="A513" t="str">
            <v>MOTOROLA</v>
          </cell>
        </row>
        <row r="514">
          <cell r="A514" t="str">
            <v>INCOME STATEMENT</v>
          </cell>
        </row>
        <row r="515">
          <cell r="A515" t="str">
            <v>$M</v>
          </cell>
        </row>
        <row r="517">
          <cell r="I517" t="str">
            <v>1Q01</v>
          </cell>
          <cell r="P517" t="str">
            <v>2Q01</v>
          </cell>
          <cell r="W517" t="str">
            <v>3Q01</v>
          </cell>
          <cell r="AD517" t="str">
            <v>4Q01</v>
          </cell>
          <cell r="AG517" t="str">
            <v>YEAR</v>
          </cell>
        </row>
        <row r="518">
          <cell r="E518" t="str">
            <v>JAN</v>
          </cell>
          <cell r="F518" t="str">
            <v>FEB</v>
          </cell>
          <cell r="G518" t="str">
            <v>MAR</v>
          </cell>
          <cell r="I518" t="str">
            <v xml:space="preserve"> AOP </v>
          </cell>
          <cell r="J518" t="str">
            <v>ACTUAL</v>
          </cell>
          <cell r="L518" t="str">
            <v>APR</v>
          </cell>
          <cell r="M518" t="str">
            <v>MAY</v>
          </cell>
          <cell r="N518" t="str">
            <v>JUN</v>
          </cell>
          <cell r="P518" t="str">
            <v xml:space="preserve"> AOP </v>
          </cell>
          <cell r="Q518" t="str">
            <v>ACTUAL</v>
          </cell>
          <cell r="S518" t="str">
            <v>JUL</v>
          </cell>
          <cell r="T518" t="str">
            <v>AUG</v>
          </cell>
          <cell r="U518" t="str">
            <v>SEP</v>
          </cell>
          <cell r="W518" t="str">
            <v xml:space="preserve"> AOP </v>
          </cell>
          <cell r="X518" t="str">
            <v>ACTUAL</v>
          </cell>
          <cell r="Z518" t="str">
            <v xml:space="preserve"> OCT </v>
          </cell>
          <cell r="AA518" t="str">
            <v xml:space="preserve"> NOV </v>
          </cell>
          <cell r="AB518" t="str">
            <v xml:space="preserve"> DEC </v>
          </cell>
          <cell r="AD518" t="str">
            <v xml:space="preserve"> AOP </v>
          </cell>
          <cell r="AE518" t="str">
            <v xml:space="preserve"> OUTL</v>
          </cell>
          <cell r="AG518" t="str">
            <v xml:space="preserve"> AOP </v>
          </cell>
          <cell r="AH518" t="str">
            <v xml:space="preserve"> OUTL</v>
          </cell>
        </row>
        <row r="519">
          <cell r="A519" t="str">
            <v>ORDERS</v>
          </cell>
          <cell r="E519">
            <v>13.7</v>
          </cell>
          <cell r="F519">
            <v>31.8</v>
          </cell>
          <cell r="G519">
            <v>2.9</v>
          </cell>
          <cell r="I519">
            <v>26.949950000000001</v>
          </cell>
          <cell r="J519">
            <v>48.4</v>
          </cell>
          <cell r="L519">
            <v>2.5</v>
          </cell>
          <cell r="M519">
            <v>8.3000000000000007</v>
          </cell>
          <cell r="N519">
            <v>3.3</v>
          </cell>
          <cell r="P519">
            <v>25.066079999999999</v>
          </cell>
          <cell r="Q519">
            <v>14.100000000000001</v>
          </cell>
          <cell r="S519">
            <v>4.3043700000000005</v>
          </cell>
          <cell r="T519">
            <v>5.3343700000000007</v>
          </cell>
          <cell r="U519">
            <v>14.29537</v>
          </cell>
          <cell r="W519">
            <v>23.934110000000004</v>
          </cell>
          <cell r="X519">
            <v>23.934110000000004</v>
          </cell>
          <cell r="Z519">
            <v>2.7696700000000001</v>
          </cell>
          <cell r="AA519">
            <v>4.2106400000000006</v>
          </cell>
          <cell r="AB519">
            <v>11.317639999999999</v>
          </cell>
          <cell r="AD519">
            <v>18.29795</v>
          </cell>
          <cell r="AE519">
            <v>18.29795</v>
          </cell>
          <cell r="AG519">
            <v>94.248090000000005</v>
          </cell>
          <cell r="AH519">
            <v>104.73206</v>
          </cell>
        </row>
        <row r="521">
          <cell r="A521" t="str">
            <v>HARDWARE SALES</v>
          </cell>
          <cell r="E521">
            <v>9.234</v>
          </cell>
          <cell r="F521">
            <v>9.5</v>
          </cell>
          <cell r="G521">
            <v>8.6</v>
          </cell>
          <cell r="I521">
            <v>20.316000000000003</v>
          </cell>
          <cell r="J521">
            <v>27.334000000000003</v>
          </cell>
          <cell r="L521">
            <v>9.6</v>
          </cell>
          <cell r="M521">
            <v>4.3</v>
          </cell>
          <cell r="N521">
            <v>5.0999999999999996</v>
          </cell>
          <cell r="P521">
            <v>18.486999999999998</v>
          </cell>
          <cell r="Q521">
            <v>19</v>
          </cell>
          <cell r="S521">
            <v>3.8959999999999999</v>
          </cell>
          <cell r="T521">
            <v>4.8959999999999999</v>
          </cell>
          <cell r="U521">
            <v>8.5960000000000001</v>
          </cell>
          <cell r="W521">
            <v>17.387999999999998</v>
          </cell>
          <cell r="X521">
            <v>17.387999999999998</v>
          </cell>
          <cell r="Z521">
            <v>2.4060000000000001</v>
          </cell>
          <cell r="AA521">
            <v>3.8050000000000002</v>
          </cell>
          <cell r="AB521">
            <v>5.7050000000000001</v>
          </cell>
          <cell r="AD521">
            <v>11.916</v>
          </cell>
          <cell r="AE521">
            <v>11.916</v>
          </cell>
          <cell r="AG521">
            <v>68.106999999999999</v>
          </cell>
          <cell r="AH521">
            <v>75.638000000000005</v>
          </cell>
        </row>
        <row r="522">
          <cell r="A522" t="str">
            <v>SOFTWARE SALES</v>
          </cell>
          <cell r="E522">
            <v>0</v>
          </cell>
          <cell r="F522">
            <v>0</v>
          </cell>
          <cell r="G522">
            <v>5</v>
          </cell>
          <cell r="I522">
            <v>5</v>
          </cell>
          <cell r="J522">
            <v>5</v>
          </cell>
          <cell r="L522">
            <v>0</v>
          </cell>
          <cell r="M522">
            <v>0</v>
          </cell>
          <cell r="N522">
            <v>5</v>
          </cell>
          <cell r="P522">
            <v>5</v>
          </cell>
          <cell r="Q522">
            <v>5</v>
          </cell>
          <cell r="S522">
            <v>0</v>
          </cell>
          <cell r="T522">
            <v>0</v>
          </cell>
          <cell r="U522">
            <v>5</v>
          </cell>
          <cell r="W522">
            <v>5</v>
          </cell>
          <cell r="X522">
            <v>5</v>
          </cell>
          <cell r="Z522">
            <v>0</v>
          </cell>
          <cell r="AA522">
            <v>0</v>
          </cell>
          <cell r="AB522">
            <v>5</v>
          </cell>
          <cell r="AD522">
            <v>5</v>
          </cell>
          <cell r="AE522">
            <v>5</v>
          </cell>
          <cell r="AG522">
            <v>20</v>
          </cell>
          <cell r="AH522">
            <v>20</v>
          </cell>
        </row>
        <row r="523">
          <cell r="A523" t="str">
            <v>SERVICE SALES</v>
          </cell>
          <cell r="E523">
            <v>0</v>
          </cell>
          <cell r="F523">
            <v>0.2</v>
          </cell>
          <cell r="G523">
            <v>0.7</v>
          </cell>
          <cell r="I523">
            <v>0.84899999999999998</v>
          </cell>
          <cell r="J523">
            <v>0.89999999999999991</v>
          </cell>
          <cell r="L523">
            <v>0.3</v>
          </cell>
          <cell r="M523">
            <v>0.3</v>
          </cell>
          <cell r="N523">
            <v>0.3</v>
          </cell>
          <cell r="P523">
            <v>0.84899999999999998</v>
          </cell>
          <cell r="Q523">
            <v>0.89999999999999991</v>
          </cell>
          <cell r="S523">
            <v>0.28299999999999997</v>
          </cell>
          <cell r="T523">
            <v>0.28299999999999997</v>
          </cell>
          <cell r="U523">
            <v>0.28299999999999997</v>
          </cell>
          <cell r="W523">
            <v>0.84899999999999998</v>
          </cell>
          <cell r="X523">
            <v>0.84899999999999998</v>
          </cell>
          <cell r="Z523">
            <v>0.28299999999999997</v>
          </cell>
          <cell r="AA523">
            <v>0.28299999999999997</v>
          </cell>
          <cell r="AB523">
            <v>0.28299999999999997</v>
          </cell>
          <cell r="AD523">
            <v>0.84899999999999998</v>
          </cell>
          <cell r="AE523">
            <v>0.84899999999999998</v>
          </cell>
          <cell r="AG523">
            <v>3.3959999999999999</v>
          </cell>
          <cell r="AH523">
            <v>3.4980000000000002</v>
          </cell>
        </row>
        <row r="524">
          <cell r="A524" t="str">
            <v>OTHER SALES</v>
          </cell>
          <cell r="E524">
            <v>0</v>
          </cell>
          <cell r="F524">
            <v>0</v>
          </cell>
          <cell r="G524">
            <v>0</v>
          </cell>
          <cell r="I524">
            <v>0</v>
          </cell>
          <cell r="J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0</v>
          </cell>
          <cell r="Q524">
            <v>0</v>
          </cell>
          <cell r="S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Z524">
            <v>0</v>
          </cell>
          <cell r="AA524">
            <v>0</v>
          </cell>
          <cell r="AB524">
            <v>0</v>
          </cell>
          <cell r="AD524">
            <v>0</v>
          </cell>
          <cell r="AE524">
            <v>0</v>
          </cell>
          <cell r="AG524">
            <v>0</v>
          </cell>
          <cell r="AH524">
            <v>0</v>
          </cell>
        </row>
        <row r="525">
          <cell r="E525" t="str">
            <v xml:space="preserve">______ </v>
          </cell>
          <cell r="F525" t="str">
            <v xml:space="preserve">______ </v>
          </cell>
          <cell r="G525" t="str">
            <v xml:space="preserve">______ </v>
          </cell>
          <cell r="I525" t="str">
            <v xml:space="preserve">______ </v>
          </cell>
          <cell r="J525" t="str">
            <v xml:space="preserve">______ </v>
          </cell>
          <cell r="L525" t="str">
            <v xml:space="preserve">______ </v>
          </cell>
          <cell r="M525" t="str">
            <v xml:space="preserve">______ </v>
          </cell>
          <cell r="N525" t="str">
            <v xml:space="preserve">______ </v>
          </cell>
          <cell r="P525" t="str">
            <v xml:space="preserve">______ </v>
          </cell>
          <cell r="Q525" t="str">
            <v xml:space="preserve">______ </v>
          </cell>
          <cell r="S525" t="str">
            <v xml:space="preserve">______ </v>
          </cell>
          <cell r="T525" t="str">
            <v xml:space="preserve">______ </v>
          </cell>
          <cell r="U525" t="str">
            <v xml:space="preserve">______ </v>
          </cell>
          <cell r="W525" t="str">
            <v xml:space="preserve">______ </v>
          </cell>
          <cell r="X525" t="str">
            <v xml:space="preserve">______ </v>
          </cell>
          <cell r="Z525" t="str">
            <v xml:space="preserve">______ </v>
          </cell>
          <cell r="AA525" t="str">
            <v xml:space="preserve">______ </v>
          </cell>
          <cell r="AB525" t="str">
            <v xml:space="preserve">______ </v>
          </cell>
          <cell r="AD525" t="str">
            <v xml:space="preserve">______ </v>
          </cell>
          <cell r="AE525" t="str">
            <v xml:space="preserve">______ </v>
          </cell>
          <cell r="AG525" t="str">
            <v xml:space="preserve">______ </v>
          </cell>
          <cell r="AH525" t="str">
            <v xml:space="preserve">______ </v>
          </cell>
        </row>
        <row r="526">
          <cell r="A526" t="str">
            <v>SALES</v>
          </cell>
          <cell r="E526">
            <v>9.234</v>
          </cell>
          <cell r="F526">
            <v>9.6999999999999993</v>
          </cell>
          <cell r="G526">
            <v>14.299999999999999</v>
          </cell>
          <cell r="I526">
            <v>26.165000000000003</v>
          </cell>
          <cell r="J526">
            <v>33.234000000000002</v>
          </cell>
          <cell r="L526">
            <v>9.9</v>
          </cell>
          <cell r="M526">
            <v>4.5999999999999996</v>
          </cell>
          <cell r="N526">
            <v>10.4</v>
          </cell>
          <cell r="P526">
            <v>24.335999999999999</v>
          </cell>
          <cell r="Q526">
            <v>24.9</v>
          </cell>
          <cell r="S526">
            <v>4.1790000000000003</v>
          </cell>
          <cell r="T526">
            <v>5.1790000000000003</v>
          </cell>
          <cell r="U526">
            <v>13.879</v>
          </cell>
          <cell r="W526">
            <v>23.236999999999998</v>
          </cell>
          <cell r="X526">
            <v>23.236999999999998</v>
          </cell>
          <cell r="Z526">
            <v>2.6890000000000001</v>
          </cell>
          <cell r="AA526">
            <v>4.0880000000000001</v>
          </cell>
          <cell r="AB526">
            <v>10.988</v>
          </cell>
          <cell r="AD526">
            <v>17.765000000000001</v>
          </cell>
          <cell r="AE526">
            <v>17.765000000000001</v>
          </cell>
          <cell r="AG526">
            <v>91.503</v>
          </cell>
          <cell r="AH526">
            <v>99.13600000000001</v>
          </cell>
        </row>
        <row r="528">
          <cell r="A528" t="str">
            <v>STANDARD MARGIN</v>
          </cell>
          <cell r="E528">
            <v>7.2559999999999993</v>
          </cell>
          <cell r="F528">
            <v>7.3</v>
          </cell>
          <cell r="G528">
            <v>11.4</v>
          </cell>
          <cell r="I528">
            <v>18.844000000000001</v>
          </cell>
          <cell r="J528">
            <v>25.956</v>
          </cell>
          <cell r="L528">
            <v>7.5</v>
          </cell>
          <cell r="M528">
            <v>3.1</v>
          </cell>
          <cell r="N528">
            <v>8.8000000000000007</v>
          </cell>
          <cell r="P528">
            <v>19.177</v>
          </cell>
          <cell r="Q528">
            <v>19.399999999999999</v>
          </cell>
          <cell r="S528">
            <v>2.887</v>
          </cell>
          <cell r="T528">
            <v>3.7789999999999999</v>
          </cell>
          <cell r="U528">
            <v>11.779</v>
          </cell>
          <cell r="W528">
            <v>18.445</v>
          </cell>
          <cell r="X528">
            <v>18.445</v>
          </cell>
          <cell r="Z528">
            <v>1.952</v>
          </cell>
          <cell r="AA528">
            <v>2.8809999999999998</v>
          </cell>
          <cell r="AB528">
            <v>9.3350000000000009</v>
          </cell>
          <cell r="AD528">
            <v>14.168000000000001</v>
          </cell>
          <cell r="AE528">
            <v>14.168000000000001</v>
          </cell>
          <cell r="AG528">
            <v>70.634</v>
          </cell>
          <cell r="AH528">
            <v>77.968999999999994</v>
          </cell>
        </row>
        <row r="529">
          <cell r="B529" t="str">
            <v>% SALES</v>
          </cell>
          <cell r="E529">
            <v>0.78579163959280907</v>
          </cell>
          <cell r="F529">
            <v>0.75257731958762886</v>
          </cell>
          <cell r="G529">
            <v>0.7972027972027973</v>
          </cell>
          <cell r="I529">
            <v>0.7201987387731702</v>
          </cell>
          <cell r="J529">
            <v>0.78100740205813313</v>
          </cell>
          <cell r="L529">
            <v>0.75757575757575757</v>
          </cell>
          <cell r="M529">
            <v>0.67391304347826098</v>
          </cell>
          <cell r="N529">
            <v>0.84615384615384615</v>
          </cell>
          <cell r="P529">
            <v>0.78800953320184097</v>
          </cell>
          <cell r="Q529">
            <v>0.77911646586345384</v>
          </cell>
          <cell r="S529">
            <v>0.69083512802105762</v>
          </cell>
          <cell r="T529">
            <v>0.72967754392739903</v>
          </cell>
          <cell r="U529">
            <v>0.84869226889545357</v>
          </cell>
          <cell r="W529">
            <v>0.79377716572707324</v>
          </cell>
          <cell r="X529">
            <v>0.79377716572707324</v>
          </cell>
          <cell r="Z529">
            <v>0.72592041651171435</v>
          </cell>
          <cell r="AA529">
            <v>0.70474559686888449</v>
          </cell>
          <cell r="AB529">
            <v>0.84956315981070274</v>
          </cell>
          <cell r="AD529">
            <v>0.79752321981424157</v>
          </cell>
          <cell r="AE529">
            <v>0.79752321981424157</v>
          </cell>
          <cell r="AG529">
            <v>0.77193097494071228</v>
          </cell>
          <cell r="AH529">
            <v>0.78648523240800505</v>
          </cell>
        </row>
        <row r="531">
          <cell r="A531" t="str">
            <v>OPS PERIOD COSTS</v>
          </cell>
          <cell r="E531">
            <v>4.9000000000000002E-2</v>
          </cell>
          <cell r="F531">
            <v>0.2</v>
          </cell>
          <cell r="G531">
            <v>0.3</v>
          </cell>
          <cell r="I531">
            <v>0.6</v>
          </cell>
          <cell r="J531">
            <v>0.54899999999999993</v>
          </cell>
          <cell r="L531">
            <v>0.19</v>
          </cell>
          <cell r="M531">
            <v>0.19</v>
          </cell>
          <cell r="N531">
            <v>0.22</v>
          </cell>
          <cell r="P531">
            <v>0.6</v>
          </cell>
          <cell r="Q531">
            <v>0.6</v>
          </cell>
          <cell r="S531">
            <v>0.12</v>
          </cell>
          <cell r="T531">
            <v>0.12</v>
          </cell>
          <cell r="U531">
            <v>0.16</v>
          </cell>
          <cell r="W531">
            <v>0.4</v>
          </cell>
          <cell r="X531">
            <v>0.4</v>
          </cell>
          <cell r="Z531">
            <v>0.03</v>
          </cell>
          <cell r="AA531">
            <v>0.03</v>
          </cell>
          <cell r="AB531">
            <v>0.04</v>
          </cell>
          <cell r="AD531">
            <v>0.1</v>
          </cell>
          <cell r="AE531">
            <v>0.1</v>
          </cell>
          <cell r="AG531">
            <v>1.7000000000000002</v>
          </cell>
          <cell r="AH531">
            <v>1.649</v>
          </cell>
        </row>
        <row r="532">
          <cell r="A532" t="str">
            <v>SOURCING PERIOD COSTS</v>
          </cell>
          <cell r="E532">
            <v>-0.219</v>
          </cell>
          <cell r="F532">
            <v>-0.1</v>
          </cell>
          <cell r="G532">
            <v>-0.1</v>
          </cell>
          <cell r="I532">
            <v>-0.30000000000000004</v>
          </cell>
          <cell r="J532">
            <v>-0.41900000000000004</v>
          </cell>
          <cell r="L532">
            <v>-0.1</v>
          </cell>
          <cell r="M532">
            <v>-0.1</v>
          </cell>
          <cell r="N532">
            <v>-0.1</v>
          </cell>
          <cell r="P532">
            <v>-0.30000000000000004</v>
          </cell>
          <cell r="Q532">
            <v>-0.30000000000000004</v>
          </cell>
          <cell r="S532">
            <v>-0.1</v>
          </cell>
          <cell r="T532">
            <v>-0.1</v>
          </cell>
          <cell r="U532">
            <v>-0.1</v>
          </cell>
          <cell r="W532">
            <v>-0.30000000000000004</v>
          </cell>
          <cell r="X532">
            <v>-0.30000000000000004</v>
          </cell>
          <cell r="Z532">
            <v>-0.1</v>
          </cell>
          <cell r="AA532">
            <v>-0.1</v>
          </cell>
          <cell r="AB532">
            <v>-0.1</v>
          </cell>
          <cell r="AD532">
            <v>-0.30000000000000004</v>
          </cell>
          <cell r="AE532">
            <v>-0.30000000000000004</v>
          </cell>
          <cell r="AG532">
            <v>-1.2000000000000002</v>
          </cell>
          <cell r="AH532">
            <v>-1.3190000000000002</v>
          </cell>
        </row>
        <row r="533">
          <cell r="A533" t="str">
            <v>STD AMORT/INV COSTS</v>
          </cell>
          <cell r="E533">
            <v>8.3000000000000004E-2</v>
          </cell>
          <cell r="F533">
            <v>0.1</v>
          </cell>
          <cell r="G533">
            <v>0.2</v>
          </cell>
          <cell r="I533">
            <v>0.4</v>
          </cell>
          <cell r="J533">
            <v>0.38300000000000001</v>
          </cell>
          <cell r="L533">
            <v>9.1999999999999998E-2</v>
          </cell>
          <cell r="M533">
            <v>9.1999999999999998E-2</v>
          </cell>
          <cell r="N533">
            <v>0.11600000000000001</v>
          </cell>
          <cell r="P533">
            <v>0.3</v>
          </cell>
          <cell r="Q533">
            <v>0.3</v>
          </cell>
          <cell r="S533">
            <v>0.06</v>
          </cell>
          <cell r="T533">
            <v>0.06</v>
          </cell>
          <cell r="U533">
            <v>0.08</v>
          </cell>
          <cell r="W533">
            <v>0.2</v>
          </cell>
          <cell r="X533">
            <v>0.2</v>
          </cell>
          <cell r="Z533">
            <v>0.06</v>
          </cell>
          <cell r="AA533">
            <v>0.06</v>
          </cell>
          <cell r="AB533">
            <v>0.08</v>
          </cell>
          <cell r="AD533">
            <v>0.2</v>
          </cell>
          <cell r="AE533">
            <v>0.2</v>
          </cell>
          <cell r="AG533">
            <v>1.0999999999999999</v>
          </cell>
          <cell r="AH533">
            <v>1.083</v>
          </cell>
        </row>
        <row r="534">
          <cell r="A534" t="str">
            <v>SERVICE PERIOD COSTS</v>
          </cell>
          <cell r="E534">
            <v>2.8000000000000001E-2</v>
          </cell>
          <cell r="F534">
            <v>1.2999999999999999E-2</v>
          </cell>
          <cell r="G534">
            <v>2.3E-2</v>
          </cell>
          <cell r="I534">
            <v>4.9000000000000002E-2</v>
          </cell>
          <cell r="J534">
            <v>6.4000000000000001E-2</v>
          </cell>
          <cell r="L534">
            <v>0.17100000000000001</v>
          </cell>
          <cell r="M534">
            <v>0.17100000000000001</v>
          </cell>
          <cell r="N534">
            <v>0.2</v>
          </cell>
          <cell r="P534">
            <v>0.64900000000000002</v>
          </cell>
          <cell r="Q534">
            <v>0.54200000000000004</v>
          </cell>
          <cell r="S534">
            <v>0.25</v>
          </cell>
          <cell r="T534">
            <v>0.25</v>
          </cell>
          <cell r="U534">
            <v>0.2</v>
          </cell>
          <cell r="W534">
            <v>0.7</v>
          </cell>
          <cell r="X534">
            <v>0.7</v>
          </cell>
          <cell r="Z534">
            <v>0.127</v>
          </cell>
          <cell r="AA534">
            <v>0.17699999999999999</v>
          </cell>
          <cell r="AB534">
            <v>0.19700000000000001</v>
          </cell>
          <cell r="AD534">
            <v>0.501</v>
          </cell>
          <cell r="AE534">
            <v>0.501</v>
          </cell>
          <cell r="AG534">
            <v>1.899</v>
          </cell>
          <cell r="AH534">
            <v>1.8069999999999999</v>
          </cell>
        </row>
        <row r="535">
          <cell r="A535" t="str">
            <v>OTHER</v>
          </cell>
          <cell r="E535">
            <v>8.7999999999999995E-2</v>
          </cell>
          <cell r="F535">
            <v>0.45799999999999996</v>
          </cell>
          <cell r="G535">
            <v>0.5</v>
          </cell>
          <cell r="I535">
            <v>1.2</v>
          </cell>
          <cell r="J535">
            <v>1.0459999999999998</v>
          </cell>
          <cell r="L535">
            <v>0.03</v>
          </cell>
          <cell r="M535">
            <v>0.03</v>
          </cell>
          <cell r="N535">
            <v>0.4</v>
          </cell>
          <cell r="P535">
            <v>0.60000000000000009</v>
          </cell>
          <cell r="Q535">
            <v>0.46</v>
          </cell>
          <cell r="S535">
            <v>7.0000000000000007E-2</v>
          </cell>
          <cell r="T535">
            <v>7.0000000000000007E-2</v>
          </cell>
          <cell r="U535">
            <v>0.56000000000000005</v>
          </cell>
          <cell r="W535">
            <v>0.70000000000000007</v>
          </cell>
          <cell r="X535">
            <v>0.70000000000000007</v>
          </cell>
          <cell r="Z535">
            <v>0.25</v>
          </cell>
          <cell r="AA535">
            <v>0.3</v>
          </cell>
          <cell r="AB535">
            <v>0.25</v>
          </cell>
          <cell r="AD535">
            <v>0.8</v>
          </cell>
          <cell r="AE535">
            <v>0.8</v>
          </cell>
          <cell r="AG535">
            <v>3.3</v>
          </cell>
          <cell r="AH535">
            <v>3.0060000000000002</v>
          </cell>
        </row>
        <row r="536">
          <cell r="E536" t="str">
            <v xml:space="preserve">______ </v>
          </cell>
          <cell r="F536" t="str">
            <v xml:space="preserve">______ </v>
          </cell>
          <cell r="G536" t="str">
            <v xml:space="preserve">______ </v>
          </cell>
          <cell r="I536" t="str">
            <v xml:space="preserve">______ </v>
          </cell>
          <cell r="J536" t="str">
            <v xml:space="preserve">______ </v>
          </cell>
          <cell r="L536" t="str">
            <v xml:space="preserve">______ </v>
          </cell>
          <cell r="M536" t="str">
            <v xml:space="preserve">______ </v>
          </cell>
          <cell r="N536" t="str">
            <v xml:space="preserve">______ </v>
          </cell>
          <cell r="P536" t="str">
            <v xml:space="preserve">______ </v>
          </cell>
          <cell r="Q536" t="str">
            <v xml:space="preserve">______ </v>
          </cell>
          <cell r="S536" t="str">
            <v xml:space="preserve">______ </v>
          </cell>
          <cell r="T536" t="str">
            <v xml:space="preserve">______ </v>
          </cell>
          <cell r="U536" t="str">
            <v xml:space="preserve">______ </v>
          </cell>
          <cell r="W536" t="str">
            <v xml:space="preserve">______ </v>
          </cell>
          <cell r="X536" t="str">
            <v xml:space="preserve">______ </v>
          </cell>
          <cell r="Z536" t="str">
            <v xml:space="preserve">______ </v>
          </cell>
          <cell r="AA536" t="str">
            <v xml:space="preserve">______ </v>
          </cell>
          <cell r="AB536" t="str">
            <v xml:space="preserve">______ </v>
          </cell>
          <cell r="AD536" t="str">
            <v xml:space="preserve">______ </v>
          </cell>
          <cell r="AE536" t="str">
            <v xml:space="preserve">______ </v>
          </cell>
          <cell r="AG536" t="str">
            <v xml:space="preserve">______ </v>
          </cell>
          <cell r="AH536" t="str">
            <v xml:space="preserve">______ </v>
          </cell>
        </row>
        <row r="537">
          <cell r="A537" t="str">
            <v>TOTAL PERIOD COSTS</v>
          </cell>
          <cell r="E537">
            <v>2.9000000000000012E-2</v>
          </cell>
          <cell r="F537">
            <v>0.67100000000000004</v>
          </cell>
          <cell r="G537">
            <v>0.92300000000000004</v>
          </cell>
          <cell r="I537">
            <v>1.9489999999999998</v>
          </cell>
          <cell r="J537">
            <v>1.6229999999999998</v>
          </cell>
          <cell r="L537">
            <v>0.38300000000000001</v>
          </cell>
          <cell r="M537">
            <v>0.38300000000000001</v>
          </cell>
          <cell r="N537">
            <v>0.83600000000000008</v>
          </cell>
          <cell r="P537">
            <v>1.849</v>
          </cell>
          <cell r="Q537">
            <v>1.6019999999999999</v>
          </cell>
          <cell r="S537">
            <v>0.39999999999999997</v>
          </cell>
          <cell r="T537">
            <v>0.39999999999999997</v>
          </cell>
          <cell r="U537">
            <v>0.90000000000000013</v>
          </cell>
          <cell r="W537">
            <v>1.7000000000000002</v>
          </cell>
          <cell r="X537">
            <v>1.7000000000000002</v>
          </cell>
          <cell r="Z537">
            <v>0.36699999999999999</v>
          </cell>
          <cell r="AA537">
            <v>0.46699999999999997</v>
          </cell>
          <cell r="AB537">
            <v>0.46699999999999997</v>
          </cell>
          <cell r="AD537">
            <v>1.3010000000000002</v>
          </cell>
          <cell r="AE537">
            <v>1.3010000000000002</v>
          </cell>
          <cell r="AG537">
            <v>6.7989999999999995</v>
          </cell>
          <cell r="AH537">
            <v>6.226</v>
          </cell>
        </row>
        <row r="539">
          <cell r="A539" t="str">
            <v>GROSS MARGIN</v>
          </cell>
          <cell r="E539">
            <v>7.2269999999999994</v>
          </cell>
          <cell r="F539">
            <v>6.6289999999999996</v>
          </cell>
          <cell r="G539">
            <v>10.477</v>
          </cell>
          <cell r="I539">
            <v>16.895000000000003</v>
          </cell>
          <cell r="J539">
            <v>24.332999999999998</v>
          </cell>
          <cell r="L539">
            <v>7.117</v>
          </cell>
          <cell r="M539">
            <v>2.7170000000000001</v>
          </cell>
          <cell r="N539">
            <v>7.9640000000000004</v>
          </cell>
          <cell r="P539">
            <v>17.327999999999999</v>
          </cell>
          <cell r="Q539">
            <v>17.797999999999998</v>
          </cell>
          <cell r="S539">
            <v>2.4870000000000001</v>
          </cell>
          <cell r="T539">
            <v>3.379</v>
          </cell>
          <cell r="U539">
            <v>10.879</v>
          </cell>
          <cell r="W539">
            <v>16.745000000000001</v>
          </cell>
          <cell r="X539">
            <v>16.745000000000001</v>
          </cell>
          <cell r="Z539">
            <v>1.585</v>
          </cell>
          <cell r="AA539">
            <v>2.4139999999999997</v>
          </cell>
          <cell r="AB539">
            <v>8.8680000000000003</v>
          </cell>
          <cell r="AD539">
            <v>12.867000000000001</v>
          </cell>
          <cell r="AE539">
            <v>12.867000000000001</v>
          </cell>
          <cell r="AG539">
            <v>63.835000000000001</v>
          </cell>
          <cell r="AH539">
            <v>71.742999999999995</v>
          </cell>
        </row>
        <row r="540">
          <cell r="B540" t="str">
            <v>% SALES</v>
          </cell>
          <cell r="E540">
            <v>0.78265107212475626</v>
          </cell>
          <cell r="F540">
            <v>0.6834020618556701</v>
          </cell>
          <cell r="G540">
            <v>0.73265734265734273</v>
          </cell>
          <cell r="I540">
            <v>0.6457099178291611</v>
          </cell>
          <cell r="J540">
            <v>0.73217187217909363</v>
          </cell>
          <cell r="L540">
            <v>0.71888888888888891</v>
          </cell>
          <cell r="M540">
            <v>0.59065217391304359</v>
          </cell>
          <cell r="N540">
            <v>0.76576923076923076</v>
          </cell>
          <cell r="P540">
            <v>0.71203155818540431</v>
          </cell>
          <cell r="Q540">
            <v>0.71477911646586345</v>
          </cell>
          <cell r="S540">
            <v>0.59511844938980618</v>
          </cell>
          <cell r="T540">
            <v>0.65244255647808458</v>
          </cell>
          <cell r="U540">
            <v>0.78384609842207653</v>
          </cell>
          <cell r="W540">
            <v>0.72061797994577625</v>
          </cell>
          <cell r="X540">
            <v>0.72061797994577625</v>
          </cell>
          <cell r="Z540">
            <v>0.58943845295648933</v>
          </cell>
          <cell r="AA540">
            <v>0.59050880626223079</v>
          </cell>
          <cell r="AB540">
            <v>0.80706224972697493</v>
          </cell>
          <cell r="AD540">
            <v>0.72428933295806364</v>
          </cell>
          <cell r="AE540">
            <v>0.72428933295806364</v>
          </cell>
          <cell r="AG540">
            <v>0.69762740019452918</v>
          </cell>
          <cell r="AH540">
            <v>0.72368261781794696</v>
          </cell>
        </row>
        <row r="542">
          <cell r="A542" t="str">
            <v>R&amp;D EXPENSE</v>
          </cell>
          <cell r="E542">
            <v>0.83399999999999996</v>
          </cell>
          <cell r="F542">
            <v>1.2</v>
          </cell>
          <cell r="G542">
            <v>1.5</v>
          </cell>
          <cell r="I542">
            <v>3.1</v>
          </cell>
          <cell r="J542">
            <v>3.5339999999999998</v>
          </cell>
          <cell r="L542">
            <v>1</v>
          </cell>
          <cell r="M542">
            <v>1</v>
          </cell>
          <cell r="N542">
            <v>1.2</v>
          </cell>
          <cell r="P542">
            <v>3.2</v>
          </cell>
          <cell r="Q542">
            <v>3.2</v>
          </cell>
          <cell r="S542">
            <v>0.9</v>
          </cell>
          <cell r="T542">
            <v>0.9</v>
          </cell>
          <cell r="U542">
            <v>1.1000000000000001</v>
          </cell>
          <cell r="W542">
            <v>2.9000000000000004</v>
          </cell>
          <cell r="X542">
            <v>2.9000000000000004</v>
          </cell>
          <cell r="Z542">
            <v>1</v>
          </cell>
          <cell r="AA542">
            <v>1</v>
          </cell>
          <cell r="AB542">
            <v>1.2</v>
          </cell>
          <cell r="AD542">
            <v>3.2</v>
          </cell>
          <cell r="AE542">
            <v>3.2</v>
          </cell>
          <cell r="AG542">
            <v>12.400000000000002</v>
          </cell>
          <cell r="AH542">
            <v>12.834</v>
          </cell>
        </row>
        <row r="543">
          <cell r="A543" t="str">
            <v>SLS &amp; MKTG EXP - DIV</v>
          </cell>
          <cell r="E543">
            <v>0.313</v>
          </cell>
          <cell r="F543">
            <v>0.434</v>
          </cell>
          <cell r="G543">
            <v>0.7</v>
          </cell>
          <cell r="I543">
            <v>1.4</v>
          </cell>
          <cell r="J543">
            <v>1.4470000000000001</v>
          </cell>
          <cell r="L543">
            <v>0.443</v>
          </cell>
          <cell r="M543">
            <v>0.39300000000000002</v>
          </cell>
          <cell r="N543">
            <v>0.56399999999999995</v>
          </cell>
          <cell r="P543">
            <v>1.4</v>
          </cell>
          <cell r="Q543">
            <v>1.4</v>
          </cell>
          <cell r="S543">
            <v>0.47199999999999998</v>
          </cell>
          <cell r="T543">
            <v>0.45700000000000002</v>
          </cell>
          <cell r="U543">
            <v>0.47099999999999997</v>
          </cell>
          <cell r="W543">
            <v>1.4</v>
          </cell>
          <cell r="X543">
            <v>1.4</v>
          </cell>
          <cell r="Z543">
            <v>0.47299999999999998</v>
          </cell>
          <cell r="AA543">
            <v>0.45800000000000002</v>
          </cell>
          <cell r="AB543">
            <v>0.52500000000000002</v>
          </cell>
          <cell r="AD543">
            <v>1.456</v>
          </cell>
          <cell r="AE543">
            <v>1.456</v>
          </cell>
          <cell r="AG543">
            <v>5.6559999999999988</v>
          </cell>
          <cell r="AH543">
            <v>5.7029999999999994</v>
          </cell>
        </row>
        <row r="544">
          <cell r="A544" t="str">
            <v>SLS &amp; MKTG EXP - ALLOC</v>
          </cell>
          <cell r="E544">
            <v>9.4E-2</v>
          </cell>
          <cell r="F544">
            <v>9.0999999999999998E-2</v>
          </cell>
          <cell r="G544">
            <v>0.11600000000000001</v>
          </cell>
          <cell r="I544">
            <v>0.28599999999999998</v>
          </cell>
          <cell r="J544">
            <v>0.30099999999999999</v>
          </cell>
          <cell r="L544">
            <v>0.122</v>
          </cell>
          <cell r="M544">
            <v>0.122</v>
          </cell>
          <cell r="N544">
            <v>0.154</v>
          </cell>
          <cell r="P544">
            <v>0.39800000000000002</v>
          </cell>
          <cell r="Q544">
            <v>0.39800000000000002</v>
          </cell>
          <cell r="S544">
            <v>0.11</v>
          </cell>
          <cell r="T544">
            <v>0.11</v>
          </cell>
          <cell r="U544">
            <v>0.13800000000000001</v>
          </cell>
          <cell r="W544">
            <v>0.35799999999999998</v>
          </cell>
          <cell r="X544">
            <v>0.35799999999999998</v>
          </cell>
          <cell r="Z544">
            <v>0.113</v>
          </cell>
          <cell r="AA544">
            <v>0.113</v>
          </cell>
          <cell r="AB544">
            <v>0.14199999999999999</v>
          </cell>
          <cell r="AD544">
            <v>0.36799999999999999</v>
          </cell>
          <cell r="AE544">
            <v>0.36799999999999999</v>
          </cell>
          <cell r="AG544">
            <v>1.4099999999999997</v>
          </cell>
          <cell r="AH544">
            <v>1.4249999999999998</v>
          </cell>
        </row>
        <row r="545">
          <cell r="E545" t="str">
            <v xml:space="preserve">______ </v>
          </cell>
          <cell r="F545" t="str">
            <v xml:space="preserve">______ </v>
          </cell>
          <cell r="G545" t="str">
            <v xml:space="preserve">______ </v>
          </cell>
          <cell r="I545" t="str">
            <v xml:space="preserve">______ </v>
          </cell>
          <cell r="J545" t="str">
            <v xml:space="preserve">______ </v>
          </cell>
          <cell r="L545" t="str">
            <v xml:space="preserve">______ </v>
          </cell>
          <cell r="M545" t="str">
            <v xml:space="preserve">______ </v>
          </cell>
          <cell r="N545" t="str">
            <v xml:space="preserve">______ </v>
          </cell>
          <cell r="P545" t="str">
            <v xml:space="preserve">______ </v>
          </cell>
          <cell r="Q545" t="str">
            <v xml:space="preserve">______ </v>
          </cell>
          <cell r="S545" t="str">
            <v xml:space="preserve">______ </v>
          </cell>
          <cell r="T545" t="str">
            <v xml:space="preserve">______ </v>
          </cell>
          <cell r="U545" t="str">
            <v xml:space="preserve">______ </v>
          </cell>
          <cell r="W545" t="str">
            <v xml:space="preserve">______ </v>
          </cell>
          <cell r="X545" t="str">
            <v xml:space="preserve">______ </v>
          </cell>
          <cell r="Z545" t="str">
            <v xml:space="preserve">______ </v>
          </cell>
          <cell r="AA545" t="str">
            <v xml:space="preserve">______ </v>
          </cell>
          <cell r="AB545" t="str">
            <v xml:space="preserve">______ </v>
          </cell>
          <cell r="AD545" t="str">
            <v xml:space="preserve">______ </v>
          </cell>
          <cell r="AE545" t="str">
            <v xml:space="preserve">______ </v>
          </cell>
          <cell r="AG545" t="str">
            <v xml:space="preserve">______ </v>
          </cell>
          <cell r="AH545" t="str">
            <v xml:space="preserve">______ </v>
          </cell>
        </row>
        <row r="546">
          <cell r="A546" t="str">
            <v>TOTAL SLS &amp; MKTG EXP</v>
          </cell>
          <cell r="E546">
            <v>0.40700000000000003</v>
          </cell>
          <cell r="F546">
            <v>0.52500000000000002</v>
          </cell>
          <cell r="G546">
            <v>0.81599999999999995</v>
          </cell>
          <cell r="I546">
            <v>1.6859999999999999</v>
          </cell>
          <cell r="J546">
            <v>1.748</v>
          </cell>
          <cell r="L546">
            <v>0.56499999999999995</v>
          </cell>
          <cell r="M546">
            <v>0.51500000000000001</v>
          </cell>
          <cell r="N546">
            <v>0.71799999999999997</v>
          </cell>
          <cell r="P546">
            <v>1.798</v>
          </cell>
          <cell r="Q546">
            <v>1.798</v>
          </cell>
          <cell r="S546">
            <v>0.58199999999999996</v>
          </cell>
          <cell r="T546">
            <v>0.56700000000000006</v>
          </cell>
          <cell r="U546">
            <v>0.60899999999999999</v>
          </cell>
          <cell r="W546">
            <v>1.758</v>
          </cell>
          <cell r="X546">
            <v>1.758</v>
          </cell>
          <cell r="Z546">
            <v>0.58599999999999997</v>
          </cell>
          <cell r="AA546">
            <v>0.57100000000000006</v>
          </cell>
          <cell r="AB546">
            <v>0.66700000000000004</v>
          </cell>
          <cell r="AD546">
            <v>1.8239999999999998</v>
          </cell>
          <cell r="AE546">
            <v>1.8239999999999998</v>
          </cell>
          <cell r="AG546">
            <v>7.0659999999999989</v>
          </cell>
          <cell r="AH546">
            <v>7.1279999999999992</v>
          </cell>
        </row>
        <row r="548">
          <cell r="A548" t="str">
            <v>G&amp;A EXP - DIV</v>
          </cell>
          <cell r="E548">
            <v>9.2999999999999999E-2</v>
          </cell>
          <cell r="F548">
            <v>0.16600000000000001</v>
          </cell>
          <cell r="G548">
            <v>0.2</v>
          </cell>
          <cell r="I548">
            <v>0.4</v>
          </cell>
          <cell r="J548">
            <v>0.45900000000000002</v>
          </cell>
          <cell r="L548">
            <v>0.157</v>
          </cell>
          <cell r="M548">
            <v>0.107</v>
          </cell>
          <cell r="N548">
            <v>0.13600000000000001</v>
          </cell>
          <cell r="P548">
            <v>0.4</v>
          </cell>
          <cell r="Q548">
            <v>0.4</v>
          </cell>
          <cell r="S548">
            <v>0.128</v>
          </cell>
          <cell r="T548">
            <v>0.14299999999999999</v>
          </cell>
          <cell r="U548">
            <v>0.129</v>
          </cell>
          <cell r="W548">
            <v>0.4</v>
          </cell>
          <cell r="X548">
            <v>0.4</v>
          </cell>
          <cell r="Z548">
            <v>0.127</v>
          </cell>
          <cell r="AA548">
            <v>0.14199999999999999</v>
          </cell>
          <cell r="AB548">
            <v>0.19500000000000001</v>
          </cell>
          <cell r="AD548">
            <v>0.46400000000000002</v>
          </cell>
          <cell r="AE548">
            <v>0.46400000000000002</v>
          </cell>
          <cell r="AG548">
            <v>1.6640000000000001</v>
          </cell>
          <cell r="AH548">
            <v>1.7229999999999999</v>
          </cell>
        </row>
        <row r="549">
          <cell r="A549" t="str">
            <v>G&amp;A EXP - ALLOC</v>
          </cell>
          <cell r="E549">
            <v>0.115</v>
          </cell>
          <cell r="F549">
            <v>0.21200000000000002</v>
          </cell>
          <cell r="G549">
            <v>0.3</v>
          </cell>
          <cell r="I549">
            <v>0.59300000000000008</v>
          </cell>
          <cell r="J549">
            <v>0.627</v>
          </cell>
          <cell r="L549">
            <v>0.16900000000000001</v>
          </cell>
          <cell r="M549">
            <v>0.16800000000000001</v>
          </cell>
          <cell r="N549">
            <v>0.23700000000000002</v>
          </cell>
          <cell r="P549">
            <v>0.57400000000000007</v>
          </cell>
          <cell r="Q549">
            <v>0.57400000000000007</v>
          </cell>
          <cell r="S549">
            <v>0.18099999999999999</v>
          </cell>
          <cell r="T549">
            <v>0.18099999999999999</v>
          </cell>
          <cell r="U549">
            <v>0.252</v>
          </cell>
          <cell r="W549">
            <v>0.61399999999999999</v>
          </cell>
          <cell r="X549">
            <v>0.61399999999999999</v>
          </cell>
          <cell r="Z549">
            <v>0.17799999999999999</v>
          </cell>
          <cell r="AA549">
            <v>0.17799999999999999</v>
          </cell>
          <cell r="AB549">
            <v>0.34900000000000003</v>
          </cell>
          <cell r="AD549">
            <v>0.70500000000000007</v>
          </cell>
          <cell r="AE549">
            <v>0.70500000000000007</v>
          </cell>
          <cell r="AG549">
            <v>2.4860000000000002</v>
          </cell>
          <cell r="AH549">
            <v>2.52</v>
          </cell>
        </row>
        <row r="550">
          <cell r="E550" t="str">
            <v xml:space="preserve">______ </v>
          </cell>
          <cell r="F550" t="str">
            <v xml:space="preserve">______ </v>
          </cell>
          <cell r="G550" t="str">
            <v xml:space="preserve">______ </v>
          </cell>
          <cell r="I550" t="str">
            <v xml:space="preserve">______ </v>
          </cell>
          <cell r="J550" t="str">
            <v xml:space="preserve">______ </v>
          </cell>
          <cell r="L550" t="str">
            <v xml:space="preserve">______ </v>
          </cell>
          <cell r="M550" t="str">
            <v xml:space="preserve">______ </v>
          </cell>
          <cell r="N550" t="str">
            <v xml:space="preserve">______ </v>
          </cell>
          <cell r="P550" t="str">
            <v xml:space="preserve">______ </v>
          </cell>
          <cell r="Q550" t="str">
            <v xml:space="preserve">______ </v>
          </cell>
          <cell r="S550" t="str">
            <v xml:space="preserve">______ </v>
          </cell>
          <cell r="T550" t="str">
            <v xml:space="preserve">______ </v>
          </cell>
          <cell r="U550" t="str">
            <v xml:space="preserve">______ </v>
          </cell>
          <cell r="W550" t="str">
            <v xml:space="preserve">______ </v>
          </cell>
          <cell r="X550" t="str">
            <v xml:space="preserve">______ </v>
          </cell>
          <cell r="Z550" t="str">
            <v xml:space="preserve">______ </v>
          </cell>
          <cell r="AA550" t="str">
            <v xml:space="preserve">______ </v>
          </cell>
          <cell r="AB550" t="str">
            <v xml:space="preserve">______ </v>
          </cell>
          <cell r="AD550" t="str">
            <v xml:space="preserve">______ </v>
          </cell>
          <cell r="AE550" t="str">
            <v xml:space="preserve">______ </v>
          </cell>
          <cell r="AG550" t="str">
            <v xml:space="preserve">______ </v>
          </cell>
          <cell r="AH550" t="str">
            <v xml:space="preserve">______ </v>
          </cell>
        </row>
        <row r="551">
          <cell r="A551" t="str">
            <v>TOTAL G&amp;A EXPENSE</v>
          </cell>
          <cell r="E551">
            <v>0.20800000000000002</v>
          </cell>
          <cell r="F551">
            <v>0.378</v>
          </cell>
          <cell r="G551">
            <v>0.5</v>
          </cell>
          <cell r="I551">
            <v>0.9930000000000001</v>
          </cell>
          <cell r="J551">
            <v>1.0860000000000001</v>
          </cell>
          <cell r="L551">
            <v>0.32600000000000001</v>
          </cell>
          <cell r="M551">
            <v>0.27500000000000002</v>
          </cell>
          <cell r="N551">
            <v>0.373</v>
          </cell>
          <cell r="P551">
            <v>0.97400000000000009</v>
          </cell>
          <cell r="Q551">
            <v>0.97400000000000009</v>
          </cell>
          <cell r="S551">
            <v>0.309</v>
          </cell>
          <cell r="T551">
            <v>0.32399999999999995</v>
          </cell>
          <cell r="U551">
            <v>0.38100000000000001</v>
          </cell>
          <cell r="W551">
            <v>1.014</v>
          </cell>
          <cell r="X551">
            <v>1.014</v>
          </cell>
          <cell r="Z551">
            <v>0.30499999999999999</v>
          </cell>
          <cell r="AA551">
            <v>0.31999999999999995</v>
          </cell>
          <cell r="AB551">
            <v>0.54400000000000004</v>
          </cell>
          <cell r="AD551">
            <v>1.169</v>
          </cell>
          <cell r="AE551">
            <v>1.169</v>
          </cell>
          <cell r="AG551">
            <v>4.1500000000000004</v>
          </cell>
          <cell r="AH551">
            <v>4.2430000000000003</v>
          </cell>
        </row>
        <row r="553">
          <cell r="A553" t="str">
            <v>S,G&amp;A - DIV</v>
          </cell>
          <cell r="E553">
            <v>0.40600000000000003</v>
          </cell>
          <cell r="F553">
            <v>0.6</v>
          </cell>
          <cell r="G553">
            <v>0.89999999999999991</v>
          </cell>
          <cell r="I553">
            <v>1.7999999999999998</v>
          </cell>
          <cell r="J553">
            <v>1.9060000000000001</v>
          </cell>
          <cell r="L553">
            <v>0.6</v>
          </cell>
          <cell r="M553">
            <v>0.5</v>
          </cell>
          <cell r="N553">
            <v>0.7</v>
          </cell>
          <cell r="P553">
            <v>1.7999999999999998</v>
          </cell>
          <cell r="Q553">
            <v>1.7999999999999998</v>
          </cell>
          <cell r="S553">
            <v>0.6</v>
          </cell>
          <cell r="T553">
            <v>0.6</v>
          </cell>
          <cell r="U553">
            <v>0.6</v>
          </cell>
          <cell r="W553">
            <v>1.7999999999999998</v>
          </cell>
          <cell r="X553">
            <v>1.7999999999999998</v>
          </cell>
          <cell r="Z553">
            <v>0.6</v>
          </cell>
          <cell r="AA553">
            <v>0.6</v>
          </cell>
          <cell r="AB553">
            <v>0.72</v>
          </cell>
          <cell r="AD553">
            <v>1.92</v>
          </cell>
          <cell r="AE553">
            <v>1.92</v>
          </cell>
          <cell r="AG553">
            <v>7.3199999999999985</v>
          </cell>
          <cell r="AH553">
            <v>7.4259999999999993</v>
          </cell>
        </row>
        <row r="554">
          <cell r="A554" t="str">
            <v>S,G&amp;A - ALLOC</v>
          </cell>
          <cell r="E554">
            <v>0.20900000000000002</v>
          </cell>
          <cell r="F554">
            <v>0.30300000000000005</v>
          </cell>
          <cell r="G554">
            <v>0.41599999999999998</v>
          </cell>
          <cell r="I554">
            <v>0.879</v>
          </cell>
          <cell r="J554">
            <v>0.92799999999999994</v>
          </cell>
          <cell r="L554">
            <v>0.29100000000000004</v>
          </cell>
          <cell r="M554">
            <v>0.29000000000000004</v>
          </cell>
          <cell r="N554">
            <v>0.39100000000000001</v>
          </cell>
          <cell r="P554">
            <v>0.97200000000000009</v>
          </cell>
          <cell r="Q554">
            <v>0.97200000000000009</v>
          </cell>
          <cell r="S554">
            <v>0.29099999999999998</v>
          </cell>
          <cell r="T554">
            <v>0.29099999999999998</v>
          </cell>
          <cell r="U554">
            <v>0.39</v>
          </cell>
          <cell r="W554">
            <v>0.97199999999999998</v>
          </cell>
          <cell r="X554">
            <v>0.97199999999999998</v>
          </cell>
          <cell r="Z554">
            <v>0.29099999999999998</v>
          </cell>
          <cell r="AA554">
            <v>0.29099999999999998</v>
          </cell>
          <cell r="AB554">
            <v>0.49099999999999999</v>
          </cell>
          <cell r="AD554">
            <v>1.073</v>
          </cell>
          <cell r="AE554">
            <v>1.073</v>
          </cell>
          <cell r="AG554">
            <v>3.8959999999999999</v>
          </cell>
          <cell r="AH554">
            <v>3.9449999999999998</v>
          </cell>
        </row>
        <row r="555">
          <cell r="E555" t="str">
            <v xml:space="preserve">______ </v>
          </cell>
          <cell r="F555" t="str">
            <v xml:space="preserve">______ </v>
          </cell>
          <cell r="G555" t="str">
            <v xml:space="preserve">______ </v>
          </cell>
          <cell r="I555" t="str">
            <v xml:space="preserve">______ </v>
          </cell>
          <cell r="J555" t="str">
            <v xml:space="preserve">______ </v>
          </cell>
          <cell r="L555" t="str">
            <v xml:space="preserve">______ </v>
          </cell>
          <cell r="M555" t="str">
            <v xml:space="preserve">______ </v>
          </cell>
          <cell r="N555" t="str">
            <v xml:space="preserve">______ </v>
          </cell>
          <cell r="P555" t="str">
            <v xml:space="preserve">______ </v>
          </cell>
          <cell r="Q555" t="str">
            <v xml:space="preserve">______ </v>
          </cell>
          <cell r="S555" t="str">
            <v xml:space="preserve">______ </v>
          </cell>
          <cell r="T555" t="str">
            <v xml:space="preserve">______ </v>
          </cell>
          <cell r="U555" t="str">
            <v xml:space="preserve">______ </v>
          </cell>
          <cell r="W555" t="str">
            <v xml:space="preserve">______ </v>
          </cell>
          <cell r="X555" t="str">
            <v xml:space="preserve">______ </v>
          </cell>
          <cell r="Z555" t="str">
            <v xml:space="preserve">______ </v>
          </cell>
          <cell r="AA555" t="str">
            <v xml:space="preserve">______ </v>
          </cell>
          <cell r="AB555" t="str">
            <v xml:space="preserve">______ </v>
          </cell>
          <cell r="AD555" t="str">
            <v xml:space="preserve">______ </v>
          </cell>
          <cell r="AE555" t="str">
            <v xml:space="preserve">______ </v>
          </cell>
          <cell r="AG555" t="str">
            <v xml:space="preserve">______ </v>
          </cell>
          <cell r="AH555" t="str">
            <v xml:space="preserve">______ </v>
          </cell>
        </row>
        <row r="556">
          <cell r="A556" t="str">
            <v>TOTAL OPERATING EXP</v>
          </cell>
          <cell r="E556">
            <v>1.4490000000000001</v>
          </cell>
          <cell r="F556">
            <v>2.1029999999999998</v>
          </cell>
          <cell r="G556">
            <v>2.8159999999999998</v>
          </cell>
          <cell r="I556">
            <v>5.7789999999999999</v>
          </cell>
          <cell r="J556">
            <v>6.3679999999999994</v>
          </cell>
          <cell r="L556">
            <v>1.891</v>
          </cell>
          <cell r="M556">
            <v>1.79</v>
          </cell>
          <cell r="N556">
            <v>2.2909999999999999</v>
          </cell>
          <cell r="P556">
            <v>5.9720000000000004</v>
          </cell>
          <cell r="Q556">
            <v>5.9720000000000004</v>
          </cell>
          <cell r="S556">
            <v>1.7909999999999999</v>
          </cell>
          <cell r="T556">
            <v>1.7909999999999999</v>
          </cell>
          <cell r="U556">
            <v>2.0900000000000003</v>
          </cell>
          <cell r="W556">
            <v>5.6720000000000006</v>
          </cell>
          <cell r="X556">
            <v>5.6720000000000006</v>
          </cell>
          <cell r="Z556">
            <v>1.891</v>
          </cell>
          <cell r="AA556">
            <v>1.891</v>
          </cell>
          <cell r="AB556">
            <v>2.411</v>
          </cell>
          <cell r="AD556">
            <v>6.1929999999999996</v>
          </cell>
          <cell r="AE556">
            <v>6.1929999999999996</v>
          </cell>
          <cell r="AG556">
            <v>23.616</v>
          </cell>
          <cell r="AH556">
            <v>24.204999999999998</v>
          </cell>
        </row>
        <row r="557">
          <cell r="B557" t="str">
            <v>% SALES</v>
          </cell>
          <cell r="E557">
            <v>0.15692007797270957</v>
          </cell>
          <cell r="F557">
            <v>0.2168041237113402</v>
          </cell>
          <cell r="G557">
            <v>0.19692307692307692</v>
          </cell>
          <cell r="I557">
            <v>0.22086757118287786</v>
          </cell>
          <cell r="J557">
            <v>0.19161100078233131</v>
          </cell>
          <cell r="L557">
            <v>0.19101010101010099</v>
          </cell>
          <cell r="M557">
            <v>0.38913043478260873</v>
          </cell>
          <cell r="N557">
            <v>0.22028846153846152</v>
          </cell>
          <cell r="P557">
            <v>0.24539776462853388</v>
          </cell>
          <cell r="Q557">
            <v>0.2398393574297189</v>
          </cell>
          <cell r="S557">
            <v>0.42857142857142855</v>
          </cell>
          <cell r="T557">
            <v>0.34581965630430583</v>
          </cell>
          <cell r="U557">
            <v>0.15058721809928671</v>
          </cell>
          <cell r="W557">
            <v>0.24409347161853945</v>
          </cell>
          <cell r="X557">
            <v>0.24409347161853945</v>
          </cell>
          <cell r="Z557">
            <v>0.70323540349572333</v>
          </cell>
          <cell r="AA557">
            <v>0.46257338551859101</v>
          </cell>
          <cell r="AB557">
            <v>0.21942118674918093</v>
          </cell>
          <cell r="AD557">
            <v>0.34860681114551079</v>
          </cell>
          <cell r="AE557">
            <v>0.34860681114551079</v>
          </cell>
          <cell r="AG557">
            <v>0.25808989869184618</v>
          </cell>
          <cell r="AH557">
            <v>0.2441595384118786</v>
          </cell>
        </row>
        <row r="559">
          <cell r="A559" t="str">
            <v>CONTRIBUTION MARGIN</v>
          </cell>
          <cell r="E559">
            <v>5.7779999999999996</v>
          </cell>
          <cell r="F559">
            <v>4.5259999999999998</v>
          </cell>
          <cell r="G559">
            <v>7.6610000000000005</v>
          </cell>
          <cell r="I559">
            <v>11.116000000000003</v>
          </cell>
          <cell r="J559">
            <v>17.965</v>
          </cell>
          <cell r="L559">
            <v>5.226</v>
          </cell>
          <cell r="M559">
            <v>0.92700000000000005</v>
          </cell>
          <cell r="N559">
            <v>5.673</v>
          </cell>
          <cell r="P559">
            <v>11.355999999999998</v>
          </cell>
          <cell r="Q559">
            <v>11.825999999999997</v>
          </cell>
          <cell r="S559">
            <v>0.69600000000000017</v>
          </cell>
          <cell r="T559">
            <v>1.5880000000000001</v>
          </cell>
          <cell r="U559">
            <v>8.7889999999999997</v>
          </cell>
          <cell r="W559">
            <v>11.073</v>
          </cell>
          <cell r="X559">
            <v>11.073</v>
          </cell>
          <cell r="Z559">
            <v>-0.30600000000000005</v>
          </cell>
          <cell r="AA559">
            <v>0.52299999999999969</v>
          </cell>
          <cell r="AB559">
            <v>6.4570000000000007</v>
          </cell>
          <cell r="AD559">
            <v>6.6740000000000013</v>
          </cell>
          <cell r="AE559">
            <v>6.6740000000000013</v>
          </cell>
          <cell r="AG559">
            <v>40.219000000000001</v>
          </cell>
          <cell r="AH559">
            <v>47.537999999999997</v>
          </cell>
        </row>
        <row r="560">
          <cell r="B560" t="str">
            <v>% SALES</v>
          </cell>
          <cell r="E560">
            <v>0.62573099415204669</v>
          </cell>
          <cell r="F560">
            <v>0.46659793814432993</v>
          </cell>
          <cell r="G560">
            <v>0.53573426573426586</v>
          </cell>
          <cell r="I560">
            <v>0.42484234664628329</v>
          </cell>
          <cell r="J560">
            <v>0.54056087139676234</v>
          </cell>
          <cell r="L560">
            <v>0.52787878787878784</v>
          </cell>
          <cell r="M560">
            <v>0.20152173913043481</v>
          </cell>
          <cell r="N560">
            <v>0.54548076923076927</v>
          </cell>
          <cell r="P560">
            <v>0.46663379355687046</v>
          </cell>
          <cell r="Q560">
            <v>0.47493975903614449</v>
          </cell>
          <cell r="S560">
            <v>0.16654702081837763</v>
          </cell>
          <cell r="T560">
            <v>0.30662290017377875</v>
          </cell>
          <cell r="U560">
            <v>0.63325888032278987</v>
          </cell>
          <cell r="W560">
            <v>0.47652450832723681</v>
          </cell>
          <cell r="X560">
            <v>0.47652450832723681</v>
          </cell>
          <cell r="Z560">
            <v>-0.11379695053923393</v>
          </cell>
          <cell r="AA560">
            <v>0.12793542074363984</v>
          </cell>
          <cell r="AB560">
            <v>0.58764106297779406</v>
          </cell>
          <cell r="AD560">
            <v>0.37568252181255285</v>
          </cell>
          <cell r="AE560">
            <v>0.37568252181255285</v>
          </cell>
          <cell r="AG560">
            <v>0.439537501502683</v>
          </cell>
          <cell r="AH560">
            <v>0.47952307940606836</v>
          </cell>
        </row>
        <row r="562">
          <cell r="A562" t="str">
            <v>GENERAL FUNDING</v>
          </cell>
          <cell r="E562">
            <v>-0.95199999999999996</v>
          </cell>
          <cell r="F562">
            <v>-0.67900000000000005</v>
          </cell>
          <cell r="G562">
            <v>-1.0009999999999999</v>
          </cell>
          <cell r="I562">
            <v>-1.8320000000000001</v>
          </cell>
          <cell r="J562">
            <v>-2.6319999999999997</v>
          </cell>
          <cell r="L562">
            <v>-0.69299999999999995</v>
          </cell>
          <cell r="M562">
            <v>-0.32200000000000001</v>
          </cell>
          <cell r="N562">
            <v>-0.72799999999999998</v>
          </cell>
          <cell r="P562">
            <v>-1.7039999999999997</v>
          </cell>
          <cell r="Q562">
            <v>-1.7429999999999999</v>
          </cell>
          <cell r="S562">
            <v>-0.29299999999999998</v>
          </cell>
          <cell r="T562">
            <v>-0.36299999999999999</v>
          </cell>
          <cell r="U562">
            <v>-0.97199999999999998</v>
          </cell>
          <cell r="W562">
            <v>-1.6279999999999999</v>
          </cell>
          <cell r="X562">
            <v>-1.6279999999999999</v>
          </cell>
          <cell r="Z562">
            <v>-0.188</v>
          </cell>
          <cell r="AA562">
            <v>-0.28599999999999998</v>
          </cell>
          <cell r="AB562">
            <v>-0.76900000000000002</v>
          </cell>
          <cell r="AD562">
            <v>-1.2429999999999999</v>
          </cell>
          <cell r="AE562">
            <v>-1.2429999999999999</v>
          </cell>
          <cell r="AG562">
            <v>-6.407</v>
          </cell>
          <cell r="AH562">
            <v>-7.2460000000000004</v>
          </cell>
        </row>
        <row r="563">
          <cell r="A563" t="str">
            <v>R&amp;D ASSESSMENT</v>
          </cell>
          <cell r="E563">
            <v>0.74299999999999999</v>
          </cell>
          <cell r="F563">
            <v>0.8</v>
          </cell>
          <cell r="G563">
            <v>1.1000000000000001</v>
          </cell>
          <cell r="I563">
            <v>2.0945</v>
          </cell>
          <cell r="J563">
            <v>2.6430000000000002</v>
          </cell>
          <cell r="L563">
            <v>0.8</v>
          </cell>
          <cell r="M563">
            <v>0.4</v>
          </cell>
          <cell r="N563">
            <v>0.8</v>
          </cell>
          <cell r="P563">
            <v>1.9489999999999998</v>
          </cell>
          <cell r="Q563">
            <v>2</v>
          </cell>
          <cell r="S563">
            <v>0.33500000000000002</v>
          </cell>
          <cell r="T563">
            <v>0.41499999999999998</v>
          </cell>
          <cell r="U563">
            <v>1.111</v>
          </cell>
          <cell r="W563">
            <v>1.861</v>
          </cell>
          <cell r="X563">
            <v>1.861</v>
          </cell>
          <cell r="Z563">
            <v>0.215</v>
          </cell>
          <cell r="AA563">
            <v>0.32700000000000001</v>
          </cell>
          <cell r="AB563">
            <v>0.879</v>
          </cell>
          <cell r="AD563">
            <v>1.421</v>
          </cell>
          <cell r="AE563">
            <v>1.421</v>
          </cell>
          <cell r="AG563">
            <v>7.3254999999999999</v>
          </cell>
          <cell r="AH563">
            <v>7.9250000000000007</v>
          </cell>
        </row>
        <row r="564">
          <cell r="A564" t="str">
            <v>CONTRACT SVC CHG</v>
          </cell>
          <cell r="E564">
            <v>0.111</v>
          </cell>
          <cell r="F564">
            <v>0.1</v>
          </cell>
          <cell r="G564">
            <v>0.2</v>
          </cell>
          <cell r="I564">
            <v>0.30599999999999999</v>
          </cell>
          <cell r="J564">
            <v>0.41100000000000003</v>
          </cell>
          <cell r="L564">
            <v>0.1</v>
          </cell>
          <cell r="M564">
            <v>0.1</v>
          </cell>
          <cell r="N564">
            <v>0.1</v>
          </cell>
          <cell r="P564">
            <v>0.29099999999999998</v>
          </cell>
          <cell r="Q564">
            <v>0.30000000000000004</v>
          </cell>
          <cell r="S564">
            <v>0.05</v>
          </cell>
          <cell r="T564">
            <v>6.2E-2</v>
          </cell>
          <cell r="U564">
            <v>0.16700000000000001</v>
          </cell>
          <cell r="W564">
            <v>0.27900000000000003</v>
          </cell>
          <cell r="X564">
            <v>0.27900000000000003</v>
          </cell>
          <cell r="Z564">
            <v>3.2000000000000001E-2</v>
          </cell>
          <cell r="AA564">
            <v>4.9000000000000002E-2</v>
          </cell>
          <cell r="AB564">
            <v>0.13200000000000001</v>
          </cell>
          <cell r="AD564">
            <v>0.21300000000000002</v>
          </cell>
          <cell r="AE564">
            <v>0.21300000000000002</v>
          </cell>
          <cell r="AG564">
            <v>1.089</v>
          </cell>
          <cell r="AH564">
            <v>1.2030000000000001</v>
          </cell>
        </row>
        <row r="565">
          <cell r="A565" t="str">
            <v>AREA COMPENSATION</v>
          </cell>
          <cell r="E565">
            <v>0</v>
          </cell>
          <cell r="F565">
            <v>0</v>
          </cell>
          <cell r="G565">
            <v>0</v>
          </cell>
          <cell r="I565">
            <v>0</v>
          </cell>
          <cell r="J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0</v>
          </cell>
          <cell r="Q565">
            <v>0</v>
          </cell>
          <cell r="S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Z565">
            <v>0</v>
          </cell>
          <cell r="AA565">
            <v>0</v>
          </cell>
          <cell r="AB565">
            <v>0</v>
          </cell>
          <cell r="AD565">
            <v>0</v>
          </cell>
          <cell r="AE565">
            <v>0</v>
          </cell>
          <cell r="AG565">
            <v>0</v>
          </cell>
          <cell r="AH565">
            <v>0</v>
          </cell>
        </row>
        <row r="566">
          <cell r="E566" t="str">
            <v xml:space="preserve">______ </v>
          </cell>
          <cell r="F566" t="str">
            <v xml:space="preserve">______ </v>
          </cell>
          <cell r="G566" t="str">
            <v xml:space="preserve">______ </v>
          </cell>
          <cell r="I566" t="str">
            <v xml:space="preserve">______ </v>
          </cell>
          <cell r="J566" t="str">
            <v xml:space="preserve">______ </v>
          </cell>
          <cell r="L566" t="str">
            <v xml:space="preserve">______ </v>
          </cell>
          <cell r="M566" t="str">
            <v xml:space="preserve">______ </v>
          </cell>
          <cell r="N566" t="str">
            <v xml:space="preserve">______ </v>
          </cell>
          <cell r="P566" t="str">
            <v xml:space="preserve">______ </v>
          </cell>
          <cell r="Q566" t="str">
            <v xml:space="preserve">______ </v>
          </cell>
          <cell r="S566" t="str">
            <v xml:space="preserve">______ </v>
          </cell>
          <cell r="T566" t="str">
            <v xml:space="preserve">______ </v>
          </cell>
          <cell r="U566" t="str">
            <v xml:space="preserve">______ </v>
          </cell>
          <cell r="W566" t="str">
            <v xml:space="preserve">______ </v>
          </cell>
          <cell r="X566" t="str">
            <v xml:space="preserve">______ </v>
          </cell>
          <cell r="Z566" t="str">
            <v xml:space="preserve">______ </v>
          </cell>
          <cell r="AA566" t="str">
            <v xml:space="preserve">______ </v>
          </cell>
          <cell r="AB566" t="str">
            <v xml:space="preserve">______ </v>
          </cell>
          <cell r="AD566" t="str">
            <v xml:space="preserve">______ </v>
          </cell>
          <cell r="AE566" t="str">
            <v xml:space="preserve">______ </v>
          </cell>
          <cell r="AG566" t="str">
            <v xml:space="preserve">______ </v>
          </cell>
          <cell r="AH566" t="str">
            <v xml:space="preserve">______ </v>
          </cell>
        </row>
        <row r="567">
          <cell r="A567" t="str">
            <v>ASSESSMENTS/FUNDING</v>
          </cell>
          <cell r="E567">
            <v>-9.7999999999999962E-2</v>
          </cell>
          <cell r="F567">
            <v>0.221</v>
          </cell>
          <cell r="G567">
            <v>0.29900000000000021</v>
          </cell>
          <cell r="I567">
            <v>0.56850000000000001</v>
          </cell>
          <cell r="J567">
            <v>0.4220000000000006</v>
          </cell>
          <cell r="L567">
            <v>0.2070000000000001</v>
          </cell>
          <cell r="M567">
            <v>0.17800000000000002</v>
          </cell>
          <cell r="N567">
            <v>0.17200000000000007</v>
          </cell>
          <cell r="P567">
            <v>0.53600000000000003</v>
          </cell>
          <cell r="Q567">
            <v>0.55700000000000016</v>
          </cell>
          <cell r="S567">
            <v>9.200000000000004E-2</v>
          </cell>
          <cell r="T567">
            <v>0.11399999999999999</v>
          </cell>
          <cell r="U567">
            <v>0.30600000000000005</v>
          </cell>
          <cell r="W567">
            <v>0.51200000000000012</v>
          </cell>
          <cell r="X567">
            <v>0.51200000000000012</v>
          </cell>
          <cell r="Z567">
            <v>5.8999999999999997E-2</v>
          </cell>
          <cell r="AA567">
            <v>9.0000000000000038E-2</v>
          </cell>
          <cell r="AB567">
            <v>0.24199999999999999</v>
          </cell>
          <cell r="AD567">
            <v>0.39100000000000018</v>
          </cell>
          <cell r="AE567">
            <v>0.39100000000000018</v>
          </cell>
          <cell r="AG567">
            <v>2.0074999999999998</v>
          </cell>
          <cell r="AH567">
            <v>1.8820000000000003</v>
          </cell>
        </row>
        <row r="569">
          <cell r="A569" t="str">
            <v>OPERATING PROFIT</v>
          </cell>
          <cell r="E569">
            <v>5.8759999999999994</v>
          </cell>
          <cell r="F569">
            <v>4.3049999999999997</v>
          </cell>
          <cell r="G569">
            <v>7.3620000000000001</v>
          </cell>
          <cell r="I569">
            <v>10.547500000000003</v>
          </cell>
          <cell r="J569">
            <v>17.542999999999999</v>
          </cell>
          <cell r="L569">
            <v>5.0190000000000001</v>
          </cell>
          <cell r="M569">
            <v>0.749</v>
          </cell>
          <cell r="N569">
            <v>5.5010000000000003</v>
          </cell>
          <cell r="P569">
            <v>10.819999999999999</v>
          </cell>
          <cell r="Q569">
            <v>11.268999999999997</v>
          </cell>
          <cell r="S569">
            <v>0.60400000000000009</v>
          </cell>
          <cell r="T569">
            <v>1.4740000000000002</v>
          </cell>
          <cell r="U569">
            <v>8.4830000000000005</v>
          </cell>
          <cell r="W569">
            <v>10.561</v>
          </cell>
          <cell r="X569">
            <v>10.561</v>
          </cell>
          <cell r="Z569">
            <v>-0.36500000000000005</v>
          </cell>
          <cell r="AA569">
            <v>0.43299999999999966</v>
          </cell>
          <cell r="AB569">
            <v>6.2150000000000007</v>
          </cell>
          <cell r="AD569">
            <v>6.2830000000000013</v>
          </cell>
          <cell r="AE569">
            <v>6.2830000000000013</v>
          </cell>
          <cell r="AG569">
            <v>38.211500000000001</v>
          </cell>
          <cell r="AH569">
            <v>45.655999999999999</v>
          </cell>
        </row>
        <row r="570">
          <cell r="B570" t="str">
            <v>% SALES</v>
          </cell>
          <cell r="E570">
            <v>0.63634394628546664</v>
          </cell>
          <cell r="F570">
            <v>0.4438144329896907</v>
          </cell>
          <cell r="G570">
            <v>0.51482517482517487</v>
          </cell>
          <cell r="I570">
            <v>0.4031148480794956</v>
          </cell>
          <cell r="J570">
            <v>0.52786303183486782</v>
          </cell>
          <cell r="L570">
            <v>0.50696969696969696</v>
          </cell>
          <cell r="M570">
            <v>0.16282608695652176</v>
          </cell>
          <cell r="N570">
            <v>0.52894230769230766</v>
          </cell>
          <cell r="P570">
            <v>0.44460880999342534</v>
          </cell>
          <cell r="Q570">
            <v>0.45257028112449788</v>
          </cell>
          <cell r="S570">
            <v>0.14453218473318977</v>
          </cell>
          <cell r="T570">
            <v>0.28461092875072408</v>
          </cell>
          <cell r="U570">
            <v>0.61121118236184169</v>
          </cell>
          <cell r="W570">
            <v>0.45449068296251671</v>
          </cell>
          <cell r="X570">
            <v>0.45449068296251671</v>
          </cell>
          <cell r="Z570">
            <v>-0.13573819263666792</v>
          </cell>
          <cell r="AA570">
            <v>0.10591976516634043</v>
          </cell>
          <cell r="AB570">
            <v>0.56561703676738273</v>
          </cell>
          <cell r="AD570">
            <v>0.35367295243456243</v>
          </cell>
          <cell r="AE570">
            <v>0.35367295243456243</v>
          </cell>
          <cell r="AG570">
            <v>0.41759833010939534</v>
          </cell>
          <cell r="AH570">
            <v>0.46053905745642343</v>
          </cell>
        </row>
        <row r="575">
          <cell r="A575" t="str">
            <v>ALCATEL USA, INC.</v>
          </cell>
        </row>
        <row r="576">
          <cell r="A576" t="str">
            <v xml:space="preserve">NETWORKING SYSTEMS GROUP </v>
          </cell>
        </row>
        <row r="577">
          <cell r="A577" t="str">
            <v>S12 MOBILITY</v>
          </cell>
        </row>
        <row r="578">
          <cell r="A578" t="str">
            <v>INCOME STATEMENT</v>
          </cell>
        </row>
        <row r="579">
          <cell r="A579" t="str">
            <v>$M</v>
          </cell>
        </row>
        <row r="581">
          <cell r="I581" t="str">
            <v>1Q01</v>
          </cell>
          <cell r="P581" t="str">
            <v>2Q01</v>
          </cell>
          <cell r="W581" t="str">
            <v>3Q01</v>
          </cell>
          <cell r="AD581" t="str">
            <v>4Q01</v>
          </cell>
          <cell r="AG581" t="str">
            <v>YEAR</v>
          </cell>
        </row>
        <row r="582">
          <cell r="E582" t="str">
            <v>JAN</v>
          </cell>
          <cell r="F582" t="str">
            <v>FEB</v>
          </cell>
          <cell r="G582" t="str">
            <v>MAR</v>
          </cell>
          <cell r="I582" t="str">
            <v xml:space="preserve"> AOP </v>
          </cell>
          <cell r="J582" t="str">
            <v>ACTUAL</v>
          </cell>
          <cell r="L582" t="str">
            <v>APR</v>
          </cell>
          <cell r="M582" t="str">
            <v>MAY</v>
          </cell>
          <cell r="N582" t="str">
            <v>JUN</v>
          </cell>
          <cell r="P582" t="str">
            <v xml:space="preserve"> AOP </v>
          </cell>
          <cell r="Q582" t="str">
            <v>ACTUAL</v>
          </cell>
          <cell r="S582" t="str">
            <v>JUL</v>
          </cell>
          <cell r="T582" t="str">
            <v>AUG</v>
          </cell>
          <cell r="U582" t="str">
            <v>SEP</v>
          </cell>
          <cell r="W582" t="str">
            <v xml:space="preserve"> AOP </v>
          </cell>
          <cell r="X582" t="str">
            <v>ACTUAL</v>
          </cell>
          <cell r="Z582" t="str">
            <v xml:space="preserve"> OCT </v>
          </cell>
          <cell r="AA582" t="str">
            <v xml:space="preserve"> NOV </v>
          </cell>
          <cell r="AB582" t="str">
            <v xml:space="preserve"> DEC </v>
          </cell>
          <cell r="AD582" t="str">
            <v xml:space="preserve"> AOP </v>
          </cell>
          <cell r="AE582" t="str">
            <v xml:space="preserve"> OUTL</v>
          </cell>
          <cell r="AG582" t="str">
            <v xml:space="preserve"> AOP </v>
          </cell>
          <cell r="AH582" t="str">
            <v xml:space="preserve"> OUTL</v>
          </cell>
        </row>
        <row r="583">
          <cell r="A583" t="str">
            <v>ORDERS</v>
          </cell>
          <cell r="E583">
            <v>0</v>
          </cell>
          <cell r="F583">
            <v>0</v>
          </cell>
          <cell r="G583">
            <v>0</v>
          </cell>
          <cell r="I583">
            <v>0</v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0</v>
          </cell>
          <cell r="Q583">
            <v>0</v>
          </cell>
          <cell r="S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Z583">
            <v>0</v>
          </cell>
          <cell r="AA583">
            <v>0</v>
          </cell>
          <cell r="AB583">
            <v>0</v>
          </cell>
          <cell r="AD583">
            <v>0</v>
          </cell>
          <cell r="AE583">
            <v>0</v>
          </cell>
          <cell r="AG583">
            <v>0</v>
          </cell>
          <cell r="AH583">
            <v>0</v>
          </cell>
        </row>
        <row r="585">
          <cell r="A585" t="str">
            <v>HARDWARE SALES</v>
          </cell>
          <cell r="E585">
            <v>0</v>
          </cell>
          <cell r="F585">
            <v>0</v>
          </cell>
          <cell r="G585">
            <v>0</v>
          </cell>
          <cell r="I585">
            <v>0</v>
          </cell>
          <cell r="J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0</v>
          </cell>
          <cell r="Q585">
            <v>0</v>
          </cell>
          <cell r="S585">
            <v>0</v>
          </cell>
          <cell r="T585">
            <v>0</v>
          </cell>
          <cell r="U585">
            <v>0</v>
          </cell>
          <cell r="W585">
            <v>0</v>
          </cell>
          <cell r="X585">
            <v>0</v>
          </cell>
          <cell r="Z585">
            <v>0</v>
          </cell>
          <cell r="AA585">
            <v>0</v>
          </cell>
          <cell r="AB585">
            <v>0</v>
          </cell>
          <cell r="AD585">
            <v>0</v>
          </cell>
          <cell r="AE585">
            <v>0</v>
          </cell>
          <cell r="AG585">
            <v>0</v>
          </cell>
          <cell r="AH585">
            <v>0</v>
          </cell>
        </row>
        <row r="586">
          <cell r="A586" t="str">
            <v>SOFTWARE SALES</v>
          </cell>
          <cell r="E586">
            <v>0</v>
          </cell>
          <cell r="F586">
            <v>0</v>
          </cell>
          <cell r="G586">
            <v>0</v>
          </cell>
          <cell r="I586">
            <v>0</v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P586">
            <v>0</v>
          </cell>
          <cell r="Q586">
            <v>0</v>
          </cell>
          <cell r="S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Z586">
            <v>0</v>
          </cell>
          <cell r="AA586">
            <v>0</v>
          </cell>
          <cell r="AB586">
            <v>0</v>
          </cell>
          <cell r="AD586">
            <v>0</v>
          </cell>
          <cell r="AE586">
            <v>0</v>
          </cell>
          <cell r="AG586">
            <v>0</v>
          </cell>
          <cell r="AH586">
            <v>0</v>
          </cell>
        </row>
        <row r="587">
          <cell r="A587" t="str">
            <v>SERVICE SALES</v>
          </cell>
          <cell r="E587">
            <v>0</v>
          </cell>
          <cell r="F587">
            <v>0</v>
          </cell>
          <cell r="G587">
            <v>0</v>
          </cell>
          <cell r="I587">
            <v>0</v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0</v>
          </cell>
          <cell r="Q587">
            <v>0</v>
          </cell>
          <cell r="S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Z587">
            <v>0</v>
          </cell>
          <cell r="AA587">
            <v>0</v>
          </cell>
          <cell r="AB587">
            <v>0</v>
          </cell>
          <cell r="AD587">
            <v>0</v>
          </cell>
          <cell r="AE587">
            <v>0</v>
          </cell>
          <cell r="AG587">
            <v>0</v>
          </cell>
          <cell r="AH587">
            <v>0</v>
          </cell>
        </row>
        <row r="588">
          <cell r="A588" t="str">
            <v>OTHER SALES</v>
          </cell>
          <cell r="E588">
            <v>0</v>
          </cell>
          <cell r="F588">
            <v>0</v>
          </cell>
          <cell r="G588">
            <v>0</v>
          </cell>
          <cell r="I588">
            <v>0</v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0</v>
          </cell>
          <cell r="Q588">
            <v>0</v>
          </cell>
          <cell r="S588">
            <v>0</v>
          </cell>
          <cell r="T588">
            <v>0</v>
          </cell>
          <cell r="U588">
            <v>0</v>
          </cell>
          <cell r="W588">
            <v>0</v>
          </cell>
          <cell r="X588">
            <v>0</v>
          </cell>
          <cell r="Z588">
            <v>0</v>
          </cell>
          <cell r="AA588">
            <v>0</v>
          </cell>
          <cell r="AB588">
            <v>0</v>
          </cell>
          <cell r="AD588">
            <v>0</v>
          </cell>
          <cell r="AE588">
            <v>0</v>
          </cell>
          <cell r="AG588">
            <v>0</v>
          </cell>
          <cell r="AH588">
            <v>0</v>
          </cell>
        </row>
        <row r="589">
          <cell r="E589" t="str">
            <v xml:space="preserve">______ </v>
          </cell>
          <cell r="F589" t="str">
            <v xml:space="preserve">______ </v>
          </cell>
          <cell r="G589" t="str">
            <v xml:space="preserve">______ </v>
          </cell>
          <cell r="I589" t="str">
            <v xml:space="preserve">______ </v>
          </cell>
          <cell r="J589" t="str">
            <v xml:space="preserve">______ </v>
          </cell>
          <cell r="L589" t="str">
            <v xml:space="preserve">______ </v>
          </cell>
          <cell r="M589" t="str">
            <v xml:space="preserve">______ </v>
          </cell>
          <cell r="N589" t="str">
            <v xml:space="preserve">______ </v>
          </cell>
          <cell r="P589" t="str">
            <v xml:space="preserve">______ </v>
          </cell>
          <cell r="Q589" t="str">
            <v xml:space="preserve">______ </v>
          </cell>
          <cell r="S589" t="str">
            <v xml:space="preserve">______ </v>
          </cell>
          <cell r="T589" t="str">
            <v xml:space="preserve">______ </v>
          </cell>
          <cell r="U589" t="str">
            <v xml:space="preserve">______ </v>
          </cell>
          <cell r="W589" t="str">
            <v xml:space="preserve">______ </v>
          </cell>
          <cell r="X589" t="str">
            <v xml:space="preserve">______ </v>
          </cell>
          <cell r="Z589" t="str">
            <v xml:space="preserve">______ </v>
          </cell>
          <cell r="AA589" t="str">
            <v xml:space="preserve">______ </v>
          </cell>
          <cell r="AB589" t="str">
            <v xml:space="preserve">______ </v>
          </cell>
          <cell r="AD589" t="str">
            <v xml:space="preserve">______ </v>
          </cell>
          <cell r="AE589" t="str">
            <v xml:space="preserve">______ </v>
          </cell>
          <cell r="AG589" t="str">
            <v xml:space="preserve">______ </v>
          </cell>
          <cell r="AH589" t="str">
            <v xml:space="preserve">______ </v>
          </cell>
        </row>
        <row r="590">
          <cell r="A590" t="str">
            <v>SALES</v>
          </cell>
          <cell r="E590">
            <v>0</v>
          </cell>
          <cell r="F590">
            <v>0</v>
          </cell>
          <cell r="G590">
            <v>0</v>
          </cell>
          <cell r="I590">
            <v>0</v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0</v>
          </cell>
          <cell r="Q590">
            <v>0</v>
          </cell>
          <cell r="S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Z590">
            <v>0</v>
          </cell>
          <cell r="AA590">
            <v>0</v>
          </cell>
          <cell r="AB590">
            <v>0</v>
          </cell>
          <cell r="AD590">
            <v>0</v>
          </cell>
          <cell r="AE590">
            <v>0</v>
          </cell>
          <cell r="AG590">
            <v>0</v>
          </cell>
          <cell r="AH590">
            <v>0</v>
          </cell>
        </row>
        <row r="592">
          <cell r="A592" t="str">
            <v>STANDARD MARGIN</v>
          </cell>
          <cell r="E592">
            <v>0</v>
          </cell>
          <cell r="F592">
            <v>0</v>
          </cell>
          <cell r="G592">
            <v>0</v>
          </cell>
          <cell r="I592">
            <v>0</v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0</v>
          </cell>
          <cell r="Q592">
            <v>0</v>
          </cell>
          <cell r="S592">
            <v>0</v>
          </cell>
          <cell r="T592">
            <v>0</v>
          </cell>
          <cell r="U592">
            <v>0</v>
          </cell>
          <cell r="W592">
            <v>0</v>
          </cell>
          <cell r="X592">
            <v>0</v>
          </cell>
          <cell r="Z592">
            <v>0</v>
          </cell>
          <cell r="AA592">
            <v>0</v>
          </cell>
          <cell r="AB592">
            <v>0</v>
          </cell>
          <cell r="AD592">
            <v>0</v>
          </cell>
          <cell r="AE592">
            <v>0</v>
          </cell>
          <cell r="AG592">
            <v>0</v>
          </cell>
          <cell r="AH592">
            <v>0</v>
          </cell>
        </row>
        <row r="593">
          <cell r="B593" t="str">
            <v>% SALES</v>
          </cell>
          <cell r="E593">
            <v>0</v>
          </cell>
          <cell r="F593">
            <v>0</v>
          </cell>
          <cell r="G593">
            <v>0</v>
          </cell>
          <cell r="I593">
            <v>0</v>
          </cell>
          <cell r="J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0</v>
          </cell>
          <cell r="Q593">
            <v>0</v>
          </cell>
          <cell r="S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Z593">
            <v>0</v>
          </cell>
          <cell r="AA593">
            <v>0</v>
          </cell>
          <cell r="AB593">
            <v>0</v>
          </cell>
          <cell r="AD593">
            <v>0</v>
          </cell>
          <cell r="AE593">
            <v>0</v>
          </cell>
          <cell r="AG593">
            <v>0</v>
          </cell>
          <cell r="AH593">
            <v>0</v>
          </cell>
        </row>
        <row r="595">
          <cell r="A595" t="str">
            <v>OPS PERIOD COSTS</v>
          </cell>
          <cell r="E595">
            <v>0</v>
          </cell>
          <cell r="F595">
            <v>0</v>
          </cell>
          <cell r="G595">
            <v>0</v>
          </cell>
          <cell r="I595">
            <v>0</v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P595">
            <v>0</v>
          </cell>
          <cell r="Q595">
            <v>0</v>
          </cell>
          <cell r="S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Z595">
            <v>0</v>
          </cell>
          <cell r="AA595">
            <v>0</v>
          </cell>
          <cell r="AB595">
            <v>0</v>
          </cell>
          <cell r="AD595">
            <v>0</v>
          </cell>
          <cell r="AE595">
            <v>0</v>
          </cell>
          <cell r="AG595">
            <v>0</v>
          </cell>
          <cell r="AH595">
            <v>0</v>
          </cell>
        </row>
        <row r="596">
          <cell r="A596" t="str">
            <v>SOURCING PERIOD COSTS</v>
          </cell>
          <cell r="E596">
            <v>0</v>
          </cell>
          <cell r="F596">
            <v>0</v>
          </cell>
          <cell r="G596">
            <v>0</v>
          </cell>
          <cell r="I596">
            <v>0</v>
          </cell>
          <cell r="J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0</v>
          </cell>
          <cell r="Q596">
            <v>0</v>
          </cell>
          <cell r="S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Z596">
            <v>0</v>
          </cell>
          <cell r="AA596">
            <v>0</v>
          </cell>
          <cell r="AB596">
            <v>0</v>
          </cell>
          <cell r="AD596">
            <v>0</v>
          </cell>
          <cell r="AE596">
            <v>0</v>
          </cell>
          <cell r="AG596">
            <v>0</v>
          </cell>
          <cell r="AH596">
            <v>0</v>
          </cell>
        </row>
        <row r="597">
          <cell r="A597" t="str">
            <v>STD AMORT/INV COSTS</v>
          </cell>
          <cell r="E597">
            <v>0</v>
          </cell>
          <cell r="F597">
            <v>0</v>
          </cell>
          <cell r="G597">
            <v>0</v>
          </cell>
          <cell r="I597">
            <v>0</v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0</v>
          </cell>
          <cell r="Q597">
            <v>0</v>
          </cell>
          <cell r="S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Z597">
            <v>0</v>
          </cell>
          <cell r="AA597">
            <v>0</v>
          </cell>
          <cell r="AB597">
            <v>0</v>
          </cell>
          <cell r="AD597">
            <v>0</v>
          </cell>
          <cell r="AE597">
            <v>0</v>
          </cell>
          <cell r="AG597">
            <v>0</v>
          </cell>
          <cell r="AH597">
            <v>0</v>
          </cell>
        </row>
        <row r="598">
          <cell r="A598" t="str">
            <v>SERVICE PERIOD COSTS</v>
          </cell>
          <cell r="E598">
            <v>0</v>
          </cell>
          <cell r="F598">
            <v>0</v>
          </cell>
          <cell r="G598">
            <v>0</v>
          </cell>
          <cell r="I598">
            <v>0</v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0</v>
          </cell>
          <cell r="Q598">
            <v>0</v>
          </cell>
          <cell r="S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Z598">
            <v>0</v>
          </cell>
          <cell r="AA598">
            <v>0</v>
          </cell>
          <cell r="AB598">
            <v>0</v>
          </cell>
          <cell r="AD598">
            <v>0</v>
          </cell>
          <cell r="AE598">
            <v>0</v>
          </cell>
          <cell r="AG598">
            <v>0</v>
          </cell>
          <cell r="AH598">
            <v>0</v>
          </cell>
        </row>
        <row r="599">
          <cell r="A599" t="str">
            <v>OTHER</v>
          </cell>
          <cell r="E599">
            <v>0</v>
          </cell>
          <cell r="F599">
            <v>0</v>
          </cell>
          <cell r="G599">
            <v>0</v>
          </cell>
          <cell r="I599">
            <v>0</v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0</v>
          </cell>
          <cell r="Q599">
            <v>0</v>
          </cell>
          <cell r="S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Z599">
            <v>0</v>
          </cell>
          <cell r="AA599">
            <v>0</v>
          </cell>
          <cell r="AB599">
            <v>0</v>
          </cell>
          <cell r="AD599">
            <v>0</v>
          </cell>
          <cell r="AE599">
            <v>0</v>
          </cell>
          <cell r="AG599">
            <v>0</v>
          </cell>
          <cell r="AH599">
            <v>0</v>
          </cell>
        </row>
        <row r="600">
          <cell r="E600" t="str">
            <v xml:space="preserve">______ </v>
          </cell>
          <cell r="F600" t="str">
            <v xml:space="preserve">______ </v>
          </cell>
          <cell r="G600" t="str">
            <v xml:space="preserve">______ </v>
          </cell>
          <cell r="I600" t="str">
            <v xml:space="preserve">______ </v>
          </cell>
          <cell r="J600" t="str">
            <v xml:space="preserve">______ </v>
          </cell>
          <cell r="L600" t="str">
            <v xml:space="preserve">______ </v>
          </cell>
          <cell r="M600" t="str">
            <v xml:space="preserve">______ </v>
          </cell>
          <cell r="N600" t="str">
            <v xml:space="preserve">______ </v>
          </cell>
          <cell r="P600" t="str">
            <v xml:space="preserve">______ </v>
          </cell>
          <cell r="Q600" t="str">
            <v xml:space="preserve">______ </v>
          </cell>
          <cell r="S600" t="str">
            <v xml:space="preserve">______ </v>
          </cell>
          <cell r="T600" t="str">
            <v xml:space="preserve">______ </v>
          </cell>
          <cell r="U600" t="str">
            <v xml:space="preserve">______ </v>
          </cell>
          <cell r="W600" t="str">
            <v xml:space="preserve">______ </v>
          </cell>
          <cell r="X600" t="str">
            <v xml:space="preserve">______ </v>
          </cell>
          <cell r="Z600" t="str">
            <v xml:space="preserve">______ </v>
          </cell>
          <cell r="AA600" t="str">
            <v xml:space="preserve">______ </v>
          </cell>
          <cell r="AB600" t="str">
            <v xml:space="preserve">______ </v>
          </cell>
          <cell r="AD600" t="str">
            <v xml:space="preserve">______ </v>
          </cell>
          <cell r="AE600" t="str">
            <v xml:space="preserve">______ </v>
          </cell>
          <cell r="AG600" t="str">
            <v xml:space="preserve">______ </v>
          </cell>
          <cell r="AH600" t="str">
            <v xml:space="preserve">______ </v>
          </cell>
        </row>
        <row r="601">
          <cell r="A601" t="str">
            <v>TOTAL PERIOD COSTS</v>
          </cell>
          <cell r="E601">
            <v>0</v>
          </cell>
          <cell r="F601">
            <v>0</v>
          </cell>
          <cell r="G601">
            <v>0</v>
          </cell>
          <cell r="I601">
            <v>0</v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P601">
            <v>0</v>
          </cell>
          <cell r="Q601">
            <v>0</v>
          </cell>
          <cell r="S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Z601">
            <v>0</v>
          </cell>
          <cell r="AA601">
            <v>0</v>
          </cell>
          <cell r="AB601">
            <v>0</v>
          </cell>
          <cell r="AD601">
            <v>0</v>
          </cell>
          <cell r="AE601">
            <v>0</v>
          </cell>
          <cell r="AG601">
            <v>0</v>
          </cell>
          <cell r="AH601">
            <v>0</v>
          </cell>
        </row>
        <row r="603">
          <cell r="A603" t="str">
            <v>GROSS MARGIN</v>
          </cell>
          <cell r="E603">
            <v>0</v>
          </cell>
          <cell r="F603">
            <v>0</v>
          </cell>
          <cell r="G603">
            <v>0</v>
          </cell>
          <cell r="I603">
            <v>0</v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0</v>
          </cell>
          <cell r="Q603">
            <v>0</v>
          </cell>
          <cell r="S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Z603">
            <v>0</v>
          </cell>
          <cell r="AA603">
            <v>0</v>
          </cell>
          <cell r="AB603">
            <v>0</v>
          </cell>
          <cell r="AD603">
            <v>0</v>
          </cell>
          <cell r="AE603">
            <v>0</v>
          </cell>
          <cell r="AG603">
            <v>0</v>
          </cell>
          <cell r="AH603">
            <v>0</v>
          </cell>
        </row>
        <row r="604">
          <cell r="B604" t="str">
            <v>% SALES</v>
          </cell>
          <cell r="E604">
            <v>0</v>
          </cell>
          <cell r="F604">
            <v>0</v>
          </cell>
          <cell r="G604">
            <v>0</v>
          </cell>
          <cell r="I604">
            <v>0</v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0</v>
          </cell>
          <cell r="Q604">
            <v>0</v>
          </cell>
          <cell r="S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Z604">
            <v>0</v>
          </cell>
          <cell r="AA604">
            <v>0</v>
          </cell>
          <cell r="AB604">
            <v>0</v>
          </cell>
          <cell r="AD604">
            <v>0</v>
          </cell>
          <cell r="AE604">
            <v>0</v>
          </cell>
          <cell r="AG604">
            <v>0</v>
          </cell>
          <cell r="AH604">
            <v>0</v>
          </cell>
        </row>
        <row r="606">
          <cell r="A606" t="str">
            <v>R&amp;D EXPENSE</v>
          </cell>
          <cell r="E606">
            <v>0</v>
          </cell>
          <cell r="F606">
            <v>0</v>
          </cell>
          <cell r="G606">
            <v>0</v>
          </cell>
          <cell r="I606">
            <v>0</v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Z606">
            <v>0</v>
          </cell>
          <cell r="AA606">
            <v>0</v>
          </cell>
          <cell r="AB606">
            <v>0</v>
          </cell>
          <cell r="AD606">
            <v>0</v>
          </cell>
          <cell r="AE606">
            <v>0</v>
          </cell>
          <cell r="AG606">
            <v>0</v>
          </cell>
          <cell r="AH606">
            <v>0</v>
          </cell>
        </row>
        <row r="607">
          <cell r="A607" t="str">
            <v>SLS &amp; MKTG EXP - DIV</v>
          </cell>
          <cell r="E607">
            <v>0</v>
          </cell>
          <cell r="F607">
            <v>0</v>
          </cell>
          <cell r="G607">
            <v>0</v>
          </cell>
          <cell r="I607">
            <v>0</v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0</v>
          </cell>
          <cell r="Q607">
            <v>0</v>
          </cell>
          <cell r="S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Z607">
            <v>0</v>
          </cell>
          <cell r="AA607">
            <v>0</v>
          </cell>
          <cell r="AB607">
            <v>0</v>
          </cell>
          <cell r="AD607">
            <v>0</v>
          </cell>
          <cell r="AE607">
            <v>0</v>
          </cell>
          <cell r="AG607">
            <v>0</v>
          </cell>
          <cell r="AH607">
            <v>0</v>
          </cell>
        </row>
        <row r="608">
          <cell r="A608" t="str">
            <v>SLS &amp; MKTG EXP - ALLOC</v>
          </cell>
          <cell r="E608">
            <v>0</v>
          </cell>
          <cell r="F608">
            <v>0</v>
          </cell>
          <cell r="G608">
            <v>0</v>
          </cell>
          <cell r="I608">
            <v>0</v>
          </cell>
          <cell r="J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0</v>
          </cell>
          <cell r="Q608">
            <v>0</v>
          </cell>
          <cell r="S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Z608">
            <v>0</v>
          </cell>
          <cell r="AA608">
            <v>0</v>
          </cell>
          <cell r="AB608">
            <v>0</v>
          </cell>
          <cell r="AD608">
            <v>0</v>
          </cell>
          <cell r="AE608">
            <v>0</v>
          </cell>
          <cell r="AG608">
            <v>0</v>
          </cell>
          <cell r="AH608">
            <v>0</v>
          </cell>
        </row>
        <row r="609">
          <cell r="E609" t="str">
            <v xml:space="preserve">______ </v>
          </cell>
          <cell r="F609" t="str">
            <v xml:space="preserve">______ </v>
          </cell>
          <cell r="G609" t="str">
            <v xml:space="preserve">______ </v>
          </cell>
          <cell r="I609" t="str">
            <v xml:space="preserve">______ </v>
          </cell>
          <cell r="J609" t="str">
            <v xml:space="preserve">______ </v>
          </cell>
          <cell r="L609" t="str">
            <v xml:space="preserve">______ </v>
          </cell>
          <cell r="M609" t="str">
            <v xml:space="preserve">______ </v>
          </cell>
          <cell r="N609" t="str">
            <v xml:space="preserve">______ </v>
          </cell>
          <cell r="P609" t="str">
            <v xml:space="preserve">______ </v>
          </cell>
          <cell r="Q609" t="str">
            <v xml:space="preserve">______ </v>
          </cell>
          <cell r="S609" t="str">
            <v xml:space="preserve">______ </v>
          </cell>
          <cell r="T609" t="str">
            <v xml:space="preserve">______ </v>
          </cell>
          <cell r="U609" t="str">
            <v xml:space="preserve">______ </v>
          </cell>
          <cell r="W609" t="str">
            <v xml:space="preserve">______ </v>
          </cell>
          <cell r="X609" t="str">
            <v xml:space="preserve">______ </v>
          </cell>
          <cell r="Z609" t="str">
            <v xml:space="preserve">______ </v>
          </cell>
          <cell r="AA609" t="str">
            <v xml:space="preserve">______ </v>
          </cell>
          <cell r="AB609" t="str">
            <v xml:space="preserve">______ </v>
          </cell>
          <cell r="AD609" t="str">
            <v xml:space="preserve">______ </v>
          </cell>
          <cell r="AE609" t="str">
            <v xml:space="preserve">______ </v>
          </cell>
          <cell r="AG609" t="str">
            <v xml:space="preserve">______ </v>
          </cell>
          <cell r="AH609" t="str">
            <v xml:space="preserve">______ </v>
          </cell>
        </row>
        <row r="610">
          <cell r="A610" t="str">
            <v>TOTAL SLS &amp; MKTG EXP</v>
          </cell>
          <cell r="E610">
            <v>0</v>
          </cell>
          <cell r="F610">
            <v>0</v>
          </cell>
          <cell r="G610">
            <v>0</v>
          </cell>
          <cell r="I610">
            <v>0</v>
          </cell>
          <cell r="J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0</v>
          </cell>
          <cell r="Q610">
            <v>0</v>
          </cell>
          <cell r="S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Z610">
            <v>0</v>
          </cell>
          <cell r="AA610">
            <v>0</v>
          </cell>
          <cell r="AB610">
            <v>0</v>
          </cell>
          <cell r="AD610">
            <v>0</v>
          </cell>
          <cell r="AE610">
            <v>0</v>
          </cell>
          <cell r="AG610">
            <v>0</v>
          </cell>
          <cell r="AH610">
            <v>0</v>
          </cell>
        </row>
        <row r="612">
          <cell r="A612" t="str">
            <v>G&amp;A EXP - DIV</v>
          </cell>
          <cell r="E612">
            <v>0</v>
          </cell>
          <cell r="F612">
            <v>0</v>
          </cell>
          <cell r="G612">
            <v>0</v>
          </cell>
          <cell r="I612">
            <v>0</v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0</v>
          </cell>
          <cell r="Q612">
            <v>0</v>
          </cell>
          <cell r="S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Z612">
            <v>0</v>
          </cell>
          <cell r="AA612">
            <v>0</v>
          </cell>
          <cell r="AB612">
            <v>0</v>
          </cell>
          <cell r="AD612">
            <v>0</v>
          </cell>
          <cell r="AE612">
            <v>0</v>
          </cell>
          <cell r="AG612">
            <v>0</v>
          </cell>
          <cell r="AH612">
            <v>0</v>
          </cell>
        </row>
        <row r="613">
          <cell r="A613" t="str">
            <v>G&amp;A EXP - ALLOC</v>
          </cell>
          <cell r="E613">
            <v>0</v>
          </cell>
          <cell r="F613">
            <v>0</v>
          </cell>
          <cell r="G613">
            <v>0</v>
          </cell>
          <cell r="I613">
            <v>0</v>
          </cell>
          <cell r="J613">
            <v>0</v>
          </cell>
          <cell r="L613">
            <v>0</v>
          </cell>
          <cell r="M613">
            <v>0</v>
          </cell>
          <cell r="N613">
            <v>0</v>
          </cell>
          <cell r="P613">
            <v>0</v>
          </cell>
          <cell r="Q613">
            <v>0</v>
          </cell>
          <cell r="S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Z613">
            <v>0</v>
          </cell>
          <cell r="AA613">
            <v>0</v>
          </cell>
          <cell r="AB613">
            <v>0</v>
          </cell>
          <cell r="AD613">
            <v>0</v>
          </cell>
          <cell r="AE613">
            <v>0</v>
          </cell>
          <cell r="AG613">
            <v>0</v>
          </cell>
          <cell r="AH613">
            <v>0</v>
          </cell>
        </row>
        <row r="614">
          <cell r="E614" t="str">
            <v xml:space="preserve">______ </v>
          </cell>
          <cell r="F614" t="str">
            <v xml:space="preserve">______ </v>
          </cell>
          <cell r="G614" t="str">
            <v xml:space="preserve">______ </v>
          </cell>
          <cell r="I614" t="str">
            <v xml:space="preserve">______ </v>
          </cell>
          <cell r="J614" t="str">
            <v xml:space="preserve">______ </v>
          </cell>
          <cell r="L614" t="str">
            <v xml:space="preserve">______ </v>
          </cell>
          <cell r="M614" t="str">
            <v xml:space="preserve">______ </v>
          </cell>
          <cell r="N614" t="str">
            <v xml:space="preserve">______ </v>
          </cell>
          <cell r="P614" t="str">
            <v xml:space="preserve">______ </v>
          </cell>
          <cell r="Q614" t="str">
            <v xml:space="preserve">______ </v>
          </cell>
          <cell r="S614" t="str">
            <v xml:space="preserve">______ </v>
          </cell>
          <cell r="T614" t="str">
            <v xml:space="preserve">______ </v>
          </cell>
          <cell r="U614" t="str">
            <v xml:space="preserve">______ </v>
          </cell>
          <cell r="W614" t="str">
            <v xml:space="preserve">______ </v>
          </cell>
          <cell r="X614" t="str">
            <v xml:space="preserve">______ </v>
          </cell>
          <cell r="Z614" t="str">
            <v xml:space="preserve">______ </v>
          </cell>
          <cell r="AA614" t="str">
            <v xml:space="preserve">______ </v>
          </cell>
          <cell r="AB614" t="str">
            <v xml:space="preserve">______ </v>
          </cell>
          <cell r="AD614" t="str">
            <v xml:space="preserve">______ </v>
          </cell>
          <cell r="AE614" t="str">
            <v xml:space="preserve">______ </v>
          </cell>
          <cell r="AG614" t="str">
            <v xml:space="preserve">______ </v>
          </cell>
          <cell r="AH614" t="str">
            <v xml:space="preserve">______ </v>
          </cell>
        </row>
        <row r="615">
          <cell r="A615" t="str">
            <v>TOTAL G&amp;A EXPENSE</v>
          </cell>
          <cell r="E615">
            <v>0</v>
          </cell>
          <cell r="F615">
            <v>0</v>
          </cell>
          <cell r="G615">
            <v>0</v>
          </cell>
          <cell r="I615">
            <v>0</v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0</v>
          </cell>
          <cell r="Q615">
            <v>0</v>
          </cell>
          <cell r="S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Z615">
            <v>0</v>
          </cell>
          <cell r="AA615">
            <v>0</v>
          </cell>
          <cell r="AB615">
            <v>0</v>
          </cell>
          <cell r="AD615">
            <v>0</v>
          </cell>
          <cell r="AE615">
            <v>0</v>
          </cell>
          <cell r="AG615">
            <v>0</v>
          </cell>
          <cell r="AH615">
            <v>0</v>
          </cell>
        </row>
        <row r="617">
          <cell r="A617" t="str">
            <v>S,G&amp;A - DIV</v>
          </cell>
          <cell r="E617">
            <v>0</v>
          </cell>
          <cell r="F617">
            <v>0</v>
          </cell>
          <cell r="G617">
            <v>0</v>
          </cell>
          <cell r="I617">
            <v>0</v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0</v>
          </cell>
          <cell r="Q617">
            <v>0</v>
          </cell>
          <cell r="S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Z617">
            <v>0</v>
          </cell>
          <cell r="AA617">
            <v>0</v>
          </cell>
          <cell r="AB617">
            <v>0</v>
          </cell>
          <cell r="AD617">
            <v>0</v>
          </cell>
          <cell r="AE617">
            <v>0</v>
          </cell>
          <cell r="AG617">
            <v>0</v>
          </cell>
          <cell r="AH617">
            <v>0</v>
          </cell>
        </row>
        <row r="618">
          <cell r="A618" t="str">
            <v>S,G&amp;A - ALLOC</v>
          </cell>
          <cell r="E618">
            <v>0</v>
          </cell>
          <cell r="F618">
            <v>0</v>
          </cell>
          <cell r="G618">
            <v>0</v>
          </cell>
          <cell r="I618">
            <v>0</v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P618">
            <v>0</v>
          </cell>
          <cell r="Q618">
            <v>0</v>
          </cell>
          <cell r="S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Z618">
            <v>0</v>
          </cell>
          <cell r="AA618">
            <v>0</v>
          </cell>
          <cell r="AB618">
            <v>0</v>
          </cell>
          <cell r="AD618">
            <v>0</v>
          </cell>
          <cell r="AE618">
            <v>0</v>
          </cell>
          <cell r="AG618">
            <v>0</v>
          </cell>
          <cell r="AH618">
            <v>0</v>
          </cell>
        </row>
        <row r="619">
          <cell r="E619" t="str">
            <v xml:space="preserve">______ </v>
          </cell>
          <cell r="F619" t="str">
            <v xml:space="preserve">______ </v>
          </cell>
          <cell r="G619" t="str">
            <v xml:space="preserve">______ </v>
          </cell>
          <cell r="I619" t="str">
            <v xml:space="preserve">______ </v>
          </cell>
          <cell r="J619" t="str">
            <v xml:space="preserve">______ </v>
          </cell>
          <cell r="L619" t="str">
            <v xml:space="preserve">______ </v>
          </cell>
          <cell r="M619" t="str">
            <v xml:space="preserve">______ </v>
          </cell>
          <cell r="N619" t="str">
            <v xml:space="preserve">______ </v>
          </cell>
          <cell r="P619" t="str">
            <v xml:space="preserve">______ </v>
          </cell>
          <cell r="Q619" t="str">
            <v xml:space="preserve">______ </v>
          </cell>
          <cell r="S619" t="str">
            <v xml:space="preserve">______ </v>
          </cell>
          <cell r="T619" t="str">
            <v xml:space="preserve">______ </v>
          </cell>
          <cell r="U619" t="str">
            <v xml:space="preserve">______ </v>
          </cell>
          <cell r="W619" t="str">
            <v xml:space="preserve">______ </v>
          </cell>
          <cell r="X619" t="str">
            <v xml:space="preserve">______ </v>
          </cell>
          <cell r="Z619" t="str">
            <v xml:space="preserve">______ </v>
          </cell>
          <cell r="AA619" t="str">
            <v xml:space="preserve">______ </v>
          </cell>
          <cell r="AB619" t="str">
            <v xml:space="preserve">______ </v>
          </cell>
          <cell r="AD619" t="str">
            <v xml:space="preserve">______ </v>
          </cell>
          <cell r="AE619" t="str">
            <v xml:space="preserve">______ </v>
          </cell>
          <cell r="AG619" t="str">
            <v xml:space="preserve">______ </v>
          </cell>
          <cell r="AH619" t="str">
            <v xml:space="preserve">______ </v>
          </cell>
        </row>
        <row r="620">
          <cell r="A620" t="str">
            <v>TOTAL OPERATING EXP</v>
          </cell>
          <cell r="E620">
            <v>0</v>
          </cell>
          <cell r="F620">
            <v>0</v>
          </cell>
          <cell r="G620">
            <v>0</v>
          </cell>
          <cell r="I620">
            <v>0</v>
          </cell>
          <cell r="J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0</v>
          </cell>
          <cell r="Q620">
            <v>0</v>
          </cell>
          <cell r="S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Z620">
            <v>0</v>
          </cell>
          <cell r="AA620">
            <v>0</v>
          </cell>
          <cell r="AB620">
            <v>0</v>
          </cell>
          <cell r="AD620">
            <v>0</v>
          </cell>
          <cell r="AE620">
            <v>0</v>
          </cell>
          <cell r="AG620">
            <v>0</v>
          </cell>
          <cell r="AH620">
            <v>0</v>
          </cell>
        </row>
        <row r="621">
          <cell r="B621" t="str">
            <v>% SALES</v>
          </cell>
          <cell r="E621">
            <v>0</v>
          </cell>
          <cell r="F621">
            <v>0</v>
          </cell>
          <cell r="G621">
            <v>0</v>
          </cell>
          <cell r="I621">
            <v>0</v>
          </cell>
          <cell r="J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0</v>
          </cell>
          <cell r="Q621">
            <v>0</v>
          </cell>
          <cell r="S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Z621">
            <v>0</v>
          </cell>
          <cell r="AA621">
            <v>0</v>
          </cell>
          <cell r="AB621">
            <v>0</v>
          </cell>
          <cell r="AD621">
            <v>0</v>
          </cell>
          <cell r="AE621">
            <v>0</v>
          </cell>
          <cell r="AG621">
            <v>0</v>
          </cell>
          <cell r="AH621">
            <v>0</v>
          </cell>
        </row>
        <row r="623">
          <cell r="A623" t="str">
            <v>CONTRIBUTION MARGIN</v>
          </cell>
          <cell r="E623">
            <v>0</v>
          </cell>
          <cell r="F623">
            <v>0</v>
          </cell>
          <cell r="G623">
            <v>0</v>
          </cell>
          <cell r="I623">
            <v>0</v>
          </cell>
          <cell r="J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0</v>
          </cell>
          <cell r="Q623">
            <v>0</v>
          </cell>
          <cell r="S623">
            <v>0</v>
          </cell>
          <cell r="T623">
            <v>0</v>
          </cell>
          <cell r="U623">
            <v>0</v>
          </cell>
          <cell r="W623">
            <v>0</v>
          </cell>
          <cell r="X623">
            <v>0</v>
          </cell>
          <cell r="Z623">
            <v>0</v>
          </cell>
          <cell r="AA623">
            <v>0</v>
          </cell>
          <cell r="AB623">
            <v>0</v>
          </cell>
          <cell r="AD623">
            <v>0</v>
          </cell>
          <cell r="AE623">
            <v>0</v>
          </cell>
          <cell r="AG623">
            <v>0</v>
          </cell>
          <cell r="AH623">
            <v>0</v>
          </cell>
        </row>
        <row r="624">
          <cell r="B624" t="str">
            <v>% SALES</v>
          </cell>
          <cell r="E624">
            <v>0</v>
          </cell>
          <cell r="F624">
            <v>0</v>
          </cell>
          <cell r="G624">
            <v>0</v>
          </cell>
          <cell r="I624">
            <v>0</v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0</v>
          </cell>
          <cell r="Q624">
            <v>0</v>
          </cell>
          <cell r="S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Z624">
            <v>0</v>
          </cell>
          <cell r="AA624">
            <v>0</v>
          </cell>
          <cell r="AB624">
            <v>0</v>
          </cell>
          <cell r="AD624">
            <v>0</v>
          </cell>
          <cell r="AE624">
            <v>0</v>
          </cell>
          <cell r="AG624">
            <v>0</v>
          </cell>
          <cell r="AH624">
            <v>0</v>
          </cell>
        </row>
        <row r="626">
          <cell r="A626" t="str">
            <v>GENERAL FUNDING</v>
          </cell>
          <cell r="E626">
            <v>0</v>
          </cell>
          <cell r="F626">
            <v>0</v>
          </cell>
          <cell r="G626">
            <v>0</v>
          </cell>
          <cell r="I626">
            <v>0</v>
          </cell>
          <cell r="J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0</v>
          </cell>
          <cell r="Q626">
            <v>0</v>
          </cell>
          <cell r="S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Z626">
            <v>0</v>
          </cell>
          <cell r="AA626">
            <v>0</v>
          </cell>
          <cell r="AB626">
            <v>0</v>
          </cell>
          <cell r="AD626">
            <v>0</v>
          </cell>
          <cell r="AE626">
            <v>0</v>
          </cell>
          <cell r="AG626">
            <v>0</v>
          </cell>
          <cell r="AH626">
            <v>0</v>
          </cell>
        </row>
        <row r="627">
          <cell r="A627" t="str">
            <v>R&amp;D ASSESSMENT</v>
          </cell>
          <cell r="E627">
            <v>0</v>
          </cell>
          <cell r="F627">
            <v>0</v>
          </cell>
          <cell r="G627">
            <v>0</v>
          </cell>
          <cell r="I627">
            <v>0</v>
          </cell>
          <cell r="J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0</v>
          </cell>
          <cell r="Q627">
            <v>0</v>
          </cell>
          <cell r="S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Z627">
            <v>0</v>
          </cell>
          <cell r="AA627">
            <v>0</v>
          </cell>
          <cell r="AB627">
            <v>0</v>
          </cell>
          <cell r="AD627">
            <v>0</v>
          </cell>
          <cell r="AE627">
            <v>0</v>
          </cell>
          <cell r="AG627">
            <v>0</v>
          </cell>
          <cell r="AH627">
            <v>0</v>
          </cell>
        </row>
        <row r="628">
          <cell r="A628" t="str">
            <v>CONTRACT SVC CHG</v>
          </cell>
          <cell r="E628">
            <v>0</v>
          </cell>
          <cell r="F628">
            <v>0</v>
          </cell>
          <cell r="G628">
            <v>0</v>
          </cell>
          <cell r="I628">
            <v>0</v>
          </cell>
          <cell r="J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0</v>
          </cell>
          <cell r="Q628">
            <v>0</v>
          </cell>
          <cell r="S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Z628">
            <v>0</v>
          </cell>
          <cell r="AA628">
            <v>0</v>
          </cell>
          <cell r="AB628">
            <v>0</v>
          </cell>
          <cell r="AD628">
            <v>0</v>
          </cell>
          <cell r="AE628">
            <v>0</v>
          </cell>
          <cell r="AG628">
            <v>0</v>
          </cell>
          <cell r="AH628">
            <v>0</v>
          </cell>
        </row>
        <row r="629">
          <cell r="A629" t="str">
            <v>AREA COMPENSATION</v>
          </cell>
          <cell r="E629">
            <v>0</v>
          </cell>
          <cell r="F629">
            <v>0</v>
          </cell>
          <cell r="G629">
            <v>0</v>
          </cell>
          <cell r="I629">
            <v>0</v>
          </cell>
          <cell r="J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0</v>
          </cell>
          <cell r="Q629">
            <v>0</v>
          </cell>
          <cell r="S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Z629">
            <v>0</v>
          </cell>
          <cell r="AA629">
            <v>0</v>
          </cell>
          <cell r="AB629">
            <v>0</v>
          </cell>
          <cell r="AD629">
            <v>0</v>
          </cell>
          <cell r="AE629">
            <v>0</v>
          </cell>
          <cell r="AG629">
            <v>0</v>
          </cell>
          <cell r="AH629">
            <v>0</v>
          </cell>
        </row>
        <row r="630">
          <cell r="E630" t="str">
            <v xml:space="preserve">______ </v>
          </cell>
          <cell r="F630" t="str">
            <v xml:space="preserve">______ </v>
          </cell>
          <cell r="G630" t="str">
            <v xml:space="preserve">______ </v>
          </cell>
          <cell r="I630" t="str">
            <v xml:space="preserve">______ </v>
          </cell>
          <cell r="J630" t="str">
            <v xml:space="preserve">______ </v>
          </cell>
          <cell r="L630" t="str">
            <v xml:space="preserve">______ </v>
          </cell>
          <cell r="M630" t="str">
            <v xml:space="preserve">______ </v>
          </cell>
          <cell r="N630" t="str">
            <v xml:space="preserve">______ </v>
          </cell>
          <cell r="P630" t="str">
            <v xml:space="preserve">______ </v>
          </cell>
          <cell r="Q630" t="str">
            <v xml:space="preserve">______ </v>
          </cell>
          <cell r="S630" t="str">
            <v xml:space="preserve">______ </v>
          </cell>
          <cell r="T630" t="str">
            <v xml:space="preserve">______ </v>
          </cell>
          <cell r="U630" t="str">
            <v xml:space="preserve">______ </v>
          </cell>
          <cell r="W630" t="str">
            <v xml:space="preserve">______ </v>
          </cell>
          <cell r="X630" t="str">
            <v xml:space="preserve">______ </v>
          </cell>
          <cell r="Z630" t="str">
            <v xml:space="preserve">______ </v>
          </cell>
          <cell r="AA630" t="str">
            <v xml:space="preserve">______ </v>
          </cell>
          <cell r="AB630" t="str">
            <v xml:space="preserve">______ </v>
          </cell>
          <cell r="AD630" t="str">
            <v xml:space="preserve">______ </v>
          </cell>
          <cell r="AE630" t="str">
            <v xml:space="preserve">______ </v>
          </cell>
          <cell r="AG630" t="str">
            <v xml:space="preserve">______ </v>
          </cell>
          <cell r="AH630" t="str">
            <v xml:space="preserve">______ </v>
          </cell>
        </row>
        <row r="631">
          <cell r="A631" t="str">
            <v>ASSESSMENTS/FUNDING</v>
          </cell>
          <cell r="E631">
            <v>0</v>
          </cell>
          <cell r="F631">
            <v>0</v>
          </cell>
          <cell r="G631">
            <v>0</v>
          </cell>
          <cell r="I631">
            <v>0</v>
          </cell>
          <cell r="J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0</v>
          </cell>
          <cell r="Q631">
            <v>0</v>
          </cell>
          <cell r="S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Z631">
            <v>0</v>
          </cell>
          <cell r="AA631">
            <v>0</v>
          </cell>
          <cell r="AB631">
            <v>0</v>
          </cell>
          <cell r="AD631">
            <v>0</v>
          </cell>
          <cell r="AE631">
            <v>0</v>
          </cell>
          <cell r="AG631">
            <v>0</v>
          </cell>
          <cell r="AH631">
            <v>0</v>
          </cell>
        </row>
        <row r="633">
          <cell r="A633" t="str">
            <v>OPERATING PROFIT</v>
          </cell>
          <cell r="E633">
            <v>0</v>
          </cell>
          <cell r="F633">
            <v>0</v>
          </cell>
          <cell r="G633">
            <v>0</v>
          </cell>
          <cell r="I633">
            <v>0</v>
          </cell>
          <cell r="J633">
            <v>0</v>
          </cell>
          <cell r="L633">
            <v>0</v>
          </cell>
          <cell r="M633">
            <v>0</v>
          </cell>
          <cell r="N633">
            <v>0</v>
          </cell>
          <cell r="P633">
            <v>0</v>
          </cell>
          <cell r="Q633">
            <v>0</v>
          </cell>
          <cell r="S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Z633">
            <v>0</v>
          </cell>
          <cell r="AA633">
            <v>0</v>
          </cell>
          <cell r="AB633">
            <v>0</v>
          </cell>
          <cell r="AD633">
            <v>0</v>
          </cell>
          <cell r="AE633">
            <v>0</v>
          </cell>
          <cell r="AG633">
            <v>0</v>
          </cell>
          <cell r="AH633">
            <v>0</v>
          </cell>
        </row>
        <row r="634">
          <cell r="B634" t="str">
            <v>% SALES</v>
          </cell>
          <cell r="E634">
            <v>0</v>
          </cell>
          <cell r="F634">
            <v>0</v>
          </cell>
          <cell r="G634">
            <v>0</v>
          </cell>
          <cell r="I634">
            <v>0</v>
          </cell>
          <cell r="J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0</v>
          </cell>
          <cell r="Q634">
            <v>0</v>
          </cell>
          <cell r="S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Z634">
            <v>0</v>
          </cell>
          <cell r="AA634">
            <v>0</v>
          </cell>
          <cell r="AB634">
            <v>0</v>
          </cell>
          <cell r="AD634">
            <v>0</v>
          </cell>
          <cell r="AE634">
            <v>0</v>
          </cell>
          <cell r="AG634">
            <v>0</v>
          </cell>
          <cell r="AH634">
            <v>0</v>
          </cell>
        </row>
        <row r="639">
          <cell r="A639" t="str">
            <v>ALCATEL USA, INC.</v>
          </cell>
        </row>
        <row r="640">
          <cell r="A640" t="str">
            <v xml:space="preserve">NETWORKING SYSTEMS GROUP </v>
          </cell>
        </row>
        <row r="641">
          <cell r="A641" t="str">
            <v>OTHER</v>
          </cell>
        </row>
        <row r="642">
          <cell r="A642" t="str">
            <v>INCOME STATEMENT</v>
          </cell>
        </row>
        <row r="643">
          <cell r="A643" t="str">
            <v>$M</v>
          </cell>
        </row>
        <row r="645">
          <cell r="I645" t="str">
            <v>1Q01</v>
          </cell>
          <cell r="P645" t="str">
            <v>2Q01</v>
          </cell>
          <cell r="W645" t="str">
            <v>3Q01</v>
          </cell>
          <cell r="AD645" t="str">
            <v>4Q01</v>
          </cell>
          <cell r="AG645" t="str">
            <v>YEAR</v>
          </cell>
        </row>
        <row r="646">
          <cell r="E646" t="str">
            <v>JAN</v>
          </cell>
          <cell r="F646" t="str">
            <v>FEB</v>
          </cell>
          <cell r="G646" t="str">
            <v>MAR</v>
          </cell>
          <cell r="I646" t="str">
            <v xml:space="preserve"> AOP </v>
          </cell>
          <cell r="J646" t="str">
            <v>ACTUAL</v>
          </cell>
          <cell r="L646" t="str">
            <v>APR</v>
          </cell>
          <cell r="M646" t="str">
            <v>MAY</v>
          </cell>
          <cell r="N646" t="str">
            <v>JUN</v>
          </cell>
          <cell r="P646" t="str">
            <v xml:space="preserve"> AOP </v>
          </cell>
          <cell r="Q646" t="str">
            <v>ACTUAL</v>
          </cell>
          <cell r="S646" t="str">
            <v>JUL</v>
          </cell>
          <cell r="T646" t="str">
            <v>AUG</v>
          </cell>
          <cell r="U646" t="str">
            <v>SEP</v>
          </cell>
          <cell r="W646" t="str">
            <v xml:space="preserve"> AOP </v>
          </cell>
          <cell r="X646" t="str">
            <v>ACTUAL</v>
          </cell>
          <cell r="Z646" t="str">
            <v xml:space="preserve"> OCT </v>
          </cell>
          <cell r="AA646" t="str">
            <v xml:space="preserve"> NOV </v>
          </cell>
          <cell r="AB646" t="str">
            <v xml:space="preserve"> DEC </v>
          </cell>
          <cell r="AD646" t="str">
            <v xml:space="preserve"> AOP </v>
          </cell>
          <cell r="AE646" t="str">
            <v xml:space="preserve"> OUTL</v>
          </cell>
          <cell r="AG646" t="str">
            <v xml:space="preserve"> AOP </v>
          </cell>
          <cell r="AH646" t="str">
            <v xml:space="preserve"> OUTL</v>
          </cell>
        </row>
        <row r="647">
          <cell r="A647" t="str">
            <v>ORDERS</v>
          </cell>
          <cell r="E647">
            <v>0</v>
          </cell>
          <cell r="F647">
            <v>0</v>
          </cell>
          <cell r="G647">
            <v>0</v>
          </cell>
          <cell r="I647">
            <v>0</v>
          </cell>
          <cell r="J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0</v>
          </cell>
          <cell r="Q647">
            <v>0</v>
          </cell>
          <cell r="S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Z647">
            <v>0</v>
          </cell>
          <cell r="AA647">
            <v>0</v>
          </cell>
          <cell r="AB647">
            <v>0</v>
          </cell>
          <cell r="AD647">
            <v>0</v>
          </cell>
          <cell r="AE647">
            <v>0</v>
          </cell>
          <cell r="AG647">
            <v>0</v>
          </cell>
          <cell r="AH647">
            <v>0</v>
          </cell>
        </row>
        <row r="649">
          <cell r="A649" t="str">
            <v>HARDWARE SALES</v>
          </cell>
          <cell r="E649">
            <v>0</v>
          </cell>
          <cell r="F649">
            <v>0</v>
          </cell>
          <cell r="G649">
            <v>0</v>
          </cell>
          <cell r="I649">
            <v>0</v>
          </cell>
          <cell r="J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0</v>
          </cell>
          <cell r="Q649">
            <v>0</v>
          </cell>
          <cell r="S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Z649">
            <v>0</v>
          </cell>
          <cell r="AA649">
            <v>0</v>
          </cell>
          <cell r="AB649">
            <v>0</v>
          </cell>
          <cell r="AD649">
            <v>0</v>
          </cell>
          <cell r="AE649">
            <v>0</v>
          </cell>
          <cell r="AG649">
            <v>0</v>
          </cell>
          <cell r="AH649">
            <v>0</v>
          </cell>
        </row>
        <row r="650">
          <cell r="A650" t="str">
            <v>SOFTWARE SALES</v>
          </cell>
          <cell r="E650">
            <v>0</v>
          </cell>
          <cell r="F650">
            <v>0</v>
          </cell>
          <cell r="G650">
            <v>0</v>
          </cell>
          <cell r="I650">
            <v>0</v>
          </cell>
          <cell r="J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0</v>
          </cell>
          <cell r="Q650">
            <v>0</v>
          </cell>
          <cell r="S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Z650">
            <v>0</v>
          </cell>
          <cell r="AA650">
            <v>0</v>
          </cell>
          <cell r="AB650">
            <v>0</v>
          </cell>
          <cell r="AD650">
            <v>0</v>
          </cell>
          <cell r="AE650">
            <v>0</v>
          </cell>
          <cell r="AG650">
            <v>0</v>
          </cell>
          <cell r="AH650">
            <v>0</v>
          </cell>
        </row>
        <row r="651">
          <cell r="A651" t="str">
            <v>SERVICE SALES</v>
          </cell>
          <cell r="E651">
            <v>0</v>
          </cell>
          <cell r="F651">
            <v>0</v>
          </cell>
          <cell r="G651">
            <v>0</v>
          </cell>
          <cell r="I651">
            <v>0</v>
          </cell>
          <cell r="J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0</v>
          </cell>
          <cell r="Q651">
            <v>0</v>
          </cell>
          <cell r="S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Z651">
            <v>0</v>
          </cell>
          <cell r="AA651">
            <v>0</v>
          </cell>
          <cell r="AB651">
            <v>0</v>
          </cell>
          <cell r="AD651">
            <v>0</v>
          </cell>
          <cell r="AE651">
            <v>0</v>
          </cell>
          <cell r="AG651">
            <v>0</v>
          </cell>
          <cell r="AH651">
            <v>0</v>
          </cell>
        </row>
        <row r="652">
          <cell r="A652" t="str">
            <v>OTHER SALES</v>
          </cell>
          <cell r="E652">
            <v>0</v>
          </cell>
          <cell r="F652">
            <v>0</v>
          </cell>
          <cell r="G652">
            <v>0</v>
          </cell>
          <cell r="I652">
            <v>0</v>
          </cell>
          <cell r="J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0</v>
          </cell>
          <cell r="Q652">
            <v>0</v>
          </cell>
          <cell r="S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Z652">
            <v>0</v>
          </cell>
          <cell r="AA652">
            <v>0</v>
          </cell>
          <cell r="AB652">
            <v>0</v>
          </cell>
          <cell r="AD652">
            <v>0</v>
          </cell>
          <cell r="AE652">
            <v>0</v>
          </cell>
          <cell r="AG652">
            <v>0</v>
          </cell>
          <cell r="AH652">
            <v>0</v>
          </cell>
        </row>
        <row r="653">
          <cell r="E653" t="str">
            <v xml:space="preserve">______ </v>
          </cell>
          <cell r="F653" t="str">
            <v xml:space="preserve">______ </v>
          </cell>
          <cell r="G653" t="str">
            <v xml:space="preserve">______ </v>
          </cell>
          <cell r="I653" t="str">
            <v xml:space="preserve">______ </v>
          </cell>
          <cell r="J653" t="str">
            <v xml:space="preserve">______ </v>
          </cell>
          <cell r="L653" t="str">
            <v xml:space="preserve">______ </v>
          </cell>
          <cell r="M653" t="str">
            <v xml:space="preserve">______ </v>
          </cell>
          <cell r="N653" t="str">
            <v xml:space="preserve">______ </v>
          </cell>
          <cell r="P653" t="str">
            <v xml:space="preserve">______ </v>
          </cell>
          <cell r="Q653" t="str">
            <v xml:space="preserve">______ </v>
          </cell>
          <cell r="S653" t="str">
            <v xml:space="preserve">______ </v>
          </cell>
          <cell r="T653" t="str">
            <v xml:space="preserve">______ </v>
          </cell>
          <cell r="U653" t="str">
            <v xml:space="preserve">______ </v>
          </cell>
          <cell r="W653" t="str">
            <v xml:space="preserve">______ </v>
          </cell>
          <cell r="X653" t="str">
            <v xml:space="preserve">______ </v>
          </cell>
          <cell r="Z653" t="str">
            <v xml:space="preserve">______ </v>
          </cell>
          <cell r="AA653" t="str">
            <v xml:space="preserve">______ </v>
          </cell>
          <cell r="AB653" t="str">
            <v xml:space="preserve">______ </v>
          </cell>
          <cell r="AD653" t="str">
            <v xml:space="preserve">______ </v>
          </cell>
          <cell r="AE653" t="str">
            <v xml:space="preserve">______ </v>
          </cell>
          <cell r="AG653" t="str">
            <v xml:space="preserve">______ </v>
          </cell>
          <cell r="AH653" t="str">
            <v xml:space="preserve">______ </v>
          </cell>
        </row>
        <row r="654">
          <cell r="A654" t="str">
            <v>SALES</v>
          </cell>
          <cell r="E654">
            <v>0</v>
          </cell>
          <cell r="F654">
            <v>0</v>
          </cell>
          <cell r="G654">
            <v>0</v>
          </cell>
          <cell r="I654">
            <v>0</v>
          </cell>
          <cell r="J654">
            <v>0</v>
          </cell>
          <cell r="L654">
            <v>0</v>
          </cell>
          <cell r="M654">
            <v>0</v>
          </cell>
          <cell r="N654">
            <v>0</v>
          </cell>
          <cell r="P654">
            <v>0</v>
          </cell>
          <cell r="Q654">
            <v>0</v>
          </cell>
          <cell r="S654">
            <v>0</v>
          </cell>
          <cell r="T654">
            <v>0</v>
          </cell>
          <cell r="U654">
            <v>0</v>
          </cell>
          <cell r="W654">
            <v>0</v>
          </cell>
          <cell r="X654">
            <v>0</v>
          </cell>
          <cell r="Z654">
            <v>0</v>
          </cell>
          <cell r="AA654">
            <v>0</v>
          </cell>
          <cell r="AB654">
            <v>0</v>
          </cell>
          <cell r="AD654">
            <v>0</v>
          </cell>
          <cell r="AE654">
            <v>0</v>
          </cell>
          <cell r="AG654">
            <v>0</v>
          </cell>
          <cell r="AH654">
            <v>0</v>
          </cell>
        </row>
        <row r="656">
          <cell r="A656" t="str">
            <v>STANDARD MARGIN</v>
          </cell>
          <cell r="E656">
            <v>0</v>
          </cell>
          <cell r="F656">
            <v>0</v>
          </cell>
          <cell r="G656">
            <v>0</v>
          </cell>
          <cell r="I656">
            <v>0</v>
          </cell>
          <cell r="J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0</v>
          </cell>
          <cell r="Q656">
            <v>0</v>
          </cell>
          <cell r="S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Z656">
            <v>0</v>
          </cell>
          <cell r="AA656">
            <v>0</v>
          </cell>
          <cell r="AB656">
            <v>0</v>
          </cell>
          <cell r="AD656">
            <v>0</v>
          </cell>
          <cell r="AE656">
            <v>0</v>
          </cell>
          <cell r="AG656">
            <v>0</v>
          </cell>
          <cell r="AH656">
            <v>0</v>
          </cell>
        </row>
        <row r="657">
          <cell r="B657" t="str">
            <v>% SALES</v>
          </cell>
          <cell r="E657">
            <v>0</v>
          </cell>
          <cell r="F657">
            <v>0</v>
          </cell>
          <cell r="G657">
            <v>0</v>
          </cell>
          <cell r="I657">
            <v>0</v>
          </cell>
          <cell r="J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0</v>
          </cell>
          <cell r="Q657">
            <v>0</v>
          </cell>
          <cell r="S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Z657">
            <v>0</v>
          </cell>
          <cell r="AA657">
            <v>0</v>
          </cell>
          <cell r="AB657">
            <v>0</v>
          </cell>
          <cell r="AD657">
            <v>0</v>
          </cell>
          <cell r="AE657">
            <v>0</v>
          </cell>
          <cell r="AG657">
            <v>0</v>
          </cell>
          <cell r="AH657">
            <v>0</v>
          </cell>
        </row>
        <row r="659">
          <cell r="A659" t="str">
            <v>OPS PERIOD COSTS</v>
          </cell>
          <cell r="E659">
            <v>0</v>
          </cell>
          <cell r="F659">
            <v>0</v>
          </cell>
          <cell r="G659">
            <v>0</v>
          </cell>
          <cell r="I659">
            <v>0</v>
          </cell>
          <cell r="J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0</v>
          </cell>
          <cell r="Q659">
            <v>0</v>
          </cell>
          <cell r="S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Z659">
            <v>0</v>
          </cell>
          <cell r="AA659">
            <v>0</v>
          </cell>
          <cell r="AB659">
            <v>0</v>
          </cell>
          <cell r="AD659">
            <v>0</v>
          </cell>
          <cell r="AE659">
            <v>0</v>
          </cell>
          <cell r="AG659">
            <v>0</v>
          </cell>
          <cell r="AH659">
            <v>0</v>
          </cell>
        </row>
        <row r="660">
          <cell r="A660" t="str">
            <v>SOURCING PERIOD COSTS</v>
          </cell>
          <cell r="E660">
            <v>0</v>
          </cell>
          <cell r="F660">
            <v>0</v>
          </cell>
          <cell r="G660">
            <v>0</v>
          </cell>
          <cell r="I660">
            <v>0</v>
          </cell>
          <cell r="J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0</v>
          </cell>
          <cell r="Q660">
            <v>0</v>
          </cell>
          <cell r="S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Z660">
            <v>0</v>
          </cell>
          <cell r="AA660">
            <v>0</v>
          </cell>
          <cell r="AB660">
            <v>0</v>
          </cell>
          <cell r="AD660">
            <v>0</v>
          </cell>
          <cell r="AE660">
            <v>0</v>
          </cell>
          <cell r="AG660">
            <v>0</v>
          </cell>
          <cell r="AH660">
            <v>0</v>
          </cell>
        </row>
        <row r="661">
          <cell r="A661" t="str">
            <v>STD AMORT/INV COSTS</v>
          </cell>
          <cell r="E661">
            <v>0</v>
          </cell>
          <cell r="F661">
            <v>0</v>
          </cell>
          <cell r="G661">
            <v>0</v>
          </cell>
          <cell r="I661">
            <v>0</v>
          </cell>
          <cell r="J661">
            <v>0</v>
          </cell>
          <cell r="L661">
            <v>0</v>
          </cell>
          <cell r="M661">
            <v>0</v>
          </cell>
          <cell r="N661">
            <v>0</v>
          </cell>
          <cell r="P661">
            <v>0</v>
          </cell>
          <cell r="Q661">
            <v>0</v>
          </cell>
          <cell r="S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Z661">
            <v>0</v>
          </cell>
          <cell r="AA661">
            <v>0</v>
          </cell>
          <cell r="AB661">
            <v>0</v>
          </cell>
          <cell r="AD661">
            <v>0</v>
          </cell>
          <cell r="AE661">
            <v>0</v>
          </cell>
          <cell r="AG661">
            <v>0</v>
          </cell>
          <cell r="AH661">
            <v>0</v>
          </cell>
        </row>
        <row r="662">
          <cell r="A662" t="str">
            <v>SERVICE PERIOD COSTS</v>
          </cell>
          <cell r="E662">
            <v>0</v>
          </cell>
          <cell r="F662">
            <v>0</v>
          </cell>
          <cell r="G662">
            <v>0</v>
          </cell>
          <cell r="I662">
            <v>0</v>
          </cell>
          <cell r="J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0</v>
          </cell>
          <cell r="Q662">
            <v>0</v>
          </cell>
          <cell r="S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Z662">
            <v>0</v>
          </cell>
          <cell r="AA662">
            <v>0</v>
          </cell>
          <cell r="AB662">
            <v>0</v>
          </cell>
          <cell r="AD662">
            <v>0</v>
          </cell>
          <cell r="AE662">
            <v>0</v>
          </cell>
          <cell r="AG662">
            <v>0</v>
          </cell>
          <cell r="AH662">
            <v>0</v>
          </cell>
        </row>
        <row r="663">
          <cell r="A663" t="str">
            <v>OTHER</v>
          </cell>
          <cell r="E663">
            <v>0</v>
          </cell>
          <cell r="F663">
            <v>0</v>
          </cell>
          <cell r="G663">
            <v>0</v>
          </cell>
          <cell r="I663">
            <v>0</v>
          </cell>
          <cell r="J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0</v>
          </cell>
          <cell r="Q663">
            <v>0</v>
          </cell>
          <cell r="S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Z663">
            <v>0</v>
          </cell>
          <cell r="AA663">
            <v>0</v>
          </cell>
          <cell r="AB663">
            <v>0</v>
          </cell>
          <cell r="AD663">
            <v>0</v>
          </cell>
          <cell r="AE663">
            <v>0</v>
          </cell>
          <cell r="AG663">
            <v>0</v>
          </cell>
          <cell r="AH663">
            <v>0</v>
          </cell>
        </row>
        <row r="664">
          <cell r="E664" t="str">
            <v xml:space="preserve">______ </v>
          </cell>
          <cell r="F664" t="str">
            <v xml:space="preserve">______ </v>
          </cell>
          <cell r="G664" t="str">
            <v xml:space="preserve">______ </v>
          </cell>
          <cell r="I664" t="str">
            <v xml:space="preserve">______ </v>
          </cell>
          <cell r="J664" t="str">
            <v xml:space="preserve">______ </v>
          </cell>
          <cell r="L664" t="str">
            <v xml:space="preserve">______ </v>
          </cell>
          <cell r="M664" t="str">
            <v xml:space="preserve">______ </v>
          </cell>
          <cell r="N664" t="str">
            <v xml:space="preserve">______ </v>
          </cell>
          <cell r="P664" t="str">
            <v xml:space="preserve">______ </v>
          </cell>
          <cell r="Q664" t="str">
            <v xml:space="preserve">______ </v>
          </cell>
          <cell r="S664" t="str">
            <v xml:space="preserve">______ </v>
          </cell>
          <cell r="T664" t="str">
            <v xml:space="preserve">______ </v>
          </cell>
          <cell r="U664" t="str">
            <v xml:space="preserve">______ </v>
          </cell>
          <cell r="W664" t="str">
            <v xml:space="preserve">______ </v>
          </cell>
          <cell r="X664" t="str">
            <v xml:space="preserve">______ </v>
          </cell>
          <cell r="Z664" t="str">
            <v xml:space="preserve">______ </v>
          </cell>
          <cell r="AA664" t="str">
            <v xml:space="preserve">______ </v>
          </cell>
          <cell r="AB664" t="str">
            <v xml:space="preserve">______ </v>
          </cell>
          <cell r="AD664" t="str">
            <v xml:space="preserve">______ </v>
          </cell>
          <cell r="AE664" t="str">
            <v xml:space="preserve">______ </v>
          </cell>
          <cell r="AG664" t="str">
            <v xml:space="preserve">______ </v>
          </cell>
          <cell r="AH664" t="str">
            <v xml:space="preserve">______ </v>
          </cell>
        </row>
        <row r="665">
          <cell r="A665" t="str">
            <v>TOTAL PERIOD COSTS</v>
          </cell>
          <cell r="E665">
            <v>0</v>
          </cell>
          <cell r="F665">
            <v>0</v>
          </cell>
          <cell r="G665">
            <v>0</v>
          </cell>
          <cell r="I665">
            <v>0</v>
          </cell>
          <cell r="J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0</v>
          </cell>
          <cell r="Q665">
            <v>0</v>
          </cell>
          <cell r="S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Z665">
            <v>0</v>
          </cell>
          <cell r="AA665">
            <v>0</v>
          </cell>
          <cell r="AB665">
            <v>0</v>
          </cell>
          <cell r="AD665">
            <v>0</v>
          </cell>
          <cell r="AE665">
            <v>0</v>
          </cell>
          <cell r="AG665">
            <v>0</v>
          </cell>
          <cell r="AH665">
            <v>0</v>
          </cell>
        </row>
        <row r="667">
          <cell r="A667" t="str">
            <v>GROSS MARGIN</v>
          </cell>
          <cell r="E667">
            <v>0</v>
          </cell>
          <cell r="F667">
            <v>0</v>
          </cell>
          <cell r="G667">
            <v>0</v>
          </cell>
          <cell r="I667">
            <v>0</v>
          </cell>
          <cell r="J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0</v>
          </cell>
          <cell r="Q667">
            <v>0</v>
          </cell>
          <cell r="S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Z667">
            <v>0</v>
          </cell>
          <cell r="AA667">
            <v>0</v>
          </cell>
          <cell r="AB667">
            <v>0</v>
          </cell>
          <cell r="AD667">
            <v>0</v>
          </cell>
          <cell r="AE667">
            <v>0</v>
          </cell>
          <cell r="AG667">
            <v>0</v>
          </cell>
          <cell r="AH667">
            <v>0</v>
          </cell>
        </row>
        <row r="668">
          <cell r="B668" t="str">
            <v>% SALES</v>
          </cell>
          <cell r="E668">
            <v>0</v>
          </cell>
          <cell r="F668">
            <v>0</v>
          </cell>
          <cell r="G668">
            <v>0</v>
          </cell>
          <cell r="I668">
            <v>0</v>
          </cell>
          <cell r="J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0</v>
          </cell>
          <cell r="Q668">
            <v>0</v>
          </cell>
          <cell r="S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Z668">
            <v>0</v>
          </cell>
          <cell r="AA668">
            <v>0</v>
          </cell>
          <cell r="AB668">
            <v>0</v>
          </cell>
          <cell r="AD668">
            <v>0</v>
          </cell>
          <cell r="AE668">
            <v>0</v>
          </cell>
          <cell r="AG668">
            <v>0</v>
          </cell>
          <cell r="AH668">
            <v>0</v>
          </cell>
        </row>
        <row r="670">
          <cell r="A670" t="str">
            <v>R&amp;D EXPENSE</v>
          </cell>
          <cell r="E670">
            <v>0</v>
          </cell>
          <cell r="F670">
            <v>0</v>
          </cell>
          <cell r="G670">
            <v>0</v>
          </cell>
          <cell r="I670">
            <v>0</v>
          </cell>
          <cell r="J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0</v>
          </cell>
          <cell r="Q670">
            <v>0</v>
          </cell>
          <cell r="S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Z670">
            <v>0</v>
          </cell>
          <cell r="AA670">
            <v>0</v>
          </cell>
          <cell r="AB670">
            <v>0</v>
          </cell>
          <cell r="AD670">
            <v>0</v>
          </cell>
          <cell r="AE670">
            <v>0</v>
          </cell>
          <cell r="AG670">
            <v>0</v>
          </cell>
          <cell r="AH670">
            <v>0</v>
          </cell>
        </row>
        <row r="671">
          <cell r="A671" t="str">
            <v>SLS &amp; MKTG EXP - DIV</v>
          </cell>
          <cell r="E671">
            <v>0</v>
          </cell>
          <cell r="F671">
            <v>0</v>
          </cell>
          <cell r="G671">
            <v>0</v>
          </cell>
          <cell r="I671">
            <v>0</v>
          </cell>
          <cell r="J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0</v>
          </cell>
          <cell r="Q671">
            <v>0</v>
          </cell>
          <cell r="S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Z671">
            <v>0</v>
          </cell>
          <cell r="AA671">
            <v>0</v>
          </cell>
          <cell r="AB671">
            <v>0</v>
          </cell>
          <cell r="AD671">
            <v>0</v>
          </cell>
          <cell r="AE671">
            <v>0</v>
          </cell>
          <cell r="AG671">
            <v>0</v>
          </cell>
          <cell r="AH671">
            <v>0</v>
          </cell>
        </row>
        <row r="672">
          <cell r="A672" t="str">
            <v>SLS &amp; MKTG EXP - ALLOC</v>
          </cell>
          <cell r="E672">
            <v>0</v>
          </cell>
          <cell r="F672">
            <v>0</v>
          </cell>
          <cell r="G672">
            <v>0</v>
          </cell>
          <cell r="I672">
            <v>0</v>
          </cell>
          <cell r="J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0</v>
          </cell>
          <cell r="Q672">
            <v>0</v>
          </cell>
          <cell r="S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Z672">
            <v>0</v>
          </cell>
          <cell r="AA672">
            <v>0</v>
          </cell>
          <cell r="AB672">
            <v>0</v>
          </cell>
          <cell r="AD672">
            <v>0</v>
          </cell>
          <cell r="AE672">
            <v>0</v>
          </cell>
          <cell r="AG672">
            <v>0</v>
          </cell>
          <cell r="AH672">
            <v>0</v>
          </cell>
        </row>
        <row r="673">
          <cell r="E673" t="str">
            <v xml:space="preserve">______ </v>
          </cell>
          <cell r="F673" t="str">
            <v xml:space="preserve">______ </v>
          </cell>
          <cell r="G673" t="str">
            <v xml:space="preserve">______ </v>
          </cell>
          <cell r="I673" t="str">
            <v xml:space="preserve">______ </v>
          </cell>
          <cell r="J673" t="str">
            <v xml:space="preserve">______ </v>
          </cell>
          <cell r="L673" t="str">
            <v xml:space="preserve">______ </v>
          </cell>
          <cell r="M673" t="str">
            <v xml:space="preserve">______ </v>
          </cell>
          <cell r="N673" t="str">
            <v xml:space="preserve">______ </v>
          </cell>
          <cell r="P673" t="str">
            <v xml:space="preserve">______ </v>
          </cell>
          <cell r="Q673" t="str">
            <v xml:space="preserve">______ </v>
          </cell>
          <cell r="S673" t="str">
            <v xml:space="preserve">______ </v>
          </cell>
          <cell r="T673" t="str">
            <v xml:space="preserve">______ </v>
          </cell>
          <cell r="U673" t="str">
            <v xml:space="preserve">______ </v>
          </cell>
          <cell r="W673" t="str">
            <v xml:space="preserve">______ </v>
          </cell>
          <cell r="X673" t="str">
            <v xml:space="preserve">______ </v>
          </cell>
          <cell r="Z673" t="str">
            <v xml:space="preserve">______ </v>
          </cell>
          <cell r="AA673" t="str">
            <v xml:space="preserve">______ </v>
          </cell>
          <cell r="AB673" t="str">
            <v xml:space="preserve">______ </v>
          </cell>
          <cell r="AD673" t="str">
            <v xml:space="preserve">______ </v>
          </cell>
          <cell r="AE673" t="str">
            <v xml:space="preserve">______ </v>
          </cell>
          <cell r="AG673" t="str">
            <v xml:space="preserve">______ </v>
          </cell>
          <cell r="AH673" t="str">
            <v xml:space="preserve">______ </v>
          </cell>
        </row>
        <row r="674">
          <cell r="A674" t="str">
            <v>TOTAL SLS &amp; MKTG EXP</v>
          </cell>
          <cell r="E674">
            <v>0</v>
          </cell>
          <cell r="F674">
            <v>0</v>
          </cell>
          <cell r="G674">
            <v>0</v>
          </cell>
          <cell r="I674">
            <v>0</v>
          </cell>
          <cell r="J674">
            <v>0</v>
          </cell>
          <cell r="L674">
            <v>0</v>
          </cell>
          <cell r="M674">
            <v>0</v>
          </cell>
          <cell r="N674">
            <v>0</v>
          </cell>
          <cell r="P674">
            <v>0</v>
          </cell>
          <cell r="Q674">
            <v>0</v>
          </cell>
          <cell r="S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Z674">
            <v>0</v>
          </cell>
          <cell r="AA674">
            <v>0</v>
          </cell>
          <cell r="AB674">
            <v>0</v>
          </cell>
          <cell r="AD674">
            <v>0</v>
          </cell>
          <cell r="AE674">
            <v>0</v>
          </cell>
          <cell r="AG674">
            <v>0</v>
          </cell>
          <cell r="AH674">
            <v>0</v>
          </cell>
        </row>
        <row r="676">
          <cell r="A676" t="str">
            <v>G&amp;A EXP - DIV</v>
          </cell>
          <cell r="E676">
            <v>0</v>
          </cell>
          <cell r="F676">
            <v>0</v>
          </cell>
          <cell r="G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0</v>
          </cell>
          <cell r="Q676">
            <v>0</v>
          </cell>
          <cell r="S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Z676">
            <v>0</v>
          </cell>
          <cell r="AA676">
            <v>0</v>
          </cell>
          <cell r="AB676">
            <v>0</v>
          </cell>
          <cell r="AD676">
            <v>0</v>
          </cell>
          <cell r="AE676">
            <v>0</v>
          </cell>
          <cell r="AG676">
            <v>0</v>
          </cell>
          <cell r="AH676">
            <v>0</v>
          </cell>
        </row>
        <row r="677">
          <cell r="A677" t="str">
            <v>G&amp;A EXP - ALLOC</v>
          </cell>
          <cell r="E677">
            <v>0</v>
          </cell>
          <cell r="F677">
            <v>0</v>
          </cell>
          <cell r="G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Z677">
            <v>0</v>
          </cell>
          <cell r="AA677">
            <v>0</v>
          </cell>
          <cell r="AB677">
            <v>0</v>
          </cell>
          <cell r="AD677">
            <v>0</v>
          </cell>
          <cell r="AE677">
            <v>0</v>
          </cell>
          <cell r="AG677">
            <v>0</v>
          </cell>
          <cell r="AH677">
            <v>0</v>
          </cell>
        </row>
        <row r="678">
          <cell r="E678" t="str">
            <v xml:space="preserve">______ </v>
          </cell>
          <cell r="F678" t="str">
            <v xml:space="preserve">______ </v>
          </cell>
          <cell r="G678" t="str">
            <v xml:space="preserve">______ </v>
          </cell>
          <cell r="I678" t="str">
            <v xml:space="preserve">______ </v>
          </cell>
          <cell r="J678" t="str">
            <v xml:space="preserve">______ </v>
          </cell>
          <cell r="L678" t="str">
            <v xml:space="preserve">______ </v>
          </cell>
          <cell r="M678" t="str">
            <v xml:space="preserve">______ </v>
          </cell>
          <cell r="N678" t="str">
            <v xml:space="preserve">______ </v>
          </cell>
          <cell r="P678" t="str">
            <v xml:space="preserve">______ </v>
          </cell>
          <cell r="Q678" t="str">
            <v xml:space="preserve">______ </v>
          </cell>
          <cell r="S678" t="str">
            <v xml:space="preserve">______ </v>
          </cell>
          <cell r="T678" t="str">
            <v xml:space="preserve">______ </v>
          </cell>
          <cell r="U678" t="str">
            <v xml:space="preserve">______ </v>
          </cell>
          <cell r="W678" t="str">
            <v xml:space="preserve">______ </v>
          </cell>
          <cell r="X678" t="str">
            <v xml:space="preserve">______ </v>
          </cell>
          <cell r="Z678" t="str">
            <v xml:space="preserve">______ </v>
          </cell>
          <cell r="AA678" t="str">
            <v xml:space="preserve">______ </v>
          </cell>
          <cell r="AB678" t="str">
            <v xml:space="preserve">______ </v>
          </cell>
          <cell r="AD678" t="str">
            <v xml:space="preserve">______ </v>
          </cell>
          <cell r="AE678" t="str">
            <v xml:space="preserve">______ </v>
          </cell>
          <cell r="AG678" t="str">
            <v xml:space="preserve">______ </v>
          </cell>
          <cell r="AH678" t="str">
            <v xml:space="preserve">______ </v>
          </cell>
        </row>
        <row r="679">
          <cell r="A679" t="str">
            <v>TOTAL G&amp;A EXPENSE</v>
          </cell>
          <cell r="E679">
            <v>0</v>
          </cell>
          <cell r="F679">
            <v>0</v>
          </cell>
          <cell r="G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0</v>
          </cell>
          <cell r="Q679">
            <v>0</v>
          </cell>
          <cell r="S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Z679">
            <v>0</v>
          </cell>
          <cell r="AA679">
            <v>0</v>
          </cell>
          <cell r="AB679">
            <v>0</v>
          </cell>
          <cell r="AD679">
            <v>0</v>
          </cell>
          <cell r="AE679">
            <v>0</v>
          </cell>
          <cell r="AG679">
            <v>0</v>
          </cell>
          <cell r="AH679">
            <v>0</v>
          </cell>
        </row>
        <row r="681">
          <cell r="A681" t="str">
            <v>S,G&amp;A - DIV</v>
          </cell>
          <cell r="E681">
            <v>0</v>
          </cell>
          <cell r="F681">
            <v>0</v>
          </cell>
          <cell r="G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  <cell r="P681">
            <v>0</v>
          </cell>
          <cell r="Q681">
            <v>0</v>
          </cell>
          <cell r="S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Z681">
            <v>0</v>
          </cell>
          <cell r="AA681">
            <v>0</v>
          </cell>
          <cell r="AB681">
            <v>0</v>
          </cell>
          <cell r="AD681">
            <v>0</v>
          </cell>
          <cell r="AE681">
            <v>0</v>
          </cell>
          <cell r="AG681">
            <v>0</v>
          </cell>
          <cell r="AH681">
            <v>0</v>
          </cell>
        </row>
        <row r="682">
          <cell r="A682" t="str">
            <v>S,G&amp;A - ALLOC</v>
          </cell>
          <cell r="E682">
            <v>0</v>
          </cell>
          <cell r="F682">
            <v>0</v>
          </cell>
          <cell r="G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0</v>
          </cell>
          <cell r="Q682">
            <v>0</v>
          </cell>
          <cell r="S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Z682">
            <v>0</v>
          </cell>
          <cell r="AA682">
            <v>0</v>
          </cell>
          <cell r="AB682">
            <v>0</v>
          </cell>
          <cell r="AD682">
            <v>0</v>
          </cell>
          <cell r="AE682">
            <v>0</v>
          </cell>
          <cell r="AG682">
            <v>0</v>
          </cell>
          <cell r="AH682">
            <v>0</v>
          </cell>
        </row>
        <row r="683">
          <cell r="E683" t="str">
            <v xml:space="preserve">______ </v>
          </cell>
          <cell r="F683" t="str">
            <v xml:space="preserve">______ </v>
          </cell>
          <cell r="G683" t="str">
            <v xml:space="preserve">______ </v>
          </cell>
          <cell r="I683" t="str">
            <v xml:space="preserve">______ </v>
          </cell>
          <cell r="J683" t="str">
            <v xml:space="preserve">______ </v>
          </cell>
          <cell r="L683" t="str">
            <v xml:space="preserve">______ </v>
          </cell>
          <cell r="M683" t="str">
            <v xml:space="preserve">______ </v>
          </cell>
          <cell r="N683" t="str">
            <v xml:space="preserve">______ </v>
          </cell>
          <cell r="P683" t="str">
            <v xml:space="preserve">______ </v>
          </cell>
          <cell r="Q683" t="str">
            <v xml:space="preserve">______ </v>
          </cell>
          <cell r="S683" t="str">
            <v xml:space="preserve">______ </v>
          </cell>
          <cell r="T683" t="str">
            <v xml:space="preserve">______ </v>
          </cell>
          <cell r="U683" t="str">
            <v xml:space="preserve">______ </v>
          </cell>
          <cell r="W683" t="str">
            <v xml:space="preserve">______ </v>
          </cell>
          <cell r="X683" t="str">
            <v xml:space="preserve">______ </v>
          </cell>
          <cell r="Z683" t="str">
            <v xml:space="preserve">______ </v>
          </cell>
          <cell r="AA683" t="str">
            <v xml:space="preserve">______ </v>
          </cell>
          <cell r="AB683" t="str">
            <v xml:space="preserve">______ </v>
          </cell>
          <cell r="AD683" t="str">
            <v xml:space="preserve">______ </v>
          </cell>
          <cell r="AE683" t="str">
            <v xml:space="preserve">______ </v>
          </cell>
          <cell r="AG683" t="str">
            <v xml:space="preserve">______ </v>
          </cell>
          <cell r="AH683" t="str">
            <v xml:space="preserve">______ </v>
          </cell>
        </row>
        <row r="684">
          <cell r="A684" t="str">
            <v>TOTAL OPERATING EXP</v>
          </cell>
          <cell r="E684">
            <v>0</v>
          </cell>
          <cell r="F684">
            <v>0</v>
          </cell>
          <cell r="G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0</v>
          </cell>
          <cell r="Q684">
            <v>0</v>
          </cell>
          <cell r="S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Z684">
            <v>0</v>
          </cell>
          <cell r="AA684">
            <v>0</v>
          </cell>
          <cell r="AB684">
            <v>0</v>
          </cell>
          <cell r="AD684">
            <v>0</v>
          </cell>
          <cell r="AE684">
            <v>0</v>
          </cell>
          <cell r="AG684">
            <v>0</v>
          </cell>
          <cell r="AH684">
            <v>0</v>
          </cell>
        </row>
        <row r="685">
          <cell r="B685" t="str">
            <v>% SALES</v>
          </cell>
          <cell r="E685">
            <v>0</v>
          </cell>
          <cell r="F685">
            <v>0</v>
          </cell>
          <cell r="G685">
            <v>0</v>
          </cell>
          <cell r="I685">
            <v>0</v>
          </cell>
          <cell r="J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0</v>
          </cell>
          <cell r="Q685">
            <v>0</v>
          </cell>
          <cell r="S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Z685">
            <v>0</v>
          </cell>
          <cell r="AA685">
            <v>0</v>
          </cell>
          <cell r="AB685">
            <v>0</v>
          </cell>
          <cell r="AD685">
            <v>0</v>
          </cell>
          <cell r="AE685">
            <v>0</v>
          </cell>
          <cell r="AG685">
            <v>0</v>
          </cell>
          <cell r="AH685">
            <v>0</v>
          </cell>
        </row>
        <row r="687">
          <cell r="A687" t="str">
            <v>CONTRIBUTION MARGIN</v>
          </cell>
          <cell r="E687">
            <v>0</v>
          </cell>
          <cell r="F687">
            <v>0</v>
          </cell>
          <cell r="G687">
            <v>0</v>
          </cell>
          <cell r="I687">
            <v>0</v>
          </cell>
          <cell r="J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0</v>
          </cell>
          <cell r="Q687">
            <v>0</v>
          </cell>
          <cell r="S687">
            <v>0</v>
          </cell>
          <cell r="T687">
            <v>0</v>
          </cell>
          <cell r="U687">
            <v>0</v>
          </cell>
          <cell r="W687">
            <v>0</v>
          </cell>
          <cell r="X687">
            <v>0</v>
          </cell>
          <cell r="Z687">
            <v>0</v>
          </cell>
          <cell r="AA687">
            <v>0</v>
          </cell>
          <cell r="AB687">
            <v>0</v>
          </cell>
          <cell r="AD687">
            <v>0</v>
          </cell>
          <cell r="AE687">
            <v>0</v>
          </cell>
          <cell r="AG687">
            <v>0</v>
          </cell>
          <cell r="AH687">
            <v>0</v>
          </cell>
        </row>
        <row r="688">
          <cell r="B688" t="str">
            <v>% SALES</v>
          </cell>
          <cell r="E688">
            <v>0</v>
          </cell>
          <cell r="F688">
            <v>0</v>
          </cell>
          <cell r="G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0</v>
          </cell>
          <cell r="Q688">
            <v>0</v>
          </cell>
          <cell r="S688">
            <v>0</v>
          </cell>
          <cell r="T688">
            <v>0</v>
          </cell>
          <cell r="U688">
            <v>0</v>
          </cell>
          <cell r="W688">
            <v>0</v>
          </cell>
          <cell r="X688">
            <v>0</v>
          </cell>
          <cell r="Z688">
            <v>0</v>
          </cell>
          <cell r="AA688">
            <v>0</v>
          </cell>
          <cell r="AB688">
            <v>0</v>
          </cell>
          <cell r="AD688">
            <v>0</v>
          </cell>
          <cell r="AE688">
            <v>0</v>
          </cell>
          <cell r="AG688">
            <v>0</v>
          </cell>
          <cell r="AH688">
            <v>0</v>
          </cell>
        </row>
        <row r="690">
          <cell r="A690" t="str">
            <v>GENERAL FUNDING</v>
          </cell>
          <cell r="E690">
            <v>0</v>
          </cell>
          <cell r="F690">
            <v>0</v>
          </cell>
          <cell r="G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0</v>
          </cell>
          <cell r="Q690">
            <v>0</v>
          </cell>
          <cell r="S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Z690">
            <v>0</v>
          </cell>
          <cell r="AA690">
            <v>0</v>
          </cell>
          <cell r="AB690">
            <v>0</v>
          </cell>
          <cell r="AD690">
            <v>0</v>
          </cell>
          <cell r="AE690">
            <v>0</v>
          </cell>
          <cell r="AG690">
            <v>0</v>
          </cell>
          <cell r="AH690">
            <v>0</v>
          </cell>
        </row>
        <row r="691">
          <cell r="A691" t="str">
            <v>R&amp;D ASSESSMENT</v>
          </cell>
          <cell r="E691">
            <v>0</v>
          </cell>
          <cell r="F691">
            <v>0</v>
          </cell>
          <cell r="G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  <cell r="P691">
            <v>0</v>
          </cell>
          <cell r="Q691">
            <v>0</v>
          </cell>
          <cell r="S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Z691">
            <v>0</v>
          </cell>
          <cell r="AA691">
            <v>0</v>
          </cell>
          <cell r="AB691">
            <v>0</v>
          </cell>
          <cell r="AD691">
            <v>0</v>
          </cell>
          <cell r="AE691">
            <v>0</v>
          </cell>
          <cell r="AG691">
            <v>0</v>
          </cell>
          <cell r="AH691">
            <v>0</v>
          </cell>
        </row>
        <row r="692">
          <cell r="A692" t="str">
            <v>CONTRACT SVC CHG</v>
          </cell>
          <cell r="E692">
            <v>0</v>
          </cell>
          <cell r="F692">
            <v>0</v>
          </cell>
          <cell r="G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0</v>
          </cell>
          <cell r="Q692">
            <v>0</v>
          </cell>
          <cell r="S692">
            <v>0</v>
          </cell>
          <cell r="T692">
            <v>0</v>
          </cell>
          <cell r="U692">
            <v>0</v>
          </cell>
          <cell r="W692">
            <v>0</v>
          </cell>
          <cell r="X692">
            <v>0</v>
          </cell>
          <cell r="Z692">
            <v>0</v>
          </cell>
          <cell r="AA692">
            <v>0</v>
          </cell>
          <cell r="AB692">
            <v>0</v>
          </cell>
          <cell r="AD692">
            <v>0</v>
          </cell>
          <cell r="AE692">
            <v>0</v>
          </cell>
          <cell r="AG692">
            <v>0</v>
          </cell>
          <cell r="AH692">
            <v>0</v>
          </cell>
        </row>
        <row r="693">
          <cell r="A693" t="str">
            <v>AREA COMPENSATION</v>
          </cell>
          <cell r="E693">
            <v>0</v>
          </cell>
          <cell r="F693">
            <v>0</v>
          </cell>
          <cell r="G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  <cell r="P693">
            <v>0</v>
          </cell>
          <cell r="Q693">
            <v>0</v>
          </cell>
          <cell r="S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Z693">
            <v>0</v>
          </cell>
          <cell r="AA693">
            <v>0</v>
          </cell>
          <cell r="AB693">
            <v>0</v>
          </cell>
          <cell r="AD693">
            <v>0</v>
          </cell>
          <cell r="AE693">
            <v>0</v>
          </cell>
          <cell r="AG693">
            <v>0</v>
          </cell>
          <cell r="AH693">
            <v>0</v>
          </cell>
        </row>
        <row r="694">
          <cell r="E694" t="str">
            <v xml:space="preserve">______ </v>
          </cell>
          <cell r="F694" t="str">
            <v xml:space="preserve">______ </v>
          </cell>
          <cell r="G694" t="str">
            <v xml:space="preserve">______ </v>
          </cell>
          <cell r="I694" t="str">
            <v xml:space="preserve">______ </v>
          </cell>
          <cell r="J694" t="str">
            <v xml:space="preserve">______ </v>
          </cell>
          <cell r="L694" t="str">
            <v xml:space="preserve">______ </v>
          </cell>
          <cell r="M694" t="str">
            <v xml:space="preserve">______ </v>
          </cell>
          <cell r="N694" t="str">
            <v xml:space="preserve">______ </v>
          </cell>
          <cell r="P694" t="str">
            <v xml:space="preserve">______ </v>
          </cell>
          <cell r="Q694" t="str">
            <v xml:space="preserve">______ </v>
          </cell>
          <cell r="S694" t="str">
            <v xml:space="preserve">______ </v>
          </cell>
          <cell r="T694" t="str">
            <v xml:space="preserve">______ </v>
          </cell>
          <cell r="U694" t="str">
            <v xml:space="preserve">______ </v>
          </cell>
          <cell r="W694" t="str">
            <v xml:space="preserve">______ </v>
          </cell>
          <cell r="X694" t="str">
            <v xml:space="preserve">______ </v>
          </cell>
          <cell r="Z694" t="str">
            <v xml:space="preserve">______ </v>
          </cell>
          <cell r="AA694" t="str">
            <v xml:space="preserve">______ </v>
          </cell>
          <cell r="AB694" t="str">
            <v xml:space="preserve">______ </v>
          </cell>
          <cell r="AD694" t="str">
            <v xml:space="preserve">______ </v>
          </cell>
          <cell r="AE694" t="str">
            <v xml:space="preserve">______ </v>
          </cell>
          <cell r="AG694" t="str">
            <v xml:space="preserve">______ </v>
          </cell>
          <cell r="AH694" t="str">
            <v xml:space="preserve">______ </v>
          </cell>
        </row>
        <row r="695">
          <cell r="A695" t="str">
            <v>ASSESSMENTS/FUNDING</v>
          </cell>
          <cell r="E695">
            <v>0</v>
          </cell>
          <cell r="F695">
            <v>0</v>
          </cell>
          <cell r="G695">
            <v>0</v>
          </cell>
          <cell r="I695">
            <v>0</v>
          </cell>
          <cell r="J695">
            <v>0</v>
          </cell>
          <cell r="L695">
            <v>0</v>
          </cell>
          <cell r="M695">
            <v>0</v>
          </cell>
          <cell r="N695">
            <v>0</v>
          </cell>
          <cell r="P695">
            <v>0</v>
          </cell>
          <cell r="Q695">
            <v>0</v>
          </cell>
          <cell r="S695">
            <v>0</v>
          </cell>
          <cell r="T695">
            <v>0</v>
          </cell>
          <cell r="U695">
            <v>0</v>
          </cell>
          <cell r="W695">
            <v>0</v>
          </cell>
          <cell r="X695">
            <v>0</v>
          </cell>
          <cell r="Z695">
            <v>0</v>
          </cell>
          <cell r="AA695">
            <v>0</v>
          </cell>
          <cell r="AB695">
            <v>0</v>
          </cell>
          <cell r="AD695">
            <v>0</v>
          </cell>
          <cell r="AE695">
            <v>0</v>
          </cell>
          <cell r="AG695">
            <v>0</v>
          </cell>
          <cell r="AH695">
            <v>0</v>
          </cell>
        </row>
        <row r="697">
          <cell r="A697" t="str">
            <v>OPERATING PROFIT</v>
          </cell>
          <cell r="E697">
            <v>0</v>
          </cell>
          <cell r="F697">
            <v>0</v>
          </cell>
          <cell r="G697">
            <v>0</v>
          </cell>
          <cell r="I697">
            <v>0</v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0</v>
          </cell>
          <cell r="Q697">
            <v>0</v>
          </cell>
          <cell r="S697">
            <v>0</v>
          </cell>
          <cell r="T697">
            <v>0</v>
          </cell>
          <cell r="U697">
            <v>0</v>
          </cell>
          <cell r="W697">
            <v>0</v>
          </cell>
          <cell r="X697">
            <v>0</v>
          </cell>
          <cell r="Z697">
            <v>0</v>
          </cell>
          <cell r="AA697">
            <v>0</v>
          </cell>
          <cell r="AB697">
            <v>0</v>
          </cell>
          <cell r="AD697">
            <v>0</v>
          </cell>
          <cell r="AE697">
            <v>0</v>
          </cell>
          <cell r="AG697">
            <v>0</v>
          </cell>
          <cell r="AH697">
            <v>0</v>
          </cell>
        </row>
        <row r="698">
          <cell r="B698" t="str">
            <v>% SALES</v>
          </cell>
          <cell r="E698">
            <v>0</v>
          </cell>
          <cell r="F698">
            <v>0</v>
          </cell>
          <cell r="G698">
            <v>0</v>
          </cell>
          <cell r="I698">
            <v>0</v>
          </cell>
          <cell r="J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0</v>
          </cell>
          <cell r="Q698">
            <v>0</v>
          </cell>
          <cell r="S698">
            <v>0</v>
          </cell>
          <cell r="T698">
            <v>0</v>
          </cell>
          <cell r="U698">
            <v>0</v>
          </cell>
          <cell r="W698">
            <v>0</v>
          </cell>
          <cell r="X698">
            <v>0</v>
          </cell>
          <cell r="Z698">
            <v>0</v>
          </cell>
          <cell r="AA698">
            <v>0</v>
          </cell>
          <cell r="AB698">
            <v>0</v>
          </cell>
          <cell r="AD698">
            <v>0</v>
          </cell>
          <cell r="AE698">
            <v>0</v>
          </cell>
          <cell r="AG698">
            <v>0</v>
          </cell>
          <cell r="AH698">
            <v>0</v>
          </cell>
        </row>
        <row r="703">
          <cell r="A703" t="str">
            <v>ALCATEL USA, INC.</v>
          </cell>
        </row>
        <row r="704">
          <cell r="A704" t="str">
            <v xml:space="preserve">NETWORKING SYSTEMS GROUP </v>
          </cell>
        </row>
        <row r="705">
          <cell r="A705" t="str">
            <v>NETWORK APPLICATIONS DIVISION</v>
          </cell>
        </row>
        <row r="706">
          <cell r="A706" t="str">
            <v>INCOME STATEMENT</v>
          </cell>
        </row>
        <row r="707">
          <cell r="A707" t="str">
            <v>$M</v>
          </cell>
        </row>
        <row r="709">
          <cell r="I709" t="str">
            <v>1Q01</v>
          </cell>
          <cell r="P709" t="str">
            <v>2Q01</v>
          </cell>
          <cell r="W709" t="str">
            <v>3Q01</v>
          </cell>
          <cell r="AD709" t="str">
            <v>4Q01</v>
          </cell>
          <cell r="AG709" t="str">
            <v>YEAR</v>
          </cell>
        </row>
        <row r="710">
          <cell r="E710" t="str">
            <v>JAN</v>
          </cell>
          <cell r="F710" t="str">
            <v>FEB</v>
          </cell>
          <cell r="G710" t="str">
            <v>MAR</v>
          </cell>
          <cell r="I710" t="str">
            <v xml:space="preserve"> AOP </v>
          </cell>
          <cell r="J710" t="str">
            <v>ACTUAL</v>
          </cell>
          <cell r="L710" t="str">
            <v>APR</v>
          </cell>
          <cell r="M710" t="str">
            <v>MAY</v>
          </cell>
          <cell r="N710" t="str">
            <v>JUN</v>
          </cell>
          <cell r="P710" t="str">
            <v xml:space="preserve"> AOP </v>
          </cell>
          <cell r="Q710" t="str">
            <v>ACTUAL</v>
          </cell>
          <cell r="S710" t="str">
            <v>JUL</v>
          </cell>
          <cell r="T710" t="str">
            <v>AUG</v>
          </cell>
          <cell r="U710" t="str">
            <v>SEP</v>
          </cell>
          <cell r="W710" t="str">
            <v xml:space="preserve"> AOP </v>
          </cell>
          <cell r="X710" t="str">
            <v>ACTUAL</v>
          </cell>
          <cell r="Z710" t="str">
            <v xml:space="preserve"> OCT </v>
          </cell>
          <cell r="AA710" t="str">
            <v xml:space="preserve"> NOV </v>
          </cell>
          <cell r="AB710" t="str">
            <v xml:space="preserve"> DEC </v>
          </cell>
          <cell r="AD710" t="str">
            <v xml:space="preserve"> AOP </v>
          </cell>
          <cell r="AE710" t="str">
            <v xml:space="preserve"> OUTL</v>
          </cell>
          <cell r="AG710" t="str">
            <v xml:space="preserve"> AOP </v>
          </cell>
          <cell r="AH710" t="str">
            <v xml:space="preserve"> OUTL</v>
          </cell>
        </row>
        <row r="711">
          <cell r="A711" t="str">
            <v>ORDERS</v>
          </cell>
          <cell r="E711">
            <v>14.443000000000001</v>
          </cell>
          <cell r="F711">
            <v>5.1800000000000006</v>
          </cell>
          <cell r="G711">
            <v>2.8</v>
          </cell>
          <cell r="I711">
            <v>24.789009999999998</v>
          </cell>
          <cell r="J711">
            <v>22.423000000000002</v>
          </cell>
          <cell r="L711">
            <v>3.0745499999999995</v>
          </cell>
          <cell r="M711">
            <v>6.1120200000000002</v>
          </cell>
          <cell r="N711">
            <v>21.714460000000003</v>
          </cell>
          <cell r="P711">
            <v>30.901030000000002</v>
          </cell>
          <cell r="Q711">
            <v>30.901030000000002</v>
          </cell>
          <cell r="S711">
            <v>3.8954599999999999</v>
          </cell>
          <cell r="T711">
            <v>7.7620800000000001</v>
          </cell>
          <cell r="U711">
            <v>24.411000000000001</v>
          </cell>
          <cell r="W711">
            <v>36.068539999999999</v>
          </cell>
          <cell r="X711">
            <v>36.068539999999999</v>
          </cell>
          <cell r="Z711">
            <v>4.3362999999999996</v>
          </cell>
          <cell r="AA711">
            <v>8.8415200000000009</v>
          </cell>
          <cell r="AB711">
            <v>34.460710000000006</v>
          </cell>
          <cell r="AD711">
            <v>47.638530000000003</v>
          </cell>
          <cell r="AE711">
            <v>47.638530000000003</v>
          </cell>
          <cell r="AG711">
            <v>139.39711</v>
          </cell>
          <cell r="AH711">
            <v>137.03110000000001</v>
          </cell>
        </row>
        <row r="713">
          <cell r="A713" t="str">
            <v>HARDWARE SALES</v>
          </cell>
          <cell r="E713">
            <v>0</v>
          </cell>
          <cell r="F713">
            <v>3.8089999999999997</v>
          </cell>
          <cell r="G713">
            <v>12.611000000000001</v>
          </cell>
          <cell r="I713">
            <v>15.353999999999999</v>
          </cell>
          <cell r="J713">
            <v>16.420000000000002</v>
          </cell>
          <cell r="L713">
            <v>1.8180000000000001</v>
          </cell>
          <cell r="M713">
            <v>3.6349999999999998</v>
          </cell>
          <cell r="N713">
            <v>12.724</v>
          </cell>
          <cell r="P713">
            <v>18.177</v>
          </cell>
          <cell r="Q713">
            <v>18.177</v>
          </cell>
          <cell r="S713">
            <v>2.165</v>
          </cell>
          <cell r="T713">
            <v>4.33</v>
          </cell>
          <cell r="U713">
            <v>13.355</v>
          </cell>
          <cell r="W713">
            <v>19.850000000000001</v>
          </cell>
          <cell r="X713">
            <v>19.850000000000001</v>
          </cell>
          <cell r="Z713">
            <v>2.363</v>
          </cell>
          <cell r="AA713">
            <v>4.7249999999999996</v>
          </cell>
          <cell r="AB713">
            <v>18.309000000000001</v>
          </cell>
          <cell r="AD713">
            <v>25.396999999999998</v>
          </cell>
          <cell r="AE713">
            <v>25.396999999999998</v>
          </cell>
          <cell r="AG713">
            <v>78.777999999999992</v>
          </cell>
          <cell r="AH713">
            <v>79.843999999999994</v>
          </cell>
        </row>
        <row r="714">
          <cell r="A714" t="str">
            <v>SOFTWARE SALES</v>
          </cell>
          <cell r="E714">
            <v>1.373</v>
          </cell>
          <cell r="F714">
            <v>8.3679999999999986</v>
          </cell>
          <cell r="G714">
            <v>1.6059999999999999</v>
          </cell>
          <cell r="I714">
            <v>8.1930000000000014</v>
          </cell>
          <cell r="J714">
            <v>11.346999999999998</v>
          </cell>
          <cell r="L714">
            <v>1.113</v>
          </cell>
          <cell r="M714">
            <v>2.226</v>
          </cell>
          <cell r="N714">
            <v>7.79</v>
          </cell>
          <cell r="P714">
            <v>11.129</v>
          </cell>
          <cell r="Q714">
            <v>11.129</v>
          </cell>
          <cell r="S714">
            <v>1.544</v>
          </cell>
          <cell r="T714">
            <v>3.0880000000000001</v>
          </cell>
          <cell r="U714">
            <v>9.7279999999999998</v>
          </cell>
          <cell r="W714">
            <v>14.36</v>
          </cell>
          <cell r="X714">
            <v>14.36</v>
          </cell>
          <cell r="Z714">
            <v>1.8119999999999998</v>
          </cell>
          <cell r="AA714">
            <v>3.6239999999999997</v>
          </cell>
          <cell r="AB714">
            <v>13.762</v>
          </cell>
          <cell r="AD714">
            <v>19.198</v>
          </cell>
          <cell r="AE714">
            <v>19.198</v>
          </cell>
          <cell r="AG714">
            <v>52.88</v>
          </cell>
          <cell r="AH714">
            <v>56.033999999999999</v>
          </cell>
        </row>
        <row r="715">
          <cell r="A715" t="str">
            <v>SERVICE SALES</v>
          </cell>
          <cell r="E715">
            <v>0.12600000000000003</v>
          </cell>
          <cell r="F715">
            <v>0.94400000000000006</v>
          </cell>
          <cell r="G715">
            <v>0.11600000000000005</v>
          </cell>
          <cell r="I715">
            <v>0.52</v>
          </cell>
          <cell r="J715">
            <v>1.1860000000000002</v>
          </cell>
          <cell r="L715">
            <v>5.3999999999999999E-2</v>
          </cell>
          <cell r="M715">
            <v>7.2999999999999995E-2</v>
          </cell>
          <cell r="N715">
            <v>0.56799999999999995</v>
          </cell>
          <cell r="P715">
            <v>0.69499999999999995</v>
          </cell>
          <cell r="Q715">
            <v>0.69499999999999995</v>
          </cell>
          <cell r="S715">
            <v>7.2999999999999995E-2</v>
          </cell>
          <cell r="T715">
            <v>0.11799999999999999</v>
          </cell>
          <cell r="U715">
            <v>0.61699999999999999</v>
          </cell>
          <cell r="W715">
            <v>0.80800000000000005</v>
          </cell>
          <cell r="X715">
            <v>0.80800000000000005</v>
          </cell>
          <cell r="Z715">
            <v>3.5000000000000003E-2</v>
          </cell>
          <cell r="AA715">
            <v>0.23499999999999999</v>
          </cell>
          <cell r="AB715">
            <v>1.3859999999999999</v>
          </cell>
          <cell r="AD715">
            <v>1.6559999999999999</v>
          </cell>
          <cell r="AE715">
            <v>1.6559999999999999</v>
          </cell>
          <cell r="AG715">
            <v>3.6789999999999994</v>
          </cell>
          <cell r="AH715">
            <v>4.3449999999999998</v>
          </cell>
        </row>
        <row r="716">
          <cell r="A716" t="str">
            <v>OTHER SALES</v>
          </cell>
          <cell r="E716">
            <v>0</v>
          </cell>
          <cell r="F716">
            <v>0</v>
          </cell>
          <cell r="G716">
            <v>0</v>
          </cell>
          <cell r="I716">
            <v>0</v>
          </cell>
          <cell r="J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0</v>
          </cell>
          <cell r="Q716">
            <v>0</v>
          </cell>
          <cell r="S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Z716">
            <v>0</v>
          </cell>
          <cell r="AA716">
            <v>0</v>
          </cell>
          <cell r="AB716">
            <v>0</v>
          </cell>
          <cell r="AD716">
            <v>0</v>
          </cell>
          <cell r="AE716">
            <v>0</v>
          </cell>
          <cell r="AG716">
            <v>0</v>
          </cell>
          <cell r="AH716">
            <v>0</v>
          </cell>
        </row>
        <row r="717">
          <cell r="E717" t="str">
            <v xml:space="preserve">______ </v>
          </cell>
          <cell r="F717" t="str">
            <v xml:space="preserve">______ </v>
          </cell>
          <cell r="G717" t="str">
            <v xml:space="preserve">______ </v>
          </cell>
          <cell r="I717" t="str">
            <v xml:space="preserve">______ </v>
          </cell>
          <cell r="J717" t="str">
            <v xml:space="preserve">______ </v>
          </cell>
          <cell r="L717" t="str">
            <v xml:space="preserve">______ </v>
          </cell>
          <cell r="M717" t="str">
            <v xml:space="preserve">______ </v>
          </cell>
          <cell r="N717" t="str">
            <v xml:space="preserve">______ </v>
          </cell>
          <cell r="P717" t="str">
            <v xml:space="preserve">______ </v>
          </cell>
          <cell r="Q717" t="str">
            <v xml:space="preserve">______ </v>
          </cell>
          <cell r="S717" t="str">
            <v xml:space="preserve">______ </v>
          </cell>
          <cell r="T717" t="str">
            <v xml:space="preserve">______ </v>
          </cell>
          <cell r="U717" t="str">
            <v xml:space="preserve">______ </v>
          </cell>
          <cell r="W717" t="str">
            <v xml:space="preserve">______ </v>
          </cell>
          <cell r="X717" t="str">
            <v xml:space="preserve">______ </v>
          </cell>
          <cell r="Z717" t="str">
            <v xml:space="preserve">______ </v>
          </cell>
          <cell r="AA717" t="str">
            <v xml:space="preserve">______ </v>
          </cell>
          <cell r="AB717" t="str">
            <v xml:space="preserve">______ </v>
          </cell>
          <cell r="AD717" t="str">
            <v xml:space="preserve">______ </v>
          </cell>
          <cell r="AE717" t="str">
            <v xml:space="preserve">______ </v>
          </cell>
          <cell r="AG717" t="str">
            <v xml:space="preserve">______ </v>
          </cell>
          <cell r="AH717" t="str">
            <v xml:space="preserve">______ </v>
          </cell>
        </row>
        <row r="718">
          <cell r="A718" t="str">
            <v>SALES</v>
          </cell>
          <cell r="E718">
            <v>1.4990000000000001</v>
          </cell>
          <cell r="F718">
            <v>13.120999999999999</v>
          </cell>
          <cell r="G718">
            <v>14.333</v>
          </cell>
          <cell r="I718">
            <v>24.067</v>
          </cell>
          <cell r="J718">
            <v>28.952999999999999</v>
          </cell>
          <cell r="L718">
            <v>2.9849999999999999</v>
          </cell>
          <cell r="M718">
            <v>5.9340000000000002</v>
          </cell>
          <cell r="N718">
            <v>21.082000000000001</v>
          </cell>
          <cell r="P718">
            <v>30.000999999999998</v>
          </cell>
          <cell r="Q718">
            <v>30.000999999999998</v>
          </cell>
          <cell r="S718">
            <v>3.782</v>
          </cell>
          <cell r="T718">
            <v>7.5360000000000005</v>
          </cell>
          <cell r="U718">
            <v>23.7</v>
          </cell>
          <cell r="W718">
            <v>35.018000000000001</v>
          </cell>
          <cell r="X718">
            <v>35.018000000000001</v>
          </cell>
          <cell r="Z718">
            <v>4.21</v>
          </cell>
          <cell r="AA718">
            <v>8.5839999999999996</v>
          </cell>
          <cell r="AB718">
            <v>33.457000000000001</v>
          </cell>
          <cell r="AD718">
            <v>46.250999999999998</v>
          </cell>
          <cell r="AE718">
            <v>46.250999999999998</v>
          </cell>
          <cell r="AG718">
            <v>135.33699999999999</v>
          </cell>
          <cell r="AH718">
            <v>140.22299999999998</v>
          </cell>
        </row>
        <row r="720">
          <cell r="A720" t="str">
            <v>STANDARD MARGIN</v>
          </cell>
          <cell r="E720">
            <v>0.82099999999999995</v>
          </cell>
          <cell r="F720">
            <v>4.5429999999999993</v>
          </cell>
          <cell r="G720">
            <v>6.8209999999999997</v>
          </cell>
          <cell r="I720">
            <v>13.105999999999998</v>
          </cell>
          <cell r="J720">
            <v>12.184999999999999</v>
          </cell>
          <cell r="L720">
            <v>1.6569999999999998</v>
          </cell>
          <cell r="M720">
            <v>3.2879999999999998</v>
          </cell>
          <cell r="N720">
            <v>11.545</v>
          </cell>
          <cell r="P720">
            <v>16.489999999999998</v>
          </cell>
          <cell r="Q720">
            <v>16.489999999999998</v>
          </cell>
          <cell r="S720">
            <v>2.2489999999999997</v>
          </cell>
          <cell r="T720">
            <v>4.5220000000000002</v>
          </cell>
          <cell r="U720">
            <v>12.891999999999999</v>
          </cell>
          <cell r="W720">
            <v>19.663</v>
          </cell>
          <cell r="X720">
            <v>19.663</v>
          </cell>
          <cell r="Z720">
            <v>2.0300000000000002</v>
          </cell>
          <cell r="AA720">
            <v>4.0870000000000006</v>
          </cell>
          <cell r="AB720">
            <v>18.263000000000002</v>
          </cell>
          <cell r="AD720">
            <v>24.380000000000003</v>
          </cell>
          <cell r="AE720">
            <v>24.380000000000003</v>
          </cell>
          <cell r="AG720">
            <v>73.63900000000001</v>
          </cell>
          <cell r="AH720">
            <v>72.717999999999989</v>
          </cell>
        </row>
        <row r="721">
          <cell r="B721" t="str">
            <v>% SALES</v>
          </cell>
          <cell r="E721">
            <v>0.54769846564376246</v>
          </cell>
          <cell r="F721">
            <v>0.34623885374590352</v>
          </cell>
          <cell r="G721">
            <v>0.47589478825088954</v>
          </cell>
          <cell r="I721">
            <v>0.54456309469397923</v>
          </cell>
          <cell r="J721">
            <v>0.42085448830863809</v>
          </cell>
          <cell r="L721">
            <v>0.55510887772194306</v>
          </cell>
          <cell r="M721">
            <v>0.55409504550050548</v>
          </cell>
          <cell r="N721">
            <v>0.54762356512664834</v>
          </cell>
          <cell r="P721">
            <v>0.5496483450551648</v>
          </cell>
          <cell r="Q721">
            <v>0.5496483450551648</v>
          </cell>
          <cell r="S721">
            <v>0.59465891062929654</v>
          </cell>
          <cell r="T721">
            <v>0.60005307855626322</v>
          </cell>
          <cell r="U721">
            <v>0.5439662447257384</v>
          </cell>
          <cell r="W721">
            <v>0.561511222799703</v>
          </cell>
          <cell r="X721">
            <v>0.561511222799703</v>
          </cell>
          <cell r="Z721">
            <v>0.48218527315914494</v>
          </cell>
          <cell r="AA721">
            <v>0.47611835973904948</v>
          </cell>
          <cell r="AB721">
            <v>0.54586484143826408</v>
          </cell>
          <cell r="AD721">
            <v>0.52712373786512734</v>
          </cell>
          <cell r="AE721">
            <v>0.52712373786512734</v>
          </cell>
          <cell r="AG721">
            <v>0.54411579981823166</v>
          </cell>
          <cell r="AH721">
            <v>0.51858824871811326</v>
          </cell>
        </row>
        <row r="723">
          <cell r="A723" t="str">
            <v>OPS PERIOD COSTS</v>
          </cell>
          <cell r="E723">
            <v>0.02</v>
          </cell>
          <cell r="F723">
            <v>0.04</v>
          </cell>
          <cell r="G723">
            <v>0.13700000000000001</v>
          </cell>
          <cell r="I723">
            <v>0.19700000000000001</v>
          </cell>
          <cell r="J723">
            <v>0.19700000000000001</v>
          </cell>
          <cell r="L723">
            <v>0.02</v>
          </cell>
          <cell r="M723">
            <v>0.04</v>
          </cell>
          <cell r="N723">
            <v>0.13800000000000001</v>
          </cell>
          <cell r="P723">
            <v>0.19800000000000001</v>
          </cell>
          <cell r="Q723">
            <v>0.19800000000000001</v>
          </cell>
          <cell r="S723">
            <v>0.02</v>
          </cell>
          <cell r="T723">
            <v>0.04</v>
          </cell>
          <cell r="U723">
            <v>0.13700000000000001</v>
          </cell>
          <cell r="W723">
            <v>0.19700000000000001</v>
          </cell>
          <cell r="X723">
            <v>0.19700000000000001</v>
          </cell>
          <cell r="Z723">
            <v>0.02</v>
          </cell>
          <cell r="AA723">
            <v>0.04</v>
          </cell>
          <cell r="AB723">
            <v>0.13800000000000001</v>
          </cell>
          <cell r="AD723">
            <v>0.19800000000000001</v>
          </cell>
          <cell r="AE723">
            <v>0.19800000000000001</v>
          </cell>
          <cell r="AG723">
            <v>0.79</v>
          </cell>
          <cell r="AH723">
            <v>0.79</v>
          </cell>
        </row>
        <row r="724">
          <cell r="A724" t="str">
            <v>SOURCING PERIOD COSTS</v>
          </cell>
          <cell r="E724">
            <v>5.1999999999999998E-2</v>
          </cell>
          <cell r="F724">
            <v>5.2999999999999999E-2</v>
          </cell>
          <cell r="G724">
            <v>5.3999999999999999E-2</v>
          </cell>
          <cell r="I724">
            <v>0.159</v>
          </cell>
          <cell r="J724">
            <v>0.159</v>
          </cell>
          <cell r="L724">
            <v>4.4999999999999998E-2</v>
          </cell>
          <cell r="M724">
            <v>4.5999999999999999E-2</v>
          </cell>
          <cell r="N724">
            <v>4.7E-2</v>
          </cell>
          <cell r="P724">
            <v>0.13800000000000001</v>
          </cell>
          <cell r="Q724">
            <v>0.13800000000000001</v>
          </cell>
          <cell r="S724">
            <v>3.7999999999999999E-2</v>
          </cell>
          <cell r="T724">
            <v>3.7999999999999999E-2</v>
          </cell>
          <cell r="U724">
            <v>3.7999999999999999E-2</v>
          </cell>
          <cell r="W724">
            <v>0.11399999999999999</v>
          </cell>
          <cell r="X724">
            <v>0.11399999999999999</v>
          </cell>
          <cell r="Z724">
            <v>2.4E-2</v>
          </cell>
          <cell r="AA724">
            <v>2.4E-2</v>
          </cell>
          <cell r="AB724">
            <v>2.3E-2</v>
          </cell>
          <cell r="AD724">
            <v>7.1000000000000008E-2</v>
          </cell>
          <cell r="AE724">
            <v>7.1000000000000008E-2</v>
          </cell>
          <cell r="AG724">
            <v>0.48200000000000004</v>
          </cell>
          <cell r="AH724">
            <v>0.48200000000000004</v>
          </cell>
        </row>
        <row r="725">
          <cell r="A725" t="str">
            <v>STD AMORT/INV COSTS</v>
          </cell>
          <cell r="E725">
            <v>0.2</v>
          </cell>
          <cell r="F725">
            <v>0.2</v>
          </cell>
          <cell r="G725">
            <v>0.2</v>
          </cell>
          <cell r="I725">
            <v>0.60000000000000009</v>
          </cell>
          <cell r="J725">
            <v>0.60000000000000009</v>
          </cell>
          <cell r="L725">
            <v>0.2</v>
          </cell>
          <cell r="M725">
            <v>0.2</v>
          </cell>
          <cell r="N725">
            <v>0.2</v>
          </cell>
          <cell r="P725">
            <v>0.60000000000000009</v>
          </cell>
          <cell r="Q725">
            <v>0.60000000000000009</v>
          </cell>
          <cell r="S725">
            <v>0.2</v>
          </cell>
          <cell r="T725">
            <v>0.2</v>
          </cell>
          <cell r="U725">
            <v>0.2</v>
          </cell>
          <cell r="W725">
            <v>0.60000000000000009</v>
          </cell>
          <cell r="X725">
            <v>0.60000000000000009</v>
          </cell>
          <cell r="Z725">
            <v>0.2</v>
          </cell>
          <cell r="AA725">
            <v>0.2</v>
          </cell>
          <cell r="AB725">
            <v>0.2</v>
          </cell>
          <cell r="AD725">
            <v>0.60000000000000009</v>
          </cell>
          <cell r="AE725">
            <v>0.60000000000000009</v>
          </cell>
          <cell r="AG725">
            <v>2.4000000000000004</v>
          </cell>
          <cell r="AH725">
            <v>2.4000000000000004</v>
          </cell>
        </row>
        <row r="726">
          <cell r="A726" t="str">
            <v>SERVICE PERIOD COSTS</v>
          </cell>
          <cell r="E726">
            <v>3.3999999999999989E-2</v>
          </cell>
          <cell r="F726">
            <v>0</v>
          </cell>
          <cell r="G726">
            <v>0</v>
          </cell>
          <cell r="I726">
            <v>0.56000000000000005</v>
          </cell>
          <cell r="J726">
            <v>3.3999999999999989E-2</v>
          </cell>
          <cell r="L726">
            <v>9.6000000000000002E-2</v>
          </cell>
          <cell r="M726">
            <v>0.13200000000000001</v>
          </cell>
          <cell r="N726">
            <v>0.33200000000000002</v>
          </cell>
          <cell r="P726">
            <v>0.56000000000000005</v>
          </cell>
          <cell r="Q726">
            <v>0.56000000000000005</v>
          </cell>
          <cell r="S726">
            <v>0.19500000000000001</v>
          </cell>
          <cell r="T726">
            <v>0.215</v>
          </cell>
          <cell r="U726">
            <v>0.24</v>
          </cell>
          <cell r="W726">
            <v>0.65</v>
          </cell>
          <cell r="X726">
            <v>0.65</v>
          </cell>
          <cell r="Z726">
            <v>0.22500000000000001</v>
          </cell>
          <cell r="AA726">
            <v>0.22500000000000001</v>
          </cell>
          <cell r="AB726">
            <v>0.3</v>
          </cell>
          <cell r="AD726">
            <v>0.75</v>
          </cell>
          <cell r="AE726">
            <v>0.75</v>
          </cell>
          <cell r="AG726">
            <v>2.52</v>
          </cell>
          <cell r="AH726">
            <v>1.9940000000000002</v>
          </cell>
        </row>
        <row r="727">
          <cell r="A727" t="str">
            <v>OTHER</v>
          </cell>
          <cell r="E727">
            <v>0.156</v>
          </cell>
          <cell r="F727">
            <v>0.35100000000000003</v>
          </cell>
          <cell r="G727">
            <v>1.1969999999999998</v>
          </cell>
          <cell r="I727">
            <v>1.331</v>
          </cell>
          <cell r="J727">
            <v>1.7039999999999997</v>
          </cell>
          <cell r="L727">
            <v>0.20899999999999999</v>
          </cell>
          <cell r="M727">
            <v>0.39500000000000002</v>
          </cell>
          <cell r="N727">
            <v>1.327</v>
          </cell>
          <cell r="P727">
            <v>1.931</v>
          </cell>
          <cell r="Q727">
            <v>1.931</v>
          </cell>
          <cell r="S727">
            <v>0.30099999999999999</v>
          </cell>
          <cell r="T727">
            <v>0.58000000000000007</v>
          </cell>
          <cell r="U727">
            <v>1.974</v>
          </cell>
          <cell r="W727">
            <v>2.855</v>
          </cell>
          <cell r="X727">
            <v>2.855</v>
          </cell>
          <cell r="Z727">
            <v>0.34</v>
          </cell>
          <cell r="AA727">
            <v>0.65700000000000003</v>
          </cell>
          <cell r="AB727">
            <v>2.2070000000000003</v>
          </cell>
          <cell r="AD727">
            <v>3.2040000000000006</v>
          </cell>
          <cell r="AE727">
            <v>3.2040000000000006</v>
          </cell>
          <cell r="AG727">
            <v>9.3210000000000015</v>
          </cell>
          <cell r="AH727">
            <v>9.6940000000000008</v>
          </cell>
        </row>
        <row r="728">
          <cell r="E728" t="str">
            <v xml:space="preserve">______ </v>
          </cell>
          <cell r="F728" t="str">
            <v xml:space="preserve">______ </v>
          </cell>
          <cell r="G728" t="str">
            <v xml:space="preserve">______ </v>
          </cell>
          <cell r="I728" t="str">
            <v xml:space="preserve">______ </v>
          </cell>
          <cell r="J728" t="str">
            <v xml:space="preserve">______ </v>
          </cell>
          <cell r="L728" t="str">
            <v xml:space="preserve">______ </v>
          </cell>
          <cell r="M728" t="str">
            <v xml:space="preserve">______ </v>
          </cell>
          <cell r="N728" t="str">
            <v xml:space="preserve">______ </v>
          </cell>
          <cell r="P728" t="str">
            <v xml:space="preserve">______ </v>
          </cell>
          <cell r="Q728" t="str">
            <v xml:space="preserve">______ </v>
          </cell>
          <cell r="S728" t="str">
            <v xml:space="preserve">______ </v>
          </cell>
          <cell r="T728" t="str">
            <v xml:space="preserve">______ </v>
          </cell>
          <cell r="U728" t="str">
            <v xml:space="preserve">______ </v>
          </cell>
          <cell r="W728" t="str">
            <v xml:space="preserve">______ </v>
          </cell>
          <cell r="X728" t="str">
            <v xml:space="preserve">______ </v>
          </cell>
          <cell r="Z728" t="str">
            <v xml:space="preserve">______ </v>
          </cell>
          <cell r="AA728" t="str">
            <v xml:space="preserve">______ </v>
          </cell>
          <cell r="AB728" t="str">
            <v xml:space="preserve">______ </v>
          </cell>
          <cell r="AD728" t="str">
            <v xml:space="preserve">______ </v>
          </cell>
          <cell r="AE728" t="str">
            <v xml:space="preserve">______ </v>
          </cell>
          <cell r="AG728" t="str">
            <v xml:space="preserve">______ </v>
          </cell>
          <cell r="AH728" t="str">
            <v xml:space="preserve">______ </v>
          </cell>
        </row>
        <row r="729">
          <cell r="A729" t="str">
            <v>TOTAL PERIOD COSTS</v>
          </cell>
          <cell r="E729">
            <v>0.46199999999999997</v>
          </cell>
          <cell r="F729">
            <v>0.64400000000000013</v>
          </cell>
          <cell r="G729">
            <v>1.5879999999999999</v>
          </cell>
          <cell r="I729">
            <v>2.847</v>
          </cell>
          <cell r="J729">
            <v>2.694</v>
          </cell>
          <cell r="L729">
            <v>0.56999999999999995</v>
          </cell>
          <cell r="M729">
            <v>0.81300000000000006</v>
          </cell>
          <cell r="N729">
            <v>2.044</v>
          </cell>
          <cell r="P729">
            <v>3.4270000000000005</v>
          </cell>
          <cell r="Q729">
            <v>3.4270000000000005</v>
          </cell>
          <cell r="S729">
            <v>0.754</v>
          </cell>
          <cell r="T729">
            <v>1.073</v>
          </cell>
          <cell r="U729">
            <v>2.589</v>
          </cell>
          <cell r="W729">
            <v>4.4160000000000004</v>
          </cell>
          <cell r="X729">
            <v>4.4160000000000004</v>
          </cell>
          <cell r="Z729">
            <v>0.80899999999999994</v>
          </cell>
          <cell r="AA729">
            <v>1.1459999999999999</v>
          </cell>
          <cell r="AB729">
            <v>2.8680000000000003</v>
          </cell>
          <cell r="AD729">
            <v>4.8230000000000004</v>
          </cell>
          <cell r="AE729">
            <v>4.8230000000000004</v>
          </cell>
          <cell r="AG729">
            <v>15.513000000000002</v>
          </cell>
          <cell r="AH729">
            <v>15.360000000000001</v>
          </cell>
        </row>
        <row r="731">
          <cell r="A731" t="str">
            <v>GROSS MARGIN</v>
          </cell>
          <cell r="E731">
            <v>0.35899999999999999</v>
          </cell>
          <cell r="F731">
            <v>3.8989999999999991</v>
          </cell>
          <cell r="G731">
            <v>5.2329999999999997</v>
          </cell>
          <cell r="I731">
            <v>10.258999999999999</v>
          </cell>
          <cell r="J731">
            <v>9.4909999999999997</v>
          </cell>
          <cell r="L731">
            <v>1.0869999999999997</v>
          </cell>
          <cell r="M731">
            <v>2.4749999999999996</v>
          </cell>
          <cell r="N731">
            <v>9.5009999999999994</v>
          </cell>
          <cell r="P731">
            <v>13.062999999999999</v>
          </cell>
          <cell r="Q731">
            <v>13.062999999999999</v>
          </cell>
          <cell r="S731">
            <v>1.4949999999999997</v>
          </cell>
          <cell r="T731">
            <v>3.4490000000000003</v>
          </cell>
          <cell r="U731">
            <v>10.302999999999999</v>
          </cell>
          <cell r="W731">
            <v>15.247</v>
          </cell>
          <cell r="X731">
            <v>15.247</v>
          </cell>
          <cell r="Z731">
            <v>1.2210000000000003</v>
          </cell>
          <cell r="AA731">
            <v>2.9410000000000007</v>
          </cell>
          <cell r="AB731">
            <v>15.395000000000001</v>
          </cell>
          <cell r="AD731">
            <v>19.557000000000002</v>
          </cell>
          <cell r="AE731">
            <v>19.557000000000002</v>
          </cell>
          <cell r="AG731">
            <v>58.126000000000005</v>
          </cell>
          <cell r="AH731">
            <v>57.35799999999999</v>
          </cell>
        </row>
        <row r="732">
          <cell r="B732" t="str">
            <v>% SALES</v>
          </cell>
          <cell r="E732">
            <v>0.23949299533022012</v>
          </cell>
          <cell r="F732">
            <v>0.29715722886975077</v>
          </cell>
          <cell r="G732">
            <v>0.36510151398869739</v>
          </cell>
          <cell r="I732">
            <v>0.42626833423359783</v>
          </cell>
          <cell r="J732">
            <v>0.32780713570269054</v>
          </cell>
          <cell r="L732">
            <v>0.36415410385259622</v>
          </cell>
          <cell r="M732">
            <v>0.41708796764408484</v>
          </cell>
          <cell r="N732">
            <v>0.45066881700028455</v>
          </cell>
          <cell r="P732">
            <v>0.43541881937268756</v>
          </cell>
          <cell r="Q732">
            <v>0.43541881937268756</v>
          </cell>
          <cell r="S732">
            <v>0.39529349550502368</v>
          </cell>
          <cell r="T732">
            <v>0.45766985138004246</v>
          </cell>
          <cell r="U732">
            <v>0.43472573839662443</v>
          </cell>
          <cell r="W732">
            <v>0.43540464903763776</v>
          </cell>
          <cell r="X732">
            <v>0.43540464903763776</v>
          </cell>
          <cell r="Z732">
            <v>0.2900237529691212</v>
          </cell>
          <cell r="AA732">
            <v>0.34261416589002808</v>
          </cell>
          <cell r="AB732">
            <v>0.46014286995247633</v>
          </cell>
          <cell r="AD732">
            <v>0.42284491146137387</v>
          </cell>
          <cell r="AE732">
            <v>0.42284491146137387</v>
          </cell>
          <cell r="AG732">
            <v>0.42949082660322019</v>
          </cell>
          <cell r="AH732">
            <v>0.40904844426377979</v>
          </cell>
        </row>
        <row r="734">
          <cell r="A734" t="str">
            <v>R&amp;D EXPENSE</v>
          </cell>
          <cell r="E734">
            <v>1.875</v>
          </cell>
          <cell r="F734">
            <v>1.875</v>
          </cell>
          <cell r="G734">
            <v>2.4670000000000001</v>
          </cell>
          <cell r="I734">
            <v>5.9640000000000004</v>
          </cell>
          <cell r="J734">
            <v>6.2170000000000005</v>
          </cell>
          <cell r="L734">
            <v>1.8420000000000001</v>
          </cell>
          <cell r="M734">
            <v>1.8420000000000001</v>
          </cell>
          <cell r="N734">
            <v>2.4569999999999999</v>
          </cell>
          <cell r="P734">
            <v>6.141</v>
          </cell>
          <cell r="Q734">
            <v>6.141</v>
          </cell>
          <cell r="S734">
            <v>1.8839999999999999</v>
          </cell>
          <cell r="T734">
            <v>2.468</v>
          </cell>
          <cell r="U734">
            <v>1.9279999999999999</v>
          </cell>
          <cell r="W734">
            <v>6.28</v>
          </cell>
          <cell r="X734">
            <v>6.28</v>
          </cell>
          <cell r="Z734">
            <v>1.8839999999999999</v>
          </cell>
          <cell r="AA734">
            <v>1.8839999999999999</v>
          </cell>
          <cell r="AB734">
            <v>2.512</v>
          </cell>
          <cell r="AD734">
            <v>6.2799999999999994</v>
          </cell>
          <cell r="AE734">
            <v>6.2799999999999994</v>
          </cell>
          <cell r="AG734">
            <v>24.664999999999999</v>
          </cell>
          <cell r="AH734">
            <v>24.917999999999999</v>
          </cell>
        </row>
        <row r="735">
          <cell r="A735" t="str">
            <v>SLS &amp; MKTG EXP - DIV</v>
          </cell>
          <cell r="E735">
            <v>0.73699999999999999</v>
          </cell>
          <cell r="F735">
            <v>0.73699999999999999</v>
          </cell>
          <cell r="G735">
            <v>0.98199999999999998</v>
          </cell>
          <cell r="I735">
            <v>2.456</v>
          </cell>
          <cell r="J735">
            <v>2.456</v>
          </cell>
          <cell r="L735">
            <v>0.71100000000000008</v>
          </cell>
          <cell r="M735">
            <v>0.71100000000000008</v>
          </cell>
          <cell r="N735">
            <v>0.94799999999999995</v>
          </cell>
          <cell r="P735">
            <v>2.37</v>
          </cell>
          <cell r="Q735">
            <v>2.37</v>
          </cell>
          <cell r="S735">
            <v>0.71500000000000008</v>
          </cell>
          <cell r="T735">
            <v>0.95299999999999996</v>
          </cell>
          <cell r="U735">
            <v>0.71500000000000008</v>
          </cell>
          <cell r="W735">
            <v>2.383</v>
          </cell>
          <cell r="X735">
            <v>2.383</v>
          </cell>
          <cell r="Z735">
            <v>0.746</v>
          </cell>
          <cell r="AA735">
            <v>0.746</v>
          </cell>
          <cell r="AB735">
            <v>0.99399999999999999</v>
          </cell>
          <cell r="AD735">
            <v>2.4859999999999998</v>
          </cell>
          <cell r="AE735">
            <v>2.4859999999999998</v>
          </cell>
          <cell r="AG735">
            <v>9.6950000000000003</v>
          </cell>
          <cell r="AH735">
            <v>9.6950000000000003</v>
          </cell>
        </row>
        <row r="736">
          <cell r="A736" t="str">
            <v>SLS &amp; MKTG EXP - ALLOC</v>
          </cell>
          <cell r="E736">
            <v>0.20899999999999999</v>
          </cell>
          <cell r="F736">
            <v>0.20699999999999999</v>
          </cell>
          <cell r="G736">
            <v>0.28899999999999998</v>
          </cell>
          <cell r="I736">
            <v>0.68300000000000005</v>
          </cell>
          <cell r="J736">
            <v>0.70499999999999996</v>
          </cell>
          <cell r="L736">
            <v>0.39200000000000002</v>
          </cell>
          <cell r="M736">
            <v>0.38900000000000001</v>
          </cell>
          <cell r="N736">
            <v>0.52400000000000002</v>
          </cell>
          <cell r="P736">
            <v>1.3050000000000002</v>
          </cell>
          <cell r="Q736">
            <v>1.3050000000000002</v>
          </cell>
          <cell r="S736">
            <v>0.40800000000000003</v>
          </cell>
          <cell r="T736">
            <v>0.40500000000000003</v>
          </cell>
          <cell r="U736">
            <v>0.55800000000000005</v>
          </cell>
          <cell r="W736">
            <v>1.371</v>
          </cell>
          <cell r="X736">
            <v>1.371</v>
          </cell>
          <cell r="Z736">
            <v>0.50900000000000001</v>
          </cell>
          <cell r="AA736">
            <v>0.51400000000000001</v>
          </cell>
          <cell r="AB736">
            <v>0.59900000000000009</v>
          </cell>
          <cell r="AD736">
            <v>1.6220000000000003</v>
          </cell>
          <cell r="AE736">
            <v>1.6220000000000003</v>
          </cell>
          <cell r="AG736">
            <v>4.9809999999999999</v>
          </cell>
          <cell r="AH736">
            <v>5.0030000000000001</v>
          </cell>
        </row>
        <row r="737">
          <cell r="E737" t="str">
            <v xml:space="preserve">______ </v>
          </cell>
          <cell r="F737" t="str">
            <v xml:space="preserve">______ </v>
          </cell>
          <cell r="G737" t="str">
            <v xml:space="preserve">______ </v>
          </cell>
          <cell r="I737" t="str">
            <v xml:space="preserve">______ </v>
          </cell>
          <cell r="J737" t="str">
            <v xml:space="preserve">______ </v>
          </cell>
          <cell r="L737" t="str">
            <v xml:space="preserve">______ </v>
          </cell>
          <cell r="M737" t="str">
            <v xml:space="preserve">______ </v>
          </cell>
          <cell r="N737" t="str">
            <v xml:space="preserve">______ </v>
          </cell>
          <cell r="P737" t="str">
            <v xml:space="preserve">______ </v>
          </cell>
          <cell r="Q737" t="str">
            <v xml:space="preserve">______ </v>
          </cell>
          <cell r="S737" t="str">
            <v xml:space="preserve">______ </v>
          </cell>
          <cell r="T737" t="str">
            <v xml:space="preserve">______ </v>
          </cell>
          <cell r="U737" t="str">
            <v xml:space="preserve">______ </v>
          </cell>
          <cell r="W737" t="str">
            <v xml:space="preserve">______ </v>
          </cell>
          <cell r="X737" t="str">
            <v xml:space="preserve">______ </v>
          </cell>
          <cell r="Z737" t="str">
            <v xml:space="preserve">______ </v>
          </cell>
          <cell r="AA737" t="str">
            <v xml:space="preserve">______ </v>
          </cell>
          <cell r="AB737" t="str">
            <v xml:space="preserve">______ </v>
          </cell>
          <cell r="AD737" t="str">
            <v xml:space="preserve">______ </v>
          </cell>
          <cell r="AE737" t="str">
            <v xml:space="preserve">______ </v>
          </cell>
          <cell r="AG737" t="str">
            <v xml:space="preserve">______ </v>
          </cell>
          <cell r="AH737" t="str">
            <v xml:space="preserve">______ </v>
          </cell>
        </row>
        <row r="738">
          <cell r="A738" t="str">
            <v>TOTAL SLS &amp; MKTG EXP</v>
          </cell>
          <cell r="E738">
            <v>0.94599999999999995</v>
          </cell>
          <cell r="F738">
            <v>0.94399999999999995</v>
          </cell>
          <cell r="G738">
            <v>1.2709999999999999</v>
          </cell>
          <cell r="I738">
            <v>3.1390000000000002</v>
          </cell>
          <cell r="J738">
            <v>3.161</v>
          </cell>
          <cell r="L738">
            <v>1.1030000000000002</v>
          </cell>
          <cell r="M738">
            <v>1.1000000000000001</v>
          </cell>
          <cell r="N738">
            <v>1.472</v>
          </cell>
          <cell r="P738">
            <v>3.6750000000000003</v>
          </cell>
          <cell r="Q738">
            <v>3.6750000000000003</v>
          </cell>
          <cell r="S738">
            <v>1.1230000000000002</v>
          </cell>
          <cell r="T738">
            <v>1.3580000000000001</v>
          </cell>
          <cell r="U738">
            <v>1.2730000000000001</v>
          </cell>
          <cell r="W738">
            <v>3.754</v>
          </cell>
          <cell r="X738">
            <v>3.754</v>
          </cell>
          <cell r="Z738">
            <v>1.2549999999999999</v>
          </cell>
          <cell r="AA738">
            <v>1.26</v>
          </cell>
          <cell r="AB738">
            <v>1.593</v>
          </cell>
          <cell r="AD738">
            <v>4.1080000000000005</v>
          </cell>
          <cell r="AE738">
            <v>4.1080000000000005</v>
          </cell>
          <cell r="AG738">
            <v>14.676</v>
          </cell>
          <cell r="AH738">
            <v>14.698</v>
          </cell>
        </row>
        <row r="740">
          <cell r="A740" t="str">
            <v>G&amp;A EXP - DIV</v>
          </cell>
          <cell r="E740">
            <v>0.13600000000000001</v>
          </cell>
          <cell r="F740">
            <v>0.13600000000000001</v>
          </cell>
          <cell r="G740">
            <v>0.183</v>
          </cell>
          <cell r="I740">
            <v>0.45500000000000002</v>
          </cell>
          <cell r="J740">
            <v>0.45500000000000002</v>
          </cell>
          <cell r="L740">
            <v>0.13600000000000001</v>
          </cell>
          <cell r="M740">
            <v>0.13600000000000001</v>
          </cell>
          <cell r="N740">
            <v>0.183</v>
          </cell>
          <cell r="P740">
            <v>0.45500000000000002</v>
          </cell>
          <cell r="Q740">
            <v>0.45500000000000002</v>
          </cell>
          <cell r="S740">
            <v>0.13600000000000001</v>
          </cell>
          <cell r="T740">
            <v>0.13600000000000001</v>
          </cell>
          <cell r="U740">
            <v>0.183</v>
          </cell>
          <cell r="W740">
            <v>0.45500000000000002</v>
          </cell>
          <cell r="X740">
            <v>0.45500000000000002</v>
          </cell>
          <cell r="Z740">
            <v>0.16600000000000001</v>
          </cell>
          <cell r="AA740">
            <v>0.16600000000000001</v>
          </cell>
          <cell r="AB740">
            <v>0.223</v>
          </cell>
          <cell r="AD740">
            <v>0.55500000000000005</v>
          </cell>
          <cell r="AE740">
            <v>0.55500000000000005</v>
          </cell>
          <cell r="AG740">
            <v>1.92</v>
          </cell>
          <cell r="AH740">
            <v>1.92</v>
          </cell>
        </row>
        <row r="741">
          <cell r="A741" t="str">
            <v>G&amp;A EXP - ALLOC</v>
          </cell>
          <cell r="E741">
            <v>0.14900000000000002</v>
          </cell>
          <cell r="F741">
            <v>0.15100000000000002</v>
          </cell>
          <cell r="G741">
            <v>0.21000000000000002</v>
          </cell>
          <cell r="I741">
            <v>0.51100000000000001</v>
          </cell>
          <cell r="J741">
            <v>0.51</v>
          </cell>
          <cell r="L741">
            <v>0.14300000000000002</v>
          </cell>
          <cell r="M741">
            <v>0.14500000000000002</v>
          </cell>
          <cell r="N741">
            <v>0.23300000000000001</v>
          </cell>
          <cell r="P741">
            <v>0.52100000000000002</v>
          </cell>
          <cell r="Q741">
            <v>0.52100000000000002</v>
          </cell>
          <cell r="S741">
            <v>0.15200000000000002</v>
          </cell>
          <cell r="T741">
            <v>0.15400000000000003</v>
          </cell>
          <cell r="U741">
            <v>0.246</v>
          </cell>
          <cell r="W741">
            <v>0.55200000000000005</v>
          </cell>
          <cell r="X741">
            <v>0.55200000000000005</v>
          </cell>
          <cell r="Z741">
            <v>0.15800000000000003</v>
          </cell>
          <cell r="AA741">
            <v>0.16200000000000003</v>
          </cell>
          <cell r="AB741">
            <v>0.26</v>
          </cell>
          <cell r="AD741">
            <v>0.58000000000000007</v>
          </cell>
          <cell r="AE741">
            <v>0.58000000000000007</v>
          </cell>
          <cell r="AG741">
            <v>2.1640000000000001</v>
          </cell>
          <cell r="AH741">
            <v>2.1630000000000003</v>
          </cell>
        </row>
        <row r="742">
          <cell r="E742" t="str">
            <v xml:space="preserve">______ </v>
          </cell>
          <cell r="F742" t="str">
            <v xml:space="preserve">______ </v>
          </cell>
          <cell r="G742" t="str">
            <v xml:space="preserve">______ </v>
          </cell>
          <cell r="I742" t="str">
            <v xml:space="preserve">______ </v>
          </cell>
          <cell r="J742" t="str">
            <v xml:space="preserve">______ </v>
          </cell>
          <cell r="L742" t="str">
            <v xml:space="preserve">______ </v>
          </cell>
          <cell r="M742" t="str">
            <v xml:space="preserve">______ </v>
          </cell>
          <cell r="N742" t="str">
            <v xml:space="preserve">______ </v>
          </cell>
          <cell r="P742" t="str">
            <v xml:space="preserve">______ </v>
          </cell>
          <cell r="Q742" t="str">
            <v xml:space="preserve">______ </v>
          </cell>
          <cell r="S742" t="str">
            <v xml:space="preserve">______ </v>
          </cell>
          <cell r="T742" t="str">
            <v xml:space="preserve">______ </v>
          </cell>
          <cell r="U742" t="str">
            <v xml:space="preserve">______ </v>
          </cell>
          <cell r="W742" t="str">
            <v xml:space="preserve">______ </v>
          </cell>
          <cell r="X742" t="str">
            <v xml:space="preserve">______ </v>
          </cell>
          <cell r="Z742" t="str">
            <v xml:space="preserve">______ </v>
          </cell>
          <cell r="AA742" t="str">
            <v xml:space="preserve">______ </v>
          </cell>
          <cell r="AB742" t="str">
            <v xml:space="preserve">______ </v>
          </cell>
          <cell r="AD742" t="str">
            <v xml:space="preserve">______ </v>
          </cell>
          <cell r="AE742" t="str">
            <v xml:space="preserve">______ </v>
          </cell>
          <cell r="AG742" t="str">
            <v xml:space="preserve">______ </v>
          </cell>
          <cell r="AH742" t="str">
            <v xml:space="preserve">______ </v>
          </cell>
        </row>
        <row r="743">
          <cell r="A743" t="str">
            <v>TOTAL G&amp;A EXPENSE</v>
          </cell>
          <cell r="E743">
            <v>0.28500000000000003</v>
          </cell>
          <cell r="F743">
            <v>0.28700000000000003</v>
          </cell>
          <cell r="G743">
            <v>0.39300000000000002</v>
          </cell>
          <cell r="I743">
            <v>0.96599999999999997</v>
          </cell>
          <cell r="J743">
            <v>0.96500000000000008</v>
          </cell>
          <cell r="L743">
            <v>0.27900000000000003</v>
          </cell>
          <cell r="M743">
            <v>0.28100000000000003</v>
          </cell>
          <cell r="N743">
            <v>0.41600000000000004</v>
          </cell>
          <cell r="P743">
            <v>0.97599999999999998</v>
          </cell>
          <cell r="Q743">
            <v>0.97599999999999998</v>
          </cell>
          <cell r="S743">
            <v>0.28800000000000003</v>
          </cell>
          <cell r="T743">
            <v>0.29000000000000004</v>
          </cell>
          <cell r="U743">
            <v>0.42899999999999999</v>
          </cell>
          <cell r="W743">
            <v>1.0070000000000001</v>
          </cell>
          <cell r="X743">
            <v>1.0070000000000001</v>
          </cell>
          <cell r="Z743">
            <v>0.32400000000000007</v>
          </cell>
          <cell r="AA743">
            <v>0.32800000000000007</v>
          </cell>
          <cell r="AB743">
            <v>0.48299999999999998</v>
          </cell>
          <cell r="AD743">
            <v>1.1350000000000002</v>
          </cell>
          <cell r="AE743">
            <v>1.1350000000000002</v>
          </cell>
          <cell r="AG743">
            <v>4.0839999999999996</v>
          </cell>
          <cell r="AH743">
            <v>4.0830000000000002</v>
          </cell>
        </row>
        <row r="745">
          <cell r="A745" t="str">
            <v>S,G&amp;A - DIV</v>
          </cell>
          <cell r="E745">
            <v>0.873</v>
          </cell>
          <cell r="F745">
            <v>0.873</v>
          </cell>
          <cell r="G745">
            <v>1.165</v>
          </cell>
          <cell r="I745">
            <v>2.911</v>
          </cell>
          <cell r="J745">
            <v>2.911</v>
          </cell>
          <cell r="L745">
            <v>0.84700000000000009</v>
          </cell>
          <cell r="M745">
            <v>0.84700000000000009</v>
          </cell>
          <cell r="N745">
            <v>1.131</v>
          </cell>
          <cell r="P745">
            <v>2.8250000000000002</v>
          </cell>
          <cell r="Q745">
            <v>2.8250000000000002</v>
          </cell>
          <cell r="S745">
            <v>0.85100000000000009</v>
          </cell>
          <cell r="T745">
            <v>1.089</v>
          </cell>
          <cell r="U745">
            <v>0.89800000000000013</v>
          </cell>
          <cell r="W745">
            <v>2.8380000000000001</v>
          </cell>
          <cell r="X745">
            <v>2.8380000000000001</v>
          </cell>
          <cell r="Z745">
            <v>0.91200000000000003</v>
          </cell>
          <cell r="AA745">
            <v>0.91200000000000003</v>
          </cell>
          <cell r="AB745">
            <v>1.2170000000000001</v>
          </cell>
          <cell r="AD745">
            <v>3.0409999999999999</v>
          </cell>
          <cell r="AE745">
            <v>3.0409999999999999</v>
          </cell>
          <cell r="AG745">
            <v>11.615</v>
          </cell>
          <cell r="AH745">
            <v>11.615</v>
          </cell>
        </row>
        <row r="746">
          <cell r="A746" t="str">
            <v>S,G&amp;A - ALLOC</v>
          </cell>
          <cell r="E746">
            <v>0.35799999999999998</v>
          </cell>
          <cell r="F746">
            <v>0.35799999999999998</v>
          </cell>
          <cell r="G746">
            <v>0.499</v>
          </cell>
          <cell r="I746">
            <v>1.194</v>
          </cell>
          <cell r="J746">
            <v>1.2149999999999999</v>
          </cell>
          <cell r="L746">
            <v>0.53500000000000003</v>
          </cell>
          <cell r="M746">
            <v>0.53400000000000003</v>
          </cell>
          <cell r="N746">
            <v>0.75700000000000001</v>
          </cell>
          <cell r="P746">
            <v>1.8260000000000001</v>
          </cell>
          <cell r="Q746">
            <v>1.8260000000000001</v>
          </cell>
          <cell r="S746">
            <v>0.56000000000000005</v>
          </cell>
          <cell r="T746">
            <v>0.55900000000000005</v>
          </cell>
          <cell r="U746">
            <v>0.80400000000000005</v>
          </cell>
          <cell r="W746">
            <v>1.923</v>
          </cell>
          <cell r="X746">
            <v>1.923</v>
          </cell>
          <cell r="Z746">
            <v>0.66700000000000004</v>
          </cell>
          <cell r="AA746">
            <v>0.67600000000000005</v>
          </cell>
          <cell r="AB746">
            <v>0.8590000000000001</v>
          </cell>
          <cell r="AD746">
            <v>2.2020000000000004</v>
          </cell>
          <cell r="AE746">
            <v>2.2020000000000004</v>
          </cell>
          <cell r="AG746">
            <v>7.1449999999999996</v>
          </cell>
          <cell r="AH746">
            <v>7.1660000000000004</v>
          </cell>
        </row>
        <row r="747">
          <cell r="E747" t="str">
            <v xml:space="preserve">______ </v>
          </cell>
          <cell r="F747" t="str">
            <v xml:space="preserve">______ </v>
          </cell>
          <cell r="G747" t="str">
            <v xml:space="preserve">______ </v>
          </cell>
          <cell r="I747" t="str">
            <v xml:space="preserve">______ </v>
          </cell>
          <cell r="J747" t="str">
            <v xml:space="preserve">______ </v>
          </cell>
          <cell r="L747" t="str">
            <v xml:space="preserve">______ </v>
          </cell>
          <cell r="M747" t="str">
            <v xml:space="preserve">______ </v>
          </cell>
          <cell r="N747" t="str">
            <v xml:space="preserve">______ </v>
          </cell>
          <cell r="P747" t="str">
            <v xml:space="preserve">______ </v>
          </cell>
          <cell r="Q747" t="str">
            <v xml:space="preserve">______ </v>
          </cell>
          <cell r="S747" t="str">
            <v xml:space="preserve">______ </v>
          </cell>
          <cell r="T747" t="str">
            <v xml:space="preserve">______ </v>
          </cell>
          <cell r="U747" t="str">
            <v xml:space="preserve">______ </v>
          </cell>
          <cell r="W747" t="str">
            <v xml:space="preserve">______ </v>
          </cell>
          <cell r="X747" t="str">
            <v xml:space="preserve">______ </v>
          </cell>
          <cell r="Z747" t="str">
            <v xml:space="preserve">______ </v>
          </cell>
          <cell r="AA747" t="str">
            <v xml:space="preserve">______ </v>
          </cell>
          <cell r="AB747" t="str">
            <v xml:space="preserve">______ </v>
          </cell>
          <cell r="AD747" t="str">
            <v xml:space="preserve">______ </v>
          </cell>
          <cell r="AE747" t="str">
            <v xml:space="preserve">______ </v>
          </cell>
          <cell r="AG747" t="str">
            <v xml:space="preserve">______ </v>
          </cell>
          <cell r="AH747" t="str">
            <v xml:space="preserve">______ </v>
          </cell>
        </row>
        <row r="748">
          <cell r="A748" t="str">
            <v>TOTAL OPERATING EXP</v>
          </cell>
          <cell r="E748">
            <v>3.1060000000000003</v>
          </cell>
          <cell r="F748">
            <v>3.1060000000000003</v>
          </cell>
          <cell r="G748">
            <v>4.1310000000000002</v>
          </cell>
          <cell r="I748">
            <v>10.068999999999999</v>
          </cell>
          <cell r="J748">
            <v>10.343</v>
          </cell>
          <cell r="L748">
            <v>3.2240000000000002</v>
          </cell>
          <cell r="M748">
            <v>3.2229999999999999</v>
          </cell>
          <cell r="N748">
            <v>4.3449999999999998</v>
          </cell>
          <cell r="P748">
            <v>10.792000000000002</v>
          </cell>
          <cell r="Q748">
            <v>10.792000000000002</v>
          </cell>
          <cell r="S748">
            <v>3.2949999999999999</v>
          </cell>
          <cell r="T748">
            <v>4.1159999999999997</v>
          </cell>
          <cell r="U748">
            <v>3.63</v>
          </cell>
          <cell r="W748">
            <v>11.041</v>
          </cell>
          <cell r="X748">
            <v>11.041</v>
          </cell>
          <cell r="Z748">
            <v>3.4630000000000001</v>
          </cell>
          <cell r="AA748">
            <v>3.472</v>
          </cell>
          <cell r="AB748">
            <v>4.5880000000000001</v>
          </cell>
          <cell r="AD748">
            <v>11.523</v>
          </cell>
          <cell r="AE748">
            <v>11.523</v>
          </cell>
          <cell r="AG748">
            <v>43.424999999999997</v>
          </cell>
          <cell r="AH748">
            <v>43.698999999999998</v>
          </cell>
        </row>
        <row r="749">
          <cell r="B749" t="str">
            <v>% SALES</v>
          </cell>
          <cell r="E749">
            <v>2.0720480320213475</v>
          </cell>
          <cell r="F749">
            <v>0.23671976221324598</v>
          </cell>
          <cell r="G749">
            <v>0.28821600502337263</v>
          </cell>
          <cell r="I749">
            <v>0.41837370673536373</v>
          </cell>
          <cell r="J749">
            <v>0.3572341380858633</v>
          </cell>
          <cell r="L749">
            <v>1.080067001675042</v>
          </cell>
          <cell r="M749">
            <v>0.54314122008763055</v>
          </cell>
          <cell r="N749">
            <v>0.20609999051323402</v>
          </cell>
          <cell r="P749">
            <v>0.35972134262191269</v>
          </cell>
          <cell r="Q749">
            <v>0.35972134262191269</v>
          </cell>
          <cell r="S749">
            <v>0.8712321523003701</v>
          </cell>
          <cell r="T749">
            <v>0.54617834394904452</v>
          </cell>
          <cell r="U749">
            <v>0.15316455696202533</v>
          </cell>
          <cell r="W749">
            <v>0.31529499114740989</v>
          </cell>
          <cell r="X749">
            <v>0.31529499114740989</v>
          </cell>
          <cell r="Z749">
            <v>0.82256532066508314</v>
          </cell>
          <cell r="AA749">
            <v>0.40447343895619758</v>
          </cell>
          <cell r="AB749">
            <v>0.13713124308814298</v>
          </cell>
          <cell r="AD749">
            <v>0.249140559123046</v>
          </cell>
          <cell r="AE749">
            <v>0.249140559123046</v>
          </cell>
          <cell r="AG749">
            <v>0.32086569083103661</v>
          </cell>
          <cell r="AH749">
            <v>0.31163931737304151</v>
          </cell>
        </row>
        <row r="751">
          <cell r="A751" t="str">
            <v>CONTRIBUTION MARGIN</v>
          </cell>
          <cell r="E751">
            <v>-2.7470000000000003</v>
          </cell>
          <cell r="F751">
            <v>0.79299999999999882</v>
          </cell>
          <cell r="G751">
            <v>1.1019999999999994</v>
          </cell>
          <cell r="I751">
            <v>0.1899999999999995</v>
          </cell>
          <cell r="J751">
            <v>-0.85200000000000031</v>
          </cell>
          <cell r="L751">
            <v>-2.1370000000000005</v>
          </cell>
          <cell r="M751">
            <v>-0.74800000000000022</v>
          </cell>
          <cell r="N751">
            <v>5.1559999999999997</v>
          </cell>
          <cell r="P751">
            <v>2.2709999999999972</v>
          </cell>
          <cell r="Q751">
            <v>2.2709999999999972</v>
          </cell>
          <cell r="S751">
            <v>-1.8000000000000003</v>
          </cell>
          <cell r="T751">
            <v>-0.66699999999999937</v>
          </cell>
          <cell r="U751">
            <v>6.6729999999999992</v>
          </cell>
          <cell r="W751">
            <v>4.2059999999999995</v>
          </cell>
          <cell r="X751">
            <v>4.2059999999999995</v>
          </cell>
          <cell r="Z751">
            <v>-2.242</v>
          </cell>
          <cell r="AA751">
            <v>-0.53099999999999925</v>
          </cell>
          <cell r="AB751">
            <v>10.807000000000002</v>
          </cell>
          <cell r="AD751">
            <v>8.0340000000000025</v>
          </cell>
          <cell r="AE751">
            <v>8.0340000000000025</v>
          </cell>
          <cell r="AG751">
            <v>14.701000000000008</v>
          </cell>
          <cell r="AH751">
            <v>13.658999999999992</v>
          </cell>
        </row>
        <row r="752">
          <cell r="B752" t="str">
            <v>% SALES</v>
          </cell>
          <cell r="E752">
            <v>-1.8325550366911274</v>
          </cell>
          <cell r="F752">
            <v>6.0437466656504756E-2</v>
          </cell>
          <cell r="G752">
            <v>7.6885508965324728E-2</v>
          </cell>
          <cell r="I752">
            <v>7.8946274982340751E-3</v>
          </cell>
          <cell r="J752">
            <v>-2.9427002383172741E-2</v>
          </cell>
          <cell r="L752">
            <v>-0.71591289782244572</v>
          </cell>
          <cell r="M752">
            <v>-0.1260532524435457</v>
          </cell>
          <cell r="N752">
            <v>0.24456882648705053</v>
          </cell>
          <cell r="P752">
            <v>7.5697476750774886E-2</v>
          </cell>
          <cell r="Q752">
            <v>7.5697476750774886E-2</v>
          </cell>
          <cell r="S752">
            <v>-0.47593865679534647</v>
          </cell>
          <cell r="T752">
            <v>-8.8508492569002034E-2</v>
          </cell>
          <cell r="U752">
            <v>0.28156118143459913</v>
          </cell>
          <cell r="W752">
            <v>0.12010965789022787</v>
          </cell>
          <cell r="X752">
            <v>0.12010965789022787</v>
          </cell>
          <cell r="Z752">
            <v>-0.53254156769596195</v>
          </cell>
          <cell r="AA752">
            <v>-6.1859273066169534E-2</v>
          </cell>
          <cell r="AB752">
            <v>0.32301162686433338</v>
          </cell>
          <cell r="AD752">
            <v>0.17370435233832787</v>
          </cell>
          <cell r="AE752">
            <v>0.17370435233832787</v>
          </cell>
          <cell r="AG752">
            <v>0.10862513577218358</v>
          </cell>
          <cell r="AH752">
            <v>9.7409126890738273E-2</v>
          </cell>
        </row>
        <row r="754">
          <cell r="A754" t="str">
            <v>GENERAL FUNDING</v>
          </cell>
          <cell r="E754">
            <v>-0.64800000000000002</v>
          </cell>
          <cell r="F754">
            <v>-0.64800000000000002</v>
          </cell>
          <cell r="G754">
            <v>-0.64800000000000002</v>
          </cell>
          <cell r="I754">
            <v>-1.944</v>
          </cell>
          <cell r="J754">
            <v>-1.944</v>
          </cell>
          <cell r="L754">
            <v>-0.64800000000000002</v>
          </cell>
          <cell r="M754">
            <v>-0.64800000000000002</v>
          </cell>
          <cell r="N754">
            <v>-0.64800000000000002</v>
          </cell>
          <cell r="P754">
            <v>-1.944</v>
          </cell>
          <cell r="Q754">
            <v>-1.944</v>
          </cell>
          <cell r="S754">
            <v>-0.64800000000000002</v>
          </cell>
          <cell r="T754">
            <v>-0.64800000000000002</v>
          </cell>
          <cell r="U754">
            <v>-0.64800000000000002</v>
          </cell>
          <cell r="W754">
            <v>-1.944</v>
          </cell>
          <cell r="X754">
            <v>-1.944</v>
          </cell>
          <cell r="Z754">
            <v>-0.64800000000000002</v>
          </cell>
          <cell r="AA754">
            <v>-0.64800000000000002</v>
          </cell>
          <cell r="AB754">
            <v>-0.64800000000000002</v>
          </cell>
          <cell r="AD754">
            <v>-1.944</v>
          </cell>
          <cell r="AE754">
            <v>-1.944</v>
          </cell>
          <cell r="AG754">
            <v>-7.7759999999999998</v>
          </cell>
          <cell r="AH754">
            <v>-7.7759999999999998</v>
          </cell>
        </row>
        <row r="755">
          <cell r="A755" t="str">
            <v>R&amp;D ASSESSMENT</v>
          </cell>
          <cell r="E755">
            <v>0.12</v>
          </cell>
          <cell r="F755">
            <v>1.05</v>
          </cell>
          <cell r="G755">
            <v>1.147</v>
          </cell>
          <cell r="I755">
            <v>1.9259999999999999</v>
          </cell>
          <cell r="J755">
            <v>2.3170000000000002</v>
          </cell>
          <cell r="L755">
            <v>0.23900000000000002</v>
          </cell>
          <cell r="M755">
            <v>0.47500000000000003</v>
          </cell>
          <cell r="N755">
            <v>1.6869999999999998</v>
          </cell>
          <cell r="P755">
            <v>2.4009999999999998</v>
          </cell>
          <cell r="Q755">
            <v>2.4009999999999998</v>
          </cell>
          <cell r="S755">
            <v>0.30299999999999999</v>
          </cell>
          <cell r="T755">
            <v>0.60299999999999998</v>
          </cell>
          <cell r="U755">
            <v>1.8959999999999999</v>
          </cell>
          <cell r="W755">
            <v>2.8019999999999996</v>
          </cell>
          <cell r="X755">
            <v>2.8019999999999996</v>
          </cell>
          <cell r="Z755">
            <v>0.33799999999999997</v>
          </cell>
          <cell r="AA755">
            <v>0.68700000000000006</v>
          </cell>
          <cell r="AB755">
            <v>2.677</v>
          </cell>
          <cell r="AD755">
            <v>3.702</v>
          </cell>
          <cell r="AE755">
            <v>3.702</v>
          </cell>
          <cell r="AG755">
            <v>10.831</v>
          </cell>
          <cell r="AH755">
            <v>11.222</v>
          </cell>
        </row>
        <row r="756">
          <cell r="A756" t="str">
            <v>CONTRACT SVC CHG</v>
          </cell>
          <cell r="E756">
            <v>1.7999999999999999E-2</v>
          </cell>
          <cell r="F756">
            <v>0.157</v>
          </cell>
          <cell r="G756">
            <v>0.17200000000000001</v>
          </cell>
          <cell r="I756">
            <v>0.28500000000000003</v>
          </cell>
          <cell r="J756">
            <v>0.34699999999999998</v>
          </cell>
          <cell r="L756">
            <v>3.6000000000000004E-2</v>
          </cell>
          <cell r="M756">
            <v>7.2000000000000008E-2</v>
          </cell>
          <cell r="N756">
            <v>0.249</v>
          </cell>
          <cell r="P756">
            <v>0.35699999999999998</v>
          </cell>
          <cell r="Q756">
            <v>0.35699999999999998</v>
          </cell>
          <cell r="S756">
            <v>4.5999999999999999E-2</v>
          </cell>
          <cell r="T756">
            <v>9.1000000000000011E-2</v>
          </cell>
          <cell r="U756">
            <v>0.28100000000000003</v>
          </cell>
          <cell r="W756">
            <v>0.41800000000000004</v>
          </cell>
          <cell r="X756">
            <v>0.41800000000000004</v>
          </cell>
          <cell r="Z756">
            <v>0.05</v>
          </cell>
          <cell r="AA756">
            <v>0.10299999999999999</v>
          </cell>
          <cell r="AB756">
            <v>0.39700000000000002</v>
          </cell>
          <cell r="AD756">
            <v>0.55000000000000004</v>
          </cell>
          <cell r="AE756">
            <v>0.55000000000000004</v>
          </cell>
          <cell r="AG756">
            <v>1.61</v>
          </cell>
          <cell r="AH756">
            <v>1.6719999999999999</v>
          </cell>
        </row>
        <row r="757">
          <cell r="A757" t="str">
            <v>AREA COMPENSATION</v>
          </cell>
          <cell r="E757">
            <v>0</v>
          </cell>
          <cell r="F757">
            <v>0</v>
          </cell>
          <cell r="G757">
            <v>0.06</v>
          </cell>
          <cell r="I757">
            <v>-1E-3</v>
          </cell>
          <cell r="J757">
            <v>0.06</v>
          </cell>
          <cell r="L757">
            <v>0</v>
          </cell>
          <cell r="M757">
            <v>0</v>
          </cell>
          <cell r="N757">
            <v>0</v>
          </cell>
          <cell r="P757">
            <v>0</v>
          </cell>
          <cell r="Q757">
            <v>0</v>
          </cell>
          <cell r="S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Z757">
            <v>0</v>
          </cell>
          <cell r="AA757">
            <v>0</v>
          </cell>
          <cell r="AB757">
            <v>0</v>
          </cell>
          <cell r="AD757">
            <v>0</v>
          </cell>
          <cell r="AE757">
            <v>0</v>
          </cell>
          <cell r="AG757">
            <v>-1E-3</v>
          </cell>
          <cell r="AH757">
            <v>0.06</v>
          </cell>
        </row>
        <row r="758">
          <cell r="E758" t="str">
            <v xml:space="preserve">______ </v>
          </cell>
          <cell r="F758" t="str">
            <v xml:space="preserve">______ </v>
          </cell>
          <cell r="G758" t="str">
            <v xml:space="preserve">______ </v>
          </cell>
          <cell r="I758" t="str">
            <v xml:space="preserve">______ </v>
          </cell>
          <cell r="J758" t="str">
            <v xml:space="preserve">______ </v>
          </cell>
          <cell r="L758" t="str">
            <v xml:space="preserve">______ </v>
          </cell>
          <cell r="M758" t="str">
            <v xml:space="preserve">______ </v>
          </cell>
          <cell r="N758" t="str">
            <v xml:space="preserve">______ </v>
          </cell>
          <cell r="P758" t="str">
            <v xml:space="preserve">______ </v>
          </cell>
          <cell r="Q758" t="str">
            <v xml:space="preserve">______ </v>
          </cell>
          <cell r="S758" t="str">
            <v xml:space="preserve">______ </v>
          </cell>
          <cell r="T758" t="str">
            <v xml:space="preserve">______ </v>
          </cell>
          <cell r="U758" t="str">
            <v xml:space="preserve">______ </v>
          </cell>
          <cell r="W758" t="str">
            <v xml:space="preserve">______ </v>
          </cell>
          <cell r="X758" t="str">
            <v xml:space="preserve">______ </v>
          </cell>
          <cell r="Z758" t="str">
            <v xml:space="preserve">______ </v>
          </cell>
          <cell r="AA758" t="str">
            <v xml:space="preserve">______ </v>
          </cell>
          <cell r="AB758" t="str">
            <v xml:space="preserve">______ </v>
          </cell>
          <cell r="AD758" t="str">
            <v xml:space="preserve">______ </v>
          </cell>
          <cell r="AE758" t="str">
            <v xml:space="preserve">______ </v>
          </cell>
          <cell r="AG758" t="str">
            <v xml:space="preserve">______ </v>
          </cell>
          <cell r="AH758" t="str">
            <v xml:space="preserve">______ </v>
          </cell>
        </row>
        <row r="759">
          <cell r="A759" t="str">
            <v>ASSESSMENTS/FUNDING</v>
          </cell>
          <cell r="E759">
            <v>-0.51</v>
          </cell>
          <cell r="F759">
            <v>0.55900000000000005</v>
          </cell>
          <cell r="G759">
            <v>0.73100000000000009</v>
          </cell>
          <cell r="I759">
            <v>0.26600000000000001</v>
          </cell>
          <cell r="J759">
            <v>0.78000000000000025</v>
          </cell>
          <cell r="L759">
            <v>-0.373</v>
          </cell>
          <cell r="M759">
            <v>-0.10099999999999998</v>
          </cell>
          <cell r="N759">
            <v>1.2879999999999998</v>
          </cell>
          <cell r="P759">
            <v>0.81399999999999983</v>
          </cell>
          <cell r="Q759">
            <v>0.81399999999999983</v>
          </cell>
          <cell r="S759">
            <v>-0.29900000000000004</v>
          </cell>
          <cell r="T759">
            <v>4.5999999999999971E-2</v>
          </cell>
          <cell r="U759">
            <v>1.5289999999999999</v>
          </cell>
          <cell r="W759">
            <v>1.2759999999999998</v>
          </cell>
          <cell r="X759">
            <v>1.2759999999999998</v>
          </cell>
          <cell r="Z759">
            <v>-0.26000000000000006</v>
          </cell>
          <cell r="AA759">
            <v>0.14200000000000002</v>
          </cell>
          <cell r="AB759">
            <v>2.4260000000000002</v>
          </cell>
          <cell r="AD759">
            <v>2.3079999999999998</v>
          </cell>
          <cell r="AE759">
            <v>2.3079999999999998</v>
          </cell>
          <cell r="AG759">
            <v>4.6639999999999997</v>
          </cell>
          <cell r="AH759">
            <v>5.177999999999999</v>
          </cell>
        </row>
        <row r="761">
          <cell r="A761" t="str">
            <v>OPERATING PROFIT</v>
          </cell>
          <cell r="E761">
            <v>-2.2370000000000001</v>
          </cell>
          <cell r="F761">
            <v>0.23399999999999876</v>
          </cell>
          <cell r="G761">
            <v>0.37099999999999933</v>
          </cell>
          <cell r="I761">
            <v>-7.6000000000000512E-2</v>
          </cell>
          <cell r="J761">
            <v>-1.6320000000000006</v>
          </cell>
          <cell r="L761">
            <v>-1.7640000000000005</v>
          </cell>
          <cell r="M761">
            <v>-0.64700000000000024</v>
          </cell>
          <cell r="N761">
            <v>3.8679999999999999</v>
          </cell>
          <cell r="P761">
            <v>1.4569999999999974</v>
          </cell>
          <cell r="Q761">
            <v>1.4569999999999974</v>
          </cell>
          <cell r="S761">
            <v>-1.5010000000000003</v>
          </cell>
          <cell r="T761">
            <v>-0.7129999999999993</v>
          </cell>
          <cell r="U761">
            <v>5.1439999999999992</v>
          </cell>
          <cell r="W761">
            <v>2.9299999999999997</v>
          </cell>
          <cell r="X761">
            <v>2.9299999999999997</v>
          </cell>
          <cell r="Z761">
            <v>-1.982</v>
          </cell>
          <cell r="AA761">
            <v>-0.67299999999999927</v>
          </cell>
          <cell r="AB761">
            <v>8.381000000000002</v>
          </cell>
          <cell r="AD761">
            <v>5.7260000000000026</v>
          </cell>
          <cell r="AE761">
            <v>5.7260000000000026</v>
          </cell>
          <cell r="AG761">
            <v>10.037000000000008</v>
          </cell>
          <cell r="AH761">
            <v>8.4809999999999928</v>
          </cell>
        </row>
        <row r="762">
          <cell r="B762" t="str">
            <v>% SALES</v>
          </cell>
          <cell r="E762">
            <v>-1.4923282188125417</v>
          </cell>
          <cell r="F762">
            <v>1.7834006554378386E-2</v>
          </cell>
          <cell r="G762">
            <v>2.588432289122998E-2</v>
          </cell>
          <cell r="I762">
            <v>-3.1578509992936598E-3</v>
          </cell>
          <cell r="J762">
            <v>-5.6367215832556231E-2</v>
          </cell>
          <cell r="L762">
            <v>-0.59095477386934692</v>
          </cell>
          <cell r="M762">
            <v>-0.10903269295584769</v>
          </cell>
          <cell r="N762">
            <v>0.18347405369509534</v>
          </cell>
          <cell r="P762">
            <v>4.8565047831738858E-2</v>
          </cell>
          <cell r="Q762">
            <v>4.8565047831738858E-2</v>
          </cell>
          <cell r="S762">
            <v>-0.3968799576943417</v>
          </cell>
          <cell r="T762">
            <v>-9.4612526539278027E-2</v>
          </cell>
          <cell r="U762">
            <v>0.21704641350210968</v>
          </cell>
          <cell r="W762">
            <v>8.3671254783254323E-2</v>
          </cell>
          <cell r="X762">
            <v>8.3671254783254323E-2</v>
          </cell>
          <cell r="Z762">
            <v>-0.47078384798099765</v>
          </cell>
          <cell r="AA762">
            <v>-7.8401677539608486E-2</v>
          </cell>
          <cell r="AB762">
            <v>0.25050064261589511</v>
          </cell>
          <cell r="AD762">
            <v>0.12380272858965218</v>
          </cell>
          <cell r="AE762">
            <v>0.12380272858965218</v>
          </cell>
          <cell r="AG762">
            <v>7.4163015287763201E-2</v>
          </cell>
          <cell r="AH762">
            <v>6.0482231873515709E-2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A1" t="str">
            <v>ALCATEL USA, INC.</v>
          </cell>
        </row>
        <row r="2">
          <cell r="A2" t="str">
            <v xml:space="preserve">NETWORKING SYSTEMS GROUP </v>
          </cell>
        </row>
        <row r="3">
          <cell r="A3" t="str">
            <v>1Q00 OUTLOOK</v>
          </cell>
        </row>
        <row r="4">
          <cell r="A4" t="str">
            <v>1Q01 OUTLOOK</v>
          </cell>
        </row>
        <row r="5">
          <cell r="A5" t="str">
            <v>SALES / PROFIT ROADMAP</v>
          </cell>
        </row>
        <row r="6">
          <cell r="A6" t="str">
            <v>$M</v>
          </cell>
        </row>
        <row r="8">
          <cell r="E8" t="str">
            <v>JAN</v>
          </cell>
          <cell r="H8" t="str">
            <v>FEB</v>
          </cell>
          <cell r="K8" t="str">
            <v>MAR</v>
          </cell>
          <cell r="O8" t="str">
            <v>1Q01</v>
          </cell>
          <cell r="S8" t="str">
            <v>APR</v>
          </cell>
          <cell r="V8" t="str">
            <v>MAY</v>
          </cell>
          <cell r="Y8" t="str">
            <v>JUN</v>
          </cell>
          <cell r="AC8" t="str">
            <v>2Q01</v>
          </cell>
          <cell r="AG8" t="str">
            <v>JUL</v>
          </cell>
          <cell r="AJ8" t="str">
            <v>AUG</v>
          </cell>
          <cell r="AM8" t="str">
            <v>SEP</v>
          </cell>
          <cell r="AQ8" t="str">
            <v>3Q01</v>
          </cell>
          <cell r="AU8" t="str">
            <v>OCT</v>
          </cell>
          <cell r="AX8" t="str">
            <v>NOV</v>
          </cell>
          <cell r="BA8" t="str">
            <v>DEC</v>
          </cell>
          <cell r="BE8" t="str">
            <v>4Q01</v>
          </cell>
          <cell r="BI8">
            <v>2000</v>
          </cell>
        </row>
        <row r="9">
          <cell r="E9" t="str">
            <v>SALES</v>
          </cell>
          <cell r="F9" t="str">
            <v>PROFIT</v>
          </cell>
          <cell r="H9" t="str">
            <v>SALES</v>
          </cell>
          <cell r="I9" t="str">
            <v>PROFIT</v>
          </cell>
          <cell r="K9" t="str">
            <v>SALES</v>
          </cell>
          <cell r="L9" t="str">
            <v>PROFIT</v>
          </cell>
          <cell r="O9" t="str">
            <v>SALES</v>
          </cell>
          <cell r="P9" t="str">
            <v>PROFIT</v>
          </cell>
          <cell r="S9" t="str">
            <v>SALES</v>
          </cell>
          <cell r="T9" t="str">
            <v>PROFIT</v>
          </cell>
          <cell r="V9" t="str">
            <v>SALES</v>
          </cell>
          <cell r="W9" t="str">
            <v>PROFIT</v>
          </cell>
          <cell r="Y9" t="str">
            <v>SALES</v>
          </cell>
          <cell r="Z9" t="str">
            <v>PROFIT</v>
          </cell>
          <cell r="AC9" t="str">
            <v>SALES</v>
          </cell>
          <cell r="AD9" t="str">
            <v>PROFIT</v>
          </cell>
          <cell r="AG9" t="str">
            <v>SALES</v>
          </cell>
          <cell r="AH9" t="str">
            <v>PROFIT</v>
          </cell>
          <cell r="AJ9" t="str">
            <v>SALES</v>
          </cell>
          <cell r="AK9" t="str">
            <v>PROFIT</v>
          </cell>
          <cell r="AM9" t="str">
            <v>SALES</v>
          </cell>
          <cell r="AN9" t="str">
            <v>PROFIT</v>
          </cell>
          <cell r="AQ9" t="str">
            <v>SALES</v>
          </cell>
          <cell r="AR9" t="str">
            <v>PROFIT</v>
          </cell>
          <cell r="AU9" t="str">
            <v>SALES</v>
          </cell>
          <cell r="AV9" t="str">
            <v>PROFIT</v>
          </cell>
          <cell r="AX9" t="str">
            <v>SALES</v>
          </cell>
          <cell r="AY9" t="str">
            <v>PROFIT</v>
          </cell>
          <cell r="BA9" t="str">
            <v>SALES</v>
          </cell>
          <cell r="BB9" t="str">
            <v>PROFIT</v>
          </cell>
          <cell r="BE9" t="str">
            <v>SALES</v>
          </cell>
          <cell r="BF9" t="str">
            <v>PROFIT</v>
          </cell>
          <cell r="BI9" t="str">
            <v>SALES</v>
          </cell>
          <cell r="BJ9" t="str">
            <v>PROFIT</v>
          </cell>
        </row>
        <row r="10">
          <cell r="A10" t="str">
            <v>EXPENSES</v>
          </cell>
          <cell r="E10">
            <v>0</v>
          </cell>
          <cell r="F10">
            <v>-16.931000000000001</v>
          </cell>
          <cell r="H10">
            <v>0</v>
          </cell>
          <cell r="I10">
            <v>-20.282</v>
          </cell>
          <cell r="K10">
            <v>0</v>
          </cell>
          <cell r="L10">
            <v>-25.193999999999999</v>
          </cell>
          <cell r="O10">
            <v>0</v>
          </cell>
          <cell r="P10">
            <v>-62.406999999999996</v>
          </cell>
          <cell r="S10">
            <v>0</v>
          </cell>
          <cell r="T10">
            <v>-18.550999999999998</v>
          </cell>
          <cell r="V10">
            <v>0</v>
          </cell>
          <cell r="W10">
            <v>-19.079999999999998</v>
          </cell>
          <cell r="Y10">
            <v>0</v>
          </cell>
          <cell r="Z10">
            <v>-25.556000000000001</v>
          </cell>
          <cell r="AC10">
            <v>0</v>
          </cell>
          <cell r="AD10">
            <v>-63.186999999999998</v>
          </cell>
          <cell r="AG10">
            <v>0</v>
          </cell>
          <cell r="AH10">
            <v>-20.877000000000002</v>
          </cell>
          <cell r="AJ10">
            <v>0</v>
          </cell>
          <cell r="AK10">
            <v>-22.389099999999999</v>
          </cell>
          <cell r="AM10">
            <v>0</v>
          </cell>
          <cell r="AN10">
            <v>-26.575499999999998</v>
          </cell>
          <cell r="AQ10">
            <v>0</v>
          </cell>
          <cell r="AR10">
            <v>-69.8416</v>
          </cell>
          <cell r="AU10">
            <v>0</v>
          </cell>
          <cell r="AV10">
            <v>-21.770400000000002</v>
          </cell>
          <cell r="AX10">
            <v>0</v>
          </cell>
          <cell r="AY10">
            <v>-22.6294</v>
          </cell>
          <cell r="BA10">
            <v>0</v>
          </cell>
          <cell r="BB10">
            <v>-28.363000000000003</v>
          </cell>
          <cell r="BE10">
            <v>0</v>
          </cell>
          <cell r="BF10">
            <v>-72.762799999999999</v>
          </cell>
          <cell r="BI10">
            <v>0</v>
          </cell>
          <cell r="BJ10">
            <v>-268.19839999999999</v>
          </cell>
        </row>
        <row r="12">
          <cell r="A12" t="str">
            <v>SHIPPED</v>
          </cell>
          <cell r="E12">
            <v>25.99</v>
          </cell>
          <cell r="F12">
            <v>17.911000000000001</v>
          </cell>
          <cell r="H12">
            <v>10.3</v>
          </cell>
          <cell r="I12">
            <v>6.7</v>
          </cell>
          <cell r="K12">
            <v>0</v>
          </cell>
          <cell r="L12">
            <v>0</v>
          </cell>
          <cell r="O12">
            <v>36.29</v>
          </cell>
          <cell r="P12">
            <v>24.611000000000001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Y12">
            <v>0</v>
          </cell>
          <cell r="Z12">
            <v>0</v>
          </cell>
          <cell r="AC12">
            <v>0</v>
          </cell>
          <cell r="AD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Q12">
            <v>0</v>
          </cell>
          <cell r="AR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BA12">
            <v>0</v>
          </cell>
          <cell r="BB12">
            <v>0</v>
          </cell>
          <cell r="BE12">
            <v>0</v>
          </cell>
          <cell r="BF12">
            <v>0</v>
          </cell>
          <cell r="BI12">
            <v>36.29</v>
          </cell>
          <cell r="BJ12">
            <v>24.611000000000001</v>
          </cell>
        </row>
        <row r="13">
          <cell r="A13" t="str">
            <v>SHIPPABLE BACKLOG</v>
          </cell>
          <cell r="E13">
            <v>0</v>
          </cell>
          <cell r="F13">
            <v>0</v>
          </cell>
          <cell r="H13">
            <v>8.2629999999999999</v>
          </cell>
          <cell r="I13">
            <v>5.8070000000000004</v>
          </cell>
          <cell r="K13">
            <v>15.313000000000001</v>
          </cell>
          <cell r="L13">
            <v>12.037000000000001</v>
          </cell>
          <cell r="O13">
            <v>23.576000000000001</v>
          </cell>
          <cell r="P13">
            <v>17.844000000000001</v>
          </cell>
          <cell r="S13">
            <v>7.6</v>
          </cell>
          <cell r="T13">
            <v>5.3999999999999995</v>
          </cell>
          <cell r="V13">
            <v>0.5</v>
          </cell>
          <cell r="W13">
            <v>0</v>
          </cell>
          <cell r="Y13">
            <v>6</v>
          </cell>
          <cell r="Z13">
            <v>5.3</v>
          </cell>
          <cell r="AC13">
            <v>14.1</v>
          </cell>
          <cell r="AD13">
            <v>10.7</v>
          </cell>
          <cell r="AG13">
            <v>0</v>
          </cell>
          <cell r="AH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Q13">
            <v>0</v>
          </cell>
          <cell r="AR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E13">
            <v>0</v>
          </cell>
          <cell r="BF13">
            <v>0</v>
          </cell>
          <cell r="BI13">
            <v>37.676000000000002</v>
          </cell>
          <cell r="BJ13">
            <v>28.544</v>
          </cell>
        </row>
        <row r="14">
          <cell r="E14" t="str">
            <v xml:space="preserve">_____ </v>
          </cell>
          <cell r="F14" t="str">
            <v xml:space="preserve">_____ </v>
          </cell>
          <cell r="H14" t="str">
            <v xml:space="preserve">_____ </v>
          </cell>
          <cell r="I14" t="str">
            <v xml:space="preserve">_____ </v>
          </cell>
          <cell r="K14" t="str">
            <v xml:space="preserve">_____ </v>
          </cell>
          <cell r="L14" t="str">
            <v xml:space="preserve">_____ </v>
          </cell>
          <cell r="O14" t="str">
            <v xml:space="preserve">_____ </v>
          </cell>
          <cell r="P14" t="str">
            <v xml:space="preserve">_____ </v>
          </cell>
          <cell r="S14" t="str">
            <v xml:space="preserve">_____ </v>
          </cell>
          <cell r="T14" t="str">
            <v xml:space="preserve">_____ </v>
          </cell>
          <cell r="V14" t="str">
            <v xml:space="preserve">_____ </v>
          </cell>
          <cell r="W14" t="str">
            <v xml:space="preserve">_____ </v>
          </cell>
          <cell r="Y14" t="str">
            <v xml:space="preserve">_____ </v>
          </cell>
          <cell r="Z14" t="str">
            <v xml:space="preserve">_____ </v>
          </cell>
          <cell r="AC14" t="str">
            <v xml:space="preserve">_____ </v>
          </cell>
          <cell r="AD14" t="str">
            <v xml:space="preserve">_____ </v>
          </cell>
          <cell r="AG14" t="str">
            <v xml:space="preserve">_____ </v>
          </cell>
          <cell r="AH14" t="str">
            <v xml:space="preserve">_____ </v>
          </cell>
          <cell r="AJ14" t="str">
            <v xml:space="preserve">_____ </v>
          </cell>
          <cell r="AK14" t="str">
            <v xml:space="preserve">_____ </v>
          </cell>
          <cell r="AM14" t="str">
            <v xml:space="preserve">_____ </v>
          </cell>
          <cell r="AN14" t="str">
            <v xml:space="preserve">_____ </v>
          </cell>
          <cell r="AQ14" t="str">
            <v xml:space="preserve">_____ </v>
          </cell>
          <cell r="AR14" t="str">
            <v xml:space="preserve">_____ </v>
          </cell>
          <cell r="AU14" t="str">
            <v xml:space="preserve">_____ </v>
          </cell>
          <cell r="AV14" t="str">
            <v xml:space="preserve">_____ </v>
          </cell>
          <cell r="AX14" t="str">
            <v xml:space="preserve">_____ </v>
          </cell>
          <cell r="AY14" t="str">
            <v xml:space="preserve">_____ </v>
          </cell>
          <cell r="BA14" t="str">
            <v xml:space="preserve">_____ </v>
          </cell>
          <cell r="BB14" t="str">
            <v xml:space="preserve">_____ </v>
          </cell>
          <cell r="BE14" t="str">
            <v xml:space="preserve">_____ </v>
          </cell>
          <cell r="BF14" t="str">
            <v xml:space="preserve">_____ </v>
          </cell>
          <cell r="BI14" t="str">
            <v xml:space="preserve">_____ </v>
          </cell>
          <cell r="BJ14" t="str">
            <v xml:space="preserve">_____ </v>
          </cell>
        </row>
        <row r="15">
          <cell r="A15">
            <v>28.543991088867188</v>
          </cell>
          <cell r="B15" t="str">
            <v>SUBTOTAL</v>
          </cell>
          <cell r="E15">
            <v>25.99</v>
          </cell>
          <cell r="F15">
            <v>0.98000000000000043</v>
          </cell>
          <cell r="H15">
            <v>18.563000000000002</v>
          </cell>
          <cell r="I15">
            <v>-7.7750000000000004</v>
          </cell>
          <cell r="K15">
            <v>15.313000000000001</v>
          </cell>
          <cell r="L15">
            <v>-13.156999999999998</v>
          </cell>
          <cell r="O15">
            <v>59.866</v>
          </cell>
          <cell r="P15">
            <v>-19.951999999999991</v>
          </cell>
          <cell r="S15">
            <v>7.6</v>
          </cell>
          <cell r="T15">
            <v>-13.151</v>
          </cell>
          <cell r="V15">
            <v>0.5</v>
          </cell>
          <cell r="W15">
            <v>-19.079999999999998</v>
          </cell>
          <cell r="Y15">
            <v>6</v>
          </cell>
          <cell r="Z15">
            <v>-20.256</v>
          </cell>
          <cell r="AC15">
            <v>14.1</v>
          </cell>
          <cell r="AD15">
            <v>-52.486999999999995</v>
          </cell>
          <cell r="AG15">
            <v>0</v>
          </cell>
          <cell r="AH15">
            <v>-20.877000000000002</v>
          </cell>
          <cell r="AJ15">
            <v>0</v>
          </cell>
          <cell r="AK15">
            <v>-22.389099999999999</v>
          </cell>
          <cell r="AM15">
            <v>0</v>
          </cell>
          <cell r="AN15">
            <v>-26.575499999999998</v>
          </cell>
          <cell r="AQ15">
            <v>0</v>
          </cell>
          <cell r="AR15">
            <v>-69.8416</v>
          </cell>
          <cell r="AU15">
            <v>0</v>
          </cell>
          <cell r="AV15">
            <v>-21.770400000000002</v>
          </cell>
          <cell r="AX15">
            <v>0</v>
          </cell>
          <cell r="AY15">
            <v>-22.6294</v>
          </cell>
          <cell r="BA15">
            <v>0</v>
          </cell>
          <cell r="BB15">
            <v>-28.363000000000003</v>
          </cell>
          <cell r="BE15">
            <v>0</v>
          </cell>
          <cell r="BF15">
            <v>-72.762799999999999</v>
          </cell>
          <cell r="BI15">
            <v>73.966000000000008</v>
          </cell>
          <cell r="BJ15">
            <v>-215.04339999999999</v>
          </cell>
        </row>
        <row r="16">
          <cell r="A16">
            <v>-215.0433349609375</v>
          </cell>
        </row>
        <row r="17">
          <cell r="A17" t="str">
            <v>P.O.s NOT RELEASED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K17">
            <v>0.9</v>
          </cell>
          <cell r="L17">
            <v>0.9</v>
          </cell>
          <cell r="O17">
            <v>0.9</v>
          </cell>
          <cell r="P17">
            <v>0.9</v>
          </cell>
          <cell r="S17">
            <v>0</v>
          </cell>
          <cell r="T17">
            <v>0</v>
          </cell>
          <cell r="V17">
            <v>0</v>
          </cell>
          <cell r="W17">
            <v>0</v>
          </cell>
          <cell r="Y17">
            <v>0</v>
          </cell>
          <cell r="Z17">
            <v>0</v>
          </cell>
          <cell r="AC17">
            <v>0</v>
          </cell>
          <cell r="AD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M17">
            <v>0</v>
          </cell>
          <cell r="AN17">
            <v>0</v>
          </cell>
          <cell r="AQ17">
            <v>0</v>
          </cell>
          <cell r="AR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BA17">
            <v>0</v>
          </cell>
          <cell r="BB17">
            <v>0</v>
          </cell>
          <cell r="BE17">
            <v>0</v>
          </cell>
          <cell r="BF17">
            <v>0</v>
          </cell>
          <cell r="BI17">
            <v>0.9</v>
          </cell>
          <cell r="BJ17">
            <v>0.9</v>
          </cell>
        </row>
        <row r="18">
          <cell r="A18" t="str">
            <v>ISSUES/PULL-IN</v>
          </cell>
          <cell r="E18">
            <v>0</v>
          </cell>
          <cell r="F18">
            <v>0</v>
          </cell>
          <cell r="H18">
            <v>1.1000000000000001</v>
          </cell>
          <cell r="I18">
            <v>0.79999999999999993</v>
          </cell>
          <cell r="K18">
            <v>4.5</v>
          </cell>
          <cell r="L18">
            <v>2.7</v>
          </cell>
          <cell r="O18">
            <v>5.6</v>
          </cell>
          <cell r="P18">
            <v>3.5</v>
          </cell>
          <cell r="S18">
            <v>2.5</v>
          </cell>
          <cell r="T18">
            <v>2</v>
          </cell>
          <cell r="V18">
            <v>6.9</v>
          </cell>
          <cell r="W18">
            <v>5.3000000000000007</v>
          </cell>
          <cell r="Y18">
            <v>3.7</v>
          </cell>
          <cell r="Z18">
            <v>1.1000000000000001</v>
          </cell>
          <cell r="AC18">
            <v>13.100000000000001</v>
          </cell>
          <cell r="AD18">
            <v>8.4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Q18">
            <v>0</v>
          </cell>
          <cell r="AR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BA18">
            <v>0</v>
          </cell>
          <cell r="BB18">
            <v>0</v>
          </cell>
          <cell r="BE18">
            <v>0</v>
          </cell>
          <cell r="BF18">
            <v>0</v>
          </cell>
          <cell r="BI18">
            <v>18.700000000000003</v>
          </cell>
          <cell r="BJ18">
            <v>11.9</v>
          </cell>
        </row>
        <row r="19">
          <cell r="A19" t="str">
            <v>BOOK/SHIP TO GO</v>
          </cell>
          <cell r="E19">
            <v>-1.7999999999999999E-2</v>
          </cell>
          <cell r="F19">
            <v>8.9999999999999993E-3</v>
          </cell>
          <cell r="H19">
            <v>17.158000000000001</v>
          </cell>
          <cell r="I19">
            <v>7.5359999999999996</v>
          </cell>
          <cell r="K19">
            <v>33.07</v>
          </cell>
          <cell r="L19">
            <v>19.113999999999997</v>
          </cell>
          <cell r="O19">
            <v>50.21</v>
          </cell>
          <cell r="P19">
            <v>26.658999999999999</v>
          </cell>
          <cell r="S19">
            <v>5.7850000000000001</v>
          </cell>
          <cell r="T19">
            <v>3.5569999999999999</v>
          </cell>
          <cell r="V19">
            <v>12.834</v>
          </cell>
          <cell r="W19">
            <v>7.7880000000000003</v>
          </cell>
          <cell r="Y19">
            <v>29.481999999999999</v>
          </cell>
          <cell r="Z19">
            <v>16.844999999999999</v>
          </cell>
          <cell r="AC19">
            <v>48.100999999999999</v>
          </cell>
          <cell r="AD19">
            <v>28.189999999999998</v>
          </cell>
          <cell r="AG19">
            <v>37.373000000000005</v>
          </cell>
          <cell r="AH19">
            <v>25.105999999999998</v>
          </cell>
          <cell r="AJ19">
            <v>42.13</v>
          </cell>
          <cell r="AK19">
            <v>28.271999999999998</v>
          </cell>
          <cell r="AM19">
            <v>71.087999999999994</v>
          </cell>
          <cell r="AN19">
            <v>47.262999999999991</v>
          </cell>
          <cell r="AQ19">
            <v>150.59100000000001</v>
          </cell>
          <cell r="AR19">
            <v>100.64099999999999</v>
          </cell>
          <cell r="AU19">
            <v>53.314999999999998</v>
          </cell>
          <cell r="AV19">
            <v>35.225999999999999</v>
          </cell>
          <cell r="AX19">
            <v>59.194000000000003</v>
          </cell>
          <cell r="AY19">
            <v>38.316999999999993</v>
          </cell>
          <cell r="BA19">
            <v>84.413999999999987</v>
          </cell>
          <cell r="BB19">
            <v>58.975000000000009</v>
          </cell>
          <cell r="BE19">
            <v>196.923</v>
          </cell>
          <cell r="BF19">
            <v>132.518</v>
          </cell>
          <cell r="BI19">
            <v>445.82500000000005</v>
          </cell>
          <cell r="BJ19">
            <v>288.00799999999998</v>
          </cell>
        </row>
        <row r="20">
          <cell r="E20" t="str">
            <v xml:space="preserve">_____ </v>
          </cell>
          <cell r="F20" t="str">
            <v xml:space="preserve">_____ </v>
          </cell>
          <cell r="H20" t="str">
            <v xml:space="preserve">_____ </v>
          </cell>
          <cell r="I20" t="str">
            <v xml:space="preserve">_____ </v>
          </cell>
          <cell r="K20" t="str">
            <v xml:space="preserve">_____ </v>
          </cell>
          <cell r="L20" t="str">
            <v xml:space="preserve">_____ </v>
          </cell>
          <cell r="O20" t="str">
            <v xml:space="preserve">_____ </v>
          </cell>
          <cell r="P20" t="str">
            <v xml:space="preserve">_____ </v>
          </cell>
          <cell r="S20" t="str">
            <v xml:space="preserve">_____ </v>
          </cell>
          <cell r="T20" t="str">
            <v xml:space="preserve">_____ </v>
          </cell>
          <cell r="V20" t="str">
            <v xml:space="preserve">_____ </v>
          </cell>
          <cell r="W20" t="str">
            <v xml:space="preserve">_____ </v>
          </cell>
          <cell r="Y20" t="str">
            <v xml:space="preserve">_____ </v>
          </cell>
          <cell r="Z20" t="str">
            <v xml:space="preserve">_____ </v>
          </cell>
          <cell r="AC20" t="str">
            <v xml:space="preserve">_____ </v>
          </cell>
          <cell r="AD20" t="str">
            <v xml:space="preserve">_____ </v>
          </cell>
          <cell r="AG20" t="str">
            <v xml:space="preserve">_____ </v>
          </cell>
          <cell r="AH20" t="str">
            <v xml:space="preserve">_____ </v>
          </cell>
          <cell r="AJ20" t="str">
            <v xml:space="preserve">_____ </v>
          </cell>
          <cell r="AK20" t="str">
            <v xml:space="preserve">_____ </v>
          </cell>
          <cell r="AM20" t="str">
            <v xml:space="preserve">_____ </v>
          </cell>
          <cell r="AN20" t="str">
            <v xml:space="preserve">_____ </v>
          </cell>
          <cell r="AQ20" t="str">
            <v xml:space="preserve">_____ </v>
          </cell>
          <cell r="AR20" t="str">
            <v xml:space="preserve">_____ </v>
          </cell>
          <cell r="AU20" t="str">
            <v xml:space="preserve">_____ </v>
          </cell>
          <cell r="AV20" t="str">
            <v xml:space="preserve">_____ </v>
          </cell>
          <cell r="AX20" t="str">
            <v xml:space="preserve">_____ </v>
          </cell>
          <cell r="AY20" t="str">
            <v xml:space="preserve">_____ </v>
          </cell>
          <cell r="BA20" t="str">
            <v xml:space="preserve">_____ </v>
          </cell>
          <cell r="BB20" t="str">
            <v xml:space="preserve">_____ </v>
          </cell>
          <cell r="BE20" t="str">
            <v xml:space="preserve">_____ </v>
          </cell>
          <cell r="BF20" t="str">
            <v xml:space="preserve">_____ </v>
          </cell>
          <cell r="BI20" t="str">
            <v xml:space="preserve">_____ </v>
          </cell>
          <cell r="BJ20" t="str">
            <v xml:space="preserve">_____ </v>
          </cell>
        </row>
        <row r="21">
          <cell r="B21" t="str">
            <v>SUBTOTAL</v>
          </cell>
          <cell r="E21">
            <v>-1.7999999999999999E-2</v>
          </cell>
          <cell r="F21">
            <v>8.9999999999999993E-3</v>
          </cell>
          <cell r="H21">
            <v>18.258000000000003</v>
          </cell>
          <cell r="I21">
            <v>8.3360000000000003</v>
          </cell>
          <cell r="K21">
            <v>38.47</v>
          </cell>
          <cell r="L21">
            <v>22.713999999999999</v>
          </cell>
          <cell r="O21">
            <v>56.71</v>
          </cell>
          <cell r="P21">
            <v>31.058999999999997</v>
          </cell>
          <cell r="S21">
            <v>8.2850000000000001</v>
          </cell>
          <cell r="T21">
            <v>5.5570000000000004</v>
          </cell>
          <cell r="V21">
            <v>19.734000000000002</v>
          </cell>
          <cell r="W21">
            <v>13.088000000000001</v>
          </cell>
          <cell r="Y21">
            <v>33.182000000000002</v>
          </cell>
          <cell r="Z21">
            <v>17.945</v>
          </cell>
          <cell r="AC21">
            <v>61.201000000000001</v>
          </cell>
          <cell r="AD21">
            <v>36.589999999999996</v>
          </cell>
          <cell r="AG21">
            <v>37.373000000000005</v>
          </cell>
          <cell r="AH21">
            <v>25.105999999999998</v>
          </cell>
          <cell r="AJ21">
            <v>42.13</v>
          </cell>
          <cell r="AK21">
            <v>28.271999999999998</v>
          </cell>
          <cell r="AM21">
            <v>71.087999999999994</v>
          </cell>
          <cell r="AN21">
            <v>47.262999999999991</v>
          </cell>
          <cell r="AQ21">
            <v>150.59100000000001</v>
          </cell>
          <cell r="AR21">
            <v>100.64099999999999</v>
          </cell>
          <cell r="AU21">
            <v>53.314999999999998</v>
          </cell>
          <cell r="AV21">
            <v>35.225999999999999</v>
          </cell>
          <cell r="AX21">
            <v>59.194000000000003</v>
          </cell>
          <cell r="AY21">
            <v>38.316999999999993</v>
          </cell>
          <cell r="BA21">
            <v>84.413999999999987</v>
          </cell>
          <cell r="BB21">
            <v>58.975000000000009</v>
          </cell>
          <cell r="BE21">
            <v>196.923</v>
          </cell>
          <cell r="BF21">
            <v>132.518</v>
          </cell>
          <cell r="BI21">
            <v>465.42500000000007</v>
          </cell>
          <cell r="BJ21">
            <v>300.80799999999999</v>
          </cell>
        </row>
        <row r="23">
          <cell r="A23" t="str">
            <v>CURRENT VIEW</v>
          </cell>
          <cell r="E23">
            <v>25.971999999999998</v>
          </cell>
          <cell r="F23">
            <v>0.98899999999999944</v>
          </cell>
          <cell r="H23">
            <v>36.820999999999998</v>
          </cell>
          <cell r="I23">
            <v>0.56099999999999872</v>
          </cell>
          <cell r="K23">
            <v>53.783000000000001</v>
          </cell>
          <cell r="L23">
            <v>9.5569999999999986</v>
          </cell>
          <cell r="O23">
            <v>116.57599999999999</v>
          </cell>
          <cell r="P23">
            <v>11.106999999999996</v>
          </cell>
          <cell r="S23">
            <v>15.885</v>
          </cell>
          <cell r="T23">
            <v>-7.5940000000000003</v>
          </cell>
          <cell r="V23">
            <v>20.233999999999998</v>
          </cell>
          <cell r="W23">
            <v>-5.9920000000000018</v>
          </cell>
          <cell r="Y23">
            <v>39.182000000000002</v>
          </cell>
          <cell r="Z23">
            <v>-2.3109999999999995</v>
          </cell>
          <cell r="AC23">
            <v>75.301000000000002</v>
          </cell>
          <cell r="AD23">
            <v>-15.897000000000002</v>
          </cell>
          <cell r="AG23">
            <v>37.373000000000005</v>
          </cell>
          <cell r="AH23">
            <v>4.2290000000000001</v>
          </cell>
          <cell r="AJ23">
            <v>42.13</v>
          </cell>
          <cell r="AK23">
            <v>5.8829000000000011</v>
          </cell>
          <cell r="AM23">
            <v>71.087999999999994</v>
          </cell>
          <cell r="AN23">
            <v>20.687500000000004</v>
          </cell>
          <cell r="AQ23">
            <v>150.59100000000001</v>
          </cell>
          <cell r="AR23">
            <v>30.799400000000006</v>
          </cell>
          <cell r="AU23">
            <v>53.315000000000005</v>
          </cell>
          <cell r="AV23">
            <v>13.455599999999995</v>
          </cell>
          <cell r="AX23">
            <v>59.194000000000003</v>
          </cell>
          <cell r="AY23">
            <v>15.687599999999998</v>
          </cell>
          <cell r="BA23">
            <v>84.414099999999991</v>
          </cell>
          <cell r="BB23">
            <v>30.612000000000002</v>
          </cell>
          <cell r="BE23">
            <v>196.92310000000001</v>
          </cell>
          <cell r="BF23">
            <v>59.755199999999995</v>
          </cell>
          <cell r="BI23">
            <v>539.39110000000005</v>
          </cell>
          <cell r="BJ23">
            <v>85.764600000000002</v>
          </cell>
        </row>
        <row r="24">
          <cell r="A24">
            <v>85.76458740234375</v>
          </cell>
        </row>
        <row r="25">
          <cell r="A25" t="str">
            <v>AOP</v>
          </cell>
          <cell r="E25">
            <v>26.454999999999998</v>
          </cell>
          <cell r="F25">
            <v>-0.8870279999999986</v>
          </cell>
          <cell r="H25">
            <v>32.270000000000003</v>
          </cell>
          <cell r="I25">
            <v>2.2287760000000003</v>
          </cell>
          <cell r="K25">
            <v>52.295000000000002</v>
          </cell>
          <cell r="L25">
            <v>11.828576000000002</v>
          </cell>
          <cell r="O25">
            <v>111.02000000000001</v>
          </cell>
          <cell r="P25">
            <v>13.170324000000001</v>
          </cell>
          <cell r="S25">
            <v>38.131999999999998</v>
          </cell>
          <cell r="T25">
            <v>6.9329999999999989</v>
          </cell>
          <cell r="V25">
            <v>40.162999999999997</v>
          </cell>
          <cell r="W25">
            <v>7.5659999999999989</v>
          </cell>
          <cell r="Y25">
            <v>57.302</v>
          </cell>
          <cell r="Z25">
            <v>13.588999999999999</v>
          </cell>
          <cell r="AC25">
            <v>135.59700000000001</v>
          </cell>
          <cell r="AD25">
            <v>28.087999999999994</v>
          </cell>
          <cell r="AG25">
            <v>37.373000000000005</v>
          </cell>
          <cell r="AH25">
            <v>4.2290000000000001</v>
          </cell>
          <cell r="AJ25">
            <v>42.13</v>
          </cell>
          <cell r="AK25">
            <v>5.8829000000000011</v>
          </cell>
          <cell r="AM25">
            <v>71.087999999999994</v>
          </cell>
          <cell r="AN25">
            <v>20.687500000000004</v>
          </cell>
          <cell r="AQ25">
            <v>150.59100000000001</v>
          </cell>
          <cell r="AR25">
            <v>30.799400000000002</v>
          </cell>
          <cell r="AU25">
            <v>53.315000000000005</v>
          </cell>
          <cell r="AV25">
            <v>13.455599999999995</v>
          </cell>
          <cell r="AX25">
            <v>59.194000000000003</v>
          </cell>
          <cell r="AY25">
            <v>15.687599999999998</v>
          </cell>
          <cell r="BA25">
            <v>91.012</v>
          </cell>
          <cell r="BB25">
            <v>30.612000000000002</v>
          </cell>
          <cell r="BE25">
            <v>203.52100000000002</v>
          </cell>
          <cell r="BF25">
            <v>59.755199999999995</v>
          </cell>
          <cell r="BI25">
            <v>600.72900000000004</v>
          </cell>
          <cell r="BJ25">
            <v>131.81292399999998</v>
          </cell>
        </row>
        <row r="27">
          <cell r="A27" t="str">
            <v>GAP TO CLOSE</v>
          </cell>
          <cell r="E27">
            <v>-0.48300000000000054</v>
          </cell>
          <cell r="F27">
            <v>1.876027999999998</v>
          </cell>
          <cell r="H27">
            <v>4.5509999999999948</v>
          </cell>
          <cell r="I27">
            <v>-1.6677760000000017</v>
          </cell>
          <cell r="K27">
            <v>1.4879999999999995</v>
          </cell>
          <cell r="L27">
            <v>-2.2715760000000031</v>
          </cell>
          <cell r="O27">
            <v>5.5559999999999832</v>
          </cell>
          <cell r="P27">
            <v>-2.063324000000005</v>
          </cell>
          <cell r="S27">
            <v>-22.247</v>
          </cell>
          <cell r="T27">
            <v>-14.526999999999999</v>
          </cell>
          <cell r="V27">
            <v>-19.928999999999998</v>
          </cell>
          <cell r="W27">
            <v>-13.558</v>
          </cell>
          <cell r="Y27">
            <v>-18.119999999999997</v>
          </cell>
          <cell r="Z27">
            <v>-15.899999999999999</v>
          </cell>
          <cell r="AC27">
            <v>-60.296000000000006</v>
          </cell>
          <cell r="AD27">
            <v>-43.984999999999999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Q27">
            <v>0</v>
          </cell>
          <cell r="AR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BA27">
            <v>-6.5979000000000099</v>
          </cell>
          <cell r="BB27">
            <v>0</v>
          </cell>
          <cell r="BE27">
            <v>-6.5979000000000099</v>
          </cell>
          <cell r="BF27">
            <v>0</v>
          </cell>
          <cell r="BI27">
            <v>-61.337899999999991</v>
          </cell>
          <cell r="BJ27">
            <v>-46.04832399999998</v>
          </cell>
        </row>
        <row r="28">
          <cell r="A28">
            <v>-46.048309326171875</v>
          </cell>
        </row>
        <row r="29">
          <cell r="A29" t="str">
            <v>ADDL OPPORTUNITIES</v>
          </cell>
          <cell r="E29">
            <v>0</v>
          </cell>
          <cell r="F29">
            <v>0</v>
          </cell>
          <cell r="H29">
            <v>1.4</v>
          </cell>
          <cell r="I29">
            <v>0.9</v>
          </cell>
          <cell r="K29">
            <v>27.1</v>
          </cell>
          <cell r="L29">
            <v>18.049999999999997</v>
          </cell>
          <cell r="O29">
            <v>28.5</v>
          </cell>
          <cell r="P29">
            <v>18.949999999999996</v>
          </cell>
          <cell r="S29">
            <v>1.2</v>
          </cell>
          <cell r="T29">
            <v>0.8</v>
          </cell>
          <cell r="V29">
            <v>5.5</v>
          </cell>
          <cell r="W29">
            <v>3.6</v>
          </cell>
          <cell r="Y29">
            <v>16.100000000000001</v>
          </cell>
          <cell r="Z29">
            <v>8.6999999999999993</v>
          </cell>
          <cell r="AC29">
            <v>22.8</v>
          </cell>
          <cell r="AD29">
            <v>13.1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Q29">
            <v>0</v>
          </cell>
          <cell r="AR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E29">
            <v>0</v>
          </cell>
          <cell r="BF29">
            <v>0</v>
          </cell>
          <cell r="BI29">
            <v>51.3</v>
          </cell>
          <cell r="BJ29">
            <v>32.049999999999997</v>
          </cell>
        </row>
        <row r="34">
          <cell r="A34" t="str">
            <v>ALCATEL USA, INC.</v>
          </cell>
        </row>
        <row r="35">
          <cell r="A35" t="str">
            <v>SWITCHING &amp; ROUTING DIVISION</v>
          </cell>
        </row>
        <row r="36">
          <cell r="A36" t="str">
            <v>1Q00 OUTLOOK</v>
          </cell>
        </row>
        <row r="37">
          <cell r="A37" t="str">
            <v>1Q01 OUTLOOK</v>
          </cell>
        </row>
        <row r="38">
          <cell r="A38" t="str">
            <v>SALES / PROFIT ROADMAP</v>
          </cell>
        </row>
        <row r="39">
          <cell r="A39" t="str">
            <v>$M</v>
          </cell>
        </row>
        <row r="41">
          <cell r="E41" t="str">
            <v>JAN</v>
          </cell>
          <cell r="H41" t="str">
            <v>FEB</v>
          </cell>
          <cell r="K41" t="str">
            <v>MAR</v>
          </cell>
          <cell r="O41" t="str">
            <v>1Q01</v>
          </cell>
          <cell r="S41" t="str">
            <v>APR</v>
          </cell>
          <cell r="V41" t="str">
            <v>MAY</v>
          </cell>
          <cell r="Y41" t="str">
            <v>JUN</v>
          </cell>
          <cell r="AC41" t="str">
            <v>2Q01</v>
          </cell>
          <cell r="AG41" t="str">
            <v>JUL</v>
          </cell>
          <cell r="AJ41" t="str">
            <v>AUG</v>
          </cell>
          <cell r="AM41" t="str">
            <v>SEP</v>
          </cell>
          <cell r="AQ41" t="str">
            <v>3Q01</v>
          </cell>
          <cell r="AU41" t="str">
            <v>OCT</v>
          </cell>
          <cell r="AX41" t="str">
            <v>NOV</v>
          </cell>
          <cell r="BA41" t="str">
            <v>DEC</v>
          </cell>
          <cell r="BE41" t="str">
            <v>4Q01</v>
          </cell>
          <cell r="BI41" t="str">
            <v>4Q00</v>
          </cell>
        </row>
        <row r="42">
          <cell r="E42" t="str">
            <v>SALES</v>
          </cell>
          <cell r="F42" t="str">
            <v>PROFIT</v>
          </cell>
          <cell r="H42" t="str">
            <v>SALES</v>
          </cell>
          <cell r="I42" t="str">
            <v>PROFIT</v>
          </cell>
          <cell r="K42" t="str">
            <v>SALES</v>
          </cell>
          <cell r="L42" t="str">
            <v>PROFIT</v>
          </cell>
          <cell r="O42" t="str">
            <v>SALES</v>
          </cell>
          <cell r="P42" t="str">
            <v>PROFIT</v>
          </cell>
          <cell r="S42" t="str">
            <v>SALES</v>
          </cell>
          <cell r="T42" t="str">
            <v>PROFIT</v>
          </cell>
          <cell r="V42" t="str">
            <v>SALES</v>
          </cell>
          <cell r="W42" t="str">
            <v>PROFIT</v>
          </cell>
          <cell r="Y42" t="str">
            <v>SALES</v>
          </cell>
          <cell r="Z42" t="str">
            <v>PROFIT</v>
          </cell>
          <cell r="AC42" t="str">
            <v>SALES</v>
          </cell>
          <cell r="AD42" t="str">
            <v>PROFIT</v>
          </cell>
          <cell r="AG42" t="str">
            <v>SALES</v>
          </cell>
          <cell r="AH42" t="str">
            <v>PROFIT</v>
          </cell>
          <cell r="AJ42" t="str">
            <v>SALES</v>
          </cell>
          <cell r="AK42" t="str">
            <v>PROFIT</v>
          </cell>
          <cell r="AM42" t="str">
            <v>SALES</v>
          </cell>
          <cell r="AN42" t="str">
            <v>PROFIT</v>
          </cell>
          <cell r="AQ42" t="str">
            <v>SALES</v>
          </cell>
          <cell r="AR42" t="str">
            <v>PROFIT</v>
          </cell>
          <cell r="AU42" t="str">
            <v>SALES</v>
          </cell>
          <cell r="AV42" t="str">
            <v>PROFIT</v>
          </cell>
          <cell r="AX42" t="str">
            <v>SALES</v>
          </cell>
          <cell r="AY42" t="str">
            <v>PROFIT</v>
          </cell>
          <cell r="BA42" t="str">
            <v>SALES</v>
          </cell>
          <cell r="BB42" t="str">
            <v>PROFIT</v>
          </cell>
          <cell r="BE42" t="str">
            <v>SALES</v>
          </cell>
          <cell r="BF42" t="str">
            <v>PROFIT</v>
          </cell>
          <cell r="BI42" t="str">
            <v>SALES</v>
          </cell>
          <cell r="BJ42" t="str">
            <v>PROFIT</v>
          </cell>
        </row>
        <row r="43">
          <cell r="A43" t="str">
            <v>EXPENSES</v>
          </cell>
          <cell r="E43">
            <v>0</v>
          </cell>
          <cell r="F43">
            <v>-13.873000000000001</v>
          </cell>
          <cell r="H43">
            <v>0</v>
          </cell>
          <cell r="I43">
            <v>-15.972999999999999</v>
          </cell>
          <cell r="K43">
            <v>0</v>
          </cell>
          <cell r="L43">
            <v>-18.744</v>
          </cell>
          <cell r="O43">
            <v>0</v>
          </cell>
          <cell r="P43">
            <v>-48.59</v>
          </cell>
          <cell r="S43">
            <v>0</v>
          </cell>
          <cell r="T43">
            <v>-15.129999999999999</v>
          </cell>
          <cell r="V43">
            <v>0</v>
          </cell>
          <cell r="W43">
            <v>-15.145</v>
          </cell>
          <cell r="Y43">
            <v>0</v>
          </cell>
          <cell r="Z43">
            <v>-17.879000000000001</v>
          </cell>
          <cell r="AC43">
            <v>0</v>
          </cell>
          <cell r="AD43">
            <v>-48.153999999999996</v>
          </cell>
          <cell r="AG43">
            <v>0</v>
          </cell>
          <cell r="AH43">
            <v>-17.127000000000002</v>
          </cell>
          <cell r="AJ43">
            <v>0</v>
          </cell>
          <cell r="AK43">
            <v>-17.1541</v>
          </cell>
          <cell r="AM43">
            <v>0</v>
          </cell>
          <cell r="AN43">
            <v>-18.827499999999997</v>
          </cell>
          <cell r="AQ43">
            <v>0</v>
          </cell>
          <cell r="AR43">
            <v>-53.108599999999996</v>
          </cell>
          <cell r="AU43">
            <v>0</v>
          </cell>
          <cell r="AV43">
            <v>-17.758400000000002</v>
          </cell>
          <cell r="AX43">
            <v>0</v>
          </cell>
          <cell r="AY43">
            <v>-17.869399999999999</v>
          </cell>
          <cell r="BA43">
            <v>0</v>
          </cell>
          <cell r="BB43">
            <v>-18.481000000000002</v>
          </cell>
          <cell r="BE43">
            <v>0</v>
          </cell>
          <cell r="BF43">
            <v>-54.108800000000002</v>
          </cell>
          <cell r="BI43">
            <v>0</v>
          </cell>
          <cell r="BJ43">
            <v>-203.9614</v>
          </cell>
        </row>
        <row r="45">
          <cell r="A45" t="str">
            <v>SHIPPED</v>
          </cell>
          <cell r="E45">
            <v>24.472999999999999</v>
          </cell>
          <cell r="F45">
            <v>17.099</v>
          </cell>
          <cell r="H45">
            <v>10.3</v>
          </cell>
          <cell r="I45">
            <v>6.7</v>
          </cell>
          <cell r="K45">
            <v>0</v>
          </cell>
          <cell r="L45">
            <v>0</v>
          </cell>
          <cell r="O45">
            <v>34.772999999999996</v>
          </cell>
          <cell r="P45">
            <v>23.798999999999999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Y45">
            <v>0</v>
          </cell>
          <cell r="Z45">
            <v>0</v>
          </cell>
          <cell r="AC45">
            <v>0</v>
          </cell>
          <cell r="AD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Q45">
            <v>0</v>
          </cell>
          <cell r="AR45">
            <v>0</v>
          </cell>
          <cell r="AU45">
            <v>0</v>
          </cell>
          <cell r="AV45">
            <v>0</v>
          </cell>
          <cell r="AX45">
            <v>0</v>
          </cell>
          <cell r="AY45">
            <v>0</v>
          </cell>
          <cell r="BA45">
            <v>0</v>
          </cell>
          <cell r="BB45">
            <v>0</v>
          </cell>
          <cell r="BE45">
            <v>0</v>
          </cell>
          <cell r="BF45">
            <v>0</v>
          </cell>
          <cell r="BI45">
            <v>34.772999999999996</v>
          </cell>
          <cell r="BJ45">
            <v>23.798999999999999</v>
          </cell>
        </row>
        <row r="46">
          <cell r="A46" t="str">
            <v>SHIPPABLE BACKLOG</v>
          </cell>
          <cell r="E46">
            <v>0</v>
          </cell>
          <cell r="F46">
            <v>0</v>
          </cell>
          <cell r="H46">
            <v>7.6</v>
          </cell>
          <cell r="I46">
            <v>5.4</v>
          </cell>
          <cell r="K46">
            <v>14.65</v>
          </cell>
          <cell r="L46">
            <v>11.63</v>
          </cell>
          <cell r="O46">
            <v>22.25</v>
          </cell>
          <cell r="P46">
            <v>17.03</v>
          </cell>
          <cell r="S46">
            <v>7.6</v>
          </cell>
          <cell r="T46">
            <v>5.3999999999999995</v>
          </cell>
          <cell r="V46">
            <v>0.5</v>
          </cell>
          <cell r="W46">
            <v>0</v>
          </cell>
          <cell r="Y46">
            <v>6</v>
          </cell>
          <cell r="Z46">
            <v>5.3</v>
          </cell>
          <cell r="AC46">
            <v>14.1</v>
          </cell>
          <cell r="AD46">
            <v>10.7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Q46">
            <v>0</v>
          </cell>
          <cell r="AR46">
            <v>0</v>
          </cell>
          <cell r="AU46">
            <v>0</v>
          </cell>
          <cell r="AV46">
            <v>0</v>
          </cell>
          <cell r="AX46">
            <v>0</v>
          </cell>
          <cell r="AY46">
            <v>0</v>
          </cell>
          <cell r="BA46">
            <v>0</v>
          </cell>
          <cell r="BB46">
            <v>0</v>
          </cell>
          <cell r="BE46">
            <v>0</v>
          </cell>
          <cell r="BF46">
            <v>0</v>
          </cell>
          <cell r="BI46">
            <v>36.35</v>
          </cell>
          <cell r="BJ46">
            <v>27.73</v>
          </cell>
        </row>
        <row r="47">
          <cell r="E47" t="str">
            <v xml:space="preserve">_____ </v>
          </cell>
          <cell r="F47" t="str">
            <v xml:space="preserve">_____ </v>
          </cell>
          <cell r="H47" t="str">
            <v xml:space="preserve">_____ </v>
          </cell>
          <cell r="I47" t="str">
            <v xml:space="preserve">_____ </v>
          </cell>
          <cell r="K47" t="str">
            <v xml:space="preserve">_____ </v>
          </cell>
          <cell r="L47" t="str">
            <v xml:space="preserve">_____ </v>
          </cell>
          <cell r="O47" t="str">
            <v xml:space="preserve">_____ </v>
          </cell>
          <cell r="P47" t="str">
            <v xml:space="preserve">_____ </v>
          </cell>
          <cell r="S47" t="str">
            <v xml:space="preserve">_____ </v>
          </cell>
          <cell r="T47" t="str">
            <v xml:space="preserve">_____ </v>
          </cell>
          <cell r="V47" t="str">
            <v xml:space="preserve">_____ </v>
          </cell>
          <cell r="W47" t="str">
            <v xml:space="preserve">_____ </v>
          </cell>
          <cell r="Y47" t="str">
            <v xml:space="preserve">_____ </v>
          </cell>
          <cell r="Z47" t="str">
            <v xml:space="preserve">_____ </v>
          </cell>
          <cell r="AC47" t="str">
            <v xml:space="preserve">_____ </v>
          </cell>
          <cell r="AD47" t="str">
            <v xml:space="preserve">_____ </v>
          </cell>
          <cell r="AG47" t="str">
            <v xml:space="preserve">_____ </v>
          </cell>
          <cell r="AH47" t="str">
            <v xml:space="preserve">_____ </v>
          </cell>
          <cell r="AJ47" t="str">
            <v xml:space="preserve">_____ </v>
          </cell>
          <cell r="AK47" t="str">
            <v xml:space="preserve">_____ </v>
          </cell>
          <cell r="AM47" t="str">
            <v xml:space="preserve">_____ </v>
          </cell>
          <cell r="AN47" t="str">
            <v xml:space="preserve">_____ </v>
          </cell>
          <cell r="AQ47" t="str">
            <v xml:space="preserve">_____ </v>
          </cell>
          <cell r="AR47" t="str">
            <v xml:space="preserve">_____ </v>
          </cell>
          <cell r="AU47" t="str">
            <v xml:space="preserve">_____ </v>
          </cell>
          <cell r="AV47" t="str">
            <v xml:space="preserve">_____ </v>
          </cell>
          <cell r="AX47" t="str">
            <v xml:space="preserve">_____ </v>
          </cell>
          <cell r="AY47" t="str">
            <v xml:space="preserve">_____ </v>
          </cell>
          <cell r="BA47" t="str">
            <v xml:space="preserve">_____ </v>
          </cell>
          <cell r="BB47" t="str">
            <v xml:space="preserve">_____ </v>
          </cell>
          <cell r="BE47" t="str">
            <v xml:space="preserve">_____ </v>
          </cell>
          <cell r="BF47" t="str">
            <v xml:space="preserve">_____ </v>
          </cell>
          <cell r="BI47" t="str">
            <v xml:space="preserve">_____ </v>
          </cell>
          <cell r="BJ47" t="str">
            <v xml:space="preserve">_____ </v>
          </cell>
        </row>
        <row r="48">
          <cell r="A48">
            <v>27.729995727539063</v>
          </cell>
          <cell r="B48" t="str">
            <v>SUBTOTAL</v>
          </cell>
          <cell r="E48">
            <v>24.472999999999999</v>
          </cell>
          <cell r="F48">
            <v>3.2259999999999991</v>
          </cell>
          <cell r="H48">
            <v>17.899999999999999</v>
          </cell>
          <cell r="I48">
            <v>-3.8729999999999993</v>
          </cell>
          <cell r="K48">
            <v>14.65</v>
          </cell>
          <cell r="L48">
            <v>-7.113999999999999</v>
          </cell>
          <cell r="O48">
            <v>57.022999999999996</v>
          </cell>
          <cell r="P48">
            <v>-7.7610000000000028</v>
          </cell>
          <cell r="S48">
            <v>7.6</v>
          </cell>
          <cell r="T48">
            <v>-9.73</v>
          </cell>
          <cell r="V48">
            <v>0.5</v>
          </cell>
          <cell r="W48">
            <v>-15.145</v>
          </cell>
          <cell r="Y48">
            <v>6</v>
          </cell>
          <cell r="Z48">
            <v>-12.579000000000001</v>
          </cell>
          <cell r="AC48">
            <v>14.1</v>
          </cell>
          <cell r="AD48">
            <v>-37.453999999999994</v>
          </cell>
          <cell r="AG48">
            <v>0</v>
          </cell>
          <cell r="AH48">
            <v>-17.127000000000002</v>
          </cell>
          <cell r="AJ48">
            <v>0</v>
          </cell>
          <cell r="AK48">
            <v>-17.1541</v>
          </cell>
          <cell r="AM48">
            <v>0</v>
          </cell>
          <cell r="AN48">
            <v>-18.827499999999997</v>
          </cell>
          <cell r="AQ48">
            <v>0</v>
          </cell>
          <cell r="AR48">
            <v>-53.108599999999996</v>
          </cell>
          <cell r="AU48">
            <v>0</v>
          </cell>
          <cell r="AV48">
            <v>-17.758400000000002</v>
          </cell>
          <cell r="AX48">
            <v>0</v>
          </cell>
          <cell r="AY48">
            <v>-17.869399999999999</v>
          </cell>
          <cell r="BA48">
            <v>0</v>
          </cell>
          <cell r="BB48">
            <v>-18.481000000000002</v>
          </cell>
          <cell r="BE48">
            <v>0</v>
          </cell>
          <cell r="BF48">
            <v>-54.108800000000002</v>
          </cell>
          <cell r="BI48">
            <v>71.12299999999999</v>
          </cell>
          <cell r="BJ48">
            <v>-152.4324</v>
          </cell>
        </row>
        <row r="49">
          <cell r="A49">
            <v>-152.432373046875</v>
          </cell>
        </row>
        <row r="50">
          <cell r="A50" t="str">
            <v>P.O.s NOT RELEASED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K50">
            <v>0.9</v>
          </cell>
          <cell r="L50">
            <v>0.9</v>
          </cell>
          <cell r="O50">
            <v>0.9</v>
          </cell>
          <cell r="P50">
            <v>0.9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Y50">
            <v>0</v>
          </cell>
          <cell r="Z50">
            <v>0</v>
          </cell>
          <cell r="AC50">
            <v>0</v>
          </cell>
          <cell r="AD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X50">
            <v>0</v>
          </cell>
          <cell r="AY50">
            <v>0</v>
          </cell>
          <cell r="BA50">
            <v>0</v>
          </cell>
          <cell r="BB50">
            <v>0</v>
          </cell>
          <cell r="BE50">
            <v>0</v>
          </cell>
          <cell r="BF50">
            <v>0</v>
          </cell>
          <cell r="BI50">
            <v>0.9</v>
          </cell>
          <cell r="BJ50">
            <v>0.9</v>
          </cell>
        </row>
        <row r="51">
          <cell r="A51" t="str">
            <v>ISSUES/PULL-IN</v>
          </cell>
          <cell r="E51">
            <v>0</v>
          </cell>
          <cell r="F51">
            <v>0</v>
          </cell>
          <cell r="H51">
            <v>1.1000000000000001</v>
          </cell>
          <cell r="I51">
            <v>0.79999999999999993</v>
          </cell>
          <cell r="K51">
            <v>4.5</v>
          </cell>
          <cell r="L51">
            <v>2.7</v>
          </cell>
          <cell r="O51">
            <v>5.6</v>
          </cell>
          <cell r="P51">
            <v>3.5</v>
          </cell>
          <cell r="S51">
            <v>2.5</v>
          </cell>
          <cell r="T51">
            <v>2</v>
          </cell>
          <cell r="V51">
            <v>6.9</v>
          </cell>
          <cell r="W51">
            <v>5.3000000000000007</v>
          </cell>
          <cell r="Y51">
            <v>3.7</v>
          </cell>
          <cell r="Z51">
            <v>1.1000000000000001</v>
          </cell>
          <cell r="AC51">
            <v>13.100000000000001</v>
          </cell>
          <cell r="AD51">
            <v>8.4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Q51">
            <v>0</v>
          </cell>
          <cell r="AR51">
            <v>0</v>
          </cell>
          <cell r="AU51">
            <v>0</v>
          </cell>
          <cell r="AV51">
            <v>0</v>
          </cell>
          <cell r="AX51">
            <v>0</v>
          </cell>
          <cell r="AY51">
            <v>0</v>
          </cell>
          <cell r="BA51">
            <v>0</v>
          </cell>
          <cell r="BB51">
            <v>0</v>
          </cell>
          <cell r="BE51">
            <v>0</v>
          </cell>
          <cell r="BF51">
            <v>0</v>
          </cell>
          <cell r="BI51">
            <v>18.700000000000003</v>
          </cell>
          <cell r="BJ51">
            <v>11.9</v>
          </cell>
        </row>
        <row r="52">
          <cell r="A52" t="str">
            <v>BOOK/SHIP TO GO</v>
          </cell>
          <cell r="E52">
            <v>0</v>
          </cell>
          <cell r="F52">
            <v>0</v>
          </cell>
          <cell r="H52">
            <v>4.7</v>
          </cell>
          <cell r="I52">
            <v>3.4</v>
          </cell>
          <cell r="K52">
            <v>19.399999999999999</v>
          </cell>
          <cell r="L52">
            <v>12.7</v>
          </cell>
          <cell r="O52">
            <v>24.099999999999998</v>
          </cell>
          <cell r="P52">
            <v>16.099999999999998</v>
          </cell>
          <cell r="S52">
            <v>2.8</v>
          </cell>
          <cell r="T52">
            <v>1.9</v>
          </cell>
          <cell r="V52">
            <v>6.8999999999999995</v>
          </cell>
          <cell r="W52">
            <v>4.5</v>
          </cell>
          <cell r="Y52">
            <v>8.3999999999999986</v>
          </cell>
          <cell r="Z52">
            <v>5.3</v>
          </cell>
          <cell r="AC52">
            <v>18.099999999999998</v>
          </cell>
          <cell r="AD52">
            <v>11.7</v>
          </cell>
          <cell r="AG52">
            <v>33.591000000000001</v>
          </cell>
          <cell r="AH52">
            <v>22.856999999999999</v>
          </cell>
          <cell r="AJ52">
            <v>34.594000000000001</v>
          </cell>
          <cell r="AK52">
            <v>23.75</v>
          </cell>
          <cell r="AM52">
            <v>47.387999999999998</v>
          </cell>
          <cell r="AN52">
            <v>34.370999999999995</v>
          </cell>
          <cell r="AQ52">
            <v>115.57300000000001</v>
          </cell>
          <cell r="AR52">
            <v>80.977999999999994</v>
          </cell>
          <cell r="AU52">
            <v>49.104999999999997</v>
          </cell>
          <cell r="AV52">
            <v>33.195999999999998</v>
          </cell>
          <cell r="AX52">
            <v>50.61</v>
          </cell>
          <cell r="AY52">
            <v>34.229999999999997</v>
          </cell>
          <cell r="BA52">
            <v>50.956999999999994</v>
          </cell>
          <cell r="BB52">
            <v>40.712000000000003</v>
          </cell>
          <cell r="BE52">
            <v>150.672</v>
          </cell>
          <cell r="BF52">
            <v>108.13799999999999</v>
          </cell>
          <cell r="BI52">
            <v>308.44499999999999</v>
          </cell>
          <cell r="BJ52">
            <v>216.916</v>
          </cell>
        </row>
        <row r="53">
          <cell r="E53" t="str">
            <v xml:space="preserve">_____ </v>
          </cell>
          <cell r="F53" t="str">
            <v xml:space="preserve">_____ </v>
          </cell>
          <cell r="H53" t="str">
            <v xml:space="preserve">_____ </v>
          </cell>
          <cell r="I53" t="str">
            <v xml:space="preserve">_____ </v>
          </cell>
          <cell r="K53" t="str">
            <v xml:space="preserve">_____ </v>
          </cell>
          <cell r="L53" t="str">
            <v xml:space="preserve">_____ </v>
          </cell>
          <cell r="O53" t="str">
            <v xml:space="preserve">_____ </v>
          </cell>
          <cell r="P53" t="str">
            <v xml:space="preserve">_____ </v>
          </cell>
          <cell r="S53" t="str">
            <v xml:space="preserve">_____ </v>
          </cell>
          <cell r="T53" t="str">
            <v xml:space="preserve">_____ </v>
          </cell>
          <cell r="V53" t="str">
            <v xml:space="preserve">_____ </v>
          </cell>
          <cell r="W53" t="str">
            <v xml:space="preserve">_____ </v>
          </cell>
          <cell r="Y53" t="str">
            <v xml:space="preserve">_____ </v>
          </cell>
          <cell r="Z53" t="str">
            <v xml:space="preserve">_____ </v>
          </cell>
          <cell r="AC53" t="str">
            <v xml:space="preserve">_____ </v>
          </cell>
          <cell r="AD53" t="str">
            <v xml:space="preserve">_____ </v>
          </cell>
          <cell r="AG53" t="str">
            <v xml:space="preserve">_____ </v>
          </cell>
          <cell r="AH53" t="str">
            <v xml:space="preserve">_____ </v>
          </cell>
          <cell r="AJ53" t="str">
            <v xml:space="preserve">_____ </v>
          </cell>
          <cell r="AK53" t="str">
            <v xml:space="preserve">_____ </v>
          </cell>
          <cell r="AM53" t="str">
            <v xml:space="preserve">_____ </v>
          </cell>
          <cell r="AN53" t="str">
            <v xml:space="preserve">_____ </v>
          </cell>
          <cell r="AQ53" t="str">
            <v xml:space="preserve">_____ </v>
          </cell>
          <cell r="AR53" t="str">
            <v xml:space="preserve">_____ </v>
          </cell>
          <cell r="AU53" t="str">
            <v xml:space="preserve">_____ </v>
          </cell>
          <cell r="AV53" t="str">
            <v xml:space="preserve">_____ </v>
          </cell>
          <cell r="AX53" t="str">
            <v xml:space="preserve">_____ </v>
          </cell>
          <cell r="AY53" t="str">
            <v xml:space="preserve">_____ </v>
          </cell>
          <cell r="BA53" t="str">
            <v xml:space="preserve">_____ </v>
          </cell>
          <cell r="BB53" t="str">
            <v xml:space="preserve">_____ </v>
          </cell>
          <cell r="BE53" t="str">
            <v xml:space="preserve">_____ </v>
          </cell>
          <cell r="BF53" t="str">
            <v xml:space="preserve">_____ </v>
          </cell>
          <cell r="BI53" t="str">
            <v xml:space="preserve">_____ </v>
          </cell>
          <cell r="BJ53" t="str">
            <v xml:space="preserve">_____ </v>
          </cell>
        </row>
        <row r="54">
          <cell r="B54" t="str">
            <v>SUBTOTAL</v>
          </cell>
          <cell r="E54">
            <v>0</v>
          </cell>
          <cell r="F54">
            <v>0</v>
          </cell>
          <cell r="H54">
            <v>5.8000000000000007</v>
          </cell>
          <cell r="I54">
            <v>4.2</v>
          </cell>
          <cell r="K54">
            <v>24.799999999999997</v>
          </cell>
          <cell r="L54">
            <v>16.3</v>
          </cell>
          <cell r="O54">
            <v>30.599999999999998</v>
          </cell>
          <cell r="P54">
            <v>20.5</v>
          </cell>
          <cell r="S54">
            <v>5.3</v>
          </cell>
          <cell r="T54">
            <v>3.9</v>
          </cell>
          <cell r="V54">
            <v>13.8</v>
          </cell>
          <cell r="W54">
            <v>9.8000000000000007</v>
          </cell>
          <cell r="Y54">
            <v>12.099999999999998</v>
          </cell>
          <cell r="Z54">
            <v>6.4</v>
          </cell>
          <cell r="AC54">
            <v>31.2</v>
          </cell>
          <cell r="AD54">
            <v>20.100000000000001</v>
          </cell>
          <cell r="AG54">
            <v>33.591000000000001</v>
          </cell>
          <cell r="AH54">
            <v>22.856999999999999</v>
          </cell>
          <cell r="AJ54">
            <v>34.594000000000001</v>
          </cell>
          <cell r="AK54">
            <v>23.75</v>
          </cell>
          <cell r="AM54">
            <v>47.387999999999998</v>
          </cell>
          <cell r="AN54">
            <v>34.370999999999995</v>
          </cell>
          <cell r="AQ54">
            <v>115.57300000000001</v>
          </cell>
          <cell r="AR54">
            <v>80.977999999999994</v>
          </cell>
          <cell r="AU54">
            <v>49.104999999999997</v>
          </cell>
          <cell r="AV54">
            <v>33.195999999999998</v>
          </cell>
          <cell r="AX54">
            <v>50.61</v>
          </cell>
          <cell r="AY54">
            <v>34.229999999999997</v>
          </cell>
          <cell r="BA54">
            <v>50.956999999999994</v>
          </cell>
          <cell r="BB54">
            <v>40.712000000000003</v>
          </cell>
          <cell r="BE54">
            <v>150.672</v>
          </cell>
          <cell r="BF54">
            <v>108.13799999999999</v>
          </cell>
          <cell r="BI54">
            <v>328.04500000000002</v>
          </cell>
          <cell r="BJ54">
            <v>229.71600000000001</v>
          </cell>
        </row>
        <row r="56">
          <cell r="A56" t="str">
            <v>CURRENT VIEW</v>
          </cell>
          <cell r="E56">
            <v>24.472999999999999</v>
          </cell>
          <cell r="F56">
            <v>3.2259999999999995</v>
          </cell>
          <cell r="H56">
            <v>23.7</v>
          </cell>
          <cell r="I56">
            <v>0.32699999999999996</v>
          </cell>
          <cell r="K56">
            <v>39.450000000000003</v>
          </cell>
          <cell r="L56">
            <v>9.1859999999999999</v>
          </cell>
          <cell r="O56">
            <v>87.623000000000005</v>
          </cell>
          <cell r="P56">
            <v>12.738999999999999</v>
          </cell>
          <cell r="S56">
            <v>12.9</v>
          </cell>
          <cell r="T56">
            <v>-5.83</v>
          </cell>
          <cell r="V56">
            <v>14.299999999999999</v>
          </cell>
          <cell r="W56">
            <v>-5.3450000000000015</v>
          </cell>
          <cell r="Y56">
            <v>18.100000000000001</v>
          </cell>
          <cell r="Z56">
            <v>-6.1789999999999994</v>
          </cell>
          <cell r="AC56">
            <v>45.3</v>
          </cell>
          <cell r="AD56">
            <v>-17.353999999999999</v>
          </cell>
          <cell r="AG56">
            <v>33.591000000000001</v>
          </cell>
          <cell r="AH56">
            <v>5.73</v>
          </cell>
          <cell r="AJ56">
            <v>34.594000000000001</v>
          </cell>
          <cell r="AK56">
            <v>6.5959000000000003</v>
          </cell>
          <cell r="AM56">
            <v>47.387999999999998</v>
          </cell>
          <cell r="AN56">
            <v>15.543500000000003</v>
          </cell>
          <cell r="AQ56">
            <v>115.57300000000001</v>
          </cell>
          <cell r="AR56">
            <v>27.869400000000006</v>
          </cell>
          <cell r="AU56">
            <v>49.105000000000004</v>
          </cell>
          <cell r="AV56">
            <v>15.437599999999994</v>
          </cell>
          <cell r="AX56">
            <v>50.610000000000007</v>
          </cell>
          <cell r="AY56">
            <v>16.360599999999998</v>
          </cell>
          <cell r="BA56">
            <v>50.957099999999997</v>
          </cell>
          <cell r="BB56">
            <v>22.230999999999998</v>
          </cell>
          <cell r="BE56">
            <v>150.6721</v>
          </cell>
          <cell r="BF56">
            <v>54.029199999999989</v>
          </cell>
          <cell r="BI56">
            <v>399.16809999999998</v>
          </cell>
          <cell r="BJ56">
            <v>77.283599999999993</v>
          </cell>
        </row>
        <row r="57">
          <cell r="A57">
            <v>77.2835693359375</v>
          </cell>
        </row>
        <row r="58">
          <cell r="A58" t="str">
            <v>AOP</v>
          </cell>
          <cell r="E58">
            <v>24.068999999999999</v>
          </cell>
          <cell r="F58">
            <v>0.8849720000000012</v>
          </cell>
          <cell r="H58">
            <v>27.547000000000004</v>
          </cell>
          <cell r="I58">
            <v>3.1197759999999999</v>
          </cell>
          <cell r="K58">
            <v>35.337000000000003</v>
          </cell>
          <cell r="L58">
            <v>9.241576000000002</v>
          </cell>
          <cell r="O58">
            <v>86.953000000000003</v>
          </cell>
          <cell r="P58">
            <v>13.246324000000001</v>
          </cell>
          <cell r="S58">
            <v>35.146999999999998</v>
          </cell>
          <cell r="T58">
            <v>8.6969999999999992</v>
          </cell>
          <cell r="V58">
            <v>34.228999999999999</v>
          </cell>
          <cell r="W58">
            <v>8.2129999999999992</v>
          </cell>
          <cell r="Y58">
            <v>36.22</v>
          </cell>
          <cell r="Z58">
            <v>9.7209999999999983</v>
          </cell>
          <cell r="AC58">
            <v>105.596</v>
          </cell>
          <cell r="AD58">
            <v>26.630999999999993</v>
          </cell>
          <cell r="AG58">
            <v>33.591000000000001</v>
          </cell>
          <cell r="AH58">
            <v>5.73</v>
          </cell>
          <cell r="AJ58">
            <v>34.594000000000001</v>
          </cell>
          <cell r="AK58">
            <v>6.5959000000000003</v>
          </cell>
          <cell r="AM58">
            <v>47.387999999999998</v>
          </cell>
          <cell r="AN58">
            <v>15.543500000000003</v>
          </cell>
          <cell r="AQ58">
            <v>115.57300000000001</v>
          </cell>
          <cell r="AR58">
            <v>27.869400000000002</v>
          </cell>
          <cell r="AU58">
            <v>49.105000000000004</v>
          </cell>
          <cell r="AV58">
            <v>15.437599999999994</v>
          </cell>
          <cell r="AX58">
            <v>50.610000000000007</v>
          </cell>
          <cell r="AY58">
            <v>16.360599999999998</v>
          </cell>
          <cell r="BA58">
            <v>57.555</v>
          </cell>
          <cell r="BB58">
            <v>22.230999999999998</v>
          </cell>
          <cell r="BE58">
            <v>157.27000000000001</v>
          </cell>
          <cell r="BF58">
            <v>54.029199999999989</v>
          </cell>
          <cell r="BI58">
            <v>465.39200000000005</v>
          </cell>
          <cell r="BJ58">
            <v>121.77592399999999</v>
          </cell>
        </row>
        <row r="59">
          <cell r="A59">
            <v>121.77587890625</v>
          </cell>
        </row>
        <row r="60">
          <cell r="A60" t="str">
            <v>GAP TO CLOSE</v>
          </cell>
          <cell r="E60">
            <v>0.40399999999999991</v>
          </cell>
          <cell r="F60">
            <v>2.3410279999999983</v>
          </cell>
          <cell r="H60">
            <v>-3.8470000000000049</v>
          </cell>
          <cell r="I60">
            <v>-2.7927759999999999</v>
          </cell>
          <cell r="K60">
            <v>4.1129999999999995</v>
          </cell>
          <cell r="L60">
            <v>-5.5576000000002068E-2</v>
          </cell>
          <cell r="O60">
            <v>0.67000000000000171</v>
          </cell>
          <cell r="P60">
            <v>-0.50732400000000233</v>
          </cell>
          <cell r="AC60">
            <v>-60.296000000000006</v>
          </cell>
          <cell r="AD60">
            <v>-43.984999999999992</v>
          </cell>
          <cell r="AQ60">
            <v>0</v>
          </cell>
          <cell r="AR60">
            <v>0</v>
          </cell>
          <cell r="BE60">
            <v>-6.5979000000000099</v>
          </cell>
          <cell r="BF60">
            <v>0</v>
          </cell>
          <cell r="BI60">
            <v>-66.223900000000071</v>
          </cell>
          <cell r="BJ60">
            <v>-44.492323999999996</v>
          </cell>
        </row>
        <row r="61">
          <cell r="A61">
            <v>-44.4923095703125</v>
          </cell>
        </row>
        <row r="62">
          <cell r="A62" t="str">
            <v>ADDL OPPORTUNITIES</v>
          </cell>
          <cell r="E62">
            <v>0</v>
          </cell>
          <cell r="F62">
            <v>0</v>
          </cell>
          <cell r="H62">
            <v>1.4</v>
          </cell>
          <cell r="I62">
            <v>0.9</v>
          </cell>
          <cell r="K62">
            <v>27.1</v>
          </cell>
          <cell r="L62">
            <v>18.049999999999997</v>
          </cell>
          <cell r="O62">
            <v>28.5</v>
          </cell>
          <cell r="P62">
            <v>18.949999999999996</v>
          </cell>
          <cell r="S62">
            <v>1.2</v>
          </cell>
          <cell r="T62">
            <v>0.8</v>
          </cell>
          <cell r="V62">
            <v>5.5</v>
          </cell>
          <cell r="W62">
            <v>3.6</v>
          </cell>
          <cell r="Y62">
            <v>16.100000000000001</v>
          </cell>
          <cell r="Z62">
            <v>8.6999999999999993</v>
          </cell>
          <cell r="AC62">
            <v>22.8</v>
          </cell>
          <cell r="AD62">
            <v>13.1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Q62">
            <v>0</v>
          </cell>
          <cell r="AR62">
            <v>0</v>
          </cell>
          <cell r="AU62">
            <v>0</v>
          </cell>
          <cell r="AV62">
            <v>0</v>
          </cell>
          <cell r="AX62">
            <v>0</v>
          </cell>
          <cell r="AY62">
            <v>0</v>
          </cell>
          <cell r="BA62">
            <v>0</v>
          </cell>
          <cell r="BB62">
            <v>0</v>
          </cell>
          <cell r="BE62">
            <v>0</v>
          </cell>
          <cell r="BF62">
            <v>0</v>
          </cell>
          <cell r="BI62">
            <v>51.3</v>
          </cell>
          <cell r="BJ62">
            <v>32.049999999999997</v>
          </cell>
        </row>
        <row r="67">
          <cell r="A67" t="str">
            <v>ALCATEL USA, INC.</v>
          </cell>
        </row>
        <row r="68">
          <cell r="A68" t="str">
            <v>SWITCHING PRODUCTS</v>
          </cell>
        </row>
        <row r="69">
          <cell r="A69" t="str">
            <v>1Q00 OUTLOOK</v>
          </cell>
        </row>
        <row r="70">
          <cell r="A70" t="str">
            <v>1Q01 OUTLOOK</v>
          </cell>
        </row>
        <row r="71">
          <cell r="A71" t="str">
            <v>SALES / PROFIT ROADMAP</v>
          </cell>
        </row>
        <row r="72">
          <cell r="A72" t="str">
            <v>$M</v>
          </cell>
        </row>
        <row r="74">
          <cell r="E74" t="str">
            <v>JAN</v>
          </cell>
          <cell r="H74" t="str">
            <v>FEB</v>
          </cell>
          <cell r="K74" t="str">
            <v>MAR</v>
          </cell>
          <cell r="O74" t="str">
            <v>1Q01</v>
          </cell>
          <cell r="S74" t="str">
            <v>APR</v>
          </cell>
          <cell r="V74" t="str">
            <v>MAY</v>
          </cell>
          <cell r="Y74" t="str">
            <v>JUN</v>
          </cell>
          <cell r="AC74" t="str">
            <v>2Q01</v>
          </cell>
          <cell r="AG74" t="str">
            <v>JUL</v>
          </cell>
          <cell r="AJ74" t="str">
            <v>AUG</v>
          </cell>
          <cell r="AM74" t="str">
            <v>SEP</v>
          </cell>
          <cell r="AQ74" t="str">
            <v>3Q01</v>
          </cell>
          <cell r="AU74" t="str">
            <v>OCT</v>
          </cell>
          <cell r="AX74" t="str">
            <v>NOV</v>
          </cell>
          <cell r="BA74" t="str">
            <v>DEC</v>
          </cell>
          <cell r="BE74" t="str">
            <v>4Q01</v>
          </cell>
          <cell r="BI74" t="str">
            <v>4Q00</v>
          </cell>
        </row>
        <row r="75">
          <cell r="E75" t="str">
            <v>SALES</v>
          </cell>
          <cell r="F75" t="str">
            <v>PROFIT</v>
          </cell>
          <cell r="H75" t="str">
            <v>SALES</v>
          </cell>
          <cell r="I75" t="str">
            <v>PROFIT</v>
          </cell>
          <cell r="K75" t="str">
            <v>SALES</v>
          </cell>
          <cell r="L75" t="str">
            <v>PROFIT</v>
          </cell>
          <cell r="O75" t="str">
            <v>SALES</v>
          </cell>
          <cell r="P75" t="str">
            <v>PROFIT</v>
          </cell>
          <cell r="S75" t="str">
            <v>SALES</v>
          </cell>
          <cell r="T75" t="str">
            <v>PROFIT</v>
          </cell>
          <cell r="V75" t="str">
            <v>SALES</v>
          </cell>
          <cell r="W75" t="str">
            <v>PROFIT</v>
          </cell>
          <cell r="Y75" t="str">
            <v>SALES</v>
          </cell>
          <cell r="Z75" t="str">
            <v>PROFIT</v>
          </cell>
          <cell r="AC75" t="str">
            <v>SALES</v>
          </cell>
          <cell r="AD75" t="str">
            <v>PROFIT</v>
          </cell>
          <cell r="AG75" t="str">
            <v>SALES</v>
          </cell>
          <cell r="AH75" t="str">
            <v>PROFIT</v>
          </cell>
          <cell r="AJ75" t="str">
            <v>SALES</v>
          </cell>
          <cell r="AK75" t="str">
            <v>PROFIT</v>
          </cell>
          <cell r="AM75" t="str">
            <v>SALES</v>
          </cell>
          <cell r="AN75" t="str">
            <v>PROFIT</v>
          </cell>
          <cell r="AQ75" t="str">
            <v>SALES</v>
          </cell>
          <cell r="AR75" t="str">
            <v>PROFIT</v>
          </cell>
          <cell r="AU75" t="str">
            <v>SALES</v>
          </cell>
          <cell r="AV75" t="str">
            <v>PROFIT</v>
          </cell>
          <cell r="AX75" t="str">
            <v>SALES</v>
          </cell>
          <cell r="AY75" t="str">
            <v>PROFIT</v>
          </cell>
          <cell r="BA75" t="str">
            <v>SALES</v>
          </cell>
          <cell r="BB75" t="str">
            <v>PROFIT</v>
          </cell>
          <cell r="BE75" t="str">
            <v>SALES</v>
          </cell>
          <cell r="BF75" t="str">
            <v>PROFIT</v>
          </cell>
          <cell r="BI75" t="str">
            <v>SALES</v>
          </cell>
          <cell r="BJ75" t="str">
            <v>PROFIT</v>
          </cell>
        </row>
        <row r="76">
          <cell r="A76" t="str">
            <v>EXPENSES</v>
          </cell>
          <cell r="F76">
            <v>-6.1390000000000002</v>
          </cell>
          <cell r="I76">
            <v>-6.6970000000000001</v>
          </cell>
          <cell r="L76">
            <v>-7.6450000000000005</v>
          </cell>
          <cell r="O76">
            <v>0</v>
          </cell>
          <cell r="P76">
            <v>-20.481000000000002</v>
          </cell>
          <cell r="T76">
            <v>-6.6579999999999995</v>
          </cell>
          <cell r="W76">
            <v>-6.6550000000000002</v>
          </cell>
          <cell r="Z76">
            <v>-7.5070000000000006</v>
          </cell>
          <cell r="AC76">
            <v>0</v>
          </cell>
          <cell r="AD76">
            <v>-20.82</v>
          </cell>
          <cell r="AH76">
            <v>-8.1150000000000002</v>
          </cell>
          <cell r="AK76">
            <v>-8.1209999999999987</v>
          </cell>
          <cell r="AN76">
            <v>-8.2239999999999984</v>
          </cell>
          <cell r="AQ76">
            <v>0</v>
          </cell>
          <cell r="AR76">
            <v>-24.459999999999994</v>
          </cell>
          <cell r="AV76">
            <v>-8.234</v>
          </cell>
          <cell r="AY76">
            <v>-8.2349999999999994</v>
          </cell>
          <cell r="BB76">
            <v>-7.8320000000000007</v>
          </cell>
          <cell r="BE76">
            <v>0</v>
          </cell>
          <cell r="BF76">
            <v>-24.301000000000002</v>
          </cell>
          <cell r="BI76">
            <v>0</v>
          </cell>
          <cell r="BJ76">
            <v>-90.061999999999998</v>
          </cell>
        </row>
        <row r="78">
          <cell r="A78" t="str">
            <v>SHIPPED</v>
          </cell>
          <cell r="E78">
            <v>7.6630000000000003</v>
          </cell>
          <cell r="F78">
            <v>4.8159999999999998</v>
          </cell>
          <cell r="H78">
            <v>1.3</v>
          </cell>
          <cell r="I78">
            <v>0</v>
          </cell>
          <cell r="K78">
            <v>0</v>
          </cell>
          <cell r="L78">
            <v>0</v>
          </cell>
          <cell r="O78">
            <v>8.963000000000001</v>
          </cell>
          <cell r="P78">
            <v>4.8159999999999998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Y78">
            <v>0</v>
          </cell>
          <cell r="Z78">
            <v>0</v>
          </cell>
          <cell r="AC78">
            <v>0</v>
          </cell>
          <cell r="AD78">
            <v>0</v>
          </cell>
          <cell r="AQ78">
            <v>0</v>
          </cell>
          <cell r="AR78">
            <v>0</v>
          </cell>
          <cell r="BE78">
            <v>0</v>
          </cell>
          <cell r="BF78">
            <v>0</v>
          </cell>
          <cell r="BI78">
            <v>8.963000000000001</v>
          </cell>
          <cell r="BJ78">
            <v>4.8159999999999998</v>
          </cell>
        </row>
        <row r="79">
          <cell r="A79" t="str">
            <v>SHIPPABLE BACKLOG</v>
          </cell>
          <cell r="E79">
            <v>0</v>
          </cell>
          <cell r="F79">
            <v>0</v>
          </cell>
          <cell r="H79">
            <v>4.0999999999999996</v>
          </cell>
          <cell r="I79">
            <v>3</v>
          </cell>
          <cell r="K79">
            <v>0.15</v>
          </cell>
          <cell r="L79">
            <v>-0.27</v>
          </cell>
          <cell r="O79">
            <v>4.25</v>
          </cell>
          <cell r="P79">
            <v>2.73</v>
          </cell>
          <cell r="S79">
            <v>0.2</v>
          </cell>
          <cell r="T79">
            <v>-0.3</v>
          </cell>
          <cell r="V79">
            <v>0.2</v>
          </cell>
          <cell r="W79">
            <v>0</v>
          </cell>
          <cell r="Y79">
            <v>0.2</v>
          </cell>
          <cell r="Z79">
            <v>0</v>
          </cell>
          <cell r="AC79">
            <v>0.60000000000000009</v>
          </cell>
          <cell r="AD79">
            <v>-0.3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Q79">
            <v>0</v>
          </cell>
          <cell r="AR79">
            <v>0</v>
          </cell>
          <cell r="AU79">
            <v>0</v>
          </cell>
          <cell r="AV79">
            <v>0</v>
          </cell>
          <cell r="AX79">
            <v>0</v>
          </cell>
          <cell r="AY79">
            <v>0</v>
          </cell>
          <cell r="BE79">
            <v>0</v>
          </cell>
          <cell r="BF79">
            <v>0</v>
          </cell>
          <cell r="BI79">
            <v>4.8499999999999996</v>
          </cell>
          <cell r="BJ79">
            <v>2.4300000000000002</v>
          </cell>
        </row>
        <row r="80">
          <cell r="E80" t="str">
            <v xml:space="preserve">_____ </v>
          </cell>
          <cell r="F80" t="str">
            <v xml:space="preserve">_____ </v>
          </cell>
          <cell r="H80" t="str">
            <v xml:space="preserve">_____ </v>
          </cell>
          <cell r="I80" t="str">
            <v xml:space="preserve">_____ </v>
          </cell>
          <cell r="K80" t="str">
            <v xml:space="preserve">_____ </v>
          </cell>
          <cell r="L80" t="str">
            <v xml:space="preserve">_____ </v>
          </cell>
          <cell r="O80" t="str">
            <v xml:space="preserve">_____ </v>
          </cell>
          <cell r="P80" t="str">
            <v xml:space="preserve">_____ </v>
          </cell>
          <cell r="S80" t="str">
            <v xml:space="preserve">_____ </v>
          </cell>
          <cell r="T80" t="str">
            <v xml:space="preserve">_____ </v>
          </cell>
          <cell r="V80" t="str">
            <v xml:space="preserve">_____ </v>
          </cell>
          <cell r="W80" t="str">
            <v xml:space="preserve">_____ </v>
          </cell>
          <cell r="Y80" t="str">
            <v xml:space="preserve">_____ </v>
          </cell>
          <cell r="Z80" t="str">
            <v xml:space="preserve">_____ </v>
          </cell>
          <cell r="AC80" t="str">
            <v xml:space="preserve">_____ </v>
          </cell>
          <cell r="AD80" t="str">
            <v xml:space="preserve">_____ </v>
          </cell>
          <cell r="AG80" t="str">
            <v xml:space="preserve">_____ </v>
          </cell>
          <cell r="AH80" t="str">
            <v xml:space="preserve">_____ </v>
          </cell>
          <cell r="AJ80" t="str">
            <v xml:space="preserve">_____ </v>
          </cell>
          <cell r="AK80" t="str">
            <v xml:space="preserve">_____ </v>
          </cell>
          <cell r="AM80" t="str">
            <v xml:space="preserve">_____ </v>
          </cell>
          <cell r="AN80" t="str">
            <v xml:space="preserve">_____ </v>
          </cell>
          <cell r="AQ80" t="str">
            <v xml:space="preserve">_____ </v>
          </cell>
          <cell r="AR80" t="str">
            <v xml:space="preserve">_____ </v>
          </cell>
          <cell r="AU80" t="str">
            <v xml:space="preserve">_____ </v>
          </cell>
          <cell r="AV80" t="str">
            <v xml:space="preserve">_____ </v>
          </cell>
          <cell r="AX80" t="str">
            <v xml:space="preserve">_____ </v>
          </cell>
          <cell r="AY80" t="str">
            <v xml:space="preserve">_____ </v>
          </cell>
          <cell r="BA80" t="str">
            <v xml:space="preserve">_____ </v>
          </cell>
          <cell r="BB80" t="str">
            <v xml:space="preserve">_____ </v>
          </cell>
          <cell r="BE80" t="str">
            <v xml:space="preserve">_____ </v>
          </cell>
          <cell r="BF80" t="str">
            <v xml:space="preserve">_____ </v>
          </cell>
          <cell r="BI80" t="str">
            <v xml:space="preserve">_____ </v>
          </cell>
          <cell r="BJ80" t="str">
            <v xml:space="preserve">_____ </v>
          </cell>
        </row>
        <row r="81">
          <cell r="A81">
            <v>2.4299983978271484</v>
          </cell>
          <cell r="B81" t="str">
            <v>SUBTOTAL</v>
          </cell>
          <cell r="E81">
            <v>7.6630000000000003</v>
          </cell>
          <cell r="F81">
            <v>-1.3230000000000004</v>
          </cell>
          <cell r="H81">
            <v>5.3999999999999995</v>
          </cell>
          <cell r="I81">
            <v>-3.6970000000000001</v>
          </cell>
          <cell r="K81">
            <v>0.15</v>
          </cell>
          <cell r="L81">
            <v>-7.9150000000000009</v>
          </cell>
          <cell r="O81">
            <v>13.213000000000001</v>
          </cell>
          <cell r="P81">
            <v>-12.935000000000002</v>
          </cell>
          <cell r="S81">
            <v>0.2</v>
          </cell>
          <cell r="T81">
            <v>-6.9579999999999993</v>
          </cell>
          <cell r="V81">
            <v>0.2</v>
          </cell>
          <cell r="W81">
            <v>-6.6550000000000002</v>
          </cell>
          <cell r="Y81">
            <v>0.2</v>
          </cell>
          <cell r="Z81">
            <v>-7.5070000000000006</v>
          </cell>
          <cell r="AC81">
            <v>0.60000000000000009</v>
          </cell>
          <cell r="AD81">
            <v>-21.12</v>
          </cell>
          <cell r="AG81">
            <v>0</v>
          </cell>
          <cell r="AH81">
            <v>-8.1150000000000002</v>
          </cell>
          <cell r="AJ81">
            <v>0</v>
          </cell>
          <cell r="AK81">
            <v>-8.1209999999999987</v>
          </cell>
          <cell r="AM81">
            <v>0</v>
          </cell>
          <cell r="AN81">
            <v>-8.2239999999999984</v>
          </cell>
          <cell r="AQ81">
            <v>0</v>
          </cell>
          <cell r="AR81">
            <v>-24.459999999999994</v>
          </cell>
          <cell r="AU81">
            <v>0</v>
          </cell>
          <cell r="AV81">
            <v>-8.234</v>
          </cell>
          <cell r="AX81">
            <v>0</v>
          </cell>
          <cell r="AY81">
            <v>-8.2349999999999994</v>
          </cell>
          <cell r="BA81">
            <v>0</v>
          </cell>
          <cell r="BB81">
            <v>-7.8320000000000007</v>
          </cell>
          <cell r="BE81">
            <v>0</v>
          </cell>
          <cell r="BF81">
            <v>-24.301000000000002</v>
          </cell>
          <cell r="BI81">
            <v>13.813000000000001</v>
          </cell>
          <cell r="BJ81">
            <v>-82.815999999999988</v>
          </cell>
        </row>
        <row r="82">
          <cell r="A82">
            <v>-82.81597900390625</v>
          </cell>
        </row>
        <row r="83">
          <cell r="A83" t="str">
            <v>P.O.s NOT RELEASED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O83">
            <v>0</v>
          </cell>
          <cell r="P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Y83">
            <v>0</v>
          </cell>
          <cell r="Z83">
            <v>0</v>
          </cell>
          <cell r="AC83">
            <v>0</v>
          </cell>
          <cell r="AD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Q83">
            <v>0</v>
          </cell>
          <cell r="AR83">
            <v>0</v>
          </cell>
          <cell r="AU83">
            <v>0</v>
          </cell>
          <cell r="AV83">
            <v>0</v>
          </cell>
          <cell r="AX83">
            <v>0</v>
          </cell>
          <cell r="AY83">
            <v>0</v>
          </cell>
          <cell r="BA83">
            <v>0</v>
          </cell>
          <cell r="BB83">
            <v>0</v>
          </cell>
          <cell r="BE83">
            <v>0</v>
          </cell>
          <cell r="BF83">
            <v>0</v>
          </cell>
          <cell r="BI83">
            <v>0</v>
          </cell>
          <cell r="BJ83">
            <v>0</v>
          </cell>
        </row>
        <row r="84">
          <cell r="A84" t="str">
            <v>ISSUES/PULL-IN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K84">
            <v>0.5</v>
          </cell>
          <cell r="L84">
            <v>0</v>
          </cell>
          <cell r="O84">
            <v>0.5</v>
          </cell>
          <cell r="P84">
            <v>0</v>
          </cell>
          <cell r="S84">
            <v>2.5</v>
          </cell>
          <cell r="T84">
            <v>2</v>
          </cell>
          <cell r="V84">
            <v>2.4</v>
          </cell>
          <cell r="W84">
            <v>1.4000000000000001</v>
          </cell>
          <cell r="Y84">
            <v>0</v>
          </cell>
          <cell r="Z84">
            <v>0</v>
          </cell>
          <cell r="AC84">
            <v>4.9000000000000004</v>
          </cell>
          <cell r="AD84">
            <v>3.4000000000000004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Q84">
            <v>0</v>
          </cell>
          <cell r="AR84">
            <v>0</v>
          </cell>
          <cell r="AU84">
            <v>0</v>
          </cell>
          <cell r="AV84">
            <v>0</v>
          </cell>
          <cell r="AX84">
            <v>0</v>
          </cell>
          <cell r="AY84">
            <v>0</v>
          </cell>
          <cell r="BA84">
            <v>0</v>
          </cell>
          <cell r="BB84">
            <v>0</v>
          </cell>
          <cell r="BE84">
            <v>0</v>
          </cell>
          <cell r="BF84">
            <v>0</v>
          </cell>
          <cell r="BI84">
            <v>5.4</v>
          </cell>
          <cell r="BJ84">
            <v>3.4000000000000004</v>
          </cell>
        </row>
        <row r="85">
          <cell r="A85" t="str">
            <v>BOOK/SHIP TO GO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K85">
            <v>6.3</v>
          </cell>
          <cell r="L85">
            <v>5.3</v>
          </cell>
          <cell r="O85">
            <v>6.3</v>
          </cell>
          <cell r="P85">
            <v>5.3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Y85">
            <v>0</v>
          </cell>
          <cell r="Z85">
            <v>0</v>
          </cell>
          <cell r="AC85">
            <v>0</v>
          </cell>
          <cell r="AD85">
            <v>0</v>
          </cell>
          <cell r="AG85">
            <v>15.457000000000001</v>
          </cell>
          <cell r="AH85">
            <v>10.744</v>
          </cell>
          <cell r="AJ85">
            <v>15.459</v>
          </cell>
          <cell r="AK85">
            <v>10.744</v>
          </cell>
          <cell r="AM85">
            <v>15.558999999999999</v>
          </cell>
          <cell r="AN85">
            <v>10.845000000000001</v>
          </cell>
          <cell r="AQ85">
            <v>46.475000000000001</v>
          </cell>
          <cell r="AR85">
            <v>32.332999999999998</v>
          </cell>
          <cell r="AU85">
            <v>24.463999999999999</v>
          </cell>
          <cell r="AV85">
            <v>16.879000000000001</v>
          </cell>
          <cell r="AX85">
            <v>24.567</v>
          </cell>
          <cell r="AY85">
            <v>16.981999999999999</v>
          </cell>
          <cell r="BA85">
            <v>17.966999999999999</v>
          </cell>
          <cell r="BB85">
            <v>16.978999999999999</v>
          </cell>
          <cell r="BE85">
            <v>66.99799999999999</v>
          </cell>
          <cell r="BF85">
            <v>50.84</v>
          </cell>
          <cell r="BI85">
            <v>119.773</v>
          </cell>
          <cell r="BJ85">
            <v>88.472999999999999</v>
          </cell>
        </row>
        <row r="86">
          <cell r="E86" t="str">
            <v xml:space="preserve">_____ </v>
          </cell>
          <cell r="F86" t="str">
            <v xml:space="preserve">_____ </v>
          </cell>
          <cell r="H86" t="str">
            <v xml:space="preserve">_____ </v>
          </cell>
          <cell r="I86" t="str">
            <v xml:space="preserve">_____ </v>
          </cell>
          <cell r="K86" t="str">
            <v xml:space="preserve">_____ </v>
          </cell>
          <cell r="L86" t="str">
            <v xml:space="preserve">_____ </v>
          </cell>
          <cell r="O86" t="str">
            <v xml:space="preserve">_____ </v>
          </cell>
          <cell r="P86" t="str">
            <v xml:space="preserve">_____ </v>
          </cell>
          <cell r="S86" t="str">
            <v xml:space="preserve">_____ </v>
          </cell>
          <cell r="T86" t="str">
            <v xml:space="preserve">_____ </v>
          </cell>
          <cell r="V86" t="str">
            <v xml:space="preserve">_____ </v>
          </cell>
          <cell r="W86" t="str">
            <v xml:space="preserve">_____ </v>
          </cell>
          <cell r="Y86" t="str">
            <v xml:space="preserve">_____ </v>
          </cell>
          <cell r="Z86" t="str">
            <v xml:space="preserve">_____ </v>
          </cell>
          <cell r="AC86" t="str">
            <v xml:space="preserve">_____ </v>
          </cell>
          <cell r="AD86" t="str">
            <v xml:space="preserve">_____ </v>
          </cell>
          <cell r="AG86" t="str">
            <v xml:space="preserve">_____ </v>
          </cell>
          <cell r="AH86" t="str">
            <v xml:space="preserve">_____ </v>
          </cell>
          <cell r="AJ86" t="str">
            <v xml:space="preserve">_____ </v>
          </cell>
          <cell r="AK86" t="str">
            <v xml:space="preserve">_____ </v>
          </cell>
          <cell r="AM86" t="str">
            <v xml:space="preserve">_____ </v>
          </cell>
          <cell r="AN86" t="str">
            <v xml:space="preserve">_____ </v>
          </cell>
          <cell r="AQ86" t="str">
            <v xml:space="preserve">_____ </v>
          </cell>
          <cell r="AR86" t="str">
            <v xml:space="preserve">_____ </v>
          </cell>
          <cell r="AU86" t="str">
            <v xml:space="preserve">_____ </v>
          </cell>
          <cell r="AV86" t="str">
            <v xml:space="preserve">_____ </v>
          </cell>
          <cell r="AX86" t="str">
            <v xml:space="preserve">_____ </v>
          </cell>
          <cell r="AY86" t="str">
            <v xml:space="preserve">_____ </v>
          </cell>
          <cell r="BA86" t="str">
            <v xml:space="preserve">_____ </v>
          </cell>
          <cell r="BB86" t="str">
            <v xml:space="preserve">_____ </v>
          </cell>
          <cell r="BE86" t="str">
            <v xml:space="preserve">_____ </v>
          </cell>
          <cell r="BF86" t="str">
            <v xml:space="preserve">_____ </v>
          </cell>
          <cell r="BI86" t="str">
            <v xml:space="preserve">_____ </v>
          </cell>
          <cell r="BJ86" t="str">
            <v xml:space="preserve">_____ </v>
          </cell>
        </row>
        <row r="87">
          <cell r="B87" t="str">
            <v>SUBTOTAL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K87">
            <v>6.8</v>
          </cell>
          <cell r="L87">
            <v>5.3</v>
          </cell>
          <cell r="O87">
            <v>6.8</v>
          </cell>
          <cell r="P87">
            <v>5.3</v>
          </cell>
          <cell r="S87">
            <v>2.5</v>
          </cell>
          <cell r="T87">
            <v>2</v>
          </cell>
          <cell r="V87">
            <v>2.4</v>
          </cell>
          <cell r="W87">
            <v>1.4000000000000001</v>
          </cell>
          <cell r="Y87">
            <v>0</v>
          </cell>
          <cell r="Z87">
            <v>0</v>
          </cell>
          <cell r="AC87">
            <v>4.9000000000000004</v>
          </cell>
          <cell r="AD87">
            <v>3.4000000000000004</v>
          </cell>
          <cell r="AG87">
            <v>15.457000000000001</v>
          </cell>
          <cell r="AH87">
            <v>10.744</v>
          </cell>
          <cell r="AJ87">
            <v>15.459</v>
          </cell>
          <cell r="AK87">
            <v>10.744</v>
          </cell>
          <cell r="AM87">
            <v>15.558999999999999</v>
          </cell>
          <cell r="AN87">
            <v>10.845000000000001</v>
          </cell>
          <cell r="AQ87">
            <v>46.475000000000001</v>
          </cell>
          <cell r="AR87">
            <v>32.332999999999998</v>
          </cell>
          <cell r="AU87">
            <v>24.463999999999999</v>
          </cell>
          <cell r="AV87">
            <v>16.879000000000001</v>
          </cell>
          <cell r="AX87">
            <v>24.567</v>
          </cell>
          <cell r="AY87">
            <v>16.981999999999999</v>
          </cell>
          <cell r="BA87">
            <v>17.966999999999999</v>
          </cell>
          <cell r="BB87">
            <v>16.978999999999999</v>
          </cell>
          <cell r="BE87">
            <v>66.99799999999999</v>
          </cell>
          <cell r="BF87">
            <v>50.84</v>
          </cell>
          <cell r="BI87">
            <v>125.173</v>
          </cell>
          <cell r="BJ87">
            <v>91.873000000000005</v>
          </cell>
        </row>
        <row r="89">
          <cell r="A89" t="str">
            <v>CURRENT VIEW</v>
          </cell>
          <cell r="E89">
            <v>7.6629999999999994</v>
          </cell>
          <cell r="F89">
            <v>-1.3230000000000008</v>
          </cell>
          <cell r="H89">
            <v>5.4</v>
          </cell>
          <cell r="I89">
            <v>-3.6970000000000001</v>
          </cell>
          <cell r="K89">
            <v>6.95</v>
          </cell>
          <cell r="L89">
            <v>-2.6150000000000002</v>
          </cell>
          <cell r="O89">
            <v>20.012999999999998</v>
          </cell>
          <cell r="P89">
            <v>-7.6350000000000016</v>
          </cell>
          <cell r="S89">
            <v>2.7</v>
          </cell>
          <cell r="T89">
            <v>-4.9580000000000002</v>
          </cell>
          <cell r="V89">
            <v>2.6000000000000005</v>
          </cell>
          <cell r="W89">
            <v>-5.2550000000000008</v>
          </cell>
          <cell r="Y89">
            <v>0.2</v>
          </cell>
          <cell r="Z89">
            <v>-7.5070000000000006</v>
          </cell>
          <cell r="AC89">
            <v>5.5000000000000009</v>
          </cell>
          <cell r="AD89">
            <v>-17.720000000000002</v>
          </cell>
          <cell r="AG89">
            <v>15.457000000000001</v>
          </cell>
          <cell r="AH89">
            <v>2.629</v>
          </cell>
          <cell r="AJ89">
            <v>15.459</v>
          </cell>
          <cell r="AK89">
            <v>2.6229999999999998</v>
          </cell>
          <cell r="AM89">
            <v>15.558999999999999</v>
          </cell>
          <cell r="AN89">
            <v>2.6210000000000018</v>
          </cell>
          <cell r="AQ89">
            <v>46.475000000000001</v>
          </cell>
          <cell r="AR89">
            <v>7.8730000000000011</v>
          </cell>
          <cell r="AU89">
            <v>24.464000000000002</v>
          </cell>
          <cell r="AV89">
            <v>8.6449999999999978</v>
          </cell>
          <cell r="AX89">
            <v>24.567</v>
          </cell>
          <cell r="AY89">
            <v>8.7469999999999981</v>
          </cell>
          <cell r="BA89">
            <v>17.967099999999999</v>
          </cell>
          <cell r="BB89">
            <v>9.1469999999999985</v>
          </cell>
          <cell r="BE89">
            <v>66.998100000000008</v>
          </cell>
          <cell r="BF89">
            <v>26.538999999999994</v>
          </cell>
          <cell r="BI89">
            <v>138.98610000000002</v>
          </cell>
          <cell r="BJ89">
            <v>9.0569999999999915</v>
          </cell>
        </row>
        <row r="91">
          <cell r="A91" t="str">
            <v>AOP</v>
          </cell>
          <cell r="E91">
            <v>11.218</v>
          </cell>
          <cell r="F91">
            <v>0.35920400000000058</v>
          </cell>
          <cell r="H91">
            <v>11.3</v>
          </cell>
          <cell r="I91">
            <v>0.35640000000000033</v>
          </cell>
          <cell r="K91">
            <v>11.301</v>
          </cell>
          <cell r="L91">
            <v>0.35037799999999913</v>
          </cell>
          <cell r="O91">
            <v>33.819000000000003</v>
          </cell>
          <cell r="P91">
            <v>1.065982</v>
          </cell>
          <cell r="S91">
            <v>17.068999999999999</v>
          </cell>
          <cell r="T91">
            <v>4.7320000000000002</v>
          </cell>
          <cell r="V91">
            <v>17.070999999999998</v>
          </cell>
          <cell r="W91">
            <v>4.7320000000000002</v>
          </cell>
          <cell r="Y91">
            <v>17.068999999999999</v>
          </cell>
          <cell r="Z91">
            <v>4.7239999999999993</v>
          </cell>
          <cell r="AC91">
            <v>51.209000000000003</v>
          </cell>
          <cell r="AD91">
            <v>14.187999999999999</v>
          </cell>
          <cell r="AG91">
            <v>15.457000000000001</v>
          </cell>
          <cell r="AH91">
            <v>2.629</v>
          </cell>
          <cell r="AJ91">
            <v>15.459</v>
          </cell>
          <cell r="AK91">
            <v>2.6229999999999998</v>
          </cell>
          <cell r="AM91">
            <v>15.558999999999999</v>
          </cell>
          <cell r="AN91">
            <v>2.6210000000000018</v>
          </cell>
          <cell r="AQ91">
            <v>46.475000000000001</v>
          </cell>
          <cell r="AR91">
            <v>7.8730000000000011</v>
          </cell>
          <cell r="AU91">
            <v>24.464000000000002</v>
          </cell>
          <cell r="AV91">
            <v>8.6449999999999978</v>
          </cell>
          <cell r="AX91">
            <v>24.567</v>
          </cell>
          <cell r="AY91">
            <v>8.7469999999999981</v>
          </cell>
          <cell r="BA91">
            <v>24.564999999999998</v>
          </cell>
          <cell r="BB91">
            <v>9.1469999999999985</v>
          </cell>
          <cell r="BE91">
            <v>73.596000000000004</v>
          </cell>
          <cell r="BF91">
            <v>26.538999999999994</v>
          </cell>
          <cell r="BI91">
            <v>205.09900000000002</v>
          </cell>
          <cell r="BJ91">
            <v>49.665981999999993</v>
          </cell>
        </row>
        <row r="92">
          <cell r="A92">
            <v>49.66595458984375</v>
          </cell>
        </row>
        <row r="93">
          <cell r="A93" t="str">
            <v>GAP TO CLOSE</v>
          </cell>
          <cell r="E93">
            <v>-3.5550000000000006</v>
          </cell>
          <cell r="F93">
            <v>-1.6822040000000014</v>
          </cell>
          <cell r="H93">
            <v>-5.9</v>
          </cell>
          <cell r="I93">
            <v>-4.0534000000000008</v>
          </cell>
          <cell r="K93">
            <v>-4.351</v>
          </cell>
          <cell r="L93">
            <v>-2.9653779999999994</v>
          </cell>
          <cell r="O93">
            <v>-13.806000000000004</v>
          </cell>
          <cell r="P93">
            <v>-8.7009820000000015</v>
          </cell>
          <cell r="S93">
            <v>-14.369</v>
          </cell>
          <cell r="T93">
            <v>-9.6900000000000013</v>
          </cell>
          <cell r="V93">
            <v>-14.470999999999997</v>
          </cell>
          <cell r="W93">
            <v>-9.9870000000000019</v>
          </cell>
          <cell r="Y93">
            <v>-16.869</v>
          </cell>
          <cell r="Z93">
            <v>-12.231</v>
          </cell>
          <cell r="AC93">
            <v>-45.709000000000003</v>
          </cell>
          <cell r="AD93">
            <v>-31.908000000000001</v>
          </cell>
          <cell r="AG93">
            <v>0</v>
          </cell>
          <cell r="AH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Q93">
            <v>0</v>
          </cell>
          <cell r="AR93">
            <v>0</v>
          </cell>
          <cell r="AU93">
            <v>0</v>
          </cell>
          <cell r="AV93">
            <v>0</v>
          </cell>
          <cell r="AX93">
            <v>0</v>
          </cell>
          <cell r="AY93">
            <v>0</v>
          </cell>
          <cell r="BA93">
            <v>-6.5978999999999992</v>
          </cell>
          <cell r="BB93">
            <v>0</v>
          </cell>
          <cell r="BE93">
            <v>-6.5978999999999957</v>
          </cell>
          <cell r="BF93">
            <v>0</v>
          </cell>
          <cell r="BI93">
            <v>-66.112899999999996</v>
          </cell>
          <cell r="BJ93">
            <v>-40.608981999999997</v>
          </cell>
        </row>
        <row r="94">
          <cell r="A94">
            <v>-40.608978271484375</v>
          </cell>
        </row>
        <row r="95">
          <cell r="A95" t="str">
            <v>ADDL OPPORTUNITIES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K95">
            <v>10.4</v>
          </cell>
          <cell r="L95">
            <v>7.1499999999999995</v>
          </cell>
          <cell r="O95">
            <v>10.4</v>
          </cell>
          <cell r="P95">
            <v>7.1499999999999995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Y95">
            <v>0.2</v>
          </cell>
          <cell r="Z95">
            <v>0.1</v>
          </cell>
          <cell r="AC95">
            <v>0.2</v>
          </cell>
          <cell r="AD95">
            <v>0.1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M95">
            <v>0</v>
          </cell>
          <cell r="AN95">
            <v>0</v>
          </cell>
          <cell r="AQ95">
            <v>0</v>
          </cell>
          <cell r="AR95">
            <v>0</v>
          </cell>
          <cell r="AU95">
            <v>0</v>
          </cell>
          <cell r="AV95">
            <v>0</v>
          </cell>
          <cell r="AX95">
            <v>0</v>
          </cell>
          <cell r="AY95">
            <v>0</v>
          </cell>
          <cell r="BA95">
            <v>0</v>
          </cell>
          <cell r="BB95">
            <v>0</v>
          </cell>
          <cell r="BE95">
            <v>0</v>
          </cell>
          <cell r="BF95">
            <v>0</v>
          </cell>
          <cell r="BI95">
            <v>10.6</v>
          </cell>
          <cell r="BJ95">
            <v>7.2499999999999991</v>
          </cell>
        </row>
        <row r="100">
          <cell r="A100" t="str">
            <v>ALCATEL USA, INC.</v>
          </cell>
        </row>
        <row r="101">
          <cell r="A101" t="str">
            <v>SIGNALING SERVER PRODUCTS</v>
          </cell>
        </row>
        <row r="102">
          <cell r="A102" t="str">
            <v>1Q00 OUTLOOK</v>
          </cell>
        </row>
        <row r="103">
          <cell r="A103" t="str">
            <v>1Q01 OUTLOOK</v>
          </cell>
        </row>
        <row r="104">
          <cell r="A104" t="str">
            <v>SALES / PROFIT ROADMAP</v>
          </cell>
        </row>
        <row r="105">
          <cell r="A105" t="str">
            <v>$M</v>
          </cell>
        </row>
        <row r="107">
          <cell r="E107" t="str">
            <v>JAN</v>
          </cell>
          <cell r="H107" t="str">
            <v>FEB</v>
          </cell>
          <cell r="K107" t="str">
            <v>MAR</v>
          </cell>
          <cell r="O107" t="str">
            <v>1Q01</v>
          </cell>
          <cell r="S107" t="str">
            <v>APR</v>
          </cell>
          <cell r="V107" t="str">
            <v>MAY</v>
          </cell>
          <cell r="Y107" t="str">
            <v>JUN</v>
          </cell>
          <cell r="AC107" t="str">
            <v>2Q01</v>
          </cell>
          <cell r="AG107" t="str">
            <v>JUL</v>
          </cell>
          <cell r="AJ107" t="str">
            <v>AUG</v>
          </cell>
          <cell r="AM107" t="str">
            <v>SEP</v>
          </cell>
          <cell r="AQ107" t="str">
            <v>3Q01</v>
          </cell>
          <cell r="AU107" t="str">
            <v>OCT</v>
          </cell>
          <cell r="AX107" t="str">
            <v>NOV</v>
          </cell>
          <cell r="BA107" t="str">
            <v>DEC</v>
          </cell>
          <cell r="BE107" t="str">
            <v>4Q01</v>
          </cell>
          <cell r="BI107" t="str">
            <v>4Q00</v>
          </cell>
        </row>
        <row r="108">
          <cell r="E108" t="str">
            <v>SALES</v>
          </cell>
          <cell r="F108" t="str">
            <v>PROFIT</v>
          </cell>
          <cell r="H108" t="str">
            <v>SALES</v>
          </cell>
          <cell r="I108" t="str">
            <v>PROFIT</v>
          </cell>
          <cell r="K108" t="str">
            <v>SALES</v>
          </cell>
          <cell r="L108" t="str">
            <v>PROFIT</v>
          </cell>
          <cell r="O108" t="str">
            <v>SALES</v>
          </cell>
          <cell r="P108" t="str">
            <v>PROFIT</v>
          </cell>
          <cell r="S108" t="str">
            <v>SALES</v>
          </cell>
          <cell r="T108" t="str">
            <v>PROFIT</v>
          </cell>
          <cell r="V108" t="str">
            <v>SALES</v>
          </cell>
          <cell r="W108" t="str">
            <v>PROFIT</v>
          </cell>
          <cell r="Y108" t="str">
            <v>SALES</v>
          </cell>
          <cell r="Z108" t="str">
            <v>PROFIT</v>
          </cell>
          <cell r="AC108" t="str">
            <v>SALES</v>
          </cell>
          <cell r="AD108" t="str">
            <v>PROFIT</v>
          </cell>
          <cell r="AG108" t="str">
            <v>SALES</v>
          </cell>
          <cell r="AH108" t="str">
            <v>PROFIT</v>
          </cell>
          <cell r="AJ108" t="str">
            <v>SALES</v>
          </cell>
          <cell r="AK108" t="str">
            <v>PROFIT</v>
          </cell>
          <cell r="AM108" t="str">
            <v>SALES</v>
          </cell>
          <cell r="AN108" t="str">
            <v>PROFIT</v>
          </cell>
          <cell r="AQ108" t="str">
            <v>SALES</v>
          </cell>
          <cell r="AR108" t="str">
            <v>PROFIT</v>
          </cell>
          <cell r="AU108" t="str">
            <v>SALES</v>
          </cell>
          <cell r="AV108" t="str">
            <v>PROFIT</v>
          </cell>
          <cell r="AX108" t="str">
            <v>SALES</v>
          </cell>
          <cell r="AY108" t="str">
            <v>PROFIT</v>
          </cell>
          <cell r="BA108" t="str">
            <v>SALES</v>
          </cell>
          <cell r="BB108" t="str">
            <v>PROFIT</v>
          </cell>
          <cell r="BE108" t="str">
            <v>SALES</v>
          </cell>
          <cell r="BF108" t="str">
            <v>PROFIT</v>
          </cell>
          <cell r="BI108" t="str">
            <v>SALES</v>
          </cell>
          <cell r="BJ108" t="str">
            <v>PROFIT</v>
          </cell>
        </row>
        <row r="109">
          <cell r="A109" t="str">
            <v>EXPENSES</v>
          </cell>
          <cell r="F109">
            <v>-6.3540000000000001</v>
          </cell>
          <cell r="I109">
            <v>-6.2809999999999997</v>
          </cell>
          <cell r="L109">
            <v>-7.0609999999999999</v>
          </cell>
          <cell r="O109">
            <v>0</v>
          </cell>
          <cell r="P109">
            <v>-19.695999999999998</v>
          </cell>
          <cell r="T109">
            <v>-5.9909999999999997</v>
          </cell>
          <cell r="W109">
            <v>-6.1390000000000002</v>
          </cell>
          <cell r="Z109">
            <v>-7.0729999999999995</v>
          </cell>
          <cell r="AC109">
            <v>0</v>
          </cell>
          <cell r="AD109">
            <v>-19.202999999999999</v>
          </cell>
          <cell r="AH109">
            <v>-6.729000000000001</v>
          </cell>
          <cell r="AK109">
            <v>-6.7281000000000004</v>
          </cell>
          <cell r="AN109">
            <v>-7.3074999999999992</v>
          </cell>
          <cell r="AQ109">
            <v>0</v>
          </cell>
          <cell r="AR109">
            <v>-20.764600000000002</v>
          </cell>
          <cell r="AV109">
            <v>-7.2074000000000007</v>
          </cell>
          <cell r="AY109">
            <v>-7.1863999999999999</v>
          </cell>
          <cell r="BB109">
            <v>-7.5289999999999999</v>
          </cell>
          <cell r="BE109">
            <v>0</v>
          </cell>
          <cell r="BF109">
            <v>-21.922800000000002</v>
          </cell>
          <cell r="BI109">
            <v>0</v>
          </cell>
          <cell r="BJ109">
            <v>-81.586399999999998</v>
          </cell>
        </row>
        <row r="111">
          <cell r="A111" t="str">
            <v>SHIPPED</v>
          </cell>
          <cell r="E111">
            <v>7.5759999999999996</v>
          </cell>
          <cell r="F111">
            <v>5.0270000000000001</v>
          </cell>
          <cell r="H111">
            <v>2.7</v>
          </cell>
          <cell r="I111">
            <v>1.8</v>
          </cell>
          <cell r="K111">
            <v>0</v>
          </cell>
          <cell r="L111">
            <v>0</v>
          </cell>
          <cell r="O111">
            <v>10.276</v>
          </cell>
          <cell r="P111">
            <v>6.827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Y111">
            <v>0</v>
          </cell>
          <cell r="Z111">
            <v>0</v>
          </cell>
          <cell r="AC111">
            <v>0</v>
          </cell>
          <cell r="AD111">
            <v>0</v>
          </cell>
          <cell r="AQ111">
            <v>0</v>
          </cell>
          <cell r="AR111">
            <v>0</v>
          </cell>
          <cell r="BE111">
            <v>0</v>
          </cell>
          <cell r="BF111">
            <v>0</v>
          </cell>
          <cell r="BI111">
            <v>10.276</v>
          </cell>
          <cell r="BJ111">
            <v>6.827</v>
          </cell>
        </row>
        <row r="112">
          <cell r="A112" t="str">
            <v>SHIPPABLE BACKLOG</v>
          </cell>
          <cell r="E112">
            <v>0</v>
          </cell>
          <cell r="F112">
            <v>0</v>
          </cell>
          <cell r="H112">
            <v>1.5</v>
          </cell>
          <cell r="I112">
            <v>0.8</v>
          </cell>
          <cell r="K112">
            <v>1.6</v>
          </cell>
          <cell r="L112">
            <v>1</v>
          </cell>
          <cell r="O112">
            <v>3.1</v>
          </cell>
          <cell r="P112">
            <v>1.8</v>
          </cell>
          <cell r="S112">
            <v>0.3</v>
          </cell>
          <cell r="T112">
            <v>0.1</v>
          </cell>
          <cell r="V112">
            <v>0.3</v>
          </cell>
          <cell r="W112">
            <v>0.1</v>
          </cell>
          <cell r="Y112">
            <v>0.5</v>
          </cell>
          <cell r="Z112">
            <v>0.1</v>
          </cell>
          <cell r="AC112">
            <v>1.1000000000000001</v>
          </cell>
          <cell r="AD112">
            <v>0.30000000000000004</v>
          </cell>
          <cell r="AG112">
            <v>0</v>
          </cell>
          <cell r="AH112">
            <v>0</v>
          </cell>
          <cell r="AJ112">
            <v>0</v>
          </cell>
          <cell r="AK112">
            <v>0</v>
          </cell>
          <cell r="AQ112">
            <v>0</v>
          </cell>
          <cell r="AR112">
            <v>0</v>
          </cell>
          <cell r="AU112">
            <v>0</v>
          </cell>
          <cell r="AV112">
            <v>0</v>
          </cell>
          <cell r="AX112">
            <v>0</v>
          </cell>
          <cell r="AY112">
            <v>0</v>
          </cell>
          <cell r="BE112">
            <v>0</v>
          </cell>
          <cell r="BF112">
            <v>0</v>
          </cell>
          <cell r="BI112">
            <v>4.2</v>
          </cell>
          <cell r="BJ112">
            <v>2.1</v>
          </cell>
        </row>
        <row r="113">
          <cell r="E113" t="str">
            <v xml:space="preserve">_____ </v>
          </cell>
          <cell r="F113" t="str">
            <v xml:space="preserve">_____ </v>
          </cell>
          <cell r="H113" t="str">
            <v xml:space="preserve">_____ </v>
          </cell>
          <cell r="I113" t="str">
            <v xml:space="preserve">_____ </v>
          </cell>
          <cell r="K113" t="str">
            <v xml:space="preserve">_____ </v>
          </cell>
          <cell r="L113" t="str">
            <v xml:space="preserve">_____ </v>
          </cell>
          <cell r="O113" t="str">
            <v xml:space="preserve">_____ </v>
          </cell>
          <cell r="P113" t="str">
            <v xml:space="preserve">_____ </v>
          </cell>
          <cell r="S113" t="str">
            <v xml:space="preserve">_____ </v>
          </cell>
          <cell r="T113" t="str">
            <v xml:space="preserve">_____ </v>
          </cell>
          <cell r="V113" t="str">
            <v xml:space="preserve">_____ </v>
          </cell>
          <cell r="W113" t="str">
            <v xml:space="preserve">_____ </v>
          </cell>
          <cell r="Y113" t="str">
            <v xml:space="preserve">_____ </v>
          </cell>
          <cell r="Z113" t="str">
            <v xml:space="preserve">_____ </v>
          </cell>
          <cell r="AC113" t="str">
            <v xml:space="preserve">_____ </v>
          </cell>
          <cell r="AD113" t="str">
            <v xml:space="preserve">_____ </v>
          </cell>
          <cell r="AG113" t="str">
            <v xml:space="preserve">_____ </v>
          </cell>
          <cell r="AH113" t="str">
            <v xml:space="preserve">_____ </v>
          </cell>
          <cell r="AJ113" t="str">
            <v xml:space="preserve">_____ </v>
          </cell>
          <cell r="AK113" t="str">
            <v xml:space="preserve">_____ </v>
          </cell>
          <cell r="AM113" t="str">
            <v xml:space="preserve">_____ </v>
          </cell>
          <cell r="AN113" t="str">
            <v xml:space="preserve">_____ </v>
          </cell>
          <cell r="AQ113" t="str">
            <v xml:space="preserve">_____ </v>
          </cell>
          <cell r="AR113" t="str">
            <v xml:space="preserve">_____ </v>
          </cell>
          <cell r="AU113" t="str">
            <v xml:space="preserve">_____ </v>
          </cell>
          <cell r="AV113" t="str">
            <v xml:space="preserve">_____ </v>
          </cell>
          <cell r="AX113" t="str">
            <v xml:space="preserve">_____ </v>
          </cell>
          <cell r="AY113" t="str">
            <v xml:space="preserve">_____ </v>
          </cell>
          <cell r="BA113" t="str">
            <v xml:space="preserve">_____ </v>
          </cell>
          <cell r="BB113" t="str">
            <v xml:space="preserve">_____ </v>
          </cell>
          <cell r="BE113" t="str">
            <v xml:space="preserve">_____ </v>
          </cell>
          <cell r="BF113" t="str">
            <v xml:space="preserve">_____ </v>
          </cell>
          <cell r="BI113" t="str">
            <v xml:space="preserve">_____ </v>
          </cell>
          <cell r="BJ113" t="str">
            <v xml:space="preserve">_____ </v>
          </cell>
        </row>
        <row r="114">
          <cell r="A114">
            <v>2.0999984741210938</v>
          </cell>
          <cell r="B114" t="str">
            <v>SUBTOTAL</v>
          </cell>
          <cell r="E114">
            <v>7.5759999999999996</v>
          </cell>
          <cell r="F114">
            <v>-1.327</v>
          </cell>
          <cell r="H114">
            <v>4.2</v>
          </cell>
          <cell r="I114">
            <v>-3.681</v>
          </cell>
          <cell r="K114">
            <v>1.6</v>
          </cell>
          <cell r="L114">
            <v>-6.0609999999999999</v>
          </cell>
          <cell r="O114">
            <v>13.375999999999999</v>
          </cell>
          <cell r="P114">
            <v>-11.068999999999997</v>
          </cell>
          <cell r="S114">
            <v>0.3</v>
          </cell>
          <cell r="T114">
            <v>-5.891</v>
          </cell>
          <cell r="V114">
            <v>0.3</v>
          </cell>
          <cell r="W114">
            <v>-6.0390000000000006</v>
          </cell>
          <cell r="Y114">
            <v>0.5</v>
          </cell>
          <cell r="Z114">
            <v>-6.9729999999999999</v>
          </cell>
          <cell r="AC114">
            <v>1.1000000000000001</v>
          </cell>
          <cell r="AD114">
            <v>-18.902999999999999</v>
          </cell>
          <cell r="AG114">
            <v>0</v>
          </cell>
          <cell r="AH114">
            <v>-6.729000000000001</v>
          </cell>
          <cell r="AJ114">
            <v>0</v>
          </cell>
          <cell r="AK114">
            <v>-6.7281000000000004</v>
          </cell>
          <cell r="AM114">
            <v>0</v>
          </cell>
          <cell r="AN114">
            <v>-7.3074999999999992</v>
          </cell>
          <cell r="AQ114">
            <v>0</v>
          </cell>
          <cell r="AR114">
            <v>-20.764600000000002</v>
          </cell>
          <cell r="AU114">
            <v>0</v>
          </cell>
          <cell r="AV114">
            <v>-7.2074000000000007</v>
          </cell>
          <cell r="AX114">
            <v>0</v>
          </cell>
          <cell r="AY114">
            <v>-7.1863999999999999</v>
          </cell>
          <cell r="BA114">
            <v>0</v>
          </cell>
          <cell r="BB114">
            <v>-7.5289999999999999</v>
          </cell>
          <cell r="BE114">
            <v>0</v>
          </cell>
          <cell r="BF114">
            <v>-21.922800000000002</v>
          </cell>
          <cell r="BI114">
            <v>14.475999999999999</v>
          </cell>
          <cell r="BJ114">
            <v>-72.659400000000005</v>
          </cell>
        </row>
        <row r="115">
          <cell r="A115">
            <v>-72.65936279296875</v>
          </cell>
        </row>
        <row r="116">
          <cell r="A116" t="str">
            <v>P.O.s NOT RELEASED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K116">
            <v>0.9</v>
          </cell>
          <cell r="L116">
            <v>0.9</v>
          </cell>
          <cell r="O116">
            <v>0.9</v>
          </cell>
          <cell r="P116">
            <v>0.9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Y116">
            <v>0</v>
          </cell>
          <cell r="Z116">
            <v>0</v>
          </cell>
          <cell r="AC116">
            <v>0</v>
          </cell>
          <cell r="AD116">
            <v>0</v>
          </cell>
          <cell r="AG116">
            <v>0</v>
          </cell>
          <cell r="AH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Q116">
            <v>0</v>
          </cell>
          <cell r="AR116">
            <v>0</v>
          </cell>
          <cell r="AU116">
            <v>0</v>
          </cell>
          <cell r="AV116">
            <v>0</v>
          </cell>
          <cell r="AX116">
            <v>0</v>
          </cell>
          <cell r="AY116">
            <v>0</v>
          </cell>
          <cell r="BA116">
            <v>0</v>
          </cell>
          <cell r="BB116">
            <v>0</v>
          </cell>
          <cell r="BE116">
            <v>0</v>
          </cell>
          <cell r="BF116">
            <v>0</v>
          </cell>
          <cell r="BI116">
            <v>0.9</v>
          </cell>
          <cell r="BJ116">
            <v>0.9</v>
          </cell>
        </row>
        <row r="117">
          <cell r="A117" t="str">
            <v>ISSUES/PULL-IN</v>
          </cell>
          <cell r="E117">
            <v>0</v>
          </cell>
          <cell r="F117">
            <v>0</v>
          </cell>
          <cell r="H117">
            <v>0.1</v>
          </cell>
          <cell r="I117">
            <v>0.1</v>
          </cell>
          <cell r="K117">
            <v>4</v>
          </cell>
          <cell r="L117">
            <v>2.7</v>
          </cell>
          <cell r="O117">
            <v>4.0999999999999996</v>
          </cell>
          <cell r="P117">
            <v>2.8000000000000003</v>
          </cell>
          <cell r="S117">
            <v>0</v>
          </cell>
          <cell r="T117">
            <v>0</v>
          </cell>
          <cell r="V117">
            <v>4.5</v>
          </cell>
          <cell r="W117">
            <v>3.9000000000000004</v>
          </cell>
          <cell r="Y117">
            <v>3.7</v>
          </cell>
          <cell r="Z117">
            <v>1.1000000000000001</v>
          </cell>
          <cell r="AC117">
            <v>8.1999999999999993</v>
          </cell>
          <cell r="AD117">
            <v>5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Q117">
            <v>0</v>
          </cell>
          <cell r="AR117">
            <v>0</v>
          </cell>
          <cell r="AU117">
            <v>0</v>
          </cell>
          <cell r="AV117">
            <v>0</v>
          </cell>
          <cell r="AX117">
            <v>0</v>
          </cell>
          <cell r="AY117">
            <v>0</v>
          </cell>
          <cell r="BA117">
            <v>0</v>
          </cell>
          <cell r="BB117">
            <v>0</v>
          </cell>
          <cell r="BE117">
            <v>0</v>
          </cell>
          <cell r="BF117">
            <v>0</v>
          </cell>
          <cell r="BI117">
            <v>12.299999999999999</v>
          </cell>
          <cell r="BJ117">
            <v>7.8000000000000007</v>
          </cell>
        </row>
        <row r="118">
          <cell r="A118" t="str">
            <v>BOOK/SHIP TO GO</v>
          </cell>
          <cell r="E118">
            <v>0</v>
          </cell>
          <cell r="F118">
            <v>0</v>
          </cell>
          <cell r="H118">
            <v>4.3</v>
          </cell>
          <cell r="I118">
            <v>3.3</v>
          </cell>
          <cell r="K118">
            <v>11.7</v>
          </cell>
          <cell r="L118">
            <v>6.9</v>
          </cell>
          <cell r="O118">
            <v>16</v>
          </cell>
          <cell r="P118">
            <v>10.199999999999999</v>
          </cell>
          <cell r="S118">
            <v>0</v>
          </cell>
          <cell r="T118">
            <v>0</v>
          </cell>
          <cell r="V118">
            <v>2.2999999999999998</v>
          </cell>
          <cell r="W118">
            <v>1.3</v>
          </cell>
          <cell r="Y118">
            <v>3.3</v>
          </cell>
          <cell r="Z118">
            <v>1.7</v>
          </cell>
          <cell r="AC118">
            <v>5.6</v>
          </cell>
          <cell r="AD118">
            <v>3</v>
          </cell>
          <cell r="AG118">
            <v>13.955</v>
          </cell>
          <cell r="AH118">
            <v>9.2260000000000009</v>
          </cell>
          <cell r="AJ118">
            <v>13.956</v>
          </cell>
          <cell r="AK118">
            <v>9.2270000000000003</v>
          </cell>
          <cell r="AM118">
            <v>17.95</v>
          </cell>
          <cell r="AN118">
            <v>11.747</v>
          </cell>
          <cell r="AQ118">
            <v>45.861000000000004</v>
          </cell>
          <cell r="AR118">
            <v>30.200000000000003</v>
          </cell>
          <cell r="AU118">
            <v>21.952000000000002</v>
          </cell>
          <cell r="AV118">
            <v>14.365</v>
          </cell>
          <cell r="AX118">
            <v>21.954999999999998</v>
          </cell>
          <cell r="AY118">
            <v>14.367000000000001</v>
          </cell>
          <cell r="BA118">
            <v>22.001999999999999</v>
          </cell>
          <cell r="BB118">
            <v>14.398</v>
          </cell>
          <cell r="BE118">
            <v>65.908999999999992</v>
          </cell>
          <cell r="BF118">
            <v>43.129999999999995</v>
          </cell>
          <cell r="BI118">
            <v>133.37</v>
          </cell>
          <cell r="BJ118">
            <v>86.53</v>
          </cell>
        </row>
        <row r="119">
          <cell r="E119" t="str">
            <v xml:space="preserve">_____ </v>
          </cell>
          <cell r="F119" t="str">
            <v xml:space="preserve">_____ </v>
          </cell>
          <cell r="H119" t="str">
            <v xml:space="preserve">_____ </v>
          </cell>
          <cell r="I119" t="str">
            <v xml:space="preserve">_____ </v>
          </cell>
          <cell r="K119" t="str">
            <v xml:space="preserve">_____ </v>
          </cell>
          <cell r="L119" t="str">
            <v xml:space="preserve">_____ </v>
          </cell>
          <cell r="O119" t="str">
            <v xml:space="preserve">_____ </v>
          </cell>
          <cell r="P119" t="str">
            <v xml:space="preserve">_____ </v>
          </cell>
          <cell r="S119" t="str">
            <v xml:space="preserve">_____ </v>
          </cell>
          <cell r="T119" t="str">
            <v xml:space="preserve">_____ </v>
          </cell>
          <cell r="V119" t="str">
            <v xml:space="preserve">_____ </v>
          </cell>
          <cell r="W119" t="str">
            <v xml:space="preserve">_____ </v>
          </cell>
          <cell r="Y119" t="str">
            <v xml:space="preserve">_____ </v>
          </cell>
          <cell r="Z119" t="str">
            <v xml:space="preserve">_____ </v>
          </cell>
          <cell r="AC119" t="str">
            <v xml:space="preserve">_____ </v>
          </cell>
          <cell r="AD119" t="str">
            <v xml:space="preserve">_____ </v>
          </cell>
          <cell r="AG119" t="str">
            <v xml:space="preserve">_____ </v>
          </cell>
          <cell r="AH119" t="str">
            <v xml:space="preserve">_____ </v>
          </cell>
          <cell r="AJ119" t="str">
            <v xml:space="preserve">_____ </v>
          </cell>
          <cell r="AK119" t="str">
            <v xml:space="preserve">_____ </v>
          </cell>
          <cell r="AM119" t="str">
            <v xml:space="preserve">_____ </v>
          </cell>
          <cell r="AN119" t="str">
            <v xml:space="preserve">_____ </v>
          </cell>
          <cell r="AQ119" t="str">
            <v xml:space="preserve">_____ </v>
          </cell>
          <cell r="AR119" t="str">
            <v xml:space="preserve">_____ </v>
          </cell>
          <cell r="AU119" t="str">
            <v xml:space="preserve">_____ </v>
          </cell>
          <cell r="AV119" t="str">
            <v xml:space="preserve">_____ </v>
          </cell>
          <cell r="AX119" t="str">
            <v xml:space="preserve">_____ </v>
          </cell>
          <cell r="AY119" t="str">
            <v xml:space="preserve">_____ </v>
          </cell>
          <cell r="BA119" t="str">
            <v xml:space="preserve">_____ </v>
          </cell>
          <cell r="BB119" t="str">
            <v xml:space="preserve">_____ </v>
          </cell>
          <cell r="BE119" t="str">
            <v xml:space="preserve">_____ </v>
          </cell>
          <cell r="BF119" t="str">
            <v xml:space="preserve">_____ </v>
          </cell>
          <cell r="BI119" t="str">
            <v xml:space="preserve">_____ </v>
          </cell>
          <cell r="BJ119" t="str">
            <v xml:space="preserve">_____ </v>
          </cell>
        </row>
        <row r="120">
          <cell r="B120" t="str">
            <v>SUBTOTAL</v>
          </cell>
          <cell r="E120">
            <v>0</v>
          </cell>
          <cell r="F120">
            <v>0</v>
          </cell>
          <cell r="H120">
            <v>4.3999999999999995</v>
          </cell>
          <cell r="I120">
            <v>3.4</v>
          </cell>
          <cell r="K120">
            <v>16.600000000000001</v>
          </cell>
          <cell r="L120">
            <v>10.5</v>
          </cell>
          <cell r="O120">
            <v>21</v>
          </cell>
          <cell r="P120">
            <v>13.899999999999999</v>
          </cell>
          <cell r="S120">
            <v>0</v>
          </cell>
          <cell r="T120">
            <v>0</v>
          </cell>
          <cell r="V120">
            <v>6.8</v>
          </cell>
          <cell r="W120">
            <v>5.2</v>
          </cell>
          <cell r="Y120">
            <v>7</v>
          </cell>
          <cell r="Z120">
            <v>2.8</v>
          </cell>
          <cell r="AC120">
            <v>13.799999999999999</v>
          </cell>
          <cell r="AD120">
            <v>8</v>
          </cell>
          <cell r="AG120">
            <v>13.955</v>
          </cell>
          <cell r="AH120">
            <v>9.2260000000000009</v>
          </cell>
          <cell r="AJ120">
            <v>13.956</v>
          </cell>
          <cell r="AK120">
            <v>9.2270000000000003</v>
          </cell>
          <cell r="AM120">
            <v>17.95</v>
          </cell>
          <cell r="AN120">
            <v>11.747</v>
          </cell>
          <cell r="AQ120">
            <v>45.861000000000004</v>
          </cell>
          <cell r="AR120">
            <v>30.200000000000003</v>
          </cell>
          <cell r="AU120">
            <v>21.952000000000002</v>
          </cell>
          <cell r="AV120">
            <v>14.365</v>
          </cell>
          <cell r="AX120">
            <v>21.954999999999998</v>
          </cell>
          <cell r="AY120">
            <v>14.367000000000001</v>
          </cell>
          <cell r="BA120">
            <v>22.001999999999999</v>
          </cell>
          <cell r="BB120">
            <v>14.398</v>
          </cell>
          <cell r="BE120">
            <v>65.908999999999992</v>
          </cell>
          <cell r="BF120">
            <v>43.129999999999995</v>
          </cell>
          <cell r="BI120">
            <v>146.57</v>
          </cell>
          <cell r="BJ120">
            <v>95.23</v>
          </cell>
        </row>
        <row r="122">
          <cell r="A122" t="str">
            <v>CURRENT VIEW</v>
          </cell>
          <cell r="E122">
            <v>7.5760000000000005</v>
          </cell>
          <cell r="F122">
            <v>-1.3269999999999991</v>
          </cell>
          <cell r="H122">
            <v>8.6</v>
          </cell>
          <cell r="I122">
            <v>-0.28099999999999958</v>
          </cell>
          <cell r="K122">
            <v>18.200000000000003</v>
          </cell>
          <cell r="L122">
            <v>4.4390000000000001</v>
          </cell>
          <cell r="O122">
            <v>34.376000000000005</v>
          </cell>
          <cell r="P122">
            <v>2.8310000000000013</v>
          </cell>
          <cell r="S122">
            <v>0.3</v>
          </cell>
          <cell r="T122">
            <v>-5.891</v>
          </cell>
          <cell r="V122">
            <v>7.1</v>
          </cell>
          <cell r="W122">
            <v>-0.83900000000000063</v>
          </cell>
          <cell r="Y122">
            <v>7.5</v>
          </cell>
          <cell r="Z122">
            <v>-4.1729999999999992</v>
          </cell>
          <cell r="AC122">
            <v>14.899999999999999</v>
          </cell>
          <cell r="AD122">
            <v>-10.902999999999999</v>
          </cell>
          <cell r="AG122">
            <v>13.955</v>
          </cell>
          <cell r="AH122">
            <v>2.4970000000000003</v>
          </cell>
          <cell r="AJ122">
            <v>13.956</v>
          </cell>
          <cell r="AK122">
            <v>2.4988999999999999</v>
          </cell>
          <cell r="AM122">
            <v>17.95</v>
          </cell>
          <cell r="AN122">
            <v>4.4395000000000007</v>
          </cell>
          <cell r="AQ122">
            <v>45.861000000000004</v>
          </cell>
          <cell r="AR122">
            <v>9.4354000000000013</v>
          </cell>
          <cell r="AU122">
            <v>21.952000000000002</v>
          </cell>
          <cell r="AV122">
            <v>7.1575999999999977</v>
          </cell>
          <cell r="AX122">
            <v>21.955000000000002</v>
          </cell>
          <cell r="AY122">
            <v>7.180600000000001</v>
          </cell>
          <cell r="BA122">
            <v>22.002000000000002</v>
          </cell>
          <cell r="BB122">
            <v>6.8690000000000007</v>
          </cell>
          <cell r="BE122">
            <v>65.909000000000006</v>
          </cell>
          <cell r="BF122">
            <v>21.2072</v>
          </cell>
          <cell r="BI122">
            <v>161.04599999999999</v>
          </cell>
          <cell r="BJ122">
            <v>22.570600000000006</v>
          </cell>
        </row>
        <row r="123">
          <cell r="A123">
            <v>22.570587158203125</v>
          </cell>
        </row>
        <row r="124">
          <cell r="A124" t="str">
            <v>AOP</v>
          </cell>
          <cell r="E124">
            <v>8.9960000000000004</v>
          </cell>
          <cell r="F124">
            <v>0.61776800000000054</v>
          </cell>
          <cell r="H124">
            <v>8.9920000000000009</v>
          </cell>
          <cell r="I124">
            <v>0.61617600000000006</v>
          </cell>
          <cell r="K124">
            <v>8.9809999999999999</v>
          </cell>
          <cell r="L124">
            <v>0.3988980000000002</v>
          </cell>
          <cell r="O124">
            <v>26.969000000000001</v>
          </cell>
          <cell r="P124">
            <v>1.6328420000000008</v>
          </cell>
          <cell r="S124">
            <v>9.9659999999999993</v>
          </cell>
          <cell r="T124">
            <v>0.56399999999999939</v>
          </cell>
          <cell r="V124">
            <v>10.045999999999999</v>
          </cell>
          <cell r="W124">
            <v>0.64199999999999979</v>
          </cell>
          <cell r="Y124">
            <v>10.039</v>
          </cell>
          <cell r="Z124">
            <v>0.41699999999999948</v>
          </cell>
          <cell r="AC124">
            <v>30.051000000000002</v>
          </cell>
          <cell r="AD124">
            <v>1.6229999999999984</v>
          </cell>
          <cell r="AG124">
            <v>13.955</v>
          </cell>
          <cell r="AH124">
            <v>2.4970000000000003</v>
          </cell>
          <cell r="AJ124">
            <v>13.956</v>
          </cell>
          <cell r="AK124">
            <v>2.4988999999999999</v>
          </cell>
          <cell r="AM124">
            <v>17.95</v>
          </cell>
          <cell r="AN124">
            <v>4.4395000000000007</v>
          </cell>
          <cell r="AQ124">
            <v>45.861000000000004</v>
          </cell>
          <cell r="AR124">
            <v>9.4354000000000013</v>
          </cell>
          <cell r="AU124">
            <v>21.952000000000002</v>
          </cell>
          <cell r="AV124">
            <v>7.1575999999999977</v>
          </cell>
          <cell r="AX124">
            <v>21.955000000000002</v>
          </cell>
          <cell r="AY124">
            <v>7.180600000000001</v>
          </cell>
          <cell r="BA124">
            <v>22.002000000000002</v>
          </cell>
          <cell r="BB124">
            <v>6.8690000000000007</v>
          </cell>
          <cell r="BE124">
            <v>65.909000000000006</v>
          </cell>
          <cell r="BF124">
            <v>21.2072</v>
          </cell>
          <cell r="BI124">
            <v>168.79000000000002</v>
          </cell>
          <cell r="BJ124">
            <v>33.898442000000003</v>
          </cell>
        </row>
        <row r="125">
          <cell r="A125">
            <v>33.8984375</v>
          </cell>
        </row>
        <row r="126">
          <cell r="A126" t="str">
            <v>GAP TO CLOSE</v>
          </cell>
          <cell r="E126">
            <v>-1.42</v>
          </cell>
          <cell r="F126">
            <v>-1.9447679999999996</v>
          </cell>
          <cell r="H126">
            <v>-0.39200000000000124</v>
          </cell>
          <cell r="I126">
            <v>-0.89717599999999964</v>
          </cell>
          <cell r="K126">
            <v>9.219000000000003</v>
          </cell>
          <cell r="L126">
            <v>4.0401020000000001</v>
          </cell>
          <cell r="O126">
            <v>7.4070000000000036</v>
          </cell>
          <cell r="P126">
            <v>1.1981580000000005</v>
          </cell>
          <cell r="S126">
            <v>-9.6659999999999986</v>
          </cell>
          <cell r="T126">
            <v>-6.4549999999999992</v>
          </cell>
          <cell r="V126">
            <v>-2.9459999999999997</v>
          </cell>
          <cell r="W126">
            <v>-1.4810000000000003</v>
          </cell>
          <cell r="Y126">
            <v>-2.5389999999999997</v>
          </cell>
          <cell r="Z126">
            <v>-4.589999999999999</v>
          </cell>
          <cell r="AC126">
            <v>-15.151000000000003</v>
          </cell>
          <cell r="AD126">
            <v>-12.525999999999996</v>
          </cell>
          <cell r="AG126">
            <v>0</v>
          </cell>
          <cell r="AH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Q126">
            <v>0</v>
          </cell>
          <cell r="AR126">
            <v>0</v>
          </cell>
          <cell r="AU126">
            <v>0</v>
          </cell>
          <cell r="AV126">
            <v>0</v>
          </cell>
          <cell r="AX126">
            <v>0</v>
          </cell>
          <cell r="AY126">
            <v>0</v>
          </cell>
          <cell r="BA126">
            <v>0</v>
          </cell>
          <cell r="BB126">
            <v>0</v>
          </cell>
          <cell r="BE126">
            <v>0</v>
          </cell>
          <cell r="BF126">
            <v>0</v>
          </cell>
          <cell r="BI126">
            <v>-7.7440000000000282</v>
          </cell>
          <cell r="BJ126">
            <v>-11.327841999999997</v>
          </cell>
        </row>
        <row r="127">
          <cell r="A127">
            <v>-11.327835083007813</v>
          </cell>
        </row>
        <row r="128">
          <cell r="A128" t="str">
            <v>ADDL OPPORTUNITIES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12.700000000000001</v>
          </cell>
          <cell r="L128">
            <v>7.8999999999999995</v>
          </cell>
          <cell r="O128">
            <v>12.700000000000001</v>
          </cell>
          <cell r="P128">
            <v>7.8999999999999995</v>
          </cell>
          <cell r="S128">
            <v>0.7</v>
          </cell>
          <cell r="T128">
            <v>0.4</v>
          </cell>
          <cell r="V128">
            <v>0.3</v>
          </cell>
          <cell r="W128">
            <v>0</v>
          </cell>
          <cell r="Y128">
            <v>14.8</v>
          </cell>
          <cell r="Z128">
            <v>8</v>
          </cell>
          <cell r="AC128">
            <v>15.8</v>
          </cell>
          <cell r="AD128">
            <v>8.4</v>
          </cell>
          <cell r="AG128">
            <v>0</v>
          </cell>
          <cell r="AH128">
            <v>0</v>
          </cell>
          <cell r="AJ128">
            <v>0</v>
          </cell>
          <cell r="AK128">
            <v>0</v>
          </cell>
          <cell r="AM128">
            <v>0</v>
          </cell>
          <cell r="AN128">
            <v>0</v>
          </cell>
          <cell r="AQ128">
            <v>0</v>
          </cell>
          <cell r="AR128">
            <v>0</v>
          </cell>
          <cell r="AU128">
            <v>0</v>
          </cell>
          <cell r="AV128">
            <v>0</v>
          </cell>
          <cell r="AX128">
            <v>0</v>
          </cell>
          <cell r="AY128">
            <v>0</v>
          </cell>
          <cell r="BA128">
            <v>0</v>
          </cell>
          <cell r="BB128">
            <v>0</v>
          </cell>
          <cell r="BE128">
            <v>0</v>
          </cell>
          <cell r="BF128">
            <v>0</v>
          </cell>
          <cell r="BI128">
            <v>28.5</v>
          </cell>
          <cell r="BJ128">
            <v>16.3</v>
          </cell>
        </row>
        <row r="133">
          <cell r="A133" t="str">
            <v>ALCATEL USA, INC.</v>
          </cell>
        </row>
        <row r="134">
          <cell r="A134" t="str">
            <v>MOTOROLA</v>
          </cell>
        </row>
        <row r="135">
          <cell r="A135" t="str">
            <v>1Q00 OUTLOOK</v>
          </cell>
        </row>
        <row r="136">
          <cell r="A136" t="str">
            <v>1Q01 OUTLOOK</v>
          </cell>
        </row>
        <row r="137">
          <cell r="A137" t="str">
            <v>SALES / PROFIT ROADMAP</v>
          </cell>
        </row>
        <row r="138">
          <cell r="A138" t="str">
            <v>$M</v>
          </cell>
        </row>
        <row r="140">
          <cell r="E140" t="str">
            <v>JAN</v>
          </cell>
          <cell r="H140" t="str">
            <v>FEB</v>
          </cell>
          <cell r="K140" t="str">
            <v>MAR</v>
          </cell>
          <cell r="O140" t="str">
            <v>1Q01</v>
          </cell>
          <cell r="S140" t="str">
            <v>APR</v>
          </cell>
          <cell r="V140" t="str">
            <v>MAY</v>
          </cell>
          <cell r="Y140" t="str">
            <v>JUN</v>
          </cell>
          <cell r="AC140" t="str">
            <v>2Q01</v>
          </cell>
          <cell r="AG140" t="str">
            <v>JUL</v>
          </cell>
          <cell r="AJ140" t="str">
            <v>AUG</v>
          </cell>
          <cell r="AM140" t="str">
            <v>SEP</v>
          </cell>
          <cell r="AQ140" t="str">
            <v>3Q01</v>
          </cell>
          <cell r="AU140" t="str">
            <v>OCT</v>
          </cell>
          <cell r="AX140" t="str">
            <v>NOV</v>
          </cell>
          <cell r="BA140" t="str">
            <v>DEC</v>
          </cell>
          <cell r="BE140" t="str">
            <v>4Q01</v>
          </cell>
          <cell r="BI140" t="str">
            <v>4Q00</v>
          </cell>
        </row>
        <row r="141">
          <cell r="E141" t="str">
            <v>SALES</v>
          </cell>
          <cell r="F141" t="str">
            <v>PROFIT</v>
          </cell>
          <cell r="H141" t="str">
            <v>SALES</v>
          </cell>
          <cell r="I141" t="str">
            <v>PROFIT</v>
          </cell>
          <cell r="K141" t="str">
            <v>SALES</v>
          </cell>
          <cell r="L141" t="str">
            <v>PROFIT</v>
          </cell>
          <cell r="O141" t="str">
            <v>SALES</v>
          </cell>
          <cell r="P141" t="str">
            <v>PROFIT</v>
          </cell>
          <cell r="S141" t="str">
            <v>SALES</v>
          </cell>
          <cell r="T141" t="str">
            <v>PROFIT</v>
          </cell>
          <cell r="V141" t="str">
            <v>SALES</v>
          </cell>
          <cell r="W141" t="str">
            <v>PROFIT</v>
          </cell>
          <cell r="Y141" t="str">
            <v>SALES</v>
          </cell>
          <cell r="Z141" t="str">
            <v>PROFIT</v>
          </cell>
          <cell r="AC141" t="str">
            <v>SALES</v>
          </cell>
          <cell r="AD141" t="str">
            <v>PROFIT</v>
          </cell>
          <cell r="AG141" t="str">
            <v>SALES</v>
          </cell>
          <cell r="AH141" t="str">
            <v>PROFIT</v>
          </cell>
          <cell r="AJ141" t="str">
            <v>SALES</v>
          </cell>
          <cell r="AK141" t="str">
            <v>PROFIT</v>
          </cell>
          <cell r="AM141" t="str">
            <v>SALES</v>
          </cell>
          <cell r="AN141" t="str">
            <v>PROFIT</v>
          </cell>
          <cell r="AQ141" t="str">
            <v>SALES</v>
          </cell>
          <cell r="AR141" t="str">
            <v>PROFIT</v>
          </cell>
          <cell r="AU141" t="str">
            <v>SALES</v>
          </cell>
          <cell r="AV141" t="str">
            <v>PROFIT</v>
          </cell>
          <cell r="AX141" t="str">
            <v>SALES</v>
          </cell>
          <cell r="AY141" t="str">
            <v>PROFIT</v>
          </cell>
          <cell r="BA141" t="str">
            <v>SALES</v>
          </cell>
          <cell r="BB141" t="str">
            <v>PROFIT</v>
          </cell>
          <cell r="BE141" t="str">
            <v>SALES</v>
          </cell>
          <cell r="BF141" t="str">
            <v>PROFIT</v>
          </cell>
          <cell r="BI141" t="str">
            <v>SALES</v>
          </cell>
          <cell r="BJ141" t="str">
            <v>PROFIT</v>
          </cell>
        </row>
        <row r="142">
          <cell r="A142" t="str">
            <v>EXPENSES</v>
          </cell>
          <cell r="F142">
            <v>-1.3800000000000001</v>
          </cell>
          <cell r="I142">
            <v>-2.9950000000000001</v>
          </cell>
          <cell r="L142">
            <v>-4.0380000000000003</v>
          </cell>
          <cell r="O142">
            <v>0</v>
          </cell>
          <cell r="P142">
            <v>-8.4130000000000003</v>
          </cell>
          <cell r="T142">
            <v>-2.4810000000000003</v>
          </cell>
          <cell r="W142">
            <v>-2.351</v>
          </cell>
          <cell r="Z142">
            <v>-3.2989999999999999</v>
          </cell>
          <cell r="AC142">
            <v>0</v>
          </cell>
          <cell r="AD142">
            <v>-8.1310000000000002</v>
          </cell>
          <cell r="AH142">
            <v>-2.2829999999999999</v>
          </cell>
          <cell r="AK142">
            <v>-2.3049999999999997</v>
          </cell>
          <cell r="AN142">
            <v>-3.2960000000000003</v>
          </cell>
          <cell r="AQ142">
            <v>0</v>
          </cell>
          <cell r="AR142">
            <v>-7.8839999999999995</v>
          </cell>
          <cell r="AV142">
            <v>-2.3170000000000002</v>
          </cell>
          <cell r="AY142">
            <v>-2.448</v>
          </cell>
          <cell r="BB142">
            <v>-3.12</v>
          </cell>
          <cell r="BE142">
            <v>0</v>
          </cell>
          <cell r="BF142">
            <v>-7.8850000000000007</v>
          </cell>
          <cell r="BI142">
            <v>0</v>
          </cell>
          <cell r="BJ142">
            <v>-32.313000000000002</v>
          </cell>
        </row>
        <row r="144">
          <cell r="A144" t="str">
            <v>SHIPPED</v>
          </cell>
          <cell r="E144">
            <v>9.234</v>
          </cell>
          <cell r="F144">
            <v>7.2560000000000002</v>
          </cell>
          <cell r="H144">
            <v>6.3</v>
          </cell>
          <cell r="I144">
            <v>4.9000000000000004</v>
          </cell>
          <cell r="K144">
            <v>0</v>
          </cell>
          <cell r="L144">
            <v>0</v>
          </cell>
          <cell r="O144">
            <v>15.533999999999999</v>
          </cell>
          <cell r="P144">
            <v>12.156000000000001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Y144">
            <v>0</v>
          </cell>
          <cell r="Z144">
            <v>0</v>
          </cell>
          <cell r="AC144">
            <v>0</v>
          </cell>
          <cell r="AD144">
            <v>0</v>
          </cell>
          <cell r="AQ144">
            <v>0</v>
          </cell>
          <cell r="AR144">
            <v>0</v>
          </cell>
          <cell r="BE144">
            <v>0</v>
          </cell>
          <cell r="BF144">
            <v>0</v>
          </cell>
          <cell r="BI144">
            <v>15.533999999999999</v>
          </cell>
          <cell r="BJ144">
            <v>12.156000000000001</v>
          </cell>
        </row>
        <row r="145">
          <cell r="A145" t="str">
            <v>SHIPPABLE BACKLOG</v>
          </cell>
          <cell r="E145">
            <v>0</v>
          </cell>
          <cell r="F145">
            <v>0</v>
          </cell>
          <cell r="H145">
            <v>2</v>
          </cell>
          <cell r="I145">
            <v>1.6</v>
          </cell>
          <cell r="K145">
            <v>12.9</v>
          </cell>
          <cell r="L145">
            <v>10.9</v>
          </cell>
          <cell r="O145">
            <v>14.9</v>
          </cell>
          <cell r="P145">
            <v>12.5</v>
          </cell>
          <cell r="S145">
            <v>7.1</v>
          </cell>
          <cell r="T145">
            <v>5.6</v>
          </cell>
          <cell r="V145">
            <v>0</v>
          </cell>
          <cell r="W145">
            <v>-0.1</v>
          </cell>
          <cell r="Y145">
            <v>5.3</v>
          </cell>
          <cell r="Z145">
            <v>5.2</v>
          </cell>
          <cell r="AC145">
            <v>12.399999999999999</v>
          </cell>
          <cell r="AD145">
            <v>10.7</v>
          </cell>
          <cell r="AG145">
            <v>0</v>
          </cell>
          <cell r="AH145">
            <v>0</v>
          </cell>
          <cell r="AJ145">
            <v>0</v>
          </cell>
          <cell r="AK145">
            <v>0</v>
          </cell>
          <cell r="AQ145">
            <v>0</v>
          </cell>
          <cell r="AR145">
            <v>0</v>
          </cell>
          <cell r="AU145">
            <v>0</v>
          </cell>
          <cell r="AV145">
            <v>0</v>
          </cell>
          <cell r="AX145">
            <v>0</v>
          </cell>
          <cell r="AY145">
            <v>0</v>
          </cell>
          <cell r="BE145">
            <v>0</v>
          </cell>
          <cell r="BF145">
            <v>0</v>
          </cell>
          <cell r="BI145">
            <v>27.299999999999997</v>
          </cell>
          <cell r="BJ145">
            <v>23.2</v>
          </cell>
        </row>
        <row r="146">
          <cell r="E146" t="str">
            <v xml:space="preserve">_____ </v>
          </cell>
          <cell r="F146" t="str">
            <v xml:space="preserve">_____ </v>
          </cell>
          <cell r="H146" t="str">
            <v xml:space="preserve">_____ </v>
          </cell>
          <cell r="I146" t="str">
            <v xml:space="preserve">_____ </v>
          </cell>
          <cell r="K146" t="str">
            <v xml:space="preserve">_____ </v>
          </cell>
          <cell r="L146" t="str">
            <v xml:space="preserve">_____ </v>
          </cell>
          <cell r="O146" t="str">
            <v xml:space="preserve">_____ </v>
          </cell>
          <cell r="P146" t="str">
            <v xml:space="preserve">_____ </v>
          </cell>
          <cell r="S146" t="str">
            <v xml:space="preserve">_____ </v>
          </cell>
          <cell r="T146" t="str">
            <v xml:space="preserve">_____ </v>
          </cell>
          <cell r="V146" t="str">
            <v xml:space="preserve">_____ </v>
          </cell>
          <cell r="W146" t="str">
            <v xml:space="preserve">_____ </v>
          </cell>
          <cell r="Y146" t="str">
            <v xml:space="preserve">_____ </v>
          </cell>
          <cell r="Z146" t="str">
            <v xml:space="preserve">_____ </v>
          </cell>
          <cell r="AC146" t="str">
            <v xml:space="preserve">_____ </v>
          </cell>
          <cell r="AD146" t="str">
            <v xml:space="preserve">_____ </v>
          </cell>
          <cell r="AG146" t="str">
            <v xml:space="preserve">_____ </v>
          </cell>
          <cell r="AH146" t="str">
            <v xml:space="preserve">_____ </v>
          </cell>
          <cell r="AJ146" t="str">
            <v xml:space="preserve">_____ </v>
          </cell>
          <cell r="AK146" t="str">
            <v xml:space="preserve">_____ </v>
          </cell>
          <cell r="AM146" t="str">
            <v xml:space="preserve">_____ </v>
          </cell>
          <cell r="AN146" t="str">
            <v xml:space="preserve">_____ </v>
          </cell>
          <cell r="AQ146" t="str">
            <v xml:space="preserve">_____ </v>
          </cell>
          <cell r="AR146" t="str">
            <v xml:space="preserve">_____ </v>
          </cell>
          <cell r="AU146" t="str">
            <v xml:space="preserve">_____ </v>
          </cell>
          <cell r="AV146" t="str">
            <v xml:space="preserve">_____ </v>
          </cell>
          <cell r="AX146" t="str">
            <v xml:space="preserve">_____ </v>
          </cell>
          <cell r="AY146" t="str">
            <v xml:space="preserve">_____ </v>
          </cell>
          <cell r="BA146" t="str">
            <v xml:space="preserve">_____ </v>
          </cell>
          <cell r="BB146" t="str">
            <v xml:space="preserve">_____ </v>
          </cell>
          <cell r="BE146" t="str">
            <v xml:space="preserve">_____ </v>
          </cell>
          <cell r="BF146" t="str">
            <v xml:space="preserve">_____ </v>
          </cell>
          <cell r="BI146" t="str">
            <v xml:space="preserve">_____ </v>
          </cell>
          <cell r="BJ146" t="str">
            <v xml:space="preserve">_____ </v>
          </cell>
        </row>
        <row r="147">
          <cell r="A147">
            <v>23.199996948242188</v>
          </cell>
          <cell r="B147" t="str">
            <v>SUBTOTAL</v>
          </cell>
          <cell r="E147">
            <v>9.234</v>
          </cell>
          <cell r="F147">
            <v>5.8760000000000003</v>
          </cell>
          <cell r="H147">
            <v>8.3000000000000007</v>
          </cell>
          <cell r="I147">
            <v>3.5050000000000003</v>
          </cell>
          <cell r="K147">
            <v>12.9</v>
          </cell>
          <cell r="L147">
            <v>6.8620000000000001</v>
          </cell>
          <cell r="O147">
            <v>30.433999999999997</v>
          </cell>
          <cell r="P147">
            <v>16.243000000000002</v>
          </cell>
          <cell r="S147">
            <v>7.1</v>
          </cell>
          <cell r="T147">
            <v>3.1189999999999993</v>
          </cell>
          <cell r="V147">
            <v>0</v>
          </cell>
          <cell r="W147">
            <v>-2.4510000000000001</v>
          </cell>
          <cell r="Y147">
            <v>5.3</v>
          </cell>
          <cell r="Z147">
            <v>1.9010000000000002</v>
          </cell>
          <cell r="AC147">
            <v>12.399999999999999</v>
          </cell>
          <cell r="AD147">
            <v>2.5689999999999991</v>
          </cell>
          <cell r="AG147">
            <v>0</v>
          </cell>
          <cell r="AH147">
            <v>-2.2829999999999999</v>
          </cell>
          <cell r="AJ147">
            <v>0</v>
          </cell>
          <cell r="AK147">
            <v>-2.3049999999999997</v>
          </cell>
          <cell r="AM147">
            <v>0</v>
          </cell>
          <cell r="AN147">
            <v>-3.2960000000000003</v>
          </cell>
          <cell r="AQ147">
            <v>0</v>
          </cell>
          <cell r="AR147">
            <v>-7.8839999999999995</v>
          </cell>
          <cell r="AU147">
            <v>0</v>
          </cell>
          <cell r="AV147">
            <v>-2.3170000000000002</v>
          </cell>
          <cell r="AX147">
            <v>0</v>
          </cell>
          <cell r="AY147">
            <v>-2.448</v>
          </cell>
          <cell r="BA147">
            <v>0</v>
          </cell>
          <cell r="BB147">
            <v>-3.12</v>
          </cell>
          <cell r="BE147">
            <v>0</v>
          </cell>
          <cell r="BF147">
            <v>-7.8850000000000007</v>
          </cell>
          <cell r="BI147">
            <v>42.833999999999996</v>
          </cell>
          <cell r="BJ147">
            <v>3.0429999999999957</v>
          </cell>
        </row>
        <row r="148">
          <cell r="A148">
            <v>3.042999267578125</v>
          </cell>
        </row>
        <row r="149">
          <cell r="A149" t="str">
            <v>P.O.s NOT RELEASED</v>
          </cell>
          <cell r="E149">
            <v>0</v>
          </cell>
          <cell r="F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O149">
            <v>0</v>
          </cell>
          <cell r="P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Y149">
            <v>0</v>
          </cell>
          <cell r="Z149">
            <v>0</v>
          </cell>
          <cell r="AC149">
            <v>0</v>
          </cell>
          <cell r="AD149">
            <v>0</v>
          </cell>
          <cell r="AG149">
            <v>0</v>
          </cell>
          <cell r="AH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Q149">
            <v>0</v>
          </cell>
          <cell r="AR149">
            <v>0</v>
          </cell>
          <cell r="AU149">
            <v>0</v>
          </cell>
          <cell r="AV149">
            <v>0</v>
          </cell>
          <cell r="AX149">
            <v>0</v>
          </cell>
          <cell r="AY149">
            <v>0</v>
          </cell>
          <cell r="BA149">
            <v>0</v>
          </cell>
          <cell r="BB149">
            <v>0</v>
          </cell>
          <cell r="BE149">
            <v>0</v>
          </cell>
          <cell r="BF149">
            <v>0</v>
          </cell>
          <cell r="BI149">
            <v>0</v>
          </cell>
          <cell r="BJ149">
            <v>0</v>
          </cell>
        </row>
        <row r="150">
          <cell r="A150" t="str">
            <v>ISSUES/PULL-IN</v>
          </cell>
          <cell r="E150">
            <v>0</v>
          </cell>
          <cell r="F150">
            <v>0</v>
          </cell>
          <cell r="H150">
            <v>1</v>
          </cell>
          <cell r="I150">
            <v>0.7</v>
          </cell>
          <cell r="K150">
            <v>0</v>
          </cell>
          <cell r="L150">
            <v>0</v>
          </cell>
          <cell r="O150">
            <v>1</v>
          </cell>
          <cell r="P150">
            <v>0.7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Y150">
            <v>0</v>
          </cell>
          <cell r="Z150">
            <v>0</v>
          </cell>
          <cell r="AC150">
            <v>0</v>
          </cell>
          <cell r="AD150">
            <v>0</v>
          </cell>
          <cell r="AG150">
            <v>0</v>
          </cell>
          <cell r="AH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Q150">
            <v>0</v>
          </cell>
          <cell r="AR150">
            <v>0</v>
          </cell>
          <cell r="AU150">
            <v>0</v>
          </cell>
          <cell r="AV150">
            <v>0</v>
          </cell>
          <cell r="AX150">
            <v>0</v>
          </cell>
          <cell r="AY150">
            <v>0</v>
          </cell>
          <cell r="BA150">
            <v>0</v>
          </cell>
          <cell r="BB150">
            <v>0</v>
          </cell>
          <cell r="BE150">
            <v>0</v>
          </cell>
          <cell r="BF150">
            <v>0</v>
          </cell>
          <cell r="BI150">
            <v>1</v>
          </cell>
          <cell r="BJ150">
            <v>0.7</v>
          </cell>
        </row>
        <row r="151">
          <cell r="A151" t="str">
            <v>BOOK/SHIP TO GO</v>
          </cell>
          <cell r="E151">
            <v>0</v>
          </cell>
          <cell r="F151">
            <v>0</v>
          </cell>
          <cell r="H151">
            <v>0.4</v>
          </cell>
          <cell r="I151">
            <v>0.1</v>
          </cell>
          <cell r="K151">
            <v>1.4</v>
          </cell>
          <cell r="L151">
            <v>0.5</v>
          </cell>
          <cell r="O151">
            <v>1.7999999999999998</v>
          </cell>
          <cell r="P151">
            <v>0.6</v>
          </cell>
          <cell r="S151">
            <v>2.8</v>
          </cell>
          <cell r="T151">
            <v>1.9</v>
          </cell>
          <cell r="V151">
            <v>4.5999999999999996</v>
          </cell>
          <cell r="W151">
            <v>3.2</v>
          </cell>
          <cell r="Y151">
            <v>5.0999999999999996</v>
          </cell>
          <cell r="Z151">
            <v>3.6</v>
          </cell>
          <cell r="AC151">
            <v>12.5</v>
          </cell>
          <cell r="AD151">
            <v>8.6999999999999993</v>
          </cell>
          <cell r="AG151">
            <v>4.1790000000000003</v>
          </cell>
          <cell r="AH151">
            <v>2.887</v>
          </cell>
          <cell r="AJ151">
            <v>5.1790000000000003</v>
          </cell>
          <cell r="AK151">
            <v>3.7789999999999999</v>
          </cell>
          <cell r="AM151">
            <v>13.879</v>
          </cell>
          <cell r="AN151">
            <v>11.779</v>
          </cell>
          <cell r="AQ151">
            <v>23.237000000000002</v>
          </cell>
          <cell r="AR151">
            <v>18.445</v>
          </cell>
          <cell r="AU151">
            <v>2.6890000000000001</v>
          </cell>
          <cell r="AV151">
            <v>1.952</v>
          </cell>
          <cell r="AX151">
            <v>4.0880000000000001</v>
          </cell>
          <cell r="AY151">
            <v>2.8809999999999998</v>
          </cell>
          <cell r="BA151">
            <v>10.988</v>
          </cell>
          <cell r="BB151">
            <v>9.3350000000000009</v>
          </cell>
          <cell r="BE151">
            <v>17.765000000000001</v>
          </cell>
          <cell r="BF151">
            <v>14.168000000000001</v>
          </cell>
          <cell r="BI151">
            <v>55.302000000000007</v>
          </cell>
          <cell r="BJ151">
            <v>41.912999999999997</v>
          </cell>
        </row>
        <row r="152">
          <cell r="E152" t="str">
            <v xml:space="preserve">_____ </v>
          </cell>
          <cell r="F152" t="str">
            <v xml:space="preserve">_____ </v>
          </cell>
          <cell r="H152" t="str">
            <v xml:space="preserve">_____ </v>
          </cell>
          <cell r="I152" t="str">
            <v xml:space="preserve">_____ </v>
          </cell>
          <cell r="K152" t="str">
            <v xml:space="preserve">_____ </v>
          </cell>
          <cell r="L152" t="str">
            <v xml:space="preserve">_____ </v>
          </cell>
          <cell r="O152" t="str">
            <v xml:space="preserve">_____ </v>
          </cell>
          <cell r="P152" t="str">
            <v xml:space="preserve">_____ </v>
          </cell>
          <cell r="S152" t="str">
            <v xml:space="preserve">_____ </v>
          </cell>
          <cell r="T152" t="str">
            <v xml:space="preserve">_____ </v>
          </cell>
          <cell r="V152" t="str">
            <v xml:space="preserve">_____ </v>
          </cell>
          <cell r="W152" t="str">
            <v xml:space="preserve">_____ </v>
          </cell>
          <cell r="Y152" t="str">
            <v xml:space="preserve">_____ </v>
          </cell>
          <cell r="Z152" t="str">
            <v xml:space="preserve">_____ </v>
          </cell>
          <cell r="AC152" t="str">
            <v xml:space="preserve">_____ </v>
          </cell>
          <cell r="AD152" t="str">
            <v xml:space="preserve">_____ </v>
          </cell>
          <cell r="AG152" t="str">
            <v xml:space="preserve">_____ </v>
          </cell>
          <cell r="AH152" t="str">
            <v xml:space="preserve">_____ </v>
          </cell>
          <cell r="AJ152" t="str">
            <v xml:space="preserve">_____ </v>
          </cell>
          <cell r="AK152" t="str">
            <v xml:space="preserve">_____ </v>
          </cell>
          <cell r="AM152" t="str">
            <v xml:space="preserve">_____ </v>
          </cell>
          <cell r="AN152" t="str">
            <v xml:space="preserve">_____ </v>
          </cell>
          <cell r="AQ152" t="str">
            <v xml:space="preserve">_____ </v>
          </cell>
          <cell r="AR152" t="str">
            <v xml:space="preserve">_____ </v>
          </cell>
          <cell r="AU152" t="str">
            <v xml:space="preserve">_____ </v>
          </cell>
          <cell r="AV152" t="str">
            <v xml:space="preserve">_____ </v>
          </cell>
          <cell r="AX152" t="str">
            <v xml:space="preserve">_____ </v>
          </cell>
          <cell r="AY152" t="str">
            <v xml:space="preserve">_____ </v>
          </cell>
          <cell r="BA152" t="str">
            <v xml:space="preserve">_____ </v>
          </cell>
          <cell r="BB152" t="str">
            <v xml:space="preserve">_____ </v>
          </cell>
          <cell r="BE152" t="str">
            <v xml:space="preserve">_____ </v>
          </cell>
          <cell r="BF152" t="str">
            <v xml:space="preserve">_____ </v>
          </cell>
          <cell r="BI152" t="str">
            <v xml:space="preserve">_____ </v>
          </cell>
          <cell r="BJ152" t="str">
            <v xml:space="preserve">_____ </v>
          </cell>
        </row>
        <row r="153">
          <cell r="B153" t="str">
            <v>SUBTOTAL</v>
          </cell>
          <cell r="E153">
            <v>0</v>
          </cell>
          <cell r="F153">
            <v>0</v>
          </cell>
          <cell r="H153">
            <v>1.4</v>
          </cell>
          <cell r="I153">
            <v>0.79999999999999993</v>
          </cell>
          <cell r="K153">
            <v>1.4</v>
          </cell>
          <cell r="L153">
            <v>0.5</v>
          </cell>
          <cell r="O153">
            <v>2.8</v>
          </cell>
          <cell r="P153">
            <v>1.2999999999999998</v>
          </cell>
          <cell r="S153">
            <v>2.8</v>
          </cell>
          <cell r="T153">
            <v>1.9</v>
          </cell>
          <cell r="V153">
            <v>4.5999999999999996</v>
          </cell>
          <cell r="W153">
            <v>3.2</v>
          </cell>
          <cell r="Y153">
            <v>5.0999999999999996</v>
          </cell>
          <cell r="Z153">
            <v>3.6</v>
          </cell>
          <cell r="AC153">
            <v>12.5</v>
          </cell>
          <cell r="AD153">
            <v>8.6999999999999993</v>
          </cell>
          <cell r="AG153">
            <v>4.1790000000000003</v>
          </cell>
          <cell r="AH153">
            <v>2.887</v>
          </cell>
          <cell r="AJ153">
            <v>5.1790000000000003</v>
          </cell>
          <cell r="AK153">
            <v>3.7789999999999999</v>
          </cell>
          <cell r="AM153">
            <v>13.879</v>
          </cell>
          <cell r="AN153">
            <v>11.779</v>
          </cell>
          <cell r="AQ153">
            <v>23.237000000000002</v>
          </cell>
          <cell r="AR153">
            <v>18.445</v>
          </cell>
          <cell r="AU153">
            <v>2.6890000000000001</v>
          </cell>
          <cell r="AV153">
            <v>1.952</v>
          </cell>
          <cell r="AX153">
            <v>4.0880000000000001</v>
          </cell>
          <cell r="AY153">
            <v>2.8809999999999998</v>
          </cell>
          <cell r="BA153">
            <v>10.988</v>
          </cell>
          <cell r="BB153">
            <v>9.3350000000000009</v>
          </cell>
          <cell r="BE153">
            <v>17.765000000000001</v>
          </cell>
          <cell r="BF153">
            <v>14.168000000000001</v>
          </cell>
          <cell r="BI153">
            <v>56.302000000000007</v>
          </cell>
          <cell r="BJ153">
            <v>42.613</v>
          </cell>
        </row>
        <row r="155">
          <cell r="A155" t="str">
            <v>CURRENT VIEW</v>
          </cell>
          <cell r="E155">
            <v>9.234</v>
          </cell>
          <cell r="F155">
            <v>5.8759999999999994</v>
          </cell>
          <cell r="H155">
            <v>9.6999999999999993</v>
          </cell>
          <cell r="I155">
            <v>4.3049999999999997</v>
          </cell>
          <cell r="K155">
            <v>14.299999999999999</v>
          </cell>
          <cell r="L155">
            <v>7.3620000000000001</v>
          </cell>
          <cell r="O155">
            <v>33.233999999999995</v>
          </cell>
          <cell r="P155">
            <v>17.542999999999999</v>
          </cell>
          <cell r="S155">
            <v>9.9</v>
          </cell>
          <cell r="T155">
            <v>5.0190000000000001</v>
          </cell>
          <cell r="V155">
            <v>4.5999999999999996</v>
          </cell>
          <cell r="W155">
            <v>0.749</v>
          </cell>
          <cell r="Y155">
            <v>10.4</v>
          </cell>
          <cell r="Z155">
            <v>5.5010000000000003</v>
          </cell>
          <cell r="AC155">
            <v>24.9</v>
          </cell>
          <cell r="AD155">
            <v>11.269</v>
          </cell>
          <cell r="AG155">
            <v>4.1790000000000003</v>
          </cell>
          <cell r="AH155">
            <v>0.60400000000000009</v>
          </cell>
          <cell r="AJ155">
            <v>5.1790000000000003</v>
          </cell>
          <cell r="AK155">
            <v>1.4740000000000002</v>
          </cell>
          <cell r="AM155">
            <v>13.879</v>
          </cell>
          <cell r="AN155">
            <v>8.4830000000000005</v>
          </cell>
          <cell r="AQ155">
            <v>23.237000000000002</v>
          </cell>
          <cell r="AR155">
            <v>10.561</v>
          </cell>
          <cell r="AU155">
            <v>2.6890000000000001</v>
          </cell>
          <cell r="AV155">
            <v>-0.36500000000000005</v>
          </cell>
          <cell r="AX155">
            <v>4.0880000000000001</v>
          </cell>
          <cell r="AY155">
            <v>0.43299999999999966</v>
          </cell>
          <cell r="BA155">
            <v>10.988</v>
          </cell>
          <cell r="BB155">
            <v>6.2150000000000007</v>
          </cell>
          <cell r="BE155">
            <v>17.765000000000001</v>
          </cell>
          <cell r="BF155">
            <v>6.2830000000000004</v>
          </cell>
          <cell r="BI155">
            <v>99.135999999999996</v>
          </cell>
          <cell r="BJ155">
            <v>45.655999999999999</v>
          </cell>
        </row>
        <row r="157">
          <cell r="A157" t="str">
            <v>AOP</v>
          </cell>
          <cell r="E157">
            <v>3.855</v>
          </cell>
          <cell r="F157">
            <v>-9.1999999999999874E-2</v>
          </cell>
          <cell r="H157">
            <v>7.2550000000000008</v>
          </cell>
          <cell r="I157">
            <v>2.1471999999999998</v>
          </cell>
          <cell r="K157">
            <v>15.055</v>
          </cell>
          <cell r="L157">
            <v>8.492300000000002</v>
          </cell>
          <cell r="O157">
            <v>26.164999999999999</v>
          </cell>
          <cell r="P157">
            <v>10.547500000000001</v>
          </cell>
          <cell r="S157">
            <v>8.1120000000000001</v>
          </cell>
          <cell r="T157">
            <v>3.4009999999999998</v>
          </cell>
          <cell r="V157">
            <v>7.1120000000000001</v>
          </cell>
          <cell r="W157">
            <v>2.8389999999999995</v>
          </cell>
          <cell r="Y157">
            <v>9.1120000000000001</v>
          </cell>
          <cell r="Z157">
            <v>4.5799999999999992</v>
          </cell>
          <cell r="AC157">
            <v>24.335999999999999</v>
          </cell>
          <cell r="AD157">
            <v>10.819999999999999</v>
          </cell>
          <cell r="AG157">
            <v>4.1790000000000003</v>
          </cell>
          <cell r="AH157">
            <v>0.60400000000000009</v>
          </cell>
          <cell r="AJ157">
            <v>5.1790000000000003</v>
          </cell>
          <cell r="AK157">
            <v>1.4740000000000002</v>
          </cell>
          <cell r="AM157">
            <v>13.879</v>
          </cell>
          <cell r="AN157">
            <v>8.4830000000000005</v>
          </cell>
          <cell r="AQ157">
            <v>23.237000000000002</v>
          </cell>
          <cell r="AR157">
            <v>10.561</v>
          </cell>
          <cell r="AU157">
            <v>2.6890000000000001</v>
          </cell>
          <cell r="AV157">
            <v>-0.36500000000000005</v>
          </cell>
          <cell r="AX157">
            <v>4.0880000000000001</v>
          </cell>
          <cell r="AY157">
            <v>0.43299999999999966</v>
          </cell>
          <cell r="BA157">
            <v>10.988</v>
          </cell>
          <cell r="BB157">
            <v>6.2150000000000007</v>
          </cell>
          <cell r="BE157">
            <v>17.765000000000001</v>
          </cell>
          <cell r="BF157">
            <v>6.2830000000000004</v>
          </cell>
          <cell r="BI157">
            <v>91.503</v>
          </cell>
          <cell r="BJ157">
            <v>38.211500000000001</v>
          </cell>
        </row>
        <row r="158">
          <cell r="A158">
            <v>38.21148681640625</v>
          </cell>
        </row>
        <row r="159">
          <cell r="A159" t="str">
            <v>GAP TO CLOSE</v>
          </cell>
          <cell r="E159">
            <v>5.3789999999999996</v>
          </cell>
          <cell r="F159">
            <v>5.9679999999999991</v>
          </cell>
          <cell r="H159">
            <v>2.4449999999999985</v>
          </cell>
          <cell r="I159">
            <v>2.1577999999999999</v>
          </cell>
          <cell r="K159">
            <v>-0.75500000000000078</v>
          </cell>
          <cell r="L159">
            <v>-1.1303000000000019</v>
          </cell>
          <cell r="O159">
            <v>7.0689999999999955</v>
          </cell>
          <cell r="P159">
            <v>6.9954999999999981</v>
          </cell>
          <cell r="S159">
            <v>1.7880000000000003</v>
          </cell>
          <cell r="T159">
            <v>1.6180000000000003</v>
          </cell>
          <cell r="V159">
            <v>-2.5120000000000005</v>
          </cell>
          <cell r="W159">
            <v>-2.0899999999999994</v>
          </cell>
          <cell r="Y159">
            <v>1.2880000000000003</v>
          </cell>
          <cell r="Z159">
            <v>0.92100000000000115</v>
          </cell>
          <cell r="AC159">
            <v>0.56400000000000006</v>
          </cell>
          <cell r="AD159">
            <v>0.44900000000000162</v>
          </cell>
          <cell r="AG159">
            <v>0</v>
          </cell>
          <cell r="AH159">
            <v>0</v>
          </cell>
          <cell r="AJ159">
            <v>0</v>
          </cell>
          <cell r="AK159">
            <v>0</v>
          </cell>
          <cell r="AM159">
            <v>0</v>
          </cell>
          <cell r="AN159">
            <v>0</v>
          </cell>
          <cell r="AQ159">
            <v>0</v>
          </cell>
          <cell r="AR159">
            <v>0</v>
          </cell>
          <cell r="AU159">
            <v>0</v>
          </cell>
          <cell r="AV159">
            <v>0</v>
          </cell>
          <cell r="AX159">
            <v>0</v>
          </cell>
          <cell r="AY159">
            <v>0</v>
          </cell>
          <cell r="BA159">
            <v>0</v>
          </cell>
          <cell r="BB159">
            <v>0</v>
          </cell>
          <cell r="BE159">
            <v>0</v>
          </cell>
          <cell r="BF159">
            <v>0</v>
          </cell>
          <cell r="BI159">
            <v>7.6329999999999956</v>
          </cell>
          <cell r="BJ159">
            <v>7.4444999999999979</v>
          </cell>
        </row>
        <row r="160">
          <cell r="A160">
            <v>7.4444999694824219</v>
          </cell>
        </row>
        <row r="161">
          <cell r="A161" t="str">
            <v>ADDL OPPORTUNITIES</v>
          </cell>
          <cell r="E161">
            <v>0</v>
          </cell>
          <cell r="F161">
            <v>0</v>
          </cell>
          <cell r="H161">
            <v>1.4</v>
          </cell>
          <cell r="I161">
            <v>0.9</v>
          </cell>
          <cell r="K161">
            <v>4</v>
          </cell>
          <cell r="L161">
            <v>3</v>
          </cell>
          <cell r="O161">
            <v>5.4</v>
          </cell>
          <cell r="P161">
            <v>3.9</v>
          </cell>
          <cell r="S161">
            <v>0.5</v>
          </cell>
          <cell r="T161">
            <v>0.4</v>
          </cell>
          <cell r="V161">
            <v>5.2</v>
          </cell>
          <cell r="W161">
            <v>3.6</v>
          </cell>
          <cell r="Y161">
            <v>1.1000000000000001</v>
          </cell>
          <cell r="Z161">
            <v>0.60000000000000009</v>
          </cell>
          <cell r="AC161">
            <v>6.8000000000000007</v>
          </cell>
          <cell r="AD161">
            <v>4.5999999999999996</v>
          </cell>
          <cell r="AG161">
            <v>0</v>
          </cell>
          <cell r="AH161">
            <v>0</v>
          </cell>
          <cell r="AJ161">
            <v>0</v>
          </cell>
          <cell r="AK161">
            <v>0</v>
          </cell>
          <cell r="AM161">
            <v>0</v>
          </cell>
          <cell r="AN161">
            <v>0</v>
          </cell>
          <cell r="AQ161">
            <v>0</v>
          </cell>
          <cell r="AR161">
            <v>0</v>
          </cell>
          <cell r="AU161">
            <v>0</v>
          </cell>
          <cell r="AV161">
            <v>0</v>
          </cell>
          <cell r="AX161">
            <v>0</v>
          </cell>
          <cell r="AY161">
            <v>0</v>
          </cell>
          <cell r="BA161">
            <v>0</v>
          </cell>
          <cell r="BB161">
            <v>0</v>
          </cell>
          <cell r="BE161">
            <v>0</v>
          </cell>
          <cell r="BF161">
            <v>0</v>
          </cell>
          <cell r="BI161">
            <v>12.200000000000001</v>
          </cell>
          <cell r="BJ161">
            <v>8.5</v>
          </cell>
        </row>
        <row r="166">
          <cell r="A166" t="str">
            <v>ALCATEL USA, INC.</v>
          </cell>
        </row>
        <row r="167">
          <cell r="A167" t="str">
            <v>S12 MOBILITY</v>
          </cell>
        </row>
        <row r="168">
          <cell r="A168" t="str">
            <v>1Q00 OUTLOOK</v>
          </cell>
        </row>
        <row r="169">
          <cell r="A169" t="str">
            <v>1Q01 OUTLOOK</v>
          </cell>
        </row>
        <row r="170">
          <cell r="A170" t="str">
            <v>SALES / PROFIT ROADMAP</v>
          </cell>
        </row>
        <row r="171">
          <cell r="A171" t="str">
            <v>$M</v>
          </cell>
        </row>
        <row r="173">
          <cell r="E173" t="str">
            <v>JAN</v>
          </cell>
          <cell r="H173" t="str">
            <v>FEB</v>
          </cell>
          <cell r="K173" t="str">
            <v>MAR</v>
          </cell>
          <cell r="O173" t="str">
            <v>1Q01</v>
          </cell>
          <cell r="S173" t="str">
            <v>APR</v>
          </cell>
          <cell r="V173" t="str">
            <v>MAY</v>
          </cell>
          <cell r="Y173" t="str">
            <v>JUN</v>
          </cell>
          <cell r="AC173" t="str">
            <v>2Q01</v>
          </cell>
          <cell r="AG173" t="str">
            <v>JUL</v>
          </cell>
          <cell r="AJ173" t="str">
            <v>AUG</v>
          </cell>
          <cell r="AM173" t="str">
            <v>SEP</v>
          </cell>
          <cell r="AQ173" t="str">
            <v>3Q01</v>
          </cell>
          <cell r="AU173" t="str">
            <v>OCT</v>
          </cell>
          <cell r="AX173" t="str">
            <v>NOV</v>
          </cell>
          <cell r="BA173" t="str">
            <v>DEC</v>
          </cell>
          <cell r="BE173" t="str">
            <v>4Q01</v>
          </cell>
          <cell r="BI173" t="str">
            <v>4Q00</v>
          </cell>
        </row>
        <row r="174">
          <cell r="E174" t="str">
            <v>SALES</v>
          </cell>
          <cell r="F174" t="str">
            <v>PROFIT</v>
          </cell>
          <cell r="H174" t="str">
            <v>SALES</v>
          </cell>
          <cell r="I174" t="str">
            <v>PROFIT</v>
          </cell>
          <cell r="K174" t="str">
            <v>SALES</v>
          </cell>
          <cell r="L174" t="str">
            <v>PROFIT</v>
          </cell>
          <cell r="O174" t="str">
            <v>SALES</v>
          </cell>
          <cell r="P174" t="str">
            <v>PROFIT</v>
          </cell>
          <cell r="S174" t="str">
            <v>SALES</v>
          </cell>
          <cell r="T174" t="str">
            <v>PROFIT</v>
          </cell>
          <cell r="V174" t="str">
            <v>SALES</v>
          </cell>
          <cell r="W174" t="str">
            <v>PROFIT</v>
          </cell>
          <cell r="Y174" t="str">
            <v>SALES</v>
          </cell>
          <cell r="Z174" t="str">
            <v>PROFIT</v>
          </cell>
          <cell r="AC174" t="str">
            <v>SALES</v>
          </cell>
          <cell r="AD174" t="str">
            <v>PROFIT</v>
          </cell>
          <cell r="AG174" t="str">
            <v>SALES</v>
          </cell>
          <cell r="AH174" t="str">
            <v>PROFIT</v>
          </cell>
          <cell r="AJ174" t="str">
            <v>SALES</v>
          </cell>
          <cell r="AK174" t="str">
            <v>PROFIT</v>
          </cell>
          <cell r="AM174" t="str">
            <v>SALES</v>
          </cell>
          <cell r="AN174" t="str">
            <v>PROFIT</v>
          </cell>
          <cell r="AQ174" t="str">
            <v>SALES</v>
          </cell>
          <cell r="AR174" t="str">
            <v>PROFIT</v>
          </cell>
          <cell r="AU174" t="str">
            <v>SALES</v>
          </cell>
          <cell r="AV174" t="str">
            <v>PROFIT</v>
          </cell>
          <cell r="AX174" t="str">
            <v>SALES</v>
          </cell>
          <cell r="AY174" t="str">
            <v>PROFIT</v>
          </cell>
          <cell r="BA174" t="str">
            <v>SALES</v>
          </cell>
          <cell r="BB174" t="str">
            <v>PROFIT</v>
          </cell>
          <cell r="BE174" t="str">
            <v>SALES</v>
          </cell>
          <cell r="BF174" t="str">
            <v>PROFIT</v>
          </cell>
          <cell r="BI174" t="str">
            <v>SALES</v>
          </cell>
          <cell r="BJ174" t="str">
            <v>PROFIT</v>
          </cell>
        </row>
        <row r="175">
          <cell r="A175" t="str">
            <v>EXPENSES</v>
          </cell>
          <cell r="F175">
            <v>0</v>
          </cell>
          <cell r="I175">
            <v>0</v>
          </cell>
          <cell r="L175">
            <v>0</v>
          </cell>
          <cell r="O175">
            <v>0</v>
          </cell>
          <cell r="P175">
            <v>0</v>
          </cell>
          <cell r="T175">
            <v>0</v>
          </cell>
          <cell r="W175">
            <v>0</v>
          </cell>
          <cell r="Z175">
            <v>0</v>
          </cell>
          <cell r="AC175">
            <v>0</v>
          </cell>
          <cell r="AD175">
            <v>0</v>
          </cell>
          <cell r="AH175">
            <v>0</v>
          </cell>
          <cell r="AK175">
            <v>0</v>
          </cell>
          <cell r="AN175">
            <v>0</v>
          </cell>
          <cell r="AQ175">
            <v>0</v>
          </cell>
          <cell r="AR175">
            <v>0</v>
          </cell>
          <cell r="AV175">
            <v>0</v>
          </cell>
          <cell r="AY175">
            <v>0</v>
          </cell>
          <cell r="BB175">
            <v>0</v>
          </cell>
          <cell r="BE175">
            <v>0</v>
          </cell>
          <cell r="BF175">
            <v>0</v>
          </cell>
          <cell r="BI175">
            <v>0</v>
          </cell>
          <cell r="BJ175">
            <v>0</v>
          </cell>
        </row>
        <row r="177">
          <cell r="A177" t="str">
            <v>SHIPPED</v>
          </cell>
          <cell r="O177">
            <v>0</v>
          </cell>
          <cell r="P177">
            <v>0</v>
          </cell>
          <cell r="AC177">
            <v>0</v>
          </cell>
          <cell r="AD177">
            <v>0</v>
          </cell>
          <cell r="AQ177">
            <v>0</v>
          </cell>
          <cell r="AR177">
            <v>0</v>
          </cell>
          <cell r="AU177">
            <v>0</v>
          </cell>
          <cell r="AV177">
            <v>0</v>
          </cell>
          <cell r="BE177">
            <v>0</v>
          </cell>
          <cell r="BF177">
            <v>0</v>
          </cell>
          <cell r="BI177">
            <v>0</v>
          </cell>
          <cell r="BJ177">
            <v>0</v>
          </cell>
        </row>
        <row r="178">
          <cell r="A178" t="str">
            <v>SHIPPABLE BACKLOG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O178">
            <v>0</v>
          </cell>
          <cell r="P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AC178">
            <v>0</v>
          </cell>
          <cell r="AD178">
            <v>0</v>
          </cell>
          <cell r="AO178">
            <v>8.0000000000000002E-3</v>
          </cell>
          <cell r="AQ178">
            <v>0</v>
          </cell>
          <cell r="AR178">
            <v>0</v>
          </cell>
          <cell r="BE178">
            <v>0</v>
          </cell>
          <cell r="BF178">
            <v>0</v>
          </cell>
          <cell r="BI178">
            <v>0</v>
          </cell>
          <cell r="BJ178">
            <v>0</v>
          </cell>
        </row>
        <row r="179">
          <cell r="E179" t="str">
            <v xml:space="preserve">_____ </v>
          </cell>
          <cell r="F179" t="str">
            <v xml:space="preserve">_____ </v>
          </cell>
          <cell r="H179" t="str">
            <v xml:space="preserve">_____ </v>
          </cell>
          <cell r="I179" t="str">
            <v xml:space="preserve">_____ </v>
          </cell>
          <cell r="K179" t="str">
            <v xml:space="preserve">_____ </v>
          </cell>
          <cell r="L179" t="str">
            <v xml:space="preserve">_____ </v>
          </cell>
          <cell r="O179" t="str">
            <v xml:space="preserve">_____ </v>
          </cell>
          <cell r="P179" t="str">
            <v xml:space="preserve">_____ </v>
          </cell>
          <cell r="S179" t="str">
            <v xml:space="preserve">_____ </v>
          </cell>
          <cell r="T179" t="str">
            <v xml:space="preserve">_____ </v>
          </cell>
          <cell r="V179" t="str">
            <v xml:space="preserve">_____ </v>
          </cell>
          <cell r="W179" t="str">
            <v xml:space="preserve">_____ </v>
          </cell>
          <cell r="Y179" t="str">
            <v xml:space="preserve">_____ </v>
          </cell>
          <cell r="Z179" t="str">
            <v xml:space="preserve">_____ </v>
          </cell>
          <cell r="AC179" t="str">
            <v xml:space="preserve">_____ </v>
          </cell>
          <cell r="AD179" t="str">
            <v xml:space="preserve">_____ </v>
          </cell>
          <cell r="AG179" t="str">
            <v xml:space="preserve">_____ </v>
          </cell>
          <cell r="AH179" t="str">
            <v xml:space="preserve">_____ </v>
          </cell>
          <cell r="AJ179" t="str">
            <v xml:space="preserve">_____ </v>
          </cell>
          <cell r="AK179" t="str">
            <v xml:space="preserve">_____ </v>
          </cell>
          <cell r="AM179" t="str">
            <v xml:space="preserve">_____ </v>
          </cell>
          <cell r="AN179" t="str">
            <v xml:space="preserve">_____ </v>
          </cell>
          <cell r="AQ179" t="str">
            <v xml:space="preserve">_____ </v>
          </cell>
          <cell r="AR179" t="str">
            <v xml:space="preserve">_____ </v>
          </cell>
          <cell r="AU179" t="str">
            <v xml:space="preserve">_____ </v>
          </cell>
          <cell r="AV179" t="str">
            <v xml:space="preserve">_____ </v>
          </cell>
          <cell r="AX179" t="str">
            <v xml:space="preserve">_____ </v>
          </cell>
          <cell r="AY179" t="str">
            <v xml:space="preserve">_____ </v>
          </cell>
          <cell r="BA179" t="str">
            <v xml:space="preserve">_____ </v>
          </cell>
          <cell r="BB179" t="str">
            <v xml:space="preserve">_____ </v>
          </cell>
          <cell r="BE179" t="str">
            <v xml:space="preserve">_____ </v>
          </cell>
          <cell r="BF179" t="str">
            <v xml:space="preserve">_____ </v>
          </cell>
          <cell r="BI179" t="str">
            <v xml:space="preserve">_____ </v>
          </cell>
          <cell r="BJ179" t="str">
            <v xml:space="preserve">_____ </v>
          </cell>
        </row>
        <row r="180">
          <cell r="A180">
            <v>0</v>
          </cell>
          <cell r="B180" t="str">
            <v>SUBTOTAL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O180">
            <v>0</v>
          </cell>
          <cell r="P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Y180">
            <v>0</v>
          </cell>
          <cell r="Z180">
            <v>0</v>
          </cell>
          <cell r="AC180">
            <v>0</v>
          </cell>
          <cell r="AD180">
            <v>0</v>
          </cell>
          <cell r="AG180">
            <v>0</v>
          </cell>
          <cell r="AH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Q180">
            <v>0</v>
          </cell>
          <cell r="AR180">
            <v>0</v>
          </cell>
          <cell r="AU180">
            <v>0</v>
          </cell>
          <cell r="AV180">
            <v>0</v>
          </cell>
          <cell r="AX180">
            <v>0</v>
          </cell>
          <cell r="AY180">
            <v>0</v>
          </cell>
          <cell r="BA180">
            <v>0</v>
          </cell>
          <cell r="BB180">
            <v>0</v>
          </cell>
          <cell r="BE180">
            <v>0</v>
          </cell>
          <cell r="BF180">
            <v>0</v>
          </cell>
          <cell r="BI180">
            <v>0</v>
          </cell>
          <cell r="BJ180">
            <v>0</v>
          </cell>
        </row>
        <row r="181">
          <cell r="A181">
            <v>0</v>
          </cell>
        </row>
        <row r="182">
          <cell r="A182" t="str">
            <v>P.O.s NOT RELEASED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O182">
            <v>0</v>
          </cell>
          <cell r="P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Y182">
            <v>0</v>
          </cell>
          <cell r="Z182">
            <v>0</v>
          </cell>
          <cell r="AC182">
            <v>0</v>
          </cell>
          <cell r="AD182">
            <v>0</v>
          </cell>
          <cell r="AG182">
            <v>0</v>
          </cell>
          <cell r="AH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Q182">
            <v>0</v>
          </cell>
          <cell r="AR182">
            <v>0</v>
          </cell>
          <cell r="AU182">
            <v>0</v>
          </cell>
          <cell r="AV182">
            <v>0</v>
          </cell>
          <cell r="AX182">
            <v>0</v>
          </cell>
          <cell r="AY182">
            <v>0</v>
          </cell>
          <cell r="BA182">
            <v>0</v>
          </cell>
          <cell r="BB182">
            <v>0</v>
          </cell>
          <cell r="BE182">
            <v>0</v>
          </cell>
          <cell r="BF182">
            <v>0</v>
          </cell>
          <cell r="BI182">
            <v>0</v>
          </cell>
          <cell r="BJ182">
            <v>0</v>
          </cell>
        </row>
        <row r="183">
          <cell r="A183" t="str">
            <v>ISSUES/PULL-IN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O183">
            <v>0</v>
          </cell>
          <cell r="P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Y183">
            <v>0</v>
          </cell>
          <cell r="Z183">
            <v>0</v>
          </cell>
          <cell r="AC183">
            <v>0</v>
          </cell>
          <cell r="AD183">
            <v>0</v>
          </cell>
          <cell r="AG183">
            <v>0</v>
          </cell>
          <cell r="AH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Q183">
            <v>0</v>
          </cell>
          <cell r="AR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BA183">
            <v>0</v>
          </cell>
          <cell r="BB183">
            <v>0</v>
          </cell>
          <cell r="BE183">
            <v>0</v>
          </cell>
          <cell r="BF183">
            <v>0</v>
          </cell>
          <cell r="BI183">
            <v>0</v>
          </cell>
          <cell r="BJ183">
            <v>0</v>
          </cell>
        </row>
        <row r="184">
          <cell r="A184" t="str">
            <v>BOOK/SHIP TO GO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O184">
            <v>0</v>
          </cell>
          <cell r="P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Y184">
            <v>0</v>
          </cell>
          <cell r="Z184">
            <v>0</v>
          </cell>
          <cell r="AC184">
            <v>0</v>
          </cell>
          <cell r="AD184">
            <v>0</v>
          </cell>
          <cell r="AG184">
            <v>0</v>
          </cell>
          <cell r="AH184">
            <v>0</v>
          </cell>
          <cell r="AJ184">
            <v>0</v>
          </cell>
          <cell r="AK184">
            <v>0</v>
          </cell>
          <cell r="AM184">
            <v>0</v>
          </cell>
          <cell r="AN184">
            <v>0</v>
          </cell>
          <cell r="AQ184">
            <v>0</v>
          </cell>
          <cell r="AR184">
            <v>0</v>
          </cell>
          <cell r="AU184">
            <v>0</v>
          </cell>
          <cell r="AV184">
            <v>0</v>
          </cell>
          <cell r="AX184">
            <v>0</v>
          </cell>
          <cell r="AY184">
            <v>0</v>
          </cell>
          <cell r="BA184">
            <v>0</v>
          </cell>
          <cell r="BB184">
            <v>0</v>
          </cell>
          <cell r="BE184">
            <v>0</v>
          </cell>
          <cell r="BF184">
            <v>0</v>
          </cell>
          <cell r="BI184">
            <v>0</v>
          </cell>
          <cell r="BJ184">
            <v>0</v>
          </cell>
        </row>
        <row r="185">
          <cell r="E185" t="str">
            <v xml:space="preserve">_____ </v>
          </cell>
          <cell r="F185" t="str">
            <v xml:space="preserve">_____ </v>
          </cell>
          <cell r="H185" t="str">
            <v xml:space="preserve">_____ </v>
          </cell>
          <cell r="I185" t="str">
            <v xml:space="preserve">_____ </v>
          </cell>
          <cell r="K185" t="str">
            <v xml:space="preserve">_____ </v>
          </cell>
          <cell r="L185" t="str">
            <v xml:space="preserve">_____ </v>
          </cell>
          <cell r="O185" t="str">
            <v xml:space="preserve">_____ </v>
          </cell>
          <cell r="P185" t="str">
            <v xml:space="preserve">_____ </v>
          </cell>
          <cell r="S185" t="str">
            <v xml:space="preserve">_____ </v>
          </cell>
          <cell r="T185" t="str">
            <v xml:space="preserve">_____ </v>
          </cell>
          <cell r="V185" t="str">
            <v xml:space="preserve">_____ </v>
          </cell>
          <cell r="W185" t="str">
            <v xml:space="preserve">_____ </v>
          </cell>
          <cell r="Y185" t="str">
            <v xml:space="preserve">_____ </v>
          </cell>
          <cell r="Z185" t="str">
            <v xml:space="preserve">_____ </v>
          </cell>
          <cell r="AC185" t="str">
            <v xml:space="preserve">_____ </v>
          </cell>
          <cell r="AD185" t="str">
            <v xml:space="preserve">_____ </v>
          </cell>
          <cell r="AG185" t="str">
            <v xml:space="preserve">_____ </v>
          </cell>
          <cell r="AH185" t="str">
            <v xml:space="preserve">_____ </v>
          </cell>
          <cell r="AJ185" t="str">
            <v xml:space="preserve">_____ </v>
          </cell>
          <cell r="AK185" t="str">
            <v xml:space="preserve">_____ </v>
          </cell>
          <cell r="AM185" t="str">
            <v xml:space="preserve">_____ </v>
          </cell>
          <cell r="AN185" t="str">
            <v xml:space="preserve">_____ </v>
          </cell>
          <cell r="AQ185" t="str">
            <v xml:space="preserve">_____ </v>
          </cell>
          <cell r="AR185" t="str">
            <v xml:space="preserve">_____ </v>
          </cell>
          <cell r="AU185" t="str">
            <v xml:space="preserve">_____ </v>
          </cell>
          <cell r="AV185" t="str">
            <v xml:space="preserve">_____ </v>
          </cell>
          <cell r="AX185" t="str">
            <v xml:space="preserve">_____ </v>
          </cell>
          <cell r="AY185" t="str">
            <v xml:space="preserve">_____ </v>
          </cell>
          <cell r="BA185" t="str">
            <v xml:space="preserve">_____ </v>
          </cell>
          <cell r="BB185" t="str">
            <v xml:space="preserve">_____ </v>
          </cell>
          <cell r="BE185" t="str">
            <v xml:space="preserve">_____ </v>
          </cell>
          <cell r="BF185" t="str">
            <v xml:space="preserve">_____ </v>
          </cell>
          <cell r="BI185" t="str">
            <v xml:space="preserve">_____ </v>
          </cell>
          <cell r="BJ185" t="str">
            <v xml:space="preserve">_____ </v>
          </cell>
        </row>
        <row r="186">
          <cell r="B186" t="str">
            <v>SUBTOTAL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O186">
            <v>0</v>
          </cell>
          <cell r="P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Y186">
            <v>0</v>
          </cell>
          <cell r="Z186">
            <v>0</v>
          </cell>
          <cell r="AC186">
            <v>0</v>
          </cell>
          <cell r="AD186">
            <v>0</v>
          </cell>
          <cell r="AG186">
            <v>0</v>
          </cell>
          <cell r="AH186">
            <v>0</v>
          </cell>
          <cell r="AJ186">
            <v>0</v>
          </cell>
          <cell r="AK186">
            <v>0</v>
          </cell>
          <cell r="AM186">
            <v>0</v>
          </cell>
          <cell r="AN186">
            <v>0</v>
          </cell>
          <cell r="AQ186">
            <v>0</v>
          </cell>
          <cell r="AR186">
            <v>0</v>
          </cell>
          <cell r="AU186">
            <v>0</v>
          </cell>
          <cell r="AV186">
            <v>0</v>
          </cell>
          <cell r="AX186">
            <v>0</v>
          </cell>
          <cell r="AY186">
            <v>0</v>
          </cell>
          <cell r="BA186">
            <v>0</v>
          </cell>
          <cell r="BB186">
            <v>0</v>
          </cell>
          <cell r="BE186">
            <v>0</v>
          </cell>
          <cell r="BF186">
            <v>0</v>
          </cell>
          <cell r="BI186">
            <v>0</v>
          </cell>
          <cell r="BJ186">
            <v>0</v>
          </cell>
        </row>
        <row r="188">
          <cell r="A188" t="str">
            <v>CURRENT VIEW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O188">
            <v>0</v>
          </cell>
          <cell r="P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Y188">
            <v>0</v>
          </cell>
          <cell r="Z188">
            <v>0</v>
          </cell>
          <cell r="AC188">
            <v>0</v>
          </cell>
          <cell r="AD188">
            <v>0</v>
          </cell>
          <cell r="AG188">
            <v>0</v>
          </cell>
          <cell r="AH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X188">
            <v>0</v>
          </cell>
          <cell r="AY188">
            <v>0</v>
          </cell>
          <cell r="BA188">
            <v>0</v>
          </cell>
          <cell r="BB188">
            <v>0</v>
          </cell>
          <cell r="BE188">
            <v>0</v>
          </cell>
          <cell r="BF188">
            <v>0</v>
          </cell>
          <cell r="BI188">
            <v>0</v>
          </cell>
          <cell r="BJ188">
            <v>0</v>
          </cell>
        </row>
        <row r="190">
          <cell r="A190" t="str">
            <v>AOP</v>
          </cell>
          <cell r="E190">
            <v>0</v>
          </cell>
          <cell r="F190">
            <v>0</v>
          </cell>
          <cell r="H190">
            <v>0</v>
          </cell>
          <cell r="I190">
            <v>0</v>
          </cell>
          <cell r="K190">
            <v>0</v>
          </cell>
          <cell r="L190">
            <v>0</v>
          </cell>
          <cell r="O190">
            <v>0</v>
          </cell>
          <cell r="P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Y190">
            <v>0</v>
          </cell>
          <cell r="Z190">
            <v>0</v>
          </cell>
          <cell r="AC190">
            <v>0</v>
          </cell>
          <cell r="AD190">
            <v>0</v>
          </cell>
          <cell r="AG190">
            <v>0</v>
          </cell>
          <cell r="AH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X190">
            <v>0</v>
          </cell>
          <cell r="AY190">
            <v>0</v>
          </cell>
          <cell r="BA190">
            <v>0</v>
          </cell>
          <cell r="BB190">
            <v>0</v>
          </cell>
          <cell r="BE190">
            <v>0</v>
          </cell>
          <cell r="BF190">
            <v>0</v>
          </cell>
          <cell r="BI190">
            <v>0</v>
          </cell>
          <cell r="BJ190">
            <v>0</v>
          </cell>
        </row>
        <row r="191">
          <cell r="A191">
            <v>0</v>
          </cell>
        </row>
        <row r="192">
          <cell r="A192" t="str">
            <v>GAP TO CLOSE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Y192">
            <v>0</v>
          </cell>
          <cell r="Z192">
            <v>0</v>
          </cell>
          <cell r="AC192">
            <v>0</v>
          </cell>
          <cell r="AD192">
            <v>0</v>
          </cell>
          <cell r="AG192">
            <v>0</v>
          </cell>
          <cell r="AH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X192">
            <v>0</v>
          </cell>
          <cell r="AY192">
            <v>0</v>
          </cell>
          <cell r="BA192">
            <v>0</v>
          </cell>
          <cell r="BB192">
            <v>0</v>
          </cell>
          <cell r="BE192">
            <v>0</v>
          </cell>
          <cell r="BF192">
            <v>0</v>
          </cell>
          <cell r="BI192">
            <v>0</v>
          </cell>
          <cell r="BJ192">
            <v>0</v>
          </cell>
        </row>
        <row r="193">
          <cell r="A193">
            <v>0</v>
          </cell>
        </row>
        <row r="194">
          <cell r="A194" t="str">
            <v>ADDL OPPORTUNITIES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Y194">
            <v>0</v>
          </cell>
          <cell r="Z194">
            <v>0</v>
          </cell>
          <cell r="AC194">
            <v>0</v>
          </cell>
          <cell r="AD194">
            <v>0</v>
          </cell>
          <cell r="AG194">
            <v>0</v>
          </cell>
          <cell r="AH194">
            <v>0</v>
          </cell>
          <cell r="AJ194">
            <v>0</v>
          </cell>
          <cell r="AK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X194">
            <v>0</v>
          </cell>
          <cell r="AY194">
            <v>0</v>
          </cell>
          <cell r="BA194">
            <v>0</v>
          </cell>
          <cell r="BB194">
            <v>0</v>
          </cell>
          <cell r="BE194">
            <v>0</v>
          </cell>
          <cell r="BF194">
            <v>0</v>
          </cell>
          <cell r="BI194">
            <v>0</v>
          </cell>
          <cell r="BJ194">
            <v>0</v>
          </cell>
        </row>
        <row r="199">
          <cell r="A199" t="str">
            <v>ALCATEL USA, INC.</v>
          </cell>
        </row>
        <row r="200">
          <cell r="A200" t="str">
            <v>OTHER</v>
          </cell>
        </row>
        <row r="201">
          <cell r="A201" t="str">
            <v>1Q00 OUTLOOK</v>
          </cell>
        </row>
        <row r="202">
          <cell r="A202" t="str">
            <v>1Q01 OUTLOOK</v>
          </cell>
        </row>
        <row r="203">
          <cell r="A203" t="str">
            <v>SALES / PROFIT ROADMAP</v>
          </cell>
        </row>
        <row r="204">
          <cell r="A204" t="str">
            <v>$M</v>
          </cell>
        </row>
        <row r="206">
          <cell r="E206" t="str">
            <v>JAN</v>
          </cell>
          <cell r="H206" t="str">
            <v>FEB</v>
          </cell>
          <cell r="K206" t="str">
            <v>MAR</v>
          </cell>
          <cell r="O206" t="str">
            <v>1Q01</v>
          </cell>
          <cell r="S206" t="str">
            <v>APR</v>
          </cell>
          <cell r="V206" t="str">
            <v>MAY</v>
          </cell>
          <cell r="Y206" t="str">
            <v>JUN</v>
          </cell>
          <cell r="AC206" t="str">
            <v>2Q01</v>
          </cell>
          <cell r="AG206" t="str">
            <v>JUL</v>
          </cell>
          <cell r="AJ206" t="str">
            <v>AUG</v>
          </cell>
          <cell r="AM206" t="str">
            <v>SEP</v>
          </cell>
          <cell r="AQ206" t="str">
            <v>3Q01</v>
          </cell>
          <cell r="AU206" t="str">
            <v>OCT</v>
          </cell>
          <cell r="AX206" t="str">
            <v>NOV</v>
          </cell>
          <cell r="BA206" t="str">
            <v>DEC</v>
          </cell>
          <cell r="BE206" t="str">
            <v>4Q01</v>
          </cell>
          <cell r="BI206" t="str">
            <v>4Q00</v>
          </cell>
        </row>
        <row r="207">
          <cell r="E207" t="str">
            <v>SALES</v>
          </cell>
          <cell r="F207" t="str">
            <v>PROFIT</v>
          </cell>
          <cell r="H207" t="str">
            <v>SALES</v>
          </cell>
          <cell r="I207" t="str">
            <v>PROFIT</v>
          </cell>
          <cell r="K207" t="str">
            <v>SALES</v>
          </cell>
          <cell r="L207" t="str">
            <v>PROFIT</v>
          </cell>
          <cell r="O207" t="str">
            <v>SALES</v>
          </cell>
          <cell r="P207" t="str">
            <v>PROFIT</v>
          </cell>
          <cell r="S207" t="str">
            <v>SALES</v>
          </cell>
          <cell r="T207" t="str">
            <v>PROFIT</v>
          </cell>
          <cell r="V207" t="str">
            <v>SALES</v>
          </cell>
          <cell r="W207" t="str">
            <v>PROFIT</v>
          </cell>
          <cell r="Y207" t="str">
            <v>SALES</v>
          </cell>
          <cell r="Z207" t="str">
            <v>PROFIT</v>
          </cell>
          <cell r="AC207" t="str">
            <v>SALES</v>
          </cell>
          <cell r="AD207" t="str">
            <v>PROFIT</v>
          </cell>
          <cell r="AG207" t="str">
            <v>SALES</v>
          </cell>
          <cell r="AH207" t="str">
            <v>PROFIT</v>
          </cell>
          <cell r="AJ207" t="str">
            <v>SALES</v>
          </cell>
          <cell r="AK207" t="str">
            <v>PROFIT</v>
          </cell>
          <cell r="AM207" t="str">
            <v>SALES</v>
          </cell>
          <cell r="AN207" t="str">
            <v>PROFIT</v>
          </cell>
          <cell r="AQ207" t="str">
            <v>SALES</v>
          </cell>
          <cell r="AR207" t="str">
            <v>PROFIT</v>
          </cell>
          <cell r="AU207" t="str">
            <v>SALES</v>
          </cell>
          <cell r="AV207" t="str">
            <v>PROFIT</v>
          </cell>
          <cell r="AX207" t="str">
            <v>SALES</v>
          </cell>
          <cell r="AY207" t="str">
            <v>PROFIT</v>
          </cell>
          <cell r="BA207" t="str">
            <v>SALES</v>
          </cell>
          <cell r="BB207" t="str">
            <v>PROFIT</v>
          </cell>
          <cell r="BE207" t="str">
            <v>SALES</v>
          </cell>
          <cell r="BF207" t="str">
            <v>PROFIT</v>
          </cell>
          <cell r="BI207" t="str">
            <v>SALES</v>
          </cell>
          <cell r="BJ207" t="str">
            <v>PROFIT</v>
          </cell>
        </row>
        <row r="208">
          <cell r="A208" t="str">
            <v>EXPENSES</v>
          </cell>
          <cell r="F208">
            <v>0</v>
          </cell>
          <cell r="I208">
            <v>0</v>
          </cell>
          <cell r="L208">
            <v>0</v>
          </cell>
          <cell r="O208">
            <v>0</v>
          </cell>
          <cell r="P208">
            <v>0</v>
          </cell>
          <cell r="T208">
            <v>0</v>
          </cell>
          <cell r="W208">
            <v>0</v>
          </cell>
          <cell r="Z208">
            <v>0</v>
          </cell>
          <cell r="AC208">
            <v>0</v>
          </cell>
          <cell r="AD208">
            <v>0</v>
          </cell>
          <cell r="AH208">
            <v>0</v>
          </cell>
          <cell r="AK208">
            <v>0</v>
          </cell>
          <cell r="AN208">
            <v>0</v>
          </cell>
          <cell r="AQ208">
            <v>0</v>
          </cell>
          <cell r="AR208">
            <v>0</v>
          </cell>
          <cell r="AV208">
            <v>0</v>
          </cell>
          <cell r="AY208">
            <v>0</v>
          </cell>
          <cell r="BB208">
            <v>0</v>
          </cell>
          <cell r="BE208">
            <v>0</v>
          </cell>
          <cell r="BF208">
            <v>0</v>
          </cell>
          <cell r="BI208">
            <v>0</v>
          </cell>
          <cell r="BJ208">
            <v>0</v>
          </cell>
        </row>
        <row r="210">
          <cell r="A210" t="str">
            <v>SHIPPED</v>
          </cell>
          <cell r="O210">
            <v>0</v>
          </cell>
          <cell r="P210">
            <v>0</v>
          </cell>
          <cell r="AC210">
            <v>0</v>
          </cell>
          <cell r="AD210">
            <v>0</v>
          </cell>
          <cell r="AQ210">
            <v>0</v>
          </cell>
          <cell r="AR210">
            <v>0</v>
          </cell>
          <cell r="BE210">
            <v>0</v>
          </cell>
          <cell r="BF210">
            <v>0</v>
          </cell>
          <cell r="BI210">
            <v>0</v>
          </cell>
          <cell r="BJ210">
            <v>0</v>
          </cell>
        </row>
        <row r="211">
          <cell r="A211" t="str">
            <v>SHIPPABLE BACKLOG</v>
          </cell>
          <cell r="O211">
            <v>0</v>
          </cell>
          <cell r="P211">
            <v>0</v>
          </cell>
          <cell r="AC211">
            <v>0</v>
          </cell>
          <cell r="AD211">
            <v>0</v>
          </cell>
          <cell r="AQ211">
            <v>0</v>
          </cell>
          <cell r="AR211">
            <v>0</v>
          </cell>
          <cell r="BE211">
            <v>0</v>
          </cell>
          <cell r="BF211">
            <v>0</v>
          </cell>
          <cell r="BI211">
            <v>0</v>
          </cell>
          <cell r="BJ211">
            <v>0</v>
          </cell>
        </row>
        <row r="212">
          <cell r="E212" t="str">
            <v xml:space="preserve">_____ </v>
          </cell>
          <cell r="F212" t="str">
            <v xml:space="preserve">_____ </v>
          </cell>
          <cell r="H212" t="str">
            <v xml:space="preserve">_____ </v>
          </cell>
          <cell r="I212" t="str">
            <v xml:space="preserve">_____ </v>
          </cell>
          <cell r="K212" t="str">
            <v xml:space="preserve">_____ </v>
          </cell>
          <cell r="L212" t="str">
            <v xml:space="preserve">_____ </v>
          </cell>
          <cell r="O212" t="str">
            <v xml:space="preserve">_____ </v>
          </cell>
          <cell r="P212" t="str">
            <v xml:space="preserve">_____ </v>
          </cell>
          <cell r="S212" t="str">
            <v xml:space="preserve">_____ </v>
          </cell>
          <cell r="T212" t="str">
            <v xml:space="preserve">_____ </v>
          </cell>
          <cell r="V212" t="str">
            <v xml:space="preserve">_____ </v>
          </cell>
          <cell r="W212" t="str">
            <v xml:space="preserve">_____ </v>
          </cell>
          <cell r="Y212" t="str">
            <v xml:space="preserve">_____ </v>
          </cell>
          <cell r="Z212" t="str">
            <v xml:space="preserve">_____ </v>
          </cell>
          <cell r="AC212" t="str">
            <v xml:space="preserve">_____ </v>
          </cell>
          <cell r="AD212" t="str">
            <v xml:space="preserve">_____ </v>
          </cell>
          <cell r="AG212" t="str">
            <v xml:space="preserve">_____ </v>
          </cell>
          <cell r="AH212" t="str">
            <v xml:space="preserve">_____ </v>
          </cell>
          <cell r="AJ212" t="str">
            <v xml:space="preserve">_____ </v>
          </cell>
          <cell r="AK212" t="str">
            <v xml:space="preserve">_____ </v>
          </cell>
          <cell r="AM212" t="str">
            <v xml:space="preserve">_____ </v>
          </cell>
          <cell r="AN212" t="str">
            <v xml:space="preserve">_____ </v>
          </cell>
          <cell r="AQ212" t="str">
            <v xml:space="preserve">_____ </v>
          </cell>
          <cell r="AR212" t="str">
            <v xml:space="preserve">_____ </v>
          </cell>
          <cell r="AU212" t="str">
            <v xml:space="preserve">_____ </v>
          </cell>
          <cell r="AV212" t="str">
            <v xml:space="preserve">_____ </v>
          </cell>
          <cell r="AX212" t="str">
            <v xml:space="preserve">_____ </v>
          </cell>
          <cell r="AY212" t="str">
            <v xml:space="preserve">_____ </v>
          </cell>
          <cell r="BA212" t="str">
            <v xml:space="preserve">_____ </v>
          </cell>
          <cell r="BB212" t="str">
            <v xml:space="preserve">_____ </v>
          </cell>
          <cell r="BE212" t="str">
            <v xml:space="preserve">_____ </v>
          </cell>
          <cell r="BF212" t="str">
            <v xml:space="preserve">_____ </v>
          </cell>
          <cell r="BI212" t="str">
            <v xml:space="preserve">_____ </v>
          </cell>
          <cell r="BJ212" t="str">
            <v xml:space="preserve">_____ </v>
          </cell>
        </row>
        <row r="213">
          <cell r="A213">
            <v>0</v>
          </cell>
          <cell r="B213" t="str">
            <v>SUBTOTAL</v>
          </cell>
          <cell r="E213">
            <v>0</v>
          </cell>
          <cell r="F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O213">
            <v>0</v>
          </cell>
          <cell r="P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Y213">
            <v>0</v>
          </cell>
          <cell r="Z213">
            <v>0</v>
          </cell>
          <cell r="AC213">
            <v>0</v>
          </cell>
          <cell r="AD213">
            <v>0</v>
          </cell>
          <cell r="AG213">
            <v>0</v>
          </cell>
          <cell r="AH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Q213">
            <v>0</v>
          </cell>
          <cell r="AR213">
            <v>0</v>
          </cell>
          <cell r="AU213">
            <v>0</v>
          </cell>
          <cell r="AV213">
            <v>0</v>
          </cell>
          <cell r="AX213">
            <v>0</v>
          </cell>
          <cell r="AY213">
            <v>0</v>
          </cell>
          <cell r="BA213">
            <v>0</v>
          </cell>
          <cell r="BB213">
            <v>0</v>
          </cell>
          <cell r="BE213">
            <v>0</v>
          </cell>
          <cell r="BF213">
            <v>0</v>
          </cell>
          <cell r="BI213">
            <v>0</v>
          </cell>
          <cell r="BJ213">
            <v>0</v>
          </cell>
        </row>
        <row r="214">
          <cell r="A214">
            <v>0</v>
          </cell>
        </row>
        <row r="215">
          <cell r="A215" t="str">
            <v>P.O.s NOT RELEASED</v>
          </cell>
          <cell r="O215">
            <v>0</v>
          </cell>
          <cell r="P215">
            <v>0</v>
          </cell>
          <cell r="AC215">
            <v>0</v>
          </cell>
          <cell r="AD215">
            <v>0</v>
          </cell>
          <cell r="AQ215">
            <v>0</v>
          </cell>
          <cell r="AR215">
            <v>0</v>
          </cell>
          <cell r="BE215">
            <v>0</v>
          </cell>
          <cell r="BF215">
            <v>0</v>
          </cell>
          <cell r="BI215">
            <v>0</v>
          </cell>
          <cell r="BJ215">
            <v>0</v>
          </cell>
        </row>
        <row r="216">
          <cell r="A216" t="str">
            <v>ISSUES/PULL-IN</v>
          </cell>
          <cell r="O216">
            <v>0</v>
          </cell>
          <cell r="P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Y216">
            <v>0</v>
          </cell>
          <cell r="Z216">
            <v>0</v>
          </cell>
          <cell r="AC216">
            <v>0</v>
          </cell>
          <cell r="AD216">
            <v>0</v>
          </cell>
          <cell r="AG216">
            <v>0</v>
          </cell>
          <cell r="AH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Q216">
            <v>0</v>
          </cell>
          <cell r="AR216">
            <v>0</v>
          </cell>
          <cell r="AU216">
            <v>0</v>
          </cell>
          <cell r="AV216">
            <v>0</v>
          </cell>
          <cell r="AX216">
            <v>0</v>
          </cell>
          <cell r="AY216">
            <v>0</v>
          </cell>
          <cell r="BA216">
            <v>0</v>
          </cell>
          <cell r="BB216">
            <v>0</v>
          </cell>
          <cell r="BE216">
            <v>0</v>
          </cell>
          <cell r="BF216">
            <v>0</v>
          </cell>
          <cell r="BI216">
            <v>0</v>
          </cell>
          <cell r="BJ216">
            <v>0</v>
          </cell>
        </row>
        <row r="217">
          <cell r="A217" t="str">
            <v>BOOK/SHIP TO GO</v>
          </cell>
          <cell r="E217">
            <v>0</v>
          </cell>
          <cell r="F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O217">
            <v>0</v>
          </cell>
          <cell r="P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Y217">
            <v>0</v>
          </cell>
          <cell r="Z217">
            <v>0</v>
          </cell>
          <cell r="AC217">
            <v>0</v>
          </cell>
          <cell r="AD217">
            <v>0</v>
          </cell>
          <cell r="AG217">
            <v>0</v>
          </cell>
          <cell r="AH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Q217">
            <v>0</v>
          </cell>
          <cell r="AR217">
            <v>0</v>
          </cell>
          <cell r="AU217">
            <v>0</v>
          </cell>
          <cell r="AV217">
            <v>0</v>
          </cell>
          <cell r="AX217">
            <v>0</v>
          </cell>
          <cell r="AY217">
            <v>0</v>
          </cell>
          <cell r="BA217">
            <v>0</v>
          </cell>
          <cell r="BB217">
            <v>0</v>
          </cell>
          <cell r="BE217">
            <v>0</v>
          </cell>
          <cell r="BF217">
            <v>0</v>
          </cell>
          <cell r="BI217">
            <v>0</v>
          </cell>
          <cell r="BJ217">
            <v>0</v>
          </cell>
        </row>
        <row r="218">
          <cell r="E218" t="str">
            <v xml:space="preserve">_____ </v>
          </cell>
          <cell r="F218" t="str">
            <v xml:space="preserve">_____ </v>
          </cell>
          <cell r="H218" t="str">
            <v xml:space="preserve">_____ </v>
          </cell>
          <cell r="I218" t="str">
            <v xml:space="preserve">_____ </v>
          </cell>
          <cell r="K218" t="str">
            <v xml:space="preserve">_____ </v>
          </cell>
          <cell r="L218" t="str">
            <v xml:space="preserve">_____ </v>
          </cell>
          <cell r="O218" t="str">
            <v xml:space="preserve">_____ </v>
          </cell>
          <cell r="P218" t="str">
            <v xml:space="preserve">_____ </v>
          </cell>
          <cell r="S218" t="str">
            <v xml:space="preserve">_____ </v>
          </cell>
          <cell r="T218" t="str">
            <v xml:space="preserve">_____ </v>
          </cell>
          <cell r="V218" t="str">
            <v xml:space="preserve">_____ </v>
          </cell>
          <cell r="W218" t="str">
            <v xml:space="preserve">_____ </v>
          </cell>
          <cell r="Y218" t="str">
            <v xml:space="preserve">_____ </v>
          </cell>
          <cell r="Z218" t="str">
            <v xml:space="preserve">_____ </v>
          </cell>
          <cell r="AC218" t="str">
            <v xml:space="preserve">_____ </v>
          </cell>
          <cell r="AD218" t="str">
            <v xml:space="preserve">_____ </v>
          </cell>
          <cell r="AG218" t="str">
            <v xml:space="preserve">_____ </v>
          </cell>
          <cell r="AH218" t="str">
            <v xml:space="preserve">_____ </v>
          </cell>
          <cell r="AJ218" t="str">
            <v xml:space="preserve">_____ </v>
          </cell>
          <cell r="AK218" t="str">
            <v xml:space="preserve">_____ </v>
          </cell>
          <cell r="AM218" t="str">
            <v xml:space="preserve">_____ </v>
          </cell>
          <cell r="AN218" t="str">
            <v xml:space="preserve">_____ </v>
          </cell>
          <cell r="AQ218" t="str">
            <v xml:space="preserve">_____ </v>
          </cell>
          <cell r="AR218" t="str">
            <v xml:space="preserve">_____ </v>
          </cell>
          <cell r="AU218" t="str">
            <v xml:space="preserve">_____ </v>
          </cell>
          <cell r="AV218" t="str">
            <v xml:space="preserve">_____ </v>
          </cell>
          <cell r="AX218" t="str">
            <v xml:space="preserve">_____ </v>
          </cell>
          <cell r="AY218" t="str">
            <v xml:space="preserve">_____ </v>
          </cell>
          <cell r="BA218" t="str">
            <v xml:space="preserve">_____ </v>
          </cell>
          <cell r="BB218" t="str">
            <v xml:space="preserve">_____ </v>
          </cell>
          <cell r="BE218" t="str">
            <v xml:space="preserve">_____ </v>
          </cell>
          <cell r="BF218" t="str">
            <v xml:space="preserve">_____ </v>
          </cell>
          <cell r="BI218" t="str">
            <v xml:space="preserve">_____ </v>
          </cell>
          <cell r="BJ218" t="str">
            <v xml:space="preserve">_____ </v>
          </cell>
        </row>
        <row r="219">
          <cell r="B219" t="str">
            <v>SUBTOTAL</v>
          </cell>
          <cell r="E219">
            <v>0</v>
          </cell>
          <cell r="F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O219">
            <v>0</v>
          </cell>
          <cell r="P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Y219">
            <v>0</v>
          </cell>
          <cell r="Z219">
            <v>0</v>
          </cell>
          <cell r="AC219">
            <v>0</v>
          </cell>
          <cell r="AD219">
            <v>0</v>
          </cell>
          <cell r="AG219">
            <v>0</v>
          </cell>
          <cell r="AH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Q219">
            <v>0</v>
          </cell>
          <cell r="AR219">
            <v>0</v>
          </cell>
          <cell r="AU219">
            <v>0</v>
          </cell>
          <cell r="AV219">
            <v>0</v>
          </cell>
          <cell r="AX219">
            <v>0</v>
          </cell>
          <cell r="AY219">
            <v>0</v>
          </cell>
          <cell r="BA219">
            <v>0</v>
          </cell>
          <cell r="BB219">
            <v>0</v>
          </cell>
          <cell r="BE219">
            <v>0</v>
          </cell>
          <cell r="BF219">
            <v>0</v>
          </cell>
          <cell r="BI219">
            <v>0</v>
          </cell>
          <cell r="BJ219">
            <v>0</v>
          </cell>
        </row>
        <row r="221">
          <cell r="A221" t="str">
            <v>CURRENT VIEW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O221">
            <v>0</v>
          </cell>
          <cell r="P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Y221">
            <v>0</v>
          </cell>
          <cell r="Z221">
            <v>0</v>
          </cell>
          <cell r="AC221">
            <v>0</v>
          </cell>
          <cell r="AD221">
            <v>0</v>
          </cell>
          <cell r="AG221">
            <v>0</v>
          </cell>
          <cell r="AH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Q221">
            <v>0</v>
          </cell>
          <cell r="AR221">
            <v>0</v>
          </cell>
          <cell r="AU221">
            <v>0</v>
          </cell>
          <cell r="AV221">
            <v>0</v>
          </cell>
          <cell r="AX221">
            <v>0</v>
          </cell>
          <cell r="AY221">
            <v>0</v>
          </cell>
          <cell r="BA221">
            <v>0</v>
          </cell>
          <cell r="BB221">
            <v>0</v>
          </cell>
          <cell r="BE221">
            <v>0</v>
          </cell>
          <cell r="BF221">
            <v>0</v>
          </cell>
          <cell r="BI221">
            <v>0</v>
          </cell>
          <cell r="BJ221">
            <v>0</v>
          </cell>
        </row>
        <row r="222">
          <cell r="A222">
            <v>0</v>
          </cell>
        </row>
        <row r="223">
          <cell r="A223" t="str">
            <v>AOP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O223">
            <v>0</v>
          </cell>
          <cell r="P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Y223">
            <v>0</v>
          </cell>
          <cell r="Z223">
            <v>0</v>
          </cell>
          <cell r="AC223">
            <v>0</v>
          </cell>
          <cell r="AD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M223">
            <v>0</v>
          </cell>
          <cell r="AN223">
            <v>0</v>
          </cell>
          <cell r="AQ223">
            <v>0</v>
          </cell>
          <cell r="AR223">
            <v>0</v>
          </cell>
          <cell r="AU223">
            <v>0</v>
          </cell>
          <cell r="AV223">
            <v>0</v>
          </cell>
          <cell r="AX223">
            <v>0</v>
          </cell>
          <cell r="AY223">
            <v>0</v>
          </cell>
          <cell r="BA223">
            <v>0</v>
          </cell>
          <cell r="BB223">
            <v>0</v>
          </cell>
          <cell r="BE223">
            <v>0</v>
          </cell>
          <cell r="BF223">
            <v>0</v>
          </cell>
          <cell r="BI223">
            <v>0</v>
          </cell>
          <cell r="BJ223">
            <v>0</v>
          </cell>
        </row>
        <row r="224">
          <cell r="A224">
            <v>0</v>
          </cell>
        </row>
        <row r="225">
          <cell r="A225" t="str">
            <v>GAP TO CLOSE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O225">
            <v>0</v>
          </cell>
          <cell r="P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Y225">
            <v>0</v>
          </cell>
          <cell r="Z225">
            <v>0</v>
          </cell>
          <cell r="AC225">
            <v>0</v>
          </cell>
          <cell r="AD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Q225">
            <v>0</v>
          </cell>
          <cell r="AR225">
            <v>0</v>
          </cell>
          <cell r="AU225">
            <v>0</v>
          </cell>
          <cell r="AV225">
            <v>0</v>
          </cell>
          <cell r="AX225">
            <v>0</v>
          </cell>
          <cell r="AY225">
            <v>0</v>
          </cell>
          <cell r="BA225">
            <v>0</v>
          </cell>
          <cell r="BB225">
            <v>0</v>
          </cell>
          <cell r="BE225">
            <v>0</v>
          </cell>
          <cell r="BF225">
            <v>0</v>
          </cell>
          <cell r="BI225">
            <v>0</v>
          </cell>
          <cell r="BJ225">
            <v>0</v>
          </cell>
        </row>
        <row r="226">
          <cell r="A226">
            <v>0</v>
          </cell>
        </row>
        <row r="227">
          <cell r="A227" t="str">
            <v>ADDL OPPORTUNITIES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O227">
            <v>0</v>
          </cell>
          <cell r="P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Y227">
            <v>0</v>
          </cell>
          <cell r="Z227">
            <v>0</v>
          </cell>
          <cell r="AC227">
            <v>0</v>
          </cell>
          <cell r="AD227">
            <v>0</v>
          </cell>
          <cell r="AG227">
            <v>0</v>
          </cell>
          <cell r="AH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Q227">
            <v>0</v>
          </cell>
          <cell r="AR227">
            <v>0</v>
          </cell>
          <cell r="AU227">
            <v>0</v>
          </cell>
          <cell r="AV227">
            <v>0</v>
          </cell>
          <cell r="AX227">
            <v>0</v>
          </cell>
          <cell r="AY227">
            <v>0</v>
          </cell>
          <cell r="BA227">
            <v>0</v>
          </cell>
          <cell r="BB227">
            <v>0</v>
          </cell>
          <cell r="BE227">
            <v>0</v>
          </cell>
          <cell r="BF227">
            <v>0</v>
          </cell>
          <cell r="BI227">
            <v>0</v>
          </cell>
          <cell r="BJ227">
            <v>0</v>
          </cell>
        </row>
        <row r="232">
          <cell r="A232" t="str">
            <v>ALCATEL USA, INC.</v>
          </cell>
        </row>
        <row r="233">
          <cell r="A233" t="str">
            <v>NETWORK APPLICATIONS DIVISION</v>
          </cell>
        </row>
        <row r="234">
          <cell r="A234" t="str">
            <v>1Q00 OUTLOOK</v>
          </cell>
        </row>
        <row r="235">
          <cell r="A235" t="str">
            <v>1Q01 OUTLOOK</v>
          </cell>
        </row>
        <row r="236">
          <cell r="A236" t="str">
            <v>SALES / PROFIT ROADMAP</v>
          </cell>
        </row>
        <row r="237">
          <cell r="A237" t="str">
            <v>$M</v>
          </cell>
        </row>
        <row r="239">
          <cell r="E239" t="str">
            <v>JAN</v>
          </cell>
          <cell r="H239" t="str">
            <v>FEB</v>
          </cell>
          <cell r="K239" t="str">
            <v>MAR</v>
          </cell>
          <cell r="O239" t="str">
            <v>1Q01</v>
          </cell>
          <cell r="S239" t="str">
            <v>APR</v>
          </cell>
          <cell r="V239" t="str">
            <v>MAY</v>
          </cell>
          <cell r="Y239" t="str">
            <v>JUN</v>
          </cell>
          <cell r="AC239" t="str">
            <v>2Q01</v>
          </cell>
          <cell r="AG239" t="str">
            <v>JUL</v>
          </cell>
          <cell r="AJ239" t="str">
            <v>AUG</v>
          </cell>
          <cell r="AM239" t="str">
            <v>SEP</v>
          </cell>
          <cell r="AQ239" t="str">
            <v>3Q01</v>
          </cell>
          <cell r="AU239" t="str">
            <v>OCT</v>
          </cell>
          <cell r="AX239" t="str">
            <v>NOV</v>
          </cell>
          <cell r="BA239" t="str">
            <v>DEC</v>
          </cell>
          <cell r="BE239" t="str">
            <v>4Q01</v>
          </cell>
          <cell r="BI239" t="str">
            <v>4Q00</v>
          </cell>
        </row>
        <row r="240">
          <cell r="E240" t="str">
            <v>SALES</v>
          </cell>
          <cell r="F240" t="str">
            <v>PROFIT</v>
          </cell>
          <cell r="H240" t="str">
            <v>SALES</v>
          </cell>
          <cell r="I240" t="str">
            <v>PROFIT</v>
          </cell>
          <cell r="K240" t="str">
            <v>SALES</v>
          </cell>
          <cell r="L240" t="str">
            <v>PROFIT</v>
          </cell>
          <cell r="O240" t="str">
            <v>SALES</v>
          </cell>
          <cell r="P240" t="str">
            <v>PROFIT</v>
          </cell>
          <cell r="S240" t="str">
            <v>SALES</v>
          </cell>
          <cell r="T240" t="str">
            <v>PROFIT</v>
          </cell>
          <cell r="V240" t="str">
            <v>SALES</v>
          </cell>
          <cell r="W240" t="str">
            <v>PROFIT</v>
          </cell>
          <cell r="Y240" t="str">
            <v>SALES</v>
          </cell>
          <cell r="Z240" t="str">
            <v>PROFIT</v>
          </cell>
          <cell r="AC240" t="str">
            <v>SALES</v>
          </cell>
          <cell r="AD240" t="str">
            <v>PROFIT</v>
          </cell>
          <cell r="AG240" t="str">
            <v>SALES</v>
          </cell>
          <cell r="AH240" t="str">
            <v>PROFIT</v>
          </cell>
          <cell r="AJ240" t="str">
            <v>SALES</v>
          </cell>
          <cell r="AK240" t="str">
            <v>PROFIT</v>
          </cell>
          <cell r="AM240" t="str">
            <v>SALES</v>
          </cell>
          <cell r="AN240" t="str">
            <v>PROFIT</v>
          </cell>
          <cell r="AQ240" t="str">
            <v>SALES</v>
          </cell>
          <cell r="AR240" t="str">
            <v>PROFIT</v>
          </cell>
          <cell r="AU240" t="str">
            <v>SALES</v>
          </cell>
          <cell r="AV240" t="str">
            <v>PROFIT</v>
          </cell>
          <cell r="AX240" t="str">
            <v>SALES</v>
          </cell>
          <cell r="AY240" t="str">
            <v>PROFIT</v>
          </cell>
          <cell r="BA240" t="str">
            <v>SALES</v>
          </cell>
          <cell r="BB240" t="str">
            <v>PROFIT</v>
          </cell>
          <cell r="BE240" t="str">
            <v>SALES</v>
          </cell>
          <cell r="BF240" t="str">
            <v>PROFIT</v>
          </cell>
          <cell r="BI240" t="str">
            <v>SALES</v>
          </cell>
          <cell r="BJ240" t="str">
            <v>PROFIT</v>
          </cell>
        </row>
        <row r="241">
          <cell r="A241" t="str">
            <v>EXPENSES</v>
          </cell>
          <cell r="F241">
            <v>-3.0580000000000007</v>
          </cell>
          <cell r="I241">
            <v>-4.3090000000000002</v>
          </cell>
          <cell r="L241">
            <v>-6.45</v>
          </cell>
          <cell r="O241">
            <v>0</v>
          </cell>
          <cell r="P241">
            <v>-13.817</v>
          </cell>
          <cell r="T241">
            <v>-3.4210000000000003</v>
          </cell>
          <cell r="W241">
            <v>-3.9349999999999996</v>
          </cell>
          <cell r="Z241">
            <v>-7.6769999999999996</v>
          </cell>
          <cell r="AC241">
            <v>0</v>
          </cell>
          <cell r="AD241">
            <v>-15.032999999999999</v>
          </cell>
          <cell r="AH241">
            <v>-3.7499999999999996</v>
          </cell>
          <cell r="AK241">
            <v>-5.2350000000000003</v>
          </cell>
          <cell r="AN241">
            <v>-7.7479999999999993</v>
          </cell>
          <cell r="AQ241">
            <v>0</v>
          </cell>
          <cell r="AR241">
            <v>-16.732999999999997</v>
          </cell>
          <cell r="AV241">
            <v>-4.0120000000000005</v>
          </cell>
          <cell r="AY241">
            <v>-4.7600000000000007</v>
          </cell>
          <cell r="BB241">
            <v>-9.8820000000000014</v>
          </cell>
          <cell r="BE241">
            <v>0</v>
          </cell>
          <cell r="BF241">
            <v>-18.654000000000003</v>
          </cell>
          <cell r="BI241">
            <v>0</v>
          </cell>
          <cell r="BJ241">
            <v>-64.236999999999995</v>
          </cell>
        </row>
        <row r="243">
          <cell r="A243" t="str">
            <v>SHIPPED</v>
          </cell>
          <cell r="E243">
            <v>1.5169999999999999</v>
          </cell>
          <cell r="F243">
            <v>0.81199999999999994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O243">
            <v>1.5169999999999999</v>
          </cell>
          <cell r="P243">
            <v>0.81199999999999994</v>
          </cell>
          <cell r="AC243">
            <v>0</v>
          </cell>
          <cell r="AD243">
            <v>0</v>
          </cell>
          <cell r="AQ243">
            <v>0</v>
          </cell>
          <cell r="AR243">
            <v>0</v>
          </cell>
          <cell r="BA243">
            <v>0</v>
          </cell>
          <cell r="BB243">
            <v>0</v>
          </cell>
          <cell r="BE243">
            <v>0</v>
          </cell>
          <cell r="BF243">
            <v>0</v>
          </cell>
          <cell r="BI243">
            <v>1.5169999999999999</v>
          </cell>
          <cell r="BJ243">
            <v>0.81199999999999994</v>
          </cell>
        </row>
        <row r="244">
          <cell r="A244" t="str">
            <v>SHIPPABLE BACKLOG</v>
          </cell>
          <cell r="E244">
            <v>0</v>
          </cell>
          <cell r="F244">
            <v>0</v>
          </cell>
          <cell r="H244">
            <v>0.66300000000000003</v>
          </cell>
          <cell r="I244">
            <v>0.40699999999999997</v>
          </cell>
          <cell r="K244">
            <v>0.66300000000000003</v>
          </cell>
          <cell r="L244">
            <v>0.40699999999999997</v>
          </cell>
          <cell r="O244">
            <v>1.3260000000000001</v>
          </cell>
          <cell r="P244">
            <v>0.81399999999999995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Y244">
            <v>0</v>
          </cell>
          <cell r="Z244">
            <v>0</v>
          </cell>
          <cell r="AC244">
            <v>0</v>
          </cell>
          <cell r="AD244">
            <v>0</v>
          </cell>
          <cell r="AG244">
            <v>0</v>
          </cell>
          <cell r="AH244">
            <v>0</v>
          </cell>
          <cell r="AJ244">
            <v>0</v>
          </cell>
          <cell r="AK244">
            <v>0</v>
          </cell>
          <cell r="AQ244">
            <v>0</v>
          </cell>
          <cell r="AR244">
            <v>0</v>
          </cell>
          <cell r="AU244">
            <v>0</v>
          </cell>
          <cell r="AV244">
            <v>0</v>
          </cell>
          <cell r="AX244">
            <v>0</v>
          </cell>
          <cell r="AY244">
            <v>0</v>
          </cell>
          <cell r="BE244">
            <v>0</v>
          </cell>
          <cell r="BF244">
            <v>0</v>
          </cell>
          <cell r="BI244">
            <v>1.3260000000000001</v>
          </cell>
          <cell r="BJ244">
            <v>0.81399999999999995</v>
          </cell>
        </row>
        <row r="245">
          <cell r="E245" t="str">
            <v xml:space="preserve">_____ </v>
          </cell>
          <cell r="F245" t="str">
            <v xml:space="preserve">_____ </v>
          </cell>
          <cell r="H245" t="str">
            <v xml:space="preserve">_____ </v>
          </cell>
          <cell r="I245" t="str">
            <v xml:space="preserve">_____ </v>
          </cell>
          <cell r="K245" t="str">
            <v xml:space="preserve">_____ </v>
          </cell>
          <cell r="L245" t="str">
            <v xml:space="preserve">_____ </v>
          </cell>
          <cell r="O245" t="str">
            <v xml:space="preserve">_____ </v>
          </cell>
          <cell r="P245" t="str">
            <v xml:space="preserve">_____ </v>
          </cell>
          <cell r="S245" t="str">
            <v xml:space="preserve">_____ </v>
          </cell>
          <cell r="T245" t="str">
            <v xml:space="preserve">_____ </v>
          </cell>
          <cell r="V245" t="str">
            <v xml:space="preserve">_____ </v>
          </cell>
          <cell r="W245" t="str">
            <v xml:space="preserve">_____ </v>
          </cell>
          <cell r="Y245" t="str">
            <v xml:space="preserve">_____ </v>
          </cell>
          <cell r="Z245" t="str">
            <v xml:space="preserve">_____ </v>
          </cell>
          <cell r="AC245" t="str">
            <v xml:space="preserve">_____ </v>
          </cell>
          <cell r="AD245" t="str">
            <v xml:space="preserve">_____ </v>
          </cell>
          <cell r="AG245" t="str">
            <v xml:space="preserve">_____ </v>
          </cell>
          <cell r="AH245" t="str">
            <v xml:space="preserve">_____ </v>
          </cell>
          <cell r="AJ245" t="str">
            <v xml:space="preserve">_____ </v>
          </cell>
          <cell r="AK245" t="str">
            <v xml:space="preserve">_____ </v>
          </cell>
          <cell r="AM245" t="str">
            <v xml:space="preserve">_____ </v>
          </cell>
          <cell r="AN245" t="str">
            <v xml:space="preserve">_____ </v>
          </cell>
          <cell r="AQ245" t="str">
            <v xml:space="preserve">_____ </v>
          </cell>
          <cell r="AR245" t="str">
            <v xml:space="preserve">_____ </v>
          </cell>
          <cell r="AU245" t="str">
            <v xml:space="preserve">_____ </v>
          </cell>
          <cell r="AV245" t="str">
            <v xml:space="preserve">_____ </v>
          </cell>
          <cell r="AX245" t="str">
            <v xml:space="preserve">_____ </v>
          </cell>
          <cell r="AY245" t="str">
            <v xml:space="preserve">_____ </v>
          </cell>
          <cell r="BA245" t="str">
            <v xml:space="preserve">_____ </v>
          </cell>
          <cell r="BB245" t="str">
            <v xml:space="preserve">_____ </v>
          </cell>
          <cell r="BE245" t="str">
            <v xml:space="preserve">_____ </v>
          </cell>
          <cell r="BF245" t="str">
            <v xml:space="preserve">_____ </v>
          </cell>
          <cell r="BI245" t="str">
            <v xml:space="preserve">_____ </v>
          </cell>
          <cell r="BJ245" t="str">
            <v xml:space="preserve">_____ </v>
          </cell>
        </row>
        <row r="246">
          <cell r="A246">
            <v>0.81399965286254883</v>
          </cell>
          <cell r="B246" t="str">
            <v>SUBTOTAL</v>
          </cell>
          <cell r="E246">
            <v>1.5169999999999999</v>
          </cell>
          <cell r="F246">
            <v>-2.2460000000000009</v>
          </cell>
          <cell r="H246">
            <v>0.66300000000000003</v>
          </cell>
          <cell r="I246">
            <v>-3.9020000000000001</v>
          </cell>
          <cell r="K246">
            <v>0.66300000000000003</v>
          </cell>
          <cell r="L246">
            <v>-6.0430000000000001</v>
          </cell>
          <cell r="O246">
            <v>2.843</v>
          </cell>
          <cell r="P246">
            <v>-12.191000000000001</v>
          </cell>
          <cell r="S246">
            <v>0</v>
          </cell>
          <cell r="T246">
            <v>-3.4210000000000003</v>
          </cell>
          <cell r="V246">
            <v>0</v>
          </cell>
          <cell r="W246">
            <v>-3.9349999999999996</v>
          </cell>
          <cell r="Y246">
            <v>0</v>
          </cell>
          <cell r="Z246">
            <v>-7.6769999999999996</v>
          </cell>
          <cell r="AC246">
            <v>0</v>
          </cell>
          <cell r="AD246">
            <v>-15.032999999999999</v>
          </cell>
          <cell r="AG246">
            <v>0</v>
          </cell>
          <cell r="AH246">
            <v>-3.7499999999999996</v>
          </cell>
          <cell r="AJ246">
            <v>0</v>
          </cell>
          <cell r="AK246">
            <v>-5.2350000000000003</v>
          </cell>
          <cell r="AM246">
            <v>0</v>
          </cell>
          <cell r="AN246">
            <v>-7.7479999999999993</v>
          </cell>
          <cell r="AQ246">
            <v>0</v>
          </cell>
          <cell r="AR246">
            <v>-16.732999999999997</v>
          </cell>
          <cell r="AU246">
            <v>0</v>
          </cell>
          <cell r="AV246">
            <v>-4.0120000000000005</v>
          </cell>
          <cell r="AX246">
            <v>0</v>
          </cell>
          <cell r="AY246">
            <v>-4.7600000000000007</v>
          </cell>
          <cell r="BA246">
            <v>0</v>
          </cell>
          <cell r="BB246">
            <v>-9.8820000000000014</v>
          </cell>
          <cell r="BE246">
            <v>0</v>
          </cell>
          <cell r="BF246">
            <v>-18.654000000000003</v>
          </cell>
          <cell r="BI246">
            <v>2.843</v>
          </cell>
          <cell r="BJ246">
            <v>-62.610999999999997</v>
          </cell>
        </row>
        <row r="247">
          <cell r="A247">
            <v>-62.610992431640625</v>
          </cell>
        </row>
        <row r="248">
          <cell r="A248" t="str">
            <v>P.O.s NOT RELEASED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O248">
            <v>0</v>
          </cell>
          <cell r="P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0</v>
          </cell>
          <cell r="Y248">
            <v>0</v>
          </cell>
          <cell r="Z248">
            <v>0</v>
          </cell>
          <cell r="AC248">
            <v>0</v>
          </cell>
          <cell r="AD248">
            <v>0</v>
          </cell>
          <cell r="AG248">
            <v>0</v>
          </cell>
          <cell r="AH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Q248">
            <v>0</v>
          </cell>
          <cell r="AR248">
            <v>0</v>
          </cell>
          <cell r="AU248">
            <v>0</v>
          </cell>
          <cell r="AV248">
            <v>0</v>
          </cell>
          <cell r="AX248">
            <v>0</v>
          </cell>
          <cell r="AY248">
            <v>0</v>
          </cell>
          <cell r="BA248">
            <v>0</v>
          </cell>
          <cell r="BB248">
            <v>0</v>
          </cell>
          <cell r="BE248">
            <v>0</v>
          </cell>
          <cell r="BF248">
            <v>0</v>
          </cell>
          <cell r="BI248">
            <v>0</v>
          </cell>
          <cell r="BJ248">
            <v>0</v>
          </cell>
        </row>
        <row r="249">
          <cell r="A249" t="str">
            <v>ISSUES/PULL-IN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O249">
            <v>0</v>
          </cell>
          <cell r="P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Y249">
            <v>0</v>
          </cell>
          <cell r="Z249">
            <v>0</v>
          </cell>
          <cell r="AC249">
            <v>0</v>
          </cell>
          <cell r="AD249">
            <v>0</v>
          </cell>
          <cell r="AG249">
            <v>0</v>
          </cell>
          <cell r="AH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Q249">
            <v>0</v>
          </cell>
          <cell r="AR249">
            <v>0</v>
          </cell>
          <cell r="AU249">
            <v>0</v>
          </cell>
          <cell r="AV249">
            <v>0</v>
          </cell>
          <cell r="AX249">
            <v>0</v>
          </cell>
          <cell r="AY249">
            <v>0</v>
          </cell>
          <cell r="BA249">
            <v>0</v>
          </cell>
          <cell r="BB249">
            <v>0</v>
          </cell>
          <cell r="BE249">
            <v>0</v>
          </cell>
          <cell r="BF249">
            <v>0</v>
          </cell>
          <cell r="BI249">
            <v>0</v>
          </cell>
          <cell r="BJ249">
            <v>0</v>
          </cell>
        </row>
        <row r="250">
          <cell r="A250" t="str">
            <v>BOOK/SHIP TO GO</v>
          </cell>
          <cell r="E250">
            <v>-1.7999999999999999E-2</v>
          </cell>
          <cell r="F250">
            <v>8.9999999999999993E-3</v>
          </cell>
          <cell r="H250">
            <v>12.458</v>
          </cell>
          <cell r="I250">
            <v>4.1360000000000001</v>
          </cell>
          <cell r="K250">
            <v>13.67</v>
          </cell>
          <cell r="L250">
            <v>6.4139999999999997</v>
          </cell>
          <cell r="O250">
            <v>26.11</v>
          </cell>
          <cell r="P250">
            <v>10.559000000000001</v>
          </cell>
          <cell r="S250">
            <v>2.9849999999999999</v>
          </cell>
          <cell r="T250">
            <v>1.657</v>
          </cell>
          <cell r="V250">
            <v>5.9340000000000002</v>
          </cell>
          <cell r="W250">
            <v>3.2879999999999998</v>
          </cell>
          <cell r="Y250">
            <v>21.082000000000001</v>
          </cell>
          <cell r="Z250">
            <v>11.545</v>
          </cell>
          <cell r="AC250">
            <v>30.001000000000001</v>
          </cell>
          <cell r="AD250">
            <v>16.490000000000002</v>
          </cell>
          <cell r="AG250">
            <v>3.782</v>
          </cell>
          <cell r="AH250">
            <v>2.2490000000000001</v>
          </cell>
          <cell r="AJ250">
            <v>7.5359999999999996</v>
          </cell>
          <cell r="AK250">
            <v>4.5220000000000002</v>
          </cell>
          <cell r="AM250">
            <v>23.7</v>
          </cell>
          <cell r="AN250">
            <v>12.891999999999999</v>
          </cell>
          <cell r="AQ250">
            <v>35.018000000000001</v>
          </cell>
          <cell r="AR250">
            <v>19.663</v>
          </cell>
          <cell r="AU250">
            <v>4.21</v>
          </cell>
          <cell r="AV250">
            <v>2.0299999999999998</v>
          </cell>
          <cell r="AX250">
            <v>8.5839999999999996</v>
          </cell>
          <cell r="AY250">
            <v>4.0869999999999997</v>
          </cell>
          <cell r="BA250">
            <v>33.457000000000001</v>
          </cell>
          <cell r="BB250">
            <v>18.263000000000002</v>
          </cell>
          <cell r="BE250">
            <v>46.251000000000005</v>
          </cell>
          <cell r="BF250">
            <v>24.380000000000003</v>
          </cell>
          <cell r="BI250">
            <v>137.38</v>
          </cell>
          <cell r="BJ250">
            <v>71.092000000000013</v>
          </cell>
        </row>
        <row r="251">
          <cell r="E251" t="str">
            <v xml:space="preserve">_____ </v>
          </cell>
          <cell r="F251" t="str">
            <v xml:space="preserve">_____ </v>
          </cell>
          <cell r="H251" t="str">
            <v xml:space="preserve">_____ </v>
          </cell>
          <cell r="I251" t="str">
            <v xml:space="preserve">_____ </v>
          </cell>
          <cell r="K251" t="str">
            <v xml:space="preserve">_____ </v>
          </cell>
          <cell r="L251" t="str">
            <v xml:space="preserve">_____ </v>
          </cell>
          <cell r="O251" t="str">
            <v xml:space="preserve">_____ </v>
          </cell>
          <cell r="P251" t="str">
            <v xml:space="preserve">_____ </v>
          </cell>
          <cell r="S251" t="str">
            <v xml:space="preserve">_____ </v>
          </cell>
          <cell r="T251" t="str">
            <v xml:space="preserve">_____ </v>
          </cell>
          <cell r="V251" t="str">
            <v xml:space="preserve">_____ </v>
          </cell>
          <cell r="W251" t="str">
            <v xml:space="preserve">_____ </v>
          </cell>
          <cell r="Y251" t="str">
            <v xml:space="preserve">_____ </v>
          </cell>
          <cell r="Z251" t="str">
            <v xml:space="preserve">_____ </v>
          </cell>
          <cell r="AC251" t="str">
            <v xml:space="preserve">_____ </v>
          </cell>
          <cell r="AD251" t="str">
            <v xml:space="preserve">_____ </v>
          </cell>
          <cell r="AG251" t="str">
            <v xml:space="preserve">_____ </v>
          </cell>
          <cell r="AH251" t="str">
            <v xml:space="preserve">_____ </v>
          </cell>
          <cell r="AJ251" t="str">
            <v xml:space="preserve">_____ </v>
          </cell>
          <cell r="AK251" t="str">
            <v xml:space="preserve">_____ </v>
          </cell>
          <cell r="AM251" t="str">
            <v xml:space="preserve">_____ </v>
          </cell>
          <cell r="AN251" t="str">
            <v xml:space="preserve">_____ </v>
          </cell>
          <cell r="AQ251" t="str">
            <v xml:space="preserve">_____ </v>
          </cell>
          <cell r="AR251" t="str">
            <v xml:space="preserve">_____ </v>
          </cell>
          <cell r="AU251" t="str">
            <v xml:space="preserve">_____ </v>
          </cell>
          <cell r="AV251" t="str">
            <v xml:space="preserve">_____ </v>
          </cell>
          <cell r="AX251" t="str">
            <v xml:space="preserve">_____ </v>
          </cell>
          <cell r="AY251" t="str">
            <v xml:space="preserve">_____ </v>
          </cell>
          <cell r="BA251" t="str">
            <v xml:space="preserve">_____ </v>
          </cell>
          <cell r="BB251" t="str">
            <v xml:space="preserve">_____ </v>
          </cell>
          <cell r="BE251" t="str">
            <v xml:space="preserve">_____ </v>
          </cell>
          <cell r="BF251" t="str">
            <v xml:space="preserve">_____ </v>
          </cell>
          <cell r="BI251" t="str">
            <v xml:space="preserve">_____ </v>
          </cell>
          <cell r="BJ251" t="str">
            <v xml:space="preserve">_____ </v>
          </cell>
        </row>
        <row r="252">
          <cell r="B252" t="str">
            <v>SUBTOTAL</v>
          </cell>
          <cell r="E252">
            <v>-1.7999999999999999E-2</v>
          </cell>
          <cell r="F252">
            <v>8.9999999999999993E-3</v>
          </cell>
          <cell r="H252">
            <v>12.458</v>
          </cell>
          <cell r="I252">
            <v>4.1360000000000001</v>
          </cell>
          <cell r="K252">
            <v>13.67</v>
          </cell>
          <cell r="L252">
            <v>6.4139999999999997</v>
          </cell>
          <cell r="O252">
            <v>26.11</v>
          </cell>
          <cell r="P252">
            <v>10.559000000000001</v>
          </cell>
          <cell r="S252">
            <v>2.9849999999999999</v>
          </cell>
          <cell r="T252">
            <v>1.657</v>
          </cell>
          <cell r="V252">
            <v>5.9340000000000002</v>
          </cell>
          <cell r="W252">
            <v>3.2879999999999998</v>
          </cell>
          <cell r="Y252">
            <v>21.082000000000001</v>
          </cell>
          <cell r="Z252">
            <v>11.545</v>
          </cell>
          <cell r="AC252">
            <v>30.001000000000001</v>
          </cell>
          <cell r="AD252">
            <v>16.490000000000002</v>
          </cell>
          <cell r="AG252">
            <v>3.782</v>
          </cell>
          <cell r="AH252">
            <v>2.2490000000000001</v>
          </cell>
          <cell r="AJ252">
            <v>7.5359999999999996</v>
          </cell>
          <cell r="AK252">
            <v>4.5220000000000002</v>
          </cell>
          <cell r="AM252">
            <v>23.7</v>
          </cell>
          <cell r="AN252">
            <v>12.891999999999999</v>
          </cell>
          <cell r="AQ252">
            <v>35.018000000000001</v>
          </cell>
          <cell r="AR252">
            <v>19.663</v>
          </cell>
          <cell r="AU252">
            <v>4.21</v>
          </cell>
          <cell r="AV252">
            <v>2.0299999999999998</v>
          </cell>
          <cell r="AX252">
            <v>8.5839999999999996</v>
          </cell>
          <cell r="AY252">
            <v>4.0869999999999997</v>
          </cell>
          <cell r="BA252">
            <v>33.457000000000001</v>
          </cell>
          <cell r="BB252">
            <v>18.263000000000002</v>
          </cell>
          <cell r="BE252">
            <v>46.251000000000005</v>
          </cell>
          <cell r="BF252">
            <v>24.380000000000003</v>
          </cell>
          <cell r="BI252">
            <v>137.38</v>
          </cell>
          <cell r="BJ252">
            <v>71.092000000000013</v>
          </cell>
        </row>
        <row r="254">
          <cell r="A254" t="str">
            <v>CURRENT VIEW</v>
          </cell>
          <cell r="E254">
            <v>1.4990000000000001</v>
          </cell>
          <cell r="F254">
            <v>-2.2370000000000001</v>
          </cell>
          <cell r="H254">
            <v>13.120999999999999</v>
          </cell>
          <cell r="I254">
            <v>0.23399999999999876</v>
          </cell>
          <cell r="K254">
            <v>14.333</v>
          </cell>
          <cell r="L254">
            <v>0.37099999999999933</v>
          </cell>
          <cell r="O254">
            <v>28.952999999999999</v>
          </cell>
          <cell r="P254">
            <v>-1.6320000000000021</v>
          </cell>
          <cell r="S254">
            <v>2.9849999999999999</v>
          </cell>
          <cell r="T254">
            <v>-1.7640000000000005</v>
          </cell>
          <cell r="V254">
            <v>5.9340000000000002</v>
          </cell>
          <cell r="W254">
            <v>-0.64700000000000024</v>
          </cell>
          <cell r="Y254">
            <v>21.082000000000001</v>
          </cell>
          <cell r="Z254">
            <v>3.8679999999999999</v>
          </cell>
          <cell r="AC254">
            <v>30.001000000000001</v>
          </cell>
          <cell r="AD254">
            <v>1.4569999999999994</v>
          </cell>
          <cell r="AG254">
            <v>3.782</v>
          </cell>
          <cell r="AH254">
            <v>-1.5010000000000003</v>
          </cell>
          <cell r="AJ254">
            <v>7.5360000000000005</v>
          </cell>
          <cell r="AK254">
            <v>-0.7129999999999993</v>
          </cell>
          <cell r="AM254">
            <v>23.7</v>
          </cell>
          <cell r="AN254">
            <v>5.1439999999999992</v>
          </cell>
          <cell r="AQ254">
            <v>35.018000000000001</v>
          </cell>
          <cell r="AR254">
            <v>2.9299999999999997</v>
          </cell>
          <cell r="AU254">
            <v>4.21</v>
          </cell>
          <cell r="AV254">
            <v>-1.982</v>
          </cell>
          <cell r="AX254">
            <v>8.5839999999999996</v>
          </cell>
          <cell r="AY254">
            <v>-0.67299999999999927</v>
          </cell>
          <cell r="BA254">
            <v>33.457000000000001</v>
          </cell>
          <cell r="BB254">
            <v>8.381000000000002</v>
          </cell>
          <cell r="BE254">
            <v>46.251000000000005</v>
          </cell>
          <cell r="BF254">
            <v>5.7260000000000026</v>
          </cell>
          <cell r="BI254">
            <v>140.22300000000001</v>
          </cell>
          <cell r="BJ254">
            <v>8.4809999999999999</v>
          </cell>
        </row>
        <row r="256">
          <cell r="A256" t="str">
            <v>AOP</v>
          </cell>
          <cell r="E256">
            <v>2.3860000000000001</v>
          </cell>
          <cell r="F256">
            <v>-1.7719999999999998</v>
          </cell>
          <cell r="H256">
            <v>4.7229999999999999</v>
          </cell>
          <cell r="I256">
            <v>-0.89099999999999957</v>
          </cell>
          <cell r="K256">
            <v>16.957999999999998</v>
          </cell>
          <cell r="L256">
            <v>2.5869999999999989</v>
          </cell>
          <cell r="O256">
            <v>24.067</v>
          </cell>
          <cell r="P256">
            <v>-7.6000000000000512E-2</v>
          </cell>
          <cell r="S256">
            <v>2.9849999999999999</v>
          </cell>
          <cell r="T256">
            <v>-1.7640000000000005</v>
          </cell>
          <cell r="V256">
            <v>5.9340000000000002</v>
          </cell>
          <cell r="W256">
            <v>-0.64700000000000024</v>
          </cell>
          <cell r="Y256">
            <v>21.082000000000001</v>
          </cell>
          <cell r="Z256">
            <v>3.8679999999999999</v>
          </cell>
          <cell r="AC256">
            <v>30.001000000000001</v>
          </cell>
          <cell r="AD256">
            <v>1.4569999999999994</v>
          </cell>
          <cell r="AG256">
            <v>3.782</v>
          </cell>
          <cell r="AH256">
            <v>-1.5010000000000003</v>
          </cell>
          <cell r="AJ256">
            <v>7.5360000000000005</v>
          </cell>
          <cell r="AK256">
            <v>-0.7129999999999993</v>
          </cell>
          <cell r="AM256">
            <v>23.7</v>
          </cell>
          <cell r="AN256">
            <v>5.1439999999999992</v>
          </cell>
          <cell r="AQ256">
            <v>35.018000000000001</v>
          </cell>
          <cell r="AR256">
            <v>2.9299999999999997</v>
          </cell>
          <cell r="AU256">
            <v>4.21</v>
          </cell>
          <cell r="AV256">
            <v>-1.982</v>
          </cell>
          <cell r="AX256">
            <v>8.5839999999999996</v>
          </cell>
          <cell r="AY256">
            <v>-0.67299999999999927</v>
          </cell>
          <cell r="BA256">
            <v>33.457000000000001</v>
          </cell>
          <cell r="BB256">
            <v>8.381000000000002</v>
          </cell>
          <cell r="BE256">
            <v>46.251000000000005</v>
          </cell>
          <cell r="BF256">
            <v>5.7260000000000026</v>
          </cell>
          <cell r="BI256">
            <v>135.33699999999999</v>
          </cell>
          <cell r="BJ256">
            <v>10.037000000000001</v>
          </cell>
        </row>
        <row r="257">
          <cell r="A257">
            <v>10.036994934082031</v>
          </cell>
        </row>
        <row r="258">
          <cell r="A258" t="str">
            <v>GAP TO CLOSE</v>
          </cell>
          <cell r="E258">
            <v>-0.88700000000000001</v>
          </cell>
          <cell r="F258">
            <v>-0.4650000000000003</v>
          </cell>
          <cell r="H258">
            <v>8.3979999999999997</v>
          </cell>
          <cell r="I258">
            <v>1.1249999999999982</v>
          </cell>
          <cell r="K258">
            <v>-2.6249999999999982</v>
          </cell>
          <cell r="L258">
            <v>-2.2159999999999993</v>
          </cell>
          <cell r="O258">
            <v>4.8859999999999992</v>
          </cell>
          <cell r="P258">
            <v>-1.5560000000000016</v>
          </cell>
          <cell r="S258">
            <v>0</v>
          </cell>
          <cell r="T258">
            <v>0</v>
          </cell>
          <cell r="V258">
            <v>0</v>
          </cell>
          <cell r="W258">
            <v>0</v>
          </cell>
          <cell r="Y258">
            <v>0</v>
          </cell>
          <cell r="Z258">
            <v>0</v>
          </cell>
          <cell r="AC258">
            <v>0</v>
          </cell>
          <cell r="AD258">
            <v>0</v>
          </cell>
          <cell r="AG258">
            <v>0</v>
          </cell>
          <cell r="AH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Q258">
            <v>0</v>
          </cell>
          <cell r="AR258">
            <v>0</v>
          </cell>
          <cell r="AU258">
            <v>0</v>
          </cell>
          <cell r="AV258">
            <v>0</v>
          </cell>
          <cell r="AX258">
            <v>0</v>
          </cell>
          <cell r="AY258">
            <v>0</v>
          </cell>
          <cell r="BA258">
            <v>0</v>
          </cell>
          <cell r="BB258">
            <v>0</v>
          </cell>
          <cell r="BE258">
            <v>0</v>
          </cell>
          <cell r="BF258">
            <v>0</v>
          </cell>
          <cell r="BI258">
            <v>4.8860000000000241</v>
          </cell>
          <cell r="BJ258">
            <v>-1.5560000000000009</v>
          </cell>
        </row>
        <row r="259">
          <cell r="A259">
            <v>-1.555999755859375</v>
          </cell>
        </row>
        <row r="260">
          <cell r="A260" t="str">
            <v>ADDL OPPORTUNITIES</v>
          </cell>
          <cell r="E260">
            <v>0</v>
          </cell>
          <cell r="F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0</v>
          </cell>
          <cell r="Y260">
            <v>0</v>
          </cell>
          <cell r="Z260">
            <v>0</v>
          </cell>
          <cell r="AC260">
            <v>0</v>
          </cell>
          <cell r="AD260">
            <v>0</v>
          </cell>
          <cell r="AG260">
            <v>0</v>
          </cell>
          <cell r="AH260">
            <v>0</v>
          </cell>
          <cell r="AJ260">
            <v>0</v>
          </cell>
          <cell r="AK260">
            <v>0</v>
          </cell>
          <cell r="AM260">
            <v>0</v>
          </cell>
          <cell r="AN260">
            <v>0</v>
          </cell>
          <cell r="AQ260">
            <v>0</v>
          </cell>
          <cell r="AR260">
            <v>0</v>
          </cell>
          <cell r="AU260">
            <v>0</v>
          </cell>
          <cell r="AV260">
            <v>0</v>
          </cell>
          <cell r="AX260">
            <v>0</v>
          </cell>
          <cell r="AY260">
            <v>0</v>
          </cell>
          <cell r="BA260">
            <v>0</v>
          </cell>
          <cell r="BB260">
            <v>0</v>
          </cell>
          <cell r="BE260">
            <v>0</v>
          </cell>
          <cell r="BF260">
            <v>0</v>
          </cell>
          <cell r="BI260">
            <v>0</v>
          </cell>
          <cell r="BJ260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Total"/>
      <sheetName val="Drop Down Box"/>
      <sheetName val="P&amp;L Detail"/>
      <sheetName val="ROADMAP"/>
      <sheetName val="P&amp;L-YEAR"/>
    </sheetNames>
    <sheetDataSet>
      <sheetData sheetId="0" refreshError="1"/>
      <sheetData sheetId="1" refreshError="1"/>
      <sheetData sheetId="2" refreshError="1">
        <row r="3">
          <cell r="E3" t="str">
            <v>Broadband Access</v>
          </cell>
        </row>
        <row r="4">
          <cell r="E4" t="str">
            <v>Edge Access</v>
          </cell>
        </row>
        <row r="5">
          <cell r="E5" t="str">
            <v>ERTS</v>
          </cell>
        </row>
        <row r="6">
          <cell r="E6" t="str">
            <v>iMerge, EBS</v>
          </cell>
        </row>
        <row r="7">
          <cell r="E7" t="str">
            <v>IN</v>
          </cell>
        </row>
        <row r="8">
          <cell r="E8" t="str">
            <v>Interoperability</v>
          </cell>
        </row>
        <row r="9">
          <cell r="E9" t="str">
            <v>Messaging</v>
          </cell>
        </row>
        <row r="10">
          <cell r="E10" t="str">
            <v>MSS Core ATM Switching</v>
          </cell>
        </row>
        <row r="11">
          <cell r="E11" t="str">
            <v>MV - Cisco Provided Svcs - Mobility Products</v>
          </cell>
        </row>
        <row r="12">
          <cell r="E12" t="str">
            <v>MV - Hewlett-Packard Svcs - IN Products</v>
          </cell>
        </row>
        <row r="13">
          <cell r="E13" t="str">
            <v>MV - Hewlett-Packard Svcs - Wireline Products</v>
          </cell>
        </row>
        <row r="14">
          <cell r="E14" t="str">
            <v>MV - IN Multi Vendor</v>
          </cell>
        </row>
        <row r="15">
          <cell r="E15" t="str">
            <v>MV - Juniper Provided Svcs - Wireline Products</v>
          </cell>
        </row>
        <row r="16">
          <cell r="E16" t="str">
            <v>MV - NCR Provided Svcs - 5E ASM</v>
          </cell>
        </row>
        <row r="17">
          <cell r="E17" t="str">
            <v>MV - NCR Provided Svcs - SoftSwitch</v>
          </cell>
        </row>
        <row r="18">
          <cell r="E18" t="str">
            <v>MV - NCR Provided Svcs - VCDX/DRM</v>
          </cell>
        </row>
        <row r="19">
          <cell r="E19" t="str">
            <v>MV - Sun Provided Svcs - IN Products</v>
          </cell>
        </row>
        <row r="20">
          <cell r="E20" t="str">
            <v>MV - Sun Provided Svcs - Mobility Products</v>
          </cell>
        </row>
        <row r="21">
          <cell r="E21" t="str">
            <v>NOS</v>
          </cell>
        </row>
        <row r="22">
          <cell r="E22" t="str">
            <v>ONG</v>
          </cell>
        </row>
        <row r="23">
          <cell r="E23" t="str">
            <v>OTS</v>
          </cell>
        </row>
        <row r="24">
          <cell r="E24" t="str">
            <v>PrePaid</v>
          </cell>
        </row>
        <row r="25">
          <cell r="E25" t="str">
            <v>Prev Maint - Wireless</v>
          </cell>
        </row>
        <row r="26">
          <cell r="E26" t="str">
            <v>Prev Maint - Wireline</v>
          </cell>
        </row>
        <row r="27">
          <cell r="E27" t="str">
            <v>Retrofit - Wireless</v>
          </cell>
        </row>
        <row r="28">
          <cell r="E28" t="str">
            <v>RES</v>
          </cell>
        </row>
        <row r="29">
          <cell r="E29" t="str">
            <v>RTS</v>
          </cell>
        </row>
        <row r="30">
          <cell r="E30" t="str">
            <v>SES/RS&amp;R</v>
          </cell>
        </row>
        <row r="31">
          <cell r="E31" t="str">
            <v>SoftSwitch</v>
          </cell>
        </row>
        <row r="32">
          <cell r="E32" t="str">
            <v>Switching</v>
          </cell>
        </row>
        <row r="33">
          <cell r="E33" t="str">
            <v>Terminal Services</v>
          </cell>
        </row>
        <row r="34">
          <cell r="E34" t="str">
            <v>Wireless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Total"/>
      <sheetName val="Drop Down Box"/>
    </sheetNames>
    <sheetDataSet>
      <sheetData sheetId="0" refreshError="1"/>
      <sheetData sheetId="1" refreshError="1"/>
      <sheetData sheetId="2" refreshError="1">
        <row r="3">
          <cell r="E3" t="str">
            <v>Broadband Access</v>
          </cell>
        </row>
        <row r="4">
          <cell r="E4" t="str">
            <v>Edge Access</v>
          </cell>
        </row>
        <row r="5">
          <cell r="E5" t="str">
            <v>ERTS</v>
          </cell>
        </row>
        <row r="6">
          <cell r="E6" t="str">
            <v>iMerge, EBS</v>
          </cell>
        </row>
        <row r="7">
          <cell r="E7" t="str">
            <v>IN</v>
          </cell>
        </row>
        <row r="8">
          <cell r="E8" t="str">
            <v>Interoperability</v>
          </cell>
        </row>
        <row r="9">
          <cell r="E9" t="str">
            <v>Messaging</v>
          </cell>
        </row>
        <row r="10">
          <cell r="E10" t="str">
            <v>MSS Core ATM Switching</v>
          </cell>
        </row>
        <row r="11">
          <cell r="E11" t="str">
            <v>MV - Cisco Provided Svcs - Mobility Products</v>
          </cell>
        </row>
        <row r="12">
          <cell r="E12" t="str">
            <v>MV - Hewlett-Packard Svcs - IN Products</v>
          </cell>
        </row>
        <row r="13">
          <cell r="E13" t="str">
            <v>MV - Hewlett-Packard Svcs - Wireline Products</v>
          </cell>
        </row>
        <row r="14">
          <cell r="E14" t="str">
            <v>MV - IN Multi Vendor</v>
          </cell>
        </row>
        <row r="15">
          <cell r="E15" t="str">
            <v>MV - Juniper Provided Svcs - Wireline Products</v>
          </cell>
        </row>
        <row r="16">
          <cell r="E16" t="str">
            <v>MV - NCR Provided Svcs - 5E ASM</v>
          </cell>
        </row>
        <row r="17">
          <cell r="E17" t="str">
            <v>MV - NCR Provided Svcs - SoftSwitch</v>
          </cell>
        </row>
        <row r="18">
          <cell r="E18" t="str">
            <v>MV - NCR Provided Svcs - VCDX/DRM</v>
          </cell>
        </row>
        <row r="19">
          <cell r="E19" t="str">
            <v>MV - Sun Provided Svcs - IN Products</v>
          </cell>
        </row>
        <row r="20">
          <cell r="E20" t="str">
            <v>MV - Sun Provided Svcs - Mobility Products</v>
          </cell>
        </row>
        <row r="21">
          <cell r="E21" t="str">
            <v>NOS</v>
          </cell>
        </row>
        <row r="22">
          <cell r="E22" t="str">
            <v>ONG</v>
          </cell>
        </row>
        <row r="23">
          <cell r="E23" t="str">
            <v>OTS</v>
          </cell>
        </row>
        <row r="24">
          <cell r="E24" t="str">
            <v>PrePaid</v>
          </cell>
        </row>
        <row r="25">
          <cell r="E25" t="str">
            <v>Prev Maint - Wireless</v>
          </cell>
        </row>
        <row r="26">
          <cell r="E26" t="str">
            <v>Prev Maint - Wireline</v>
          </cell>
        </row>
        <row r="27">
          <cell r="E27" t="str">
            <v>RES</v>
          </cell>
        </row>
        <row r="28">
          <cell r="E28" t="str">
            <v>RTS</v>
          </cell>
        </row>
        <row r="29">
          <cell r="E29" t="str">
            <v>SES/RS&amp;R</v>
          </cell>
        </row>
        <row r="30">
          <cell r="E30" t="str">
            <v>SoftSwitch</v>
          </cell>
        </row>
        <row r="31">
          <cell r="E31" t="str">
            <v>Switching</v>
          </cell>
        </row>
        <row r="32">
          <cell r="E32" t="str">
            <v>Terminal Services</v>
          </cell>
        </row>
        <row r="33">
          <cell r="E33" t="str">
            <v>Wireless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 Bridge"/>
      <sheetName val="OPBRIDGE"/>
      <sheetName val="Q107"/>
      <sheetName val="Q207"/>
      <sheetName val="Essbase Sales - CTRY"/>
      <sheetName val="Rep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P"/>
      <sheetName val="per AE$US"/>
      <sheetName val="M&amp;S$US"/>
      <sheetName val="Deferred Revenue $US"/>
      <sheetName val="Prepaid $US"/>
      <sheetName val="per AE$CA"/>
      <sheetName val="Deferred Revenue $CA"/>
      <sheetName val="M&amp;S$CA"/>
    </sheetNames>
    <sheetDataSet>
      <sheetData sheetId="0" refreshError="1"/>
      <sheetData sheetId="1" refreshError="1"/>
      <sheetData sheetId="2" refreshError="1">
        <row r="2">
          <cell r="C2" t="str">
            <v>Annual Maintenance and Support $USD</v>
          </cell>
        </row>
        <row r="14">
          <cell r="C14" t="str">
            <v>AE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 t="str">
            <v>Paul</v>
          </cell>
        </row>
        <row r="20">
          <cell r="C20" t="str">
            <v>Sunny</v>
          </cell>
        </row>
        <row r="21">
          <cell r="C21" t="str">
            <v>Dave</v>
          </cell>
        </row>
        <row r="22">
          <cell r="C22" t="str">
            <v>Arthur</v>
          </cell>
        </row>
        <row r="23">
          <cell r="C23" t="str">
            <v>Heinrich</v>
          </cell>
        </row>
        <row r="24">
          <cell r="C24" t="str">
            <v>Paul</v>
          </cell>
        </row>
        <row r="25">
          <cell r="C25" t="str">
            <v>Sunny</v>
          </cell>
        </row>
        <row r="26">
          <cell r="C26" t="str">
            <v>Sunny</v>
          </cell>
        </row>
        <row r="27">
          <cell r="C27" t="str">
            <v>Peggy</v>
          </cell>
        </row>
        <row r="28">
          <cell r="C28" t="str">
            <v>Mark</v>
          </cell>
        </row>
        <row r="29">
          <cell r="C29" t="str">
            <v>Sunny</v>
          </cell>
        </row>
        <row r="30">
          <cell r="C30" t="str">
            <v>Sunny</v>
          </cell>
        </row>
        <row r="31">
          <cell r="C31" t="str">
            <v>Paul</v>
          </cell>
        </row>
        <row r="32">
          <cell r="C32" t="str">
            <v>Paul</v>
          </cell>
        </row>
        <row r="33">
          <cell r="C33" t="str">
            <v>Peggy</v>
          </cell>
        </row>
        <row r="34">
          <cell r="C34" t="str">
            <v>Paul A</v>
          </cell>
        </row>
        <row r="35">
          <cell r="C35" t="str">
            <v>Sunny</v>
          </cell>
        </row>
        <row r="36">
          <cell r="C36" t="str">
            <v>Sunny</v>
          </cell>
        </row>
        <row r="37">
          <cell r="C37" t="str">
            <v>Sunny</v>
          </cell>
        </row>
        <row r="38">
          <cell r="C38" t="str">
            <v>Paul</v>
          </cell>
        </row>
        <row r="39">
          <cell r="C39" t="str">
            <v>Paul</v>
          </cell>
        </row>
        <row r="40">
          <cell r="C40" t="str">
            <v>Paul</v>
          </cell>
        </row>
        <row r="41">
          <cell r="C41" t="str">
            <v>Peggy</v>
          </cell>
        </row>
        <row r="42">
          <cell r="C42" t="str">
            <v>Heinrich</v>
          </cell>
        </row>
        <row r="43">
          <cell r="C43" t="str">
            <v>Sunny</v>
          </cell>
        </row>
        <row r="44">
          <cell r="C44" t="str">
            <v>Heinrich</v>
          </cell>
        </row>
        <row r="45">
          <cell r="C45" t="str">
            <v>Sunny</v>
          </cell>
        </row>
        <row r="46">
          <cell r="C46" t="str">
            <v>Heinrich</v>
          </cell>
        </row>
        <row r="47">
          <cell r="C47" t="str">
            <v>Charles</v>
          </cell>
        </row>
        <row r="48">
          <cell r="C48" t="str">
            <v>Charles</v>
          </cell>
        </row>
        <row r="49">
          <cell r="C49" t="str">
            <v>Peggy</v>
          </cell>
        </row>
        <row r="50">
          <cell r="C50" t="str">
            <v>Paul</v>
          </cell>
        </row>
        <row r="51">
          <cell r="C51" t="str">
            <v>Heinrich</v>
          </cell>
        </row>
        <row r="52">
          <cell r="C52" t="str">
            <v>Heinrich</v>
          </cell>
        </row>
        <row r="53">
          <cell r="C53" t="str">
            <v>Sunny</v>
          </cell>
        </row>
        <row r="54">
          <cell r="C54" t="str">
            <v>N/A</v>
          </cell>
        </row>
        <row r="55">
          <cell r="C55" t="str">
            <v>Sunny</v>
          </cell>
        </row>
        <row r="56">
          <cell r="C56" t="str">
            <v>Sunny</v>
          </cell>
        </row>
        <row r="57">
          <cell r="C57" t="str">
            <v>Paul</v>
          </cell>
        </row>
        <row r="58">
          <cell r="C58" t="str">
            <v>Peter</v>
          </cell>
        </row>
        <row r="59">
          <cell r="C59" t="str">
            <v>Bruce</v>
          </cell>
        </row>
        <row r="60">
          <cell r="C60" t="str">
            <v>Bruce</v>
          </cell>
        </row>
        <row r="61">
          <cell r="C61" t="str">
            <v>Paul</v>
          </cell>
        </row>
        <row r="62">
          <cell r="C62" t="str">
            <v>Peter</v>
          </cell>
        </row>
        <row r="63">
          <cell r="C63" t="str">
            <v>Charles</v>
          </cell>
        </row>
        <row r="64">
          <cell r="C64" t="str">
            <v>Paul A</v>
          </cell>
        </row>
        <row r="65">
          <cell r="C65" t="str">
            <v>Heinrich</v>
          </cell>
        </row>
        <row r="66">
          <cell r="C66" t="str">
            <v>Heinrich</v>
          </cell>
        </row>
        <row r="67">
          <cell r="C67" t="str">
            <v>Paul A</v>
          </cell>
        </row>
        <row r="68">
          <cell r="C68" t="str">
            <v>Peter</v>
          </cell>
        </row>
        <row r="69">
          <cell r="C69" t="str">
            <v>Sunny</v>
          </cell>
        </row>
        <row r="70">
          <cell r="C70" t="str">
            <v>Paul</v>
          </cell>
        </row>
        <row r="71">
          <cell r="C71" t="str">
            <v>Sunny</v>
          </cell>
        </row>
        <row r="72">
          <cell r="C72" t="str">
            <v>Peter</v>
          </cell>
        </row>
        <row r="73">
          <cell r="C73" t="str">
            <v>Peter</v>
          </cell>
        </row>
        <row r="74">
          <cell r="C74" t="str">
            <v>Paul</v>
          </cell>
        </row>
        <row r="75">
          <cell r="C75" t="str">
            <v>Rick</v>
          </cell>
        </row>
        <row r="76">
          <cell r="C76" t="str">
            <v>Bob</v>
          </cell>
        </row>
        <row r="77">
          <cell r="C77" t="str">
            <v>Dave</v>
          </cell>
        </row>
        <row r="78">
          <cell r="C78" t="str">
            <v>Heinrich</v>
          </cell>
        </row>
        <row r="79">
          <cell r="C79" t="str">
            <v>Heinrich</v>
          </cell>
        </row>
        <row r="80">
          <cell r="C80" t="str">
            <v>Rick</v>
          </cell>
        </row>
        <row r="81">
          <cell r="C81" t="str">
            <v>Sunny</v>
          </cell>
        </row>
        <row r="82">
          <cell r="C82" t="str">
            <v>Sunny</v>
          </cell>
        </row>
        <row r="83">
          <cell r="C83" t="str">
            <v>Sunny</v>
          </cell>
        </row>
        <row r="84">
          <cell r="C84" t="str">
            <v>Sunny</v>
          </cell>
        </row>
        <row r="85">
          <cell r="C85" t="str">
            <v>Sunny</v>
          </cell>
        </row>
        <row r="86">
          <cell r="C86" t="str">
            <v>Sunny</v>
          </cell>
        </row>
        <row r="87">
          <cell r="C87" t="str">
            <v>Paul</v>
          </cell>
        </row>
        <row r="88">
          <cell r="C88" t="str">
            <v>Sunny</v>
          </cell>
        </row>
        <row r="89">
          <cell r="C89" t="str">
            <v>Sunny</v>
          </cell>
        </row>
        <row r="90">
          <cell r="C90" t="str">
            <v>Sunny</v>
          </cell>
        </row>
        <row r="91">
          <cell r="C91" t="str">
            <v>Sunny</v>
          </cell>
        </row>
        <row r="92">
          <cell r="C92" t="str">
            <v>Paul A</v>
          </cell>
        </row>
        <row r="93">
          <cell r="C93" t="str">
            <v>Peggy</v>
          </cell>
        </row>
        <row r="94">
          <cell r="C94" t="str">
            <v>Rick</v>
          </cell>
        </row>
        <row r="95">
          <cell r="C95" t="str">
            <v>Rick</v>
          </cell>
        </row>
        <row r="96">
          <cell r="C96" t="str">
            <v>Paul</v>
          </cell>
        </row>
        <row r="97">
          <cell r="C97" t="str">
            <v>Paul</v>
          </cell>
        </row>
        <row r="98">
          <cell r="C98" t="str">
            <v>Paul</v>
          </cell>
        </row>
        <row r="99">
          <cell r="C99" t="str">
            <v>Sunny</v>
          </cell>
        </row>
        <row r="100">
          <cell r="C100" t="str">
            <v>Rick</v>
          </cell>
        </row>
        <row r="101">
          <cell r="C101" t="str">
            <v>Paul</v>
          </cell>
        </row>
        <row r="102">
          <cell r="C102" t="str">
            <v>Sunny</v>
          </cell>
        </row>
        <row r="103">
          <cell r="C103" t="str">
            <v>Heinrich</v>
          </cell>
        </row>
        <row r="104">
          <cell r="C104" t="str">
            <v>Sunny</v>
          </cell>
        </row>
        <row r="105">
          <cell r="C105" t="str">
            <v>Rick</v>
          </cell>
        </row>
        <row r="106">
          <cell r="C106" t="str">
            <v>Sunny</v>
          </cell>
        </row>
        <row r="107">
          <cell r="C107" t="str">
            <v>Sunny</v>
          </cell>
        </row>
        <row r="108">
          <cell r="C108" t="str">
            <v>Paul A</v>
          </cell>
        </row>
        <row r="109">
          <cell r="C109" t="str">
            <v>Charles</v>
          </cell>
        </row>
        <row r="110">
          <cell r="C110" t="str">
            <v>Sunny</v>
          </cell>
        </row>
        <row r="111">
          <cell r="C111" t="str">
            <v>Paul A</v>
          </cell>
        </row>
        <row r="112">
          <cell r="C112" t="str">
            <v>Steve</v>
          </cell>
        </row>
        <row r="113">
          <cell r="C113" t="str">
            <v>Paul</v>
          </cell>
        </row>
        <row r="114">
          <cell r="C114" t="str">
            <v>Paul</v>
          </cell>
        </row>
        <row r="115">
          <cell r="C115" t="str">
            <v>Alan</v>
          </cell>
        </row>
        <row r="116">
          <cell r="C116" t="str">
            <v>Rick</v>
          </cell>
        </row>
        <row r="117">
          <cell r="C117" t="str">
            <v>Rick</v>
          </cell>
        </row>
        <row r="118">
          <cell r="C118" t="str">
            <v>Paul A</v>
          </cell>
        </row>
        <row r="119">
          <cell r="C119" t="str">
            <v>Paul</v>
          </cell>
        </row>
        <row r="120">
          <cell r="C120" t="str">
            <v>Peter</v>
          </cell>
        </row>
        <row r="121">
          <cell r="C121" t="str">
            <v>Peggy</v>
          </cell>
        </row>
        <row r="122">
          <cell r="C122" t="str">
            <v>Paul</v>
          </cell>
        </row>
        <row r="123">
          <cell r="C123" t="str">
            <v>Paul</v>
          </cell>
        </row>
        <row r="124">
          <cell r="C124" t="str">
            <v>Peter</v>
          </cell>
        </row>
        <row r="125">
          <cell r="C125" t="str">
            <v>Rick</v>
          </cell>
        </row>
        <row r="126">
          <cell r="C126" t="str">
            <v>Sunny</v>
          </cell>
        </row>
        <row r="127">
          <cell r="C127" t="str">
            <v>Steve</v>
          </cell>
        </row>
        <row r="128">
          <cell r="C128" t="str">
            <v>Rick</v>
          </cell>
        </row>
        <row r="129">
          <cell r="C129" t="str">
            <v>Heinrich</v>
          </cell>
        </row>
        <row r="130">
          <cell r="C130" t="str">
            <v>Bruce</v>
          </cell>
        </row>
        <row r="131">
          <cell r="C131" t="str">
            <v>N/A</v>
          </cell>
        </row>
        <row r="132">
          <cell r="C132" t="str">
            <v>Paul</v>
          </cell>
        </row>
        <row r="133">
          <cell r="C133" t="str">
            <v>Paul</v>
          </cell>
        </row>
        <row r="134">
          <cell r="C134" t="str">
            <v>Rob</v>
          </cell>
        </row>
        <row r="135">
          <cell r="C135" t="str">
            <v>Alan</v>
          </cell>
        </row>
        <row r="136">
          <cell r="C136" t="str">
            <v>Paul</v>
          </cell>
        </row>
        <row r="137">
          <cell r="C137" t="str">
            <v>Paul</v>
          </cell>
        </row>
        <row r="138">
          <cell r="C138" t="str">
            <v>Rob</v>
          </cell>
        </row>
        <row r="139">
          <cell r="C139" t="str">
            <v>Rob</v>
          </cell>
        </row>
        <row r="140">
          <cell r="C140" t="str">
            <v>Rob</v>
          </cell>
        </row>
        <row r="141">
          <cell r="C141" t="str">
            <v>John</v>
          </cell>
        </row>
        <row r="142">
          <cell r="C142" t="str">
            <v>Paul</v>
          </cell>
        </row>
        <row r="143">
          <cell r="C143" t="str">
            <v>N/A</v>
          </cell>
        </row>
        <row r="144">
          <cell r="C144" t="str">
            <v>Steve</v>
          </cell>
        </row>
        <row r="145">
          <cell r="C145" t="str">
            <v>Paul</v>
          </cell>
        </row>
        <row r="146">
          <cell r="C146" t="str">
            <v>Paul</v>
          </cell>
        </row>
        <row r="147">
          <cell r="C147" t="str">
            <v>N/A</v>
          </cell>
        </row>
        <row r="148">
          <cell r="C148" t="str">
            <v>Bruce</v>
          </cell>
        </row>
        <row r="149">
          <cell r="C149" t="str">
            <v>Rob</v>
          </cell>
        </row>
        <row r="150">
          <cell r="C150" t="str">
            <v>Eric</v>
          </cell>
        </row>
        <row r="151">
          <cell r="C151" t="str">
            <v>Eric</v>
          </cell>
        </row>
        <row r="152">
          <cell r="C152" t="str">
            <v>Paul</v>
          </cell>
        </row>
        <row r="153">
          <cell r="C153" t="str">
            <v>Rob</v>
          </cell>
        </row>
        <row r="154">
          <cell r="C154" t="str">
            <v>Alan</v>
          </cell>
        </row>
        <row r="155">
          <cell r="C155" t="str">
            <v>Paul</v>
          </cell>
        </row>
        <row r="156">
          <cell r="C156" t="str">
            <v>Bruce</v>
          </cell>
        </row>
        <row r="157">
          <cell r="C157" t="str">
            <v>Bruce</v>
          </cell>
        </row>
        <row r="158">
          <cell r="C158" t="str">
            <v>Paul</v>
          </cell>
        </row>
        <row r="159">
          <cell r="C159" t="str">
            <v>Bruce</v>
          </cell>
        </row>
        <row r="160">
          <cell r="C160" t="str">
            <v>Eric</v>
          </cell>
        </row>
        <row r="161">
          <cell r="C161" t="str">
            <v>Paul</v>
          </cell>
        </row>
        <row r="162">
          <cell r="C162" t="str">
            <v>Paul</v>
          </cell>
        </row>
        <row r="163">
          <cell r="C163" t="str">
            <v>Paul</v>
          </cell>
        </row>
        <row r="164">
          <cell r="C164" t="str">
            <v>Bruce</v>
          </cell>
        </row>
        <row r="165">
          <cell r="C165" t="str">
            <v>Steve</v>
          </cell>
        </row>
        <row r="166">
          <cell r="C166" t="str">
            <v>Steve</v>
          </cell>
        </row>
        <row r="167">
          <cell r="C167" t="str">
            <v>Steve</v>
          </cell>
        </row>
        <row r="168">
          <cell r="C168" t="str">
            <v>Steve</v>
          </cell>
        </row>
        <row r="169">
          <cell r="C169" t="str">
            <v>Paul</v>
          </cell>
        </row>
        <row r="170">
          <cell r="C170" t="str">
            <v>Paul</v>
          </cell>
        </row>
        <row r="171">
          <cell r="C171" t="str">
            <v>Paul</v>
          </cell>
        </row>
        <row r="172">
          <cell r="C172" t="str">
            <v>Alan</v>
          </cell>
        </row>
        <row r="173">
          <cell r="C173" t="str">
            <v>Alan</v>
          </cell>
        </row>
        <row r="174">
          <cell r="C174" t="str">
            <v>Alan</v>
          </cell>
        </row>
        <row r="175">
          <cell r="C175" t="str">
            <v>Eric</v>
          </cell>
        </row>
        <row r="176">
          <cell r="C176" t="str">
            <v>Steve</v>
          </cell>
        </row>
        <row r="177">
          <cell r="C177" t="str">
            <v>Paul</v>
          </cell>
        </row>
        <row r="178">
          <cell r="C178" t="str">
            <v>Alan</v>
          </cell>
        </row>
        <row r="179">
          <cell r="C179" t="str">
            <v>Paul</v>
          </cell>
        </row>
        <row r="180">
          <cell r="C180" t="str">
            <v>Heinrich</v>
          </cell>
        </row>
        <row r="181">
          <cell r="C181" t="str">
            <v>Steve</v>
          </cell>
        </row>
        <row r="182">
          <cell r="C182" t="str">
            <v>Steve</v>
          </cell>
        </row>
        <row r="183">
          <cell r="C183" t="str">
            <v>Steve</v>
          </cell>
        </row>
        <row r="184">
          <cell r="C184" t="str">
            <v>Alan</v>
          </cell>
        </row>
        <row r="185">
          <cell r="C185" t="str">
            <v>Alan</v>
          </cell>
        </row>
        <row r="186">
          <cell r="C186" t="str">
            <v>Paul</v>
          </cell>
        </row>
        <row r="187">
          <cell r="C187" t="str">
            <v>Steve</v>
          </cell>
        </row>
        <row r="188">
          <cell r="C188" t="str">
            <v>Eric</v>
          </cell>
        </row>
        <row r="189">
          <cell r="C189" t="str">
            <v>Steve</v>
          </cell>
        </row>
        <row r="190">
          <cell r="C190" t="str">
            <v>Bruce</v>
          </cell>
        </row>
        <row r="191">
          <cell r="C191" t="str">
            <v>Paul</v>
          </cell>
        </row>
        <row r="192">
          <cell r="C192" t="str">
            <v>Eric</v>
          </cell>
        </row>
        <row r="193">
          <cell r="C193" t="str">
            <v>Paul</v>
          </cell>
        </row>
        <row r="194">
          <cell r="C194" t="str">
            <v>Alan</v>
          </cell>
        </row>
        <row r="195">
          <cell r="C195" t="str">
            <v>Alan</v>
          </cell>
        </row>
        <row r="196">
          <cell r="C196" t="str">
            <v>John</v>
          </cell>
        </row>
        <row r="197">
          <cell r="C197" t="str">
            <v>John</v>
          </cell>
        </row>
        <row r="198">
          <cell r="C198" t="str">
            <v>John</v>
          </cell>
        </row>
        <row r="199">
          <cell r="C199" t="str">
            <v>Steve</v>
          </cell>
        </row>
        <row r="200">
          <cell r="C200" t="str">
            <v>Paul</v>
          </cell>
        </row>
        <row r="201">
          <cell r="C201" t="str">
            <v>John</v>
          </cell>
        </row>
        <row r="202">
          <cell r="C202" t="str">
            <v>John</v>
          </cell>
        </row>
        <row r="203">
          <cell r="C203" t="str">
            <v>John</v>
          </cell>
        </row>
        <row r="204">
          <cell r="C204" t="str">
            <v>Paul</v>
          </cell>
        </row>
        <row r="205">
          <cell r="C205" t="str">
            <v>Heinrich</v>
          </cell>
        </row>
        <row r="206">
          <cell r="C206" t="str">
            <v>Steve</v>
          </cell>
        </row>
        <row r="207">
          <cell r="C207" t="str">
            <v>John</v>
          </cell>
        </row>
        <row r="208">
          <cell r="C208" t="str">
            <v>John</v>
          </cell>
        </row>
        <row r="209">
          <cell r="C209" t="str">
            <v>John</v>
          </cell>
        </row>
        <row r="210">
          <cell r="C210" t="str">
            <v>Steve</v>
          </cell>
        </row>
        <row r="211">
          <cell r="C211" t="str">
            <v>Bruce</v>
          </cell>
        </row>
        <row r="212">
          <cell r="C212" t="str">
            <v>Steve</v>
          </cell>
        </row>
        <row r="213">
          <cell r="C213" t="str">
            <v>Steve</v>
          </cell>
        </row>
        <row r="214">
          <cell r="C214" t="str">
            <v>Paul</v>
          </cell>
        </row>
        <row r="215">
          <cell r="C215" t="str">
            <v>Paul</v>
          </cell>
        </row>
        <row r="216">
          <cell r="C216" t="str">
            <v>Paul</v>
          </cell>
        </row>
        <row r="217">
          <cell r="C217" t="str">
            <v>Alan</v>
          </cell>
        </row>
        <row r="218">
          <cell r="C218" t="str">
            <v>Bruce</v>
          </cell>
        </row>
        <row r="219">
          <cell r="C219" t="str">
            <v>Steve</v>
          </cell>
        </row>
        <row r="220">
          <cell r="C220" t="str">
            <v>Bruce</v>
          </cell>
        </row>
        <row r="221">
          <cell r="C221" t="str">
            <v>Steve</v>
          </cell>
        </row>
        <row r="222">
          <cell r="C222" t="str">
            <v>Bruce</v>
          </cell>
        </row>
        <row r="223">
          <cell r="C223" t="str">
            <v>Steve</v>
          </cell>
        </row>
        <row r="224">
          <cell r="C224" t="str">
            <v>John</v>
          </cell>
        </row>
        <row r="225">
          <cell r="C225" t="str">
            <v>Eric</v>
          </cell>
        </row>
        <row r="226">
          <cell r="C226" t="str">
            <v>John</v>
          </cell>
        </row>
        <row r="227">
          <cell r="C227" t="str">
            <v>John</v>
          </cell>
        </row>
        <row r="228">
          <cell r="C228" t="str">
            <v>John</v>
          </cell>
        </row>
        <row r="229">
          <cell r="C229" t="str">
            <v>Heinrich</v>
          </cell>
        </row>
        <row r="230">
          <cell r="C230" t="str">
            <v>Paul</v>
          </cell>
        </row>
        <row r="231">
          <cell r="C231" t="str">
            <v>John</v>
          </cell>
        </row>
        <row r="232">
          <cell r="C232" t="str">
            <v>Steve</v>
          </cell>
        </row>
        <row r="233">
          <cell r="C233" t="str">
            <v>Alan</v>
          </cell>
        </row>
        <row r="234">
          <cell r="C234" t="str">
            <v>John</v>
          </cell>
        </row>
        <row r="235">
          <cell r="C235" t="str">
            <v>Bruce</v>
          </cell>
        </row>
        <row r="236">
          <cell r="C236" t="str">
            <v>John</v>
          </cell>
        </row>
        <row r="237">
          <cell r="C237" t="str">
            <v>John</v>
          </cell>
        </row>
        <row r="238">
          <cell r="C238" t="str">
            <v>Alan</v>
          </cell>
        </row>
        <row r="239">
          <cell r="C239" t="str">
            <v>Alan</v>
          </cell>
        </row>
        <row r="240">
          <cell r="C240" t="str">
            <v>Alan</v>
          </cell>
        </row>
        <row r="241">
          <cell r="C241" t="str">
            <v>Heinrich</v>
          </cell>
        </row>
        <row r="242">
          <cell r="C242" t="str">
            <v>Steve</v>
          </cell>
        </row>
        <row r="243">
          <cell r="C243" t="str">
            <v>Paul</v>
          </cell>
        </row>
        <row r="244">
          <cell r="C244" t="str">
            <v>Paul</v>
          </cell>
        </row>
        <row r="245">
          <cell r="C245" t="str">
            <v>Paul</v>
          </cell>
        </row>
        <row r="246">
          <cell r="C246" t="str">
            <v>Bruce</v>
          </cell>
        </row>
        <row r="247">
          <cell r="C247" t="str">
            <v>Steve</v>
          </cell>
        </row>
        <row r="248">
          <cell r="C248" t="str">
            <v>Bruce</v>
          </cell>
        </row>
        <row r="249">
          <cell r="C249" t="str">
            <v>Alan</v>
          </cell>
        </row>
        <row r="250">
          <cell r="C250" t="str">
            <v>Steve</v>
          </cell>
        </row>
        <row r="251">
          <cell r="C251" t="str">
            <v>Steve</v>
          </cell>
        </row>
        <row r="252">
          <cell r="C252" t="str">
            <v>Heinrich</v>
          </cell>
        </row>
        <row r="253">
          <cell r="C253" t="str">
            <v>Paul</v>
          </cell>
        </row>
        <row r="254">
          <cell r="C254" t="str">
            <v>Eric</v>
          </cell>
        </row>
        <row r="255">
          <cell r="C255" t="str">
            <v>Heinrich</v>
          </cell>
        </row>
        <row r="256">
          <cell r="C256" t="str">
            <v>Bruce</v>
          </cell>
        </row>
        <row r="257">
          <cell r="C257" t="str">
            <v>Paul</v>
          </cell>
        </row>
        <row r="258">
          <cell r="C258" t="str">
            <v>Bruce</v>
          </cell>
        </row>
        <row r="259">
          <cell r="C259" t="str">
            <v>Paul</v>
          </cell>
        </row>
        <row r="260">
          <cell r="C260" t="str">
            <v>Paul</v>
          </cell>
        </row>
        <row r="261">
          <cell r="C261" t="str">
            <v>Paul</v>
          </cell>
        </row>
        <row r="262">
          <cell r="C262" t="str">
            <v>Paul</v>
          </cell>
        </row>
        <row r="263">
          <cell r="C263" t="str">
            <v>Alan</v>
          </cell>
        </row>
        <row r="264">
          <cell r="C264" t="str">
            <v>Paul</v>
          </cell>
        </row>
        <row r="265">
          <cell r="C265" t="str">
            <v>Bruce</v>
          </cell>
        </row>
        <row r="266">
          <cell r="C266" t="str">
            <v>John</v>
          </cell>
        </row>
        <row r="267">
          <cell r="C267" t="str">
            <v>Paul</v>
          </cell>
        </row>
        <row r="268">
          <cell r="C268" t="str">
            <v>John</v>
          </cell>
        </row>
        <row r="269">
          <cell r="C269" t="str">
            <v>Paul</v>
          </cell>
        </row>
        <row r="270">
          <cell r="C270" t="str">
            <v>Bruce</v>
          </cell>
        </row>
        <row r="271">
          <cell r="C271" t="str">
            <v>Bruce</v>
          </cell>
        </row>
        <row r="272">
          <cell r="C272" t="str">
            <v>John</v>
          </cell>
        </row>
        <row r="273">
          <cell r="C273" t="str">
            <v>Paul</v>
          </cell>
        </row>
        <row r="274">
          <cell r="C274" t="str">
            <v>Bruce</v>
          </cell>
        </row>
        <row r="275">
          <cell r="C275" t="str">
            <v>Alan</v>
          </cell>
        </row>
        <row r="276">
          <cell r="C276" t="str">
            <v>Paul</v>
          </cell>
        </row>
        <row r="277">
          <cell r="C277" t="str">
            <v>John</v>
          </cell>
        </row>
        <row r="278">
          <cell r="C278" t="str">
            <v>Alan</v>
          </cell>
        </row>
        <row r="279">
          <cell r="C279" t="str">
            <v>Paul</v>
          </cell>
        </row>
        <row r="280">
          <cell r="C280" t="str">
            <v>Alan</v>
          </cell>
        </row>
        <row r="281">
          <cell r="C281" t="str">
            <v>Paul</v>
          </cell>
        </row>
        <row r="282">
          <cell r="C282" t="str">
            <v>John</v>
          </cell>
        </row>
        <row r="283">
          <cell r="C283" t="str">
            <v>Alan</v>
          </cell>
        </row>
        <row r="284">
          <cell r="C284" t="str">
            <v>John</v>
          </cell>
        </row>
        <row r="285">
          <cell r="C285" t="str">
            <v>Steve</v>
          </cell>
        </row>
        <row r="286">
          <cell r="C286" t="str">
            <v>Alan</v>
          </cell>
        </row>
        <row r="287">
          <cell r="C287" t="str">
            <v>John</v>
          </cell>
        </row>
        <row r="288">
          <cell r="C288" t="str">
            <v>Steve</v>
          </cell>
        </row>
        <row r="289">
          <cell r="C289" t="str">
            <v>Steve</v>
          </cell>
        </row>
        <row r="290">
          <cell r="C290" t="str">
            <v>Alan</v>
          </cell>
        </row>
        <row r="291">
          <cell r="C291" t="str">
            <v>Steve</v>
          </cell>
        </row>
        <row r="292">
          <cell r="C292" t="str">
            <v>Alan</v>
          </cell>
        </row>
        <row r="293">
          <cell r="C293" t="str">
            <v>John</v>
          </cell>
        </row>
        <row r="294">
          <cell r="C294" t="str">
            <v>Andy</v>
          </cell>
        </row>
        <row r="295">
          <cell r="C295" t="str">
            <v>John</v>
          </cell>
        </row>
        <row r="296">
          <cell r="C296" t="str">
            <v>John</v>
          </cell>
        </row>
        <row r="297">
          <cell r="C297" t="str">
            <v>Paul</v>
          </cell>
        </row>
        <row r="298">
          <cell r="C298" t="str">
            <v>John</v>
          </cell>
        </row>
        <row r="299">
          <cell r="C299" t="str">
            <v>John</v>
          </cell>
        </row>
        <row r="300">
          <cell r="C300" t="str">
            <v>Bruce</v>
          </cell>
        </row>
        <row r="301">
          <cell r="C301" t="str">
            <v>Bruce</v>
          </cell>
        </row>
        <row r="302">
          <cell r="C302" t="str">
            <v>John</v>
          </cell>
        </row>
        <row r="303">
          <cell r="C303" t="str">
            <v>John</v>
          </cell>
        </row>
        <row r="304">
          <cell r="C304" t="str">
            <v>Andy</v>
          </cell>
        </row>
        <row r="305">
          <cell r="C305" t="str">
            <v>Bruce</v>
          </cell>
        </row>
        <row r="306">
          <cell r="C306" t="str">
            <v>Steve</v>
          </cell>
        </row>
        <row r="307">
          <cell r="C307" t="str">
            <v>Steve</v>
          </cell>
        </row>
        <row r="308">
          <cell r="C308" t="str">
            <v>Steve</v>
          </cell>
        </row>
        <row r="309">
          <cell r="C309" t="str">
            <v>Andy</v>
          </cell>
        </row>
        <row r="310">
          <cell r="C310" t="str">
            <v>Alan</v>
          </cell>
        </row>
        <row r="311">
          <cell r="C311" t="str">
            <v>Andy</v>
          </cell>
        </row>
        <row r="312">
          <cell r="C312" t="str">
            <v>Steve</v>
          </cell>
        </row>
        <row r="313">
          <cell r="C313" t="str">
            <v>Steve</v>
          </cell>
        </row>
        <row r="314">
          <cell r="C314" t="str">
            <v>Steve</v>
          </cell>
        </row>
        <row r="315">
          <cell r="C315" t="str">
            <v>John</v>
          </cell>
        </row>
        <row r="316">
          <cell r="C316" t="str">
            <v>Bruce</v>
          </cell>
        </row>
        <row r="317">
          <cell r="C317" t="str">
            <v>Alan</v>
          </cell>
        </row>
        <row r="318">
          <cell r="C318" t="str">
            <v>Alan</v>
          </cell>
        </row>
        <row r="319">
          <cell r="C319" t="str">
            <v>Steve</v>
          </cell>
        </row>
        <row r="320">
          <cell r="C320" t="str">
            <v>Bruce</v>
          </cell>
        </row>
        <row r="321">
          <cell r="C321" t="str">
            <v>Bruce</v>
          </cell>
        </row>
        <row r="322">
          <cell r="C322" t="str">
            <v>Jim</v>
          </cell>
        </row>
        <row r="323">
          <cell r="C323" t="str">
            <v>Bruce</v>
          </cell>
        </row>
        <row r="324">
          <cell r="C324" t="str">
            <v>Andy</v>
          </cell>
        </row>
        <row r="325">
          <cell r="C325" t="str">
            <v>Bruce</v>
          </cell>
        </row>
        <row r="326">
          <cell r="C326" t="str">
            <v>Andy</v>
          </cell>
        </row>
        <row r="327">
          <cell r="C327" t="str">
            <v>Andy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1 M&amp;M Brick Chart"/>
      <sheetName val="M&amp;M Cuts"/>
      <sheetName val="All Businesses"/>
      <sheetName val="APAC"/>
      <sheetName val="EMEA"/>
      <sheetName val="CALA"/>
      <sheetName val="NAR"/>
      <sheetName val="NAR - 882"/>
      <sheetName val="NAR - Basso"/>
      <sheetName val="NAR - F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Forecast"/>
      <sheetName val="Detail"/>
      <sheetName val="Ins Outs"/>
      <sheetName val="Inactives"/>
      <sheetName val="LA Contractors"/>
      <sheetName val="Temps &amp; Contractors"/>
      <sheetName val="Active SAP Cost Centers"/>
      <sheetName val="Dept Listing"/>
      <sheetName val="New Dept Listing"/>
      <sheetName val="cognos load"/>
      <sheetName val="Consul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0_170UK"/>
      <sheetName val="HC3"/>
    </sheetNames>
    <sheetDataSet>
      <sheetData sheetId="0" refreshError="1">
        <row r="1">
          <cell r="A1" t="str">
            <v>RBT Code (G)</v>
          </cell>
          <cell r="B1" t="str">
            <v>{Generic_Part_Number}</v>
          </cell>
          <cell r="C1" t="str">
            <v>Quantity (G)</v>
          </cell>
          <cell r="D1" t="str">
            <v>Channel Revenue (G)</v>
          </cell>
          <cell r="E1" t="str">
            <v>Gross Margin (G)</v>
          </cell>
          <cell r="F1" t="str">
            <v>Bcklog Quantity (F)</v>
          </cell>
          <cell r="G1" t="str">
            <v>Bcklog Channel Revenue (F)</v>
          </cell>
          <cell r="H1" t="str">
            <v>Bcklog Gross Margin (F)</v>
          </cell>
          <cell r="I1" t="str">
            <v>Forcst Quantity (F)</v>
          </cell>
          <cell r="J1" t="str">
            <v>Forcst Channel Revenue (F)</v>
          </cell>
          <cell r="K1" t="str">
            <v>Forcst Gross Margin (F)</v>
          </cell>
        </row>
        <row r="2">
          <cell r="A2" t="str">
            <v>56</v>
          </cell>
          <cell r="B2" t="str">
            <v>90-2541</v>
          </cell>
          <cell r="C2">
            <v>0</v>
          </cell>
          <cell r="D2">
            <v>0</v>
          </cell>
          <cell r="E2">
            <v>0</v>
          </cell>
          <cell r="F2">
            <v>1</v>
          </cell>
          <cell r="G2">
            <v>4125</v>
          </cell>
          <cell r="H2">
            <v>2858.79</v>
          </cell>
          <cell r="I2">
            <v>0</v>
          </cell>
          <cell r="J2">
            <v>0</v>
          </cell>
          <cell r="K2">
            <v>0</v>
          </cell>
        </row>
        <row r="3">
          <cell r="A3" t="str">
            <v>5A</v>
          </cell>
          <cell r="B3" t="str">
            <v>90-2541</v>
          </cell>
          <cell r="C3">
            <v>0</v>
          </cell>
          <cell r="D3">
            <v>0</v>
          </cell>
          <cell r="E3">
            <v>0</v>
          </cell>
          <cell r="F3">
            <v>1</v>
          </cell>
          <cell r="G3">
            <v>4160.99</v>
          </cell>
          <cell r="H3">
            <v>3107.19</v>
          </cell>
          <cell r="I3">
            <v>0</v>
          </cell>
          <cell r="J3">
            <v>0</v>
          </cell>
          <cell r="K3">
            <v>0</v>
          </cell>
        </row>
        <row r="4">
          <cell r="A4" t="str">
            <v>5C</v>
          </cell>
          <cell r="B4" t="str">
            <v>90-2541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24</v>
          </cell>
          <cell r="J4">
            <v>70506.960000000006</v>
          </cell>
          <cell r="K4">
            <v>40117.86</v>
          </cell>
        </row>
        <row r="5">
          <cell r="A5" t="str">
            <v>5D</v>
          </cell>
          <cell r="B5" t="str">
            <v>90-2541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36</v>
          </cell>
          <cell r="J5">
            <v>94743.72</v>
          </cell>
          <cell r="K5">
            <v>49160.06</v>
          </cell>
        </row>
        <row r="6">
          <cell r="A6" t="str">
            <v>5E</v>
          </cell>
          <cell r="B6" t="str">
            <v>90-2541</v>
          </cell>
          <cell r="C6">
            <v>4</v>
          </cell>
          <cell r="D6">
            <v>6141.95</v>
          </cell>
          <cell r="E6">
            <v>-1063.47</v>
          </cell>
          <cell r="F6">
            <v>6</v>
          </cell>
          <cell r="G6">
            <v>14811.36</v>
          </cell>
          <cell r="H6">
            <v>7203.56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56</v>
          </cell>
          <cell r="B7" t="str">
            <v>90-2544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5A</v>
          </cell>
          <cell r="B8" t="str">
            <v>90-2544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5B</v>
          </cell>
          <cell r="B9" t="str">
            <v>90-2544</v>
          </cell>
          <cell r="C9">
            <v>7</v>
          </cell>
          <cell r="D9">
            <v>25500</v>
          </cell>
          <cell r="E9">
            <v>13593.14</v>
          </cell>
          <cell r="F9">
            <v>-5</v>
          </cell>
          <cell r="G9">
            <v>0</v>
          </cell>
          <cell r="H9">
            <v>5740.85</v>
          </cell>
          <cell r="I9">
            <v>7</v>
          </cell>
          <cell r="J9">
            <v>31500</v>
          </cell>
          <cell r="K9">
            <v>23462.81</v>
          </cell>
        </row>
        <row r="10">
          <cell r="A10" t="str">
            <v>5C</v>
          </cell>
          <cell r="B10" t="str">
            <v>90-2544</v>
          </cell>
          <cell r="C10">
            <v>0</v>
          </cell>
          <cell r="D10">
            <v>0</v>
          </cell>
          <cell r="E10">
            <v>0</v>
          </cell>
          <cell r="F10">
            <v>4</v>
          </cell>
          <cell r="G10">
            <v>12625.58</v>
          </cell>
          <cell r="H10">
            <v>8032.17</v>
          </cell>
          <cell r="I10">
            <v>19</v>
          </cell>
          <cell r="J10">
            <v>55818.01</v>
          </cell>
          <cell r="K10">
            <v>34002.78</v>
          </cell>
        </row>
        <row r="11">
          <cell r="A11" t="str">
            <v>5D</v>
          </cell>
          <cell r="B11" t="str">
            <v>90-2544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72</v>
          </cell>
          <cell r="J11">
            <v>189487.44</v>
          </cell>
          <cell r="K11">
            <v>106819.21</v>
          </cell>
        </row>
        <row r="12">
          <cell r="A12" t="str">
            <v>5E</v>
          </cell>
          <cell r="B12" t="str">
            <v>90-2544</v>
          </cell>
          <cell r="C12">
            <v>6</v>
          </cell>
          <cell r="D12">
            <v>9221.91</v>
          </cell>
          <cell r="E12">
            <v>-977.25</v>
          </cell>
          <cell r="F12">
            <v>4</v>
          </cell>
          <cell r="G12">
            <v>11751.16</v>
          </cell>
          <cell r="H12">
            <v>7157.02</v>
          </cell>
          <cell r="I12">
            <v>0</v>
          </cell>
          <cell r="J12">
            <v>0</v>
          </cell>
          <cell r="K12">
            <v>0</v>
          </cell>
        </row>
      </sheetData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S0_170UK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_170US"/>
      <sheetName val="D1"/>
    </sheetNames>
    <sheetDataSet>
      <sheetData sheetId="0" refreshError="1">
        <row r="1">
          <cell r="A1" t="str">
            <v>RBT Code (G)</v>
          </cell>
          <cell r="B1" t="str">
            <v>{Generic_Part_Number}</v>
          </cell>
          <cell r="C1" t="str">
            <v>Quantity (G)</v>
          </cell>
          <cell r="D1" t="str">
            <v>Channel Revenue (G)</v>
          </cell>
          <cell r="E1" t="str">
            <v>Gross Margin (G)</v>
          </cell>
          <cell r="F1" t="str">
            <v>Bcklog Quantity (F)</v>
          </cell>
          <cell r="G1" t="str">
            <v>Bcklog Channel Revenue (F)</v>
          </cell>
          <cell r="H1" t="str">
            <v>Bcklog Gross Margin (F)</v>
          </cell>
          <cell r="I1" t="str">
            <v>Forcst Quantity (F)</v>
          </cell>
          <cell r="J1" t="str">
            <v>Forcst Channel Revenue (F)</v>
          </cell>
          <cell r="K1" t="str">
            <v>Forcst Gross Margin (F)</v>
          </cell>
        </row>
        <row r="2">
          <cell r="A2" t="str">
            <v>52</v>
          </cell>
          <cell r="B2" t="str">
            <v>90-2541</v>
          </cell>
          <cell r="C2">
            <v>17</v>
          </cell>
          <cell r="D2">
            <v>0</v>
          </cell>
          <cell r="E2">
            <v>-49771.49</v>
          </cell>
          <cell r="F2">
            <v>57</v>
          </cell>
          <cell r="G2">
            <v>286100</v>
          </cell>
          <cell r="H2">
            <v>168163.26</v>
          </cell>
          <cell r="I2">
            <v>38</v>
          </cell>
          <cell r="J2">
            <v>116774</v>
          </cell>
          <cell r="K2">
            <v>38145.360000000001</v>
          </cell>
        </row>
        <row r="3">
          <cell r="A3" t="str">
            <v>52</v>
          </cell>
          <cell r="B3" t="str">
            <v>90-2544</v>
          </cell>
          <cell r="C3">
            <v>2</v>
          </cell>
          <cell r="D3">
            <v>0</v>
          </cell>
          <cell r="E3">
            <v>-5519.09</v>
          </cell>
          <cell r="F3">
            <v>103</v>
          </cell>
          <cell r="G3">
            <v>506900</v>
          </cell>
          <cell r="H3">
            <v>313287.06</v>
          </cell>
          <cell r="I3">
            <v>35</v>
          </cell>
          <cell r="J3">
            <v>189500</v>
          </cell>
          <cell r="K3">
            <v>123702.18</v>
          </cell>
        </row>
      </sheetData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Head"/>
      <sheetName val="Pre-sales Charts"/>
      <sheetName val="Pre-sales Summary"/>
      <sheetName val="RFEC Summary"/>
      <sheetName val="Financial Summary"/>
      <sheetName val="Financial Summary WBS"/>
      <sheetName val="Valid Input"/>
      <sheetName val="SO_170US"/>
      <sheetName val="Inacti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Argentina</v>
          </cell>
          <cell r="B2" t="str">
            <v>Arg AT&amp;T</v>
          </cell>
          <cell r="C2" t="str">
            <v>CDMA</v>
          </cell>
          <cell r="D2" t="str">
            <v>Normal</v>
          </cell>
          <cell r="E2" t="str">
            <v>Working Proposal</v>
          </cell>
          <cell r="F2">
            <v>36892</v>
          </cell>
          <cell r="G2" t="str">
            <v>WTC North</v>
          </cell>
        </row>
        <row r="3">
          <cell r="A3" t="str">
            <v>Aruba</v>
          </cell>
          <cell r="B3" t="str">
            <v>Argentina Nextel</v>
          </cell>
          <cell r="C3" t="str">
            <v>TDMA</v>
          </cell>
          <cell r="D3" t="str">
            <v>Warning</v>
          </cell>
          <cell r="E3" t="str">
            <v>Proposal Delivered</v>
          </cell>
          <cell r="F3">
            <v>36923</v>
          </cell>
          <cell r="G3" t="str">
            <v>WTC South</v>
          </cell>
        </row>
        <row r="4">
          <cell r="A4" t="str">
            <v>Bermuda</v>
          </cell>
          <cell r="B4" t="str">
            <v>BellSouth 4 Countries</v>
          </cell>
          <cell r="C4" t="str">
            <v>Analog</v>
          </cell>
          <cell r="D4" t="str">
            <v>Critical Issue</v>
          </cell>
          <cell r="E4" t="str">
            <v>Reworking Proposal</v>
          </cell>
          <cell r="F4">
            <v>36951</v>
          </cell>
          <cell r="G4" t="str">
            <v>WTC Brazil</v>
          </cell>
        </row>
        <row r="5">
          <cell r="A5" t="str">
            <v>Brazil</v>
          </cell>
          <cell r="B5" t="str">
            <v>BellSouth Peru</v>
          </cell>
          <cell r="C5" t="str">
            <v>3G1X</v>
          </cell>
          <cell r="E5" t="str">
            <v>Sale - Deployment</v>
          </cell>
          <cell r="F5">
            <v>36982</v>
          </cell>
        </row>
        <row r="6">
          <cell r="A6" t="str">
            <v>Chile</v>
          </cell>
          <cell r="B6" t="str">
            <v>Centennial DR</v>
          </cell>
          <cell r="C6" t="str">
            <v>UMTS</v>
          </cell>
          <cell r="E6" t="str">
            <v>No Sale - Lost</v>
          </cell>
          <cell r="F6">
            <v>37012</v>
          </cell>
        </row>
        <row r="7">
          <cell r="A7" t="str">
            <v>Colombia</v>
          </cell>
          <cell r="B7" t="str">
            <v>Centennial Jamaica</v>
          </cell>
          <cell r="C7" t="str">
            <v>GSM</v>
          </cell>
          <cell r="F7">
            <v>37043</v>
          </cell>
        </row>
        <row r="8">
          <cell r="A8" t="str">
            <v>Costa Rica</v>
          </cell>
          <cell r="B8" t="str">
            <v>Centennial PR</v>
          </cell>
          <cell r="C8" t="str">
            <v>GPRS</v>
          </cell>
          <cell r="F8">
            <v>37073</v>
          </cell>
        </row>
        <row r="9">
          <cell r="A9" t="str">
            <v>Domican Republic</v>
          </cell>
          <cell r="B9" t="str">
            <v>Chile BSI</v>
          </cell>
          <cell r="C9" t="str">
            <v>WLL-CDMA</v>
          </cell>
          <cell r="F9">
            <v>37104</v>
          </cell>
        </row>
        <row r="10">
          <cell r="A10" t="str">
            <v>Dominica</v>
          </cell>
          <cell r="B10" t="str">
            <v>Chile Entel</v>
          </cell>
          <cell r="C10" t="str">
            <v>WLL-GSM</v>
          </cell>
          <cell r="F10">
            <v>37135</v>
          </cell>
        </row>
        <row r="11">
          <cell r="A11" t="str">
            <v xml:space="preserve">Dominica/St. Maarten/Aruba </v>
          </cell>
          <cell r="B11" t="str">
            <v>Codetel</v>
          </cell>
          <cell r="F11">
            <v>37165</v>
          </cell>
        </row>
        <row r="12">
          <cell r="A12" t="str">
            <v>Dominican Republic</v>
          </cell>
          <cell r="B12" t="str">
            <v>Col EDATEL</v>
          </cell>
          <cell r="F12">
            <v>37196</v>
          </cell>
        </row>
        <row r="13">
          <cell r="A13" t="str">
            <v>El Salvador</v>
          </cell>
          <cell r="B13" t="str">
            <v>Col ETB</v>
          </cell>
          <cell r="F13">
            <v>37226</v>
          </cell>
        </row>
        <row r="14">
          <cell r="A14" t="str">
            <v>Guatemala</v>
          </cell>
          <cell r="B14" t="str">
            <v>Col Telecom</v>
          </cell>
        </row>
        <row r="15">
          <cell r="A15" t="str">
            <v>Haiti</v>
          </cell>
          <cell r="B15" t="str">
            <v>Comcel Haiti</v>
          </cell>
        </row>
        <row r="16">
          <cell r="A16" t="str">
            <v>Jamaica</v>
          </cell>
          <cell r="B16" t="str">
            <v>CRM (BSI)</v>
          </cell>
        </row>
        <row r="17">
          <cell r="A17" t="str">
            <v>Mexico</v>
          </cell>
          <cell r="B17" t="str">
            <v>CTI</v>
          </cell>
        </row>
        <row r="18">
          <cell r="A18" t="str">
            <v>Nicaragua</v>
          </cell>
          <cell r="B18" t="str">
            <v>Digital Bermuda</v>
          </cell>
        </row>
        <row r="19">
          <cell r="A19" t="str">
            <v>Pan, Nic, Ch, Col</v>
          </cell>
          <cell r="B19" t="str">
            <v>GSM 1800 - Mobile - Region 1 C-Band</v>
          </cell>
        </row>
        <row r="20">
          <cell r="A20" t="str">
            <v>Panama</v>
          </cell>
          <cell r="B20" t="str">
            <v>GSM 1800 - Mobile - Region 3 D or E-Band</v>
          </cell>
        </row>
        <row r="21">
          <cell r="A21" t="str">
            <v>Peru</v>
          </cell>
          <cell r="B21" t="str">
            <v>GSM 1900 - WLL Brazil Telecom</v>
          </cell>
        </row>
        <row r="22">
          <cell r="A22" t="str">
            <v>Puerto Rico</v>
          </cell>
          <cell r="B22" t="str">
            <v xml:space="preserve">GSM 1900 - WLL Telemar </v>
          </cell>
        </row>
        <row r="23">
          <cell r="A23" t="str">
            <v>St. Maarten</v>
          </cell>
          <cell r="B23" t="str">
            <v>ICE CR</v>
          </cell>
        </row>
        <row r="24">
          <cell r="A24" t="str">
            <v>Venezuela</v>
          </cell>
          <cell r="B24" t="str">
            <v>Iusacell</v>
          </cell>
        </row>
        <row r="25">
          <cell r="B25" t="str">
            <v>Movilnet</v>
          </cell>
        </row>
        <row r="26">
          <cell r="B26" t="str">
            <v>Oceanic Digital</v>
          </cell>
        </row>
        <row r="27">
          <cell r="B27" t="str">
            <v>Pegaso</v>
          </cell>
        </row>
        <row r="28">
          <cell r="B28" t="str">
            <v>PRTC</v>
          </cell>
        </row>
        <row r="29">
          <cell r="B29" t="str">
            <v>Telecorp PR</v>
          </cell>
        </row>
        <row r="30">
          <cell r="B30" t="str">
            <v>Telefonica Celular</v>
          </cell>
        </row>
        <row r="31">
          <cell r="B31" t="str">
            <v>Telefonica El Salvador</v>
          </cell>
        </row>
        <row r="32">
          <cell r="B32" t="str">
            <v>Telefonica Guatemala</v>
          </cell>
        </row>
        <row r="33">
          <cell r="B33" t="str">
            <v>Telefonica Puerto Rico</v>
          </cell>
        </row>
        <row r="34">
          <cell r="B34" t="str">
            <v>Telepar / TIM</v>
          </cell>
        </row>
        <row r="35">
          <cell r="B35" t="str">
            <v>Telesp Celular / PT</v>
          </cell>
        </row>
        <row r="36">
          <cell r="B36" t="str">
            <v>Vesper</v>
          </cell>
        </row>
        <row r="37">
          <cell r="B37" t="str">
            <v>Vnz Infonet</v>
          </cell>
        </row>
        <row r="38">
          <cell r="B38" t="str">
            <v>Vnz Movilnet</v>
          </cell>
        </row>
        <row r="39">
          <cell r="B39" t="str">
            <v>Vnz Telcel</v>
          </cell>
        </row>
      </sheetData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-sales"/>
      <sheetName val="Pivot Table"/>
      <sheetName val="MSS Rev Chart"/>
      <sheetName val="Proposal Start Chart"/>
      <sheetName val="WTC Srv Rev Chart"/>
      <sheetName val="Valid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F2">
            <v>36892</v>
          </cell>
        </row>
        <row r="3">
          <cell r="F3">
            <v>36923</v>
          </cell>
        </row>
        <row r="4">
          <cell r="F4">
            <v>36951</v>
          </cell>
        </row>
        <row r="5">
          <cell r="F5">
            <v>36982</v>
          </cell>
        </row>
        <row r="6">
          <cell r="F6">
            <v>37012</v>
          </cell>
        </row>
        <row r="7">
          <cell r="F7">
            <v>37043</v>
          </cell>
        </row>
        <row r="8">
          <cell r="F8">
            <v>37073</v>
          </cell>
        </row>
        <row r="9">
          <cell r="F9">
            <v>37104</v>
          </cell>
        </row>
        <row r="10">
          <cell r="F10">
            <v>37135</v>
          </cell>
        </row>
        <row r="11">
          <cell r="F11">
            <v>37165</v>
          </cell>
        </row>
        <row r="12">
          <cell r="F12">
            <v>37196</v>
          </cell>
        </row>
        <row r="13">
          <cell r="F13">
            <v>37226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-sales"/>
      <sheetName val="Pivot Table"/>
      <sheetName val="Proposal Start Chart"/>
      <sheetName val="MSS Rev Chart"/>
      <sheetName val="WTC Srv Rev Chart"/>
      <sheetName val="Valid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G2" t="str">
            <v>WTC North</v>
          </cell>
        </row>
        <row r="3">
          <cell r="G3" t="str">
            <v>WTC South</v>
          </cell>
        </row>
        <row r="4">
          <cell r="G4" t="str">
            <v>WTC Brazil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&amp;M Plans Budget "/>
      <sheetName val="Headcount"/>
      <sheetName val="By Expense"/>
      <sheetName val="Cost of Sales by CC"/>
      <sheetName val="Operating Expenses by CC"/>
      <sheetName val="Source Cost Centers"/>
      <sheetName val="Scenario Analysis"/>
      <sheetName val="Scenario Analysis 2"/>
      <sheetName val="Comp Code and CC Type"/>
    </sheetNames>
    <sheetDataSet>
      <sheetData sheetId="0" refreshError="1"/>
      <sheetData sheetId="1" refreshError="1"/>
      <sheetData sheetId="2" refreshError="1">
        <row r="2">
          <cell r="B2" t="str">
            <v>All Cost Center Types</v>
          </cell>
        </row>
        <row r="5">
          <cell r="B5" t="str">
            <v>All Business Units</v>
          </cell>
        </row>
        <row r="6">
          <cell r="B6" t="str">
            <v>B2001.23</v>
          </cell>
        </row>
        <row r="7">
          <cell r="B7" t="str">
            <v>All Profit Centers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S CC Exec Summary"/>
      <sheetName val="COGS CC Summary"/>
      <sheetName val="COGS Across Cost Center"/>
      <sheetName val="COGS PC Exec Summary"/>
      <sheetName val="COGS PC Summary"/>
      <sheetName val="Expense Breakout"/>
      <sheetName val="Expense Analysis"/>
      <sheetName val="COGS CC Exec 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l" refreshedDate="43108.650165624997" createdVersion="6" refreshedVersion="6" minRefreshableVersion="3" recordCount="4187">
  <cacheSource type="worksheet">
    <worksheetSource ref="A3:J4190" sheet="BTS-TX"/>
  </cacheSource>
  <cacheFields count="10">
    <cacheField name="SIGLA" numFmtId="0">
      <sharedItems containsBlank="1"/>
    </cacheField>
    <cacheField name="CIDADE" numFmtId="0">
      <sharedItems containsBlank="1"/>
    </cacheField>
    <cacheField name="MICRO-AREAS" numFmtId="0">
      <sharedItems containsBlank="1"/>
    </cacheField>
    <cacheField name="DDD" numFmtId="0">
      <sharedItems containsBlank="1" containsMixedTypes="1" containsNumber="1" containsInteger="1" minValue="11" maxValue="19"/>
    </cacheField>
    <cacheField name="ÁREA" numFmtId="0">
      <sharedItems containsBlank="1"/>
    </cacheField>
    <cacheField name="TÉCNICOS" numFmtId="0">
      <sharedItems containsBlank="1" count="84">
        <s v="SAULO DE SOUZA LEITE"/>
        <s v="ROBSON DE CASSIO TOLEDO"/>
        <s v="JOSIMAR PEREIRA DA CUNHA"/>
        <s v="CLOVIS ALMEIDA DE SOUZA / FELIPE EDENILSON DA CUNHA"/>
        <s v="ALISSON LIPPE DE OLIVEIRA SILVA"/>
        <s v="ANDERSON CARLOS ALVES DE OLIVEIRA / JEAN VITOR TAVARES PRADO"/>
        <s v="EVANDRO DOS SANTOS BOSCOLO"/>
        <s v="PEDRO FRANCISCO DOS SANTOS NETO"/>
        <s v="MAICON DANILO SAMPAIO"/>
        <s v="ANTONIO ARAGAO"/>
        <s v="FELIPE EDENILSON DA CUNHA / CLOVIS ALMEIDA DE SOUZA"/>
        <s v="ROBSON OLIVEIRA RODRIGUES"/>
        <s v="CARLOS HENRIQUE"/>
        <s v="ANDERSON OLIVEIRA"/>
        <s v="JORGE DOS SANTOS"/>
        <s v="VITOR KIKUCHI"/>
        <s v="FERNANDO HENRIQUE LOPES "/>
        <m/>
        <s v="WELKER SILVA TERRA"/>
        <s v="LUIZ ADRIANO SILVA"/>
        <s v="CRISTIANO CESAR DE OLIVEIRA"/>
        <s v="THIAGO FABRICIO DA SILVA BASTOS"/>
        <s v="ADRIANO DOS SANTOS FERNANDES"/>
        <s v="ELEANDRO DA SILVA DAMIANI / THIAGO FABRICIO DA SILVA BASTOS"/>
        <s v="EDERSON DA SILVA VITORIO"/>
        <s v="HELIO VINICIUS CORTEZ BONASORTE / THIAGO FABRICIO DA SILVA BASTOS"/>
        <s v="HELIO VINICIUS CORTEZ BONASORTE"/>
        <s v="REINALDO SOARES CAMARGO"/>
        <s v="ELEANDRO DA SILVA DAMIANI"/>
        <s v="FABRICIO AZEVEDO LEMOS"/>
        <s v="ALEX MENDES DE BRITO / LUCAS GILLIET ALMEIDA"/>
        <s v="JONATHAN FERREIRA PROENCA / FERNANDO JOSE FERNANDES"/>
        <s v="FABRICIO AZEVEDO LEMOS / ELTON EDIE MIRANDA TOMAS"/>
        <s v="FABRICIO AZEVEDO LEMOS "/>
        <s v="ALEX MENDES DE BRITO"/>
        <s v="JONATHAN FERREIRA PROENCA / ALEX MENDES DE BRITO"/>
        <s v="TIAGO RODRIGO LOURENCO DE SOUZA"/>
        <s v="CLAYTON PEDROSO MACHADO"/>
        <s v="ALESSANDRO RENATO MARCUCCI"/>
        <s v="LEANDRO RODRIGO MARCUCCI"/>
        <s v="FLAVIO CRISTIANO PEREIRA"/>
        <s v="KLEBER WELLINGTON ROSSIN"/>
        <s v="ROQUE NIGRO NETO"/>
        <s v="WELLINGTON PEREIRA SEVERIANO"/>
        <s v="REGINALDO DOS SANTOS FERNANDES"/>
        <s v="FABIANO JOSE ALVES"/>
        <s v="ALEX RODRIGUES"/>
        <s v="ODAIR JOSE ALVES DOS SANTOS"/>
        <s v="MARCOS AURELIO DE OLIVEIRA"/>
        <s v="ALEXANDRO YUKIO SUZUKI"/>
        <s v="JOSILDO JOSE DOS SANTOS"/>
        <s v="FERNANDO JOSE DE MEDEIROS GOMES"/>
        <s v="WALLACE" u="1"/>
        <s v="WELLINGTON" u="1"/>
        <s v="SAULO LEITE" u="1"/>
        <s v="MÁRIO ROGÉRIO" u="1"/>
        <s v="RODOLFO LEITE" u="1"/>
        <s v="JOSIMAR" u="1"/>
        <s v="JORGE" u="1"/>
        <s v="SANTOS" u="1"/>
        <s v="ANDERSON" u="1"/>
        <s v="CLOVIS / FELIPE" u="1"/>
        <s v="CARLOS" u="1"/>
        <s v="CRISTIAN" u="1"/>
        <s v="PEDRO" u="1"/>
        <s v="MARCOS" u="1"/>
        <s v="RODOLFO VITORINO" u="1"/>
        <s v="CAIO" u="1"/>
        <s v="MILTON" u="1"/>
        <s v="REINALDO " u="1"/>
        <s v="EVANDRO" u="1"/>
        <s v="PEDRO FRANCISCO" u="1"/>
        <s v="DENILSON" u="1"/>
        <s v="ROBSON" u="1"/>
        <s v="Antonio Aragão" u="1"/>
        <s v="Saulo" u="1"/>
        <s v="TIAGO RODRIGO LOURENÇO" u="1"/>
        <s v="LEOPOLDO" u="1"/>
        <s v="SERGIO NILTON" u="1"/>
        <s v="RENATO" u="1"/>
        <s v="ALEX FARIA" u="1"/>
        <s v="ADRIANO FERNADES" u="1"/>
        <s v="ROGERIO" u="1"/>
        <s v="Welker da Silva Terra" u="1"/>
      </sharedItems>
    </cacheField>
    <cacheField name="PROGRAMADA" numFmtId="0">
      <sharedItems containsNonDate="0" containsDate="1" containsString="0" containsBlank="1" minDate="2017-11-01T00:00:00" maxDate="2018-12-02T00:00:00" count="14"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2-01T00:00:00"/>
        <m/>
      </sharedItems>
    </cacheField>
    <cacheField name="EXECUTADA" numFmtId="0">
      <sharedItems containsDate="1" containsBlank="1" containsMixedTypes="1" minDate="2017-11-07T00:00:00" maxDate="2018-01-06T00:00:00"/>
    </cacheField>
    <cacheField name="RELATÓRIO" numFmtId="0">
      <sharedItems containsDate="1" containsBlank="1" containsMixedTypes="1" minDate="2017-01-02T00:00:00" maxDate="2018-01-06T00:00:00"/>
    </cacheField>
    <cacheField name="SUPERVISOR" numFmtId="0">
      <sharedItems containsBlank="1" count="32">
        <s v="RODOLFO ALVES VITORINO"/>
        <s v="RODOLFO LEITE LIMA"/>
        <s v="SERGIO NILTON DA CUNHA"/>
        <s v="WALLACE OLIVEIRA LEITE LIMA"/>
        <s v="MARIO ROGERIO DOS SANTOS"/>
        <s v="CRISTIAN FERREIRA ROSA"/>
        <s v="REINALDO SOARES CAMARGO"/>
        <s v="DENILSON ANDRADE DE MELO"/>
        <s v="PAULO ROBERTO DOS SANTOS"/>
        <s v="MARCOS LEANDRO MIGUELETI DE CARVALHO"/>
        <s v="MILTON SONEHARA"/>
        <s v="ROGERIO CARNELOS MARSICANO"/>
        <s v="RENATO FARIAS DA SILVA"/>
        <s v="LEOPOLDO DE SOUSA E SILVA"/>
        <m/>
        <s v="WALLACE" u="1"/>
        <s v="MÁRIO ROGÉRIO" u="1"/>
        <s v="RODOLFO LEITE" u="1"/>
        <s v="LUIZ CARLOS PISCINATO" u="1"/>
        <s v="SANTOS" u="1"/>
        <s v="CRISTIAN" u="1"/>
        <s v="MARCOS" u="1"/>
        <s v="RODOLFO VITORINO" u="1"/>
        <s v="CAIO" u="1"/>
        <s v="MILTON" u="1"/>
        <s v="REINALDO " u="1"/>
        <s v="DENILSON" u="1"/>
        <s v="LEOPOLDO" u="1"/>
        <s v="SERGIO NILTON" u="1"/>
        <s v="RENATO" u="1"/>
        <s v="ALEX FARIA" u="1"/>
        <s v="ROGE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el" refreshedDate="43108.650166203704" createdVersion="6" refreshedVersion="6" minRefreshableVersion="3" recordCount="3830">
  <cacheSource type="worksheet">
    <worksheetSource ref="A3:J3833" sheet="Estrutural Torre"/>
  </cacheSource>
  <cacheFields count="10">
    <cacheField name="SIGLA" numFmtId="0">
      <sharedItems/>
    </cacheField>
    <cacheField name="CIDADE" numFmtId="0">
      <sharedItems containsNonDate="0" containsString="0" containsBlank="1"/>
    </cacheField>
    <cacheField name="MICRO-AREAS" numFmtId="0">
      <sharedItems/>
    </cacheField>
    <cacheField name="DDD" numFmtId="0">
      <sharedItems containsNonDate="0" containsString="0" containsBlank="1"/>
    </cacheField>
    <cacheField name="ÁREA" numFmtId="0">
      <sharedItems containsBlank="1"/>
    </cacheField>
    <cacheField name="TÉCNICOS" numFmtId="0">
      <sharedItems containsBlank="1"/>
    </cacheField>
    <cacheField name="PROGRAMADA" numFmtId="0">
      <sharedItems containsSemiMixedTypes="0" containsNonDate="0" containsDate="1" containsString="0" minDate="2017-12-01T00:00:00" maxDate="2018-11-02T00:00:00" count="12">
        <d v="2018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</sharedItems>
    </cacheField>
    <cacheField name="EXECUTADA" numFmtId="0">
      <sharedItems containsDate="1" containsBlank="1" containsMixedTypes="1" minDate="2017-11-15T00:00:00" maxDate="2018-01-06T00:00:00"/>
    </cacheField>
    <cacheField name="RELATÓRIO" numFmtId="0">
      <sharedItems containsDate="1" containsBlank="1" containsMixedTypes="1" minDate="2017-12-27T00:00:00" maxDate="2018-01-06T00:00:00"/>
    </cacheField>
    <cacheField name="SUPERVISOR" numFmtId="0">
      <sharedItems containsBlank="1" count="35">
        <s v="WALLACE OLIVEIRA LEITE LIMA"/>
        <s v="RODOLFO ALVES VITORINO"/>
        <s v="SERGIO NILTON DA CUNHA"/>
        <s v="RODOLFO LEITE LIMA"/>
        <s v="MARIO ROGERIO DOS SANTOS"/>
        <s v="CRISTIAN FERREIRA ROSA"/>
        <s v="LEONARDO RUGGIERO"/>
        <s v="REINALDO SOARES CAMARGO"/>
        <s v="DENILSON ANDRADE DE MELO"/>
        <s v="PAULO ROBERTO DOS SANTOS"/>
        <s v="MARCOS LEANDRO MIGUELETI DE CARVALHO"/>
        <s v="MILTON SONEHARA"/>
        <s v="ROGERIO CARNELOS MARSICANO"/>
        <s v="RENATO FARIAS DA SILVA"/>
        <s v="LEOPOLDO DE SOUSA E SILVA"/>
        <s v="WESLEY OSEIAS ALVES"/>
        <m u="1"/>
        <s v="WALLACE" u="1"/>
        <s v="MÁRIO ROGÉRIO" u="1"/>
        <s v="RODOLFO LEITE" u="1"/>
        <s v="LUIZ CARLOS PISCINATO" u="1"/>
        <s v="SANTOS" u="1"/>
        <s v="CRISTIAN" u="1"/>
        <s v="MARCOS" u="1"/>
        <s v="RODOLFO VITORINO" u="1"/>
        <s v="CAIO" u="1"/>
        <s v="SÉRGIO NILTON" u="1"/>
        <s v="MILTON" u="1"/>
        <s v="REINALDO " u="1"/>
        <s v="DENILSON" u="1"/>
        <s v="LEOPOLDO" u="1"/>
        <s v="SERGIO NILTON" u="1"/>
        <s v="RENATO" u="1"/>
        <s v="ALEX FARIA" u="1"/>
        <s v="ROGE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Tel" refreshedDate="43108.650166319443" createdVersion="6" refreshedVersion="6" minRefreshableVersion="3" recordCount="13">
  <cacheSource type="worksheet">
    <worksheetSource ref="A2:O15" sheet="CCCs"/>
  </cacheSource>
  <cacheFields count="15">
    <cacheField name="SITE" numFmtId="0">
      <sharedItems/>
    </cacheField>
    <cacheField name="SITE2" numFmtId="0">
      <sharedItems/>
    </cacheField>
    <cacheField name="DETENTORA" numFmtId="0">
      <sharedItems/>
    </cacheField>
    <cacheField name="PS" numFmtId="0">
      <sharedItems containsNonDate="0" containsString="0" containsBlank="1"/>
    </cacheField>
    <cacheField name="DDD" numFmtId="0">
      <sharedItems containsSemiMixedTypes="0" containsString="0" containsNumber="1" containsInteger="1" minValue="11" maxValue="19"/>
    </cacheField>
    <cacheField name="ÁREA" numFmtId="0">
      <sharedItems/>
    </cacheField>
    <cacheField name="TECNICO" numFmtId="167">
      <sharedItems count="19">
        <s v="CHICO GG"/>
        <s v="WALTER BARRANCO"/>
        <s v="ALEX MARTINS"/>
        <s v="GUSTAVO  "/>
        <s v="GUSTAVO   "/>
        <s v="EDWALDO ESTRELLA GRAMIGNA"/>
        <s v="MAIK DOUGLAS FELIX"/>
        <s v="MARCIO ROBERTO DE JESUS"/>
        <s v="ELIEL ALEXANDRE"/>
        <s v="VALTEMIR APARECIDO"/>
        <s v="MÁRIO ROGÉRIO" u="1"/>
        <s v="MAIK" u="1"/>
        <s v="MARIO ROGERIO" u="1"/>
        <s v="MARCIO" u="1"/>
        <s v="ELIEL" u="1"/>
        <s v="GUSTAVO TEÓFILO" u="1"/>
        <s v="EDIVALDO ESTRELA" u="1"/>
        <s v="VALTEMIR" u="1"/>
        <s v="ALEX FARIA" u="1"/>
      </sharedItems>
    </cacheField>
    <cacheField name="ID" numFmtId="0">
      <sharedItems containsNonDate="0" containsString="0" containsBlank="1"/>
    </cacheField>
    <cacheField name="PROGRAMADA" numFmtId="247">
      <sharedItems containsSemiMixedTypes="0" containsNonDate="0" containsDate="1" containsString="0" minDate="2017-12-01T00:00:00" maxDate="2017-12-02T00:00:00"/>
    </cacheField>
    <cacheField name="EXECUTADA" numFmtId="14">
      <sharedItems containsSemiMixedTypes="0" containsNonDate="0" containsDate="1" containsString="0" minDate="2017-12-28T00:00:00" maxDate="2017-12-29T00:00:00"/>
    </cacheField>
    <cacheField name="RELATÓRIO" numFmtId="14">
      <sharedItems containsSemiMixedTypes="0" containsNonDate="0" containsDate="1" containsString="0" minDate="2018-01-02T00:00:00" maxDate="2018-01-03T00:00:00"/>
    </cacheField>
    <cacheField name="SUPERVISOR" numFmtId="0">
      <sharedItems count="18">
        <s v="WALTER BARRANCO"/>
        <s v="LEOPOLDO DE SOUSA E SILVA"/>
        <s v="DENILSON ANDRADE DE MELO"/>
        <s v="MARCOS MIGUELETTI DE CARVALHO"/>
        <s v="REINALDO SOARES CAMARGO"/>
        <s v="PAULO ROBERTO DOS SANTOS"/>
        <s v="MILTON SONEHARA"/>
        <s v="ROGERIO CARNELOS MARSICANO"/>
        <s v="LUIZ CARLOS PISCINATO" u="1"/>
        <s v="MARIO ROGERIO" u="1"/>
        <s v="MARCOS" u="1"/>
        <s v="REINALDO" u="1"/>
        <s v="CAIO" u="1"/>
        <s v="MILTON" u="1"/>
        <s v="DENILSON" u="1"/>
        <s v="LEOPOLDO" u="1"/>
        <s v="ALEX FARIA" u="1"/>
        <s v="ROGERIO" u="1"/>
      </sharedItems>
    </cacheField>
    <cacheField name="CSP" numFmtId="0">
      <sharedItems containsNonDate="0" containsString="0" containsBlank="1"/>
    </cacheField>
    <cacheField name="GMG" numFmtId="0">
      <sharedItems containsNonDate="0" containsString="0" containsBlank="1"/>
    </cacheField>
    <cacheField name="EV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Tel" refreshedDate="43108.650167129628" createdVersion="6" refreshedVersion="6" minRefreshableVersion="3" recordCount="4100">
  <cacheSource type="worksheet">
    <worksheetSource ref="A3:J4103" sheet="Infra"/>
  </cacheSource>
  <cacheFields count="10">
    <cacheField name="SIGLA" numFmtId="0">
      <sharedItems/>
    </cacheField>
    <cacheField name="CIDADE" numFmtId="0">
      <sharedItems/>
    </cacheField>
    <cacheField name="MICRO-AREAS" numFmtId="0">
      <sharedItems/>
    </cacheField>
    <cacheField name="DDD" numFmtId="0">
      <sharedItems containsMixedTypes="1" containsNumber="1" containsInteger="1" minValue="11" maxValue="19"/>
    </cacheField>
    <cacheField name="ÁREA" numFmtId="0">
      <sharedItems containsBlank="1"/>
    </cacheField>
    <cacheField name="TÉCNICOS" numFmtId="0">
      <sharedItems containsBlank="1" count="98">
        <s v="LEANDRO DE PAIVA PEREIRA"/>
        <s v="FELIPE FERREIRA PENNA / HAMILTON CARLOS DE OLIVEIRA"/>
        <s v="EMANUEL MACHADO DOS PASSOS SILVA"/>
        <s v="SIDNEI LIMA DE BARROS / MILTON JOSE DE LANNES SILVA"/>
        <s v="FELIPE FERREIRA PENNA"/>
        <s v="ANDRE LUIS FRANCA"/>
        <s v="REINALDO DOS SANTOS MORALES / VIVALDO DIAS DOS SANTOS"/>
        <s v="ALESSANDRO DE MOURA NOBRE / CLEBER EDUARDO SANCHES"/>
        <s v="ALESSANDRO DE MOURA NOBRE"/>
        <s v="ANDERSON GOMES TOSTA / ENRIQUE JOSE MICHELS"/>
        <s v="GESIVANDO DE OLIVEIRA SILVA / VINICIUS MESEL DE MELO"/>
        <s v="SAMUEL FREDERICO CESAR SANTOS / RENATO HIDEKI MENEGHINI"/>
        <s v="MARCOS DA SILVA PEREIRA"/>
        <s v="ANDERSON CARLOS ALVES DE OLIVEIRA / JEAN VITOR TAVARES PRADO"/>
        <s v="ANTONIO ARAGAO"/>
        <s v="GENIVALDO OLIVEIRA DE ALMEIDA / EDGAR RODRIGUES"/>
        <s v="MARCIO BISPO DOS SANTOS"/>
        <s v="MAICON DANILO SAMPAIO / JORGE DOS SANTOS FERREIRA"/>
        <s v="ROBERTO DAMASIO PINTO / CARLOS HENRIQUE FERREIRA"/>
        <s v="SAMUEL FREDERICO CESAR SANTOS"/>
        <s v="FERNANDO SABINO DA SILVA / MARCELO DA SILVA"/>
        <s v="SIDNEI LIMA DE BARROS"/>
        <s v="GESIVANDO DE OLIVEIRA SILVA"/>
        <s v="MARCOS DA SILVA PEREIRA / RENATO HIDEKI MENEGHINI"/>
        <s v="WANDERLEY RAMOS / JEFFERSON DA SILVA NASCIMENTO"/>
        <s v="EVANDRO DOS SANTOS BOSCOLO"/>
        <s v="PEDRO FRANCISCO DOS SANTOS NETO / ALVARO CARRIEL"/>
        <s v="JORGE DOS SANTOS FERREIRA"/>
        <s v="ALTIMAR JOSE GONCALVES"/>
        <s v="MATUSALEM NEILOR DE PAULA MESSIAS"/>
        <s v="MICHAEL DOS SANTOS PIRES"/>
        <s v="REGINALDO DE JESUS TERRA"/>
        <s v="MAICON DANILO SAMPAIO"/>
        <s v="LUIZ ADRIANO SILVA"/>
        <s v="FERNANDO JOSE DE MEDEIROS GOMES"/>
        <s v="CRISTIANO CESAR DE OLIVEIRA"/>
        <s v="ADRIANO DOS SANTOS FERNANDES"/>
        <s v="THIAGO FABRICIO DA SILVA BASTOS"/>
        <s v="HELIO VINICIUS CORTEZ BONASORTE"/>
        <s v="EDERSON DA SILVA VITORIO"/>
        <s v="ELEANDRO DA SILVA DAMIANI"/>
        <s v="FERNANDO JOSE FERNANDES"/>
        <s v="LUCAS GILLIET ALMEIDA"/>
        <s v="FABRICIO AZEVEDO LEMOS"/>
        <s v="ALEX MENDES DE BRITO"/>
        <s v="PAULO GERRI UBALDO ALMEIDA"/>
        <s v="ELIESER RODRIGUES DA SILVA"/>
        <s v="CLAYTON PEDROSO MACHADO"/>
        <s v="LEANDRO RODRIGO MARCUCCI"/>
        <s v="KLEBER WELLINGTON ROSSIN"/>
        <s v="ROQUE NIGRO NETO"/>
        <s v="ALESSANDRO RENATO MARCUCCI"/>
        <s v="FLAVIO CRISTIANO PEREIRA"/>
        <s v="JOÃO MEDEIROS"/>
        <s v="FELIPE GABRIEL SIMAO"/>
        <s v="EDILSON APARECIDO DOS SANTOS"/>
        <s v="EDSON FRANCISCO RAMPIM"/>
        <s v="MARCELO SANTANA DE MIRANDA"/>
        <s v="NYULLER PABLO MANTEIGA DA SILVA"/>
        <s v="ODAIR JOSE ALVES DOS SANTOS"/>
        <s v="ALEX RODRIGUES"/>
        <s v="REGINALDO DOS SANTOS FERNANDES"/>
        <s v="ANTONIO RAFAEL DA SILVA FAGUNDES"/>
        <s v="FABIANO JOSE ALVES"/>
        <s v="MARCOS AURELIO DE OLIVEIRA"/>
        <s v="ALEXANDRO YUKIO SUZUKI"/>
        <s v="ROMULO DE ARAUJO FERREIRA"/>
        <s v="MARÇAL LESSANDRO ROQUE"/>
        <s v="LUIZ FERNANDO DE CARVALHO MACHADO"/>
        <s v="MIHAIL NIKITIN"/>
        <s v="CESAR AUGUSTO MOREIRA DA SILVA"/>
        <s v="RAPHAEL FONSECA"/>
        <s v="RENATO GUTIERREZ"/>
        <s v="EDGAR RODRIGUES/GENIVALDO OLIVIERA"/>
        <s v="VITOR KIKUCHI"/>
        <s v="ANDERSON OLIVEIRA"/>
        <s v="PEDRO FRANCISCO"/>
        <s v="JORGE DOS SANTOS"/>
        <s v="CARLOS HENRIQUE"/>
        <m/>
        <s v="DOUGLAS MACEDO"/>
        <s v="JEFFERSON NASCIMENTO"/>
        <s v="ALISSON LIPPE"/>
        <s v="ALESSANDRO / CLEBER"/>
        <s v="ANDERSON GOMES/ENRIQUE JOSE"/>
        <s v="EVANDRO BOSCOLO"/>
        <s v="SILVIO DE PAULA LICA"/>
        <s v="MARIO ROGERIO DOS SANTOS"/>
        <s v="EYKON MARQUES"/>
        <s v="ALTIMAR GONÇALVES"/>
        <s v="REINALDO SOARES CAMARGO"/>
        <s v="ANDERSON BATISTA PIRES"/>
        <s v="JONATHAN FERREIRA PROENCA"/>
        <s v="CRISTIANO ADENES DA SILVA"/>
        <s v="CESAR AUGUSTO DOS REIS VELOSO"/>
        <s v="MANOEL MACHADO DOS SANTOS"/>
        <s v=" "/>
        <s v="?" u="1"/>
      </sharedItems>
    </cacheField>
    <cacheField name="PROGRAMADA" numFmtId="247">
      <sharedItems containsSemiMixedTypes="0" containsNonDate="0" containsDate="1" containsString="0" minDate="2017-11-01T00:00:00" maxDate="2018-04-02T00:00:00" count="6">
        <d v="2017-12-01T00:00:00"/>
        <d v="2017-11-01T00:00:00"/>
        <d v="2018-01-01T00:00:00"/>
        <d v="2018-02-01T00:00:00"/>
        <d v="2018-03-01T00:00:00"/>
        <d v="2018-04-01T00:00:00"/>
      </sharedItems>
    </cacheField>
    <cacheField name="EXECUTADA" numFmtId="14">
      <sharedItems containsDate="1" containsBlank="1" containsMixedTypes="1" minDate="2017-01-05T00:00:00" maxDate="2018-01-06T00:00:00"/>
    </cacheField>
    <cacheField name="RELATÓRIO" numFmtId="14">
      <sharedItems containsDate="1" containsBlank="1" containsMixedTypes="1" minDate="2017-01-05T00:00:00" maxDate="2018-01-06T00:00:00"/>
    </cacheField>
    <cacheField name="SUPERVISOR" numFmtId="0">
      <sharedItems count="16">
        <s v="DENILSON ANDRADE DE MELO"/>
        <s v="RODOLFO ALVES VITORINO"/>
        <s v="SERGIO NILTON DA CUNHA"/>
        <s v="WALLACE OLIVEIRA LEITE LIMA"/>
        <s v="RODOLFO LEITE LIMA"/>
        <s v="MARIO ROGERIO DOS SANTOS"/>
        <s v="CRISTIAN FERREIRA ROSA"/>
        <s v="REINALDO SOARES CAMARGO"/>
        <s v="PAULO ROBERTO DOS SANTOS"/>
        <s v="MARCOS LEANDRO MIGUELETI DE CARVALHO"/>
        <s v="MILTON SONEHARA"/>
        <s v="ROGERIO CARNELOS MARSICANO"/>
        <s v="RENATO FARIAS DA SILVA"/>
        <s v="LEOPOLDO DE SOUSA E SILVA"/>
        <s v="WESLEY OSEIAS"/>
        <s v="LUIZ CARLOS PISCINAT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Tel" refreshedDate="43108.650167245367" createdVersion="6" refreshedVersion="6" minRefreshableVersion="3" recordCount="114">
  <cacheSource type="worksheet">
    <worksheetSource ref="A3:J117" sheet="FMT"/>
  </cacheSource>
  <cacheFields count="10">
    <cacheField name="SIGLA" numFmtId="0">
      <sharedItems/>
    </cacheField>
    <cacheField name="CIDADE" numFmtId="0">
      <sharedItems/>
    </cacheField>
    <cacheField name="MICRO-AREAS" numFmtId="0">
      <sharedItems/>
    </cacheField>
    <cacheField name="DDD" numFmtId="0">
      <sharedItems containsSemiMixedTypes="0" containsString="0" containsNumber="1" containsInteger="1" minValue="11" maxValue="11"/>
    </cacheField>
    <cacheField name="ÁREA" numFmtId="0">
      <sharedItems/>
    </cacheField>
    <cacheField name="TÉCNICOS" numFmtId="16">
      <sharedItems/>
    </cacheField>
    <cacheField name="PROGRAMADA" numFmtId="17">
      <sharedItems containsSemiMixedTypes="0" containsNonDate="0" containsDate="1" containsString="0" minDate="2017-12-01T00:00:00" maxDate="2017-12-02T00:00:00"/>
    </cacheField>
    <cacheField name="EXECUTADA" numFmtId="14">
      <sharedItems containsDate="1" containsMixedTypes="1" minDate="2017-12-20T00:00:00" maxDate="2018-01-06T00:00:00"/>
    </cacheField>
    <cacheField name="RELATÓRIO" numFmtId="14">
      <sharedItems containsDate="1" containsMixedTypes="1" minDate="2017-12-23T00:00:00" maxDate="2018-01-06T00:00:00"/>
    </cacheField>
    <cacheField name="SUPERVISOR" numFmtId="16">
      <sharedItems count="1">
        <s v="ADSTON BARBOSA DOS SANT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Tel" refreshedDate="43108.65016759259" createdVersion="6" refreshedVersion="6" minRefreshableVersion="3" recordCount="17">
  <cacheSource type="worksheet">
    <worksheetSource ref="A3:BF20" sheet="APROVEITAMENTO"/>
  </cacheSource>
  <cacheFields count="58">
    <cacheField name="DDD" numFmtId="0">
      <sharedItems containsSemiMixedTypes="0" containsString="0" containsNumber="1" containsInteger="1" minValue="11" maxValue="19"/>
    </cacheField>
    <cacheField name="ÁREA" numFmtId="0">
      <sharedItems/>
    </cacheField>
    <cacheField name="SUPERVISOR" numFmtId="0">
      <sharedItems count="20">
        <s v="DENILSON ANDRADE DE MELO"/>
        <s v="MARIO ROGERIO DOS SANTOS"/>
        <s v="REINALDO SOARES CAMARGO"/>
        <s v="PAULO ROBERTO DOS SANTOS"/>
        <s v="MARCOS LEANDRO MIGUELETI DE CARVALHO"/>
        <s v="MILTON SONEHARA"/>
        <s v="ROGERIO CARNELOS MARSICANO"/>
        <s v="WESLEY OSEIAS ALVES (CAS)"/>
        <s v="WESLEY OSEIAS ALVES (PAA)"/>
        <s v="SERGIO NILTON DA CUNHA"/>
        <s v="RODOLFO ALVES VITORINO"/>
        <s v="RODOLFO LEITE LIMA"/>
        <s v="WALLACE OLIVEIRA LEITE LIMA"/>
        <s v="CRISTIAN FERREIRA ROSA"/>
        <s v="LEONARDO RUGGIERO"/>
        <s v="ADSTON BARBOSA DOS SANTOS"/>
        <s v="WALTER BARRANCO"/>
        <s v="RENATO FARIAS DA SILVA" u="1"/>
        <s v="LEOPOLDO DE SOUSA E SILVA" u="1"/>
        <s v="WESLEY OSEIAS ALVES" u="1"/>
      </sharedItems>
    </cacheField>
    <cacheField name="PR" numFmtId="0">
      <sharedItems containsSemiMixedTypes="0" containsString="0" containsNumber="1" containsInteger="1" minValue="0" maxValue="50"/>
    </cacheField>
    <cacheField name="EX" numFmtId="0">
      <sharedItems containsSemiMixedTypes="0" containsString="0" containsNumber="1" containsInteger="1" minValue="0" maxValue="50"/>
    </cacheField>
    <cacheField name="REL" numFmtId="0">
      <sharedItems containsSemiMixedTypes="0" containsString="0" containsNumber="1" containsInteger="1" minValue="0" maxValue="50"/>
    </cacheField>
    <cacheField name="APROV" numFmtId="10">
      <sharedItems containsSemiMixedTypes="0" containsString="0" containsNumber="1" containsInteger="1" minValue="0" maxValue="1"/>
    </cacheField>
    <cacheField name="REAL" numFmtId="10">
      <sharedItems containsSemiMixedTypes="0" containsString="0" containsNumber="1" minValue="0" maxValue="1"/>
    </cacheField>
    <cacheField name="PR2" numFmtId="0">
      <sharedItems containsSemiMixedTypes="0" containsString="0" containsNumber="1" containsInteger="1" minValue="0" maxValue="36"/>
    </cacheField>
    <cacheField name="EX2" numFmtId="0">
      <sharedItems containsSemiMixedTypes="0" containsString="0" containsNumber="1" containsInteger="1" minValue="0" maxValue="36"/>
    </cacheField>
    <cacheField name="REL2" numFmtId="0">
      <sharedItems containsSemiMixedTypes="0" containsString="0" containsNumber="1" containsInteger="1" minValue="0" maxValue="36"/>
    </cacheField>
    <cacheField name="APROV2" numFmtId="10">
      <sharedItems containsSemiMixedTypes="0" containsString="0" containsNumber="1" containsInteger="1" minValue="0" maxValue="1"/>
    </cacheField>
    <cacheField name="REAL2" numFmtId="10">
      <sharedItems containsSemiMixedTypes="0" containsString="0" containsNumber="1" minValue="0" maxValue="1"/>
    </cacheField>
    <cacheField name="PR3" numFmtId="0">
      <sharedItems containsNonDate="0" containsString="0" containsBlank="1"/>
    </cacheField>
    <cacheField name="EX3" numFmtId="0">
      <sharedItems containsNonDate="0" containsString="0" containsBlank="1"/>
    </cacheField>
    <cacheField name="REL3" numFmtId="0">
      <sharedItems containsNonDate="0" containsString="0" containsBlank="1"/>
    </cacheField>
    <cacheField name="APROV3" numFmtId="10">
      <sharedItems containsNonDate="0" containsString="0" containsBlank="1"/>
    </cacheField>
    <cacheField name="REAL3" numFmtId="10">
      <sharedItems containsBlank="1"/>
    </cacheField>
    <cacheField name="PR4" numFmtId="0">
      <sharedItems containsSemiMixedTypes="0" containsString="0" containsNumber="1" containsInteger="1" minValue="0" maxValue="98"/>
    </cacheField>
    <cacheField name="EX4" numFmtId="0">
      <sharedItems containsSemiMixedTypes="0" containsString="0" containsNumber="1" containsInteger="1" minValue="0" maxValue="98"/>
    </cacheField>
    <cacheField name="REL4" numFmtId="0">
      <sharedItems containsSemiMixedTypes="0" containsString="0" containsNumber="1" containsInteger="1" minValue="0" maxValue="98"/>
    </cacheField>
    <cacheField name="APROV4" numFmtId="10">
      <sharedItems containsSemiMixedTypes="0" containsString="0" containsNumber="1" minValue="0" maxValue="1"/>
    </cacheField>
    <cacheField name="REAL4" numFmtId="10">
      <sharedItems containsSemiMixedTypes="0" containsString="0" containsNumber="1" minValue="0" maxValue="1"/>
    </cacheField>
    <cacheField name="PR5" numFmtId="0">
      <sharedItems containsNonDate="0" containsString="0" containsBlank="1"/>
    </cacheField>
    <cacheField name="EX5" numFmtId="0">
      <sharedItems containsNonDate="0" containsString="0" containsBlank="1"/>
    </cacheField>
    <cacheField name="REL5" numFmtId="0">
      <sharedItems containsNonDate="0" containsString="0" containsBlank="1"/>
    </cacheField>
    <cacheField name="APROV5" numFmtId="10">
      <sharedItems containsNonDate="0" containsString="0" containsBlank="1"/>
    </cacheField>
    <cacheField name="REAL5" numFmtId="10">
      <sharedItems containsNonDate="0" containsString="0" containsBlank="1"/>
    </cacheField>
    <cacheField name="PR6" numFmtId="0">
      <sharedItems containsNonDate="0" containsString="0" containsBlank="1"/>
    </cacheField>
    <cacheField name="EX6" numFmtId="0">
      <sharedItems containsNonDate="0" containsString="0" containsBlank="1"/>
    </cacheField>
    <cacheField name="REL6" numFmtId="0">
      <sharedItems containsNonDate="0" containsString="0" containsBlank="1"/>
    </cacheField>
    <cacheField name="APROV6" numFmtId="10">
      <sharedItems containsNonDate="0" containsString="0" containsBlank="1"/>
    </cacheField>
    <cacheField name="REAL6" numFmtId="10">
      <sharedItems containsNonDate="0" containsString="0" containsBlank="1"/>
    </cacheField>
    <cacheField name="PR7" numFmtId="0">
      <sharedItems containsNonDate="0" containsString="0" containsBlank="1"/>
    </cacheField>
    <cacheField name="EX7" numFmtId="0">
      <sharedItems containsNonDate="0" containsString="0" containsBlank="1"/>
    </cacheField>
    <cacheField name="REL7" numFmtId="0">
      <sharedItems containsNonDate="0" containsString="0" containsBlank="1"/>
    </cacheField>
    <cacheField name="APROV7" numFmtId="10">
      <sharedItems containsNonDate="0" containsString="0" containsBlank="1"/>
    </cacheField>
    <cacheField name="REAL7" numFmtId="10">
      <sharedItems containsNonDate="0" containsString="0" containsBlank="1"/>
    </cacheField>
    <cacheField name="PR8" numFmtId="0">
      <sharedItems containsNonDate="0" containsString="0" containsBlank="1"/>
    </cacheField>
    <cacheField name="EX8" numFmtId="0">
      <sharedItems containsNonDate="0" containsString="0" containsBlank="1"/>
    </cacheField>
    <cacheField name="REL8" numFmtId="0">
      <sharedItems containsNonDate="0" containsString="0" containsBlank="1"/>
    </cacheField>
    <cacheField name="APROV8" numFmtId="10">
      <sharedItems containsNonDate="0" containsString="0" containsBlank="1"/>
    </cacheField>
    <cacheField name="REAL8" numFmtId="10">
      <sharedItems containsNonDate="0" containsString="0" containsBlank="1"/>
    </cacheField>
    <cacheField name="PR9" numFmtId="0">
      <sharedItems containsSemiMixedTypes="0" containsString="0" containsNumber="1" containsInteger="1" minValue="0" maxValue="4"/>
    </cacheField>
    <cacheField name="EX9" numFmtId="0">
      <sharedItems containsSemiMixedTypes="0" containsString="0" containsNumber="1" containsInteger="1" minValue="0" maxValue="4"/>
    </cacheField>
    <cacheField name="REL9" numFmtId="0">
      <sharedItems containsSemiMixedTypes="0" containsString="0" containsNumber="1" containsInteger="1" minValue="0" maxValue="4"/>
    </cacheField>
    <cacheField name="APROV9" numFmtId="10">
      <sharedItems containsSemiMixedTypes="0" containsString="0" containsNumber="1" containsInteger="1" minValue="0" maxValue="1"/>
    </cacheField>
    <cacheField name="REAL9" numFmtId="10">
      <sharedItems containsSemiMixedTypes="0" containsString="0" containsNumber="1" containsInteger="1" minValue="0" maxValue="1"/>
    </cacheField>
    <cacheField name="PR10" numFmtId="0">
      <sharedItems containsSemiMixedTypes="0" containsString="0" containsNumber="1" containsInteger="1" minValue="0" maxValue="218"/>
    </cacheField>
    <cacheField name="EX10" numFmtId="0">
      <sharedItems containsSemiMixedTypes="0" containsString="0" containsNumber="1" containsInteger="1" minValue="0" maxValue="218"/>
    </cacheField>
    <cacheField name="REL10" numFmtId="0">
      <sharedItems containsSemiMixedTypes="0" containsString="0" containsNumber="1" containsInteger="1" minValue="0" maxValue="218"/>
    </cacheField>
    <cacheField name="APROV10" numFmtId="10">
      <sharedItems containsSemiMixedTypes="0" containsString="0" containsNumber="1" containsInteger="1" minValue="0" maxValue="1"/>
    </cacheField>
    <cacheField name="REAL10" numFmtId="10">
      <sharedItems containsSemiMixedTypes="0" containsString="0" containsNumber="1" containsInteger="1" minValue="0" maxValue="1"/>
    </cacheField>
    <cacheField name="PROGRAMADOf" numFmtId="0">
      <sharedItems containsSemiMixedTypes="0" containsString="0" containsNumber="1" containsInteger="1" minValue="4" maxValue="218"/>
    </cacheField>
    <cacheField name="EXECUTADOf" numFmtId="0">
      <sharedItems containsSemiMixedTypes="0" containsString="0" containsNumber="1" containsInteger="1" minValue="4" maxValue="218"/>
    </cacheField>
    <cacheField name="RELATORIO" numFmtId="0">
      <sharedItems containsSemiMixedTypes="0" containsString="0" containsNumber="1" containsInteger="1" minValue="4" maxValue="218"/>
    </cacheField>
    <cacheField name="% CONCLUÍDOf" numFmtId="10">
      <sharedItems containsSemiMixedTypes="0" containsString="0" containsNumber="1" minValue="0.9907407407407407" maxValue="1"/>
    </cacheField>
    <cacheField name="REALf" numFmtId="10">
      <sharedItems containsSemiMixedTypes="0" containsString="0" containsNumber="1" minValue="0.6222222222222222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87">
  <r>
    <s v="SLSPMN01"/>
    <s v="SAO PAULO"/>
    <s v="Q4"/>
    <n v="11"/>
    <m/>
    <x v="0"/>
    <x v="0"/>
    <d v="2017-11-16T00:00:00"/>
    <d v="2017-11-29T00:00:00"/>
    <x v="0"/>
  </r>
  <r>
    <s v="SLSPPN20"/>
    <s v="SAO PAULO"/>
    <s v="Q4"/>
    <n v="11"/>
    <m/>
    <x v="1"/>
    <x v="0"/>
    <d v="2017-11-21T00:00:00"/>
    <d v="2017-12-06T00:00:00"/>
    <x v="1"/>
  </r>
  <r>
    <s v="SLSPVP03"/>
    <s v="SAO PAULO"/>
    <s v="Q4"/>
    <n v="11"/>
    <m/>
    <x v="2"/>
    <x v="0"/>
    <d v="2017-11-24T00:00:00"/>
    <d v="2017-12-06T00:00:00"/>
    <x v="2"/>
  </r>
  <r>
    <s v="ARNH01"/>
    <s v="ARACARIGUAMA"/>
    <s v="Q2"/>
    <n v="11"/>
    <m/>
    <x v="0"/>
    <x v="0"/>
    <d v="2017-12-05T00:00:00"/>
    <d v="2017-12-06T00:00:00"/>
    <x v="0"/>
  </r>
  <r>
    <s v="SNSH01"/>
    <s v="ARACARIGUAMA"/>
    <s v="Q2"/>
    <n v="11"/>
    <m/>
    <x v="0"/>
    <x v="0"/>
    <d v="2017-11-27T00:00:00"/>
    <d v="2017-12-06T00:00:00"/>
    <x v="0"/>
  </r>
  <r>
    <s v="AJJS01"/>
    <s v="ARUJA"/>
    <s v="Q1"/>
    <n v="11"/>
    <m/>
    <x v="3"/>
    <x v="0"/>
    <d v="2017-11-22T00:00:00"/>
    <d v="2017-12-06T00:00:00"/>
    <x v="2"/>
  </r>
  <r>
    <s v="BACT01"/>
    <s v="BARUERI"/>
    <s v="Q2"/>
    <n v="11"/>
    <m/>
    <x v="0"/>
    <x v="0"/>
    <d v="2017-11-17T00:00:00"/>
    <d v="2017-12-06T00:00:00"/>
    <x v="0"/>
  </r>
  <r>
    <s v="BAJM01"/>
    <s v="BARUERI"/>
    <s v="Q2"/>
    <n v="11"/>
    <m/>
    <x v="0"/>
    <x v="0"/>
    <d v="2017-11-13T00:00:00"/>
    <d v="2017-12-06T00:00:00"/>
    <x v="0"/>
  </r>
  <r>
    <s v="BAPC01"/>
    <s v="BARUERI"/>
    <s v="Q2"/>
    <n v="11"/>
    <m/>
    <x v="0"/>
    <x v="0"/>
    <d v="2017-11-13T00:00:00"/>
    <d v="2017-12-06T00:00:00"/>
    <x v="0"/>
  </r>
  <r>
    <s v="BATM01"/>
    <s v="BARUERI"/>
    <s v="Q2"/>
    <n v="11"/>
    <m/>
    <x v="0"/>
    <x v="0"/>
    <d v="2017-11-16T00:00:00"/>
    <d v="2017-12-06T00:00:00"/>
    <x v="0"/>
  </r>
  <r>
    <s v="CMSB01"/>
    <s v="CAJAMAR"/>
    <s v="Q2"/>
    <n v="11"/>
    <m/>
    <x v="0"/>
    <x v="0"/>
    <d v="2017-11-27T00:00:00"/>
    <d v="2017-12-06T00:00:00"/>
    <x v="0"/>
  </r>
  <r>
    <s v="CMSI01"/>
    <s v="CAJAMAR"/>
    <s v="Q2"/>
    <n v="11"/>
    <m/>
    <x v="0"/>
    <x v="0"/>
    <d v="2017-11-27T00:00:00"/>
    <d v="2017-11-29T00:00:00"/>
    <x v="0"/>
  </r>
  <r>
    <s v="DDCO01"/>
    <s v="DIADEMA"/>
    <s v="Q4"/>
    <n v="11"/>
    <m/>
    <x v="2"/>
    <x v="0"/>
    <d v="2017-12-04T00:00:00"/>
    <d v="2017-12-06T00:00:00"/>
    <x v="3"/>
  </r>
  <r>
    <s v="DDJR01"/>
    <s v="DIADEMA"/>
    <s v="Q4"/>
    <n v="11"/>
    <m/>
    <x v="2"/>
    <x v="0"/>
    <d v="2017-12-04T00:00:00"/>
    <d v="2017-12-06T00:00:00"/>
    <x v="3"/>
  </r>
  <r>
    <s v="EEEW01"/>
    <s v="SAO PAULO"/>
    <s v="Q4"/>
    <n v="11"/>
    <m/>
    <x v="2"/>
    <x v="0"/>
    <d v="2017-11-27T00:00:00"/>
    <d v="2017-12-06T00:00:00"/>
    <x v="3"/>
  </r>
  <r>
    <s v="EBDJ01"/>
    <s v="EMBU DAS ARTES"/>
    <s v="Q3"/>
    <n v="11"/>
    <m/>
    <x v="1"/>
    <x v="0"/>
    <d v="2017-11-21T00:00:00"/>
    <d v="2017-11-29T00:00:00"/>
    <x v="1"/>
  </r>
  <r>
    <s v="FMNB01"/>
    <s v="FRANCISCO MORATO"/>
    <s v="Q2"/>
    <n v="11"/>
    <m/>
    <x v="0"/>
    <x v="0"/>
    <d v="2017-11-27T00:00:00"/>
    <d v="2017-12-06T00:00:00"/>
    <x v="0"/>
  </r>
  <r>
    <s v="FRBC01"/>
    <s v="FRANCO DA ROCHA"/>
    <s v="Q2"/>
    <n v="11"/>
    <m/>
    <x v="0"/>
    <x v="0"/>
    <d v="2017-11-27T00:00:00"/>
    <d v="2017-12-06T00:00:00"/>
    <x v="0"/>
  </r>
  <r>
    <s v="FRCT01"/>
    <s v="FRANCO DA ROCHA"/>
    <s v="Q2"/>
    <n v="11"/>
    <m/>
    <x v="0"/>
    <x v="0"/>
    <d v="2017-11-13T00:00:00"/>
    <d v="2017-12-06T00:00:00"/>
    <x v="0"/>
  </r>
  <r>
    <s v="GRBS01"/>
    <s v="GUARULHOS"/>
    <s v="Q1"/>
    <n v="11"/>
    <m/>
    <x v="3"/>
    <x v="0"/>
    <d v="2017-11-22T00:00:00"/>
    <d v="2017-12-06T00:00:00"/>
    <x v="2"/>
  </r>
  <r>
    <s v="GRCM04"/>
    <s v="GUARULHOS"/>
    <s v="Q1"/>
    <n v="11"/>
    <m/>
    <x v="3"/>
    <x v="0"/>
    <s v="S/ ACESSO"/>
    <s v="S/ ACESSO"/>
    <x v="2"/>
  </r>
  <r>
    <s v="GRCM05"/>
    <s v="GUARULHOS"/>
    <s v="Q1"/>
    <n v="11"/>
    <m/>
    <x v="3"/>
    <x v="0"/>
    <s v="S/ ACESSO"/>
    <s v="S/ ACESSO"/>
    <x v="2"/>
  </r>
  <r>
    <s v="GRCS01"/>
    <s v="GUARULHOS"/>
    <s v="Q1"/>
    <n v="11"/>
    <m/>
    <x v="3"/>
    <x v="0"/>
    <d v="2017-11-27T00:00:00"/>
    <d v="2017-12-06T00:00:00"/>
    <x v="2"/>
  </r>
  <r>
    <s v="GRJA01"/>
    <s v="GUARULHOS"/>
    <s v="Q1"/>
    <n v="11"/>
    <m/>
    <x v="3"/>
    <x v="0"/>
    <d v="2017-11-27T00:00:00"/>
    <d v="2017-12-06T00:00:00"/>
    <x v="2"/>
  </r>
  <r>
    <s v="GRPB02"/>
    <s v="GUARULHOS"/>
    <s v="Q1"/>
    <n v="11"/>
    <m/>
    <x v="3"/>
    <x v="0"/>
    <d v="2017-11-27T00:00:00"/>
    <d v="2017-12-06T00:00:00"/>
    <x v="2"/>
  </r>
  <r>
    <s v="GRSM01"/>
    <s v="GUARULHOS"/>
    <s v="Q1"/>
    <n v="11"/>
    <m/>
    <x v="3"/>
    <x v="0"/>
    <d v="2017-11-10T00:00:00"/>
    <d v="2017-11-22T00:00:00"/>
    <x v="2"/>
  </r>
  <r>
    <s v="GRVA01"/>
    <s v="GUARULHOS"/>
    <s v="Q1"/>
    <n v="11"/>
    <m/>
    <x v="3"/>
    <x v="0"/>
    <d v="2017-11-10T00:00:00"/>
    <d v="2017-11-22T00:00:00"/>
    <x v="2"/>
  </r>
  <r>
    <s v="IQBV01"/>
    <s v="ITAQUAQUECETUBA"/>
    <s v="Q1"/>
    <n v="11"/>
    <m/>
    <x v="3"/>
    <x v="0"/>
    <d v="2017-11-22T00:00:00"/>
    <d v="2017-12-06T00:00:00"/>
    <x v="2"/>
  </r>
  <r>
    <s v="IQJI01"/>
    <s v="ITAQUAQUECETUBA"/>
    <s v="Q1"/>
    <n v="11"/>
    <m/>
    <x v="3"/>
    <x v="0"/>
    <d v="2017-11-13T00:00:00"/>
    <d v="2017-12-06T00:00:00"/>
    <x v="2"/>
  </r>
  <r>
    <s v="MCSB01"/>
    <s v="MOGI DAS CRUZES"/>
    <s v="Q1"/>
    <n v="11"/>
    <m/>
    <x v="3"/>
    <x v="0"/>
    <d v="2017-11-16T00:00:00"/>
    <d v="2017-12-06T00:00:00"/>
    <x v="2"/>
  </r>
  <r>
    <s v="IPNI01"/>
    <s v="ITAPEVI"/>
    <s v="Q2"/>
    <n v="11"/>
    <m/>
    <x v="0"/>
    <x v="0"/>
    <d v="2017-11-21T00:00:00"/>
    <d v="2017-12-06T00:00:00"/>
    <x v="0"/>
  </r>
  <r>
    <s v="ITHB01"/>
    <s v="ITU"/>
    <s v="Q2"/>
    <n v="11"/>
    <m/>
    <x v="0"/>
    <x v="0"/>
    <d v="2017-12-01T00:00:00"/>
    <d v="2017-12-06T00:00:00"/>
    <x v="0"/>
  </r>
  <r>
    <s v="ITPR01"/>
    <s v="ITU"/>
    <s v="Q2"/>
    <n v="11"/>
    <m/>
    <x v="0"/>
    <x v="0"/>
    <d v="2017-12-01T00:00:00"/>
    <d v="2017-12-06T00:00:00"/>
    <x v="0"/>
  </r>
  <r>
    <s v="ITPR02"/>
    <s v="ITU"/>
    <s v="Q2"/>
    <n v="11"/>
    <m/>
    <x v="0"/>
    <x v="0"/>
    <d v="2017-12-01T00:00:00"/>
    <d v="2017-12-06T00:00:00"/>
    <x v="0"/>
  </r>
  <r>
    <s v="ITSJ01"/>
    <s v="ITU"/>
    <s v="Q2"/>
    <n v="11"/>
    <m/>
    <x v="0"/>
    <x v="0"/>
    <d v="2017-12-01T00:00:00"/>
    <d v="2017-12-06T00:00:00"/>
    <x v="0"/>
  </r>
  <r>
    <s v="MRAC01"/>
    <s v="MAIRIPORA"/>
    <s v="Q2"/>
    <n v="11"/>
    <m/>
    <x v="0"/>
    <x v="0"/>
    <d v="2017-12-01T00:00:00"/>
    <d v="2017-12-06T00:00:00"/>
    <x v="0"/>
  </r>
  <r>
    <s v="MAJV01"/>
    <s v="MAUA"/>
    <s v="Q4"/>
    <n v="11"/>
    <m/>
    <x v="2"/>
    <x v="0"/>
    <d v="2017-12-04T00:00:00"/>
    <d v="2017-12-06T00:00:00"/>
    <x v="3"/>
  </r>
  <r>
    <s v="MASM03"/>
    <s v="MAUA"/>
    <s v="Q4"/>
    <n v="11"/>
    <m/>
    <x v="2"/>
    <x v="0"/>
    <d v="2017-12-04T00:00:00"/>
    <d v="2017-12-06T00:00:00"/>
    <x v="3"/>
  </r>
  <r>
    <s v="MASV01"/>
    <s v="MAUA"/>
    <s v="Q4"/>
    <n v="11"/>
    <m/>
    <x v="2"/>
    <x v="0"/>
    <d v="2017-11-09T00:00:00"/>
    <d v="2017-12-06T00:00:00"/>
    <x v="3"/>
  </r>
  <r>
    <s v="MAVD01"/>
    <s v="MAUA"/>
    <s v="Q4"/>
    <n v="11"/>
    <m/>
    <x v="2"/>
    <x v="0"/>
    <d v="2017-12-04T00:00:00"/>
    <d v="2017-12-06T00:00:00"/>
    <x v="3"/>
  </r>
  <r>
    <s v="SLSPCN02"/>
    <s v="SAO PAULO"/>
    <s v="Q1"/>
    <n v="11"/>
    <m/>
    <x v="3"/>
    <x v="0"/>
    <d v="2017-12-04T00:00:00"/>
    <d v="2017-12-06T00:00:00"/>
    <x v="2"/>
  </r>
  <r>
    <s v="OSJP01"/>
    <s v="OSASCO"/>
    <s v="Q2"/>
    <n v="11"/>
    <m/>
    <x v="0"/>
    <x v="0"/>
    <d v="2017-11-07T00:00:00"/>
    <d v="2017-11-29T00:00:00"/>
    <x v="0"/>
  </r>
  <r>
    <s v="OSPA04"/>
    <s v="OSASCO"/>
    <s v="Q2"/>
    <n v="11"/>
    <m/>
    <x v="0"/>
    <x v="0"/>
    <d v="2017-11-07T00:00:00"/>
    <d v="2017-11-29T00:00:00"/>
    <x v="0"/>
  </r>
  <r>
    <s v="SLSPIT03"/>
    <s v="SAO PAULO"/>
    <s v="Q1"/>
    <n v="11"/>
    <m/>
    <x v="3"/>
    <x v="0"/>
    <d v="2017-11-28T00:00:00"/>
    <d v="2017-11-29T00:00:00"/>
    <x v="2"/>
  </r>
  <r>
    <s v="SLSPJB01"/>
    <s v="SAO PAULO"/>
    <s v="Q1"/>
    <n v="11"/>
    <m/>
    <x v="3"/>
    <x v="0"/>
    <d v="2017-11-27T00:00:00"/>
    <d v="2017-11-29T00:00:00"/>
    <x v="2"/>
  </r>
  <r>
    <s v="SLSPJB03"/>
    <s v="SAO PAULO"/>
    <s v="Q1"/>
    <n v="11"/>
    <m/>
    <x v="3"/>
    <x v="0"/>
    <d v="2017-11-28T00:00:00"/>
    <d v="2017-11-29T00:00:00"/>
    <x v="2"/>
  </r>
  <r>
    <s v="SAJV01"/>
    <s v="SANTO ANDRE"/>
    <s v="Q4"/>
    <n v="11"/>
    <m/>
    <x v="2"/>
    <x v="0"/>
    <d v="2017-11-27T00:00:00"/>
    <d v="2017-11-29T00:00:00"/>
    <x v="3"/>
  </r>
  <r>
    <s v="SAVA01"/>
    <s v="SANTO ANDRE"/>
    <s v="Q4"/>
    <n v="11"/>
    <m/>
    <x v="2"/>
    <x v="0"/>
    <d v="2017-12-04T00:00:00"/>
    <d v="2017-12-06T00:00:00"/>
    <x v="3"/>
  </r>
  <r>
    <s v="SAVP01"/>
    <s v="SANTO ANDRE"/>
    <s v="Q4"/>
    <n v="11"/>
    <m/>
    <x v="2"/>
    <x v="0"/>
    <d v="2017-11-27T00:00:00"/>
    <d v="2017-11-29T00:00:00"/>
    <x v="3"/>
  </r>
  <r>
    <s v="SBJB03"/>
    <s v="SAO BERNARDO DO CAMPO"/>
    <s v="Q4"/>
    <n v="11"/>
    <m/>
    <x v="2"/>
    <x v="0"/>
    <d v="2017-11-28T00:00:00"/>
    <d v="2017-11-29T00:00:00"/>
    <x v="3"/>
  </r>
  <r>
    <s v="SBJT01"/>
    <s v="SAO BERNARDO DO CAMPO"/>
    <s v="Q4"/>
    <n v="11"/>
    <m/>
    <x v="2"/>
    <x v="0"/>
    <d v="2017-11-27T00:00:00"/>
    <d v="2017-11-29T00:00:00"/>
    <x v="3"/>
  </r>
  <r>
    <s v="SBJU02"/>
    <s v="SAO BERNARDO DO CAMPO"/>
    <s v="Q4"/>
    <n v="11"/>
    <m/>
    <x v="2"/>
    <x v="0"/>
    <d v="2017-11-27T00:00:00"/>
    <d v="2017-12-06T00:00:00"/>
    <x v="3"/>
  </r>
  <r>
    <s v="SLSPCO01"/>
    <s v="SAO PAULO"/>
    <s v="Q4"/>
    <n v="11"/>
    <m/>
    <x v="2"/>
    <x v="0"/>
    <d v="2017-11-10T00:00:00"/>
    <d v="2017-11-29T00:00:00"/>
    <x v="3"/>
  </r>
  <r>
    <s v="SLSPCO15"/>
    <s v="SAO PAULO"/>
    <s v="Q4"/>
    <n v="11"/>
    <m/>
    <x v="2"/>
    <x v="0"/>
    <d v="2017-11-13T00:00:00"/>
    <d v="2017-12-06T00:00:00"/>
    <x v="3"/>
  </r>
  <r>
    <s v="SLSPJH01"/>
    <s v="SAO PAULO"/>
    <s v="Q1"/>
    <n v="11"/>
    <m/>
    <x v="3"/>
    <x v="0"/>
    <d v="2017-12-05T00:00:00"/>
    <d v="2017-12-06T00:00:00"/>
    <x v="2"/>
  </r>
  <r>
    <s v="SLSPLJ06"/>
    <s v="SAO PAULO"/>
    <s v="Q1"/>
    <n v="11"/>
    <m/>
    <x v="3"/>
    <x v="0"/>
    <d v="2017-12-05T00:00:00"/>
    <d v="2017-12-06T00:00:00"/>
    <x v="2"/>
  </r>
  <r>
    <s v="SLSPBS04"/>
    <s v="SAO PAULO"/>
    <s v="Q2"/>
    <n v="11"/>
    <m/>
    <x v="0"/>
    <x v="0"/>
    <d v="2017-12-04T00:00:00"/>
    <d v="2017-12-06T00:00:00"/>
    <x v="0"/>
  </r>
  <r>
    <s v="SLSPCB14"/>
    <s v="SAO PAULO"/>
    <s v="Q3"/>
    <n v="11"/>
    <m/>
    <x v="1"/>
    <x v="0"/>
    <d v="2017-11-24T00:00:00"/>
    <d v="2017-11-29T00:00:00"/>
    <x v="1"/>
  </r>
  <r>
    <s v="SLSPPH04"/>
    <s v="SAO PAULO"/>
    <s v="Q1"/>
    <n v="11"/>
    <m/>
    <x v="3"/>
    <x v="0"/>
    <d v="2017-12-05T00:00:00"/>
    <d v="2017-12-06T00:00:00"/>
    <x v="2"/>
  </r>
  <r>
    <s v="SLSPSB01"/>
    <s v="SAO PAULO"/>
    <s v="Q1"/>
    <n v="11"/>
    <m/>
    <x v="3"/>
    <x v="0"/>
    <d v="2017-12-04T00:00:00"/>
    <d v="2017-12-06T00:00:00"/>
    <x v="2"/>
  </r>
  <r>
    <s v="SLSPSB02"/>
    <s v="SAO PAULO"/>
    <s v="Q1"/>
    <n v="11"/>
    <m/>
    <x v="3"/>
    <x v="0"/>
    <d v="2017-12-04T00:00:00"/>
    <d v="2017-12-06T00:00:00"/>
    <x v="2"/>
  </r>
  <r>
    <s v="SLSPCM10"/>
    <s v="SAO PAULO"/>
    <s v="Q3"/>
    <n v="11"/>
    <m/>
    <x v="1"/>
    <x v="0"/>
    <d v="2017-11-24T00:00:00"/>
    <d v="2017-12-06T00:00:00"/>
    <x v="1"/>
  </r>
  <r>
    <s v="SLSPCR03"/>
    <s v="SAO PAULO"/>
    <s v="Q3"/>
    <n v="11"/>
    <m/>
    <x v="1"/>
    <x v="0"/>
    <d v="2017-11-30T00:00:00"/>
    <d v="2017-12-06T00:00:00"/>
    <x v="1"/>
  </r>
  <r>
    <s v="SLSPLB16"/>
    <s v="SAO PAULO"/>
    <s v="Q4"/>
    <n v="11"/>
    <m/>
    <x v="2"/>
    <x v="0"/>
    <d v="2017-12-04T00:00:00"/>
    <d v="2017-12-06T00:00:00"/>
    <x v="3"/>
  </r>
  <r>
    <s v="SLSPIB09"/>
    <s v="SAO PAULO"/>
    <s v="Q3"/>
    <n v="11"/>
    <m/>
    <x v="1"/>
    <x v="0"/>
    <d v="2017-11-24T00:00:00"/>
    <d v="2017-11-29T00:00:00"/>
    <x v="1"/>
  </r>
  <r>
    <s v="SLSPSR01"/>
    <s v="SAO PAULO"/>
    <s v="Q1"/>
    <n v="11"/>
    <m/>
    <x v="3"/>
    <x v="0"/>
    <d v="2017-11-30T00:00:00"/>
    <d v="2017-12-06T00:00:00"/>
    <x v="2"/>
  </r>
  <r>
    <s v="SLSPIB23"/>
    <s v="SAO PAULO"/>
    <s v="Q3"/>
    <n v="11"/>
    <m/>
    <x v="1"/>
    <x v="0"/>
    <s v="S/ ACESSO"/>
    <s v="S/ ACESSO"/>
    <x v="1"/>
  </r>
  <r>
    <s v="SLSPIB25"/>
    <s v="SAO PAULO"/>
    <s v="Q3"/>
    <n v="11"/>
    <m/>
    <x v="1"/>
    <x v="0"/>
    <d v="2017-11-24T00:00:00"/>
    <d v="2017-11-29T00:00:00"/>
    <x v="1"/>
  </r>
  <r>
    <s v="SLSPPZ02"/>
    <s v="SAO PAULO"/>
    <s v="Q2"/>
    <n v="11"/>
    <m/>
    <x v="0"/>
    <x v="0"/>
    <d v="2017-11-28T00:00:00"/>
    <d v="2017-11-29T00:00:00"/>
    <x v="0"/>
  </r>
  <r>
    <s v="SLSPRP06"/>
    <s v="SAO PAULO"/>
    <s v="Q2"/>
    <n v="11"/>
    <m/>
    <x v="0"/>
    <x v="0"/>
    <d v="2017-11-10T00:00:00"/>
    <d v="2017-11-29T00:00:00"/>
    <x v="0"/>
  </r>
  <r>
    <s v="SLSPRT03"/>
    <s v="SAO PAULO"/>
    <s v="Q2"/>
    <n v="11"/>
    <m/>
    <x v="0"/>
    <x v="0"/>
    <d v="2017-11-09T00:00:00"/>
    <d v="2017-11-29T00:00:00"/>
    <x v="0"/>
  </r>
  <r>
    <s v="SLSPSU05"/>
    <s v="SAO PAULO"/>
    <s v="Q1"/>
    <n v="11"/>
    <m/>
    <x v="3"/>
    <x v="0"/>
    <d v="2017-12-04T00:00:00"/>
    <d v="2017-12-06T00:00:00"/>
    <x v="2"/>
  </r>
  <r>
    <s v="SLSPJN04"/>
    <s v="SAO PAULO"/>
    <s v="Q3"/>
    <n v="11"/>
    <m/>
    <x v="1"/>
    <x v="0"/>
    <d v="2017-11-24T00:00:00"/>
    <d v="2017-11-29T00:00:00"/>
    <x v="1"/>
  </r>
  <r>
    <s v="SLSPTT12"/>
    <s v="SAO PAULO"/>
    <s v="Q1"/>
    <n v="11"/>
    <m/>
    <x v="3"/>
    <x v="0"/>
    <d v="2017-12-04T00:00:00"/>
    <d v="2017-12-06T00:00:00"/>
    <x v="2"/>
  </r>
  <r>
    <s v="SLSPTC04"/>
    <s v="SAO PAULO"/>
    <s v="Q2"/>
    <n v="11"/>
    <m/>
    <x v="0"/>
    <x v="0"/>
    <d v="2017-11-08T00:00:00"/>
    <d v="2017-11-29T00:00:00"/>
    <x v="0"/>
  </r>
  <r>
    <s v="SLSPVF02"/>
    <s v="SAO PAULO"/>
    <s v="Q1"/>
    <n v="11"/>
    <m/>
    <x v="3"/>
    <x v="0"/>
    <d v="2017-12-04T00:00:00"/>
    <d v="2017-12-06T00:00:00"/>
    <x v="2"/>
  </r>
  <r>
    <s v="SLSPVG04"/>
    <s v="SAO PAULO"/>
    <s v="Q2"/>
    <n v="11"/>
    <m/>
    <x v="0"/>
    <x v="0"/>
    <d v="2017-12-04T00:00:00"/>
    <d v="2017-12-06T00:00:00"/>
    <x v="0"/>
  </r>
  <r>
    <s v="SLSPSC01"/>
    <s v="SAO PAULO"/>
    <s v="Q4"/>
    <n v="11"/>
    <m/>
    <x v="2"/>
    <x v="0"/>
    <d v="2017-12-04T00:00:00"/>
    <d v="2017-12-06T00:00:00"/>
    <x v="3"/>
  </r>
  <r>
    <s v="SLSPSC05"/>
    <s v="SAO PAULO"/>
    <s v="Q4"/>
    <n v="11"/>
    <m/>
    <x v="2"/>
    <x v="0"/>
    <d v="2017-12-04T00:00:00"/>
    <d v="2017-12-06T00:00:00"/>
    <x v="3"/>
  </r>
  <r>
    <s v="SLSPVJ02"/>
    <s v="SAO PAULO"/>
    <s v="Q1"/>
    <n v="11"/>
    <m/>
    <x v="3"/>
    <x v="0"/>
    <d v="2017-11-24T00:00:00"/>
    <d v="2017-12-06T00:00:00"/>
    <x v="2"/>
  </r>
  <r>
    <s v="SLSPJQ16"/>
    <s v="SAO PAULO"/>
    <s v="Q3"/>
    <n v="11"/>
    <m/>
    <x v="1"/>
    <x v="0"/>
    <d v="2017-11-21T00:00:00"/>
    <d v="2017-11-29T00:00:00"/>
    <x v="1"/>
  </r>
  <r>
    <s v="SLSPSD08"/>
    <s v="SAO PAULO"/>
    <s v="Q4"/>
    <n v="11"/>
    <m/>
    <x v="2"/>
    <x v="0"/>
    <d v="2017-12-01T00:00:00"/>
    <d v="2017-12-06T00:00:00"/>
    <x v="3"/>
  </r>
  <r>
    <s v="SLSPVM01"/>
    <s v="SAO PAULO"/>
    <s v="Q4"/>
    <n v="11"/>
    <m/>
    <x v="2"/>
    <x v="0"/>
    <d v="2017-11-14T00:00:00"/>
    <d v="2017-11-29T00:00:00"/>
    <x v="3"/>
  </r>
  <r>
    <s v="SLSPVM31"/>
    <s v="SAO PAULO"/>
    <s v="Q4"/>
    <n v="11"/>
    <m/>
    <x v="2"/>
    <x v="0"/>
    <d v="2017-11-22T00:00:00"/>
    <d v="2017-11-29T00:00:00"/>
    <x v="3"/>
  </r>
  <r>
    <s v="SLSPMR02"/>
    <s v="SAO PAULO"/>
    <s v="Q3"/>
    <n v="11"/>
    <m/>
    <x v="1"/>
    <x v="0"/>
    <d v="2017-11-21T00:00:00"/>
    <d v="2017-11-29T00:00:00"/>
    <x v="1"/>
  </r>
  <r>
    <s v="SLSPMR28"/>
    <s v="SAO PAULO"/>
    <s v="Q3"/>
    <n v="11"/>
    <m/>
    <x v="1"/>
    <x v="0"/>
    <s v="SITE NÃO ATIVO"/>
    <s v="SITE NÃO ATIVO"/>
    <x v="1"/>
  </r>
  <r>
    <s v="SLSPPN04"/>
    <s v="SAO PAULO"/>
    <s v="Q3"/>
    <n v="11"/>
    <m/>
    <x v="1"/>
    <x v="0"/>
    <d v="2017-11-21T00:00:00"/>
    <d v="2017-11-29T00:00:00"/>
    <x v="1"/>
  </r>
  <r>
    <s v="SLSPPN12"/>
    <s v="SAO PAULO"/>
    <s v="Q3"/>
    <n v="11"/>
    <m/>
    <x v="1"/>
    <x v="0"/>
    <d v="2017-11-21T00:00:00"/>
    <d v="2017-12-06T00:00:00"/>
    <x v="1"/>
  </r>
  <r>
    <s v="SLSPTC11"/>
    <s v="SAO PAULO"/>
    <s v="Q2"/>
    <n v="11"/>
    <m/>
    <x v="0"/>
    <x v="0"/>
    <d v="2017-11-08T00:00:00"/>
    <d v="2017-11-29T00:00:00"/>
    <x v="0"/>
  </r>
  <r>
    <s v="SLSPSM06"/>
    <s v="SAO PAULO"/>
    <s v="Q3"/>
    <n v="11"/>
    <m/>
    <x v="1"/>
    <x v="0"/>
    <d v="2017-11-21T00:00:00"/>
    <d v="2017-11-29T00:00:00"/>
    <x v="1"/>
  </r>
  <r>
    <s v="SLSPSM09"/>
    <s v="SAO PAULO"/>
    <s v="Q3"/>
    <n v="11"/>
    <m/>
    <x v="1"/>
    <x v="0"/>
    <d v="2017-11-30T00:00:00"/>
    <d v="2017-12-06T00:00:00"/>
    <x v="1"/>
  </r>
  <r>
    <s v="SLSPSM10"/>
    <s v="SAO PAULO"/>
    <s v="Q3"/>
    <n v="11"/>
    <m/>
    <x v="1"/>
    <x v="0"/>
    <d v="2017-11-21T00:00:00"/>
    <d v="2017-11-29T00:00:00"/>
    <x v="1"/>
  </r>
  <r>
    <s v="SLSPSM12"/>
    <s v="SAO PAULO"/>
    <s v="Q3"/>
    <n v="11"/>
    <m/>
    <x v="1"/>
    <x v="0"/>
    <d v="2017-11-21T00:00:00"/>
    <d v="2017-11-29T00:00:00"/>
    <x v="1"/>
  </r>
  <r>
    <s v="SLSPSM22"/>
    <s v="SAO PAULO"/>
    <s v="Q3"/>
    <n v="11"/>
    <m/>
    <x v="1"/>
    <x v="0"/>
    <d v="2017-11-21T00:00:00"/>
    <d v="2017-11-29T00:00:00"/>
    <x v="1"/>
  </r>
  <r>
    <s v="SLSPRT07"/>
    <s v="SAO PAULO"/>
    <s v="Q2"/>
    <n v="11"/>
    <m/>
    <x v="0"/>
    <x v="0"/>
    <d v="2017-11-10T00:00:00"/>
    <d v="2017-11-29T00:00:00"/>
    <x v="0"/>
  </r>
  <r>
    <s v="SLSPVA11"/>
    <s v="SAO PAULO"/>
    <s v="Q3"/>
    <n v="11"/>
    <m/>
    <x v="1"/>
    <x v="0"/>
    <d v="2017-11-30T00:00:00"/>
    <d v="2017-12-06T00:00:00"/>
    <x v="1"/>
  </r>
  <r>
    <s v="SLSPVS02"/>
    <s v="SAO PAULO"/>
    <s v="Q3"/>
    <n v="11"/>
    <m/>
    <x v="1"/>
    <x v="0"/>
    <d v="2017-11-21T00:00:00"/>
    <d v="2017-11-29T00:00:00"/>
    <x v="1"/>
  </r>
  <r>
    <s v="SLSPVS05"/>
    <s v="SAO PAULO"/>
    <s v="Q3"/>
    <n v="11"/>
    <m/>
    <x v="1"/>
    <x v="0"/>
    <d v="2017-11-30T00:00:00"/>
    <d v="2017-12-06T00:00:00"/>
    <x v="1"/>
  </r>
  <r>
    <s v="SLSPBT08"/>
    <s v="SAO PAULO"/>
    <s v="Q2"/>
    <n v="11"/>
    <m/>
    <x v="0"/>
    <x v="0"/>
    <d v="2017-11-28T00:00:00"/>
    <d v="2017-11-29T00:00:00"/>
    <x v="0"/>
  </r>
  <r>
    <s v="SP1129"/>
    <s v="SAO PAULO"/>
    <s v="Q4"/>
    <n v="11"/>
    <m/>
    <x v="2"/>
    <x v="0"/>
    <d v="2017-12-04T00:00:00"/>
    <d v="2017-12-06T00:00:00"/>
    <x v="3"/>
  </r>
  <r>
    <s v="SP119S"/>
    <s v="SAO PAULO"/>
    <s v="Q4"/>
    <n v="11"/>
    <m/>
    <x v="2"/>
    <x v="0"/>
    <d v="2017-12-04T00:00:00"/>
    <d v="2017-12-06T00:00:00"/>
    <x v="3"/>
  </r>
  <r>
    <s v="SP124S"/>
    <s v="SAO PAULO"/>
    <s v="Q4"/>
    <n v="11"/>
    <m/>
    <x v="2"/>
    <x v="0"/>
    <d v="2017-12-04T00:00:00"/>
    <d v="2017-12-06T00:00:00"/>
    <x v="3"/>
  </r>
  <r>
    <s v="SP135S"/>
    <s v="SAO PAULO"/>
    <s v="Q4"/>
    <n v="11"/>
    <m/>
    <x v="1"/>
    <x v="0"/>
    <d v="2017-12-01T00:00:00"/>
    <d v="2017-12-06T00:00:00"/>
    <x v="3"/>
  </r>
  <r>
    <s v="SP136S"/>
    <s v="SAO PAULO"/>
    <s v="Q4"/>
    <n v="11"/>
    <m/>
    <x v="1"/>
    <x v="0"/>
    <d v="2017-12-01T00:00:00"/>
    <d v="2017-12-06T00:00:00"/>
    <x v="3"/>
  </r>
  <r>
    <s v="SLIQRM04"/>
    <s v="ITAQUAQUECETUBA"/>
    <s v="Q1"/>
    <n v="11"/>
    <m/>
    <x v="3"/>
    <x v="0"/>
    <d v="2017-11-28T00:00:00"/>
    <d v="2017-11-29T00:00:00"/>
    <x v="2"/>
  </r>
  <r>
    <s v="SLSZJR02"/>
    <s v="SUZANO"/>
    <s v="Q1"/>
    <n v="11"/>
    <m/>
    <x v="3"/>
    <x v="0"/>
    <d v="2017-12-04T00:00:00"/>
    <d v="2017-12-06T00:00:00"/>
    <x v="2"/>
  </r>
  <r>
    <s v="SLSPIB22"/>
    <s v="SAO PAULO"/>
    <s v="Q3"/>
    <n v="11"/>
    <m/>
    <x v="1"/>
    <x v="0"/>
    <s v="S/ ACESSO"/>
    <s v="S/ ACESSO"/>
    <x v="1"/>
  </r>
  <r>
    <s v="SLSPTT07"/>
    <s v="SAO PAULO"/>
    <s v="Q1"/>
    <n v="11"/>
    <m/>
    <x v="3"/>
    <x v="0"/>
    <d v="2017-12-04T00:00:00"/>
    <d v="2017-12-06T00:00:00"/>
    <x v="2"/>
  </r>
  <r>
    <s v="SLSPTT08"/>
    <s v="SAO PAULO"/>
    <s v="Q1"/>
    <n v="11"/>
    <m/>
    <x v="3"/>
    <x v="0"/>
    <d v="2017-12-04T00:00:00"/>
    <d v="2017-12-06T00:00:00"/>
    <x v="2"/>
  </r>
  <r>
    <s v="SPY026"/>
    <s v="SAO PAULO"/>
    <s v="Q3"/>
    <n v="11"/>
    <m/>
    <x v="1"/>
    <x v="0"/>
    <d v="2017-11-30T00:00:00"/>
    <d v="2017-12-06T00:00:00"/>
    <x v="1"/>
  </r>
  <r>
    <s v="SP5805"/>
    <s v="SAO ROQUE"/>
    <s v="Q2"/>
    <n v="11"/>
    <m/>
    <x v="0"/>
    <x v="0"/>
    <d v="2017-12-04T00:00:00"/>
    <d v="2017-12-06T00:00:00"/>
    <x v="0"/>
  </r>
  <r>
    <s v="SRSB02"/>
    <s v="SAO ROQUE"/>
    <s v="Q2"/>
    <n v="11"/>
    <m/>
    <x v="0"/>
    <x v="0"/>
    <d v="2017-12-04T00:00:00"/>
    <d v="2017-12-06T00:00:00"/>
    <x v="0"/>
  </r>
  <r>
    <s v="SLSPRT02"/>
    <s v="TABOAO DA SERRA"/>
    <s v="Q2"/>
    <n v="11"/>
    <m/>
    <x v="0"/>
    <x v="0"/>
    <d v="2017-11-09T00:00:00"/>
    <d v="2017-11-29T00:00:00"/>
    <x v="0"/>
  </r>
  <r>
    <s v="SP1581"/>
    <s v="SAO PAULO"/>
    <s v="Q3"/>
    <n v="11"/>
    <m/>
    <x v="1"/>
    <x v="0"/>
    <s v="S/ ACESSO"/>
    <s v="S/ ACESSO"/>
    <x v="1"/>
  </r>
  <r>
    <s v="OS121S"/>
    <s v="OSASCO"/>
    <s v="Q2"/>
    <n v="11"/>
    <m/>
    <x v="0"/>
    <x v="0"/>
    <d v="2017-11-28T00:00:00"/>
    <d v="2017-11-29T00:00:00"/>
    <x v="0"/>
  </r>
  <r>
    <s v="SP039R"/>
    <s v="SAO PAULO"/>
    <s v="Q3"/>
    <n v="11"/>
    <m/>
    <x v="1"/>
    <x v="0"/>
    <s v="DESATIVADO"/>
    <s v="DESATIVADO"/>
    <x v="1"/>
  </r>
  <r>
    <s v="SP088R"/>
    <s v="SAO PAULO"/>
    <s v="Q3"/>
    <n v="11"/>
    <m/>
    <x v="1"/>
    <x v="0"/>
    <d v="2017-11-30T00:00:00"/>
    <d v="2017-12-06T00:00:00"/>
    <x v="1"/>
  </r>
  <r>
    <s v="SP134S"/>
    <s v="SAO PAULO"/>
    <s v="Q3"/>
    <n v="11"/>
    <m/>
    <x v="1"/>
    <x v="0"/>
    <d v="2017-11-30T00:00:00"/>
    <d v="2017-12-06T00:00:00"/>
    <x v="1"/>
  </r>
  <r>
    <s v="BTJA01"/>
    <s v="BERTIOGA"/>
    <s v="STS"/>
    <n v="13"/>
    <m/>
    <x v="4"/>
    <x v="0"/>
    <d v="2017-12-04T00:00:00"/>
    <d v="2017-12-06T00:00:00"/>
    <x v="4"/>
  </r>
  <r>
    <s v="BTJC01"/>
    <s v="BERTIOGA"/>
    <s v="STS"/>
    <n v="13"/>
    <m/>
    <x v="4"/>
    <x v="0"/>
    <d v="2017-11-28T00:00:00"/>
    <d v="2017-11-22T00:00:00"/>
    <x v="4"/>
  </r>
  <r>
    <s v="BTJL01"/>
    <s v="BERTIOGA"/>
    <s v="STS"/>
    <n v="13"/>
    <m/>
    <x v="4"/>
    <x v="0"/>
    <d v="2017-11-28T00:00:00"/>
    <d v="2017-11-29T00:00:00"/>
    <x v="4"/>
  </r>
  <r>
    <s v="BTJP01"/>
    <s v="BERTIOGA"/>
    <s v="STS"/>
    <n v="13"/>
    <m/>
    <x v="4"/>
    <x v="0"/>
    <d v="2017-11-28T00:00:00"/>
    <d v="2017-12-06T00:00:00"/>
    <x v="4"/>
  </r>
  <r>
    <s v="BTRS03"/>
    <s v="BERTIOGA"/>
    <s v="STS"/>
    <n v="13"/>
    <m/>
    <x v="4"/>
    <x v="0"/>
    <d v="2017-12-04T00:00:00"/>
    <d v="2017-12-06T00:00:00"/>
    <x v="4"/>
  </r>
  <r>
    <s v="BTSL01"/>
    <s v="BERTIOGA"/>
    <s v="STS"/>
    <n v="13"/>
    <m/>
    <x v="4"/>
    <x v="0"/>
    <d v="2017-11-28T00:00:00"/>
    <d v="2017-12-06T00:00:00"/>
    <x v="4"/>
  </r>
  <r>
    <s v="BTSL02"/>
    <s v="BERTIOGA"/>
    <s v="STS"/>
    <n v="13"/>
    <m/>
    <x v="4"/>
    <x v="0"/>
    <d v="2017-11-28T00:00:00"/>
    <d v="2017-12-06T00:00:00"/>
    <x v="4"/>
  </r>
  <r>
    <s v="BTVA01"/>
    <s v="BERTIOGA"/>
    <s v="STS"/>
    <n v="13"/>
    <m/>
    <x v="4"/>
    <x v="0"/>
    <d v="2017-11-28T00:00:00"/>
    <d v="2017-12-06T00:00:00"/>
    <x v="4"/>
  </r>
  <r>
    <s v="BTMP01"/>
    <s v="BERTIOGA"/>
    <s v="STS"/>
    <n v="13"/>
    <m/>
    <x v="4"/>
    <x v="0"/>
    <d v="2017-12-04T00:00:00"/>
    <d v="2017-12-06T00:00:00"/>
    <x v="4"/>
  </r>
  <r>
    <s v="CYRD01"/>
    <s v="CAJATI"/>
    <s v="STS"/>
    <n v="13"/>
    <m/>
    <x v="5"/>
    <x v="0"/>
    <d v="2017-11-28T00:00:00"/>
    <d v="2017-11-29T00:00:00"/>
    <x v="4"/>
  </r>
  <r>
    <s v="CBSJ01"/>
    <s v="CUBATAO"/>
    <s v="STS"/>
    <n v="13"/>
    <m/>
    <x v="6"/>
    <x v="0"/>
    <d v="2017-12-01T00:00:00"/>
    <d v="2017-12-06T00:00:00"/>
    <x v="4"/>
  </r>
  <r>
    <s v="GJEN03"/>
    <s v="GUARUJA"/>
    <s v="STS"/>
    <n v="13"/>
    <m/>
    <x v="4"/>
    <x v="0"/>
    <d v="2017-11-28T00:00:00"/>
    <d v="2017-11-22T00:00:00"/>
    <x v="4"/>
  </r>
  <r>
    <s v="GJJA01"/>
    <s v="GUARUJA"/>
    <s v="STS"/>
    <n v="13"/>
    <m/>
    <x v="4"/>
    <x v="0"/>
    <d v="2017-12-01T00:00:00"/>
    <d v="2017-11-29T00:00:00"/>
    <x v="4"/>
  </r>
  <r>
    <s v="GJSA01"/>
    <s v="GUARUJA"/>
    <s v="STS"/>
    <n v="13"/>
    <m/>
    <x v="7"/>
    <x v="0"/>
    <d v="2017-11-28T00:00:00"/>
    <d v="2017-12-06T00:00:00"/>
    <x v="4"/>
  </r>
  <r>
    <s v="INJE01"/>
    <s v="ITANHAEM"/>
    <s v="STS"/>
    <n v="13"/>
    <m/>
    <x v="7"/>
    <x v="0"/>
    <d v="2017-12-01T00:00:00"/>
    <d v="2017-12-06T00:00:00"/>
    <x v="4"/>
  </r>
  <r>
    <s v="INJR01"/>
    <s v="ITANHAEM"/>
    <s v="STS"/>
    <n v="13"/>
    <m/>
    <x v="8"/>
    <x v="0"/>
    <d v="2017-12-04T00:00:00"/>
    <d v="2017-12-06T00:00:00"/>
    <x v="4"/>
  </r>
  <r>
    <s v="INGY01"/>
    <s v="ITANHAEM"/>
    <s v="STS"/>
    <n v="13"/>
    <m/>
    <x v="8"/>
    <x v="0"/>
    <d v="2017-11-28T00:00:00"/>
    <d v="2017-12-06T00:00:00"/>
    <x v="4"/>
  </r>
  <r>
    <s v="INSS01"/>
    <s v="ITANHAEM"/>
    <s v="STS"/>
    <n v="13"/>
    <m/>
    <x v="7"/>
    <x v="0"/>
    <d v="2017-12-01T00:00:00"/>
    <d v="2017-12-06T00:00:00"/>
    <x v="4"/>
  </r>
  <r>
    <s v="JIRD03"/>
    <s v="JACUPIRANGA"/>
    <s v="STS"/>
    <n v="13"/>
    <m/>
    <x v="5"/>
    <x v="0"/>
    <d v="2017-11-28T00:00:00"/>
    <d v="2017-12-06T00:00:00"/>
    <x v="4"/>
  </r>
  <r>
    <s v="JIRD04"/>
    <s v="JACUPIRANGA"/>
    <s v="STS"/>
    <n v="13"/>
    <m/>
    <x v="5"/>
    <x v="0"/>
    <d v="2017-11-28T00:00:00"/>
    <d v="2017-11-29T00:00:00"/>
    <x v="4"/>
  </r>
  <r>
    <s v="JQRD01"/>
    <s v="JUQUIA"/>
    <s v="STS"/>
    <n v="13"/>
    <m/>
    <x v="5"/>
    <x v="0"/>
    <d v="2017-11-28T00:00:00"/>
    <d v="2017-12-06T00:00:00"/>
    <x v="4"/>
  </r>
  <r>
    <s v="JQRDRP"/>
    <s v="JUQUIA"/>
    <s v="STS"/>
    <n v="13"/>
    <m/>
    <x v="5"/>
    <x v="0"/>
    <d v="2017-11-28T00:00:00"/>
    <d v="2017-11-29T00:00:00"/>
    <x v="4"/>
  </r>
  <r>
    <s v="PGTB01"/>
    <s v="PRAIA GRANDE"/>
    <s v="STS"/>
    <n v="13"/>
    <m/>
    <x v="6"/>
    <x v="0"/>
    <d v="2017-11-28T00:00:00"/>
    <d v="2017-12-06T00:00:00"/>
    <x v="4"/>
  </r>
  <r>
    <s v="ATFD02"/>
    <s v="ATIBAIA"/>
    <s v="JAI"/>
    <s v="JAI"/>
    <m/>
    <x v="9"/>
    <x v="0"/>
    <d v="2017-12-04T00:00:00"/>
    <d v="2017-12-06T00:00:00"/>
    <x v="5"/>
  </r>
  <r>
    <s v="ATJC01"/>
    <s v="ATIBAIA"/>
    <s v="JAI"/>
    <s v="JAI"/>
    <m/>
    <x v="9"/>
    <x v="0"/>
    <d v="2017-12-04T00:00:00"/>
    <d v="2017-12-06T00:00:00"/>
    <x v="5"/>
  </r>
  <r>
    <s v="ATPA01"/>
    <s v="ATIBAIA"/>
    <s v="JAI"/>
    <s v="JAI"/>
    <m/>
    <x v="9"/>
    <x v="0"/>
    <d v="2017-12-04T00:00:00"/>
    <d v="2017-12-06T00:00:00"/>
    <x v="5"/>
  </r>
  <r>
    <s v="BPCP01"/>
    <s v="BRAGANCA PAULISTA"/>
    <s v="JAI"/>
    <s v="JAI"/>
    <m/>
    <x v="9"/>
    <x v="0"/>
    <d v="2017-12-04T00:00:00"/>
    <d v="2017-12-06T00:00:00"/>
    <x v="5"/>
  </r>
  <r>
    <s v="BPCT01"/>
    <s v="BRAGANCA PAULISTA"/>
    <s v="JAI"/>
    <s v="JAI"/>
    <m/>
    <x v="9"/>
    <x v="0"/>
    <d v="2017-12-04T00:00:00"/>
    <d v="2017-12-06T00:00:00"/>
    <x v="5"/>
  </r>
  <r>
    <s v="IAED01"/>
    <s v="ITATIBA"/>
    <s v="JAI"/>
    <s v="JAI"/>
    <m/>
    <x v="9"/>
    <x v="0"/>
    <d v="2017-12-04T00:00:00"/>
    <d v="2017-12-06T00:00:00"/>
    <x v="5"/>
  </r>
  <r>
    <s v="SP6322"/>
    <s v="ITUPEVA"/>
    <s v="JAI"/>
    <s v="JAI"/>
    <m/>
    <x v="9"/>
    <x v="0"/>
    <d v="2017-12-04T00:00:00"/>
    <d v="2017-12-06T00:00:00"/>
    <x v="5"/>
  </r>
  <r>
    <s v="JNCT01"/>
    <s v="JUNDIAI"/>
    <s v="JAI"/>
    <s v="JAI"/>
    <m/>
    <x v="9"/>
    <x v="0"/>
    <d v="2017-12-05T00:00:00"/>
    <d v="2017-12-06T00:00:00"/>
    <x v="5"/>
  </r>
  <r>
    <s v="JN120S"/>
    <s v="JUNDIAI"/>
    <s v="JAI"/>
    <s v="JAI"/>
    <m/>
    <x v="9"/>
    <x v="0"/>
    <d v="2017-11-14T00:00:00"/>
    <d v="2017-12-06T00:00:00"/>
    <x v="5"/>
  </r>
  <r>
    <s v="BAAH01"/>
    <s v="BARUERI"/>
    <s v="Q2"/>
    <n v="11"/>
    <s v="Q2"/>
    <x v="0"/>
    <x v="1"/>
    <d v="2017-12-18T00:00:00"/>
    <d v="2017-12-20T00:00:00"/>
    <x v="0"/>
  </r>
  <r>
    <s v="SLSNMP01"/>
    <s v="SANTANA DE PARNAIBA"/>
    <s v="Q2"/>
    <n v="11"/>
    <s v="Q2"/>
    <x v="0"/>
    <x v="1"/>
    <d v="2018-01-04T00:00:00"/>
    <d v="2018-01-05T00:00:00"/>
    <x v="0"/>
  </r>
  <r>
    <s v="BAAH08"/>
    <s v="BARUERI"/>
    <s v="Q2"/>
    <n v="11"/>
    <s v="Q2"/>
    <x v="0"/>
    <x v="1"/>
    <d v="2018-01-04T00:00:00"/>
    <d v="2018-01-05T00:00:00"/>
    <x v="0"/>
  </r>
  <r>
    <s v="SLCOGJ03"/>
    <s v="COTIA"/>
    <s v="Q2"/>
    <n v="11"/>
    <s v="Q2"/>
    <x v="0"/>
    <x v="1"/>
    <d v="2017-12-12T00:00:00"/>
    <d v="2017-12-20T00:00:00"/>
    <x v="0"/>
  </r>
  <r>
    <s v="DDCT02"/>
    <s v="DIADEMA"/>
    <s v="Q4"/>
    <n v="11"/>
    <s v="Q4"/>
    <x v="2"/>
    <x v="1"/>
    <d v="2017-12-11T00:00:00"/>
    <d v="2017-12-20T00:00:00"/>
    <x v="3"/>
  </r>
  <r>
    <s v="DDED01"/>
    <s v="DIADEMA"/>
    <s v="Q4"/>
    <n v="11"/>
    <s v="Q4"/>
    <x v="2"/>
    <x v="1"/>
    <d v="2018-01-04T00:00:00"/>
    <d v="2018-01-05T00:00:00"/>
    <x v="3"/>
  </r>
  <r>
    <s v="DDJN01"/>
    <s v="DIADEMA"/>
    <s v="Q4"/>
    <n v="11"/>
    <s v="Q4"/>
    <x v="2"/>
    <x v="1"/>
    <d v="2018-01-04T00:00:00"/>
    <d v="2018-01-05T00:00:00"/>
    <x v="3"/>
  </r>
  <r>
    <s v="DDVM02"/>
    <s v="DIADEMA"/>
    <s v="Q4"/>
    <n v="11"/>
    <s v="Q4"/>
    <x v="2"/>
    <x v="1"/>
    <d v="2018-01-04T00:00:00"/>
    <d v="2018-01-05T00:00:00"/>
    <x v="3"/>
  </r>
  <r>
    <s v="MABE02"/>
    <s v="MAUA"/>
    <s v="Q4"/>
    <n v="11"/>
    <s v="Q4"/>
    <x v="2"/>
    <x v="1"/>
    <d v="2017-12-12T00:00:00"/>
    <d v="2018-01-05T00:00:00"/>
    <x v="3"/>
  </r>
  <r>
    <s v="MABE03"/>
    <s v="MAUA"/>
    <s v="Q4"/>
    <n v="11"/>
    <s v="Q4"/>
    <x v="2"/>
    <x v="1"/>
    <d v="2018-01-04T00:00:00"/>
    <d v="2018-01-05T00:00:00"/>
    <x v="3"/>
  </r>
  <r>
    <s v="MABE04"/>
    <s v="MAUA"/>
    <s v="Q4"/>
    <n v="11"/>
    <s v="Q4"/>
    <x v="2"/>
    <x v="1"/>
    <d v="2017-12-12T00:00:00"/>
    <d v="2018-01-05T00:00:00"/>
    <x v="3"/>
  </r>
  <r>
    <s v="GRAM01"/>
    <s v="GUARULHOS"/>
    <s v="Q1"/>
    <n v="11"/>
    <s v="Q1"/>
    <x v="10"/>
    <x v="1"/>
    <d v="2018-01-05T00:00:00"/>
    <d v="2018-01-05T00:00:00"/>
    <x v="2"/>
  </r>
  <r>
    <s v="GRCM03"/>
    <s v="GUARULHOS"/>
    <s v="Q1"/>
    <n v="11"/>
    <s v="Q1"/>
    <x v="10"/>
    <x v="1"/>
    <d v="2018-01-05T00:00:00"/>
    <d v="2018-01-05T00:00:00"/>
    <x v="2"/>
  </r>
  <r>
    <s v="GRJE01"/>
    <s v="GUARULHOS"/>
    <s v="Q1"/>
    <n v="11"/>
    <s v="Q1"/>
    <x v="10"/>
    <x v="1"/>
    <d v="2017-12-20T00:00:00"/>
    <d v="2017-12-20T00:00:00"/>
    <x v="2"/>
  </r>
  <r>
    <s v="GRJL01"/>
    <s v="GUARULHOS"/>
    <s v="Q1"/>
    <n v="11"/>
    <s v="Q1"/>
    <x v="10"/>
    <x v="1"/>
    <d v="2017-12-12T00:00:00"/>
    <d v="2017-12-20T00:00:00"/>
    <x v="2"/>
  </r>
  <r>
    <s v="GRJS01"/>
    <s v="GUARULHOS"/>
    <s v="Q1"/>
    <n v="11"/>
    <s v="Q1"/>
    <x v="10"/>
    <x v="1"/>
    <d v="2017-12-12T00:00:00"/>
    <d v="2017-12-20T00:00:00"/>
    <x v="2"/>
  </r>
  <r>
    <s v="ISJJ02"/>
    <s v="ITAPECERICA DA SERRA"/>
    <s v="Q3"/>
    <n v="11"/>
    <s v="Q3"/>
    <x v="11"/>
    <x v="1"/>
    <d v="2017-12-27T00:00:00"/>
    <d v="2018-01-02T00:00:00"/>
    <x v="1"/>
  </r>
  <r>
    <s v="MCBB01"/>
    <s v="MOGI DAS CRUZES"/>
    <s v="Q1"/>
    <n v="11"/>
    <s v="Q1"/>
    <x v="10"/>
    <x v="1"/>
    <d v="2017-12-20T00:00:00"/>
    <d v="2017-12-20T00:00:00"/>
    <x v="2"/>
  </r>
  <r>
    <s v="MCRI01"/>
    <s v="MOGI DAS CRUZES"/>
    <s v="Q1"/>
    <n v="11"/>
    <s v="Q1"/>
    <x v="10"/>
    <x v="1"/>
    <d v="2017-12-21T00:00:00"/>
    <d v="2018-01-05T00:00:00"/>
    <x v="2"/>
  </r>
  <r>
    <s v="MCSP01"/>
    <s v="MOGI DAS CRUZES"/>
    <s v="Q1"/>
    <n v="11"/>
    <s v="Q1"/>
    <x v="10"/>
    <x v="1"/>
    <d v="2017-12-21T00:00:00"/>
    <d v="2018-01-05T00:00:00"/>
    <x v="2"/>
  </r>
  <r>
    <s v="MCVB01"/>
    <s v="MOGI DAS CRUZES"/>
    <s v="Q1"/>
    <n v="11"/>
    <s v="Q1"/>
    <x v="10"/>
    <x v="1"/>
    <d v="2017-12-21T00:00:00"/>
    <d v="2018-01-05T00:00:00"/>
    <x v="2"/>
  </r>
  <r>
    <s v="MCVL01"/>
    <s v="MOGI DAS CRUZES"/>
    <s v="Q1"/>
    <n v="11"/>
    <s v="Q1"/>
    <x v="10"/>
    <x v="1"/>
    <d v="2017-12-21T00:00:00"/>
    <d v="2018-01-05T00:00:00"/>
    <x v="2"/>
  </r>
  <r>
    <s v="PAVR01"/>
    <s v="POA"/>
    <s v="Q1"/>
    <n v="11"/>
    <s v="Q1"/>
    <x v="10"/>
    <x v="1"/>
    <d v="2018-01-05T00:00:00"/>
    <d v="2018-01-05T00:00:00"/>
    <x v="2"/>
  </r>
  <r>
    <s v="SICH02"/>
    <s v="SANTA ISABEL"/>
    <s v="Q1"/>
    <n v="11"/>
    <s v="Q1"/>
    <x v="10"/>
    <x v="1"/>
    <d v="2017-12-26T00:00:00"/>
    <d v="2018-01-05T00:00:00"/>
    <x v="2"/>
  </r>
  <r>
    <s v="SLSPAA10"/>
    <s v="SAO PAULO"/>
    <s v="Q1"/>
    <n v="11"/>
    <s v="Q1"/>
    <x v="10"/>
    <x v="1"/>
    <d v="2018-01-05T00:00:00"/>
    <d v="2018-01-05T00:00:00"/>
    <x v="2"/>
  </r>
  <r>
    <s v="SLSPAR04"/>
    <s v="SAO PAULO"/>
    <s v="Q1"/>
    <n v="11"/>
    <s v="Q1"/>
    <x v="10"/>
    <x v="1"/>
    <d v="2018-01-05T00:00:00"/>
    <d v="2018-01-05T00:00:00"/>
    <x v="2"/>
  </r>
  <r>
    <s v="SLSPAR05"/>
    <s v="SAO PAULO"/>
    <s v="Q1"/>
    <n v="11"/>
    <s v="Q1"/>
    <x v="10"/>
    <x v="1"/>
    <d v="2017-12-18T00:00:00"/>
    <d v="2017-12-20T00:00:00"/>
    <x v="2"/>
  </r>
  <r>
    <s v="ISPP01"/>
    <s v="ITAPECERICA DA SERRA"/>
    <s v="Q3"/>
    <n v="11"/>
    <s v="Q3"/>
    <x v="11"/>
    <x v="1"/>
    <d v="2017-12-26T00:00:00"/>
    <d v="2018-01-05T00:00:00"/>
    <x v="1"/>
  </r>
  <r>
    <s v="LSRB02"/>
    <s v="SAO LOURENCO DA SERRA"/>
    <s v="Q3"/>
    <n v="11"/>
    <s v="Q3"/>
    <x v="11"/>
    <x v="1"/>
    <d v="2017-12-26T00:00:00"/>
    <d v="2018-01-02T00:00:00"/>
    <x v="1"/>
  </r>
  <r>
    <s v="ITMR01"/>
    <s v="ITU"/>
    <s v="Q2"/>
    <n v="11"/>
    <s v="Q2"/>
    <x v="0"/>
    <x v="1"/>
    <d v="2017-12-26T00:00:00"/>
    <d v="2018-01-05T00:00:00"/>
    <x v="0"/>
  </r>
  <r>
    <s v="ITPC01"/>
    <s v="ITU"/>
    <s v="Q2"/>
    <n v="11"/>
    <s v="Q2"/>
    <x v="0"/>
    <x v="1"/>
    <d v="2017-12-26T00:00:00"/>
    <d v="2018-01-05T00:00:00"/>
    <x v="0"/>
  </r>
  <r>
    <s v="ITVL01"/>
    <s v="ITU"/>
    <s v="Q2"/>
    <n v="11"/>
    <s v="Q2"/>
    <x v="0"/>
    <x v="1"/>
    <d v="2018-01-04T00:00:00"/>
    <d v="2018-01-05T00:00:00"/>
    <x v="0"/>
  </r>
  <r>
    <s v="RPIT02"/>
    <s v="RIBEIRAO PIRES"/>
    <s v="Q4"/>
    <n v="11"/>
    <s v="Q4"/>
    <x v="2"/>
    <x v="1"/>
    <d v="2018-01-04T00:00:00"/>
    <d v="2018-01-05T00:00:00"/>
    <x v="3"/>
  </r>
  <r>
    <s v="SLSPEM04"/>
    <s v="SAO PAULO"/>
    <s v="Q1"/>
    <n v="11"/>
    <s v="Q1"/>
    <x v="10"/>
    <x v="1"/>
    <d v="2017-12-12T00:00:00"/>
    <d v="2018-01-05T00:00:00"/>
    <x v="2"/>
  </r>
  <r>
    <s v="SLSPIA03"/>
    <s v="SAO PAULO"/>
    <s v="Q1"/>
    <n v="11"/>
    <s v="Q1"/>
    <x v="10"/>
    <x v="1"/>
    <d v="2018-01-05T00:00:00"/>
    <d v="2018-01-05T00:00:00"/>
    <x v="2"/>
  </r>
  <r>
    <s v="SLSPIA04"/>
    <s v="SAO PAULO"/>
    <s v="Q1"/>
    <n v="11"/>
    <s v="Q1"/>
    <x v="10"/>
    <x v="1"/>
    <d v="2017-12-15T00:00:00"/>
    <d v="2018-01-05T00:00:00"/>
    <x v="2"/>
  </r>
  <r>
    <s v="SLSPIA08"/>
    <s v="SAO PAULO"/>
    <s v="Q1"/>
    <n v="11"/>
    <s v="Q1"/>
    <x v="10"/>
    <x v="1"/>
    <d v="2018-01-05T00:00:00"/>
    <d v="2018-01-05T00:00:00"/>
    <x v="2"/>
  </r>
  <r>
    <s v="SP5922"/>
    <s v="MAIRINQUE"/>
    <s v="Q2"/>
    <n v="11"/>
    <s v="Q2"/>
    <x v="0"/>
    <x v="1"/>
    <d v="2017-12-26T00:00:00"/>
    <d v="2018-01-05T00:00:00"/>
    <x v="0"/>
  </r>
  <r>
    <s v="SLOSVJ01"/>
    <s v="OSASCO"/>
    <s v="Q2"/>
    <n v="11"/>
    <s v="Q2"/>
    <x v="0"/>
    <x v="1"/>
    <d v="2017-12-15T00:00:00"/>
    <d v="2018-01-05T00:00:00"/>
    <x v="0"/>
  </r>
  <r>
    <s v="OSVY01"/>
    <s v="OSASCO"/>
    <s v="Q2"/>
    <n v="11"/>
    <s v="Q2"/>
    <x v="0"/>
    <x v="1"/>
    <d v="2017-12-12T00:00:00"/>
    <d v="2017-12-20T00:00:00"/>
    <x v="0"/>
  </r>
  <r>
    <s v="OSJO02"/>
    <s v="OSASCO"/>
    <s v="Q2"/>
    <n v="11"/>
    <s v="Q2"/>
    <x v="0"/>
    <x v="1"/>
    <d v="2017-12-15T00:00:00"/>
    <d v="2017-12-20T00:00:00"/>
    <x v="0"/>
  </r>
  <r>
    <s v="SACT02"/>
    <s v="SANTO ANDRE"/>
    <s v="Q4"/>
    <n v="11"/>
    <s v="Q4"/>
    <x v="2"/>
    <x v="1"/>
    <d v="2018-01-04T00:00:00"/>
    <d v="2018-01-05T00:00:00"/>
    <x v="3"/>
  </r>
  <r>
    <s v="SAJA01"/>
    <s v="SANTO ANDRE"/>
    <s v="Q4"/>
    <n v="11"/>
    <s v="Q4"/>
    <x v="2"/>
    <x v="1"/>
    <d v="2018-01-04T00:00:00"/>
    <d v="2018-01-05T00:00:00"/>
    <x v="3"/>
  </r>
  <r>
    <s v="SAVV01"/>
    <s v="SANTO ANDRE"/>
    <s v="Q4"/>
    <n v="11"/>
    <s v="Q4"/>
    <x v="2"/>
    <x v="1"/>
    <d v="2018-01-04T00:00:00"/>
    <d v="2018-01-05T00:00:00"/>
    <x v="3"/>
  </r>
  <r>
    <s v="SBFZ01"/>
    <s v="SAO BERNARDO DO CAMPO"/>
    <s v="Q4"/>
    <n v="11"/>
    <s v="Q4"/>
    <x v="2"/>
    <x v="1"/>
    <d v="2018-01-04T00:00:00"/>
    <d v="2018-01-05T00:00:00"/>
    <x v="3"/>
  </r>
  <r>
    <s v="SBJA01"/>
    <s v="SAO BERNARDO DO CAMPO"/>
    <s v="Q4"/>
    <n v="11"/>
    <s v="Q4"/>
    <x v="2"/>
    <x v="1"/>
    <d v="2018-01-04T00:00:00"/>
    <d v="2018-01-05T00:00:00"/>
    <x v="3"/>
  </r>
  <r>
    <s v="SBRG01"/>
    <s v="SAO BERNARDO DO CAMPO"/>
    <s v="Q4"/>
    <n v="11"/>
    <s v="Q4"/>
    <x v="2"/>
    <x v="1"/>
    <d v="2018-01-04T00:00:00"/>
    <d v="2018-01-05T00:00:00"/>
    <x v="3"/>
  </r>
  <r>
    <s v="SBST01"/>
    <s v="SAO BERNARDO DO CAMPO"/>
    <s v="Q4"/>
    <n v="11"/>
    <s v="Q4"/>
    <x v="2"/>
    <x v="1"/>
    <d v="2018-01-04T00:00:00"/>
    <d v="2018-01-05T00:00:00"/>
    <x v="3"/>
  </r>
  <r>
    <s v="SBST02"/>
    <s v="SAO BERNARDO DO CAMPO"/>
    <s v="Q4"/>
    <n v="11"/>
    <s v="Q4"/>
    <x v="2"/>
    <x v="1"/>
    <d v="2017-12-26T00:00:00"/>
    <d v="2018-01-05T00:00:00"/>
    <x v="3"/>
  </r>
  <r>
    <s v="SBST03"/>
    <s v="SAO BERNARDO DO CAMPO"/>
    <s v="Q4"/>
    <n v="11"/>
    <s v="Q4"/>
    <x v="2"/>
    <x v="1"/>
    <d v="2017-12-26T00:00:00"/>
    <d v="2018-01-02T00:00:00"/>
    <x v="3"/>
  </r>
  <r>
    <s v="SBVD01"/>
    <s v="SAO BERNARDO DO CAMPO"/>
    <s v="Q4"/>
    <n v="11"/>
    <s v="Q4"/>
    <x v="2"/>
    <x v="1"/>
    <d v="2017-12-15T00:00:00"/>
    <d v="2017-12-20T00:00:00"/>
    <x v="3"/>
  </r>
  <r>
    <s v="SLVI01"/>
    <s v="SALTO"/>
    <s v="Q2"/>
    <n v="11"/>
    <s v="Q2"/>
    <x v="0"/>
    <x v="1"/>
    <d v="2018-01-04T00:00:00"/>
    <d v="2018-01-05T00:00:00"/>
    <x v="0"/>
  </r>
  <r>
    <s v="SBVV01"/>
    <s v="SAO BERNARDO DO CAMPO"/>
    <s v="Q4"/>
    <n v="11"/>
    <s v="Q4"/>
    <x v="2"/>
    <x v="1"/>
    <d v="2018-01-04T00:00:00"/>
    <d v="2018-01-05T00:00:00"/>
    <x v="3"/>
  </r>
  <r>
    <s v="SCCT02"/>
    <s v="SAO CAETANO DO SUL"/>
    <s v="Q4"/>
    <n v="11"/>
    <s v="Q4"/>
    <x v="2"/>
    <x v="1"/>
    <d v="2017-12-18T00:00:00"/>
    <d v="2018-01-05T00:00:00"/>
    <x v="3"/>
  </r>
  <r>
    <s v="SLSPBV04"/>
    <s v="SAO PAULO"/>
    <s v="Q4"/>
    <n v="11"/>
    <s v="Q4"/>
    <x v="2"/>
    <x v="1"/>
    <d v="2017-12-15T00:00:00"/>
    <d v="2018-01-02T00:00:00"/>
    <x v="3"/>
  </r>
  <r>
    <s v="SLSPBV06"/>
    <s v="SAO PAULO"/>
    <s v="Q4"/>
    <n v="11"/>
    <s v="Q4"/>
    <x v="2"/>
    <x v="1"/>
    <d v="2017-12-15T00:00:00"/>
    <d v="2017-12-20T00:00:00"/>
    <x v="3"/>
  </r>
  <r>
    <s v="SLSPBV07"/>
    <s v="SAO PAULO"/>
    <s v="Q4"/>
    <n v="11"/>
    <s v="Q4"/>
    <x v="2"/>
    <x v="1"/>
    <d v="2017-12-15T00:00:00"/>
    <d v="2018-01-02T00:00:00"/>
    <x v="3"/>
  </r>
  <r>
    <s v="SLSPBV11"/>
    <s v="SAO PAULO"/>
    <s v="Q4"/>
    <n v="11"/>
    <s v="Q4"/>
    <x v="2"/>
    <x v="1"/>
    <d v="2017-12-15T00:00:00"/>
    <d v="2018-01-02T00:00:00"/>
    <x v="3"/>
  </r>
  <r>
    <s v="SLSPCO06"/>
    <s v="SAO PAULO"/>
    <s v="Q4"/>
    <n v="11"/>
    <s v="Q4"/>
    <x v="2"/>
    <x v="1"/>
    <d v="2017-12-15T00:00:00"/>
    <d v="2018-01-05T00:00:00"/>
    <x v="3"/>
  </r>
  <r>
    <s v="CMPL01"/>
    <s v="SAO PAULO"/>
    <s v="Q2"/>
    <n v="11"/>
    <s v="Q2"/>
    <x v="0"/>
    <x v="1"/>
    <d v="2018-01-04T00:00:00"/>
    <d v="2018-01-05T00:00:00"/>
    <x v="0"/>
  </r>
  <r>
    <s v="SLSPAN02"/>
    <s v="SAO PAULO"/>
    <s v="Q2"/>
    <n v="11"/>
    <s v="Q2"/>
    <x v="0"/>
    <x v="1"/>
    <d v="2017-12-15T00:00:00"/>
    <d v="2017-12-20T00:00:00"/>
    <x v="0"/>
  </r>
  <r>
    <s v="SLSPBT01"/>
    <s v="SAO PAULO"/>
    <s v="Q2"/>
    <n v="11"/>
    <s v="Q2"/>
    <x v="0"/>
    <x v="1"/>
    <d v="2017-12-26T00:00:00"/>
    <d v="2018-01-05T00:00:00"/>
    <x v="0"/>
  </r>
  <r>
    <s v="SLSPCB03"/>
    <s v="SAO PAULO"/>
    <s v="Q3"/>
    <n v="11"/>
    <s v="Q3"/>
    <x v="11"/>
    <x v="1"/>
    <d v="2017-12-18T00:00:00"/>
    <d v="2017-12-20T00:00:00"/>
    <x v="1"/>
  </r>
  <r>
    <s v="SLSPCD06"/>
    <s v="SAO PAULO"/>
    <s v="Q3"/>
    <n v="11"/>
    <s v="Q3"/>
    <x v="11"/>
    <x v="1"/>
    <d v="2017-12-18T00:00:00"/>
    <d v="2017-12-20T00:00:00"/>
    <x v="1"/>
  </r>
  <r>
    <s v="SLSPPR03"/>
    <s v="SAO PAULO"/>
    <s v="Q1"/>
    <n v="11"/>
    <s v="Q1"/>
    <x v="10"/>
    <x v="1"/>
    <d v="2017-12-12T00:00:00"/>
    <d v="2017-12-20T00:00:00"/>
    <x v="2"/>
  </r>
  <r>
    <s v="SLSPPR08"/>
    <s v="SAO PAULO"/>
    <s v="Q1"/>
    <n v="11"/>
    <s v="Q1"/>
    <x v="10"/>
    <x v="1"/>
    <d v="2018-01-05T00:00:00"/>
    <d v="2018-01-05T00:00:00"/>
    <x v="2"/>
  </r>
  <r>
    <s v="SLSPJP02"/>
    <s v="SAO PAULO"/>
    <s v="Q4"/>
    <n v="11"/>
    <s v="Q4"/>
    <x v="2"/>
    <x v="1"/>
    <d v="2018-01-04T00:00:00"/>
    <d v="2018-01-05T00:00:00"/>
    <x v="3"/>
  </r>
  <r>
    <s v="SLSPJP17"/>
    <s v="SAO PAULO"/>
    <s v="Q4"/>
    <n v="11"/>
    <s v="Q4"/>
    <x v="2"/>
    <x v="1"/>
    <d v="2017-12-26T00:00:00"/>
    <d v="2018-01-02T00:00:00"/>
    <x v="3"/>
  </r>
  <r>
    <s v="SLSPJP21"/>
    <s v="SAO PAULO"/>
    <s v="Q4"/>
    <n v="11"/>
    <s v="Q4"/>
    <x v="2"/>
    <x v="1"/>
    <d v="2018-01-04T00:00:00"/>
    <d v="2018-01-05T00:00:00"/>
    <x v="3"/>
  </r>
  <r>
    <s v="SLSPJP22"/>
    <s v="SAO PAULO"/>
    <s v="Q4"/>
    <n v="11"/>
    <s v="Q4"/>
    <x v="2"/>
    <x v="1"/>
    <d v="2017-12-15T00:00:00"/>
    <d v="2018-01-02T00:00:00"/>
    <x v="3"/>
  </r>
  <r>
    <s v="SLSPCR05"/>
    <s v="SAO PAULO"/>
    <s v="Q3"/>
    <n v="11"/>
    <s v="Q3"/>
    <x v="11"/>
    <x v="1"/>
    <d v="2017-12-26T00:00:00"/>
    <d v="2018-01-05T00:00:00"/>
    <x v="1"/>
  </r>
  <r>
    <s v="SLSPCR06"/>
    <s v="SAO PAULO"/>
    <s v="Q3"/>
    <n v="11"/>
    <s v="Q3"/>
    <x v="11"/>
    <x v="1"/>
    <d v="2017-12-27T00:00:00"/>
    <d v="2018-01-02T00:00:00"/>
    <x v="1"/>
  </r>
  <r>
    <s v="SLSPGR03"/>
    <s v="SAO PAULO"/>
    <s v="Q3"/>
    <n v="11"/>
    <s v="Q3"/>
    <x v="11"/>
    <x v="1"/>
    <d v="2017-12-26T00:00:00"/>
    <d v="2018-01-02T00:00:00"/>
    <x v="1"/>
  </r>
  <r>
    <s v="SLSPLP07"/>
    <s v="SAO PAULO"/>
    <s v="Q2"/>
    <n v="11"/>
    <s v="Q2"/>
    <x v="0"/>
    <x v="1"/>
    <d v="2017-12-12T00:00:00"/>
    <d v="2017-12-20T00:00:00"/>
    <x v="0"/>
  </r>
  <r>
    <s v="SLSPIB12"/>
    <s v="SAO PAULO"/>
    <s v="Q3"/>
    <n v="11"/>
    <s v="Q3"/>
    <x v="11"/>
    <x v="1"/>
    <d v="2017-12-12T00:00:00"/>
    <d v="2018-01-05T00:00:00"/>
    <x v="1"/>
  </r>
  <r>
    <s v="SLSPIB15"/>
    <s v="SAO PAULO"/>
    <s v="Q3"/>
    <n v="11"/>
    <s v="Q3"/>
    <x v="11"/>
    <x v="1"/>
    <d v="2017-12-18T00:00:00"/>
    <d v="2018-01-05T00:00:00"/>
    <x v="1"/>
  </r>
  <r>
    <s v="SLSPIB16"/>
    <s v="SAO PAULO"/>
    <s v="Q3"/>
    <n v="11"/>
    <s v="Q3"/>
    <x v="11"/>
    <x v="1"/>
    <d v="2017-12-12T00:00:00"/>
    <d v="2018-01-05T00:00:00"/>
    <x v="1"/>
  </r>
  <r>
    <s v="SLSPIB21"/>
    <s v="SAO PAULO"/>
    <s v="Q3"/>
    <n v="11"/>
    <s v="Q3"/>
    <x v="11"/>
    <x v="1"/>
    <d v="2017-12-18T00:00:00"/>
    <d v="2017-12-20T00:00:00"/>
    <x v="1"/>
  </r>
  <r>
    <s v="SLSPIB26"/>
    <s v="SAO PAULO"/>
    <s v="Q3"/>
    <n v="11"/>
    <s v="Q3"/>
    <x v="11"/>
    <x v="1"/>
    <d v="2017-12-12T00:00:00"/>
    <d v="2018-01-05T00:00:00"/>
    <x v="1"/>
  </r>
  <r>
    <s v="SLSPPS02"/>
    <s v="SAO PAULO"/>
    <s v="Q2"/>
    <n v="11"/>
    <s v="Q2"/>
    <x v="0"/>
    <x v="1"/>
    <d v="2017-12-18T00:00:00"/>
    <d v="2018-01-05T00:00:00"/>
    <x v="0"/>
  </r>
  <r>
    <s v="SLSPPT01"/>
    <s v="SAO PAULO"/>
    <s v="Q2"/>
    <n v="11"/>
    <s v="Q2"/>
    <x v="0"/>
    <x v="1"/>
    <d v="2017-12-12T00:00:00"/>
    <d v="2017-12-20T00:00:00"/>
    <x v="0"/>
  </r>
  <r>
    <s v="SLSPRE01"/>
    <s v="SAO PAULO"/>
    <s v="Q4"/>
    <n v="11"/>
    <s v="Q4"/>
    <x v="2"/>
    <x v="1"/>
    <d v="2017-12-15T00:00:00"/>
    <d v="2018-01-05T00:00:00"/>
    <x v="3"/>
  </r>
  <r>
    <s v="SLSPSG01"/>
    <s v="SAO PAULO"/>
    <s v="Q2"/>
    <n v="11"/>
    <s v="Q2"/>
    <x v="0"/>
    <x v="1"/>
    <d v="2017-12-18T00:00:00"/>
    <d v="2018-01-05T00:00:00"/>
    <x v="0"/>
  </r>
  <r>
    <s v="SPIB63"/>
    <s v="SAO PAULO"/>
    <s v="Q3"/>
    <n v="11"/>
    <s v="Q3"/>
    <x v="11"/>
    <x v="1"/>
    <d v="2017-12-18T00:00:00"/>
    <d v="2018-01-05T00:00:00"/>
    <x v="1"/>
  </r>
  <r>
    <s v="SLSPJN13"/>
    <s v="SAO PAULO"/>
    <s v="Q3"/>
    <n v="11"/>
    <s v="Q3"/>
    <x v="11"/>
    <x v="1"/>
    <d v="2017-12-26T00:00:00"/>
    <d v="2018-01-05T00:00:00"/>
    <x v="1"/>
  </r>
  <r>
    <s v="SLSPVF05"/>
    <s v="SAO PAULO"/>
    <s v="Q1"/>
    <n v="11"/>
    <s v="Q1"/>
    <x v="10"/>
    <x v="1"/>
    <d v="2018-01-05T00:00:00"/>
    <d v="2018-01-05T00:00:00"/>
    <x v="2"/>
  </r>
  <r>
    <s v="SLSPVF06"/>
    <s v="SAO PAULO"/>
    <s v="Q1"/>
    <n v="11"/>
    <s v="Q1"/>
    <x v="10"/>
    <x v="1"/>
    <d v="2017-12-20T00:00:00"/>
    <d v="2017-12-20T00:00:00"/>
    <x v="2"/>
  </r>
  <r>
    <s v="SLSPJQ18"/>
    <s v="SAO PAULO"/>
    <s v="Q3"/>
    <n v="11"/>
    <s v="Q3"/>
    <x v="11"/>
    <x v="1"/>
    <d v="2017-12-18T00:00:00"/>
    <d v="2018-01-05T00:00:00"/>
    <x v="1"/>
  </r>
  <r>
    <s v="SLSPSD05"/>
    <s v="SAO PAULO"/>
    <s v="Q4"/>
    <n v="11"/>
    <s v="Q4"/>
    <x v="2"/>
    <x v="1"/>
    <d v="2017-12-26T00:00:00"/>
    <d v="2018-01-02T00:00:00"/>
    <x v="3"/>
  </r>
  <r>
    <s v="SLSPSD06"/>
    <s v="SAO PAULO"/>
    <s v="Q4"/>
    <n v="11"/>
    <s v="Q4"/>
    <x v="2"/>
    <x v="1"/>
    <d v="2017-12-15T00:00:00"/>
    <d v="2018-01-02T00:00:00"/>
    <x v="3"/>
  </r>
  <r>
    <s v="SLSPSE02"/>
    <s v="SAO PAULO"/>
    <s v="Q4"/>
    <n v="11"/>
    <s v="Q4"/>
    <x v="2"/>
    <x v="1"/>
    <d v="2017-12-18T00:00:00"/>
    <d v="2018-01-05T00:00:00"/>
    <x v="3"/>
  </r>
  <r>
    <s v="SLSPST11"/>
    <s v="SAO PAULO"/>
    <s v="Q2"/>
    <n v="11"/>
    <s v="Q2"/>
    <x v="0"/>
    <x v="1"/>
    <d v="2017-12-12T00:00:00"/>
    <d v="2017-12-20T00:00:00"/>
    <x v="0"/>
  </r>
  <r>
    <s v="SLSPJS01"/>
    <s v="SAO PAULO"/>
    <s v="Q3"/>
    <n v="11"/>
    <s v="Q3"/>
    <x v="11"/>
    <x v="1"/>
    <d v="2017-12-27T00:00:00"/>
    <d v="2018-01-05T00:00:00"/>
    <x v="1"/>
  </r>
  <r>
    <s v="SLSPJS02"/>
    <s v="SAO PAULO"/>
    <s v="Q3"/>
    <n v="11"/>
    <s v="Q3"/>
    <x v="11"/>
    <x v="1"/>
    <d v="2017-12-26T00:00:00"/>
    <d v="2018-01-05T00:00:00"/>
    <x v="1"/>
  </r>
  <r>
    <s v="SLSPVM02"/>
    <s v="SAO PAULO"/>
    <s v="Q4"/>
    <n v="11"/>
    <s v="Q4"/>
    <x v="2"/>
    <x v="1"/>
    <d v="2017-12-18T00:00:00"/>
    <d v="2018-01-05T00:00:00"/>
    <x v="3"/>
  </r>
  <r>
    <s v="SLSPJS20"/>
    <s v="SAO PAULO"/>
    <s v="Q3"/>
    <n v="11"/>
    <s v="Q3"/>
    <x v="11"/>
    <x v="1"/>
    <d v="2017-12-18T00:00:00"/>
    <d v="2018-01-05T00:00:00"/>
    <x v="1"/>
  </r>
  <r>
    <s v="SLSPTC06"/>
    <s v="SAO PAULO"/>
    <s v="Q2"/>
    <n v="11"/>
    <s v="Q2"/>
    <x v="0"/>
    <x v="1"/>
    <d v="2017-12-11T00:00:00"/>
    <d v="2017-12-20T00:00:00"/>
    <x v="0"/>
  </r>
  <r>
    <s v="SLSPMM26"/>
    <s v="SAO PAULO"/>
    <s v="Q3"/>
    <n v="11"/>
    <s v="Q3"/>
    <x v="11"/>
    <x v="1"/>
    <d v="2017-12-18T00:00:00"/>
    <d v="2017-12-20T00:00:00"/>
    <x v="1"/>
  </r>
  <r>
    <s v="SLSPMR07"/>
    <s v="SAO PAULO"/>
    <s v="Q3"/>
    <n v="11"/>
    <s v="Q3"/>
    <x v="11"/>
    <x v="1"/>
    <d v="2017-12-18T00:00:00"/>
    <d v="2017-12-20T00:00:00"/>
    <x v="1"/>
  </r>
  <r>
    <s v="SLSPAN04"/>
    <s v="SAO PAULO"/>
    <s v="Q2"/>
    <n v="11"/>
    <s v="Q2"/>
    <x v="0"/>
    <x v="1"/>
    <d v="2017-12-26T00:00:00"/>
    <d v="2018-01-05T00:00:00"/>
    <x v="0"/>
  </r>
  <r>
    <s v="SLSPPN02"/>
    <s v="SAO PAULO"/>
    <s v="Q3"/>
    <n v="11"/>
    <s v="Q3"/>
    <x v="11"/>
    <x v="1"/>
    <d v="2017-12-18T00:00:00"/>
    <d v="2018-01-05T00:00:00"/>
    <x v="1"/>
  </r>
  <r>
    <s v="SLSPPN06"/>
    <s v="SAO PAULO"/>
    <s v="Q3"/>
    <n v="11"/>
    <s v="Q3"/>
    <x v="11"/>
    <x v="1"/>
    <d v="2017-12-18T00:00:00"/>
    <d v="2018-01-05T00:00:00"/>
    <x v="1"/>
  </r>
  <r>
    <s v="SP3129"/>
    <s v="SAO PAULO"/>
    <s v="Q1"/>
    <n v="11"/>
    <s v="Q1"/>
    <x v="10"/>
    <x v="1"/>
    <d v="2017-12-18T00:00:00"/>
    <d v="2017-12-20T00:00:00"/>
    <x v="2"/>
  </r>
  <r>
    <s v="SP3150"/>
    <s v="SAO PAULO"/>
    <s v="Q1"/>
    <n v="11"/>
    <s v="Q1"/>
    <x v="10"/>
    <x v="1"/>
    <d v="2017-12-18T00:00:00"/>
    <d v="2017-12-20T00:00:00"/>
    <x v="2"/>
  </r>
  <r>
    <s v="SLSPPN22"/>
    <s v="SAO PAULO"/>
    <s v="Q3"/>
    <n v="11"/>
    <s v="Q3"/>
    <x v="11"/>
    <x v="1"/>
    <d v="2017-12-18T00:00:00"/>
    <d v="2018-01-05T00:00:00"/>
    <x v="1"/>
  </r>
  <r>
    <s v="SLSPSM02"/>
    <s v="SAO PAULO"/>
    <s v="Q3"/>
    <n v="11"/>
    <s v="Q3"/>
    <x v="11"/>
    <x v="1"/>
    <d v="2017-12-12T00:00:00"/>
    <d v="2018-01-02T00:00:00"/>
    <x v="1"/>
  </r>
  <r>
    <s v="SLSPJG04"/>
    <s v="SAO PAULO"/>
    <s v="Q2"/>
    <n v="11"/>
    <s v="Q2"/>
    <x v="0"/>
    <x v="1"/>
    <d v="2017-12-12T00:00:00"/>
    <d v="2017-12-20T00:00:00"/>
    <x v="0"/>
  </r>
  <r>
    <s v="SP3410"/>
    <s v="SAO PAULO"/>
    <s v="Q1"/>
    <n v="11"/>
    <s v="Q1"/>
    <x v="10"/>
    <x v="1"/>
    <d v="2017-12-18T00:00:00"/>
    <d v="2017-12-20T00:00:00"/>
    <x v="2"/>
  </r>
  <r>
    <s v="SLSPVG14"/>
    <s v="SAO PAULO"/>
    <s v="Q2"/>
    <n v="11"/>
    <s v="Q2"/>
    <x v="0"/>
    <x v="1"/>
    <d v="2017-12-12T00:00:00"/>
    <d v="2017-12-20T00:00:00"/>
    <x v="0"/>
  </r>
  <r>
    <s v="SLSPVG15"/>
    <s v="SAO PAULO"/>
    <s v="Q2"/>
    <n v="11"/>
    <s v="Q2"/>
    <x v="0"/>
    <x v="1"/>
    <d v="2017-12-12T00:00:00"/>
    <d v="2017-12-20T00:00:00"/>
    <x v="0"/>
  </r>
  <r>
    <s v="SP3533"/>
    <s v="SAO PAULO"/>
    <s v="Q1"/>
    <n v="11"/>
    <s v="Q1"/>
    <x v="10"/>
    <x v="1"/>
    <d v="2018-01-05T00:00:00"/>
    <d v="2018-01-05T00:00:00"/>
    <x v="2"/>
  </r>
  <r>
    <s v="SP3765"/>
    <s v="SAO PAULO"/>
    <s v="Q1"/>
    <n v="11"/>
    <s v="Q1"/>
    <x v="10"/>
    <x v="1"/>
    <d v="2017-12-18T00:00:00"/>
    <d v="2017-12-20T00:00:00"/>
    <x v="2"/>
  </r>
  <r>
    <s v="SP3865"/>
    <s v="SAO PAULO"/>
    <s v="Q1"/>
    <n v="11"/>
    <s v="Q1"/>
    <x v="10"/>
    <x v="1"/>
    <d v="2018-01-05T00:00:00"/>
    <d v="2018-01-05T00:00:00"/>
    <x v="2"/>
  </r>
  <r>
    <s v="SP3866"/>
    <s v="SAO PAULO"/>
    <s v="Q1"/>
    <n v="11"/>
    <s v="Q1"/>
    <x v="10"/>
    <x v="1"/>
    <d v="2018-01-05T00:00:00"/>
    <d v="2018-01-05T00:00:00"/>
    <x v="2"/>
  </r>
  <r>
    <s v="SLSPSM31"/>
    <s v="SAO PAULO"/>
    <s v="Q3"/>
    <n v="11"/>
    <s v="Q3"/>
    <x v="11"/>
    <x v="1"/>
    <d v="2017-12-18T00:00:00"/>
    <d v="2017-12-20T00:00:00"/>
    <x v="1"/>
  </r>
  <r>
    <s v="SLSPSM40"/>
    <s v="SAO PAULO"/>
    <s v="Q3"/>
    <n v="11"/>
    <s v="Q3"/>
    <x v="11"/>
    <x v="1"/>
    <d v="2017-12-12T00:00:00"/>
    <d v="2018-01-05T00:00:00"/>
    <x v="1"/>
  </r>
  <r>
    <s v="SLSPVA15"/>
    <s v="SAO PAULO"/>
    <s v="Q3"/>
    <n v="11"/>
    <s v="Q3"/>
    <x v="11"/>
    <x v="1"/>
    <d v="2017-12-18T00:00:00"/>
    <d v="2018-01-05T00:00:00"/>
    <x v="1"/>
  </r>
  <r>
    <s v="SLSPCR12"/>
    <s v="SAO PAULO"/>
    <s v="Q3"/>
    <n v="11"/>
    <s v="Q3"/>
    <x v="11"/>
    <x v="1"/>
    <d v="2017-12-26T00:00:00"/>
    <d v="2018-01-05T00:00:00"/>
    <x v="1"/>
  </r>
  <r>
    <s v="SP108R"/>
    <s v="SAO PAULO"/>
    <s v="Q4"/>
    <n v="11"/>
    <s v="Q4"/>
    <x v="11"/>
    <x v="1"/>
    <d v="2017-12-28T00:00:00"/>
    <d v="2018-01-05T00:00:00"/>
    <x v="1"/>
  </r>
  <r>
    <s v="SP109R"/>
    <s v="SAO PAULO"/>
    <s v="Q4"/>
    <n v="11"/>
    <s v="Q4"/>
    <x v="2"/>
    <x v="1"/>
    <d v="2017-12-28T00:00:00"/>
    <d v="2018-01-05T00:00:00"/>
    <x v="3"/>
  </r>
  <r>
    <s v="SP157S"/>
    <s v="SAO PAULO"/>
    <s v="Q4"/>
    <n v="11"/>
    <s v="Q4"/>
    <x v="11"/>
    <x v="1"/>
    <d v="2017-12-28T00:00:00"/>
    <d v="2018-01-05T00:00:00"/>
    <x v="1"/>
  </r>
  <r>
    <s v="SP2243"/>
    <s v="SAO PAULO"/>
    <s v="Q3"/>
    <n v="11"/>
    <s v="Q3"/>
    <x v="11"/>
    <x v="1"/>
    <d v="2017-12-18T00:00:00"/>
    <d v="2018-01-05T00:00:00"/>
    <x v="1"/>
  </r>
  <r>
    <s v="SP2336"/>
    <s v="SAO PAULO"/>
    <s v="Q3"/>
    <n v="11"/>
    <s v="Q3"/>
    <x v="11"/>
    <x v="1"/>
    <d v="2017-12-28T00:00:00"/>
    <d v="2018-01-05T00:00:00"/>
    <x v="1"/>
  </r>
  <r>
    <s v="SP2423"/>
    <s v="SAO PAULO"/>
    <s v="Q3"/>
    <n v="11"/>
    <s v="Q3"/>
    <x v="11"/>
    <x v="1"/>
    <d v="2017-12-26T00:00:00"/>
    <d v="2018-01-05T00:00:00"/>
    <x v="1"/>
  </r>
  <r>
    <s v="SP2515"/>
    <s v="SAO PAULO"/>
    <s v="Q3"/>
    <n v="11"/>
    <s v="Q3"/>
    <x v="11"/>
    <x v="1"/>
    <d v="2017-12-18T00:00:00"/>
    <d v="2017-12-20T00:00:00"/>
    <x v="1"/>
  </r>
  <r>
    <s v="SLSPPD10"/>
    <s v="SAO PAULO"/>
    <s v="Q3"/>
    <n v="11"/>
    <s v="Q3"/>
    <x v="11"/>
    <x v="1"/>
    <d v="2017-12-11T00:00:00"/>
    <d v="2017-12-20T00:00:00"/>
    <x v="1"/>
  </r>
  <r>
    <s v="SLSPCB29"/>
    <s v="SAO PAULO"/>
    <s v="Q3"/>
    <n v="11"/>
    <s v="Q3"/>
    <x v="11"/>
    <x v="1"/>
    <d v="2017-12-18T00:00:00"/>
    <d v="2017-12-20T00:00:00"/>
    <x v="1"/>
  </r>
  <r>
    <s v="SLSZIT04"/>
    <s v="SUZANO"/>
    <s v="Q1"/>
    <n v="11"/>
    <s v="Q1"/>
    <x v="10"/>
    <x v="1"/>
    <d v="2017-12-26T00:00:00"/>
    <d v="2018-01-05T00:00:00"/>
    <x v="2"/>
  </r>
  <r>
    <s v="SLSZJR04"/>
    <s v="SUZANO"/>
    <s v="Q1"/>
    <n v="11"/>
    <s v="Q1"/>
    <x v="10"/>
    <x v="1"/>
    <d v="2017-12-18T00:00:00"/>
    <d v="2018-01-05T00:00:00"/>
    <x v="2"/>
  </r>
  <r>
    <s v="SP8795"/>
    <s v="SUZANO"/>
    <s v="Q1"/>
    <n v="11"/>
    <s v="Q1"/>
    <x v="10"/>
    <x v="1"/>
    <d v="2017-12-18T00:00:00"/>
    <d v="2017-12-20T00:00:00"/>
    <x v="2"/>
  </r>
  <r>
    <s v="SP8799"/>
    <s v="SUZANO"/>
    <s v="Q1"/>
    <n v="11"/>
    <s v="Q1"/>
    <x v="10"/>
    <x v="1"/>
    <d v="2018-01-05T00:00:00"/>
    <d v="2018-01-05T00:00:00"/>
    <x v="2"/>
  </r>
  <r>
    <s v="SLSPJQ25"/>
    <s v="SAO PAULO"/>
    <s v="Q3"/>
    <n v="11"/>
    <s v="Q3"/>
    <x v="11"/>
    <x v="1"/>
    <d v="2017-12-18T00:00:00"/>
    <d v="2017-12-20T00:00:00"/>
    <x v="1"/>
  </r>
  <r>
    <s v="SPY327"/>
    <s v="SAO PAULO"/>
    <s v="Q3"/>
    <n v="11"/>
    <s v="Q3"/>
    <x v="11"/>
    <x v="1"/>
    <d v="2017-12-12T00:00:00"/>
    <d v="2017-12-20T00:00:00"/>
    <x v="1"/>
  </r>
  <r>
    <s v="SPY355"/>
    <s v="SAO PAULO"/>
    <s v="Q3"/>
    <n v="11"/>
    <s v="Q3"/>
    <x v="11"/>
    <x v="1"/>
    <d v="2017-12-12T00:00:00"/>
    <d v="2017-12-20T00:00:00"/>
    <x v="1"/>
  </r>
  <r>
    <s v="SPY357"/>
    <s v="SAO PAULO"/>
    <s v="Q3"/>
    <n v="11"/>
    <s v="Q3"/>
    <x v="11"/>
    <x v="1"/>
    <d v="2017-12-12T00:00:00"/>
    <d v="2017-12-20T00:00:00"/>
    <x v="1"/>
  </r>
  <r>
    <s v="SPY359"/>
    <s v="SAO PAULO"/>
    <s v="Q3"/>
    <n v="11"/>
    <s v="Q3"/>
    <x v="11"/>
    <x v="1"/>
    <d v="2017-12-18T00:00:00"/>
    <d v="2017-12-20T00:00:00"/>
    <x v="1"/>
  </r>
  <r>
    <s v="SPY383"/>
    <s v="SAO PAULO"/>
    <s v="Q3"/>
    <n v="11"/>
    <s v="Q3"/>
    <x v="11"/>
    <x v="1"/>
    <d v="2017-12-18T00:00:00"/>
    <d v="2017-12-20T00:00:00"/>
    <x v="1"/>
  </r>
  <r>
    <s v="SPY385"/>
    <s v="SAO PAULO"/>
    <s v="Q3"/>
    <n v="11"/>
    <s v="Q3"/>
    <x v="11"/>
    <x v="1"/>
    <d v="2017-12-18T00:00:00"/>
    <d v="2017-12-20T00:00:00"/>
    <x v="1"/>
  </r>
  <r>
    <s v="SPY387"/>
    <s v="SAO PAULO"/>
    <s v="Q3"/>
    <n v="11"/>
    <s v="Q3"/>
    <x v="11"/>
    <x v="1"/>
    <d v="2017-12-12T00:00:00"/>
    <d v="2017-12-20T00:00:00"/>
    <x v="1"/>
  </r>
  <r>
    <s v="SPY489"/>
    <s v="SAO PAULO"/>
    <s v="Q3"/>
    <n v="11"/>
    <s v="Q3"/>
    <x v="11"/>
    <x v="1"/>
    <d v="2017-12-18T00:00:00"/>
    <d v="2017-12-20T00:00:00"/>
    <x v="1"/>
  </r>
  <r>
    <s v="SPY515"/>
    <s v="SAO PAULO"/>
    <s v="Q3"/>
    <n v="11"/>
    <s v="Q3"/>
    <x v="11"/>
    <x v="1"/>
    <d v="2017-12-18T00:00:00"/>
    <d v="2017-12-20T00:00:00"/>
    <x v="1"/>
  </r>
  <r>
    <s v="SPX277"/>
    <s v="SAO PAULO"/>
    <s v="Q3"/>
    <n v="11"/>
    <s v="Q3"/>
    <x v="11"/>
    <x v="1"/>
    <d v="2017-12-12T00:00:00"/>
    <d v="2017-12-20T00:00:00"/>
    <x v="1"/>
  </r>
  <r>
    <s v="SP5800"/>
    <s v="SAO ROQUE"/>
    <s v="Q2"/>
    <n v="11"/>
    <s v="Q2"/>
    <x v="0"/>
    <x v="1"/>
    <d v="2017-12-28T00:00:00"/>
    <d v="2017-12-28T00:00:00"/>
    <x v="0"/>
  </r>
  <r>
    <s v="SP2456"/>
    <s v="SAO PAULO"/>
    <s v="Q3"/>
    <n v="11"/>
    <s v="Q3"/>
    <x v="11"/>
    <x v="1"/>
    <d v="2017-12-28T00:00:00"/>
    <d v="2018-01-05T00:00:00"/>
    <x v="1"/>
  </r>
  <r>
    <s v="SPY581"/>
    <s v="SAO PAULO"/>
    <s v="Q3"/>
    <n v="11"/>
    <s v="Q3"/>
    <x v="11"/>
    <x v="1"/>
    <d v="2018-01-04T00:00:00"/>
    <d v="2018-01-05T00:00:00"/>
    <x v="1"/>
  </r>
  <r>
    <s v="SP139S"/>
    <s v="SAO PAULO"/>
    <s v="Q3"/>
    <n v="11"/>
    <s v="Q3"/>
    <x v="11"/>
    <x v="1"/>
    <d v="2017-12-18T00:00:00"/>
    <d v="2017-12-20T00:00:00"/>
    <x v="1"/>
  </r>
  <r>
    <s v="SP138S"/>
    <s v="SAO PAULO"/>
    <s v="Q3"/>
    <n v="11"/>
    <s v="Q3"/>
    <x v="11"/>
    <x v="1"/>
    <d v="2017-12-18T00:00:00"/>
    <d v="2017-12-20T00:00:00"/>
    <x v="1"/>
  </r>
  <r>
    <s v="SPTT11"/>
    <s v="São Paulo"/>
    <s v="Q1"/>
    <n v="11"/>
    <s v="Q1"/>
    <x v="10"/>
    <x v="1"/>
    <d v="2018-01-05T00:00:00"/>
    <d v="2018-01-05T00:00:00"/>
    <x v="2"/>
  </r>
  <r>
    <s v="INPA01"/>
    <s v="ITANHAEM"/>
    <s v="STS"/>
    <n v="13"/>
    <s v="STS"/>
    <x v="7"/>
    <x v="1"/>
    <d v="2018-01-04T00:00:00"/>
    <d v="2018-01-05T00:00:00"/>
    <x v="4"/>
  </r>
  <r>
    <s v="MOBI01"/>
    <s v="MONGAGUA"/>
    <s v="STS"/>
    <n v="13"/>
    <s v="STS"/>
    <x v="12"/>
    <x v="1"/>
    <d v="2018-01-04T00:00:00"/>
    <d v="2018-01-05T00:00:00"/>
    <x v="4"/>
  </r>
  <r>
    <s v="MUCT01"/>
    <s v="MIRACATU"/>
    <s v="STS"/>
    <n v="13"/>
    <s v="STS"/>
    <x v="13"/>
    <x v="1"/>
    <d v="2018-01-04T00:00:00"/>
    <d v="2018-01-05T00:00:00"/>
    <x v="4"/>
  </r>
  <r>
    <s v="MURD04"/>
    <s v="MIRACATU"/>
    <s v="STS"/>
    <n v="13"/>
    <s v="STS"/>
    <x v="13"/>
    <x v="1"/>
    <d v="2018-01-04T00:00:00"/>
    <d v="2018-01-05T00:00:00"/>
    <x v="4"/>
  </r>
  <r>
    <s v="MURD05"/>
    <s v="MIRACATU"/>
    <s v="STS"/>
    <n v="13"/>
    <s v="STS"/>
    <x v="13"/>
    <x v="1"/>
    <d v="2018-01-04T00:00:00"/>
    <d v="2018-01-05T00:00:00"/>
    <x v="4"/>
  </r>
  <r>
    <s v="PGBP01"/>
    <s v="PRAIA GRANDE"/>
    <s v="STS"/>
    <n v="13"/>
    <s v="STS"/>
    <x v="14"/>
    <x v="1"/>
    <d v="2018-01-04T00:00:00"/>
    <d v="2018-01-05T00:00:00"/>
    <x v="4"/>
  </r>
  <r>
    <s v="PGIG01"/>
    <s v="PRAIA GRANDE"/>
    <s v="STS"/>
    <n v="13"/>
    <s v="STS"/>
    <x v="14"/>
    <x v="1"/>
    <d v="2018-01-04T00:00:00"/>
    <d v="2018-01-05T00:00:00"/>
    <x v="4"/>
  </r>
  <r>
    <s v="PGCA01"/>
    <s v="PRAIA GRANDE"/>
    <s v="STS"/>
    <n v="13"/>
    <s v="STS"/>
    <x v="14"/>
    <x v="1"/>
    <d v="2018-01-04T00:00:00"/>
    <d v="2018-01-05T00:00:00"/>
    <x v="4"/>
  </r>
  <r>
    <s v="PRCT01"/>
    <s v="PERUIBE"/>
    <s v="STS"/>
    <n v="13"/>
    <s v="STS"/>
    <x v="7"/>
    <x v="1"/>
    <d v="2018-01-04T00:00:00"/>
    <m/>
    <x v="4"/>
  </r>
  <r>
    <s v="PRPR01"/>
    <s v="PERUIBE"/>
    <s v="STS"/>
    <n v="13"/>
    <s v="STS"/>
    <x v="7"/>
    <x v="1"/>
    <d v="2018-01-04T00:00:00"/>
    <m/>
    <x v="4"/>
  </r>
  <r>
    <s v="GJCR01"/>
    <s v="SANTOS"/>
    <s v="STS"/>
    <n v="13"/>
    <s v="STS"/>
    <x v="15"/>
    <x v="1"/>
    <d v="2017-12-18T00:00:00"/>
    <d v="2018-01-05T00:00:00"/>
    <x v="4"/>
  </r>
  <r>
    <s v="SI3026"/>
    <s v="SANTOS"/>
    <s v="STS"/>
    <n v="13"/>
    <s v="STS"/>
    <x v="12"/>
    <x v="1"/>
    <d v="2017-12-18T00:00:00"/>
    <d v="2018-01-05T00:00:00"/>
    <x v="4"/>
  </r>
  <r>
    <s v="SI3039"/>
    <s v="SANTOS"/>
    <s v="STS"/>
    <n v="13"/>
    <s v="STS"/>
    <x v="14"/>
    <x v="1"/>
    <d v="2018-01-04T00:00:00"/>
    <d v="2018-01-05T00:00:00"/>
    <x v="4"/>
  </r>
  <r>
    <s v="SI3046"/>
    <s v="SANTOS"/>
    <s v="STS"/>
    <n v="13"/>
    <s v="STS"/>
    <x v="7"/>
    <x v="1"/>
    <d v="2018-01-04T00:00:00"/>
    <d v="2018-01-05T00:00:00"/>
    <x v="4"/>
  </r>
  <r>
    <s v="SVMIRP"/>
    <s v="SANTOS"/>
    <s v="STS"/>
    <n v="13"/>
    <s v="STS"/>
    <x v="7"/>
    <x v="1"/>
    <d v="2018-01-04T00:00:00"/>
    <d v="2018-01-05T00:00:00"/>
    <x v="4"/>
  </r>
  <r>
    <s v="SI3315"/>
    <s v="SAO VICENTE"/>
    <s v="STS"/>
    <n v="13"/>
    <s v="STS"/>
    <x v="6"/>
    <x v="1"/>
    <d v="2018-01-04T00:00:00"/>
    <d v="2018-01-05T00:00:00"/>
    <x v="4"/>
  </r>
  <r>
    <s v="SI3316"/>
    <s v="SAO VICENTE"/>
    <s v="STS"/>
    <n v="13"/>
    <s v="STS"/>
    <x v="6"/>
    <x v="1"/>
    <d v="2018-01-04T00:00:00"/>
    <d v="2018-01-05T00:00:00"/>
    <x v="4"/>
  </r>
  <r>
    <s v="SI3320"/>
    <s v="SAO VICENTE"/>
    <s v="STS"/>
    <n v="13"/>
    <s v="STS"/>
    <x v="6"/>
    <x v="1"/>
    <d v="2018-01-04T00:00:00"/>
    <d v="2018-01-05T00:00:00"/>
    <x v="4"/>
  </r>
  <r>
    <s v="SI3323"/>
    <s v="SAO VICENTE"/>
    <s v="STS"/>
    <n v="13"/>
    <s v="STS"/>
    <x v="6"/>
    <x v="1"/>
    <d v="2018-01-04T00:00:00"/>
    <d v="2018-01-05T00:00:00"/>
    <x v="4"/>
  </r>
  <r>
    <s v="SI3324"/>
    <s v="SAO VICENTE"/>
    <s v="STS"/>
    <n v="13"/>
    <s v="STS"/>
    <x v="6"/>
    <x v="1"/>
    <d v="2018-01-04T00:00:00"/>
    <d v="2018-01-05T00:00:00"/>
    <x v="4"/>
  </r>
  <r>
    <s v="BPNB01"/>
    <s v="BRAGANCA PAULISTA"/>
    <s v="JAI"/>
    <s v="JAI"/>
    <s v="JAI"/>
    <x v="16"/>
    <x v="1"/>
    <d v="2017-12-15T00:00:00"/>
    <d v="2018-01-03T00:00:00"/>
    <x v="5"/>
  </r>
  <r>
    <s v="IASM01"/>
    <s v="ITATIBA"/>
    <s v="JAI"/>
    <s v="JAI"/>
    <s v="JAI"/>
    <x v="16"/>
    <x v="1"/>
    <d v="2017-12-26T00:00:00"/>
    <d v="2018-01-02T00:00:00"/>
    <x v="5"/>
  </r>
  <r>
    <s v="IAXP01"/>
    <s v="ITATIBA"/>
    <s v="JAI"/>
    <s v="JAI"/>
    <s v="JAI"/>
    <x v="16"/>
    <x v="1"/>
    <d v="2018-01-04T00:00:00"/>
    <m/>
    <x v="5"/>
  </r>
  <r>
    <s v="JNJG01"/>
    <s v="JUNDIAI"/>
    <s v="JAI"/>
    <s v="JAI"/>
    <s v="JAI"/>
    <x v="16"/>
    <x v="1"/>
    <d v="2017-12-18T00:00:00"/>
    <m/>
    <x v="5"/>
  </r>
  <r>
    <s v="JNPS01"/>
    <s v="JUNDIAI"/>
    <s v="JAI"/>
    <s v="JAI"/>
    <s v="JAI"/>
    <x v="16"/>
    <x v="1"/>
    <d v="2017-12-12T00:00:00"/>
    <d v="2018-01-03T00:00:00"/>
    <x v="5"/>
  </r>
  <r>
    <s v="SLVPJB01"/>
    <s v="JUNDIAI"/>
    <s v="JAI"/>
    <s v="JAI"/>
    <s v="JAI"/>
    <x v="16"/>
    <x v="1"/>
    <d v="2017-12-26T00:00:00"/>
    <m/>
    <x v="5"/>
  </r>
  <r>
    <s v="JNMD01"/>
    <s v="JUNDIAI"/>
    <s v="JAI"/>
    <s v="JAI"/>
    <s v="JAI"/>
    <x v="16"/>
    <x v="1"/>
    <d v="2018-01-05T00:00:00"/>
    <m/>
    <x v="5"/>
  </r>
  <r>
    <s v="JNSH01"/>
    <s v="JUNDIAI"/>
    <s v="JAI"/>
    <s v="JAI"/>
    <s v="JAI"/>
    <x v="16"/>
    <x v="1"/>
    <d v="2017-12-18T00:00:00"/>
    <d v="2018-01-03T00:00:00"/>
    <x v="5"/>
  </r>
  <r>
    <s v="SP7801"/>
    <s v="PEDRA BELA"/>
    <s v="JAI"/>
    <s v="JAI"/>
    <s v="JAI"/>
    <x v="16"/>
    <x v="1"/>
    <d v="2018-01-05T00:00:00"/>
    <m/>
    <x v="5"/>
  </r>
  <r>
    <s v="SLSPBF12"/>
    <s v="SAO PAULO"/>
    <s v="Q4"/>
    <n v="11"/>
    <m/>
    <x v="17"/>
    <x v="2"/>
    <m/>
    <m/>
    <x v="3"/>
  </r>
  <r>
    <s v="SLSPBU12"/>
    <s v="SAO PAULO"/>
    <s v="Q4"/>
    <n v="11"/>
    <m/>
    <x v="17"/>
    <x v="2"/>
    <m/>
    <m/>
    <x v="3"/>
  </r>
  <r>
    <s v="SLSPMC02"/>
    <s v="SAO PAULO"/>
    <s v="Q1"/>
    <n v="11"/>
    <m/>
    <x v="17"/>
    <x v="2"/>
    <m/>
    <m/>
    <x v="2"/>
  </r>
  <r>
    <s v="OSJB01"/>
    <s v="BARUERI"/>
    <s v="Q2"/>
    <n v="11"/>
    <m/>
    <x v="17"/>
    <x v="2"/>
    <m/>
    <m/>
    <x v="0"/>
  </r>
  <r>
    <s v="CMVN01"/>
    <s v="CAJAMAR"/>
    <s v="Q2"/>
    <n v="11"/>
    <m/>
    <x v="17"/>
    <x v="2"/>
    <m/>
    <m/>
    <x v="0"/>
  </r>
  <r>
    <s v="COJS01"/>
    <s v="COTIA"/>
    <s v="Q2"/>
    <n v="11"/>
    <m/>
    <x v="17"/>
    <x v="2"/>
    <m/>
    <m/>
    <x v="0"/>
  </r>
  <r>
    <s v="COMS01"/>
    <s v="COTIA"/>
    <s v="Q2"/>
    <n v="11"/>
    <m/>
    <x v="17"/>
    <x v="2"/>
    <m/>
    <m/>
    <x v="0"/>
  </r>
  <r>
    <s v="COVJ01"/>
    <s v="COTIA"/>
    <s v="Q2"/>
    <n v="11"/>
    <m/>
    <x v="17"/>
    <x v="2"/>
    <m/>
    <m/>
    <x v="0"/>
  </r>
  <r>
    <s v="SP5513"/>
    <s v="COTIA"/>
    <s v="Q2"/>
    <n v="11"/>
    <m/>
    <x v="17"/>
    <x v="2"/>
    <m/>
    <m/>
    <x v="0"/>
  </r>
  <r>
    <s v="COSF01"/>
    <s v="COTIA"/>
    <s v="Q2"/>
    <n v="11"/>
    <m/>
    <x v="17"/>
    <x v="2"/>
    <m/>
    <m/>
    <x v="0"/>
  </r>
  <r>
    <s v="DDPA01"/>
    <s v="DIADEMA"/>
    <s v="Q4"/>
    <n v="11"/>
    <m/>
    <x v="17"/>
    <x v="2"/>
    <m/>
    <m/>
    <x v="3"/>
  </r>
  <r>
    <s v="DDPJ01"/>
    <s v="DIADEMA"/>
    <s v="Q4"/>
    <n v="11"/>
    <m/>
    <x v="17"/>
    <x v="2"/>
    <m/>
    <m/>
    <x v="3"/>
  </r>
  <r>
    <s v="DDSN01"/>
    <s v="DIADEMA"/>
    <s v="Q4"/>
    <n v="11"/>
    <m/>
    <x v="17"/>
    <x v="2"/>
    <m/>
    <m/>
    <x v="3"/>
  </r>
  <r>
    <s v="MAJM01"/>
    <s v="MAUA"/>
    <s v="Q4"/>
    <n v="11"/>
    <m/>
    <x v="17"/>
    <x v="2"/>
    <m/>
    <m/>
    <x v="3"/>
  </r>
  <r>
    <s v="EBJF01"/>
    <s v="EMBU DAS ARTES"/>
    <s v="Q3"/>
    <n v="11"/>
    <m/>
    <x v="17"/>
    <x v="2"/>
    <m/>
    <m/>
    <x v="1"/>
  </r>
  <r>
    <s v="EBJS01"/>
    <s v="EMBU DAS ARTES"/>
    <s v="Q3"/>
    <n v="11"/>
    <m/>
    <x v="17"/>
    <x v="2"/>
    <m/>
    <m/>
    <x v="1"/>
  </r>
  <r>
    <s v="EBJS05"/>
    <s v="EMBU DAS ARTES"/>
    <s v="Q3"/>
    <n v="11"/>
    <m/>
    <x v="17"/>
    <x v="2"/>
    <m/>
    <m/>
    <x v="1"/>
  </r>
  <r>
    <s v="EBJS09"/>
    <s v="EMBU DAS ARTES"/>
    <s v="Q3"/>
    <n v="11"/>
    <m/>
    <x v="17"/>
    <x v="2"/>
    <m/>
    <m/>
    <x v="1"/>
  </r>
  <r>
    <s v="EBSM02"/>
    <s v="EMBU DAS ARTES"/>
    <s v="Q3"/>
    <n v="11"/>
    <m/>
    <x v="17"/>
    <x v="2"/>
    <m/>
    <m/>
    <x v="1"/>
  </r>
  <r>
    <s v="FMNB02"/>
    <s v="FRANCISCO MORATO"/>
    <s v="Q2"/>
    <n v="11"/>
    <m/>
    <x v="17"/>
    <x v="2"/>
    <m/>
    <m/>
    <x v="0"/>
  </r>
  <r>
    <s v="FVPD03"/>
    <s v="FERRAZ DE VASCONCELOS"/>
    <s v="Q1"/>
    <n v="11"/>
    <m/>
    <x v="17"/>
    <x v="2"/>
    <m/>
    <m/>
    <x v="2"/>
  </r>
  <r>
    <s v="FVSM01"/>
    <s v="FERRAZ DE VASCONCELOS"/>
    <s v="Q1"/>
    <n v="11"/>
    <m/>
    <x v="17"/>
    <x v="2"/>
    <m/>
    <m/>
    <x v="2"/>
  </r>
  <r>
    <s v="FRCT03"/>
    <s v="FRANCO DA ROCHA"/>
    <s v="Q2"/>
    <n v="11"/>
    <m/>
    <x v="17"/>
    <x v="2"/>
    <m/>
    <m/>
    <x v="0"/>
  </r>
  <r>
    <s v="GRCB01"/>
    <s v="GUARULHOS"/>
    <s v="Q1"/>
    <n v="11"/>
    <m/>
    <x v="17"/>
    <x v="2"/>
    <m/>
    <m/>
    <x v="2"/>
  </r>
  <r>
    <s v="GRCI03"/>
    <s v="GUARULHOS"/>
    <s v="Q1"/>
    <n v="11"/>
    <m/>
    <x v="17"/>
    <x v="2"/>
    <m/>
    <m/>
    <x v="2"/>
  </r>
  <r>
    <s v="GRIT01"/>
    <s v="GUARULHOS"/>
    <s v="Q1"/>
    <n v="11"/>
    <m/>
    <x v="17"/>
    <x v="2"/>
    <m/>
    <m/>
    <x v="2"/>
  </r>
  <r>
    <s v="GRJT01"/>
    <s v="GUARULHOS"/>
    <s v="Q1"/>
    <n v="11"/>
    <m/>
    <x v="17"/>
    <x v="2"/>
    <m/>
    <m/>
    <x v="2"/>
  </r>
  <r>
    <s v="GRLE01"/>
    <s v="GUARULHOS"/>
    <s v="Q1"/>
    <n v="11"/>
    <m/>
    <x v="17"/>
    <x v="2"/>
    <m/>
    <m/>
    <x v="2"/>
  </r>
  <r>
    <s v="GRSD01"/>
    <s v="GUARULHOS"/>
    <s v="Q1"/>
    <n v="11"/>
    <m/>
    <x v="17"/>
    <x v="2"/>
    <m/>
    <m/>
    <x v="2"/>
  </r>
  <r>
    <s v="GRVA02"/>
    <s v="GUARULHOS"/>
    <s v="Q1"/>
    <n v="11"/>
    <m/>
    <x v="17"/>
    <x v="2"/>
    <m/>
    <m/>
    <x v="2"/>
  </r>
  <r>
    <s v="GRVB01"/>
    <s v="GUARULHOS"/>
    <s v="Q1"/>
    <n v="11"/>
    <m/>
    <x v="17"/>
    <x v="2"/>
    <m/>
    <m/>
    <x v="2"/>
  </r>
  <r>
    <s v="GRVC01"/>
    <s v="GUARULHOS"/>
    <s v="Q1"/>
    <n v="11"/>
    <m/>
    <x v="17"/>
    <x v="2"/>
    <m/>
    <m/>
    <x v="2"/>
  </r>
  <r>
    <s v="GRVC02"/>
    <s v="GUARULHOS"/>
    <s v="Q1"/>
    <n v="11"/>
    <m/>
    <x v="17"/>
    <x v="2"/>
    <m/>
    <m/>
    <x v="2"/>
  </r>
  <r>
    <s v="IQMB01"/>
    <s v="ITAQUAQUECETUBA"/>
    <s v="Q1"/>
    <n v="11"/>
    <m/>
    <x v="17"/>
    <x v="2"/>
    <m/>
    <m/>
    <x v="2"/>
  </r>
  <r>
    <s v="IQRD01"/>
    <s v="ITAQUAQUECETUBA"/>
    <s v="Q1"/>
    <n v="11"/>
    <m/>
    <x v="17"/>
    <x v="2"/>
    <m/>
    <m/>
    <x v="2"/>
  </r>
  <r>
    <s v="ISJJ01"/>
    <s v="ITAPECERICA DA SERRA"/>
    <s v="Q3"/>
    <n v="11"/>
    <m/>
    <x v="17"/>
    <x v="2"/>
    <m/>
    <m/>
    <x v="1"/>
  </r>
  <r>
    <s v="MCBT01"/>
    <s v="MOGI DAS CRUZES"/>
    <s v="Q1"/>
    <n v="11"/>
    <m/>
    <x v="17"/>
    <x v="2"/>
    <m/>
    <m/>
    <x v="2"/>
  </r>
  <r>
    <s v="MCJA02"/>
    <s v="MOGI DAS CRUZES"/>
    <s v="Q1"/>
    <n v="11"/>
    <m/>
    <x v="17"/>
    <x v="2"/>
    <m/>
    <m/>
    <x v="2"/>
  </r>
  <r>
    <s v="MCJP02"/>
    <s v="SUZANO"/>
    <s v="Q1"/>
    <n v="11"/>
    <m/>
    <x v="17"/>
    <x v="2"/>
    <m/>
    <m/>
    <x v="2"/>
  </r>
  <r>
    <s v="MCJP03"/>
    <s v="MOGI DAS CRUZES"/>
    <s v="Q1"/>
    <n v="11"/>
    <m/>
    <x v="17"/>
    <x v="2"/>
    <m/>
    <m/>
    <x v="2"/>
  </r>
  <r>
    <s v="MCTB03"/>
    <s v="MOGI DAS CRUZES"/>
    <s v="Q1"/>
    <n v="11"/>
    <m/>
    <x v="17"/>
    <x v="2"/>
    <m/>
    <m/>
    <x v="2"/>
  </r>
  <r>
    <s v="MCVM03"/>
    <s v="MOGI DAS CRUZES"/>
    <s v="Q1"/>
    <n v="11"/>
    <m/>
    <x v="17"/>
    <x v="2"/>
    <m/>
    <m/>
    <x v="2"/>
  </r>
  <r>
    <s v="MCVO01"/>
    <s v="MOGI DAS CRUZES"/>
    <s v="Q1"/>
    <n v="11"/>
    <m/>
    <x v="17"/>
    <x v="2"/>
    <m/>
    <m/>
    <x v="2"/>
  </r>
  <r>
    <s v="MCVP01"/>
    <s v="MOGI DAS CRUZES"/>
    <s v="Q1"/>
    <n v="11"/>
    <m/>
    <x v="17"/>
    <x v="2"/>
    <m/>
    <m/>
    <x v="2"/>
  </r>
  <r>
    <s v="SICH01"/>
    <s v="SANTA ISABEL"/>
    <s v="Q1"/>
    <n v="11"/>
    <m/>
    <x v="17"/>
    <x v="2"/>
    <m/>
    <m/>
    <x v="2"/>
  </r>
  <r>
    <s v="SLSPAA01"/>
    <s v="SAO PAULO"/>
    <s v="Q1"/>
    <n v="11"/>
    <m/>
    <x v="17"/>
    <x v="2"/>
    <m/>
    <m/>
    <x v="2"/>
  </r>
  <r>
    <s v="SLSPAC01"/>
    <s v="SAO PAULO"/>
    <s v="Q1"/>
    <n v="11"/>
    <m/>
    <x v="17"/>
    <x v="2"/>
    <m/>
    <m/>
    <x v="2"/>
  </r>
  <r>
    <s v="SLSPBE04"/>
    <s v="SAO PAULO"/>
    <s v="Q1"/>
    <n v="11"/>
    <m/>
    <x v="17"/>
    <x v="2"/>
    <m/>
    <m/>
    <x v="2"/>
  </r>
  <r>
    <s v="SLSPBE05"/>
    <s v="SAO PAULO"/>
    <s v="Q1"/>
    <n v="11"/>
    <m/>
    <x v="17"/>
    <x v="2"/>
    <m/>
    <m/>
    <x v="2"/>
  </r>
  <r>
    <s v="ISRB01"/>
    <s v="ITAPECERICA DA SERRA"/>
    <s v="Q3"/>
    <n v="11"/>
    <m/>
    <x v="17"/>
    <x v="2"/>
    <m/>
    <m/>
    <x v="1"/>
  </r>
  <r>
    <s v="ISSH01"/>
    <s v="ITAPECERICA DA SERRA"/>
    <s v="Q3"/>
    <n v="11"/>
    <m/>
    <x v="17"/>
    <x v="2"/>
    <m/>
    <m/>
    <x v="1"/>
  </r>
  <r>
    <s v="IPJP01"/>
    <s v="ITAPEVI"/>
    <s v="Q2"/>
    <n v="11"/>
    <m/>
    <x v="17"/>
    <x v="2"/>
    <m/>
    <m/>
    <x v="0"/>
  </r>
  <r>
    <s v="ITSL02"/>
    <s v="ITU"/>
    <s v="Q2"/>
    <n v="11"/>
    <m/>
    <x v="17"/>
    <x v="2"/>
    <m/>
    <m/>
    <x v="0"/>
  </r>
  <r>
    <s v="MRFD01"/>
    <s v="MAIRIPORA"/>
    <s v="Q2"/>
    <n v="11"/>
    <m/>
    <x v="17"/>
    <x v="2"/>
    <m/>
    <m/>
    <x v="0"/>
  </r>
  <r>
    <s v="MRCM01"/>
    <s v="MAIRIPORA"/>
    <s v="Q2"/>
    <n v="11"/>
    <m/>
    <x v="17"/>
    <x v="2"/>
    <m/>
    <m/>
    <x v="0"/>
  </r>
  <r>
    <s v="MAJV02"/>
    <s v="MAUA"/>
    <s v="Q4"/>
    <n v="11"/>
    <m/>
    <x v="17"/>
    <x v="2"/>
    <m/>
    <m/>
    <x v="3"/>
  </r>
  <r>
    <s v="MAJV03"/>
    <s v="MAUA"/>
    <s v="Q4"/>
    <n v="11"/>
    <m/>
    <x v="17"/>
    <x v="2"/>
    <m/>
    <m/>
    <x v="3"/>
  </r>
  <r>
    <s v="MAMM01"/>
    <s v="MAUA"/>
    <s v="Q4"/>
    <n v="11"/>
    <m/>
    <x v="17"/>
    <x v="2"/>
    <m/>
    <m/>
    <x v="3"/>
  </r>
  <r>
    <s v="MAMM02"/>
    <s v="MAUA"/>
    <s v="Q4"/>
    <n v="11"/>
    <m/>
    <x v="17"/>
    <x v="2"/>
    <m/>
    <m/>
    <x v="3"/>
  </r>
  <r>
    <s v="MAMM03"/>
    <s v="MAUA"/>
    <s v="Q4"/>
    <n v="11"/>
    <m/>
    <x v="17"/>
    <x v="2"/>
    <m/>
    <m/>
    <x v="3"/>
  </r>
  <r>
    <s v="MASJ01"/>
    <s v="RIBEIRAO PIRES"/>
    <s v="Q4"/>
    <n v="11"/>
    <m/>
    <x v="17"/>
    <x v="2"/>
    <m/>
    <m/>
    <x v="3"/>
  </r>
  <r>
    <s v="MAVA02"/>
    <s v="MAUA"/>
    <s v="Q4"/>
    <n v="11"/>
    <m/>
    <x v="17"/>
    <x v="2"/>
    <m/>
    <m/>
    <x v="3"/>
  </r>
  <r>
    <s v="MAVF01"/>
    <s v="MAUA"/>
    <s v="Q4"/>
    <n v="11"/>
    <m/>
    <x v="17"/>
    <x v="2"/>
    <m/>
    <m/>
    <x v="3"/>
  </r>
  <r>
    <s v="RPIT01"/>
    <s v="RIBEIRAO PIRES"/>
    <s v="Q4"/>
    <n v="11"/>
    <m/>
    <x v="17"/>
    <x v="2"/>
    <m/>
    <m/>
    <x v="3"/>
  </r>
  <r>
    <s v="SLSPEM07"/>
    <s v="SAO PAULO"/>
    <s v="Q1"/>
    <n v="11"/>
    <m/>
    <x v="17"/>
    <x v="2"/>
    <m/>
    <m/>
    <x v="2"/>
  </r>
  <r>
    <s v="SLSPEM09"/>
    <s v="SAO PAULO"/>
    <s v="Q1"/>
    <n v="11"/>
    <m/>
    <x v="17"/>
    <x v="2"/>
    <m/>
    <m/>
    <x v="2"/>
  </r>
  <r>
    <s v="SLSPJR04"/>
    <s v="OSASCO"/>
    <s v="Q2"/>
    <n v="11"/>
    <m/>
    <x v="17"/>
    <x v="2"/>
    <m/>
    <m/>
    <x v="0"/>
  </r>
  <r>
    <s v="SACT03"/>
    <s v="SANTO ANDRE"/>
    <s v="Q4"/>
    <n v="11"/>
    <m/>
    <x v="17"/>
    <x v="2"/>
    <m/>
    <m/>
    <x v="3"/>
  </r>
  <r>
    <s v="SAJS01"/>
    <s v="SANTO ANDRE"/>
    <s v="Q4"/>
    <n v="11"/>
    <m/>
    <x v="17"/>
    <x v="2"/>
    <m/>
    <m/>
    <x v="3"/>
  </r>
  <r>
    <s v="SANO01"/>
    <s v="SANTO ANDRE"/>
    <s v="Q4"/>
    <n v="11"/>
    <m/>
    <x v="17"/>
    <x v="2"/>
    <m/>
    <m/>
    <x v="3"/>
  </r>
  <r>
    <s v="SAPI32"/>
    <s v="SANTO ANDRE"/>
    <s v="Q4"/>
    <n v="11"/>
    <m/>
    <x v="17"/>
    <x v="2"/>
    <m/>
    <m/>
    <x v="3"/>
  </r>
  <r>
    <s v="SASD01"/>
    <s v="SANTO ANDRE"/>
    <s v="Q4"/>
    <n v="11"/>
    <m/>
    <x v="17"/>
    <x v="2"/>
    <m/>
    <m/>
    <x v="3"/>
  </r>
  <r>
    <s v="SAVR02"/>
    <s v="SANTO ANDRE"/>
    <s v="Q4"/>
    <n v="11"/>
    <m/>
    <x v="17"/>
    <x v="2"/>
    <m/>
    <m/>
    <x v="3"/>
  </r>
  <r>
    <s v="SBBN01"/>
    <s v="SAO BERNARDO DO CAMPO"/>
    <s v="Q4"/>
    <n v="11"/>
    <m/>
    <x v="17"/>
    <x v="2"/>
    <m/>
    <m/>
    <x v="3"/>
  </r>
  <r>
    <s v="SBBT01"/>
    <s v="SAO BERNARDO DO CAMPO"/>
    <s v="Q4"/>
    <n v="11"/>
    <m/>
    <x v="17"/>
    <x v="2"/>
    <m/>
    <m/>
    <x v="3"/>
  </r>
  <r>
    <s v="SBJR01"/>
    <s v="SAO BERNARDO DO CAMPO"/>
    <s v="Q4"/>
    <n v="11"/>
    <m/>
    <x v="17"/>
    <x v="2"/>
    <m/>
    <m/>
    <x v="3"/>
  </r>
  <r>
    <s v="SBMN01"/>
    <s v="SAO BERNARDO DO CAMPO"/>
    <s v="Q4"/>
    <n v="11"/>
    <m/>
    <x v="17"/>
    <x v="2"/>
    <m/>
    <m/>
    <x v="3"/>
  </r>
  <r>
    <s v="SCFN01"/>
    <s v="SAO CAETANO DO SUL"/>
    <s v="Q4"/>
    <n v="11"/>
    <m/>
    <x v="17"/>
    <x v="2"/>
    <m/>
    <m/>
    <x v="3"/>
  </r>
  <r>
    <s v="SLSPBV02"/>
    <s v="SAO PAULO"/>
    <s v="Q4"/>
    <n v="11"/>
    <m/>
    <x v="17"/>
    <x v="2"/>
    <m/>
    <m/>
    <x v="3"/>
  </r>
  <r>
    <s v="SAPI14"/>
    <s v="SANTO ANDRE"/>
    <s v="Q2"/>
    <n v="11"/>
    <m/>
    <x v="17"/>
    <x v="2"/>
    <m/>
    <m/>
    <x v="0"/>
  </r>
  <r>
    <s v="SLSPBV14"/>
    <s v="SAO PAULO"/>
    <s v="Q4"/>
    <n v="11"/>
    <m/>
    <x v="17"/>
    <x v="2"/>
    <m/>
    <m/>
    <x v="3"/>
  </r>
  <r>
    <s v="SLSNTM01"/>
    <s v="SANTANA DE PARNAIBA"/>
    <s v="Q2"/>
    <n v="11"/>
    <m/>
    <x v="17"/>
    <x v="2"/>
    <m/>
    <m/>
    <x v="0"/>
  </r>
  <r>
    <s v="SLSNFZ01"/>
    <s v="SANTANA DE PARNAIBA"/>
    <s v="Q2"/>
    <n v="11"/>
    <m/>
    <x v="17"/>
    <x v="2"/>
    <m/>
    <m/>
    <x v="0"/>
  </r>
  <r>
    <s v="SLSPAI07"/>
    <s v="SAO PAULO"/>
    <s v="Q3"/>
    <n v="11"/>
    <m/>
    <x v="17"/>
    <x v="2"/>
    <m/>
    <m/>
    <x v="1"/>
  </r>
  <r>
    <s v="SLSPLJ05"/>
    <s v="SAO PAULO"/>
    <s v="Q1"/>
    <n v="11"/>
    <m/>
    <x v="17"/>
    <x v="2"/>
    <m/>
    <m/>
    <x v="2"/>
  </r>
  <r>
    <s v="SLSPBU02"/>
    <s v="SAO PAULO"/>
    <s v="Q3"/>
    <n v="11"/>
    <m/>
    <x v="17"/>
    <x v="2"/>
    <m/>
    <m/>
    <x v="1"/>
  </r>
  <r>
    <s v="SLSPBU03"/>
    <s v="SAO PAULO"/>
    <s v="Q3"/>
    <n v="11"/>
    <m/>
    <x v="17"/>
    <x v="2"/>
    <m/>
    <m/>
    <x v="1"/>
  </r>
  <r>
    <s v="SLSPBF01"/>
    <s v="SAO PAULO"/>
    <s v="Q2"/>
    <n v="11"/>
    <m/>
    <x v="17"/>
    <x v="2"/>
    <m/>
    <m/>
    <x v="0"/>
  </r>
  <r>
    <s v="SLSPBT04"/>
    <s v="SAO PAULO"/>
    <s v="Q2"/>
    <n v="11"/>
    <m/>
    <x v="17"/>
    <x v="2"/>
    <m/>
    <m/>
    <x v="0"/>
  </r>
  <r>
    <s v="SLSPBU04"/>
    <s v="SAO PAULO"/>
    <s v="Q3"/>
    <n v="11"/>
    <m/>
    <x v="17"/>
    <x v="2"/>
    <m/>
    <m/>
    <x v="1"/>
  </r>
  <r>
    <s v="SLSPBU11"/>
    <s v="SAO PAULO"/>
    <s v="Q3"/>
    <n v="11"/>
    <m/>
    <x v="17"/>
    <x v="2"/>
    <m/>
    <m/>
    <x v="1"/>
  </r>
  <r>
    <s v="SLSPBU14"/>
    <s v="SAO PAULO"/>
    <s v="Q3"/>
    <n v="11"/>
    <m/>
    <x v="17"/>
    <x v="2"/>
    <m/>
    <m/>
    <x v="1"/>
  </r>
  <r>
    <s v="SLSPCB04"/>
    <s v="SAO PAULO"/>
    <s v="Q3"/>
    <n v="11"/>
    <m/>
    <x v="17"/>
    <x v="2"/>
    <m/>
    <m/>
    <x v="1"/>
  </r>
  <r>
    <s v="SLSPCB05"/>
    <s v="SAO PAULO"/>
    <s v="Q3"/>
    <n v="11"/>
    <m/>
    <x v="17"/>
    <x v="2"/>
    <m/>
    <m/>
    <x v="1"/>
  </r>
  <r>
    <s v="SLSPCB07"/>
    <s v="SAO PAULO"/>
    <s v="Q3"/>
    <n v="11"/>
    <m/>
    <x v="17"/>
    <x v="2"/>
    <m/>
    <m/>
    <x v="1"/>
  </r>
  <r>
    <s v="SLSPCG04"/>
    <s v="SAO PAULO"/>
    <s v="Q3"/>
    <n v="11"/>
    <m/>
    <x v="17"/>
    <x v="2"/>
    <m/>
    <m/>
    <x v="1"/>
  </r>
  <r>
    <s v="SLSPCY04"/>
    <s v="SAO PAULO"/>
    <s v="Q4"/>
    <n v="11"/>
    <m/>
    <x v="17"/>
    <x v="2"/>
    <m/>
    <m/>
    <x v="3"/>
  </r>
  <r>
    <s v="SLSPIP01"/>
    <s v="SAO PAULO"/>
    <s v="Q4"/>
    <n v="11"/>
    <m/>
    <x v="17"/>
    <x v="2"/>
    <m/>
    <m/>
    <x v="3"/>
  </r>
  <r>
    <s v="SLSPCG08"/>
    <s v="SAO PAULO"/>
    <s v="Q3"/>
    <n v="11"/>
    <m/>
    <x v="17"/>
    <x v="2"/>
    <m/>
    <m/>
    <x v="1"/>
  </r>
  <r>
    <s v="SLSPSB03"/>
    <s v="SAO PAULO"/>
    <s v="Q1"/>
    <n v="11"/>
    <m/>
    <x v="17"/>
    <x v="2"/>
    <m/>
    <m/>
    <x v="2"/>
  </r>
  <r>
    <s v="SLSPCL02"/>
    <s v="SAO PAULO"/>
    <s v="Q3"/>
    <n v="11"/>
    <m/>
    <x v="17"/>
    <x v="2"/>
    <m/>
    <m/>
    <x v="1"/>
  </r>
  <r>
    <s v="SLSPJP43"/>
    <s v="SAO PAULO"/>
    <s v="Q4"/>
    <n v="11"/>
    <m/>
    <x v="17"/>
    <x v="2"/>
    <m/>
    <m/>
    <x v="3"/>
  </r>
  <r>
    <s v="SLSPLB01"/>
    <s v="SAO PAULO"/>
    <s v="Q4"/>
    <n v="11"/>
    <m/>
    <x v="17"/>
    <x v="2"/>
    <m/>
    <m/>
    <x v="3"/>
  </r>
  <r>
    <s v="SLSPLB06"/>
    <s v="SAO PAULO"/>
    <s v="Q4"/>
    <n v="11"/>
    <m/>
    <x v="17"/>
    <x v="2"/>
    <m/>
    <m/>
    <x v="3"/>
  </r>
  <r>
    <s v="SLSPJR01"/>
    <s v="SAO PAULO"/>
    <s v="Q2"/>
    <n v="11"/>
    <m/>
    <x v="17"/>
    <x v="2"/>
    <m/>
    <m/>
    <x v="0"/>
  </r>
  <r>
    <s v="SLSPJR02"/>
    <s v="SAO PAULO"/>
    <s v="Q2"/>
    <n v="11"/>
    <m/>
    <x v="17"/>
    <x v="2"/>
    <m/>
    <m/>
    <x v="0"/>
  </r>
  <r>
    <s v="SLSPJR03"/>
    <s v="SAO PAULO"/>
    <s v="Q2"/>
    <n v="11"/>
    <m/>
    <x v="17"/>
    <x v="2"/>
    <m/>
    <m/>
    <x v="0"/>
  </r>
  <r>
    <s v="SLSPSL04"/>
    <s v="SAO PAULO"/>
    <s v="Q1"/>
    <n v="11"/>
    <m/>
    <x v="17"/>
    <x v="2"/>
    <m/>
    <m/>
    <x v="2"/>
  </r>
  <r>
    <s v="SLSPIB03"/>
    <s v="SAO PAULO"/>
    <s v="Q3"/>
    <n v="11"/>
    <m/>
    <x v="17"/>
    <x v="2"/>
    <m/>
    <m/>
    <x v="1"/>
  </r>
  <r>
    <s v="SLSPIB04"/>
    <s v="SAO PAULO"/>
    <s v="Q3"/>
    <n v="11"/>
    <m/>
    <x v="17"/>
    <x v="2"/>
    <m/>
    <m/>
    <x v="1"/>
  </r>
  <r>
    <s v="SLSPMN03"/>
    <s v="SAO PAULO"/>
    <s v="Q2"/>
    <n v="11"/>
    <m/>
    <x v="17"/>
    <x v="2"/>
    <m/>
    <m/>
    <x v="0"/>
  </r>
  <r>
    <s v="SLSPIB13"/>
    <s v="SAO PAULO"/>
    <s v="Q3"/>
    <n v="11"/>
    <m/>
    <x v="17"/>
    <x v="2"/>
    <m/>
    <m/>
    <x v="1"/>
  </r>
  <r>
    <s v="SLSPPI02"/>
    <s v="SAO PAULO"/>
    <s v="Q2"/>
    <n v="11"/>
    <m/>
    <x v="17"/>
    <x v="2"/>
    <m/>
    <m/>
    <x v="0"/>
  </r>
  <r>
    <s v="SLSPPI03"/>
    <s v="SAO PAULO"/>
    <s v="Q2"/>
    <n v="11"/>
    <m/>
    <x v="17"/>
    <x v="2"/>
    <m/>
    <m/>
    <x v="0"/>
  </r>
  <r>
    <s v="SLSPPZ06"/>
    <s v="SAO PAULO"/>
    <s v="Q2"/>
    <n v="11"/>
    <m/>
    <x v="17"/>
    <x v="2"/>
    <m/>
    <m/>
    <x v="0"/>
  </r>
  <r>
    <s v="SLSPSU07"/>
    <s v="SAO PAULO"/>
    <s v="Q1"/>
    <n v="11"/>
    <m/>
    <x v="17"/>
    <x v="2"/>
    <m/>
    <m/>
    <x v="2"/>
  </r>
  <r>
    <s v="SLSPRE21"/>
    <s v="SAO PAULO"/>
    <s v="Q4"/>
    <n v="11"/>
    <m/>
    <x v="17"/>
    <x v="2"/>
    <m/>
    <m/>
    <x v="3"/>
  </r>
  <r>
    <s v="SLSPSG05"/>
    <s v="SAO PAULO"/>
    <s v="Q2"/>
    <n v="11"/>
    <m/>
    <x v="17"/>
    <x v="2"/>
    <m/>
    <m/>
    <x v="0"/>
  </r>
  <r>
    <s v="SLSPSG06"/>
    <s v="SAO PAULO"/>
    <s v="Q2"/>
    <n v="11"/>
    <m/>
    <x v="17"/>
    <x v="2"/>
    <m/>
    <m/>
    <x v="0"/>
  </r>
  <r>
    <s v="SLSPST01"/>
    <s v="SAO PAULO"/>
    <s v="Q2"/>
    <n v="11"/>
    <m/>
    <x v="17"/>
    <x v="2"/>
    <m/>
    <m/>
    <x v="0"/>
  </r>
  <r>
    <s v="SLSPST02"/>
    <s v="SAO PAULO"/>
    <s v="Q2"/>
    <n v="11"/>
    <m/>
    <x v="17"/>
    <x v="2"/>
    <m/>
    <m/>
    <x v="0"/>
  </r>
  <r>
    <s v="SLSPST06"/>
    <s v="SAO PAULO"/>
    <s v="Q2"/>
    <n v="11"/>
    <m/>
    <x v="17"/>
    <x v="2"/>
    <m/>
    <m/>
    <x v="0"/>
  </r>
  <r>
    <s v="SLSPJQ02"/>
    <s v="SAO PAULO"/>
    <s v="Q3"/>
    <n v="11"/>
    <m/>
    <x v="17"/>
    <x v="2"/>
    <m/>
    <m/>
    <x v="1"/>
  </r>
  <r>
    <s v="SLSPVF07"/>
    <s v="SAO PAULO"/>
    <s v="Q1"/>
    <n v="11"/>
    <m/>
    <x v="17"/>
    <x v="2"/>
    <m/>
    <m/>
    <x v="2"/>
  </r>
  <r>
    <s v="SLSPJQ12"/>
    <s v="SAO PAULO"/>
    <s v="Q3"/>
    <n v="11"/>
    <m/>
    <x v="17"/>
    <x v="2"/>
    <m/>
    <m/>
    <x v="1"/>
  </r>
  <r>
    <s v="SLSPSE19"/>
    <s v="SAO PAULO"/>
    <s v="Q4"/>
    <n v="11"/>
    <m/>
    <x v="17"/>
    <x v="2"/>
    <m/>
    <m/>
    <x v="3"/>
  </r>
  <r>
    <s v="SLSPVG11"/>
    <s v="SAO PAULO"/>
    <s v="Q2"/>
    <n v="11"/>
    <m/>
    <x v="17"/>
    <x v="2"/>
    <m/>
    <m/>
    <x v="0"/>
  </r>
  <r>
    <s v="SLSPJS14"/>
    <s v="SAO PAULO"/>
    <s v="Q3"/>
    <n v="11"/>
    <m/>
    <x v="17"/>
    <x v="2"/>
    <m/>
    <m/>
    <x v="1"/>
  </r>
  <r>
    <s v="SLSPJS17"/>
    <s v="SAO PAULO"/>
    <s v="Q3"/>
    <n v="11"/>
    <m/>
    <x v="17"/>
    <x v="2"/>
    <m/>
    <m/>
    <x v="1"/>
  </r>
  <r>
    <s v="SLSPJS18"/>
    <s v="SAO PAULO"/>
    <s v="Q3"/>
    <n v="11"/>
    <m/>
    <x v="17"/>
    <x v="2"/>
    <m/>
    <m/>
    <x v="1"/>
  </r>
  <r>
    <s v="SLSPMM08"/>
    <s v="SAO PAULO"/>
    <s v="Q3"/>
    <n v="11"/>
    <m/>
    <x v="17"/>
    <x v="2"/>
    <m/>
    <m/>
    <x v="1"/>
  </r>
  <r>
    <s v="SLSPLP20"/>
    <s v="SAO PAULO"/>
    <s v="Q2"/>
    <n v="11"/>
    <m/>
    <x v="17"/>
    <x v="2"/>
    <m/>
    <m/>
    <x v="0"/>
  </r>
  <r>
    <s v="SLSPMM21"/>
    <s v="SAO PAULO"/>
    <s v="Q3"/>
    <n v="11"/>
    <m/>
    <x v="17"/>
    <x v="2"/>
    <m/>
    <m/>
    <x v="1"/>
  </r>
  <r>
    <s v="SLSPMR03"/>
    <s v="SAO PAULO"/>
    <s v="Q3"/>
    <n v="11"/>
    <m/>
    <x v="17"/>
    <x v="2"/>
    <m/>
    <m/>
    <x v="1"/>
  </r>
  <r>
    <s v="SLSPMR04"/>
    <s v="SAO PAULO"/>
    <s v="Q3"/>
    <n v="11"/>
    <m/>
    <x v="17"/>
    <x v="2"/>
    <m/>
    <m/>
    <x v="1"/>
  </r>
  <r>
    <s v="SLSPPN03"/>
    <s v="SAO PAULO"/>
    <s v="Q3"/>
    <n v="11"/>
    <m/>
    <x v="17"/>
    <x v="2"/>
    <m/>
    <m/>
    <x v="1"/>
  </r>
  <r>
    <s v="SLSPPN07"/>
    <s v="SAO PAULO"/>
    <s v="Q3"/>
    <n v="11"/>
    <m/>
    <x v="17"/>
    <x v="2"/>
    <m/>
    <m/>
    <x v="1"/>
  </r>
  <r>
    <s v="SLSBVD02"/>
    <s v="SAO BERNARDO DO CAMPO"/>
    <s v="Q4"/>
    <n v="11"/>
    <m/>
    <x v="17"/>
    <x v="2"/>
    <m/>
    <m/>
    <x v="3"/>
  </r>
  <r>
    <s v="SLSPRT01"/>
    <s v="SAO PAULO"/>
    <s v="Q3"/>
    <n v="11"/>
    <m/>
    <x v="17"/>
    <x v="2"/>
    <m/>
    <m/>
    <x v="1"/>
  </r>
  <r>
    <s v="SP8156"/>
    <s v="SANTO ANDRE"/>
    <s v="Q4"/>
    <n v="11"/>
    <m/>
    <x v="17"/>
    <x v="2"/>
    <m/>
    <m/>
    <x v="3"/>
  </r>
  <r>
    <s v="SLSPST08"/>
    <s v="SAO PAULO"/>
    <s v="Q2"/>
    <n v="11"/>
    <m/>
    <x v="17"/>
    <x v="2"/>
    <m/>
    <m/>
    <x v="0"/>
  </r>
  <r>
    <s v="SP3523"/>
    <s v="SAO PAULO"/>
    <s v="Q1"/>
    <n v="11"/>
    <m/>
    <x v="17"/>
    <x v="2"/>
    <m/>
    <m/>
    <x v="2"/>
  </r>
  <r>
    <s v="SLSPSM05"/>
    <s v="SAO PAULO"/>
    <s v="Q3"/>
    <n v="11"/>
    <m/>
    <x v="17"/>
    <x v="2"/>
    <m/>
    <m/>
    <x v="1"/>
  </r>
  <r>
    <s v="SP8215"/>
    <s v="SAO CAETANO DO SUL"/>
    <s v="Q4"/>
    <n v="11"/>
    <m/>
    <x v="17"/>
    <x v="2"/>
    <m/>
    <m/>
    <x v="3"/>
  </r>
  <r>
    <s v="SLSPSM30"/>
    <s v="SAO PAULO"/>
    <s v="Q3"/>
    <n v="11"/>
    <m/>
    <x v="17"/>
    <x v="2"/>
    <m/>
    <m/>
    <x v="1"/>
  </r>
  <r>
    <s v="SP8218"/>
    <s v="SAO CAETANO DO SUL"/>
    <s v="Q4"/>
    <n v="11"/>
    <m/>
    <x v="17"/>
    <x v="2"/>
    <m/>
    <m/>
    <x v="3"/>
  </r>
  <r>
    <s v="SLSPMN07"/>
    <s v="SAO PAULO"/>
    <s v="Q2"/>
    <n v="11"/>
    <m/>
    <x v="17"/>
    <x v="2"/>
    <m/>
    <m/>
    <x v="0"/>
  </r>
  <r>
    <s v="SLSPVA04"/>
    <s v="SAO PAULO"/>
    <s v="Q3"/>
    <n v="11"/>
    <m/>
    <x v="17"/>
    <x v="2"/>
    <m/>
    <m/>
    <x v="1"/>
  </r>
  <r>
    <s v="SLDDVC03"/>
    <s v="DIADEMA"/>
    <s v="Q4"/>
    <n v="11"/>
    <m/>
    <x v="17"/>
    <x v="2"/>
    <m/>
    <m/>
    <x v="3"/>
  </r>
  <r>
    <s v="SLDDJM01"/>
    <s v="DIADEMA"/>
    <s v="Q4"/>
    <n v="11"/>
    <m/>
    <x v="17"/>
    <x v="2"/>
    <m/>
    <m/>
    <x v="3"/>
  </r>
  <r>
    <s v="SLMABE08"/>
    <s v="MAUA"/>
    <s v="Q4"/>
    <n v="11"/>
    <m/>
    <x v="17"/>
    <x v="2"/>
    <m/>
    <m/>
    <x v="3"/>
  </r>
  <r>
    <s v="SP8434"/>
    <s v="MAUA"/>
    <s v="Q4"/>
    <n v="11"/>
    <m/>
    <x v="17"/>
    <x v="2"/>
    <m/>
    <m/>
    <x v="3"/>
  </r>
  <r>
    <s v="SLMAJD01"/>
    <s v="MAUA"/>
    <s v="Q4"/>
    <n v="11"/>
    <m/>
    <x v="17"/>
    <x v="2"/>
    <m/>
    <m/>
    <x v="3"/>
  </r>
  <r>
    <s v="SP8438"/>
    <s v="MAUA"/>
    <s v="Q4"/>
    <n v="11"/>
    <m/>
    <x v="17"/>
    <x v="2"/>
    <m/>
    <m/>
    <x v="3"/>
  </r>
  <r>
    <s v="SLSPPN38"/>
    <s v="SAO PAULO"/>
    <s v="Q3"/>
    <n v="11"/>
    <m/>
    <x v="17"/>
    <x v="2"/>
    <m/>
    <m/>
    <x v="1"/>
  </r>
  <r>
    <s v="SLSPPZ28"/>
    <s v="SAO PAULO"/>
    <s v="Q2"/>
    <n v="11"/>
    <m/>
    <x v="17"/>
    <x v="2"/>
    <m/>
    <m/>
    <x v="0"/>
  </r>
  <r>
    <s v="SLGRCT04"/>
    <s v="GUARULHOS"/>
    <s v="Q1"/>
    <n v="11"/>
    <m/>
    <x v="17"/>
    <x v="2"/>
    <m/>
    <m/>
    <x v="2"/>
  </r>
  <r>
    <s v="SP7097"/>
    <s v="GUARULHOS"/>
    <s v="Q1"/>
    <n v="11"/>
    <m/>
    <x v="17"/>
    <x v="2"/>
    <m/>
    <m/>
    <x v="2"/>
  </r>
  <r>
    <s v="SLSPCD29"/>
    <s v="SAO PAULO"/>
    <s v="Q3"/>
    <n v="11"/>
    <m/>
    <x v="17"/>
    <x v="2"/>
    <m/>
    <m/>
    <x v="1"/>
  </r>
  <r>
    <s v="SLSPSM49"/>
    <s v="SAO PAULO"/>
    <s v="Q3"/>
    <n v="11"/>
    <m/>
    <x v="17"/>
    <x v="2"/>
    <m/>
    <m/>
    <x v="1"/>
  </r>
  <r>
    <s v="SP5450"/>
    <s v="EMBU DAS ARTES"/>
    <s v="Q3"/>
    <n v="11"/>
    <m/>
    <x v="17"/>
    <x v="2"/>
    <m/>
    <m/>
    <x v="1"/>
  </r>
  <r>
    <s v="SP7908"/>
    <s v="GUARULHOS"/>
    <s v="Q1"/>
    <n v="11"/>
    <m/>
    <x v="17"/>
    <x v="2"/>
    <m/>
    <m/>
    <x v="2"/>
  </r>
  <r>
    <s v="SLPAVL01"/>
    <s v="POA"/>
    <s v="Q1"/>
    <n v="11"/>
    <m/>
    <x v="17"/>
    <x v="2"/>
    <m/>
    <m/>
    <x v="2"/>
  </r>
  <r>
    <s v="SLMCVM06"/>
    <s v="MOGI DAS CRUZES"/>
    <s v="Q1"/>
    <n v="11"/>
    <m/>
    <x v="17"/>
    <x v="2"/>
    <m/>
    <m/>
    <x v="2"/>
  </r>
  <r>
    <s v="SP8831"/>
    <s v="MOGI DAS CRUZES"/>
    <s v="Q1"/>
    <n v="11"/>
    <m/>
    <x v="17"/>
    <x v="2"/>
    <m/>
    <m/>
    <x v="2"/>
  </r>
  <r>
    <s v="SP8832"/>
    <s v="MOGI DAS CRUZES"/>
    <s v="Q1"/>
    <n v="11"/>
    <m/>
    <x v="17"/>
    <x v="2"/>
    <m/>
    <m/>
    <x v="2"/>
  </r>
  <r>
    <s v="SP8838"/>
    <s v="MOGI DAS CRUZES"/>
    <s v="Q1"/>
    <n v="11"/>
    <m/>
    <x v="17"/>
    <x v="2"/>
    <m/>
    <m/>
    <x v="2"/>
  </r>
  <r>
    <s v="SP8841"/>
    <s v="MOGI DAS CRUZES"/>
    <s v="Q1"/>
    <n v="11"/>
    <m/>
    <x v="17"/>
    <x v="2"/>
    <m/>
    <m/>
    <x v="2"/>
  </r>
  <r>
    <s v="SLSP052M"/>
    <s v="GUARULHOS"/>
    <s v="Q1"/>
    <n v="11"/>
    <m/>
    <x v="17"/>
    <x v="2"/>
    <m/>
    <m/>
    <x v="2"/>
  </r>
  <r>
    <s v="SLSP051M"/>
    <s v="GUARULHOS"/>
    <s v="Q1"/>
    <n v="11"/>
    <m/>
    <x v="17"/>
    <x v="2"/>
    <m/>
    <m/>
    <x v="2"/>
  </r>
  <r>
    <s v="SLSP053M"/>
    <s v="GUARULHOS"/>
    <s v="Q1"/>
    <n v="11"/>
    <m/>
    <x v="17"/>
    <x v="2"/>
    <m/>
    <m/>
    <x v="2"/>
  </r>
  <r>
    <s v="EBSMRP"/>
    <s v="EMBU DAS ARTES"/>
    <s v="Q3"/>
    <n v="11"/>
    <m/>
    <x v="17"/>
    <x v="2"/>
    <m/>
    <m/>
    <x v="1"/>
  </r>
  <r>
    <s v="SP5624"/>
    <s v="ITAPECERICA DA SERRA"/>
    <s v="Q3"/>
    <n v="11"/>
    <m/>
    <x v="17"/>
    <x v="2"/>
    <m/>
    <m/>
    <x v="1"/>
  </r>
  <r>
    <s v="SP0108"/>
    <s v="SAO PAULO"/>
    <s v="Q2"/>
    <n v="11"/>
    <m/>
    <x v="17"/>
    <x v="2"/>
    <m/>
    <m/>
    <x v="0"/>
  </r>
  <r>
    <s v="SPX902"/>
    <s v="POA"/>
    <s v="Q1"/>
    <n v="11"/>
    <m/>
    <x v="17"/>
    <x v="2"/>
    <m/>
    <m/>
    <x v="2"/>
  </r>
  <r>
    <s v="SPX903"/>
    <s v="POA"/>
    <s v="Q1"/>
    <n v="11"/>
    <m/>
    <x v="17"/>
    <x v="2"/>
    <m/>
    <m/>
    <x v="2"/>
  </r>
  <r>
    <s v="SLSPBV13"/>
    <s v="SAO PAULO"/>
    <s v="Q4"/>
    <n v="11"/>
    <m/>
    <x v="17"/>
    <x v="2"/>
    <m/>
    <m/>
    <x v="3"/>
  </r>
  <r>
    <s v="SP5522"/>
    <s v="VARGEM GRANDE PAULISTA"/>
    <s v="Q2"/>
    <n v="11"/>
    <m/>
    <x v="17"/>
    <x v="2"/>
    <m/>
    <m/>
    <x v="0"/>
  </r>
  <r>
    <s v="BTTT01"/>
    <s v="BERTIOGA"/>
    <s v="STS"/>
    <n v="13"/>
    <m/>
    <x v="17"/>
    <x v="2"/>
    <m/>
    <m/>
    <x v="4"/>
  </r>
  <r>
    <s v="BTVI01"/>
    <s v="BERTIOGA"/>
    <s v="STS"/>
    <n v="13"/>
    <m/>
    <x v="17"/>
    <x v="2"/>
    <m/>
    <m/>
    <x v="4"/>
  </r>
  <r>
    <s v="BTCP01"/>
    <s v="BERTIOGA"/>
    <s v="STS"/>
    <n v="13"/>
    <m/>
    <x v="17"/>
    <x v="2"/>
    <m/>
    <m/>
    <x v="4"/>
  </r>
  <r>
    <s v="SI3219"/>
    <s v="BERTIOGA"/>
    <s v="STS"/>
    <n v="13"/>
    <m/>
    <x v="17"/>
    <x v="2"/>
    <m/>
    <m/>
    <x v="4"/>
  </r>
  <r>
    <s v="SI3210"/>
    <s v="BERTIOGA"/>
    <s v="STS"/>
    <n v="13"/>
    <m/>
    <x v="17"/>
    <x v="2"/>
    <m/>
    <m/>
    <x v="4"/>
  </r>
  <r>
    <s v="SP9987"/>
    <s v="BERTIOGA"/>
    <s v="STS"/>
    <n v="13"/>
    <m/>
    <x v="17"/>
    <x v="2"/>
    <m/>
    <m/>
    <x v="4"/>
  </r>
  <r>
    <s v="CYRD02"/>
    <s v="CAJATI"/>
    <s v="STS"/>
    <n v="13"/>
    <m/>
    <x v="17"/>
    <x v="2"/>
    <m/>
    <m/>
    <x v="4"/>
  </r>
  <r>
    <s v="CBAN01"/>
    <s v="CUBATAO"/>
    <s v="STS"/>
    <n v="13"/>
    <m/>
    <x v="17"/>
    <x v="2"/>
    <m/>
    <m/>
    <x v="4"/>
  </r>
  <r>
    <s v="CBPG01"/>
    <s v="CUBATAO"/>
    <s v="STS"/>
    <n v="13"/>
    <m/>
    <x v="17"/>
    <x v="2"/>
    <m/>
    <m/>
    <x v="4"/>
  </r>
  <r>
    <s v="CBSR01"/>
    <s v="CUBATAO"/>
    <s v="STS"/>
    <n v="13"/>
    <m/>
    <x v="17"/>
    <x v="2"/>
    <m/>
    <m/>
    <x v="4"/>
  </r>
  <r>
    <s v="SI3452"/>
    <s v="CUBATAO"/>
    <s v="STS"/>
    <n v="13"/>
    <m/>
    <x v="17"/>
    <x v="2"/>
    <m/>
    <m/>
    <x v="4"/>
  </r>
  <r>
    <s v="ELCT01"/>
    <s v="ELDORADO"/>
    <s v="STS"/>
    <n v="13"/>
    <m/>
    <x v="17"/>
    <x v="2"/>
    <m/>
    <m/>
    <x v="4"/>
  </r>
  <r>
    <s v="GJLP01"/>
    <s v="GUARUJA"/>
    <s v="STS"/>
    <n v="13"/>
    <m/>
    <x v="17"/>
    <x v="2"/>
    <m/>
    <m/>
    <x v="4"/>
  </r>
  <r>
    <s v="SI3116"/>
    <s v="GUARUJA"/>
    <s v="STS"/>
    <n v="13"/>
    <m/>
    <x v="17"/>
    <x v="2"/>
    <m/>
    <m/>
    <x v="4"/>
  </r>
  <r>
    <s v="SI3122"/>
    <s v="GUARUJA"/>
    <s v="STS"/>
    <n v="13"/>
    <m/>
    <x v="17"/>
    <x v="2"/>
    <m/>
    <m/>
    <x v="4"/>
  </r>
  <r>
    <s v="INCI01"/>
    <s v="ITANHAEM"/>
    <s v="STS"/>
    <n v="13"/>
    <m/>
    <x v="17"/>
    <x v="2"/>
    <m/>
    <m/>
    <x v="4"/>
  </r>
  <r>
    <s v="MURD10"/>
    <s v="MIRACATU"/>
    <s v="STS"/>
    <n v="13"/>
    <m/>
    <x v="17"/>
    <x v="2"/>
    <m/>
    <m/>
    <x v="4"/>
  </r>
  <r>
    <s v="PRBE01"/>
    <s v="PERUIBE"/>
    <s v="STS"/>
    <n v="13"/>
    <m/>
    <x v="17"/>
    <x v="2"/>
    <m/>
    <m/>
    <x v="4"/>
  </r>
  <r>
    <s v="SI3045"/>
    <s v="SANTOS"/>
    <s v="STS"/>
    <n v="13"/>
    <m/>
    <x v="17"/>
    <x v="2"/>
    <m/>
    <m/>
    <x v="4"/>
  </r>
  <r>
    <s v="ATJM01"/>
    <s v="ATIBAIA"/>
    <s v="JAI"/>
    <s v="JAI"/>
    <m/>
    <x v="17"/>
    <x v="2"/>
    <m/>
    <m/>
    <x v="5"/>
  </r>
  <r>
    <s v="ATJP01"/>
    <s v="ATIBAIA"/>
    <s v="JAI"/>
    <s v="JAI"/>
    <m/>
    <x v="17"/>
    <x v="2"/>
    <m/>
    <m/>
    <x v="5"/>
  </r>
  <r>
    <s v="ATJI01"/>
    <s v="ATIBAIA"/>
    <s v="JAI"/>
    <s v="JAI"/>
    <m/>
    <x v="17"/>
    <x v="2"/>
    <m/>
    <m/>
    <x v="5"/>
  </r>
  <r>
    <s v="IAJI01"/>
    <s v="ITATIBA"/>
    <s v="JAI"/>
    <s v="JAI"/>
    <m/>
    <x v="17"/>
    <x v="2"/>
    <m/>
    <m/>
    <x v="5"/>
  </r>
  <r>
    <s v="IAJF01"/>
    <s v="ITATIBA"/>
    <s v="JAI"/>
    <s v="JAI"/>
    <m/>
    <x v="17"/>
    <x v="2"/>
    <m/>
    <m/>
    <x v="5"/>
  </r>
  <r>
    <s v="ICCT01"/>
    <s v="PIRACAIA"/>
    <s v="JAI"/>
    <s v="JAI"/>
    <m/>
    <x v="17"/>
    <x v="2"/>
    <m/>
    <m/>
    <x v="5"/>
  </r>
  <r>
    <s v="SP7720"/>
    <s v="VARGEM"/>
    <s v="JAI"/>
    <s v="JAI"/>
    <m/>
    <x v="17"/>
    <x v="2"/>
    <m/>
    <m/>
    <x v="5"/>
  </r>
  <r>
    <s v="BAAH06"/>
    <s v="BARUERI"/>
    <s v="Q2"/>
    <n v="11"/>
    <m/>
    <x v="17"/>
    <x v="3"/>
    <m/>
    <m/>
    <x v="0"/>
  </r>
  <r>
    <s v="BAPC02"/>
    <s v="BARUERI"/>
    <s v="Q2"/>
    <n v="11"/>
    <m/>
    <x v="17"/>
    <x v="3"/>
    <m/>
    <m/>
    <x v="0"/>
  </r>
  <r>
    <s v="BAVN01"/>
    <s v="BARUERI"/>
    <s v="Q2"/>
    <n v="11"/>
    <m/>
    <x v="17"/>
    <x v="3"/>
    <m/>
    <m/>
    <x v="0"/>
  </r>
  <r>
    <s v="CRAE01"/>
    <s v="CARAPICUIBA"/>
    <s v="Q2"/>
    <n v="11"/>
    <m/>
    <x v="17"/>
    <x v="3"/>
    <m/>
    <m/>
    <x v="0"/>
  </r>
  <r>
    <s v="CRBS01"/>
    <s v="CARAPICUIBA"/>
    <s v="Q2"/>
    <n v="11"/>
    <m/>
    <x v="17"/>
    <x v="3"/>
    <m/>
    <m/>
    <x v="0"/>
  </r>
  <r>
    <s v="CRVH01"/>
    <s v="CARAPICUIBA"/>
    <s v="Q2"/>
    <n v="11"/>
    <m/>
    <x v="17"/>
    <x v="3"/>
    <m/>
    <m/>
    <x v="0"/>
  </r>
  <r>
    <s v="CRBS02"/>
    <s v="CARAPICUIBA"/>
    <s v="Q2"/>
    <n v="11"/>
    <m/>
    <x v="17"/>
    <x v="3"/>
    <m/>
    <m/>
    <x v="0"/>
  </r>
  <r>
    <s v="CRVM02"/>
    <s v="CARAPICUIBA"/>
    <s v="Q2"/>
    <n v="11"/>
    <m/>
    <x v="17"/>
    <x v="3"/>
    <m/>
    <m/>
    <x v="0"/>
  </r>
  <r>
    <s v="CRBS03"/>
    <s v="CARAPICUIBA"/>
    <s v="Q2"/>
    <n v="11"/>
    <m/>
    <x v="17"/>
    <x v="3"/>
    <m/>
    <m/>
    <x v="0"/>
  </r>
  <r>
    <s v="SP5118"/>
    <s v="CARAPICUIBA"/>
    <s v="Q2"/>
    <n v="11"/>
    <m/>
    <x v="17"/>
    <x v="3"/>
    <m/>
    <m/>
    <x v="0"/>
  </r>
  <r>
    <s v="COJP02"/>
    <s v="COTIA"/>
    <s v="Q2"/>
    <n v="11"/>
    <m/>
    <x v="17"/>
    <x v="3"/>
    <m/>
    <m/>
    <x v="0"/>
  </r>
  <r>
    <s v="COSR01"/>
    <s v="COTIA"/>
    <s v="Q2"/>
    <n v="11"/>
    <m/>
    <x v="17"/>
    <x v="3"/>
    <m/>
    <m/>
    <x v="0"/>
  </r>
  <r>
    <s v="COWU01"/>
    <s v="COTIA"/>
    <s v="Q2"/>
    <n v="11"/>
    <m/>
    <x v="17"/>
    <x v="3"/>
    <m/>
    <m/>
    <x v="0"/>
  </r>
  <r>
    <s v="DDSN02"/>
    <s v="DIADEMA"/>
    <s v="Q4"/>
    <n v="11"/>
    <m/>
    <x v="17"/>
    <x v="3"/>
    <m/>
    <m/>
    <x v="3"/>
  </r>
  <r>
    <s v="DDVC01"/>
    <s v="DIADEMA"/>
    <s v="Q4"/>
    <n v="11"/>
    <m/>
    <x v="17"/>
    <x v="3"/>
    <m/>
    <m/>
    <x v="3"/>
  </r>
  <r>
    <s v="EBJS02"/>
    <s v="EMBU DAS ARTES"/>
    <s v="Q3"/>
    <n v="11"/>
    <m/>
    <x v="17"/>
    <x v="3"/>
    <m/>
    <m/>
    <x v="1"/>
  </r>
  <r>
    <s v="SP6624"/>
    <s v="FRANCISCO MORATO"/>
    <s v="Q2"/>
    <n v="11"/>
    <m/>
    <x v="17"/>
    <x v="3"/>
    <m/>
    <m/>
    <x v="0"/>
  </r>
  <r>
    <s v="SP6626"/>
    <s v="FRANCISCO MORATO"/>
    <s v="Q2"/>
    <n v="11"/>
    <m/>
    <x v="17"/>
    <x v="3"/>
    <m/>
    <m/>
    <x v="0"/>
  </r>
  <r>
    <s v="FVPD01"/>
    <s v="FERRAZ DE VASCONCELOS"/>
    <s v="Q1"/>
    <n v="11"/>
    <m/>
    <x v="17"/>
    <x v="3"/>
    <m/>
    <m/>
    <x v="2"/>
  </r>
  <r>
    <s v="SP6609"/>
    <s v="FRANCO DA ROCHA"/>
    <s v="Q2"/>
    <n v="11"/>
    <m/>
    <x v="17"/>
    <x v="3"/>
    <m/>
    <m/>
    <x v="0"/>
  </r>
  <r>
    <s v="GRCM02"/>
    <s v="GUARULHOS"/>
    <s v="Q1"/>
    <n v="11"/>
    <m/>
    <x v="17"/>
    <x v="3"/>
    <m/>
    <m/>
    <x v="2"/>
  </r>
  <r>
    <s v="GRIS01"/>
    <s v="GUARULHOS"/>
    <s v="Q1"/>
    <n v="11"/>
    <m/>
    <x v="17"/>
    <x v="3"/>
    <m/>
    <m/>
    <x v="2"/>
  </r>
  <r>
    <s v="GRJD02"/>
    <s v="GUARULHOS"/>
    <s v="Q1"/>
    <n v="11"/>
    <m/>
    <x v="17"/>
    <x v="3"/>
    <m/>
    <m/>
    <x v="2"/>
  </r>
  <r>
    <s v="GRML01"/>
    <s v="GUARULHOS"/>
    <s v="Q1"/>
    <n v="11"/>
    <m/>
    <x v="17"/>
    <x v="3"/>
    <m/>
    <m/>
    <x v="2"/>
  </r>
  <r>
    <s v="GRVB02"/>
    <s v="GUARULHOS"/>
    <s v="Q1"/>
    <n v="11"/>
    <m/>
    <x v="17"/>
    <x v="3"/>
    <m/>
    <m/>
    <x v="2"/>
  </r>
  <r>
    <s v="IQJM01"/>
    <s v="ITAQUAQUECETUBA"/>
    <s v="Q1"/>
    <n v="11"/>
    <m/>
    <x v="17"/>
    <x v="3"/>
    <m/>
    <m/>
    <x v="2"/>
  </r>
  <r>
    <s v="IQPV01"/>
    <s v="ITAQUAQUECETUBA"/>
    <s v="Q1"/>
    <n v="11"/>
    <m/>
    <x v="17"/>
    <x v="3"/>
    <m/>
    <m/>
    <x v="2"/>
  </r>
  <r>
    <s v="IQRM02"/>
    <s v="ITAQUAQUECETUBA"/>
    <s v="Q1"/>
    <n v="11"/>
    <m/>
    <x v="17"/>
    <x v="3"/>
    <m/>
    <m/>
    <x v="2"/>
  </r>
  <r>
    <s v="IQVJ01"/>
    <s v="ITAQUAQUECETUBA"/>
    <s v="Q1"/>
    <n v="11"/>
    <m/>
    <x v="17"/>
    <x v="3"/>
    <m/>
    <m/>
    <x v="2"/>
  </r>
  <r>
    <s v="SILB01"/>
    <s v="SANTA ISABEL"/>
    <s v="Q1"/>
    <n v="11"/>
    <m/>
    <x v="17"/>
    <x v="3"/>
    <m/>
    <m/>
    <x v="2"/>
  </r>
  <r>
    <s v="SLSPAA09"/>
    <s v="SAO PAULO"/>
    <s v="Q1"/>
    <n v="11"/>
    <m/>
    <x v="17"/>
    <x v="3"/>
    <m/>
    <m/>
    <x v="2"/>
  </r>
  <r>
    <s v="SLSPAC08"/>
    <s v="SAO PAULO"/>
    <s v="Q1"/>
    <n v="11"/>
    <m/>
    <x v="17"/>
    <x v="3"/>
    <m/>
    <m/>
    <x v="2"/>
  </r>
  <r>
    <s v="ISRP01"/>
    <s v="ITAPECERICA DA SERRA"/>
    <s v="Q3"/>
    <n v="11"/>
    <m/>
    <x v="17"/>
    <x v="3"/>
    <m/>
    <m/>
    <x v="1"/>
  </r>
  <r>
    <s v="SLSPAI01"/>
    <s v="SAO PAULO"/>
    <s v="Q3"/>
    <n v="11"/>
    <m/>
    <x v="17"/>
    <x v="3"/>
    <m/>
    <m/>
    <x v="1"/>
  </r>
  <r>
    <s v="SLSPAI02"/>
    <s v="SAO PAULO"/>
    <s v="Q3"/>
    <n v="11"/>
    <m/>
    <x v="17"/>
    <x v="3"/>
    <m/>
    <m/>
    <x v="1"/>
  </r>
  <r>
    <s v="SLSPAI03"/>
    <s v="SAO PAULO"/>
    <s v="Q3"/>
    <n v="11"/>
    <m/>
    <x v="17"/>
    <x v="3"/>
    <m/>
    <m/>
    <x v="1"/>
  </r>
  <r>
    <s v="SLIPMF04"/>
    <s v="ITAPEVI"/>
    <s v="Q2"/>
    <n v="11"/>
    <m/>
    <x v="17"/>
    <x v="3"/>
    <m/>
    <m/>
    <x v="0"/>
  </r>
  <r>
    <s v="ITCN01"/>
    <s v="ITU"/>
    <s v="Q2"/>
    <n v="11"/>
    <m/>
    <x v="17"/>
    <x v="3"/>
    <m/>
    <m/>
    <x v="0"/>
  </r>
  <r>
    <s v="MRCE01"/>
    <s v="MAIRIPORA"/>
    <s v="Q2"/>
    <n v="11"/>
    <m/>
    <x v="17"/>
    <x v="3"/>
    <m/>
    <m/>
    <x v="0"/>
  </r>
  <r>
    <s v="MAVA03"/>
    <s v="MAUA"/>
    <s v="Q4"/>
    <n v="11"/>
    <m/>
    <x v="17"/>
    <x v="3"/>
    <m/>
    <m/>
    <x v="3"/>
  </r>
  <r>
    <s v="RPJB01"/>
    <s v="RIBEIRAO PIRES"/>
    <s v="Q4"/>
    <n v="11"/>
    <m/>
    <x v="17"/>
    <x v="3"/>
    <m/>
    <m/>
    <x v="3"/>
  </r>
  <r>
    <s v="SA005M"/>
    <s v="SANTO ANDRE"/>
    <s v="Q4"/>
    <n v="11"/>
    <m/>
    <x v="17"/>
    <x v="3"/>
    <m/>
    <m/>
    <x v="3"/>
  </r>
  <r>
    <s v="SAAF01"/>
    <s v="SANTO ANDRE"/>
    <s v="Q4"/>
    <n v="11"/>
    <m/>
    <x v="17"/>
    <x v="3"/>
    <m/>
    <m/>
    <x v="3"/>
  </r>
  <r>
    <s v="SLSPCI07"/>
    <s v="SAO PAULO"/>
    <s v="Q1"/>
    <n v="11"/>
    <m/>
    <x v="17"/>
    <x v="3"/>
    <m/>
    <m/>
    <x v="2"/>
  </r>
  <r>
    <s v="SLSPIA09"/>
    <s v="SAO PAULO"/>
    <s v="Q1"/>
    <n v="11"/>
    <m/>
    <x v="17"/>
    <x v="3"/>
    <m/>
    <m/>
    <x v="2"/>
  </r>
  <r>
    <s v="OSVJ02"/>
    <s v="OSASCO"/>
    <s v="Q2"/>
    <n v="11"/>
    <m/>
    <x v="17"/>
    <x v="3"/>
    <m/>
    <m/>
    <x v="0"/>
  </r>
  <r>
    <s v="OSVR02"/>
    <s v="OSASCO"/>
    <s v="Q2"/>
    <n v="11"/>
    <m/>
    <x v="17"/>
    <x v="3"/>
    <m/>
    <m/>
    <x v="0"/>
  </r>
  <r>
    <s v="SLSPIT02"/>
    <s v="SAO PAULO"/>
    <s v="Q1"/>
    <n v="11"/>
    <m/>
    <x v="17"/>
    <x v="3"/>
    <m/>
    <m/>
    <x v="2"/>
  </r>
  <r>
    <s v="SACA09"/>
    <s v="SANTO ANDRE"/>
    <s v="Q4"/>
    <n v="11"/>
    <m/>
    <x v="17"/>
    <x v="3"/>
    <m/>
    <m/>
    <x v="3"/>
  </r>
  <r>
    <s v="SACM01"/>
    <s v="SANTO ANDRE"/>
    <s v="Q4"/>
    <n v="11"/>
    <m/>
    <x v="17"/>
    <x v="3"/>
    <m/>
    <m/>
    <x v="3"/>
  </r>
  <r>
    <s v="SLSPJC02"/>
    <s v="SAO PAULO"/>
    <s v="Q1"/>
    <n v="11"/>
    <m/>
    <x v="17"/>
    <x v="3"/>
    <m/>
    <m/>
    <x v="2"/>
  </r>
  <r>
    <s v="SAVB01"/>
    <s v="SANTO ANDRE"/>
    <s v="Q4"/>
    <n v="11"/>
    <m/>
    <x v="17"/>
    <x v="3"/>
    <m/>
    <m/>
    <x v="3"/>
  </r>
  <r>
    <s v="SAVR01"/>
    <s v="SANTO ANDRE"/>
    <s v="Q4"/>
    <n v="11"/>
    <m/>
    <x v="17"/>
    <x v="3"/>
    <m/>
    <m/>
    <x v="3"/>
  </r>
  <r>
    <s v="SBBT02"/>
    <s v="SAO BERNARDO DO CAMPO"/>
    <s v="Q4"/>
    <n v="11"/>
    <m/>
    <x v="17"/>
    <x v="3"/>
    <m/>
    <m/>
    <x v="3"/>
  </r>
  <r>
    <s v="SBFZ03"/>
    <s v="SAO BERNARDO DO CAMPO"/>
    <s v="Q4"/>
    <n v="11"/>
    <m/>
    <x v="17"/>
    <x v="3"/>
    <m/>
    <m/>
    <x v="3"/>
  </r>
  <r>
    <s v="SBMN02"/>
    <s v="SAO BERNARDO DO CAMPO"/>
    <s v="Q4"/>
    <n v="11"/>
    <m/>
    <x v="17"/>
    <x v="3"/>
    <m/>
    <m/>
    <x v="3"/>
  </r>
  <r>
    <s v="SBVA01"/>
    <s v="SAO BERNARDO DO CAMPO"/>
    <s v="Q4"/>
    <n v="11"/>
    <m/>
    <x v="17"/>
    <x v="3"/>
    <m/>
    <m/>
    <x v="3"/>
  </r>
  <r>
    <s v="SBVJ01"/>
    <s v="SAO BERNARDO DO CAMPO"/>
    <s v="Q4"/>
    <n v="11"/>
    <m/>
    <x v="17"/>
    <x v="3"/>
    <m/>
    <m/>
    <x v="3"/>
  </r>
  <r>
    <s v="SBVL01"/>
    <s v="SAO BERNARDO DO CAMPO"/>
    <s v="Q4"/>
    <n v="11"/>
    <m/>
    <x v="17"/>
    <x v="3"/>
    <m/>
    <m/>
    <x v="3"/>
  </r>
  <r>
    <s v="SCBV01"/>
    <s v="SAO CAETANO DO SUL"/>
    <s v="Q4"/>
    <n v="11"/>
    <m/>
    <x v="17"/>
    <x v="3"/>
    <m/>
    <m/>
    <x v="3"/>
  </r>
  <r>
    <s v="SLSPBV01"/>
    <s v="SAO PAULO"/>
    <s v="Q4"/>
    <n v="11"/>
    <m/>
    <x v="17"/>
    <x v="3"/>
    <m/>
    <m/>
    <x v="3"/>
  </r>
  <r>
    <s v="SLSPBV03"/>
    <s v="SAO PAULO"/>
    <s v="Q4"/>
    <n v="11"/>
    <m/>
    <x v="17"/>
    <x v="3"/>
    <m/>
    <m/>
    <x v="3"/>
  </r>
  <r>
    <s v="SLSPBV24"/>
    <s v="SAO PAULO"/>
    <s v="Q4"/>
    <n v="11"/>
    <m/>
    <x v="17"/>
    <x v="3"/>
    <m/>
    <m/>
    <x v="3"/>
  </r>
  <r>
    <s v="SLSPCO02"/>
    <s v="SAO PAULO"/>
    <s v="Q4"/>
    <n v="11"/>
    <m/>
    <x v="17"/>
    <x v="3"/>
    <m/>
    <m/>
    <x v="3"/>
  </r>
  <r>
    <s v="SLSPCO03"/>
    <s v="SAO PAULO"/>
    <s v="Q4"/>
    <n v="11"/>
    <m/>
    <x v="17"/>
    <x v="3"/>
    <m/>
    <m/>
    <x v="3"/>
  </r>
  <r>
    <s v="SLSPCO12"/>
    <s v="SAO PAULO"/>
    <s v="Q4"/>
    <n v="11"/>
    <m/>
    <x v="17"/>
    <x v="3"/>
    <m/>
    <m/>
    <x v="3"/>
  </r>
  <r>
    <s v="SLSNAH04"/>
    <s v="SANTANA DE PARNAIBA"/>
    <s v="Q2"/>
    <n v="11"/>
    <m/>
    <x v="17"/>
    <x v="3"/>
    <m/>
    <m/>
    <x v="0"/>
  </r>
  <r>
    <s v="SLSPLJ04"/>
    <s v="SAO PAULO"/>
    <s v="Q1"/>
    <n v="11"/>
    <m/>
    <x v="17"/>
    <x v="3"/>
    <m/>
    <m/>
    <x v="2"/>
  </r>
  <r>
    <s v="SLSPLJ09"/>
    <s v="SAO PAULO"/>
    <s v="Q1"/>
    <n v="11"/>
    <m/>
    <x v="17"/>
    <x v="3"/>
    <m/>
    <m/>
    <x v="2"/>
  </r>
  <r>
    <s v="SLSPPC02"/>
    <s v="SAO PAULO"/>
    <s v="Q1"/>
    <n v="11"/>
    <m/>
    <x v="17"/>
    <x v="3"/>
    <m/>
    <m/>
    <x v="2"/>
  </r>
  <r>
    <s v="SLSPCS05"/>
    <s v="SAO PAULO"/>
    <s v="Q4"/>
    <n v="11"/>
    <m/>
    <x v="17"/>
    <x v="3"/>
    <m/>
    <m/>
    <x v="3"/>
  </r>
  <r>
    <s v="SLSPCS06"/>
    <s v="SAO PAULO"/>
    <s v="Q4"/>
    <n v="11"/>
    <m/>
    <x v="17"/>
    <x v="3"/>
    <m/>
    <m/>
    <x v="3"/>
  </r>
  <r>
    <s v="SLSPCS07"/>
    <s v="SAO PAULO"/>
    <s v="Q4"/>
    <n v="11"/>
    <m/>
    <x v="17"/>
    <x v="3"/>
    <m/>
    <m/>
    <x v="3"/>
  </r>
  <r>
    <s v="SPW003"/>
    <s v="GUARULHOS"/>
    <s v="Q1"/>
    <n v="11"/>
    <m/>
    <x v="17"/>
    <x v="3"/>
    <m/>
    <m/>
    <x v="2"/>
  </r>
  <r>
    <s v="SLSPCS10"/>
    <s v="SAO PAULO"/>
    <s v="Q4"/>
    <n v="11"/>
    <m/>
    <x v="17"/>
    <x v="3"/>
    <m/>
    <m/>
    <x v="3"/>
  </r>
  <r>
    <s v="SLSPCB12"/>
    <s v="SAO PAULO"/>
    <s v="Q3"/>
    <n v="11"/>
    <m/>
    <x v="17"/>
    <x v="3"/>
    <m/>
    <m/>
    <x v="1"/>
  </r>
  <r>
    <s v="SLSPCB20"/>
    <s v="SAO PAULO"/>
    <s v="Q3"/>
    <n v="11"/>
    <m/>
    <x v="17"/>
    <x v="3"/>
    <m/>
    <m/>
    <x v="1"/>
  </r>
  <r>
    <s v="SLSPCD02"/>
    <s v="SAO PAULO"/>
    <s v="Q3"/>
    <n v="11"/>
    <m/>
    <x v="17"/>
    <x v="3"/>
    <m/>
    <m/>
    <x v="1"/>
  </r>
  <r>
    <s v="SLSPCY02"/>
    <s v="SAO PAULO"/>
    <s v="Q4"/>
    <n v="11"/>
    <m/>
    <x v="17"/>
    <x v="3"/>
    <m/>
    <m/>
    <x v="3"/>
  </r>
  <r>
    <s v="SLSPCD13"/>
    <s v="SAO PAULO"/>
    <s v="Q3"/>
    <n v="11"/>
    <m/>
    <x v="17"/>
    <x v="3"/>
    <m/>
    <m/>
    <x v="1"/>
  </r>
  <r>
    <s v="SLSPPH14"/>
    <s v="SAO PAULO"/>
    <s v="Q1"/>
    <n v="11"/>
    <m/>
    <x v="17"/>
    <x v="3"/>
    <m/>
    <m/>
    <x v="2"/>
  </r>
  <r>
    <s v="SLSPPR01"/>
    <s v="SAO PAULO"/>
    <s v="Q1"/>
    <n v="11"/>
    <m/>
    <x v="17"/>
    <x v="3"/>
    <m/>
    <m/>
    <x v="2"/>
  </r>
  <r>
    <s v="SLSPIP03"/>
    <s v="SAO PAULO"/>
    <s v="Q4"/>
    <n v="11"/>
    <m/>
    <x v="17"/>
    <x v="3"/>
    <m/>
    <m/>
    <x v="3"/>
  </r>
  <r>
    <s v="SLSPCG09"/>
    <s v="SAO PAULO"/>
    <s v="Q3"/>
    <n v="11"/>
    <m/>
    <x v="17"/>
    <x v="3"/>
    <m/>
    <m/>
    <x v="1"/>
  </r>
  <r>
    <s v="SLSPJP03"/>
    <s v="SAO PAULO"/>
    <s v="Q4"/>
    <n v="11"/>
    <m/>
    <x v="17"/>
    <x v="3"/>
    <m/>
    <m/>
    <x v="3"/>
  </r>
  <r>
    <s v="SLSPCV01"/>
    <s v="SAO PAULO"/>
    <s v="Q2"/>
    <n v="11"/>
    <m/>
    <x v="17"/>
    <x v="3"/>
    <m/>
    <m/>
    <x v="0"/>
  </r>
  <r>
    <s v="SLSPCV05"/>
    <s v="SAO PAULO"/>
    <s v="Q2"/>
    <n v="11"/>
    <m/>
    <x v="17"/>
    <x v="3"/>
    <m/>
    <m/>
    <x v="0"/>
  </r>
  <r>
    <s v="SLSPCV07"/>
    <s v="SAO PAULO"/>
    <s v="Q2"/>
    <n v="11"/>
    <m/>
    <x v="17"/>
    <x v="3"/>
    <m/>
    <m/>
    <x v="0"/>
  </r>
  <r>
    <s v="SLSPJP10"/>
    <s v="SAO PAULO"/>
    <s v="Q4"/>
    <n v="11"/>
    <m/>
    <x v="17"/>
    <x v="3"/>
    <m/>
    <m/>
    <x v="3"/>
  </r>
  <r>
    <s v="SLSPFO02"/>
    <s v="SAO PAULO"/>
    <s v="Q2"/>
    <n v="11"/>
    <m/>
    <x v="17"/>
    <x v="3"/>
    <m/>
    <m/>
    <x v="0"/>
  </r>
  <r>
    <s v="SLSPFO03"/>
    <s v="SAO PAULO"/>
    <s v="Q2"/>
    <n v="11"/>
    <m/>
    <x v="17"/>
    <x v="3"/>
    <m/>
    <m/>
    <x v="0"/>
  </r>
  <r>
    <s v="SLSPFO05"/>
    <s v="SAO PAULO"/>
    <s v="Q2"/>
    <n v="11"/>
    <m/>
    <x v="17"/>
    <x v="3"/>
    <m/>
    <m/>
    <x v="0"/>
  </r>
  <r>
    <s v="SLSPCL01"/>
    <s v="SAO PAULO"/>
    <s v="Q3"/>
    <n v="11"/>
    <m/>
    <x v="17"/>
    <x v="3"/>
    <m/>
    <m/>
    <x v="1"/>
  </r>
  <r>
    <s v="SLSPSB06"/>
    <s v="SAO PAULO"/>
    <s v="Q1"/>
    <n v="11"/>
    <m/>
    <x v="17"/>
    <x v="3"/>
    <m/>
    <m/>
    <x v="2"/>
  </r>
  <r>
    <s v="SLSPCL08"/>
    <s v="SAO PAULO"/>
    <s v="Q3"/>
    <n v="11"/>
    <m/>
    <x v="17"/>
    <x v="3"/>
    <m/>
    <m/>
    <x v="1"/>
  </r>
  <r>
    <s v="SLSPCL14"/>
    <s v="SAO PAULO"/>
    <s v="Q3"/>
    <n v="11"/>
    <m/>
    <x v="17"/>
    <x v="3"/>
    <m/>
    <m/>
    <x v="1"/>
  </r>
  <r>
    <s v="SLSPSI02"/>
    <s v="SAO PAULO"/>
    <s v="Q1"/>
    <n v="11"/>
    <m/>
    <x v="17"/>
    <x v="3"/>
    <m/>
    <m/>
    <x v="2"/>
  </r>
  <r>
    <s v="SLSPSI03"/>
    <s v="SAO PAULO"/>
    <s v="Q1"/>
    <n v="11"/>
    <m/>
    <x v="17"/>
    <x v="3"/>
    <m/>
    <m/>
    <x v="2"/>
  </r>
  <r>
    <s v="SLSPJP49"/>
    <s v="SAO PAULO"/>
    <s v="Q4"/>
    <n v="11"/>
    <m/>
    <x v="17"/>
    <x v="3"/>
    <m/>
    <m/>
    <x v="3"/>
  </r>
  <r>
    <s v="SLSPLB04"/>
    <s v="SAO PAULO"/>
    <s v="Q4"/>
    <n v="11"/>
    <m/>
    <x v="17"/>
    <x v="3"/>
    <m/>
    <m/>
    <x v="3"/>
  </r>
  <r>
    <s v="SLSPMC07"/>
    <s v="SAO PAULO"/>
    <s v="Q4"/>
    <n v="11"/>
    <m/>
    <x v="17"/>
    <x v="3"/>
    <m/>
    <m/>
    <x v="3"/>
  </r>
  <r>
    <s v="SLSPLI03"/>
    <s v="SAO PAULO"/>
    <s v="Q2"/>
    <n v="11"/>
    <m/>
    <x v="17"/>
    <x v="3"/>
    <m/>
    <m/>
    <x v="0"/>
  </r>
  <r>
    <s v="SLSPLP05"/>
    <s v="SAO PAULO"/>
    <s v="Q2"/>
    <n v="11"/>
    <m/>
    <x v="17"/>
    <x v="3"/>
    <m/>
    <m/>
    <x v="0"/>
  </r>
  <r>
    <s v="SLSPSU03"/>
    <s v="SAO PAULO"/>
    <s v="Q1"/>
    <n v="11"/>
    <m/>
    <x v="17"/>
    <x v="3"/>
    <m/>
    <m/>
    <x v="2"/>
  </r>
  <r>
    <s v="SLSPPT03"/>
    <s v="SAO PAULO"/>
    <s v="Q2"/>
    <n v="11"/>
    <m/>
    <x v="17"/>
    <x v="3"/>
    <m/>
    <m/>
    <x v="0"/>
  </r>
  <r>
    <s v="SLSPPT04"/>
    <s v="SAO PAULO"/>
    <s v="Q2"/>
    <n v="11"/>
    <m/>
    <x v="17"/>
    <x v="3"/>
    <m/>
    <m/>
    <x v="0"/>
  </r>
  <r>
    <s v="SLSPPT06"/>
    <s v="SAO PAULO"/>
    <s v="Q2"/>
    <n v="11"/>
    <m/>
    <x v="17"/>
    <x v="3"/>
    <m/>
    <m/>
    <x v="0"/>
  </r>
  <r>
    <s v="SLSPPT08"/>
    <s v="SAO PAULO"/>
    <s v="Q2"/>
    <n v="11"/>
    <m/>
    <x v="17"/>
    <x v="3"/>
    <m/>
    <m/>
    <x v="0"/>
  </r>
  <r>
    <s v="SLSPRP03"/>
    <s v="SAO PAULO"/>
    <s v="Q2"/>
    <n v="11"/>
    <m/>
    <x v="17"/>
    <x v="3"/>
    <m/>
    <m/>
    <x v="0"/>
  </r>
  <r>
    <s v="SLSPRP04"/>
    <s v="SAO PAULO"/>
    <s v="Q2"/>
    <n v="11"/>
    <m/>
    <x v="17"/>
    <x v="3"/>
    <m/>
    <m/>
    <x v="0"/>
  </r>
  <r>
    <s v="SLSPRE03"/>
    <s v="SAO PAULO"/>
    <s v="Q4"/>
    <n v="11"/>
    <m/>
    <x v="17"/>
    <x v="3"/>
    <m/>
    <m/>
    <x v="3"/>
  </r>
  <r>
    <s v="SLSPJQ03"/>
    <s v="SAO PAULO"/>
    <s v="Q3"/>
    <n v="11"/>
    <m/>
    <x v="17"/>
    <x v="3"/>
    <m/>
    <m/>
    <x v="1"/>
  </r>
  <r>
    <s v="SLSPVG02"/>
    <s v="SAO PAULO"/>
    <s v="Q2"/>
    <n v="11"/>
    <m/>
    <x v="17"/>
    <x v="3"/>
    <m/>
    <m/>
    <x v="0"/>
  </r>
  <r>
    <s v="SLSPVF09"/>
    <s v="SAO PAULO"/>
    <s v="Q1"/>
    <n v="11"/>
    <m/>
    <x v="17"/>
    <x v="3"/>
    <m/>
    <m/>
    <x v="2"/>
  </r>
  <r>
    <s v="SLSPSC06"/>
    <s v="SAO PAULO"/>
    <s v="Q4"/>
    <n v="11"/>
    <m/>
    <x v="17"/>
    <x v="3"/>
    <m/>
    <m/>
    <x v="3"/>
  </r>
  <r>
    <s v="SLSPJQ13"/>
    <s v="SAO PAULO"/>
    <s v="Q3"/>
    <n v="11"/>
    <m/>
    <x v="17"/>
    <x v="3"/>
    <m/>
    <m/>
    <x v="1"/>
  </r>
  <r>
    <s v="SLSPPZ05"/>
    <s v="SAO PAULO"/>
    <s v="Q2"/>
    <n v="11"/>
    <m/>
    <x v="17"/>
    <x v="3"/>
    <m/>
    <m/>
    <x v="0"/>
  </r>
  <r>
    <s v="SLSPJQ17"/>
    <s v="SAO PAULO"/>
    <s v="Q3"/>
    <n v="11"/>
    <m/>
    <x v="17"/>
    <x v="3"/>
    <m/>
    <m/>
    <x v="1"/>
  </r>
  <r>
    <s v="SLSPJQ24"/>
    <s v="SAO PAULO"/>
    <s v="Q3"/>
    <n v="11"/>
    <m/>
    <x v="17"/>
    <x v="3"/>
    <m/>
    <m/>
    <x v="1"/>
  </r>
  <r>
    <s v="SLSPJS05"/>
    <s v="SAO PAULO"/>
    <s v="Q3"/>
    <n v="11"/>
    <m/>
    <x v="17"/>
    <x v="3"/>
    <m/>
    <m/>
    <x v="1"/>
  </r>
  <r>
    <s v="SLSP011M"/>
    <s v="SAO PAULO"/>
    <s v="Q2"/>
    <n v="11"/>
    <m/>
    <x v="17"/>
    <x v="3"/>
    <m/>
    <m/>
    <x v="0"/>
  </r>
  <r>
    <s v="SLSPVM03"/>
    <s v="SAO PAULO"/>
    <s v="Q4"/>
    <n v="11"/>
    <m/>
    <x v="17"/>
    <x v="3"/>
    <m/>
    <m/>
    <x v="3"/>
  </r>
  <r>
    <s v="SLSPVM06"/>
    <s v="SAO PAULO"/>
    <s v="Q4"/>
    <n v="11"/>
    <m/>
    <x v="17"/>
    <x v="3"/>
    <m/>
    <m/>
    <x v="3"/>
  </r>
  <r>
    <s v="SLSPMM06"/>
    <s v="SAO PAULO"/>
    <s v="Q3"/>
    <n v="11"/>
    <m/>
    <x v="17"/>
    <x v="3"/>
    <m/>
    <m/>
    <x v="1"/>
  </r>
  <r>
    <s v="SLSPMM09"/>
    <s v="SAO PAULO"/>
    <s v="Q3"/>
    <n v="11"/>
    <m/>
    <x v="17"/>
    <x v="3"/>
    <m/>
    <m/>
    <x v="1"/>
  </r>
  <r>
    <s v="SLSPVM25"/>
    <s v="SAO PAULO"/>
    <s v="Q4"/>
    <n v="11"/>
    <m/>
    <x v="17"/>
    <x v="3"/>
    <m/>
    <m/>
    <x v="3"/>
  </r>
  <r>
    <s v="SP0508"/>
    <s v="SAO PAULO"/>
    <s v="Q4"/>
    <n v="11"/>
    <m/>
    <x v="17"/>
    <x v="3"/>
    <m/>
    <m/>
    <x v="3"/>
  </r>
  <r>
    <s v="SLSPSC20"/>
    <s v="SAO PAULO"/>
    <s v="Q4"/>
    <n v="11"/>
    <m/>
    <x v="17"/>
    <x v="3"/>
    <m/>
    <m/>
    <x v="3"/>
  </r>
  <r>
    <s v="SLSPMR06"/>
    <s v="SAO PAULO"/>
    <s v="Q3"/>
    <n v="11"/>
    <m/>
    <x v="17"/>
    <x v="3"/>
    <m/>
    <m/>
    <x v="1"/>
  </r>
  <r>
    <s v="SP1160"/>
    <s v="SAO PAULO"/>
    <s v="Q4"/>
    <n v="11"/>
    <m/>
    <x v="17"/>
    <x v="3"/>
    <m/>
    <m/>
    <x v="3"/>
  </r>
  <r>
    <s v="SLSPVT06"/>
    <s v="SAO PAULO"/>
    <s v="Q1"/>
    <n v="11"/>
    <m/>
    <x v="17"/>
    <x v="3"/>
    <m/>
    <m/>
    <x v="2"/>
  </r>
  <r>
    <s v="SLSPVT07"/>
    <s v="SAO PAULO"/>
    <s v="Q1"/>
    <n v="11"/>
    <m/>
    <x v="17"/>
    <x v="3"/>
    <m/>
    <m/>
    <x v="2"/>
  </r>
  <r>
    <s v="SLSPPD03"/>
    <s v="SAO PAULO"/>
    <s v="Q3"/>
    <n v="11"/>
    <m/>
    <x v="17"/>
    <x v="3"/>
    <m/>
    <m/>
    <x v="1"/>
  </r>
  <r>
    <s v="SLSBMC01"/>
    <s v="SAO BERNARDO DO CAMPO"/>
    <s v="Q4"/>
    <n v="11"/>
    <m/>
    <x v="17"/>
    <x v="3"/>
    <m/>
    <m/>
    <x v="3"/>
  </r>
  <r>
    <s v="SLSPPN13"/>
    <s v="SAO PAULO"/>
    <s v="Q3"/>
    <n v="11"/>
    <m/>
    <x v="17"/>
    <x v="3"/>
    <m/>
    <m/>
    <x v="1"/>
  </r>
  <r>
    <s v="SLSPIG02"/>
    <s v="SAO PAULO"/>
    <s v="Q1"/>
    <n v="11"/>
    <m/>
    <x v="17"/>
    <x v="3"/>
    <m/>
    <m/>
    <x v="0"/>
  </r>
  <r>
    <s v="SP3412"/>
    <s v="SAO PAULO"/>
    <s v="Q1"/>
    <n v="11"/>
    <m/>
    <x v="17"/>
    <x v="3"/>
    <m/>
    <m/>
    <x v="2"/>
  </r>
  <r>
    <s v="SLSPCV20"/>
    <s v="SAO PAULO"/>
    <s v="Q2"/>
    <n v="11"/>
    <m/>
    <x v="17"/>
    <x v="3"/>
    <m/>
    <m/>
    <x v="0"/>
  </r>
  <r>
    <s v="SLSPCC05"/>
    <s v="SAO PAULO"/>
    <s v="Q2"/>
    <n v="11"/>
    <m/>
    <x v="17"/>
    <x v="3"/>
    <m/>
    <m/>
    <x v="0"/>
  </r>
  <r>
    <s v="SLSPCC06"/>
    <s v="SAO PAULO"/>
    <s v="Q2"/>
    <n v="11"/>
    <m/>
    <x v="17"/>
    <x v="3"/>
    <m/>
    <m/>
    <x v="0"/>
  </r>
  <r>
    <s v="SP3629"/>
    <s v="SAO PAULO"/>
    <s v="Q1"/>
    <n v="11"/>
    <m/>
    <x v="17"/>
    <x v="3"/>
    <m/>
    <m/>
    <x v="2"/>
  </r>
  <r>
    <s v="SP8161"/>
    <s v="SANTO ANDRE"/>
    <s v="Q4"/>
    <n v="11"/>
    <m/>
    <x v="17"/>
    <x v="3"/>
    <m/>
    <m/>
    <x v="3"/>
  </r>
  <r>
    <s v="SLSPPS05"/>
    <s v="SAO PAULO"/>
    <s v="Q2"/>
    <n v="11"/>
    <m/>
    <x v="17"/>
    <x v="3"/>
    <m/>
    <m/>
    <x v="0"/>
  </r>
  <r>
    <s v="SLGRCT03"/>
    <s v="GUARULHOS"/>
    <s v="Q1"/>
    <n v="11"/>
    <m/>
    <x v="17"/>
    <x v="3"/>
    <m/>
    <m/>
    <x v="2"/>
  </r>
  <r>
    <s v="SLGRPD02"/>
    <s v="GUARULHOS"/>
    <s v="Q1"/>
    <n v="11"/>
    <m/>
    <x v="17"/>
    <x v="3"/>
    <m/>
    <m/>
    <x v="2"/>
  </r>
  <r>
    <s v="SLDDVC04"/>
    <s v="DIADEMA"/>
    <s v="Q4"/>
    <n v="11"/>
    <m/>
    <x v="17"/>
    <x v="3"/>
    <m/>
    <m/>
    <x v="3"/>
  </r>
  <r>
    <s v="SLSPCV22"/>
    <s v="SAO PAULO"/>
    <s v="Q2"/>
    <n v="11"/>
    <m/>
    <x v="17"/>
    <x v="3"/>
    <m/>
    <m/>
    <x v="0"/>
  </r>
  <r>
    <s v="SLSPPZ19"/>
    <s v="SAO PAULO"/>
    <s v="Q2"/>
    <n v="11"/>
    <m/>
    <x v="17"/>
    <x v="3"/>
    <m/>
    <m/>
    <x v="0"/>
  </r>
  <r>
    <s v="SP1564"/>
    <s v="SAO PAULO"/>
    <s v="Q3"/>
    <n v="11"/>
    <m/>
    <x v="17"/>
    <x v="3"/>
    <m/>
    <m/>
    <x v="1"/>
  </r>
  <r>
    <s v="SP7091"/>
    <s v="GUARULHOS"/>
    <s v="Q1"/>
    <n v="11"/>
    <m/>
    <x v="17"/>
    <x v="3"/>
    <m/>
    <m/>
    <x v="2"/>
  </r>
  <r>
    <s v="SLSPRP07"/>
    <s v="SAO PAULO"/>
    <s v="Q2"/>
    <n v="11"/>
    <m/>
    <x v="17"/>
    <x v="3"/>
    <m/>
    <m/>
    <x v="0"/>
  </r>
  <r>
    <s v="SP2338"/>
    <s v="SAO PAULO"/>
    <s v="Q3"/>
    <n v="11"/>
    <m/>
    <x v="17"/>
    <x v="3"/>
    <m/>
    <m/>
    <x v="1"/>
  </r>
  <r>
    <s v="SP7901"/>
    <s v="GUARULHOS"/>
    <s v="Q1"/>
    <n v="11"/>
    <m/>
    <x v="17"/>
    <x v="3"/>
    <m/>
    <m/>
    <x v="2"/>
  </r>
  <r>
    <s v="SLSPCB32"/>
    <s v="SAO PAULO"/>
    <s v="Q3"/>
    <n v="11"/>
    <m/>
    <x v="17"/>
    <x v="3"/>
    <m/>
    <m/>
    <x v="1"/>
  </r>
  <r>
    <s v="SP7911"/>
    <s v="GUARULHOS"/>
    <s v="Q1"/>
    <n v="11"/>
    <m/>
    <x v="17"/>
    <x v="3"/>
    <m/>
    <m/>
    <x v="2"/>
  </r>
  <r>
    <s v="SP4626"/>
    <s v="SAO PAULO"/>
    <s v="Q2"/>
    <n v="11"/>
    <m/>
    <x v="17"/>
    <x v="3"/>
    <m/>
    <m/>
    <x v="0"/>
  </r>
  <r>
    <s v="SLSZIT01"/>
    <s v="SUZANO"/>
    <s v="Q1"/>
    <n v="11"/>
    <m/>
    <x v="17"/>
    <x v="3"/>
    <m/>
    <m/>
    <x v="2"/>
  </r>
  <r>
    <s v="SLSZIT02"/>
    <s v="SUZANO"/>
    <s v="Q1"/>
    <n v="11"/>
    <m/>
    <x v="17"/>
    <x v="3"/>
    <m/>
    <m/>
    <x v="2"/>
  </r>
  <r>
    <s v="SLGRCI02"/>
    <s v="GUARULHOS"/>
    <s v="Q1"/>
    <n v="11"/>
    <m/>
    <x v="17"/>
    <x v="3"/>
    <m/>
    <m/>
    <x v="2"/>
  </r>
  <r>
    <s v="SP0713"/>
    <s v="SAO PAULO"/>
    <s v="Q2"/>
    <n v="11"/>
    <m/>
    <x v="17"/>
    <x v="3"/>
    <m/>
    <m/>
    <x v="0"/>
  </r>
  <r>
    <s v="SP1627"/>
    <s v="SAO PAULO"/>
    <s v="Q3"/>
    <n v="11"/>
    <m/>
    <x v="17"/>
    <x v="3"/>
    <m/>
    <m/>
    <x v="1"/>
  </r>
  <r>
    <s v="SLSPIB56"/>
    <s v="SAO PAULO"/>
    <s v="Q3"/>
    <n v="11"/>
    <m/>
    <x v="17"/>
    <x v="3"/>
    <m/>
    <m/>
    <x v="1"/>
  </r>
  <r>
    <s v="SP2441"/>
    <s v="SAO PAULO"/>
    <s v="Q3"/>
    <n v="11"/>
    <m/>
    <x v="17"/>
    <x v="3"/>
    <m/>
    <m/>
    <x v="1"/>
  </r>
  <r>
    <s v="SLSPJR05"/>
    <s v="SAO PAULO"/>
    <s v="Q2"/>
    <n v="11"/>
    <m/>
    <x v="17"/>
    <x v="3"/>
    <m/>
    <m/>
    <x v="0"/>
  </r>
  <r>
    <s v="SPX106"/>
    <s v="SAO PAULO"/>
    <s v="Q3"/>
    <n v="11"/>
    <m/>
    <x v="17"/>
    <x v="3"/>
    <m/>
    <m/>
    <x v="1"/>
  </r>
  <r>
    <s v="SPX160"/>
    <s v="SAO PAULO"/>
    <s v="Q3"/>
    <n v="11"/>
    <m/>
    <x v="17"/>
    <x v="3"/>
    <m/>
    <m/>
    <x v="1"/>
  </r>
  <r>
    <s v="SPX014"/>
    <s v="SAO PAULO"/>
    <s v="Q3"/>
    <n v="11"/>
    <m/>
    <x v="17"/>
    <x v="3"/>
    <m/>
    <m/>
    <x v="1"/>
  </r>
  <r>
    <s v="SPX282"/>
    <s v="SAO PAULO"/>
    <s v="Q3"/>
    <n v="11"/>
    <m/>
    <x v="17"/>
    <x v="3"/>
    <m/>
    <m/>
    <x v="1"/>
  </r>
  <r>
    <s v="SPX124"/>
    <s v="SAO PAULO"/>
    <s v="Q3"/>
    <n v="11"/>
    <m/>
    <x v="17"/>
    <x v="3"/>
    <m/>
    <m/>
    <x v="1"/>
  </r>
  <r>
    <s v="SPX286"/>
    <s v="SAO PAULO"/>
    <s v="Q3"/>
    <n v="11"/>
    <m/>
    <x v="17"/>
    <x v="3"/>
    <m/>
    <m/>
    <x v="1"/>
  </r>
  <r>
    <s v="SPX288"/>
    <s v="SAO PAULO"/>
    <s v="Q3"/>
    <n v="11"/>
    <m/>
    <x v="17"/>
    <x v="3"/>
    <m/>
    <m/>
    <x v="1"/>
  </r>
  <r>
    <s v="SPX182"/>
    <s v="SAO PAULO"/>
    <s v="Q3"/>
    <n v="11"/>
    <m/>
    <x v="17"/>
    <x v="3"/>
    <m/>
    <m/>
    <x v="1"/>
  </r>
  <r>
    <s v="SPX128"/>
    <s v="SAO PAULO"/>
    <s v="Q3"/>
    <n v="11"/>
    <m/>
    <x v="17"/>
    <x v="3"/>
    <m/>
    <m/>
    <x v="1"/>
  </r>
  <r>
    <s v="SPX113"/>
    <s v="SAO PAULO"/>
    <s v="Q3"/>
    <n v="11"/>
    <m/>
    <x v="17"/>
    <x v="3"/>
    <m/>
    <m/>
    <x v="1"/>
  </r>
  <r>
    <s v="SPX184"/>
    <s v="SAO PAULO"/>
    <s v="Q3"/>
    <n v="11"/>
    <m/>
    <x v="17"/>
    <x v="3"/>
    <m/>
    <m/>
    <x v="1"/>
  </r>
  <r>
    <s v="SPX185"/>
    <s v="SAO PAULO"/>
    <s v="Q3"/>
    <n v="11"/>
    <m/>
    <x v="17"/>
    <x v="3"/>
    <m/>
    <m/>
    <x v="1"/>
  </r>
  <r>
    <s v="SPX279"/>
    <s v="SAO PAULO"/>
    <s v="Q3"/>
    <n v="11"/>
    <m/>
    <x v="17"/>
    <x v="3"/>
    <m/>
    <m/>
    <x v="1"/>
  </r>
  <r>
    <s v="SPX276"/>
    <s v="SAO PAULO"/>
    <s v="Q3"/>
    <n v="11"/>
    <m/>
    <x v="17"/>
    <x v="3"/>
    <m/>
    <m/>
    <x v="1"/>
  </r>
  <r>
    <s v="SPX179"/>
    <s v="SAO PAULO"/>
    <s v="Q3"/>
    <n v="11"/>
    <m/>
    <x v="17"/>
    <x v="3"/>
    <m/>
    <m/>
    <x v="1"/>
  </r>
  <r>
    <s v="SPX138"/>
    <s v="SAO PAULO"/>
    <s v="Q3"/>
    <n v="11"/>
    <m/>
    <x v="17"/>
    <x v="3"/>
    <m/>
    <m/>
    <x v="1"/>
  </r>
  <r>
    <s v="SPX999"/>
    <s v="SAO PAULO"/>
    <s v="Q3"/>
    <n v="11"/>
    <m/>
    <x v="17"/>
    <x v="3"/>
    <m/>
    <m/>
    <x v="1"/>
  </r>
  <r>
    <s v="BTSL03"/>
    <s v="BERTIOGA"/>
    <s v="STS"/>
    <n v="13"/>
    <m/>
    <x v="17"/>
    <x v="3"/>
    <m/>
    <m/>
    <x v="4"/>
  </r>
  <r>
    <s v="BTVL01"/>
    <s v="BERTIOGA"/>
    <s v="STS"/>
    <n v="13"/>
    <m/>
    <x v="17"/>
    <x v="3"/>
    <m/>
    <m/>
    <x v="4"/>
  </r>
  <r>
    <s v="CYRD06"/>
    <s v="CAJATI"/>
    <s v="STS"/>
    <n v="13"/>
    <m/>
    <x v="17"/>
    <x v="3"/>
    <m/>
    <m/>
    <x v="4"/>
  </r>
  <r>
    <s v="CBCQ01"/>
    <s v="CUBATAO"/>
    <s v="STS"/>
    <n v="13"/>
    <m/>
    <x v="17"/>
    <x v="3"/>
    <m/>
    <m/>
    <x v="4"/>
  </r>
  <r>
    <s v="CBPG02"/>
    <s v="CUBATAO"/>
    <s v="STS"/>
    <n v="13"/>
    <m/>
    <x v="17"/>
    <x v="3"/>
    <m/>
    <m/>
    <x v="4"/>
  </r>
  <r>
    <s v="SI3453"/>
    <s v="CUBATAO"/>
    <s v="STS"/>
    <n v="13"/>
    <m/>
    <x v="17"/>
    <x v="3"/>
    <m/>
    <m/>
    <x v="4"/>
  </r>
  <r>
    <s v="SI3455"/>
    <s v="CUBATAO"/>
    <s v="STS"/>
    <n v="13"/>
    <m/>
    <x v="17"/>
    <x v="3"/>
    <m/>
    <m/>
    <x v="4"/>
  </r>
  <r>
    <s v="SI3457"/>
    <s v="CUBATAO"/>
    <s v="STS"/>
    <n v="13"/>
    <m/>
    <x v="17"/>
    <x v="3"/>
    <m/>
    <m/>
    <x v="4"/>
  </r>
  <r>
    <s v="SI3459"/>
    <s v="CUBATAO"/>
    <s v="STS"/>
    <n v="13"/>
    <m/>
    <x v="17"/>
    <x v="3"/>
    <m/>
    <m/>
    <x v="4"/>
  </r>
  <r>
    <s v="SI3446"/>
    <s v="CUBATAO"/>
    <s v="STS"/>
    <n v="13"/>
    <m/>
    <x v="17"/>
    <x v="3"/>
    <m/>
    <m/>
    <x v="4"/>
  </r>
  <r>
    <s v="SI3448"/>
    <s v="CUBATAO"/>
    <s v="STS"/>
    <n v="13"/>
    <m/>
    <x v="17"/>
    <x v="3"/>
    <m/>
    <m/>
    <x v="4"/>
  </r>
  <r>
    <s v="SI3450"/>
    <s v="CUBATAO"/>
    <s v="STS"/>
    <n v="13"/>
    <m/>
    <x v="17"/>
    <x v="3"/>
    <m/>
    <m/>
    <x v="4"/>
  </r>
  <r>
    <s v="SI3447"/>
    <s v="CUBATAO"/>
    <s v="STS"/>
    <n v="13"/>
    <m/>
    <x v="17"/>
    <x v="3"/>
    <m/>
    <m/>
    <x v="4"/>
  </r>
  <r>
    <s v="GJCT02"/>
    <s v="GUARUJA"/>
    <s v="STS"/>
    <n v="13"/>
    <m/>
    <x v="17"/>
    <x v="3"/>
    <m/>
    <m/>
    <x v="4"/>
  </r>
  <r>
    <s v="GJPQ01"/>
    <s v="GUARUJA"/>
    <s v="STS"/>
    <n v="13"/>
    <m/>
    <x v="17"/>
    <x v="3"/>
    <m/>
    <m/>
    <x v="4"/>
  </r>
  <r>
    <s v="SI3421"/>
    <s v="MONGAGUA"/>
    <s v="STS"/>
    <n v="13"/>
    <m/>
    <x v="17"/>
    <x v="3"/>
    <m/>
    <m/>
    <x v="4"/>
  </r>
  <r>
    <s v="PGVA01"/>
    <s v="PRAIA GRANDE"/>
    <s v="STS"/>
    <n v="13"/>
    <m/>
    <x v="17"/>
    <x v="3"/>
    <m/>
    <m/>
    <x v="4"/>
  </r>
  <r>
    <s v="PGVC02"/>
    <s v="PRAIA GRANDE"/>
    <s v="STS"/>
    <n v="13"/>
    <m/>
    <x v="17"/>
    <x v="3"/>
    <m/>
    <m/>
    <x v="4"/>
  </r>
  <r>
    <s v="PGVA02"/>
    <s v="PRAIA GRANDE"/>
    <s v="STS"/>
    <n v="13"/>
    <m/>
    <x v="17"/>
    <x v="3"/>
    <m/>
    <m/>
    <x v="4"/>
  </r>
  <r>
    <s v="PRCT02"/>
    <s v="PERUIBE"/>
    <s v="STS"/>
    <n v="13"/>
    <m/>
    <x v="17"/>
    <x v="3"/>
    <m/>
    <m/>
    <x v="4"/>
  </r>
  <r>
    <s v="SI3052"/>
    <s v="SANTOS"/>
    <s v="STS"/>
    <n v="13"/>
    <m/>
    <x v="17"/>
    <x v="3"/>
    <m/>
    <m/>
    <x v="4"/>
  </r>
  <r>
    <s v="ATPD01"/>
    <s v="ATIBAIA"/>
    <s v="JAI"/>
    <s v="JAI"/>
    <m/>
    <x v="17"/>
    <x v="3"/>
    <m/>
    <m/>
    <x v="5"/>
  </r>
  <r>
    <s v="CLVT01"/>
    <s v="CAMPO LIMPO PAULISTA"/>
    <s v="JAI"/>
    <s v="JAI"/>
    <m/>
    <x v="17"/>
    <x v="3"/>
    <m/>
    <m/>
    <x v="5"/>
  </r>
  <r>
    <s v="IAJL01"/>
    <s v="ITATIBA"/>
    <s v="JAI"/>
    <s v="JAI"/>
    <m/>
    <x v="17"/>
    <x v="3"/>
    <m/>
    <m/>
    <x v="5"/>
  </r>
  <r>
    <s v="JNVR01"/>
    <s v="JUNDIAI"/>
    <s v="JAI"/>
    <s v="JAI"/>
    <m/>
    <x v="17"/>
    <x v="3"/>
    <m/>
    <m/>
    <x v="5"/>
  </r>
  <r>
    <s v="JNBV01"/>
    <s v="JUNDIAI"/>
    <s v="JAI"/>
    <s v="JAI"/>
    <m/>
    <x v="17"/>
    <x v="3"/>
    <m/>
    <m/>
    <x v="5"/>
  </r>
  <r>
    <s v="JNJS01"/>
    <s v="JUNDIAI"/>
    <s v="JAI"/>
    <s v="JAI"/>
    <m/>
    <x v="17"/>
    <x v="3"/>
    <m/>
    <m/>
    <x v="5"/>
  </r>
  <r>
    <s v="JNCD01"/>
    <s v="JUNDIAI"/>
    <s v="JAI"/>
    <s v="JAI"/>
    <m/>
    <x v="17"/>
    <x v="3"/>
    <m/>
    <m/>
    <x v="5"/>
  </r>
  <r>
    <s v="SLJNVJ01"/>
    <s v="JUNDIAI"/>
    <s v="JAI"/>
    <s v="JAI"/>
    <m/>
    <x v="17"/>
    <x v="3"/>
    <m/>
    <m/>
    <x v="5"/>
  </r>
  <r>
    <s v="JNSA01"/>
    <s v="Jundiaí"/>
    <e v="#N/A"/>
    <s v="JAI"/>
    <m/>
    <x v="17"/>
    <x v="3"/>
    <m/>
    <m/>
    <x v="5"/>
  </r>
  <r>
    <s v="SLSPTT09"/>
    <s v="SAO PAULO"/>
    <s v="Q4"/>
    <n v="11"/>
    <m/>
    <x v="17"/>
    <x v="4"/>
    <m/>
    <m/>
    <x v="3"/>
  </r>
  <r>
    <s v="SLSPVF04"/>
    <s v="SAO PAULO"/>
    <s v="Q4"/>
    <n v="11"/>
    <m/>
    <x v="17"/>
    <x v="4"/>
    <m/>
    <m/>
    <x v="3"/>
  </r>
  <r>
    <s v="AJJJ01"/>
    <s v="ARUJA"/>
    <s v="Q1"/>
    <n v="11"/>
    <m/>
    <x v="17"/>
    <x v="4"/>
    <m/>
    <m/>
    <x v="2"/>
  </r>
  <r>
    <s v="BAAH03"/>
    <s v="BARUERI"/>
    <s v="Q2"/>
    <n v="11"/>
    <m/>
    <x v="17"/>
    <x v="4"/>
    <m/>
    <m/>
    <x v="0"/>
  </r>
  <r>
    <s v="BAJB01"/>
    <s v="BARUERI"/>
    <s v="Q2"/>
    <n v="11"/>
    <m/>
    <x v="17"/>
    <x v="4"/>
    <m/>
    <m/>
    <x v="0"/>
  </r>
  <r>
    <s v="BAMC01"/>
    <s v="BARUERI"/>
    <s v="Q2"/>
    <n v="11"/>
    <m/>
    <x v="17"/>
    <x v="4"/>
    <m/>
    <m/>
    <x v="0"/>
  </r>
  <r>
    <s v="BARA01"/>
    <s v="BARUERI"/>
    <s v="Q2"/>
    <n v="11"/>
    <m/>
    <x v="17"/>
    <x v="4"/>
    <m/>
    <m/>
    <x v="0"/>
  </r>
  <r>
    <s v="BAAH07"/>
    <s v="BARUERI"/>
    <s v="Q2"/>
    <n v="11"/>
    <m/>
    <x v="17"/>
    <x v="4"/>
    <m/>
    <m/>
    <x v="0"/>
  </r>
  <r>
    <s v="BAPC03"/>
    <s v="BARUERI"/>
    <s v="Q2"/>
    <n v="11"/>
    <m/>
    <x v="17"/>
    <x v="4"/>
    <m/>
    <m/>
    <x v="0"/>
  </r>
  <r>
    <s v="CSCT01"/>
    <s v="CAIEIRAS"/>
    <s v="Q2"/>
    <n v="11"/>
    <m/>
    <x v="17"/>
    <x v="4"/>
    <m/>
    <m/>
    <x v="0"/>
  </r>
  <r>
    <s v="CRST01"/>
    <s v="CARAPICUIBA"/>
    <s v="Q2"/>
    <n v="11"/>
    <m/>
    <x v="17"/>
    <x v="4"/>
    <m/>
    <m/>
    <x v="0"/>
  </r>
  <r>
    <s v="CRVS01"/>
    <s v="CARAPICUIBA"/>
    <s v="Q2"/>
    <n v="11"/>
    <m/>
    <x v="17"/>
    <x v="4"/>
    <m/>
    <m/>
    <x v="0"/>
  </r>
  <r>
    <s v="CRVS03"/>
    <s v="CARAPICUIBA"/>
    <s v="Q2"/>
    <n v="11"/>
    <m/>
    <x v="17"/>
    <x v="4"/>
    <m/>
    <m/>
    <x v="0"/>
  </r>
  <r>
    <s v="CMFV01"/>
    <s v="CAJAMAR"/>
    <s v="Q2"/>
    <n v="11"/>
    <m/>
    <x v="17"/>
    <x v="4"/>
    <m/>
    <m/>
    <x v="0"/>
  </r>
  <r>
    <s v="CMAN01"/>
    <s v="CAJAMAR"/>
    <s v="Q2"/>
    <n v="11"/>
    <m/>
    <x v="17"/>
    <x v="4"/>
    <m/>
    <m/>
    <x v="0"/>
  </r>
  <r>
    <s v="CONC01"/>
    <s v="COTIA"/>
    <s v="Q2"/>
    <n v="11"/>
    <m/>
    <x v="17"/>
    <x v="4"/>
    <m/>
    <m/>
    <x v="0"/>
  </r>
  <r>
    <s v="COVJ02"/>
    <s v="COTIA"/>
    <s v="Q2"/>
    <n v="11"/>
    <m/>
    <x v="17"/>
    <x v="4"/>
    <m/>
    <m/>
    <x v="0"/>
  </r>
  <r>
    <s v="SLCOPI01"/>
    <s v="COTIA"/>
    <s v="Q2"/>
    <n v="11"/>
    <m/>
    <x v="17"/>
    <x v="4"/>
    <m/>
    <m/>
    <x v="0"/>
  </r>
  <r>
    <s v="SLCOSC01"/>
    <s v="COTIA"/>
    <s v="Q2"/>
    <n v="11"/>
    <m/>
    <x v="17"/>
    <x v="4"/>
    <m/>
    <m/>
    <x v="0"/>
  </r>
  <r>
    <s v="SLCOAV01"/>
    <s v="COTIA"/>
    <s v="Q2"/>
    <n v="11"/>
    <m/>
    <x v="17"/>
    <x v="4"/>
    <m/>
    <m/>
    <x v="0"/>
  </r>
  <r>
    <s v="MABE01"/>
    <s v="MAUA"/>
    <s v="Q4"/>
    <n v="11"/>
    <m/>
    <x v="17"/>
    <x v="4"/>
    <m/>
    <m/>
    <x v="3"/>
  </r>
  <r>
    <s v="EBEP01"/>
    <s v="EMBU DAS ARTES"/>
    <s v="Q3"/>
    <n v="11"/>
    <m/>
    <x v="17"/>
    <x v="4"/>
    <m/>
    <m/>
    <x v="1"/>
  </r>
  <r>
    <s v="GRCT02"/>
    <s v="GUARULHOS"/>
    <s v="Q1"/>
    <n v="11"/>
    <m/>
    <x v="17"/>
    <x v="4"/>
    <m/>
    <m/>
    <x v="2"/>
  </r>
  <r>
    <s v="GRJC01"/>
    <s v="GUARULHOS"/>
    <s v="Q1"/>
    <n v="11"/>
    <m/>
    <x v="17"/>
    <x v="4"/>
    <m/>
    <m/>
    <x v="2"/>
  </r>
  <r>
    <s v="GRJD01"/>
    <s v="GUARULHOS"/>
    <s v="Q1"/>
    <n v="11"/>
    <m/>
    <x v="17"/>
    <x v="4"/>
    <m/>
    <m/>
    <x v="2"/>
  </r>
  <r>
    <s v="GRJJ01"/>
    <s v="GUARULHOS"/>
    <s v="Q1"/>
    <n v="11"/>
    <m/>
    <x v="17"/>
    <x v="4"/>
    <m/>
    <m/>
    <x v="2"/>
  </r>
  <r>
    <s v="GRVL01"/>
    <s v="GUARULHOS"/>
    <s v="Q1"/>
    <n v="11"/>
    <m/>
    <x v="17"/>
    <x v="4"/>
    <m/>
    <m/>
    <x v="2"/>
  </r>
  <r>
    <s v="IQBV02"/>
    <s v="ITAQUAQUECETUBA"/>
    <s v="Q1"/>
    <n v="11"/>
    <m/>
    <x v="17"/>
    <x v="4"/>
    <m/>
    <m/>
    <x v="2"/>
  </r>
  <r>
    <s v="IQPV02"/>
    <s v="ITAQUAQUECETUBA"/>
    <s v="Q1"/>
    <n v="11"/>
    <m/>
    <x v="17"/>
    <x v="4"/>
    <m/>
    <m/>
    <x v="2"/>
  </r>
  <r>
    <s v="MCBU01"/>
    <s v="MOGI DAS CRUZES"/>
    <s v="Q1"/>
    <n v="11"/>
    <m/>
    <x v="17"/>
    <x v="4"/>
    <m/>
    <m/>
    <x v="2"/>
  </r>
  <r>
    <s v="MCCS01"/>
    <s v="MOGI DAS CRUZES"/>
    <s v="Q1"/>
    <n v="11"/>
    <m/>
    <x v="17"/>
    <x v="4"/>
    <m/>
    <m/>
    <x v="2"/>
  </r>
  <r>
    <s v="MCGB01"/>
    <s v="MOGI DAS CRUZES"/>
    <s v="Q1"/>
    <n v="11"/>
    <m/>
    <x v="17"/>
    <x v="4"/>
    <m/>
    <m/>
    <x v="2"/>
  </r>
  <r>
    <s v="MCIP02"/>
    <s v="MOGI DAS CRUZES"/>
    <s v="Q1"/>
    <n v="11"/>
    <m/>
    <x v="17"/>
    <x v="4"/>
    <m/>
    <m/>
    <x v="2"/>
  </r>
  <r>
    <s v="MCMM01"/>
    <s v="MOGI DAS CRUZES"/>
    <s v="Q1"/>
    <n v="11"/>
    <m/>
    <x v="17"/>
    <x v="4"/>
    <m/>
    <m/>
    <x v="2"/>
  </r>
  <r>
    <s v="MCSR03"/>
    <s v="MOGI DAS CRUZES"/>
    <s v="Q1"/>
    <n v="11"/>
    <m/>
    <x v="17"/>
    <x v="4"/>
    <m/>
    <m/>
    <x v="2"/>
  </r>
  <r>
    <s v="MCVI02"/>
    <s v="MOGI DAS CRUZES"/>
    <s v="Q1"/>
    <n v="11"/>
    <m/>
    <x v="17"/>
    <x v="4"/>
    <m/>
    <m/>
    <x v="2"/>
  </r>
  <r>
    <s v="SLSPAC03"/>
    <s v="SAO PAULO"/>
    <s v="Q1"/>
    <n v="11"/>
    <m/>
    <x v="17"/>
    <x v="4"/>
    <m/>
    <m/>
    <x v="2"/>
  </r>
  <r>
    <s v="SLSPAR01"/>
    <s v="SAO PAULO"/>
    <s v="Q1"/>
    <n v="11"/>
    <m/>
    <x v="17"/>
    <x v="4"/>
    <m/>
    <m/>
    <x v="2"/>
  </r>
  <r>
    <s v="SLSPAR03"/>
    <s v="SAO PAULO"/>
    <s v="Q1"/>
    <n v="11"/>
    <m/>
    <x v="17"/>
    <x v="4"/>
    <m/>
    <m/>
    <x v="2"/>
  </r>
  <r>
    <s v="SLSPBE01"/>
    <s v="SAO PAULO"/>
    <s v="Q1"/>
    <n v="11"/>
    <m/>
    <x v="17"/>
    <x v="4"/>
    <m/>
    <m/>
    <x v="2"/>
  </r>
  <r>
    <s v="ISJP01"/>
    <s v="ITAPECERICA DA SERRA"/>
    <s v="Q3"/>
    <n v="11"/>
    <m/>
    <x v="17"/>
    <x v="4"/>
    <m/>
    <m/>
    <x v="1"/>
  </r>
  <r>
    <s v="IPMF01"/>
    <s v="ITAPEVI"/>
    <s v="Q2"/>
    <n v="11"/>
    <m/>
    <x v="17"/>
    <x v="4"/>
    <m/>
    <m/>
    <x v="0"/>
  </r>
  <r>
    <s v="IPJL02"/>
    <s v="ITAPEVI"/>
    <s v="Q2"/>
    <n v="11"/>
    <m/>
    <x v="17"/>
    <x v="4"/>
    <m/>
    <m/>
    <x v="0"/>
  </r>
  <r>
    <s v="IPJL03"/>
    <s v="ITAPEVI"/>
    <s v="Q2"/>
    <n v="11"/>
    <m/>
    <x v="17"/>
    <x v="4"/>
    <m/>
    <m/>
    <x v="0"/>
  </r>
  <r>
    <s v="MASM01"/>
    <s v="SANTO ANDRE"/>
    <s v="Q4"/>
    <n v="11"/>
    <m/>
    <x v="17"/>
    <x v="4"/>
    <m/>
    <m/>
    <x v="3"/>
  </r>
  <r>
    <s v="SLSPIA01"/>
    <s v="SAO PAULO"/>
    <s v="Q1"/>
    <n v="11"/>
    <m/>
    <x v="17"/>
    <x v="4"/>
    <m/>
    <m/>
    <x v="2"/>
  </r>
  <r>
    <s v="MQRP01"/>
    <s v="MAIRINQUE"/>
    <s v="Q2"/>
    <n v="11"/>
    <m/>
    <x v="17"/>
    <x v="4"/>
    <m/>
    <m/>
    <x v="0"/>
  </r>
  <r>
    <s v="MQPS01"/>
    <s v="MAIRINQUE"/>
    <s v="Q2"/>
    <n v="11"/>
    <m/>
    <x v="17"/>
    <x v="4"/>
    <m/>
    <m/>
    <x v="0"/>
  </r>
  <r>
    <s v="SLSPIT04"/>
    <s v="SAO PAULO"/>
    <s v="Q1"/>
    <n v="11"/>
    <m/>
    <x v="17"/>
    <x v="4"/>
    <m/>
    <m/>
    <x v="2"/>
  </r>
  <r>
    <s v="SACP05"/>
    <s v="SANTO ANDRE"/>
    <s v="Q4"/>
    <n v="11"/>
    <m/>
    <x v="17"/>
    <x v="4"/>
    <m/>
    <m/>
    <x v="3"/>
  </r>
  <r>
    <s v="SLSPAI06"/>
    <s v="SAO PAULO"/>
    <s v="Q3"/>
    <n v="11"/>
    <m/>
    <x v="17"/>
    <x v="4"/>
    <m/>
    <m/>
    <x v="1"/>
  </r>
  <r>
    <s v="SAUT01"/>
    <s v="SANTO ANDRE"/>
    <s v="Q4"/>
    <n v="11"/>
    <m/>
    <x v="17"/>
    <x v="4"/>
    <m/>
    <m/>
    <x v="3"/>
  </r>
  <r>
    <s v="SAVB02"/>
    <s v="SANTO ANDRE"/>
    <s v="Q4"/>
    <n v="11"/>
    <m/>
    <x v="17"/>
    <x v="4"/>
    <m/>
    <m/>
    <x v="3"/>
  </r>
  <r>
    <s v="SBPC01"/>
    <s v="SAO BERNARDO DO CAMPO"/>
    <s v="Q4"/>
    <n v="11"/>
    <m/>
    <x v="17"/>
    <x v="4"/>
    <m/>
    <m/>
    <x v="3"/>
  </r>
  <r>
    <s v="SLSPBV05"/>
    <s v="SAO PAULO"/>
    <s v="Q4"/>
    <n v="11"/>
    <m/>
    <x v="17"/>
    <x v="4"/>
    <m/>
    <m/>
    <x v="3"/>
  </r>
  <r>
    <s v="SLSPBV20"/>
    <s v="SAO PAULO"/>
    <s v="Q4"/>
    <n v="11"/>
    <m/>
    <x v="17"/>
    <x v="4"/>
    <m/>
    <m/>
    <x v="3"/>
  </r>
  <r>
    <s v="SLSPCO05"/>
    <s v="SAO PAULO"/>
    <s v="Q4"/>
    <n v="11"/>
    <m/>
    <x v="17"/>
    <x v="4"/>
    <m/>
    <m/>
    <x v="3"/>
  </r>
  <r>
    <s v="SLSPCO07"/>
    <s v="SAO PAULO"/>
    <s v="Q4"/>
    <n v="11"/>
    <m/>
    <x v="17"/>
    <x v="4"/>
    <m/>
    <m/>
    <x v="3"/>
  </r>
  <r>
    <s v="SP6014"/>
    <s v="SANTANA DE PARNAIBA"/>
    <s v="Q2"/>
    <n v="11"/>
    <m/>
    <x v="17"/>
    <x v="4"/>
    <m/>
    <m/>
    <x v="0"/>
  </r>
  <r>
    <s v="SP6020"/>
    <s v="SANTANA DE PARNAIBA"/>
    <s v="Q2"/>
    <n v="11"/>
    <m/>
    <x v="17"/>
    <x v="4"/>
    <m/>
    <m/>
    <x v="0"/>
  </r>
  <r>
    <s v="SLSPLJ02"/>
    <s v="SAO PAULO"/>
    <s v="Q1"/>
    <n v="11"/>
    <m/>
    <x v="17"/>
    <x v="4"/>
    <m/>
    <m/>
    <x v="2"/>
  </r>
  <r>
    <s v="SLSPAI10"/>
    <s v="SAO PAULO"/>
    <s v="Q3"/>
    <n v="11"/>
    <m/>
    <x v="17"/>
    <x v="4"/>
    <m/>
    <m/>
    <x v="1"/>
  </r>
  <r>
    <s v="SLSPBU01"/>
    <s v="SAO PAULO"/>
    <s v="Q3"/>
    <n v="11"/>
    <m/>
    <x v="17"/>
    <x v="4"/>
    <m/>
    <m/>
    <x v="1"/>
  </r>
  <r>
    <s v="SLSPBL01"/>
    <s v="SAO PAULO"/>
    <s v="Q2"/>
    <n v="11"/>
    <m/>
    <x v="17"/>
    <x v="4"/>
    <m/>
    <m/>
    <x v="0"/>
  </r>
  <r>
    <s v="SLSPCS04"/>
    <s v="SAO PAULO"/>
    <s v="Q4"/>
    <n v="11"/>
    <m/>
    <x v="17"/>
    <x v="4"/>
    <m/>
    <m/>
    <x v="3"/>
  </r>
  <r>
    <s v="SLSPCB01"/>
    <s v="SAO PAULO"/>
    <s v="Q3"/>
    <n v="11"/>
    <m/>
    <x v="17"/>
    <x v="4"/>
    <m/>
    <m/>
    <x v="1"/>
  </r>
  <r>
    <s v="SLSPCB11"/>
    <s v="SAO PAULO"/>
    <s v="Q3"/>
    <n v="11"/>
    <m/>
    <x v="17"/>
    <x v="4"/>
    <m/>
    <m/>
    <x v="1"/>
  </r>
  <r>
    <s v="SLSPCY03"/>
    <s v="SAO PAULO"/>
    <s v="Q4"/>
    <n v="11"/>
    <m/>
    <x v="17"/>
    <x v="4"/>
    <m/>
    <m/>
    <x v="3"/>
  </r>
  <r>
    <s v="SLSPCO04"/>
    <s v="SAO PAULO"/>
    <s v="Q2"/>
    <n v="11"/>
    <m/>
    <x v="17"/>
    <x v="4"/>
    <m/>
    <m/>
    <x v="0"/>
  </r>
  <r>
    <s v="SLSPIP05"/>
    <s v="SAO PAULO"/>
    <s v="Q4"/>
    <n v="11"/>
    <m/>
    <x v="17"/>
    <x v="4"/>
    <m/>
    <m/>
    <x v="3"/>
  </r>
  <r>
    <s v="SPJM01"/>
    <s v="SAO PAULO"/>
    <s v="Q4"/>
    <n v="11"/>
    <m/>
    <x v="17"/>
    <x v="4"/>
    <m/>
    <m/>
    <x v="3"/>
  </r>
  <r>
    <s v="SLSPJP01"/>
    <s v="SAO PAULO"/>
    <s v="Q4"/>
    <n v="11"/>
    <m/>
    <x v="17"/>
    <x v="4"/>
    <m/>
    <m/>
    <x v="3"/>
  </r>
  <r>
    <s v="SLSPJP07"/>
    <s v="SAO PAULO"/>
    <s v="Q4"/>
    <n v="11"/>
    <m/>
    <x v="17"/>
    <x v="4"/>
    <m/>
    <m/>
    <x v="3"/>
  </r>
  <r>
    <s v="SLSPJP09"/>
    <s v="SAO PAULO"/>
    <s v="Q4"/>
    <n v="11"/>
    <m/>
    <x v="17"/>
    <x v="4"/>
    <m/>
    <m/>
    <x v="3"/>
  </r>
  <r>
    <s v="SLSPSB04"/>
    <s v="SAO PAULO"/>
    <s v="Q1"/>
    <n v="11"/>
    <m/>
    <x v="17"/>
    <x v="4"/>
    <m/>
    <m/>
    <x v="2"/>
  </r>
  <r>
    <s v="SLSPCL05"/>
    <s v="SAO PAULO"/>
    <s v="Q3"/>
    <n v="11"/>
    <m/>
    <x v="17"/>
    <x v="4"/>
    <m/>
    <m/>
    <x v="1"/>
  </r>
  <r>
    <s v="SLSPCL06"/>
    <s v="SAO PAULO"/>
    <s v="Q3"/>
    <n v="11"/>
    <m/>
    <x v="17"/>
    <x v="4"/>
    <m/>
    <m/>
    <x v="1"/>
  </r>
  <r>
    <s v="SLSPCL07"/>
    <s v="SAO PAULO"/>
    <s v="Q3"/>
    <n v="11"/>
    <m/>
    <x v="17"/>
    <x v="4"/>
    <m/>
    <m/>
    <x v="1"/>
  </r>
  <r>
    <s v="SLSPCL11"/>
    <s v="SAO PAULO"/>
    <s v="Q3"/>
    <n v="11"/>
    <m/>
    <x v="17"/>
    <x v="4"/>
    <m/>
    <m/>
    <x v="1"/>
  </r>
  <r>
    <s v="SLSPSB10"/>
    <s v="SAO PAULO"/>
    <s v="Q1"/>
    <n v="11"/>
    <m/>
    <x v="17"/>
    <x v="4"/>
    <m/>
    <m/>
    <x v="2"/>
  </r>
  <r>
    <s v="SLSPJG01"/>
    <s v="SAO PAULO"/>
    <s v="Q2"/>
    <n v="11"/>
    <m/>
    <x v="17"/>
    <x v="4"/>
    <m/>
    <m/>
    <x v="0"/>
  </r>
  <r>
    <s v="SLSPCM07"/>
    <s v="SAO PAULO"/>
    <s v="Q3"/>
    <n v="11"/>
    <m/>
    <x v="17"/>
    <x v="4"/>
    <m/>
    <m/>
    <x v="1"/>
  </r>
  <r>
    <s v="SLSPJP18"/>
    <s v="SAO PAULO"/>
    <s v="Q4"/>
    <n v="11"/>
    <m/>
    <x v="17"/>
    <x v="4"/>
    <m/>
    <m/>
    <x v="3"/>
  </r>
  <r>
    <s v="SLSPJP48"/>
    <s v="SAO PAULO"/>
    <s v="Q4"/>
    <n v="11"/>
    <m/>
    <x v="17"/>
    <x v="4"/>
    <m/>
    <m/>
    <x v="3"/>
  </r>
  <r>
    <s v="SLSPLB07"/>
    <s v="SAO PAULO"/>
    <s v="Q4"/>
    <n v="11"/>
    <m/>
    <x v="17"/>
    <x v="4"/>
    <m/>
    <m/>
    <x v="3"/>
  </r>
  <r>
    <s v="SLSPCM09"/>
    <s v="DIADEMA"/>
    <s v="Q3"/>
    <n v="11"/>
    <m/>
    <x v="17"/>
    <x v="4"/>
    <m/>
    <m/>
    <x v="1"/>
  </r>
  <r>
    <s v="SLSPMC05"/>
    <s v="SAO PAULO"/>
    <s v="Q4"/>
    <n v="11"/>
    <m/>
    <x v="17"/>
    <x v="4"/>
    <m/>
    <m/>
    <x v="3"/>
  </r>
  <r>
    <s v="SLSPLP06"/>
    <s v="SAO PAULO"/>
    <s v="Q2"/>
    <n v="11"/>
    <m/>
    <x v="17"/>
    <x v="4"/>
    <m/>
    <m/>
    <x v="0"/>
  </r>
  <r>
    <s v="SLSPGR10"/>
    <s v="SAO PAULO"/>
    <s v="Q3"/>
    <n v="11"/>
    <m/>
    <x v="17"/>
    <x v="4"/>
    <m/>
    <m/>
    <x v="1"/>
  </r>
  <r>
    <s v="SLSPIB29"/>
    <s v="SAO PAULO"/>
    <s v="Q3"/>
    <n v="11"/>
    <m/>
    <x v="17"/>
    <x v="4"/>
    <m/>
    <m/>
    <x v="1"/>
  </r>
  <r>
    <s v="SLSPPA04"/>
    <s v="SAO PAULO"/>
    <s v="Q4"/>
    <n v="11"/>
    <m/>
    <x v="17"/>
    <x v="4"/>
    <m/>
    <m/>
    <x v="3"/>
  </r>
  <r>
    <s v="SLSPRE20"/>
    <s v="SAO PAULO"/>
    <s v="Q4"/>
    <n v="11"/>
    <m/>
    <x v="17"/>
    <x v="4"/>
    <m/>
    <m/>
    <x v="3"/>
  </r>
  <r>
    <s v="SLSPSA01"/>
    <s v="SAO PAULO"/>
    <s v="Q4"/>
    <n v="11"/>
    <m/>
    <x v="17"/>
    <x v="4"/>
    <m/>
    <m/>
    <x v="3"/>
  </r>
  <r>
    <s v="SLSPSA06"/>
    <s v="SAO PAULO"/>
    <s v="Q4"/>
    <n v="11"/>
    <m/>
    <x v="17"/>
    <x v="4"/>
    <m/>
    <m/>
    <x v="3"/>
  </r>
  <r>
    <s v="SLSPSA09"/>
    <s v="SAO PAULO"/>
    <s v="Q4"/>
    <n v="11"/>
    <m/>
    <x v="17"/>
    <x v="4"/>
    <m/>
    <m/>
    <x v="3"/>
  </r>
  <r>
    <s v="SLSPTC01"/>
    <s v="SAO PAULO"/>
    <s v="Q2"/>
    <n v="11"/>
    <m/>
    <x v="17"/>
    <x v="4"/>
    <m/>
    <m/>
    <x v="0"/>
  </r>
  <r>
    <s v="SLSPSC11"/>
    <s v="SAO PAULO"/>
    <s v="Q4"/>
    <n v="11"/>
    <m/>
    <x v="17"/>
    <x v="4"/>
    <m/>
    <m/>
    <x v="3"/>
  </r>
  <r>
    <s v="SLSPSC13"/>
    <s v="SAO PAULO"/>
    <s v="Q4"/>
    <n v="11"/>
    <m/>
    <x v="17"/>
    <x v="4"/>
    <m/>
    <m/>
    <x v="3"/>
  </r>
  <r>
    <s v="SLSPSC14"/>
    <s v="SAO PAULO"/>
    <s v="Q4"/>
    <n v="11"/>
    <m/>
    <x v="17"/>
    <x v="4"/>
    <m/>
    <m/>
    <x v="3"/>
  </r>
  <r>
    <s v="SLSPSD01"/>
    <s v="SAO PAULO"/>
    <s v="Q4"/>
    <n v="11"/>
    <m/>
    <x v="17"/>
    <x v="4"/>
    <m/>
    <m/>
    <x v="3"/>
  </r>
  <r>
    <s v="SLSPVR04"/>
    <s v="SAO PAULO"/>
    <s v="Q1"/>
    <n v="11"/>
    <m/>
    <x v="17"/>
    <x v="4"/>
    <m/>
    <m/>
    <x v="2"/>
  </r>
  <r>
    <s v="SLSPSD02"/>
    <s v="SAO PAULO"/>
    <s v="Q4"/>
    <n v="11"/>
    <m/>
    <x v="17"/>
    <x v="4"/>
    <m/>
    <m/>
    <x v="3"/>
  </r>
  <r>
    <s v="SLSPSD03"/>
    <s v="SAO PAULO"/>
    <s v="Q4"/>
    <n v="11"/>
    <m/>
    <x v="17"/>
    <x v="4"/>
    <m/>
    <m/>
    <x v="3"/>
  </r>
  <r>
    <s v="SLSPSE03"/>
    <s v="SAO PAULO"/>
    <s v="Q4"/>
    <n v="11"/>
    <m/>
    <x v="17"/>
    <x v="4"/>
    <m/>
    <m/>
    <x v="3"/>
  </r>
  <r>
    <s v="SLSPSE12"/>
    <s v="SAO PAULO"/>
    <s v="Q4"/>
    <n v="11"/>
    <m/>
    <x v="17"/>
    <x v="4"/>
    <m/>
    <m/>
    <x v="3"/>
  </r>
  <r>
    <s v="SLSPSE13"/>
    <s v="SAO PAULO"/>
    <s v="Q4"/>
    <n v="11"/>
    <m/>
    <x v="17"/>
    <x v="4"/>
    <m/>
    <m/>
    <x v="3"/>
  </r>
  <r>
    <s v="SLSPBF09"/>
    <s v="SAO PAULO"/>
    <s v="Q2"/>
    <n v="11"/>
    <m/>
    <x v="17"/>
    <x v="4"/>
    <m/>
    <m/>
    <x v="0"/>
  </r>
  <r>
    <s v="SLSPJS08"/>
    <s v="SAO PAULO"/>
    <s v="Q3"/>
    <n v="11"/>
    <m/>
    <x v="17"/>
    <x v="4"/>
    <m/>
    <m/>
    <x v="1"/>
  </r>
  <r>
    <s v="SLSPVM04"/>
    <s v="SAO PAULO"/>
    <s v="Q4"/>
    <n v="11"/>
    <m/>
    <x v="17"/>
    <x v="4"/>
    <m/>
    <m/>
    <x v="3"/>
  </r>
  <r>
    <s v="SLSPJS19"/>
    <s v="SAO PAULO"/>
    <s v="Q3"/>
    <n v="11"/>
    <m/>
    <x v="17"/>
    <x v="4"/>
    <m/>
    <m/>
    <x v="1"/>
  </r>
  <r>
    <s v="SLSPJS22"/>
    <s v="SAO PAULO"/>
    <s v="Q3"/>
    <n v="11"/>
    <m/>
    <x v="17"/>
    <x v="4"/>
    <m/>
    <m/>
    <x v="1"/>
  </r>
  <r>
    <s v="SLSPBF10"/>
    <s v="SAO PAULO"/>
    <s v="Q2"/>
    <n v="11"/>
    <m/>
    <x v="17"/>
    <x v="4"/>
    <m/>
    <m/>
    <x v="0"/>
  </r>
  <r>
    <s v="SLSPAH01"/>
    <s v="SAO PAULO"/>
    <s v="Q2"/>
    <n v="11"/>
    <m/>
    <x v="17"/>
    <x v="4"/>
    <m/>
    <m/>
    <x v="0"/>
  </r>
  <r>
    <s v="SLSPPD06"/>
    <s v="SAO PAULO"/>
    <s v="Q3"/>
    <n v="11"/>
    <m/>
    <x v="17"/>
    <x v="4"/>
    <m/>
    <m/>
    <x v="1"/>
  </r>
  <r>
    <s v="SLSPPN08"/>
    <s v="SAO PAULO"/>
    <s v="Q3"/>
    <n v="11"/>
    <m/>
    <x v="17"/>
    <x v="4"/>
    <m/>
    <m/>
    <x v="1"/>
  </r>
  <r>
    <s v="SLSPPZ17"/>
    <s v="SAO PAULO"/>
    <s v="Q2"/>
    <n v="11"/>
    <m/>
    <x v="17"/>
    <x v="4"/>
    <m/>
    <m/>
    <x v="0"/>
  </r>
  <r>
    <s v="SLSAHM01"/>
    <s v="SANTO ANDRE"/>
    <s v="Q4"/>
    <n v="11"/>
    <m/>
    <x v="17"/>
    <x v="4"/>
    <m/>
    <m/>
    <x v="3"/>
  </r>
  <r>
    <s v="SLSPTC08"/>
    <s v="SAO PAULO"/>
    <s v="Q2"/>
    <n v="11"/>
    <m/>
    <x v="17"/>
    <x v="4"/>
    <m/>
    <m/>
    <x v="0"/>
  </r>
  <r>
    <s v="SLSPFO06"/>
    <s v="SAO PAULO"/>
    <s v="Q2"/>
    <n v="11"/>
    <m/>
    <x v="17"/>
    <x v="4"/>
    <m/>
    <m/>
    <x v="0"/>
  </r>
  <r>
    <s v="SLSPVG13"/>
    <s v="SAO PAULO"/>
    <s v="Q2"/>
    <n v="11"/>
    <m/>
    <x v="17"/>
    <x v="4"/>
    <m/>
    <m/>
    <x v="0"/>
  </r>
  <r>
    <s v="SP3445"/>
    <s v="SAO PAULO"/>
    <s v="Q1"/>
    <n v="11"/>
    <m/>
    <x v="17"/>
    <x v="4"/>
    <m/>
    <m/>
    <x v="2"/>
  </r>
  <r>
    <s v="SP3563"/>
    <s v="SAO PAULO"/>
    <s v="Q1"/>
    <n v="11"/>
    <m/>
    <x v="17"/>
    <x v="4"/>
    <m/>
    <m/>
    <x v="2"/>
  </r>
  <r>
    <s v="SP3616"/>
    <s v="SAO PAULO"/>
    <s v="Q1"/>
    <n v="11"/>
    <m/>
    <x v="17"/>
    <x v="4"/>
    <m/>
    <m/>
    <x v="2"/>
  </r>
  <r>
    <s v="SP3628"/>
    <s v="SAO PAULO"/>
    <s v="Q1"/>
    <n v="11"/>
    <m/>
    <x v="17"/>
    <x v="4"/>
    <m/>
    <m/>
    <x v="2"/>
  </r>
  <r>
    <s v="SP3652"/>
    <s v="SAO PAULO"/>
    <s v="Q1"/>
    <n v="11"/>
    <m/>
    <x v="17"/>
    <x v="4"/>
    <m/>
    <m/>
    <x v="2"/>
  </r>
  <r>
    <s v="SP3654"/>
    <s v="SAO PAULO"/>
    <s v="Q1"/>
    <n v="11"/>
    <m/>
    <x v="17"/>
    <x v="4"/>
    <m/>
    <m/>
    <x v="2"/>
  </r>
  <r>
    <s v="SP3715"/>
    <s v="SAO PAULO"/>
    <s v="Q1"/>
    <n v="11"/>
    <m/>
    <x v="17"/>
    <x v="4"/>
    <m/>
    <m/>
    <x v="2"/>
  </r>
  <r>
    <s v="SLSPSM20"/>
    <s v="SAO PAULO"/>
    <s v="Q3"/>
    <n v="11"/>
    <m/>
    <x v="17"/>
    <x v="4"/>
    <m/>
    <m/>
    <x v="1"/>
  </r>
  <r>
    <s v="SLSPPT11"/>
    <s v="SAO PAULO"/>
    <s v="Q2"/>
    <n v="11"/>
    <m/>
    <x v="17"/>
    <x v="4"/>
    <m/>
    <m/>
    <x v="0"/>
  </r>
  <r>
    <s v="SLSPSM25"/>
    <s v="SAO PAULO"/>
    <s v="Q3"/>
    <n v="11"/>
    <m/>
    <x v="17"/>
    <x v="4"/>
    <m/>
    <m/>
    <x v="1"/>
  </r>
  <r>
    <s v="SLSPJR06"/>
    <s v="SAO PAULO"/>
    <s v="Q2"/>
    <n v="11"/>
    <m/>
    <x v="17"/>
    <x v="4"/>
    <m/>
    <m/>
    <x v="0"/>
  </r>
  <r>
    <s v="SLGRJB01"/>
    <s v="GUARULHOS"/>
    <s v="Q1"/>
    <n v="11"/>
    <m/>
    <x v="17"/>
    <x v="4"/>
    <m/>
    <m/>
    <x v="2"/>
  </r>
  <r>
    <s v="SLGRMA05"/>
    <s v="GUARULHOS"/>
    <s v="Q1"/>
    <n v="11"/>
    <m/>
    <x v="17"/>
    <x v="4"/>
    <m/>
    <m/>
    <x v="2"/>
  </r>
  <r>
    <s v="SLSPVA14"/>
    <s v="SAO PAULO"/>
    <s v="Q3"/>
    <n v="11"/>
    <m/>
    <x v="17"/>
    <x v="4"/>
    <m/>
    <m/>
    <x v="1"/>
  </r>
  <r>
    <s v="SLMABE07"/>
    <s v="MAUA"/>
    <s v="Q4"/>
    <n v="11"/>
    <m/>
    <x v="17"/>
    <x v="4"/>
    <m/>
    <m/>
    <x v="3"/>
  </r>
  <r>
    <s v="SLSPPN27"/>
    <s v="SAO PAULO"/>
    <s v="Q3"/>
    <n v="11"/>
    <m/>
    <x v="17"/>
    <x v="4"/>
    <m/>
    <m/>
    <x v="1"/>
  </r>
  <r>
    <s v="SLSPPN28"/>
    <s v="SAO PAULO"/>
    <s v="Q3"/>
    <n v="11"/>
    <m/>
    <x v="17"/>
    <x v="4"/>
    <m/>
    <m/>
    <x v="1"/>
  </r>
  <r>
    <s v="SLSPMM25"/>
    <s v="SAO PAULO"/>
    <s v="Q3"/>
    <n v="11"/>
    <m/>
    <x v="17"/>
    <x v="4"/>
    <m/>
    <m/>
    <x v="1"/>
  </r>
  <r>
    <s v="SP2238"/>
    <s v="SAO PAULO"/>
    <s v="Q3"/>
    <n v="11"/>
    <m/>
    <x v="17"/>
    <x v="4"/>
    <m/>
    <m/>
    <x v="1"/>
  </r>
  <r>
    <s v="SP2240"/>
    <s v="SAO PAULO"/>
    <s v="Q3"/>
    <n v="11"/>
    <m/>
    <x v="17"/>
    <x v="4"/>
    <m/>
    <m/>
    <x v="1"/>
  </r>
  <r>
    <s v="SP7096"/>
    <s v="GUARULHOS"/>
    <s v="Q1"/>
    <n v="11"/>
    <m/>
    <x v="17"/>
    <x v="4"/>
    <m/>
    <m/>
    <x v="2"/>
  </r>
  <r>
    <s v="SP2242"/>
    <s v="SAO PAULO"/>
    <s v="Q3"/>
    <n v="11"/>
    <m/>
    <x v="17"/>
    <x v="4"/>
    <m/>
    <m/>
    <x v="1"/>
  </r>
  <r>
    <s v="SP2335"/>
    <s v="SAO PAULO"/>
    <s v="Q3"/>
    <n v="11"/>
    <m/>
    <x v="17"/>
    <x v="4"/>
    <m/>
    <m/>
    <x v="1"/>
  </r>
  <r>
    <s v="SLSPSM46"/>
    <s v="SAO PAULO"/>
    <s v="Q3"/>
    <n v="11"/>
    <m/>
    <x v="17"/>
    <x v="4"/>
    <m/>
    <m/>
    <x v="1"/>
  </r>
  <r>
    <s v="SLSPJP20"/>
    <s v="SAO PAULO"/>
    <s v="Q4"/>
    <n v="11"/>
    <m/>
    <x v="17"/>
    <x v="4"/>
    <m/>
    <m/>
    <x v="3"/>
  </r>
  <r>
    <s v="SLSPPT12"/>
    <s v="SAO PAULO"/>
    <s v="Q2"/>
    <n v="11"/>
    <m/>
    <x v="17"/>
    <x v="4"/>
    <m/>
    <m/>
    <x v="0"/>
  </r>
  <r>
    <s v="SLSPLB15"/>
    <s v="SAO PAULO"/>
    <s v="Q4"/>
    <n v="11"/>
    <m/>
    <x v="17"/>
    <x v="4"/>
    <m/>
    <m/>
    <x v="3"/>
  </r>
  <r>
    <s v="SP5607"/>
    <s v="ITAPECERICA DA SERRA"/>
    <s v="Q3"/>
    <n v="11"/>
    <m/>
    <x v="17"/>
    <x v="4"/>
    <m/>
    <m/>
    <x v="1"/>
  </r>
  <r>
    <s v="SLSPCY05"/>
    <s v="SAO PAULO"/>
    <s v="Q4"/>
    <n v="11"/>
    <m/>
    <x v="17"/>
    <x v="4"/>
    <m/>
    <m/>
    <x v="3"/>
  </r>
  <r>
    <s v="SP5613"/>
    <s v="ITAPECERICA DA SERRA"/>
    <s v="Q3"/>
    <n v="11"/>
    <m/>
    <x v="17"/>
    <x v="4"/>
    <m/>
    <m/>
    <x v="1"/>
  </r>
  <r>
    <s v="SLIQJA01"/>
    <s v="ITAQUAQUECETUBA"/>
    <s v="Q1"/>
    <n v="11"/>
    <m/>
    <x v="17"/>
    <x v="4"/>
    <m/>
    <m/>
    <x v="2"/>
  </r>
  <r>
    <s v="SP4415"/>
    <s v="SAO PAULO"/>
    <s v="Q2"/>
    <n v="11"/>
    <m/>
    <x v="17"/>
    <x v="4"/>
    <m/>
    <m/>
    <x v="0"/>
  </r>
  <r>
    <s v="SLSPSD14"/>
    <s v="SAO PAULO"/>
    <s v="Q4"/>
    <n v="11"/>
    <m/>
    <x v="17"/>
    <x v="4"/>
    <m/>
    <m/>
    <x v="3"/>
  </r>
  <r>
    <s v="SLFVJD01"/>
    <s v="FERRAZ DE VASCONCELOS"/>
    <s v="Q1"/>
    <n v="11"/>
    <m/>
    <x v="17"/>
    <x v="4"/>
    <m/>
    <m/>
    <x v="2"/>
  </r>
  <r>
    <s v="SP4505"/>
    <s v="SAO PAULO"/>
    <s v="Q2"/>
    <n v="11"/>
    <m/>
    <x v="17"/>
    <x v="4"/>
    <m/>
    <m/>
    <x v="0"/>
  </r>
  <r>
    <s v="SA116R"/>
    <s v="SANTO ANDRE"/>
    <s v="Q4"/>
    <n v="11"/>
    <m/>
    <x v="17"/>
    <x v="4"/>
    <m/>
    <m/>
    <x v="3"/>
  </r>
  <r>
    <s v="SP5615"/>
    <s v="ITAPECERICA DA SERRA"/>
    <s v="Q3"/>
    <n v="11"/>
    <m/>
    <x v="17"/>
    <x v="4"/>
    <m/>
    <m/>
    <x v="1"/>
  </r>
  <r>
    <s v="SLTSPG01"/>
    <s v="TABOAO DA SERRA"/>
    <s v="Q3"/>
    <n v="11"/>
    <m/>
    <x v="17"/>
    <x v="4"/>
    <m/>
    <m/>
    <x v="1"/>
  </r>
  <r>
    <s v="SLTSPP01"/>
    <s v="TABOAO DA SERRA"/>
    <s v="Q3"/>
    <n v="11"/>
    <m/>
    <x v="17"/>
    <x v="4"/>
    <m/>
    <m/>
    <x v="1"/>
  </r>
  <r>
    <s v="SP8840"/>
    <s v="MOGI DAS CRUZES"/>
    <s v="Q1"/>
    <n v="11"/>
    <m/>
    <x v="17"/>
    <x v="4"/>
    <m/>
    <m/>
    <x v="2"/>
  </r>
  <r>
    <s v="SP064R"/>
    <s v="SAO PAULO"/>
    <s v="Q2"/>
    <n v="11"/>
    <m/>
    <x v="17"/>
    <x v="4"/>
    <m/>
    <m/>
    <x v="3"/>
  </r>
  <r>
    <s v="SP107R"/>
    <s v="SAO PAULO"/>
    <s v="Q4"/>
    <n v="11"/>
    <m/>
    <x v="17"/>
    <x v="4"/>
    <m/>
    <m/>
    <x v="3"/>
  </r>
  <r>
    <s v="SP106R"/>
    <s v="SAO PAULO"/>
    <s v="Q4"/>
    <n v="11"/>
    <m/>
    <x v="17"/>
    <x v="4"/>
    <m/>
    <m/>
    <x v="3"/>
  </r>
  <r>
    <s v="SP7074"/>
    <s v="GUARULHOS"/>
    <s v="Q1"/>
    <n v="11"/>
    <m/>
    <x v="17"/>
    <x v="4"/>
    <m/>
    <m/>
    <x v="2"/>
  </r>
  <r>
    <s v="SP0712"/>
    <s v="SAO PAULO"/>
    <s v="Q2"/>
    <n v="11"/>
    <m/>
    <x v="17"/>
    <x v="4"/>
    <m/>
    <m/>
    <x v="0"/>
  </r>
  <r>
    <s v="SP1559"/>
    <s v="SAO PAULO"/>
    <s v="Q3"/>
    <n v="11"/>
    <m/>
    <x v="17"/>
    <x v="4"/>
    <m/>
    <m/>
    <x v="1"/>
  </r>
  <r>
    <s v="SPX507"/>
    <s v="SAO PAULO"/>
    <s v="Q3"/>
    <n v="11"/>
    <m/>
    <x v="17"/>
    <x v="4"/>
    <m/>
    <m/>
    <x v="1"/>
  </r>
  <r>
    <s v="SPX560"/>
    <s v="SAO PAULO"/>
    <s v="Q3"/>
    <n v="11"/>
    <m/>
    <x v="17"/>
    <x v="4"/>
    <m/>
    <m/>
    <x v="1"/>
  </r>
  <r>
    <s v="SPX555"/>
    <s v="SAO PAULO"/>
    <s v="Q3"/>
    <n v="11"/>
    <m/>
    <x v="17"/>
    <x v="4"/>
    <m/>
    <m/>
    <x v="1"/>
  </r>
  <r>
    <s v="SPX579"/>
    <s v="SAO PAULO"/>
    <s v="Q3"/>
    <n v="11"/>
    <m/>
    <x v="17"/>
    <x v="4"/>
    <m/>
    <m/>
    <x v="1"/>
  </r>
  <r>
    <s v="SPX508"/>
    <s v="SAO PAULO"/>
    <s v="Q3"/>
    <n v="11"/>
    <m/>
    <x v="17"/>
    <x v="4"/>
    <m/>
    <m/>
    <x v="1"/>
  </r>
  <r>
    <s v="SPX568"/>
    <s v="SAO PAULO"/>
    <s v="Q3"/>
    <n v="11"/>
    <m/>
    <x v="17"/>
    <x v="4"/>
    <m/>
    <m/>
    <x v="1"/>
  </r>
  <r>
    <s v="SPX620"/>
    <s v="SAO PAULO"/>
    <s v="Q3"/>
    <n v="11"/>
    <m/>
    <x v="17"/>
    <x v="4"/>
    <m/>
    <m/>
    <x v="1"/>
  </r>
  <r>
    <s v="SPX614"/>
    <s v="SAO PAULO"/>
    <s v="Q3"/>
    <n v="11"/>
    <m/>
    <x v="17"/>
    <x v="4"/>
    <m/>
    <m/>
    <x v="1"/>
  </r>
  <r>
    <s v="SP5801"/>
    <s v="SAO ROQUE"/>
    <s v="Q2"/>
    <n v="11"/>
    <m/>
    <x v="17"/>
    <x v="4"/>
    <m/>
    <m/>
    <x v="0"/>
  </r>
  <r>
    <s v="SP5802"/>
    <s v="SAO ROQUE"/>
    <s v="Q2"/>
    <n v="11"/>
    <m/>
    <x v="17"/>
    <x v="4"/>
    <m/>
    <m/>
    <x v="0"/>
  </r>
  <r>
    <s v="GR030R"/>
    <s v="GUARULHOS"/>
    <s v="Q1"/>
    <n v="11"/>
    <m/>
    <x v="17"/>
    <x v="4"/>
    <m/>
    <m/>
    <x v="2"/>
  </r>
  <r>
    <s v="OS009R"/>
    <s v="OSASCO"/>
    <s v="Q2"/>
    <n v="11"/>
    <m/>
    <x v="17"/>
    <x v="4"/>
    <m/>
    <m/>
    <x v="0"/>
  </r>
  <r>
    <s v="SPLP12"/>
    <s v="SAO PAULO"/>
    <s v="Q2"/>
    <n v="11"/>
    <m/>
    <x v="17"/>
    <x v="4"/>
    <m/>
    <m/>
    <x v="0"/>
  </r>
  <r>
    <s v="SP115S"/>
    <s v="SAO PAULO"/>
    <s v="Q3"/>
    <n v="11"/>
    <m/>
    <x v="17"/>
    <x v="4"/>
    <m/>
    <m/>
    <x v="1"/>
  </r>
  <r>
    <s v="SP079S"/>
    <s v="SAO PAULO"/>
    <s v="Q3"/>
    <n v="11"/>
    <m/>
    <x v="17"/>
    <x v="4"/>
    <m/>
    <m/>
    <x v="1"/>
  </r>
  <r>
    <s v="SI3449"/>
    <s v="CUBATAO"/>
    <s v="STS"/>
    <n v="13"/>
    <m/>
    <x v="17"/>
    <x v="4"/>
    <m/>
    <m/>
    <x v="4"/>
  </r>
  <r>
    <s v="SI3451"/>
    <s v="CUBATAO"/>
    <s v="STS"/>
    <n v="13"/>
    <m/>
    <x v="17"/>
    <x v="4"/>
    <m/>
    <m/>
    <x v="4"/>
  </r>
  <r>
    <s v="SI3454"/>
    <s v="CUBATAO"/>
    <s v="STS"/>
    <n v="13"/>
    <m/>
    <x v="17"/>
    <x v="4"/>
    <m/>
    <m/>
    <x v="4"/>
  </r>
  <r>
    <s v="SI3456"/>
    <s v="CUBATAO"/>
    <s v="STS"/>
    <n v="13"/>
    <m/>
    <x v="17"/>
    <x v="4"/>
    <m/>
    <m/>
    <x v="4"/>
  </r>
  <r>
    <s v="EICT01"/>
    <s v="CANANEIA"/>
    <s v="STS"/>
    <n v="13"/>
    <m/>
    <x v="17"/>
    <x v="4"/>
    <m/>
    <m/>
    <x v="4"/>
  </r>
  <r>
    <s v="GJCT03"/>
    <s v="GUARUJA"/>
    <s v="STS"/>
    <n v="13"/>
    <m/>
    <x v="17"/>
    <x v="4"/>
    <m/>
    <m/>
    <x v="4"/>
  </r>
  <r>
    <s v="GJEN01"/>
    <s v="GUARUJA"/>
    <s v="STS"/>
    <n v="13"/>
    <m/>
    <x v="17"/>
    <x v="4"/>
    <m/>
    <m/>
    <x v="4"/>
  </r>
  <r>
    <s v="GJSR01"/>
    <s v="GUARUJA"/>
    <s v="STS"/>
    <n v="13"/>
    <m/>
    <x v="17"/>
    <x v="4"/>
    <m/>
    <m/>
    <x v="4"/>
  </r>
  <r>
    <s v="SI3119"/>
    <s v="GUARUJA"/>
    <s v="STS"/>
    <n v="13"/>
    <m/>
    <x v="17"/>
    <x v="4"/>
    <m/>
    <m/>
    <x v="4"/>
  </r>
  <r>
    <s v="SI3120"/>
    <s v="GUARUJA"/>
    <s v="STS"/>
    <n v="13"/>
    <m/>
    <x v="17"/>
    <x v="4"/>
    <m/>
    <m/>
    <x v="4"/>
  </r>
  <r>
    <s v="SI3107"/>
    <s v="GUARUJA"/>
    <s v="STS"/>
    <n v="13"/>
    <m/>
    <x v="17"/>
    <x v="4"/>
    <m/>
    <m/>
    <x v="4"/>
  </r>
  <r>
    <s v="GJJC01"/>
    <s v="GUARUJA"/>
    <s v="STS"/>
    <n v="13"/>
    <m/>
    <x v="17"/>
    <x v="4"/>
    <m/>
    <m/>
    <x v="4"/>
  </r>
  <r>
    <s v="GJSO02"/>
    <s v="GUARUJA"/>
    <s v="STS"/>
    <n v="13"/>
    <m/>
    <x v="17"/>
    <x v="4"/>
    <m/>
    <m/>
    <x v="4"/>
  </r>
  <r>
    <s v="SI3134"/>
    <s v="GUARUJA"/>
    <s v="STS"/>
    <n v="13"/>
    <m/>
    <x v="17"/>
    <x v="4"/>
    <m/>
    <m/>
    <x v="4"/>
  </r>
  <r>
    <s v="SI3138"/>
    <s v="GUARUJA"/>
    <s v="STS"/>
    <n v="13"/>
    <m/>
    <x v="17"/>
    <x v="4"/>
    <m/>
    <m/>
    <x v="4"/>
  </r>
  <r>
    <s v="PGVN01"/>
    <s v="PRAIA GRANDE"/>
    <s v="STS"/>
    <n v="13"/>
    <m/>
    <x v="17"/>
    <x v="4"/>
    <m/>
    <m/>
    <x v="4"/>
  </r>
  <r>
    <s v="PGVO01"/>
    <s v="PRAIA GRANDE"/>
    <s v="STS"/>
    <n v="13"/>
    <m/>
    <x v="17"/>
    <x v="4"/>
    <m/>
    <m/>
    <x v="4"/>
  </r>
  <r>
    <s v="CBBARP"/>
    <s v="CUBATAO"/>
    <s v="STS"/>
    <n v="13"/>
    <m/>
    <x v="17"/>
    <x v="4"/>
    <m/>
    <m/>
    <x v="4"/>
  </r>
  <r>
    <s v="ATVH01"/>
    <s v="ATIBAIA"/>
    <s v="JAI"/>
    <s v="JAI"/>
    <m/>
    <x v="17"/>
    <x v="4"/>
    <m/>
    <m/>
    <x v="5"/>
  </r>
  <r>
    <s v="ATJA01"/>
    <s v="ATIBAIA"/>
    <s v="JAI"/>
    <s v="JAI"/>
    <m/>
    <x v="17"/>
    <x v="4"/>
    <m/>
    <m/>
    <x v="5"/>
  </r>
  <r>
    <s v="SP7320"/>
    <s v="ATIBAIA"/>
    <s v="JAI"/>
    <s v="JAI"/>
    <m/>
    <x v="17"/>
    <x v="4"/>
    <m/>
    <m/>
    <x v="5"/>
  </r>
  <r>
    <s v="SP7317"/>
    <s v="ATIBAIA"/>
    <s v="JAI"/>
    <s v="JAI"/>
    <m/>
    <x v="17"/>
    <x v="4"/>
    <m/>
    <m/>
    <x v="5"/>
  </r>
  <r>
    <s v="BJDP01"/>
    <s v="BOM JESUS DOS PERDOES"/>
    <s v="JAI"/>
    <s v="JAI"/>
    <m/>
    <x v="17"/>
    <x v="4"/>
    <m/>
    <m/>
    <x v="5"/>
  </r>
  <r>
    <s v="JRCT01"/>
    <s v="JARINU"/>
    <s v="JAI"/>
    <s v="JAI"/>
    <m/>
    <x v="17"/>
    <x v="4"/>
    <m/>
    <m/>
    <x v="5"/>
  </r>
  <r>
    <s v="JRDI01"/>
    <s v="JARINU"/>
    <s v="JAI"/>
    <s v="JAI"/>
    <m/>
    <x v="17"/>
    <x v="4"/>
    <m/>
    <m/>
    <x v="5"/>
  </r>
  <r>
    <s v="JNNJ01"/>
    <s v="JUNDIAI"/>
    <s v="JAI"/>
    <s v="JAI"/>
    <m/>
    <x v="17"/>
    <x v="4"/>
    <m/>
    <m/>
    <x v="5"/>
  </r>
  <r>
    <s v="JNVL01"/>
    <s v="JUNDIAI"/>
    <s v="JAI"/>
    <s v="JAI"/>
    <m/>
    <x v="17"/>
    <x v="4"/>
    <m/>
    <m/>
    <x v="5"/>
  </r>
  <r>
    <s v="JNPQ01"/>
    <s v="JUNDIAI"/>
    <s v="JAI"/>
    <s v="JAI"/>
    <m/>
    <x v="17"/>
    <x v="4"/>
    <m/>
    <m/>
    <x v="5"/>
  </r>
  <r>
    <s v="SLSPCG06"/>
    <s v="SAO PAULO"/>
    <s v="Q4"/>
    <n v="11"/>
    <m/>
    <x v="17"/>
    <x v="5"/>
    <m/>
    <m/>
    <x v="3"/>
  </r>
  <r>
    <s v="SLSPIB31"/>
    <s v="SAO PAULO"/>
    <s v="Q4"/>
    <n v="11"/>
    <m/>
    <x v="17"/>
    <x v="5"/>
    <m/>
    <m/>
    <x v="3"/>
  </r>
  <r>
    <s v="SLSPVP05"/>
    <s v="SAO PAULO"/>
    <s v="Q4"/>
    <n v="11"/>
    <m/>
    <x v="17"/>
    <x v="5"/>
    <m/>
    <m/>
    <x v="3"/>
  </r>
  <r>
    <s v="CSPG01"/>
    <s v="CAIEIRAS"/>
    <s v="Q2"/>
    <n v="11"/>
    <m/>
    <x v="17"/>
    <x v="5"/>
    <m/>
    <m/>
    <x v="0"/>
  </r>
  <r>
    <s v="BACT02"/>
    <s v="CARAPICUIBA"/>
    <s v="Q2"/>
    <n v="11"/>
    <m/>
    <x v="17"/>
    <x v="5"/>
    <m/>
    <m/>
    <x v="0"/>
  </r>
  <r>
    <s v="COCA01"/>
    <s v="COTIA"/>
    <s v="Q2"/>
    <n v="11"/>
    <m/>
    <x v="17"/>
    <x v="5"/>
    <m/>
    <m/>
    <x v="0"/>
  </r>
  <r>
    <s v="DDJO01"/>
    <s v="SAO BERNARDO DO CAMPO"/>
    <s v="Q4"/>
    <n v="11"/>
    <m/>
    <x v="17"/>
    <x v="5"/>
    <m/>
    <m/>
    <x v="3"/>
  </r>
  <r>
    <s v="DDTB01"/>
    <s v="DIADEMA"/>
    <s v="Q4"/>
    <n v="11"/>
    <m/>
    <x v="17"/>
    <x v="5"/>
    <m/>
    <m/>
    <x v="3"/>
  </r>
  <r>
    <s v="DDVC02"/>
    <s v="DIADEMA"/>
    <s v="Q4"/>
    <n v="11"/>
    <m/>
    <x v="17"/>
    <x v="5"/>
    <m/>
    <m/>
    <x v="3"/>
  </r>
  <r>
    <s v="EBJC02"/>
    <s v="EMBU DAS ARTES"/>
    <s v="Q3"/>
    <n v="11"/>
    <m/>
    <x v="17"/>
    <x v="5"/>
    <m/>
    <m/>
    <x v="1"/>
  </r>
  <r>
    <s v="EBML01"/>
    <s v="TABOAO DA SERRA"/>
    <s v="Q3"/>
    <n v="11"/>
    <m/>
    <x v="17"/>
    <x v="5"/>
    <m/>
    <m/>
    <x v="1"/>
  </r>
  <r>
    <s v="EBML02"/>
    <s v="TABOAO DA SERRA"/>
    <s v="Q3"/>
    <n v="11"/>
    <m/>
    <x v="17"/>
    <x v="5"/>
    <m/>
    <m/>
    <x v="1"/>
  </r>
  <r>
    <s v="EBSM01"/>
    <s v="EMBU DAS ARTES"/>
    <s v="Q3"/>
    <n v="11"/>
    <m/>
    <x v="17"/>
    <x v="5"/>
    <m/>
    <m/>
    <x v="1"/>
  </r>
  <r>
    <s v="FVPD02"/>
    <s v="POA"/>
    <s v="Q1"/>
    <n v="11"/>
    <m/>
    <x v="17"/>
    <x v="5"/>
    <m/>
    <m/>
    <x v="2"/>
  </r>
  <r>
    <s v="GMCT02"/>
    <s v="GUARAREMA"/>
    <s v="Q1"/>
    <n v="11"/>
    <m/>
    <x v="17"/>
    <x v="5"/>
    <m/>
    <m/>
    <x v="2"/>
  </r>
  <r>
    <s v="GMLM01"/>
    <s v="GUARAREMA"/>
    <s v="Q1"/>
    <n v="11"/>
    <m/>
    <x v="17"/>
    <x v="5"/>
    <m/>
    <m/>
    <x v="2"/>
  </r>
  <r>
    <s v="GRCM06"/>
    <s v="GUARULHOS"/>
    <s v="Q1"/>
    <n v="11"/>
    <m/>
    <x v="17"/>
    <x v="5"/>
    <m/>
    <m/>
    <x v="2"/>
  </r>
  <r>
    <s v="GRCT01"/>
    <s v="GUARULHOS"/>
    <s v="Q1"/>
    <n v="11"/>
    <m/>
    <x v="17"/>
    <x v="5"/>
    <m/>
    <m/>
    <x v="2"/>
  </r>
  <r>
    <s v="GRJI01"/>
    <s v="GUARULHOS"/>
    <s v="Q1"/>
    <n v="11"/>
    <m/>
    <x v="17"/>
    <x v="5"/>
    <m/>
    <m/>
    <x v="2"/>
  </r>
  <r>
    <s v="GRJO01"/>
    <s v="GUARULHOS"/>
    <s v="Q1"/>
    <n v="11"/>
    <m/>
    <x v="17"/>
    <x v="5"/>
    <m/>
    <m/>
    <x v="2"/>
  </r>
  <r>
    <s v="GRMA02"/>
    <s v="GUARULHOS"/>
    <s v="Q1"/>
    <n v="11"/>
    <m/>
    <x v="17"/>
    <x v="5"/>
    <m/>
    <m/>
    <x v="2"/>
  </r>
  <r>
    <s v="GRPB01"/>
    <s v="GUARULHOS"/>
    <s v="Q1"/>
    <n v="11"/>
    <m/>
    <x v="17"/>
    <x v="5"/>
    <m/>
    <m/>
    <x v="2"/>
  </r>
  <r>
    <s v="GRPC01"/>
    <s v="GUARULHOS"/>
    <s v="Q1"/>
    <n v="11"/>
    <m/>
    <x v="17"/>
    <x v="5"/>
    <m/>
    <m/>
    <x v="2"/>
  </r>
  <r>
    <s v="GRPH01"/>
    <s v="GUARULHOS"/>
    <s v="Q1"/>
    <n v="11"/>
    <m/>
    <x v="17"/>
    <x v="5"/>
    <m/>
    <m/>
    <x v="2"/>
  </r>
  <r>
    <s v="GRSA01"/>
    <s v="GUARULHOS"/>
    <s v="Q1"/>
    <n v="11"/>
    <m/>
    <x v="17"/>
    <x v="5"/>
    <m/>
    <m/>
    <x v="2"/>
  </r>
  <r>
    <s v="GRSE01"/>
    <s v="GUARULHOS"/>
    <s v="Q1"/>
    <n v="11"/>
    <m/>
    <x v="17"/>
    <x v="5"/>
    <m/>
    <m/>
    <x v="2"/>
  </r>
  <r>
    <s v="GRSJ01"/>
    <s v="GUARULHOS"/>
    <s v="Q1"/>
    <n v="11"/>
    <m/>
    <x v="17"/>
    <x v="5"/>
    <m/>
    <m/>
    <x v="2"/>
  </r>
  <r>
    <s v="GRVE01"/>
    <s v="GUARULHOS"/>
    <s v="Q1"/>
    <n v="11"/>
    <m/>
    <x v="17"/>
    <x v="5"/>
    <m/>
    <m/>
    <x v="2"/>
  </r>
  <r>
    <s v="IQRD02"/>
    <s v="ITAQUAQUECETUBA"/>
    <s v="Q1"/>
    <n v="11"/>
    <m/>
    <x v="17"/>
    <x v="5"/>
    <m/>
    <m/>
    <x v="2"/>
  </r>
  <r>
    <s v="IQRM01"/>
    <s v="ITAQUAQUECETUBA"/>
    <s v="Q1"/>
    <n v="11"/>
    <m/>
    <x v="17"/>
    <x v="5"/>
    <m/>
    <m/>
    <x v="2"/>
  </r>
  <r>
    <s v="MCJP01"/>
    <s v="MOGI DAS CRUZES"/>
    <s v="Q1"/>
    <n v="11"/>
    <m/>
    <x v="17"/>
    <x v="5"/>
    <m/>
    <m/>
    <x v="2"/>
  </r>
  <r>
    <s v="SLSPAC05"/>
    <s v="SAO PAULO"/>
    <s v="Q1"/>
    <n v="11"/>
    <m/>
    <x v="17"/>
    <x v="5"/>
    <m/>
    <m/>
    <x v="2"/>
  </r>
  <r>
    <s v="SLSPBE02"/>
    <s v="SAO PAULO"/>
    <s v="Q1"/>
    <n v="11"/>
    <m/>
    <x v="17"/>
    <x v="5"/>
    <m/>
    <m/>
    <x v="2"/>
  </r>
  <r>
    <s v="SLSPBE07"/>
    <s v="SAO PAULO"/>
    <s v="Q1"/>
    <n v="11"/>
    <m/>
    <x v="17"/>
    <x v="5"/>
    <m/>
    <m/>
    <x v="2"/>
  </r>
  <r>
    <s v="SLSPBE08"/>
    <s v="SAO PAULO"/>
    <s v="Q1"/>
    <n v="11"/>
    <m/>
    <x v="17"/>
    <x v="5"/>
    <m/>
    <m/>
    <x v="2"/>
  </r>
  <r>
    <s v="SLSPCA03"/>
    <s v="SAO PAULO"/>
    <s v="Q1"/>
    <n v="11"/>
    <m/>
    <x v="17"/>
    <x v="5"/>
    <m/>
    <m/>
    <x v="2"/>
  </r>
  <r>
    <s v="ITPR03"/>
    <s v="ITU"/>
    <s v="Q2"/>
    <n v="11"/>
    <m/>
    <x v="17"/>
    <x v="5"/>
    <m/>
    <m/>
    <x v="0"/>
  </r>
  <r>
    <s v="ITPT01"/>
    <s v="ITU"/>
    <s v="Q2"/>
    <n v="11"/>
    <m/>
    <x v="17"/>
    <x v="5"/>
    <m/>
    <m/>
    <x v="0"/>
  </r>
  <r>
    <s v="ITRD03"/>
    <s v="ITU"/>
    <s v="Q2"/>
    <n v="11"/>
    <m/>
    <x v="17"/>
    <x v="5"/>
    <m/>
    <m/>
    <x v="0"/>
  </r>
  <r>
    <s v="RPJB02"/>
    <s v="RIBEIRAO PIRES"/>
    <s v="Q4"/>
    <n v="11"/>
    <m/>
    <x v="17"/>
    <x v="5"/>
    <m/>
    <m/>
    <x v="3"/>
  </r>
  <r>
    <s v="SLSPCI05"/>
    <s v="SAO PAULO"/>
    <s v="Q1"/>
    <n v="11"/>
    <m/>
    <x v="17"/>
    <x v="5"/>
    <m/>
    <m/>
    <x v="2"/>
  </r>
  <r>
    <s v="SLSPCI06"/>
    <s v="SAO PAULO"/>
    <s v="Q1"/>
    <n v="11"/>
    <m/>
    <x v="17"/>
    <x v="5"/>
    <m/>
    <m/>
    <x v="2"/>
  </r>
  <r>
    <s v="SLSPCN05"/>
    <s v="SAO PAULO"/>
    <s v="Q1"/>
    <n v="11"/>
    <m/>
    <x v="17"/>
    <x v="5"/>
    <m/>
    <m/>
    <x v="2"/>
  </r>
  <r>
    <s v="SLSPIT01"/>
    <s v="SAO PAULO"/>
    <s v="Q1"/>
    <n v="11"/>
    <m/>
    <x v="17"/>
    <x v="5"/>
    <m/>
    <m/>
    <x v="2"/>
  </r>
  <r>
    <s v="OSPA02"/>
    <s v="OSASCO"/>
    <s v="Q2"/>
    <n v="11"/>
    <m/>
    <x v="17"/>
    <x v="5"/>
    <m/>
    <m/>
    <x v="0"/>
  </r>
  <r>
    <s v="OSPD01"/>
    <s v="OSASCO"/>
    <s v="Q2"/>
    <n v="11"/>
    <m/>
    <x v="17"/>
    <x v="5"/>
    <m/>
    <m/>
    <x v="0"/>
  </r>
  <r>
    <s v="OSVO01"/>
    <s v="OSASCO"/>
    <s v="Q2"/>
    <n v="11"/>
    <m/>
    <x v="17"/>
    <x v="5"/>
    <m/>
    <m/>
    <x v="0"/>
  </r>
  <r>
    <s v="OSVQ01"/>
    <s v="OSASCO"/>
    <s v="Q2"/>
    <n v="11"/>
    <m/>
    <x v="17"/>
    <x v="5"/>
    <m/>
    <m/>
    <x v="0"/>
  </r>
  <r>
    <s v="OSVM02"/>
    <s v="OSASCO"/>
    <s v="Q2"/>
    <n v="11"/>
    <m/>
    <x v="17"/>
    <x v="5"/>
    <m/>
    <m/>
    <x v="0"/>
  </r>
  <r>
    <s v="SARB01"/>
    <s v="SANTO ANDRE"/>
    <s v="Q4"/>
    <n v="11"/>
    <m/>
    <x v="17"/>
    <x v="5"/>
    <m/>
    <m/>
    <x v="3"/>
  </r>
  <r>
    <s v="SAVR03"/>
    <s v="SANTO ANDRE"/>
    <s v="Q4"/>
    <n v="11"/>
    <m/>
    <x v="17"/>
    <x v="5"/>
    <m/>
    <m/>
    <x v="3"/>
  </r>
  <r>
    <s v="SBBN02"/>
    <s v="SAO BERNARDO DO CAMPO"/>
    <s v="Q4"/>
    <n v="11"/>
    <m/>
    <x v="17"/>
    <x v="5"/>
    <m/>
    <m/>
    <x v="3"/>
  </r>
  <r>
    <s v="SBFZ05"/>
    <s v="SAO BERNARDO DO CAMPO"/>
    <s v="Q4"/>
    <n v="11"/>
    <m/>
    <x v="17"/>
    <x v="5"/>
    <m/>
    <m/>
    <x v="3"/>
  </r>
  <r>
    <s v="SBJB01"/>
    <s v="SAO BERNARDO DO CAMPO"/>
    <s v="Q4"/>
    <n v="11"/>
    <m/>
    <x v="17"/>
    <x v="5"/>
    <m/>
    <m/>
    <x v="3"/>
  </r>
  <r>
    <s v="SBJM01"/>
    <s v="SAO BERNARDO DO CAMPO"/>
    <s v="Q4"/>
    <n v="11"/>
    <m/>
    <x v="17"/>
    <x v="5"/>
    <m/>
    <m/>
    <x v="3"/>
  </r>
  <r>
    <s v="SBJN01"/>
    <s v="SAO BERNARDO DO CAMPO"/>
    <s v="Q4"/>
    <n v="11"/>
    <m/>
    <x v="17"/>
    <x v="5"/>
    <m/>
    <m/>
    <x v="3"/>
  </r>
  <r>
    <s v="SBPC03"/>
    <s v="SAO BERNARDO DO CAMPO"/>
    <s v="Q4"/>
    <n v="11"/>
    <m/>
    <x v="17"/>
    <x v="5"/>
    <m/>
    <m/>
    <x v="3"/>
  </r>
  <r>
    <s v="SLSPBV08"/>
    <s v="SAO PAULO"/>
    <s v="Q4"/>
    <n v="11"/>
    <m/>
    <x v="17"/>
    <x v="5"/>
    <m/>
    <m/>
    <x v="3"/>
  </r>
  <r>
    <s v="SLSPBV21"/>
    <s v="SAO PAULO"/>
    <s v="Q4"/>
    <n v="11"/>
    <m/>
    <x v="17"/>
    <x v="5"/>
    <m/>
    <m/>
    <x v="3"/>
  </r>
  <r>
    <s v="SLSPLJ01"/>
    <s v="SAO PAULO"/>
    <s v="Q1"/>
    <n v="11"/>
    <m/>
    <x v="17"/>
    <x v="5"/>
    <m/>
    <m/>
    <x v="2"/>
  </r>
  <r>
    <s v="SPLJ08"/>
    <s v="SAO PAULO"/>
    <s v="Q1"/>
    <n v="11"/>
    <m/>
    <x v="17"/>
    <x v="5"/>
    <m/>
    <m/>
    <x v="2"/>
  </r>
  <r>
    <s v="SLSPBT02"/>
    <s v="SAO PAULO"/>
    <s v="Q2"/>
    <n v="11"/>
    <m/>
    <x v="17"/>
    <x v="5"/>
    <m/>
    <m/>
    <x v="0"/>
  </r>
  <r>
    <s v="SLSPBU10"/>
    <s v="SAO PAULO"/>
    <s v="Q3"/>
    <n v="11"/>
    <m/>
    <x v="17"/>
    <x v="5"/>
    <m/>
    <m/>
    <x v="1"/>
  </r>
  <r>
    <s v="SLSPCS09"/>
    <s v="SAO PAULO"/>
    <s v="Q4"/>
    <n v="11"/>
    <m/>
    <x v="17"/>
    <x v="5"/>
    <m/>
    <m/>
    <x v="3"/>
  </r>
  <r>
    <s v="SLSPCB06"/>
    <s v="SAO PAULO"/>
    <s v="Q3"/>
    <n v="11"/>
    <m/>
    <x v="17"/>
    <x v="5"/>
    <m/>
    <m/>
    <x v="1"/>
  </r>
  <r>
    <s v="SLSPCB18"/>
    <s v="SAO PAULO"/>
    <s v="Q3"/>
    <n v="11"/>
    <m/>
    <x v="17"/>
    <x v="5"/>
    <m/>
    <m/>
    <x v="1"/>
  </r>
  <r>
    <s v="SLSPCD03"/>
    <s v="SAO PAULO"/>
    <s v="Q3"/>
    <n v="11"/>
    <m/>
    <x v="17"/>
    <x v="5"/>
    <m/>
    <m/>
    <x v="1"/>
  </r>
  <r>
    <s v="SLSPCD04"/>
    <s v="SAO PAULO"/>
    <s v="Q3"/>
    <n v="11"/>
    <m/>
    <x v="17"/>
    <x v="5"/>
    <m/>
    <m/>
    <x v="1"/>
  </r>
  <r>
    <s v="SLSPCD10"/>
    <s v="SAO PAULO"/>
    <s v="Q3"/>
    <n v="11"/>
    <m/>
    <x v="17"/>
    <x v="5"/>
    <m/>
    <m/>
    <x v="1"/>
  </r>
  <r>
    <s v="SLSPIP07"/>
    <s v="SAO PAULO"/>
    <s v="Q4"/>
    <n v="11"/>
    <m/>
    <x v="17"/>
    <x v="5"/>
    <m/>
    <m/>
    <x v="3"/>
  </r>
  <r>
    <s v="SLSPCG05"/>
    <s v="SAO PAULO"/>
    <s v="Q3"/>
    <n v="11"/>
    <m/>
    <x v="17"/>
    <x v="5"/>
    <m/>
    <m/>
    <x v="1"/>
  </r>
  <r>
    <s v="SLSPCV08"/>
    <s v="SAO PAULO"/>
    <s v="Q2"/>
    <n v="11"/>
    <m/>
    <x v="17"/>
    <x v="5"/>
    <m/>
    <m/>
    <x v="0"/>
  </r>
  <r>
    <s v="SLSPCM05"/>
    <s v="SAO PAULO"/>
    <s v="Q3"/>
    <n v="11"/>
    <m/>
    <x v="17"/>
    <x v="5"/>
    <m/>
    <m/>
    <x v="1"/>
  </r>
  <r>
    <s v="SLSPJP15"/>
    <s v="SAO PAULO"/>
    <s v="Q4"/>
    <n v="11"/>
    <m/>
    <x v="17"/>
    <x v="5"/>
    <m/>
    <m/>
    <x v="3"/>
  </r>
  <r>
    <s v="SLSPLB02"/>
    <s v="SAO PAULO"/>
    <s v="Q4"/>
    <n v="11"/>
    <m/>
    <x v="17"/>
    <x v="5"/>
    <m/>
    <m/>
    <x v="3"/>
  </r>
  <r>
    <s v="SLSPCR04"/>
    <s v="SAO PAULO"/>
    <s v="Q3"/>
    <n v="11"/>
    <m/>
    <x v="17"/>
    <x v="5"/>
    <m/>
    <m/>
    <x v="1"/>
  </r>
  <r>
    <s v="SLSPGR02"/>
    <s v="SAO PAULO"/>
    <s v="Q3"/>
    <n v="11"/>
    <m/>
    <x v="17"/>
    <x v="5"/>
    <m/>
    <m/>
    <x v="1"/>
  </r>
  <r>
    <s v="SLSPMC01"/>
    <s v="SAO PAULO"/>
    <s v="Q4"/>
    <n v="11"/>
    <m/>
    <x v="17"/>
    <x v="5"/>
    <m/>
    <m/>
    <x v="3"/>
  </r>
  <r>
    <s v="SLSPGR08"/>
    <s v="SAO PAULO"/>
    <s v="Q3"/>
    <n v="11"/>
    <m/>
    <x v="17"/>
    <x v="5"/>
    <m/>
    <m/>
    <x v="1"/>
  </r>
  <r>
    <s v="SLSPIB11"/>
    <s v="SAO PAULO"/>
    <s v="Q3"/>
    <n v="11"/>
    <m/>
    <x v="17"/>
    <x v="5"/>
    <m/>
    <m/>
    <x v="1"/>
  </r>
  <r>
    <s v="SLSPSR05"/>
    <s v="SAO PAULO"/>
    <s v="Q1"/>
    <n v="11"/>
    <m/>
    <x v="17"/>
    <x v="5"/>
    <m/>
    <m/>
    <x v="2"/>
  </r>
  <r>
    <s v="SLSPSR09"/>
    <s v="SAO PAULO"/>
    <s v="Q1"/>
    <n v="11"/>
    <m/>
    <x v="17"/>
    <x v="5"/>
    <m/>
    <m/>
    <x v="2"/>
  </r>
  <r>
    <s v="SLSPIB20"/>
    <s v="SAO PAULO"/>
    <s v="Q3"/>
    <n v="11"/>
    <m/>
    <x v="17"/>
    <x v="5"/>
    <m/>
    <m/>
    <x v="1"/>
  </r>
  <r>
    <s v="SLSPIB42"/>
    <s v="SAO PAULO"/>
    <s v="Q3"/>
    <n v="11"/>
    <m/>
    <x v="17"/>
    <x v="5"/>
    <m/>
    <m/>
    <x v="1"/>
  </r>
  <r>
    <s v="SLSPIB44"/>
    <s v="SAO PAULO"/>
    <s v="Q3"/>
    <n v="11"/>
    <m/>
    <x v="17"/>
    <x v="5"/>
    <m/>
    <m/>
    <x v="1"/>
  </r>
  <r>
    <s v="SLSPIB49"/>
    <s v="SAO PAULO"/>
    <s v="Q3"/>
    <n v="11"/>
    <m/>
    <x v="17"/>
    <x v="5"/>
    <m/>
    <m/>
    <x v="1"/>
  </r>
  <r>
    <s v="SLSPIB51"/>
    <s v="SAO PAULO"/>
    <s v="Q3"/>
    <n v="11"/>
    <m/>
    <x v="17"/>
    <x v="5"/>
    <m/>
    <m/>
    <x v="1"/>
  </r>
  <r>
    <s v="SLSPVD01"/>
    <s v="SAO PAULO"/>
    <s v="Q1"/>
    <n v="11"/>
    <m/>
    <x v="17"/>
    <x v="5"/>
    <m/>
    <m/>
    <x v="2"/>
  </r>
  <r>
    <s v="SLSPVD03"/>
    <s v="SAO PAULO"/>
    <s v="Q1"/>
    <n v="11"/>
    <m/>
    <x v="17"/>
    <x v="5"/>
    <m/>
    <m/>
    <x v="2"/>
  </r>
  <r>
    <s v="SLSPVD04"/>
    <s v="SAO PAULO"/>
    <s v="Q1"/>
    <n v="11"/>
    <m/>
    <x v="17"/>
    <x v="5"/>
    <m/>
    <m/>
    <x v="2"/>
  </r>
  <r>
    <s v="SLSPVP04"/>
    <s v="SAO PAULO"/>
    <s v="Q1"/>
    <n v="11"/>
    <m/>
    <x v="17"/>
    <x v="5"/>
    <m/>
    <m/>
    <x v="2"/>
  </r>
  <r>
    <s v="SLSPVP06"/>
    <s v="SAO PAULO"/>
    <s v="Q1"/>
    <n v="11"/>
    <m/>
    <x v="17"/>
    <x v="5"/>
    <m/>
    <m/>
    <x v="2"/>
  </r>
  <r>
    <s v="SLSPVP08"/>
    <s v="SAO PAULO"/>
    <s v="Q1"/>
    <n v="11"/>
    <m/>
    <x v="17"/>
    <x v="5"/>
    <m/>
    <m/>
    <x v="2"/>
  </r>
  <r>
    <s v="SLSPVP09"/>
    <s v="SAO PAULO"/>
    <s v="Q1"/>
    <n v="11"/>
    <m/>
    <x v="17"/>
    <x v="5"/>
    <m/>
    <m/>
    <x v="2"/>
  </r>
  <r>
    <s v="SLSPSE04"/>
    <s v="SAO PAULO"/>
    <s v="Q4"/>
    <n v="11"/>
    <m/>
    <x v="17"/>
    <x v="5"/>
    <m/>
    <m/>
    <x v="3"/>
  </r>
  <r>
    <s v="SLSPSE05"/>
    <s v="SAO PAULO"/>
    <s v="Q4"/>
    <n v="11"/>
    <m/>
    <x v="17"/>
    <x v="5"/>
    <m/>
    <m/>
    <x v="3"/>
  </r>
  <r>
    <s v="SLSPSE06"/>
    <s v="SAO PAULO"/>
    <s v="Q4"/>
    <n v="11"/>
    <m/>
    <x v="17"/>
    <x v="5"/>
    <m/>
    <m/>
    <x v="3"/>
  </r>
  <r>
    <s v="SLSPVM09"/>
    <s v="SAO PAULO"/>
    <s v="Q4"/>
    <n v="11"/>
    <m/>
    <x v="17"/>
    <x v="5"/>
    <m/>
    <m/>
    <x v="3"/>
  </r>
  <r>
    <s v="SLSPLP21"/>
    <s v="SAO PAULO"/>
    <s v="Q2"/>
    <n v="11"/>
    <m/>
    <x v="17"/>
    <x v="5"/>
    <m/>
    <m/>
    <x v="0"/>
  </r>
  <r>
    <s v="SLSPBT07"/>
    <s v="SAO PAULO"/>
    <s v="Q2"/>
    <n v="11"/>
    <m/>
    <x v="17"/>
    <x v="5"/>
    <m/>
    <m/>
    <x v="0"/>
  </r>
  <r>
    <s v="SP0224"/>
    <s v="SAO PAULO"/>
    <s v="Q4"/>
    <n v="11"/>
    <m/>
    <x v="17"/>
    <x v="5"/>
    <m/>
    <m/>
    <x v="3"/>
  </r>
  <r>
    <s v="SP0418"/>
    <s v="SAO PAULO"/>
    <s v="Q4"/>
    <n v="11"/>
    <m/>
    <x v="17"/>
    <x v="5"/>
    <m/>
    <m/>
    <x v="3"/>
  </r>
  <r>
    <s v="SLSPJP26"/>
    <s v="SAO PAULO"/>
    <s v="Q4"/>
    <n v="11"/>
    <m/>
    <x v="17"/>
    <x v="5"/>
    <m/>
    <m/>
    <x v="3"/>
  </r>
  <r>
    <s v="SLSPMR08"/>
    <s v="SAO PAULO"/>
    <s v="Q3"/>
    <n v="11"/>
    <m/>
    <x v="17"/>
    <x v="5"/>
    <m/>
    <m/>
    <x v="1"/>
  </r>
  <r>
    <s v="SLSPVT04"/>
    <s v="SAO PAULO"/>
    <s v="Q1"/>
    <n v="11"/>
    <m/>
    <x v="17"/>
    <x v="5"/>
    <m/>
    <m/>
    <x v="2"/>
  </r>
  <r>
    <s v="SP2936"/>
    <s v="SAO PAULO"/>
    <s v="Q4"/>
    <n v="11"/>
    <m/>
    <x v="17"/>
    <x v="5"/>
    <m/>
    <m/>
    <x v="3"/>
  </r>
  <r>
    <s v="SP0730"/>
    <s v="SAO PAULO"/>
    <s v="Q1"/>
    <n v="11"/>
    <m/>
    <x v="17"/>
    <x v="5"/>
    <m/>
    <m/>
    <x v="2"/>
  </r>
  <r>
    <s v="SP2937"/>
    <s v="SAO PAULO"/>
    <s v="Q4"/>
    <n v="11"/>
    <m/>
    <x v="17"/>
    <x v="5"/>
    <m/>
    <m/>
    <x v="3"/>
  </r>
  <r>
    <s v="SP3110"/>
    <s v="SAO PAULO"/>
    <s v="Q4"/>
    <n v="11"/>
    <m/>
    <x v="17"/>
    <x v="5"/>
    <m/>
    <m/>
    <x v="3"/>
  </r>
  <r>
    <s v="SLSPPN14"/>
    <s v="SAO PAULO"/>
    <s v="Q3"/>
    <n v="11"/>
    <m/>
    <x v="17"/>
    <x v="5"/>
    <m/>
    <m/>
    <x v="1"/>
  </r>
  <r>
    <s v="SP3230"/>
    <s v="SAO PAULO"/>
    <s v="Q1"/>
    <n v="11"/>
    <m/>
    <x v="17"/>
    <x v="5"/>
    <m/>
    <m/>
    <x v="2"/>
  </r>
  <r>
    <s v="SLSPPT10"/>
    <s v="SAO PAULO"/>
    <s v="Q2"/>
    <n v="11"/>
    <m/>
    <x v="17"/>
    <x v="5"/>
    <m/>
    <m/>
    <x v="0"/>
  </r>
  <r>
    <s v="SP3716"/>
    <s v="SAO PAULO"/>
    <s v="Q1"/>
    <n v="11"/>
    <m/>
    <x v="17"/>
    <x v="5"/>
    <m/>
    <m/>
    <x v="2"/>
  </r>
  <r>
    <s v="SP3717"/>
    <s v="SAO PAULO"/>
    <s v="Q1"/>
    <n v="11"/>
    <m/>
    <x v="17"/>
    <x v="5"/>
    <m/>
    <m/>
    <x v="2"/>
  </r>
  <r>
    <s v="SP3724"/>
    <s v="SAO PAULO"/>
    <s v="Q1"/>
    <n v="11"/>
    <m/>
    <x v="17"/>
    <x v="5"/>
    <m/>
    <m/>
    <x v="2"/>
  </r>
  <r>
    <s v="SP3725"/>
    <s v="SAO PAULO"/>
    <s v="Q1"/>
    <n v="11"/>
    <m/>
    <x v="17"/>
    <x v="5"/>
    <m/>
    <m/>
    <x v="2"/>
  </r>
  <r>
    <s v="SP3752"/>
    <s v="SAO PAULO"/>
    <s v="Q1"/>
    <n v="11"/>
    <m/>
    <x v="17"/>
    <x v="5"/>
    <m/>
    <m/>
    <x v="2"/>
  </r>
  <r>
    <s v="SLGRVL02"/>
    <s v="GUARULHOS"/>
    <s v="Q1"/>
    <n v="11"/>
    <m/>
    <x v="17"/>
    <x v="5"/>
    <m/>
    <m/>
    <x v="2"/>
  </r>
  <r>
    <s v="SLSPBF16"/>
    <s v="SAO PAULO"/>
    <s v="Q2"/>
    <n v="11"/>
    <m/>
    <x v="17"/>
    <x v="5"/>
    <m/>
    <m/>
    <x v="0"/>
  </r>
  <r>
    <s v="SP7079"/>
    <s v="GUARULHOS"/>
    <s v="Q1"/>
    <n v="11"/>
    <m/>
    <x v="17"/>
    <x v="5"/>
    <m/>
    <m/>
    <x v="2"/>
  </r>
  <r>
    <s v="SP7080"/>
    <s v="GUARULHOS"/>
    <s v="Q1"/>
    <n v="11"/>
    <m/>
    <x v="17"/>
    <x v="5"/>
    <m/>
    <m/>
    <x v="2"/>
  </r>
  <r>
    <s v="SP7081"/>
    <s v="GUARULHOS"/>
    <s v="Q1"/>
    <n v="11"/>
    <m/>
    <x v="17"/>
    <x v="5"/>
    <m/>
    <m/>
    <x v="2"/>
  </r>
  <r>
    <s v="SP7086"/>
    <s v="GUARULHOS"/>
    <s v="Q1"/>
    <n v="11"/>
    <m/>
    <x v="17"/>
    <x v="5"/>
    <m/>
    <m/>
    <x v="2"/>
  </r>
  <r>
    <s v="SP1231"/>
    <s v="SAO PAULO"/>
    <s v="Q3"/>
    <n v="11"/>
    <m/>
    <x v="17"/>
    <x v="5"/>
    <m/>
    <m/>
    <x v="1"/>
  </r>
  <r>
    <s v="SLSPIB60"/>
    <s v="SAO PAULO"/>
    <s v="Q3"/>
    <n v="11"/>
    <m/>
    <x v="17"/>
    <x v="5"/>
    <m/>
    <m/>
    <x v="1"/>
  </r>
  <r>
    <s v="SLSPLP29"/>
    <s v="SAO PAULO"/>
    <s v="Q2"/>
    <n v="11"/>
    <m/>
    <x v="17"/>
    <x v="5"/>
    <m/>
    <m/>
    <x v="0"/>
  </r>
  <r>
    <s v="SP2241"/>
    <s v="SAO PAULO"/>
    <s v="Q3"/>
    <n v="11"/>
    <m/>
    <x v="17"/>
    <x v="5"/>
    <m/>
    <m/>
    <x v="1"/>
  </r>
  <r>
    <s v="SLSPGR14"/>
    <s v="SAO PAULO"/>
    <s v="Q3"/>
    <n v="11"/>
    <m/>
    <x v="17"/>
    <x v="5"/>
    <m/>
    <m/>
    <x v="1"/>
  </r>
  <r>
    <s v="SP7098"/>
    <s v="GUARULHOS"/>
    <s v="Q1"/>
    <n v="11"/>
    <m/>
    <x v="17"/>
    <x v="5"/>
    <m/>
    <m/>
    <x v="2"/>
  </r>
  <r>
    <s v="SP7099"/>
    <s v="GUARULHOS"/>
    <s v="Q1"/>
    <n v="11"/>
    <m/>
    <x v="17"/>
    <x v="5"/>
    <m/>
    <m/>
    <x v="2"/>
  </r>
  <r>
    <s v="SP7902"/>
    <s v="GUARULHOS"/>
    <s v="Q1"/>
    <n v="11"/>
    <m/>
    <x v="17"/>
    <x v="5"/>
    <m/>
    <m/>
    <x v="2"/>
  </r>
  <r>
    <s v="SP8735"/>
    <s v="ITAQUAQUECETUBA"/>
    <s v="Q1"/>
    <n v="11"/>
    <m/>
    <x v="17"/>
    <x v="5"/>
    <m/>
    <m/>
    <x v="2"/>
  </r>
  <r>
    <s v="SP8740"/>
    <s v="ITAQUAQUECETUBA"/>
    <s v="Q1"/>
    <n v="11"/>
    <m/>
    <x v="17"/>
    <x v="5"/>
    <m/>
    <m/>
    <x v="2"/>
  </r>
  <r>
    <s v="SLPAVR03"/>
    <s v="POA"/>
    <s v="Q1"/>
    <n v="11"/>
    <m/>
    <x v="17"/>
    <x v="5"/>
    <m/>
    <m/>
    <x v="2"/>
  </r>
  <r>
    <s v="SP8842"/>
    <s v="MOGI DAS CRUZES"/>
    <s v="Q1"/>
    <n v="11"/>
    <m/>
    <x v="17"/>
    <x v="5"/>
    <m/>
    <m/>
    <x v="2"/>
  </r>
  <r>
    <s v="SLTSPP03"/>
    <s v="TABOAO DA SERRA"/>
    <s v="Q3"/>
    <n v="11"/>
    <m/>
    <x v="17"/>
    <x v="5"/>
    <m/>
    <m/>
    <x v="1"/>
  </r>
  <r>
    <s v="SLTSRB01"/>
    <s v="TABOAO DA SERRA"/>
    <s v="Q3"/>
    <n v="11"/>
    <m/>
    <x v="17"/>
    <x v="5"/>
    <m/>
    <m/>
    <x v="1"/>
  </r>
  <r>
    <s v="SLEBHA01"/>
    <s v="EMBU DAS ARTES"/>
    <s v="Q3"/>
    <n v="11"/>
    <m/>
    <x v="17"/>
    <x v="5"/>
    <m/>
    <m/>
    <x v="1"/>
  </r>
  <r>
    <s v="SLSPAI09"/>
    <s v="SAO PAULO"/>
    <s v="Q3"/>
    <n v="11"/>
    <m/>
    <x v="17"/>
    <x v="5"/>
    <m/>
    <m/>
    <x v="1"/>
  </r>
  <r>
    <s v="SLSPCB16"/>
    <s v="SAO PAULO"/>
    <s v="Q3"/>
    <n v="11"/>
    <m/>
    <x v="17"/>
    <x v="5"/>
    <m/>
    <m/>
    <x v="1"/>
  </r>
  <r>
    <s v="SP4547"/>
    <s v="SAO PAULO"/>
    <s v="Q2"/>
    <n v="11"/>
    <m/>
    <x v="17"/>
    <x v="5"/>
    <m/>
    <m/>
    <x v="0"/>
  </r>
  <r>
    <s v="SLSPIB43"/>
    <s v="SAO PAULO"/>
    <s v="Q3"/>
    <n v="11"/>
    <m/>
    <x v="17"/>
    <x v="5"/>
    <m/>
    <m/>
    <x v="1"/>
  </r>
  <r>
    <s v="SLSPBV17"/>
    <s v="SAO PAULO"/>
    <s v="Q4"/>
    <n v="11"/>
    <m/>
    <x v="17"/>
    <x v="5"/>
    <m/>
    <m/>
    <x v="3"/>
  </r>
  <r>
    <s v="SLSPBV16"/>
    <s v="SAO PAULO"/>
    <s v="Q4"/>
    <n v="11"/>
    <m/>
    <x v="17"/>
    <x v="5"/>
    <m/>
    <m/>
    <x v="3"/>
  </r>
  <r>
    <s v="SLSPBV26"/>
    <s v="SAO PAULO"/>
    <s v="Q4"/>
    <n v="11"/>
    <m/>
    <x v="17"/>
    <x v="5"/>
    <m/>
    <m/>
    <x v="3"/>
  </r>
  <r>
    <s v="SLSPLB24"/>
    <s v="SAO PAULO"/>
    <s v="Q4"/>
    <n v="11"/>
    <m/>
    <x v="17"/>
    <x v="5"/>
    <m/>
    <m/>
    <x v="3"/>
  </r>
  <r>
    <s v="SP2819"/>
    <s v="SAO PAULO"/>
    <s v="Q4"/>
    <n v="11"/>
    <m/>
    <x v="17"/>
    <x v="5"/>
    <m/>
    <m/>
    <x v="3"/>
  </r>
  <r>
    <s v="SLSPSD22"/>
    <s v="SAO PAULO"/>
    <s v="Q4"/>
    <n v="11"/>
    <m/>
    <x v="17"/>
    <x v="5"/>
    <m/>
    <m/>
    <x v="3"/>
  </r>
  <r>
    <s v="SLSPSD28"/>
    <s v="SAO PAULO"/>
    <s v="Q4"/>
    <n v="11"/>
    <m/>
    <x v="17"/>
    <x v="5"/>
    <m/>
    <m/>
    <x v="3"/>
  </r>
  <r>
    <s v="SLSPSD20"/>
    <s v="SAO PAULO"/>
    <s v="Q4"/>
    <n v="11"/>
    <m/>
    <x v="17"/>
    <x v="5"/>
    <m/>
    <m/>
    <x v="3"/>
  </r>
  <r>
    <s v="SPY479"/>
    <s v="SAO PAULO"/>
    <s v="Q2"/>
    <n v="11"/>
    <m/>
    <x v="17"/>
    <x v="5"/>
    <m/>
    <m/>
    <x v="0"/>
  </r>
  <r>
    <s v="SPY481"/>
    <s v="SAO PAULO"/>
    <s v="Q2"/>
    <n v="11"/>
    <m/>
    <x v="17"/>
    <x v="5"/>
    <m/>
    <m/>
    <x v="0"/>
  </r>
  <r>
    <s v="SPY485"/>
    <s v="SAO PAULO"/>
    <s v="Q2"/>
    <n v="11"/>
    <m/>
    <x v="17"/>
    <x v="5"/>
    <m/>
    <m/>
    <x v="0"/>
  </r>
  <r>
    <s v="SPY491"/>
    <s v="SAO PAULO"/>
    <s v="Q2"/>
    <n v="11"/>
    <m/>
    <x v="17"/>
    <x v="5"/>
    <m/>
    <m/>
    <x v="0"/>
  </r>
  <r>
    <s v="SPY493"/>
    <s v="SAO PAULO"/>
    <s v="Q2"/>
    <n v="11"/>
    <m/>
    <x v="17"/>
    <x v="5"/>
    <m/>
    <m/>
    <x v="0"/>
  </r>
  <r>
    <s v="SPY495"/>
    <s v="SAO PAULO"/>
    <s v="Q2"/>
    <n v="11"/>
    <m/>
    <x v="17"/>
    <x v="5"/>
    <m/>
    <m/>
    <x v="0"/>
  </r>
  <r>
    <s v="SPY497"/>
    <s v="SAO PAULO"/>
    <s v="Q2"/>
    <n v="11"/>
    <m/>
    <x v="17"/>
    <x v="5"/>
    <m/>
    <m/>
    <x v="0"/>
  </r>
  <r>
    <s v="SPY499"/>
    <s v="SAO PAULO"/>
    <s v="Q2"/>
    <n v="11"/>
    <m/>
    <x v="17"/>
    <x v="5"/>
    <m/>
    <m/>
    <x v="0"/>
  </r>
  <r>
    <s v="SPY503"/>
    <s v="SAO PAULO"/>
    <s v="Q2"/>
    <n v="11"/>
    <m/>
    <x v="17"/>
    <x v="5"/>
    <m/>
    <m/>
    <x v="0"/>
  </r>
  <r>
    <s v="SPY511"/>
    <s v="SAO PAULO"/>
    <s v="Q2"/>
    <n v="11"/>
    <m/>
    <x v="17"/>
    <x v="5"/>
    <m/>
    <m/>
    <x v="0"/>
  </r>
  <r>
    <s v="SPY717"/>
    <s v="SAO PAULO"/>
    <s v="Q2"/>
    <n v="11"/>
    <m/>
    <x v="17"/>
    <x v="5"/>
    <m/>
    <m/>
    <x v="0"/>
  </r>
  <r>
    <s v="SPX517"/>
    <s v="SAO PAULO"/>
    <s v="Q3"/>
    <n v="11"/>
    <m/>
    <x v="17"/>
    <x v="5"/>
    <m/>
    <m/>
    <x v="1"/>
  </r>
  <r>
    <s v="SPX549"/>
    <s v="SAO PAULO"/>
    <s v="Q3"/>
    <n v="11"/>
    <m/>
    <x v="17"/>
    <x v="5"/>
    <m/>
    <m/>
    <x v="1"/>
  </r>
  <r>
    <s v="SPX533"/>
    <s v="SAO PAULO"/>
    <s v="Q3"/>
    <n v="11"/>
    <m/>
    <x v="17"/>
    <x v="5"/>
    <m/>
    <m/>
    <x v="1"/>
  </r>
  <r>
    <s v="SLSPCN08"/>
    <s v="SAO PAULO"/>
    <s v="Q1"/>
    <n v="11"/>
    <m/>
    <x v="17"/>
    <x v="5"/>
    <m/>
    <m/>
    <x v="2"/>
  </r>
  <r>
    <s v="SPX998"/>
    <s v="SAO PAULO"/>
    <s v="Q4"/>
    <n v="11"/>
    <m/>
    <x v="17"/>
    <x v="5"/>
    <m/>
    <m/>
    <x v="3"/>
  </r>
  <r>
    <s v="SPX518"/>
    <s v="SAO PAULO"/>
    <s v="Q4"/>
    <n v="11"/>
    <m/>
    <x v="17"/>
    <x v="5"/>
    <m/>
    <m/>
    <x v="3"/>
  </r>
  <r>
    <s v="SP5521"/>
    <s v="VARGEM GRANDE PAULISTA"/>
    <s v="Q2"/>
    <n v="11"/>
    <m/>
    <x v="17"/>
    <x v="5"/>
    <m/>
    <m/>
    <x v="0"/>
  </r>
  <r>
    <s v="SP5537"/>
    <s v="VARGEM GRANDE PAULISTA"/>
    <s v="Q2"/>
    <n v="11"/>
    <m/>
    <x v="17"/>
    <x v="5"/>
    <m/>
    <m/>
    <x v="0"/>
  </r>
  <r>
    <s v="SP5539"/>
    <s v="VARGEM GRANDE PAULISTA"/>
    <s v="Q2"/>
    <n v="11"/>
    <m/>
    <x v="17"/>
    <x v="5"/>
    <m/>
    <m/>
    <x v="0"/>
  </r>
  <r>
    <s v="AMIOMW01"/>
    <s v="ALUMINIO"/>
    <s v="Q2"/>
    <n v="11"/>
    <m/>
    <x v="17"/>
    <x v="5"/>
    <m/>
    <m/>
    <x v="0"/>
  </r>
  <r>
    <s v="SPLP16"/>
    <s v="SAO PAULO"/>
    <s v="Q2"/>
    <n v="11"/>
    <m/>
    <x v="17"/>
    <x v="5"/>
    <m/>
    <m/>
    <x v="0"/>
  </r>
  <r>
    <s v="SPSM16"/>
    <s v="SAO PAULO"/>
    <s v="Q3"/>
    <n v="11"/>
    <m/>
    <x v="17"/>
    <x v="5"/>
    <m/>
    <m/>
    <x v="1"/>
  </r>
  <r>
    <s v="GJEN02"/>
    <s v="GUARUJA"/>
    <s v="STS"/>
    <n v="13"/>
    <m/>
    <x v="17"/>
    <x v="5"/>
    <m/>
    <m/>
    <x v="4"/>
  </r>
  <r>
    <s v="GJVC01"/>
    <s v="GUARUJA"/>
    <s v="STS"/>
    <n v="13"/>
    <m/>
    <x v="17"/>
    <x v="5"/>
    <m/>
    <m/>
    <x v="4"/>
  </r>
  <r>
    <s v="SI3141"/>
    <s v="GUARUJA"/>
    <s v="STS"/>
    <n v="13"/>
    <m/>
    <x v="17"/>
    <x v="5"/>
    <m/>
    <m/>
    <x v="4"/>
  </r>
  <r>
    <s v="SI3133"/>
    <s v="GUARUJA"/>
    <s v="STS"/>
    <n v="13"/>
    <m/>
    <x v="17"/>
    <x v="5"/>
    <m/>
    <m/>
    <x v="4"/>
  </r>
  <r>
    <s v="SI3131"/>
    <s v="GUARUJA"/>
    <s v="STS"/>
    <n v="13"/>
    <m/>
    <x v="17"/>
    <x v="5"/>
    <m/>
    <m/>
    <x v="4"/>
  </r>
  <r>
    <s v="SI3129"/>
    <s v="GUARUJA"/>
    <s v="STS"/>
    <n v="13"/>
    <m/>
    <x v="17"/>
    <x v="5"/>
    <m/>
    <m/>
    <x v="4"/>
  </r>
  <r>
    <s v="SI3130"/>
    <s v="GUARUJA"/>
    <s v="STS"/>
    <n v="13"/>
    <m/>
    <x v="17"/>
    <x v="5"/>
    <m/>
    <m/>
    <x v="4"/>
  </r>
  <r>
    <s v="SI3135"/>
    <s v="GUARUJA"/>
    <s v="STS"/>
    <n v="13"/>
    <m/>
    <x v="17"/>
    <x v="5"/>
    <m/>
    <m/>
    <x v="4"/>
  </r>
  <r>
    <s v="SI3136"/>
    <s v="GUARUJA"/>
    <s v="STS"/>
    <n v="13"/>
    <m/>
    <x v="17"/>
    <x v="5"/>
    <m/>
    <m/>
    <x v="4"/>
  </r>
  <r>
    <s v="SI3137"/>
    <s v="GUARUJA"/>
    <s v="STS"/>
    <n v="13"/>
    <m/>
    <x v="17"/>
    <x v="5"/>
    <m/>
    <m/>
    <x v="4"/>
  </r>
  <r>
    <s v="SI3140"/>
    <s v="GUARUJA"/>
    <s v="STS"/>
    <n v="13"/>
    <m/>
    <x v="17"/>
    <x v="5"/>
    <m/>
    <m/>
    <x v="4"/>
  </r>
  <r>
    <s v="JQRD03"/>
    <s v="JUQUIA"/>
    <s v="STS"/>
    <n v="13"/>
    <m/>
    <x v="17"/>
    <x v="5"/>
    <m/>
    <m/>
    <x v="4"/>
  </r>
  <r>
    <s v="MOPG01"/>
    <s v="MONGAGUA"/>
    <s v="STS"/>
    <n v="13"/>
    <m/>
    <x v="17"/>
    <x v="5"/>
    <m/>
    <m/>
    <x v="4"/>
  </r>
  <r>
    <s v="MURD03"/>
    <s v="MIRACATU"/>
    <s v="STS"/>
    <n v="13"/>
    <m/>
    <x v="17"/>
    <x v="5"/>
    <m/>
    <m/>
    <x v="4"/>
  </r>
  <r>
    <s v="JQRD02"/>
    <s v="REGISTRO"/>
    <s v="STS"/>
    <n v="13"/>
    <m/>
    <x v="17"/>
    <x v="5"/>
    <m/>
    <m/>
    <x v="4"/>
  </r>
  <r>
    <s v="SI3030"/>
    <s v="SANTOS"/>
    <s v="STS"/>
    <n v="13"/>
    <m/>
    <x v="17"/>
    <x v="5"/>
    <m/>
    <m/>
    <x v="4"/>
  </r>
  <r>
    <s v="SI3372"/>
    <s v="SAO VICENTE"/>
    <s v="STS"/>
    <n v="13"/>
    <m/>
    <x v="17"/>
    <x v="5"/>
    <m/>
    <m/>
    <x v="4"/>
  </r>
  <r>
    <s v="SI3337"/>
    <s v="SAO VICENTE"/>
    <s v="STS"/>
    <n v="13"/>
    <m/>
    <x v="17"/>
    <x v="5"/>
    <m/>
    <m/>
    <x v="4"/>
  </r>
  <r>
    <s v="SI3348"/>
    <s v="SAO VICENTE"/>
    <s v="STS"/>
    <n v="13"/>
    <m/>
    <x v="17"/>
    <x v="5"/>
    <m/>
    <m/>
    <x v="4"/>
  </r>
  <r>
    <s v="SI3350"/>
    <s v="SAO VICENTE"/>
    <s v="STS"/>
    <n v="13"/>
    <m/>
    <x v="17"/>
    <x v="5"/>
    <m/>
    <m/>
    <x v="4"/>
  </r>
  <r>
    <s v="SI3354"/>
    <s v="SAO VICENTE"/>
    <s v="STS"/>
    <n v="13"/>
    <m/>
    <x v="17"/>
    <x v="5"/>
    <m/>
    <m/>
    <x v="4"/>
  </r>
  <r>
    <s v="SP7323"/>
    <s v="ATIBAIA"/>
    <s v="JAI"/>
    <s v="JAI"/>
    <m/>
    <x v="17"/>
    <x v="5"/>
    <m/>
    <m/>
    <x v="5"/>
  </r>
  <r>
    <s v="BPFD01"/>
    <s v="BRAGANCA PAULISTA"/>
    <s v="JAI"/>
    <s v="JAI"/>
    <m/>
    <x v="17"/>
    <x v="5"/>
    <m/>
    <m/>
    <x v="5"/>
  </r>
  <r>
    <s v="BPSL01"/>
    <s v="BRAGANCA PAULISTA"/>
    <s v="JAI"/>
    <s v="JAI"/>
    <m/>
    <x v="17"/>
    <x v="5"/>
    <m/>
    <m/>
    <x v="5"/>
  </r>
  <r>
    <s v="SP7612"/>
    <s v="BRAGANCA PAULISTA"/>
    <s v="JAI"/>
    <s v="JAI"/>
    <m/>
    <x v="17"/>
    <x v="5"/>
    <m/>
    <m/>
    <x v="5"/>
  </r>
  <r>
    <s v="CLBJ02"/>
    <s v="CAMPO LIMPO PAULISTA"/>
    <s v="JAI"/>
    <s v="JAI"/>
    <m/>
    <x v="17"/>
    <x v="5"/>
    <m/>
    <m/>
    <x v="5"/>
  </r>
  <r>
    <s v="IASA01"/>
    <s v="ITATIBA"/>
    <s v="JAI"/>
    <s v="JAI"/>
    <m/>
    <x v="17"/>
    <x v="5"/>
    <m/>
    <m/>
    <x v="5"/>
  </r>
  <r>
    <s v="IAPN01"/>
    <s v="ITATIBA"/>
    <s v="JAI"/>
    <s v="JAI"/>
    <m/>
    <x v="17"/>
    <x v="5"/>
    <m/>
    <m/>
    <x v="5"/>
  </r>
  <r>
    <s v="JYCT01"/>
    <s v="JOANOPOLIS"/>
    <s v="JAI"/>
    <s v="JAI"/>
    <m/>
    <x v="17"/>
    <x v="5"/>
    <m/>
    <m/>
    <x v="5"/>
  </r>
  <r>
    <s v="JNMR01"/>
    <s v="JUNDIAI"/>
    <s v="JAI"/>
    <s v="JAI"/>
    <m/>
    <x v="17"/>
    <x v="5"/>
    <m/>
    <m/>
    <x v="5"/>
  </r>
  <r>
    <s v="JTRB01"/>
    <s v="JUQUITIBA"/>
    <s v="Q1"/>
    <n v="11"/>
    <m/>
    <x v="17"/>
    <x v="6"/>
    <m/>
    <m/>
    <x v="2"/>
  </r>
  <r>
    <s v="JTRB02"/>
    <s v="JUQUITIBA"/>
    <s v="Q1"/>
    <n v="11"/>
    <m/>
    <x v="17"/>
    <x v="6"/>
    <m/>
    <m/>
    <x v="2"/>
  </r>
  <r>
    <s v="SLSPME51"/>
    <s v="SAO PAULO"/>
    <s v="Q4"/>
    <n v="11"/>
    <m/>
    <x v="17"/>
    <x v="6"/>
    <m/>
    <m/>
    <x v="3"/>
  </r>
  <r>
    <s v="SLSPTT10"/>
    <s v="SAO PAULO"/>
    <s v="Q4"/>
    <n v="11"/>
    <m/>
    <x v="17"/>
    <x v="6"/>
    <m/>
    <m/>
    <x v="3"/>
  </r>
  <r>
    <s v="SLSPIB58"/>
    <s v="SAO PAULO"/>
    <s v="Q1"/>
    <n v="11"/>
    <m/>
    <x v="17"/>
    <x v="6"/>
    <m/>
    <m/>
    <x v="2"/>
  </r>
  <r>
    <s v="ALSN01"/>
    <s v="ALUMINIO"/>
    <s v="Q2"/>
    <n v="11"/>
    <m/>
    <x v="17"/>
    <x v="6"/>
    <m/>
    <m/>
    <x v="0"/>
  </r>
  <r>
    <s v="ARVN01"/>
    <s v="ARACARIGUAMA"/>
    <s v="Q2"/>
    <n v="11"/>
    <m/>
    <x v="17"/>
    <x v="6"/>
    <m/>
    <m/>
    <x v="0"/>
  </r>
  <r>
    <s v="AJDI01"/>
    <s v="ARUJA"/>
    <s v="Q1"/>
    <n v="11"/>
    <m/>
    <x v="17"/>
    <x v="6"/>
    <m/>
    <m/>
    <x v="2"/>
  </r>
  <r>
    <s v="AJFR02"/>
    <s v="ARUJA"/>
    <s v="Q1"/>
    <n v="11"/>
    <m/>
    <x v="17"/>
    <x v="6"/>
    <m/>
    <m/>
    <x v="2"/>
  </r>
  <r>
    <s v="AJRB01"/>
    <s v="ARUJA"/>
    <s v="Q1"/>
    <n v="11"/>
    <m/>
    <x v="17"/>
    <x v="6"/>
    <m/>
    <m/>
    <x v="2"/>
  </r>
  <r>
    <s v="SLSNEN01"/>
    <s v="BARUERI"/>
    <s v="Q2"/>
    <n v="11"/>
    <m/>
    <x v="17"/>
    <x v="6"/>
    <m/>
    <m/>
    <x v="0"/>
  </r>
  <r>
    <s v="SP5227"/>
    <s v="BARUERI"/>
    <s v="Q2"/>
    <n v="11"/>
    <m/>
    <x v="17"/>
    <x v="6"/>
    <m/>
    <m/>
    <x v="0"/>
  </r>
  <r>
    <s v="SLBATM04"/>
    <s v="BARUERI"/>
    <s v="Q2"/>
    <n v="11"/>
    <m/>
    <x v="17"/>
    <x v="6"/>
    <m/>
    <m/>
    <x v="0"/>
  </r>
  <r>
    <s v="BAAH17"/>
    <s v="BARUERI"/>
    <s v="Q2"/>
    <n v="11"/>
    <m/>
    <x v="17"/>
    <x v="6"/>
    <m/>
    <m/>
    <x v="0"/>
  </r>
  <r>
    <s v="GRPB03"/>
    <s v="GUARULHOS"/>
    <s v="Q1"/>
    <n v="11"/>
    <m/>
    <x v="17"/>
    <x v="6"/>
    <m/>
    <m/>
    <x v="2"/>
  </r>
  <r>
    <s v="GRSE03"/>
    <s v="GUARULHOS"/>
    <s v="Q1"/>
    <n v="11"/>
    <m/>
    <x v="17"/>
    <x v="6"/>
    <m/>
    <m/>
    <x v="2"/>
  </r>
  <r>
    <s v="EGJS01"/>
    <s v="EMBU-GUACU"/>
    <s v="Q3"/>
    <n v="11"/>
    <m/>
    <x v="17"/>
    <x v="6"/>
    <m/>
    <m/>
    <x v="1"/>
  </r>
  <r>
    <s v="MCVP02"/>
    <s v="MOGI DAS CRUZES"/>
    <s v="Q1"/>
    <n v="11"/>
    <m/>
    <x v="17"/>
    <x v="6"/>
    <m/>
    <m/>
    <x v="2"/>
  </r>
  <r>
    <s v="SLSPAR02"/>
    <s v="SAO PAULO"/>
    <s v="Q1"/>
    <n v="11"/>
    <m/>
    <x v="17"/>
    <x v="6"/>
    <m/>
    <m/>
    <x v="2"/>
  </r>
  <r>
    <s v="SLSPAR07"/>
    <s v="SAO PAULO"/>
    <s v="Q1"/>
    <n v="11"/>
    <m/>
    <x v="17"/>
    <x v="6"/>
    <m/>
    <m/>
    <x v="2"/>
  </r>
  <r>
    <s v="SLSPCA02"/>
    <s v="SAO PAULO"/>
    <s v="Q1"/>
    <n v="11"/>
    <m/>
    <x v="17"/>
    <x v="6"/>
    <m/>
    <m/>
    <x v="2"/>
  </r>
  <r>
    <s v="LSCT01"/>
    <s v="SAO LOURENCO DA SERRA"/>
    <s v="Q3"/>
    <n v="11"/>
    <m/>
    <x v="17"/>
    <x v="6"/>
    <m/>
    <m/>
    <x v="1"/>
  </r>
  <r>
    <s v="LSRB01"/>
    <s v="SAO LOURENCO DA SERRA"/>
    <s v="Q3"/>
    <n v="11"/>
    <m/>
    <x v="17"/>
    <x v="6"/>
    <m/>
    <m/>
    <x v="1"/>
  </r>
  <r>
    <s v="SLIPCS01"/>
    <s v="ITAPEVI"/>
    <s v="Q2"/>
    <n v="11"/>
    <m/>
    <x v="17"/>
    <x v="6"/>
    <m/>
    <m/>
    <x v="0"/>
  </r>
  <r>
    <s v="SLIPJM01"/>
    <s v="ITAPEVI"/>
    <s v="Q2"/>
    <n v="11"/>
    <m/>
    <x v="17"/>
    <x v="6"/>
    <m/>
    <m/>
    <x v="0"/>
  </r>
  <r>
    <s v="SP5313"/>
    <s v="ITAPEVI"/>
    <s v="Q2"/>
    <n v="11"/>
    <m/>
    <x v="17"/>
    <x v="6"/>
    <m/>
    <m/>
    <x v="0"/>
  </r>
  <r>
    <s v="ITRD02"/>
    <s v="ITU"/>
    <s v="Q2"/>
    <n v="11"/>
    <m/>
    <x v="17"/>
    <x v="6"/>
    <m/>
    <m/>
    <x v="0"/>
  </r>
  <r>
    <s v="JDJB02"/>
    <s v="JANDIRA"/>
    <s v="Q2"/>
    <n v="11"/>
    <m/>
    <x v="17"/>
    <x v="6"/>
    <m/>
    <m/>
    <x v="0"/>
  </r>
  <r>
    <s v="JDJB03"/>
    <s v="JANDIRA"/>
    <s v="Q2"/>
    <n v="11"/>
    <m/>
    <x v="17"/>
    <x v="6"/>
    <m/>
    <m/>
    <x v="0"/>
  </r>
  <r>
    <s v="MRLP01"/>
    <s v="MAIRIPORA"/>
    <s v="Q2"/>
    <n v="11"/>
    <m/>
    <x v="17"/>
    <x v="6"/>
    <m/>
    <m/>
    <x v="0"/>
  </r>
  <r>
    <s v="MRVR01"/>
    <s v="MAIRIPORA"/>
    <s v="Q2"/>
    <n v="11"/>
    <m/>
    <x v="17"/>
    <x v="6"/>
    <m/>
    <m/>
    <x v="0"/>
  </r>
  <r>
    <s v="SLSPCI01"/>
    <s v="SAO PAULO"/>
    <s v="Q1"/>
    <n v="11"/>
    <m/>
    <x v="17"/>
    <x v="6"/>
    <m/>
    <m/>
    <x v="2"/>
  </r>
  <r>
    <s v="SLSPCN10"/>
    <s v="SAO PAULO"/>
    <s v="Q1"/>
    <n v="11"/>
    <m/>
    <x v="17"/>
    <x v="6"/>
    <m/>
    <m/>
    <x v="2"/>
  </r>
  <r>
    <s v="SLSPEM05"/>
    <s v="SAO PAULO"/>
    <s v="Q1"/>
    <n v="11"/>
    <m/>
    <x v="17"/>
    <x v="6"/>
    <m/>
    <m/>
    <x v="2"/>
  </r>
  <r>
    <s v="SLSPIA10"/>
    <s v="SAO PAULO"/>
    <s v="Q1"/>
    <n v="11"/>
    <m/>
    <x v="17"/>
    <x v="6"/>
    <m/>
    <m/>
    <x v="2"/>
  </r>
  <r>
    <s v="SLSPIA13"/>
    <s v="SAO PAULO"/>
    <s v="Q1"/>
    <n v="11"/>
    <m/>
    <x v="17"/>
    <x v="6"/>
    <m/>
    <m/>
    <x v="2"/>
  </r>
  <r>
    <s v="OSCD01"/>
    <s v="OSASCO"/>
    <s v="Q2"/>
    <n v="11"/>
    <m/>
    <x v="17"/>
    <x v="6"/>
    <m/>
    <m/>
    <x v="0"/>
  </r>
  <r>
    <s v="OSJE01"/>
    <s v="OSASCO"/>
    <s v="Q2"/>
    <n v="11"/>
    <m/>
    <x v="17"/>
    <x v="6"/>
    <m/>
    <m/>
    <x v="0"/>
  </r>
  <r>
    <s v="OSJH01"/>
    <s v="OSASCO"/>
    <s v="Q2"/>
    <n v="11"/>
    <m/>
    <x v="17"/>
    <x v="6"/>
    <m/>
    <m/>
    <x v="0"/>
  </r>
  <r>
    <s v="OSJO01"/>
    <s v="OSASCO"/>
    <s v="Q2"/>
    <n v="11"/>
    <m/>
    <x v="17"/>
    <x v="6"/>
    <m/>
    <m/>
    <x v="0"/>
  </r>
  <r>
    <s v="OSRR01"/>
    <s v="OSASCO"/>
    <s v="Q2"/>
    <n v="11"/>
    <m/>
    <x v="17"/>
    <x v="6"/>
    <m/>
    <m/>
    <x v="0"/>
  </r>
  <r>
    <s v="OSVI01"/>
    <s v="OSASCO"/>
    <s v="Q2"/>
    <n v="11"/>
    <m/>
    <x v="17"/>
    <x v="6"/>
    <m/>
    <m/>
    <x v="0"/>
  </r>
  <r>
    <s v="OSVQ03"/>
    <s v="OSASCO"/>
    <s v="Q2"/>
    <n v="11"/>
    <m/>
    <x v="17"/>
    <x v="6"/>
    <m/>
    <m/>
    <x v="0"/>
  </r>
  <r>
    <s v="SLSPIT06"/>
    <s v="SAO PAULO"/>
    <s v="Q1"/>
    <n v="11"/>
    <m/>
    <x v="17"/>
    <x v="6"/>
    <m/>
    <m/>
    <x v="2"/>
  </r>
  <r>
    <s v="SAVG01"/>
    <s v="SANTO ANDRE"/>
    <s v="Q4"/>
    <n v="11"/>
    <m/>
    <x v="17"/>
    <x v="6"/>
    <m/>
    <m/>
    <x v="3"/>
  </r>
  <r>
    <s v="SBPI01"/>
    <s v="SAO BERNARDO DO CAMPO"/>
    <s v="Q4"/>
    <n v="11"/>
    <m/>
    <x v="17"/>
    <x v="6"/>
    <m/>
    <m/>
    <x v="3"/>
  </r>
  <r>
    <s v="SBPQ01"/>
    <s v="SAO BERNARDO DO CAMPO"/>
    <s v="Q4"/>
    <n v="11"/>
    <m/>
    <x v="17"/>
    <x v="6"/>
    <m/>
    <m/>
    <x v="3"/>
  </r>
  <r>
    <s v="SLBR01"/>
    <s v="SALTO"/>
    <s v="Q2"/>
    <n v="11"/>
    <m/>
    <x v="17"/>
    <x v="6"/>
    <m/>
    <m/>
    <x v="0"/>
  </r>
  <r>
    <s v="SBVV02"/>
    <s v="SAO BERNARDO DO CAMPO"/>
    <s v="Q4"/>
    <n v="11"/>
    <m/>
    <x v="17"/>
    <x v="6"/>
    <m/>
    <m/>
    <x v="3"/>
  </r>
  <r>
    <s v="SCBV02"/>
    <s v="SAO CAETANO DO SUL"/>
    <s v="Q4"/>
    <n v="11"/>
    <m/>
    <x v="17"/>
    <x v="6"/>
    <m/>
    <m/>
    <x v="3"/>
  </r>
  <r>
    <s v="SCSP02"/>
    <s v="SAO CAETANO DO SUL"/>
    <s v="Q4"/>
    <n v="11"/>
    <m/>
    <x v="17"/>
    <x v="6"/>
    <m/>
    <m/>
    <x v="3"/>
  </r>
  <r>
    <s v="SLSNSL01"/>
    <s v="SANTANA DE PARNAIBA"/>
    <s v="Q2"/>
    <n v="11"/>
    <m/>
    <x v="17"/>
    <x v="6"/>
    <m/>
    <m/>
    <x v="0"/>
  </r>
  <r>
    <s v="SLSNAH02"/>
    <s v="SANTANA DE PARNAIBA"/>
    <s v="Q2"/>
    <n v="11"/>
    <m/>
    <x v="17"/>
    <x v="6"/>
    <m/>
    <m/>
    <x v="0"/>
  </r>
  <r>
    <s v="SLSNAH03"/>
    <s v="SANTANA DE PARNAIBA"/>
    <s v="Q2"/>
    <n v="11"/>
    <m/>
    <x v="17"/>
    <x v="6"/>
    <m/>
    <m/>
    <x v="0"/>
  </r>
  <r>
    <s v="SPJC03"/>
    <s v="SAO PAULO"/>
    <s v="Q1"/>
    <n v="11"/>
    <m/>
    <x v="17"/>
    <x v="6"/>
    <m/>
    <m/>
    <x v="2"/>
  </r>
  <r>
    <s v="SLSPJH02"/>
    <s v="SAO PAULO"/>
    <s v="Q1"/>
    <n v="11"/>
    <m/>
    <x v="17"/>
    <x v="6"/>
    <m/>
    <m/>
    <x v="2"/>
  </r>
  <r>
    <s v="SLSPAN01"/>
    <s v="SAO PAULO"/>
    <s v="Q2"/>
    <n v="11"/>
    <m/>
    <x v="17"/>
    <x v="6"/>
    <m/>
    <m/>
    <x v="1"/>
  </r>
  <r>
    <s v="SLSPPC01"/>
    <s v="SAO PAULO"/>
    <s v="Q1"/>
    <n v="11"/>
    <m/>
    <x v="17"/>
    <x v="6"/>
    <m/>
    <m/>
    <x v="2"/>
  </r>
  <r>
    <s v="SLSPPC03"/>
    <s v="SAO PAULO"/>
    <s v="Q1"/>
    <n v="11"/>
    <m/>
    <x v="17"/>
    <x v="6"/>
    <m/>
    <m/>
    <x v="2"/>
  </r>
  <r>
    <s v="SLSPBF05"/>
    <s v="SAO PAULO"/>
    <s v="Q2"/>
    <n v="11"/>
    <m/>
    <x v="17"/>
    <x v="6"/>
    <m/>
    <m/>
    <x v="0"/>
  </r>
  <r>
    <s v="SLSPPH02"/>
    <s v="SAO PAULO"/>
    <s v="Q1"/>
    <n v="11"/>
    <m/>
    <x v="17"/>
    <x v="6"/>
    <m/>
    <m/>
    <x v="2"/>
  </r>
  <r>
    <s v="SLSPCB17"/>
    <s v="SAO PAULO"/>
    <s v="Q3"/>
    <n v="11"/>
    <m/>
    <x v="17"/>
    <x v="6"/>
    <m/>
    <m/>
    <x v="1"/>
  </r>
  <r>
    <s v="SLSPCG02"/>
    <s v="SAO PAULO"/>
    <s v="Q3"/>
    <n v="11"/>
    <m/>
    <x v="17"/>
    <x v="6"/>
    <m/>
    <m/>
    <x v="1"/>
  </r>
  <r>
    <s v="SLSPPR07"/>
    <s v="SAO PAULO"/>
    <s v="Q1"/>
    <n v="11"/>
    <m/>
    <x v="17"/>
    <x v="6"/>
    <m/>
    <m/>
    <x v="2"/>
  </r>
  <r>
    <s v="SLSPCG10"/>
    <s v="SAO PAULO"/>
    <s v="Q3"/>
    <n v="11"/>
    <m/>
    <x v="17"/>
    <x v="6"/>
    <m/>
    <m/>
    <x v="1"/>
  </r>
  <r>
    <s v="SLSPJP12"/>
    <s v="SAO PAULO"/>
    <s v="Q4"/>
    <n v="11"/>
    <m/>
    <x v="17"/>
    <x v="6"/>
    <m/>
    <m/>
    <x v="3"/>
  </r>
  <r>
    <s v="SLSPCG12"/>
    <s v="SAO PAULO"/>
    <s v="Q3"/>
    <n v="11"/>
    <m/>
    <x v="17"/>
    <x v="6"/>
    <m/>
    <m/>
    <x v="1"/>
  </r>
  <r>
    <s v="SLSPCL04"/>
    <s v="SAO PAULO"/>
    <s v="Q3"/>
    <n v="11"/>
    <m/>
    <x v="17"/>
    <x v="6"/>
    <m/>
    <m/>
    <x v="1"/>
  </r>
  <r>
    <s v="SLSPJP16"/>
    <s v="SAO PAULO"/>
    <s v="Q4"/>
    <n v="11"/>
    <m/>
    <x v="17"/>
    <x v="6"/>
    <m/>
    <m/>
    <x v="3"/>
  </r>
  <r>
    <s v="SLSPJA01"/>
    <s v="SAO PAULO"/>
    <s v="Q2"/>
    <n v="11"/>
    <m/>
    <x v="17"/>
    <x v="6"/>
    <m/>
    <m/>
    <x v="0"/>
  </r>
  <r>
    <s v="SLSPSI06"/>
    <s v="SAO PAULO"/>
    <s v="Q1"/>
    <n v="11"/>
    <m/>
    <x v="17"/>
    <x v="6"/>
    <m/>
    <m/>
    <x v="2"/>
  </r>
  <r>
    <s v="SLSPJP47"/>
    <s v="SAO PAULO"/>
    <s v="Q4"/>
    <n v="11"/>
    <m/>
    <x v="17"/>
    <x v="6"/>
    <m/>
    <m/>
    <x v="3"/>
  </r>
  <r>
    <s v="SLSPLB03"/>
    <s v="SAO PAULO"/>
    <s v="Q4"/>
    <n v="11"/>
    <m/>
    <x v="17"/>
    <x v="6"/>
    <m/>
    <m/>
    <x v="3"/>
  </r>
  <r>
    <s v="SLSPLB05"/>
    <s v="SAO PAULO"/>
    <s v="Q4"/>
    <n v="11"/>
    <m/>
    <x v="17"/>
    <x v="6"/>
    <m/>
    <m/>
    <x v="3"/>
  </r>
  <r>
    <s v="SLSPCR10"/>
    <s v="SAO PAULO"/>
    <s v="Q3"/>
    <n v="11"/>
    <m/>
    <x v="17"/>
    <x v="6"/>
    <m/>
    <m/>
    <x v="1"/>
  </r>
  <r>
    <s v="SLSPGR01"/>
    <s v="SAO PAULO"/>
    <s v="Q3"/>
    <n v="11"/>
    <m/>
    <x v="17"/>
    <x v="6"/>
    <m/>
    <m/>
    <x v="1"/>
  </r>
  <r>
    <s v="SLSPLP02"/>
    <s v="SAO PAULO"/>
    <s v="Q2"/>
    <n v="11"/>
    <m/>
    <x v="17"/>
    <x v="6"/>
    <m/>
    <m/>
    <x v="0"/>
  </r>
  <r>
    <s v="SLSPME50"/>
    <s v="SAO PAULO"/>
    <s v="Q4"/>
    <n v="11"/>
    <m/>
    <x v="17"/>
    <x v="6"/>
    <m/>
    <m/>
    <x v="3"/>
  </r>
  <r>
    <s v="SLSPME53"/>
    <s v="SAO PAULO"/>
    <s v="Q4"/>
    <n v="11"/>
    <m/>
    <x v="17"/>
    <x v="6"/>
    <m/>
    <m/>
    <x v="3"/>
  </r>
  <r>
    <s v="SLSPSR07"/>
    <s v="SAO PAULO"/>
    <s v="Q1"/>
    <n v="11"/>
    <m/>
    <x v="17"/>
    <x v="6"/>
    <m/>
    <m/>
    <x v="2"/>
  </r>
  <r>
    <s v="SLSPIB38"/>
    <s v="SAO PAULO"/>
    <s v="Q3"/>
    <n v="11"/>
    <m/>
    <x v="17"/>
    <x v="6"/>
    <m/>
    <m/>
    <x v="1"/>
  </r>
  <r>
    <s v="SLSPIB50"/>
    <s v="SAO PAULO"/>
    <s v="Q3"/>
    <n v="11"/>
    <m/>
    <x v="17"/>
    <x v="6"/>
    <m/>
    <m/>
    <x v="1"/>
  </r>
  <r>
    <s v="SPIB52"/>
    <s v="SAO PAULO"/>
    <s v="Q3"/>
    <n v="11"/>
    <m/>
    <x v="17"/>
    <x v="6"/>
    <m/>
    <m/>
    <x v="1"/>
  </r>
  <r>
    <s v="SLSPPS01"/>
    <s v="SAO PAULO"/>
    <s v="Q2"/>
    <n v="11"/>
    <m/>
    <x v="17"/>
    <x v="6"/>
    <m/>
    <m/>
    <x v="0"/>
  </r>
  <r>
    <s v="SLSPPS03"/>
    <s v="SAO PAULO"/>
    <s v="Q2"/>
    <n v="11"/>
    <m/>
    <x v="17"/>
    <x v="6"/>
    <m/>
    <m/>
    <x v="0"/>
  </r>
  <r>
    <s v="SLSPPT05"/>
    <s v="SAO PAULO"/>
    <s v="Q2"/>
    <n v="11"/>
    <m/>
    <x v="17"/>
    <x v="6"/>
    <m/>
    <m/>
    <x v="0"/>
  </r>
  <r>
    <s v="SLSPME54"/>
    <s v="SAO PAULO"/>
    <s v="Q4"/>
    <n v="11"/>
    <m/>
    <x v="17"/>
    <x v="6"/>
    <m/>
    <m/>
    <x v="3"/>
  </r>
  <r>
    <s v="SLSPME55"/>
    <s v="SAO PAULO"/>
    <s v="Q4"/>
    <n v="11"/>
    <m/>
    <x v="17"/>
    <x v="6"/>
    <m/>
    <m/>
    <x v="3"/>
  </r>
  <r>
    <s v="SLSPME56"/>
    <s v="SAO PAULO"/>
    <s v="Q4"/>
    <n v="11"/>
    <m/>
    <x v="17"/>
    <x v="6"/>
    <m/>
    <m/>
    <x v="3"/>
  </r>
  <r>
    <s v="SLSPIB54"/>
    <s v="SAO PAULO"/>
    <s v="Q3"/>
    <n v="11"/>
    <m/>
    <x v="17"/>
    <x v="6"/>
    <m/>
    <m/>
    <x v="1"/>
  </r>
  <r>
    <s v="SLSPRE04"/>
    <s v="SAO PAULO"/>
    <s v="Q4"/>
    <n v="11"/>
    <m/>
    <x v="17"/>
    <x v="6"/>
    <m/>
    <m/>
    <x v="3"/>
  </r>
  <r>
    <s v="SLSPRE06"/>
    <s v="SAO PAULO"/>
    <s v="Q4"/>
    <n v="11"/>
    <m/>
    <x v="17"/>
    <x v="6"/>
    <m/>
    <m/>
    <x v="3"/>
  </r>
  <r>
    <s v="SLSPRE08"/>
    <s v="SAO PAULO"/>
    <s v="Q4"/>
    <n v="11"/>
    <m/>
    <x v="17"/>
    <x v="6"/>
    <m/>
    <m/>
    <x v="3"/>
  </r>
  <r>
    <s v="SLSPRE10"/>
    <s v="SAO PAULO"/>
    <s v="Q4"/>
    <n v="11"/>
    <m/>
    <x v="17"/>
    <x v="6"/>
    <m/>
    <m/>
    <x v="3"/>
  </r>
  <r>
    <s v="SLSPRE11"/>
    <s v="SAO PAULO"/>
    <s v="Q4"/>
    <n v="11"/>
    <m/>
    <x v="17"/>
    <x v="6"/>
    <m/>
    <m/>
    <x v="3"/>
  </r>
  <r>
    <s v="SLSPRE12"/>
    <s v="SAO PAULO"/>
    <s v="Q4"/>
    <n v="11"/>
    <m/>
    <x v="17"/>
    <x v="6"/>
    <m/>
    <m/>
    <x v="3"/>
  </r>
  <r>
    <s v="SLSPSA02"/>
    <s v="SAO PAULO"/>
    <s v="Q4"/>
    <n v="11"/>
    <m/>
    <x v="17"/>
    <x v="6"/>
    <m/>
    <m/>
    <x v="3"/>
  </r>
  <r>
    <s v="SLSPSA05"/>
    <s v="SAO PAULO"/>
    <s v="Q4"/>
    <n v="11"/>
    <m/>
    <x v="17"/>
    <x v="6"/>
    <m/>
    <m/>
    <x v="3"/>
  </r>
  <r>
    <s v="SLSPTR07"/>
    <s v="SAO PAULO"/>
    <s v="Q1"/>
    <n v="11"/>
    <m/>
    <x v="17"/>
    <x v="6"/>
    <m/>
    <m/>
    <x v="2"/>
  </r>
  <r>
    <s v="SLSPTT01"/>
    <s v="SAO PAULO"/>
    <s v="Q1"/>
    <n v="11"/>
    <m/>
    <x v="17"/>
    <x v="6"/>
    <m/>
    <m/>
    <x v="2"/>
  </r>
  <r>
    <s v="SLSPST03"/>
    <s v="SAO PAULO"/>
    <s v="Q2"/>
    <n v="11"/>
    <m/>
    <x v="17"/>
    <x v="6"/>
    <m/>
    <m/>
    <x v="0"/>
  </r>
  <r>
    <s v="SLSPST05"/>
    <s v="SAO PAULO"/>
    <s v="Q2"/>
    <n v="11"/>
    <m/>
    <x v="17"/>
    <x v="6"/>
    <m/>
    <m/>
    <x v="0"/>
  </r>
  <r>
    <s v="SLSPTT02"/>
    <s v="SAO PAULO"/>
    <s v="Q1"/>
    <n v="11"/>
    <m/>
    <x v="17"/>
    <x v="6"/>
    <m/>
    <m/>
    <x v="2"/>
  </r>
  <r>
    <s v="SLSPTT13"/>
    <s v="SAO PAULO"/>
    <s v="Q1"/>
    <n v="11"/>
    <m/>
    <x v="17"/>
    <x v="6"/>
    <m/>
    <m/>
    <x v="2"/>
  </r>
  <r>
    <s v="SLSPJQ01"/>
    <s v="SAO PAULO"/>
    <s v="Q3"/>
    <n v="11"/>
    <m/>
    <x v="17"/>
    <x v="6"/>
    <m/>
    <m/>
    <x v="1"/>
  </r>
  <r>
    <s v="SLSPVL04"/>
    <s v="SAO PAULO"/>
    <s v="Q2"/>
    <n v="11"/>
    <m/>
    <x v="17"/>
    <x v="6"/>
    <m/>
    <m/>
    <x v="0"/>
  </r>
  <r>
    <s v="SLSPSA11"/>
    <s v="SAO PAULO"/>
    <s v="Q4"/>
    <n v="11"/>
    <m/>
    <x v="17"/>
    <x v="6"/>
    <m/>
    <m/>
    <x v="3"/>
  </r>
  <r>
    <s v="SLSPJQ04"/>
    <s v="SAO PAULO"/>
    <s v="Q3"/>
    <n v="11"/>
    <m/>
    <x v="17"/>
    <x v="6"/>
    <m/>
    <m/>
    <x v="1"/>
  </r>
  <r>
    <s v="SLSPJQ05"/>
    <s v="SAO PAULO"/>
    <s v="Q3"/>
    <n v="11"/>
    <m/>
    <x v="17"/>
    <x v="6"/>
    <m/>
    <m/>
    <x v="1"/>
  </r>
  <r>
    <s v="SLSPJQ06"/>
    <s v="SAO PAULO"/>
    <s v="Q3"/>
    <n v="11"/>
    <m/>
    <x v="17"/>
    <x v="6"/>
    <m/>
    <m/>
    <x v="1"/>
  </r>
  <r>
    <s v="SLSPBL03"/>
    <s v="SAO PAULO"/>
    <s v="Q2"/>
    <n v="11"/>
    <m/>
    <x v="17"/>
    <x v="6"/>
    <m/>
    <m/>
    <x v="0"/>
  </r>
  <r>
    <s v="SLSPJQ19"/>
    <s v="SAO PAULO"/>
    <s v="Q3"/>
    <n v="11"/>
    <m/>
    <x v="17"/>
    <x v="6"/>
    <m/>
    <m/>
    <x v="1"/>
  </r>
  <r>
    <s v="SLSPJQ23"/>
    <s v="SAO PAULO"/>
    <s v="Q3"/>
    <n v="11"/>
    <m/>
    <x v="17"/>
    <x v="6"/>
    <m/>
    <m/>
    <x v="1"/>
  </r>
  <r>
    <s v="SLSPVR06"/>
    <s v="SAO PAULO"/>
    <s v="Q1"/>
    <n v="11"/>
    <m/>
    <x v="17"/>
    <x v="6"/>
    <m/>
    <m/>
    <x v="2"/>
  </r>
  <r>
    <s v="SP1335"/>
    <s v="SAO PAULO"/>
    <s v="Q2"/>
    <n v="11"/>
    <m/>
    <x v="17"/>
    <x v="6"/>
    <m/>
    <m/>
    <x v="0"/>
  </r>
  <r>
    <s v="SLSPJS04"/>
    <s v="SAO PAULO"/>
    <s v="Q3"/>
    <n v="11"/>
    <m/>
    <x v="17"/>
    <x v="6"/>
    <m/>
    <m/>
    <x v="1"/>
  </r>
  <r>
    <s v="SLSPSL05"/>
    <s v="SAO PAULO"/>
    <s v="Q4"/>
    <n v="11"/>
    <m/>
    <x v="17"/>
    <x v="6"/>
    <m/>
    <m/>
    <x v="3"/>
  </r>
  <r>
    <s v="SLSPJS09"/>
    <s v="SAO PAULO"/>
    <s v="Q3"/>
    <n v="11"/>
    <m/>
    <x v="17"/>
    <x v="6"/>
    <m/>
    <m/>
    <x v="1"/>
  </r>
  <r>
    <s v="SLSPSL06"/>
    <s v="SAO PAULO"/>
    <s v="Q4"/>
    <n v="11"/>
    <m/>
    <x v="17"/>
    <x v="6"/>
    <m/>
    <m/>
    <x v="3"/>
  </r>
  <r>
    <s v="SLSPJS11"/>
    <s v="SAO PAULO"/>
    <s v="Q3"/>
    <n v="11"/>
    <m/>
    <x v="17"/>
    <x v="6"/>
    <m/>
    <m/>
    <x v="1"/>
  </r>
  <r>
    <s v="SLSPLP19"/>
    <s v="SAO PAULO"/>
    <s v="Q2"/>
    <n v="11"/>
    <m/>
    <x v="17"/>
    <x v="6"/>
    <m/>
    <m/>
    <x v="0"/>
  </r>
  <r>
    <s v="SLSPJS13"/>
    <s v="SAO PAULO"/>
    <s v="Q3"/>
    <n v="11"/>
    <m/>
    <x v="17"/>
    <x v="6"/>
    <m/>
    <m/>
    <x v="1"/>
  </r>
  <r>
    <s v="SLSPJS15"/>
    <s v="SAO PAULO"/>
    <s v="Q3"/>
    <n v="11"/>
    <m/>
    <x v="17"/>
    <x v="6"/>
    <m/>
    <m/>
    <x v="1"/>
  </r>
  <r>
    <s v="SLSPBT06"/>
    <s v="SAO PAULO"/>
    <s v="Q2"/>
    <n v="11"/>
    <m/>
    <x v="17"/>
    <x v="6"/>
    <m/>
    <m/>
    <x v="0"/>
  </r>
  <r>
    <s v="SLSPME57"/>
    <s v="SAO PAULO"/>
    <s v="Q3"/>
    <n v="11"/>
    <m/>
    <x v="17"/>
    <x v="6"/>
    <m/>
    <m/>
    <x v="1"/>
  </r>
  <r>
    <s v="SLSPVM08"/>
    <s v="SAO PAULO"/>
    <s v="Q4"/>
    <n v="11"/>
    <m/>
    <x v="17"/>
    <x v="6"/>
    <m/>
    <m/>
    <x v="3"/>
  </r>
  <r>
    <s v="SLSPME58"/>
    <s v="SAO PAULO"/>
    <s v="Q3"/>
    <n v="11"/>
    <m/>
    <x v="17"/>
    <x v="6"/>
    <m/>
    <m/>
    <x v="1"/>
  </r>
  <r>
    <s v="SLSPVM10"/>
    <s v="SAO PAULO"/>
    <s v="Q4"/>
    <n v="11"/>
    <m/>
    <x v="17"/>
    <x v="6"/>
    <m/>
    <m/>
    <x v="3"/>
  </r>
  <r>
    <s v="SLSPVM11"/>
    <s v="SAO PAULO"/>
    <s v="Q4"/>
    <n v="11"/>
    <m/>
    <x v="17"/>
    <x v="6"/>
    <m/>
    <m/>
    <x v="3"/>
  </r>
  <r>
    <s v="SLSPVR09"/>
    <s v="SAO PAULO"/>
    <s v="Q1"/>
    <n v="11"/>
    <m/>
    <x v="17"/>
    <x v="6"/>
    <m/>
    <m/>
    <x v="2"/>
  </r>
  <r>
    <s v="SLSPVM17"/>
    <s v="SAO PAULO"/>
    <s v="Q4"/>
    <n v="11"/>
    <m/>
    <x v="17"/>
    <x v="6"/>
    <m/>
    <m/>
    <x v="3"/>
  </r>
  <r>
    <s v="SLSPVM18"/>
    <s v="SAO PAULO"/>
    <s v="Q4"/>
    <n v="11"/>
    <m/>
    <x v="17"/>
    <x v="6"/>
    <m/>
    <m/>
    <x v="3"/>
  </r>
  <r>
    <s v="SLSPVR10"/>
    <s v="SAO PAULO"/>
    <s v="Q1"/>
    <n v="11"/>
    <m/>
    <x v="17"/>
    <x v="6"/>
    <m/>
    <m/>
    <x v="2"/>
  </r>
  <r>
    <s v="SLSPVT01"/>
    <s v="SAO PAULO"/>
    <s v="Q1"/>
    <n v="11"/>
    <m/>
    <x v="17"/>
    <x v="6"/>
    <m/>
    <m/>
    <x v="2"/>
  </r>
  <r>
    <s v="SP2033"/>
    <s v="SAO PAULO"/>
    <s v="Q4"/>
    <n v="11"/>
    <m/>
    <x v="17"/>
    <x v="6"/>
    <m/>
    <m/>
    <x v="3"/>
  </r>
  <r>
    <s v="SLSPVT02"/>
    <s v="SAO PAULO"/>
    <s v="Q1"/>
    <n v="11"/>
    <m/>
    <x v="17"/>
    <x v="6"/>
    <m/>
    <m/>
    <x v="2"/>
  </r>
  <r>
    <s v="SLSPVX01"/>
    <s v="SAO PAULO"/>
    <s v="Q1"/>
    <n v="11"/>
    <m/>
    <x v="17"/>
    <x v="6"/>
    <m/>
    <m/>
    <x v="2"/>
  </r>
  <r>
    <s v="SLSPPD02"/>
    <s v="SAO PAULO"/>
    <s v="Q3"/>
    <n v="11"/>
    <m/>
    <x v="17"/>
    <x v="6"/>
    <m/>
    <m/>
    <x v="1"/>
  </r>
  <r>
    <s v="SLSPPD05"/>
    <s v="SAO PAULO"/>
    <s v="Q3"/>
    <n v="11"/>
    <m/>
    <x v="17"/>
    <x v="6"/>
    <m/>
    <m/>
    <x v="1"/>
  </r>
  <r>
    <s v="SLSPBL04"/>
    <s v="SAO PAULO"/>
    <s v="Q2"/>
    <n v="11"/>
    <m/>
    <x v="17"/>
    <x v="6"/>
    <m/>
    <m/>
    <x v="0"/>
  </r>
  <r>
    <s v="SLSPPS04"/>
    <s v="SAO PAULO"/>
    <s v="Q2"/>
    <n v="11"/>
    <m/>
    <x v="17"/>
    <x v="6"/>
    <m/>
    <m/>
    <x v="0"/>
  </r>
  <r>
    <s v="SLSPBL05"/>
    <s v="SAO PAULO"/>
    <s v="Q2"/>
    <n v="11"/>
    <m/>
    <x v="17"/>
    <x v="6"/>
    <m/>
    <m/>
    <x v="0"/>
  </r>
  <r>
    <s v="SP3249"/>
    <s v="SAO PAULO"/>
    <s v="Q1"/>
    <n v="11"/>
    <m/>
    <x v="17"/>
    <x v="6"/>
    <m/>
    <m/>
    <x v="2"/>
  </r>
  <r>
    <s v="SLSPBL09"/>
    <s v="SAO PAULO"/>
    <s v="Q2"/>
    <n v="11"/>
    <m/>
    <x v="17"/>
    <x v="6"/>
    <m/>
    <m/>
    <x v="0"/>
  </r>
  <r>
    <s v="SP3753"/>
    <s v="SAO PAULO"/>
    <s v="Q1"/>
    <n v="11"/>
    <m/>
    <x v="17"/>
    <x v="6"/>
    <m/>
    <m/>
    <x v="2"/>
  </r>
  <r>
    <s v="SP3766"/>
    <s v="SAO PAULO"/>
    <s v="Q1"/>
    <n v="11"/>
    <m/>
    <x v="17"/>
    <x v="6"/>
    <m/>
    <m/>
    <x v="2"/>
  </r>
  <r>
    <s v="SP3811"/>
    <s v="SAO PAULO"/>
    <s v="Q1"/>
    <n v="11"/>
    <m/>
    <x v="17"/>
    <x v="6"/>
    <m/>
    <m/>
    <x v="2"/>
  </r>
  <r>
    <s v="SP3830"/>
    <s v="SAO PAULO"/>
    <s v="Q1"/>
    <n v="11"/>
    <m/>
    <x v="17"/>
    <x v="6"/>
    <m/>
    <m/>
    <x v="2"/>
  </r>
  <r>
    <s v="SP3847"/>
    <s v="SAO PAULO"/>
    <s v="Q1"/>
    <n v="11"/>
    <m/>
    <x v="17"/>
    <x v="6"/>
    <m/>
    <m/>
    <x v="2"/>
  </r>
  <r>
    <s v="SLSPSM08"/>
    <s v="SAO PAULO"/>
    <s v="Q3"/>
    <n v="11"/>
    <m/>
    <x v="17"/>
    <x v="6"/>
    <m/>
    <m/>
    <x v="1"/>
  </r>
  <r>
    <s v="SLSPBL10"/>
    <s v="SAO PAULO"/>
    <s v="Q2"/>
    <n v="11"/>
    <m/>
    <x v="17"/>
    <x v="6"/>
    <m/>
    <m/>
    <x v="0"/>
  </r>
  <r>
    <s v="SP7087"/>
    <s v="GUARULHOS"/>
    <s v="Q1"/>
    <n v="11"/>
    <m/>
    <x v="17"/>
    <x v="6"/>
    <m/>
    <m/>
    <x v="2"/>
  </r>
  <r>
    <s v="SLMAFT01"/>
    <s v="MAUA"/>
    <s v="Q4"/>
    <n v="11"/>
    <m/>
    <x v="17"/>
    <x v="6"/>
    <m/>
    <m/>
    <x v="3"/>
  </r>
  <r>
    <s v="SLMAVC02"/>
    <s v="MAUA"/>
    <s v="Q4"/>
    <n v="11"/>
    <m/>
    <x v="17"/>
    <x v="6"/>
    <m/>
    <m/>
    <x v="3"/>
  </r>
  <r>
    <s v="SP7095"/>
    <s v="GUARULHOS"/>
    <s v="Q1"/>
    <n v="11"/>
    <m/>
    <x v="17"/>
    <x v="6"/>
    <m/>
    <m/>
    <x v="2"/>
  </r>
  <r>
    <s v="SP2513"/>
    <s v="SAO PAULO"/>
    <s v="Q3"/>
    <n v="11"/>
    <m/>
    <x v="17"/>
    <x v="6"/>
    <m/>
    <m/>
    <x v="1"/>
  </r>
  <r>
    <s v="SP2524"/>
    <s v="SAO PAULO"/>
    <s v="Q3"/>
    <n v="11"/>
    <m/>
    <x v="17"/>
    <x v="6"/>
    <m/>
    <m/>
    <x v="1"/>
  </r>
  <r>
    <s v="SLSPBS07"/>
    <s v="SAO PAULO"/>
    <s v="Q2"/>
    <n v="11"/>
    <m/>
    <x v="17"/>
    <x v="6"/>
    <m/>
    <m/>
    <x v="0"/>
  </r>
  <r>
    <s v="SP7903"/>
    <s v="GUARULHOS"/>
    <s v="Q1"/>
    <n v="11"/>
    <m/>
    <x v="17"/>
    <x v="6"/>
    <m/>
    <m/>
    <x v="2"/>
  </r>
  <r>
    <s v="SP7909"/>
    <s v="GUARULHOS"/>
    <s v="Q1"/>
    <n v="11"/>
    <m/>
    <x v="17"/>
    <x v="6"/>
    <m/>
    <m/>
    <x v="2"/>
  </r>
  <r>
    <s v="SP7912"/>
    <s v="GUARULHOS"/>
    <s v="Q1"/>
    <n v="11"/>
    <m/>
    <x v="17"/>
    <x v="6"/>
    <m/>
    <m/>
    <x v="2"/>
  </r>
  <r>
    <s v="SP8798"/>
    <s v="SUZANO"/>
    <s v="Q1"/>
    <n v="11"/>
    <m/>
    <x v="17"/>
    <x v="6"/>
    <m/>
    <m/>
    <x v="2"/>
  </r>
  <r>
    <s v="SP4606"/>
    <s v="SAO PAULO"/>
    <s v="Q2"/>
    <n v="11"/>
    <m/>
    <x v="17"/>
    <x v="6"/>
    <m/>
    <m/>
    <x v="0"/>
  </r>
  <r>
    <s v="SP0129"/>
    <s v="SAO PAULO"/>
    <s v="Q2"/>
    <n v="11"/>
    <m/>
    <x v="17"/>
    <x v="6"/>
    <m/>
    <m/>
    <x v="0"/>
  </r>
  <r>
    <s v="SLSPIB37"/>
    <s v="SAO PAULO"/>
    <s v="Q3"/>
    <n v="11"/>
    <m/>
    <x v="17"/>
    <x v="6"/>
    <m/>
    <m/>
    <x v="1"/>
  </r>
  <r>
    <s v="SLSPJD01"/>
    <s v="SAO PAULO"/>
    <s v="Q3"/>
    <n v="11"/>
    <m/>
    <x v="17"/>
    <x v="6"/>
    <m/>
    <m/>
    <x v="1"/>
  </r>
  <r>
    <s v="SLSPAA07"/>
    <s v="SAO PAULO"/>
    <s v="Q1"/>
    <n v="11"/>
    <m/>
    <x v="17"/>
    <x v="6"/>
    <m/>
    <m/>
    <x v="2"/>
  </r>
  <r>
    <s v="SLSPJP41"/>
    <s v="SAO PAULO"/>
    <s v="Q4"/>
    <n v="11"/>
    <m/>
    <x v="17"/>
    <x v="6"/>
    <m/>
    <m/>
    <x v="3"/>
  </r>
  <r>
    <s v="SP1146"/>
    <s v="SAO PAULO"/>
    <s v="Q4"/>
    <n v="11"/>
    <m/>
    <x v="17"/>
    <x v="6"/>
    <m/>
    <m/>
    <x v="3"/>
  </r>
  <r>
    <s v="SPX538"/>
    <s v="SAO PAULO"/>
    <s v="Q3"/>
    <n v="11"/>
    <m/>
    <x v="17"/>
    <x v="6"/>
    <m/>
    <m/>
    <x v="1"/>
  </r>
  <r>
    <s v="SPX540"/>
    <s v="SAO PAULO"/>
    <s v="Q3"/>
    <n v="11"/>
    <m/>
    <x v="17"/>
    <x v="6"/>
    <m/>
    <m/>
    <x v="1"/>
  </r>
  <r>
    <s v="SPX619"/>
    <s v="SAO PAULO"/>
    <s v="Q3"/>
    <n v="11"/>
    <m/>
    <x v="17"/>
    <x v="6"/>
    <m/>
    <m/>
    <x v="1"/>
  </r>
  <r>
    <s v="SPX567"/>
    <s v="SAO PAULO"/>
    <s v="Q3"/>
    <n v="11"/>
    <m/>
    <x v="17"/>
    <x v="6"/>
    <m/>
    <m/>
    <x v="1"/>
  </r>
  <r>
    <s v="SPX612"/>
    <s v="SAO PAULO"/>
    <s v="Q3"/>
    <n v="11"/>
    <m/>
    <x v="17"/>
    <x v="6"/>
    <m/>
    <m/>
    <x v="1"/>
  </r>
  <r>
    <s v="SPX562"/>
    <s v="SAO PAULO"/>
    <s v="Q3"/>
    <n v="11"/>
    <m/>
    <x v="17"/>
    <x v="6"/>
    <m/>
    <m/>
    <x v="1"/>
  </r>
  <r>
    <s v="SPX546"/>
    <s v="SAO PAULO"/>
    <s v="Q3"/>
    <n v="11"/>
    <m/>
    <x v="17"/>
    <x v="6"/>
    <m/>
    <m/>
    <x v="1"/>
  </r>
  <r>
    <s v="SPX571"/>
    <s v="SAO PAULO"/>
    <s v="Q3"/>
    <n v="11"/>
    <m/>
    <x v="17"/>
    <x v="6"/>
    <m/>
    <m/>
    <x v="1"/>
  </r>
  <r>
    <s v="SPX574"/>
    <s v="SAO PAULO"/>
    <s v="Q3"/>
    <n v="11"/>
    <m/>
    <x v="17"/>
    <x v="6"/>
    <m/>
    <m/>
    <x v="1"/>
  </r>
  <r>
    <s v="SPX521"/>
    <s v="SAO PAULO"/>
    <s v="Q4"/>
    <n v="11"/>
    <m/>
    <x v="17"/>
    <x v="6"/>
    <m/>
    <m/>
    <x v="3"/>
  </r>
  <r>
    <s v="CYRD04"/>
    <s v="CAJATI"/>
    <s v="STS"/>
    <n v="13"/>
    <m/>
    <x v="17"/>
    <x v="6"/>
    <m/>
    <m/>
    <x v="4"/>
  </r>
  <r>
    <s v="SI3142"/>
    <s v="GUARUJA"/>
    <s v="STS"/>
    <n v="13"/>
    <m/>
    <x v="17"/>
    <x v="6"/>
    <m/>
    <m/>
    <x v="4"/>
  </r>
  <r>
    <s v="ILCT01"/>
    <s v="ILHA COMPRIDA"/>
    <s v="STS"/>
    <n v="13"/>
    <m/>
    <x v="17"/>
    <x v="6"/>
    <m/>
    <m/>
    <x v="4"/>
  </r>
  <r>
    <s v="SI3220"/>
    <s v="ITANHAEM"/>
    <s v="STS"/>
    <n v="13"/>
    <m/>
    <x v="17"/>
    <x v="6"/>
    <m/>
    <m/>
    <x v="4"/>
  </r>
  <r>
    <s v="SI3222"/>
    <s v="ITANHAEM"/>
    <s v="STS"/>
    <n v="13"/>
    <m/>
    <x v="17"/>
    <x v="6"/>
    <m/>
    <m/>
    <x v="4"/>
  </r>
  <r>
    <s v="SI3224"/>
    <s v="ITANHAEM"/>
    <s v="STS"/>
    <n v="13"/>
    <m/>
    <x v="17"/>
    <x v="6"/>
    <m/>
    <m/>
    <x v="4"/>
  </r>
  <r>
    <s v="SI3226"/>
    <s v="ITANHAEM"/>
    <s v="STS"/>
    <n v="13"/>
    <m/>
    <x v="17"/>
    <x v="6"/>
    <m/>
    <m/>
    <x v="4"/>
  </r>
  <r>
    <s v="SI3228"/>
    <s v="ITANHAEM"/>
    <s v="STS"/>
    <n v="13"/>
    <m/>
    <x v="17"/>
    <x v="6"/>
    <m/>
    <m/>
    <x v="4"/>
  </r>
  <r>
    <s v="SI3229"/>
    <s v="ITANHAEM"/>
    <s v="STS"/>
    <n v="13"/>
    <m/>
    <x v="17"/>
    <x v="6"/>
    <m/>
    <m/>
    <x v="4"/>
  </r>
  <r>
    <s v="SI3221"/>
    <s v="ITANHAEM"/>
    <s v="STS"/>
    <n v="13"/>
    <m/>
    <x v="17"/>
    <x v="6"/>
    <m/>
    <m/>
    <x v="4"/>
  </r>
  <r>
    <s v="SI3223"/>
    <s v="ITANHAEM"/>
    <s v="STS"/>
    <n v="13"/>
    <m/>
    <x v="17"/>
    <x v="6"/>
    <m/>
    <m/>
    <x v="4"/>
  </r>
  <r>
    <s v="SI3225"/>
    <s v="ITANHAEM"/>
    <s v="STS"/>
    <n v="13"/>
    <m/>
    <x v="17"/>
    <x v="6"/>
    <m/>
    <m/>
    <x v="4"/>
  </r>
  <r>
    <s v="SI3227"/>
    <s v="ITANHAEM"/>
    <s v="STS"/>
    <n v="13"/>
    <m/>
    <x v="17"/>
    <x v="6"/>
    <m/>
    <m/>
    <x v="4"/>
  </r>
  <r>
    <s v="MOCT01"/>
    <s v="MONGAGUA"/>
    <s v="STS"/>
    <n v="13"/>
    <m/>
    <x v="17"/>
    <x v="6"/>
    <m/>
    <m/>
    <x v="4"/>
  </r>
  <r>
    <s v="SI3231"/>
    <s v="MONGAGUA"/>
    <s v="STS"/>
    <n v="13"/>
    <m/>
    <x v="17"/>
    <x v="6"/>
    <m/>
    <m/>
    <x v="4"/>
  </r>
  <r>
    <s v="SI3232"/>
    <s v="MONGAGUA"/>
    <s v="STS"/>
    <n v="13"/>
    <m/>
    <x v="17"/>
    <x v="6"/>
    <m/>
    <m/>
    <x v="4"/>
  </r>
  <r>
    <s v="MURD14"/>
    <s v="MIRACATU"/>
    <s v="STS"/>
    <n v="13"/>
    <m/>
    <x v="17"/>
    <x v="6"/>
    <m/>
    <m/>
    <x v="4"/>
  </r>
  <r>
    <s v="OWCT01"/>
    <s v="PEDRO DE TOLEDO"/>
    <s v="STS"/>
    <n v="13"/>
    <m/>
    <x v="17"/>
    <x v="6"/>
    <m/>
    <m/>
    <x v="4"/>
  </r>
  <r>
    <s v="SI3047"/>
    <s v="SANTOS"/>
    <s v="STS"/>
    <n v="13"/>
    <m/>
    <x v="17"/>
    <x v="6"/>
    <m/>
    <m/>
    <x v="4"/>
  </r>
  <r>
    <s v="ATBH01"/>
    <s v="ATIBAIA"/>
    <s v="JAI"/>
    <s v="JAI"/>
    <m/>
    <x v="17"/>
    <x v="6"/>
    <m/>
    <m/>
    <x v="5"/>
  </r>
  <r>
    <s v="CVAMW02"/>
    <s v="CABREUVA"/>
    <s v="Q2"/>
    <s v="JAI"/>
    <m/>
    <x v="17"/>
    <x v="6"/>
    <m/>
    <m/>
    <x v="5"/>
  </r>
  <r>
    <s v="IGDP01"/>
    <s v="IGARATA"/>
    <s v="JAI"/>
    <s v="JAI"/>
    <m/>
    <x v="17"/>
    <x v="6"/>
    <m/>
    <m/>
    <x v="5"/>
  </r>
  <r>
    <s v="JNTJ01"/>
    <s v="JUNDIAI"/>
    <s v="JAI"/>
    <s v="JAI"/>
    <m/>
    <x v="17"/>
    <x v="6"/>
    <m/>
    <m/>
    <x v="5"/>
  </r>
  <r>
    <s v="JNSG01"/>
    <s v="JUNDIAI"/>
    <s v="JAI"/>
    <s v="JAI"/>
    <m/>
    <x v="17"/>
    <x v="6"/>
    <m/>
    <m/>
    <x v="5"/>
  </r>
  <r>
    <s v="NPDP02"/>
    <s v="NAZARE PAULISTA"/>
    <s v="JAI"/>
    <s v="JAI"/>
    <m/>
    <x v="17"/>
    <x v="6"/>
    <m/>
    <m/>
    <x v="5"/>
  </r>
  <r>
    <s v="SP7821"/>
    <s v="PINHALZINHO"/>
    <s v="JAI"/>
    <s v="JAI"/>
    <m/>
    <x v="17"/>
    <x v="6"/>
    <m/>
    <m/>
    <x v="5"/>
  </r>
  <r>
    <s v="PJCT01"/>
    <s v="PIRAPORA DO BOM JESUS"/>
    <s v="Q2"/>
    <n v="11"/>
    <m/>
    <x v="17"/>
    <x v="6"/>
    <m/>
    <m/>
    <x v="0"/>
  </r>
  <r>
    <s v="SP7701"/>
    <s v="TUIUTI"/>
    <s v="JAI"/>
    <s v="JAI"/>
    <m/>
    <x v="17"/>
    <x v="6"/>
    <m/>
    <m/>
    <x v="5"/>
  </r>
  <r>
    <s v="SP6503"/>
    <s v="VARZEA PAULISTA"/>
    <s v="JAI"/>
    <s v="JAI"/>
    <m/>
    <x v="17"/>
    <x v="6"/>
    <m/>
    <m/>
    <x v="5"/>
  </r>
  <r>
    <s v="SP6505"/>
    <s v="VARZEA PAULISTA"/>
    <s v="JAI"/>
    <s v="JAI"/>
    <m/>
    <x v="17"/>
    <x v="6"/>
    <m/>
    <m/>
    <x v="5"/>
  </r>
  <r>
    <s v="JTRB03"/>
    <s v="JUQUITIBA"/>
    <s v="Q1"/>
    <n v="11"/>
    <m/>
    <x v="17"/>
    <x v="7"/>
    <m/>
    <m/>
    <x v="2"/>
  </r>
  <r>
    <s v="SLSPCE07"/>
    <s v="SAO PAULO"/>
    <s v="Q4"/>
    <n v="11"/>
    <m/>
    <x v="17"/>
    <x v="7"/>
    <m/>
    <m/>
    <x v="3"/>
  </r>
  <r>
    <s v="SLSPMR24"/>
    <s v="SAO PAULO"/>
    <s v="Q4"/>
    <n v="11"/>
    <m/>
    <x v="17"/>
    <x v="7"/>
    <m/>
    <m/>
    <x v="3"/>
  </r>
  <r>
    <s v="SLSPPN11"/>
    <s v="SAO PAULO"/>
    <s v="Q4"/>
    <n v="11"/>
    <m/>
    <x v="17"/>
    <x v="7"/>
    <m/>
    <m/>
    <x v="3"/>
  </r>
  <r>
    <s v="SP2815"/>
    <s v="SAO PAULO"/>
    <s v="Q1"/>
    <n v="11"/>
    <m/>
    <x v="17"/>
    <x v="7"/>
    <m/>
    <m/>
    <x v="2"/>
  </r>
  <r>
    <s v="SLSPSM47"/>
    <s v="SAO PAULO"/>
    <s v="Q1"/>
    <n v="11"/>
    <m/>
    <x v="17"/>
    <x v="7"/>
    <m/>
    <m/>
    <x v="2"/>
  </r>
  <r>
    <s v="SLSPCB36"/>
    <s v="SAO PAULO"/>
    <s v="Q1"/>
    <n v="11"/>
    <m/>
    <x v="17"/>
    <x v="7"/>
    <m/>
    <m/>
    <x v="2"/>
  </r>
  <r>
    <s v="CSLJ01"/>
    <s v="CAIEIRAS"/>
    <s v="Q2"/>
    <n v="11"/>
    <m/>
    <x v="17"/>
    <x v="7"/>
    <m/>
    <m/>
    <x v="0"/>
  </r>
  <r>
    <s v="BAPE01"/>
    <s v="CARAPICUIBA"/>
    <s v="Q2"/>
    <n v="11"/>
    <m/>
    <x v="17"/>
    <x v="7"/>
    <m/>
    <m/>
    <x v="0"/>
  </r>
  <r>
    <s v="CRVM01"/>
    <s v="CARAPICUIBA"/>
    <s v="Q2"/>
    <n v="11"/>
    <m/>
    <x v="17"/>
    <x v="7"/>
    <m/>
    <m/>
    <x v="0"/>
  </r>
  <r>
    <s v="CRVS02"/>
    <s v="CARAPICUIBA"/>
    <s v="Q2"/>
    <n v="11"/>
    <m/>
    <x v="17"/>
    <x v="7"/>
    <m/>
    <m/>
    <x v="0"/>
  </r>
  <r>
    <s v="DDJO02"/>
    <s v="SAO BERNARDO DO CAMPO"/>
    <s v="Q4"/>
    <n v="11"/>
    <m/>
    <x v="17"/>
    <x v="7"/>
    <m/>
    <m/>
    <x v="3"/>
  </r>
  <r>
    <s v="DDJP01"/>
    <s v="DIADEMA"/>
    <s v="Q4"/>
    <n v="11"/>
    <m/>
    <x v="17"/>
    <x v="7"/>
    <m/>
    <m/>
    <x v="3"/>
  </r>
  <r>
    <s v="EBML04"/>
    <s v="TABOAO DA SERRA"/>
    <s v="Q3"/>
    <n v="11"/>
    <m/>
    <x v="17"/>
    <x v="7"/>
    <m/>
    <m/>
    <x v="1"/>
  </r>
  <r>
    <s v="FVJH01"/>
    <s v="FERRAZ DE VASCONCELOS"/>
    <s v="Q1"/>
    <n v="11"/>
    <m/>
    <x v="17"/>
    <x v="7"/>
    <m/>
    <m/>
    <x v="2"/>
  </r>
  <r>
    <s v="GRCM01"/>
    <s v="GUARULHOS"/>
    <s v="Q1"/>
    <n v="11"/>
    <m/>
    <x v="17"/>
    <x v="7"/>
    <m/>
    <m/>
    <x v="2"/>
  </r>
  <r>
    <s v="GRJN01"/>
    <s v="GUARULHOS"/>
    <s v="Q1"/>
    <n v="11"/>
    <m/>
    <x v="17"/>
    <x v="7"/>
    <m/>
    <m/>
    <x v="2"/>
  </r>
  <r>
    <s v="GRSE02"/>
    <s v="GUARULHOS"/>
    <s v="Q1"/>
    <n v="11"/>
    <m/>
    <x v="17"/>
    <x v="7"/>
    <m/>
    <m/>
    <x v="2"/>
  </r>
  <r>
    <s v="GRSR02"/>
    <s v="GUARULHOS"/>
    <s v="Q1"/>
    <n v="11"/>
    <m/>
    <x v="17"/>
    <x v="7"/>
    <m/>
    <m/>
    <x v="2"/>
  </r>
  <r>
    <s v="GRVI01"/>
    <s v="GUARULHOS"/>
    <s v="Q1"/>
    <n v="11"/>
    <m/>
    <x v="17"/>
    <x v="7"/>
    <m/>
    <m/>
    <x v="2"/>
  </r>
  <r>
    <s v="GRVM01"/>
    <s v="GUARULHOS"/>
    <s v="Q1"/>
    <n v="11"/>
    <m/>
    <x v="17"/>
    <x v="7"/>
    <m/>
    <m/>
    <x v="2"/>
  </r>
  <r>
    <s v="GRVS01"/>
    <s v="GUARULHOS"/>
    <s v="Q1"/>
    <n v="11"/>
    <m/>
    <x v="17"/>
    <x v="7"/>
    <m/>
    <m/>
    <x v="2"/>
  </r>
  <r>
    <s v="MCVM01"/>
    <s v="MOGI DAS CRUZES"/>
    <s v="Q1"/>
    <n v="11"/>
    <m/>
    <x v="17"/>
    <x v="7"/>
    <m/>
    <m/>
    <x v="2"/>
  </r>
  <r>
    <s v="SP5328"/>
    <s v="JANDIRA"/>
    <s v="Q2"/>
    <n v="11"/>
    <m/>
    <x v="17"/>
    <x v="7"/>
    <m/>
    <m/>
    <x v="0"/>
  </r>
  <r>
    <s v="MAVA01"/>
    <s v="MAUA"/>
    <s v="Q4"/>
    <n v="11"/>
    <m/>
    <x v="17"/>
    <x v="7"/>
    <m/>
    <m/>
    <x v="3"/>
  </r>
  <r>
    <s v="RPIT03"/>
    <s v="RIBEIRAO PIRES"/>
    <s v="Q4"/>
    <n v="11"/>
    <m/>
    <x v="17"/>
    <x v="7"/>
    <m/>
    <m/>
    <x v="3"/>
  </r>
  <r>
    <s v="RPIT04"/>
    <s v="RIBEIRAO PIRES"/>
    <s v="Q4"/>
    <n v="11"/>
    <m/>
    <x v="17"/>
    <x v="7"/>
    <m/>
    <m/>
    <x v="3"/>
  </r>
  <r>
    <s v="RPRC01"/>
    <s v="RIBEIRAO PIRES"/>
    <s v="Q4"/>
    <n v="11"/>
    <m/>
    <x v="17"/>
    <x v="7"/>
    <m/>
    <m/>
    <x v="3"/>
  </r>
  <r>
    <s v="RPVR01"/>
    <s v="RIBEIRAO PIRES"/>
    <s v="Q4"/>
    <n v="11"/>
    <m/>
    <x v="17"/>
    <x v="7"/>
    <m/>
    <m/>
    <x v="3"/>
  </r>
  <r>
    <s v="SLSPEM01"/>
    <s v="SAO PAULO"/>
    <s v="Q1"/>
    <n v="11"/>
    <m/>
    <x v="17"/>
    <x v="7"/>
    <m/>
    <m/>
    <x v="2"/>
  </r>
  <r>
    <s v="SLSPEM03"/>
    <s v="SAO PAULO"/>
    <s v="Q1"/>
    <n v="11"/>
    <m/>
    <x v="17"/>
    <x v="7"/>
    <m/>
    <m/>
    <x v="2"/>
  </r>
  <r>
    <s v="SLSPEM06"/>
    <s v="SAO PAULO"/>
    <s v="Q1"/>
    <n v="11"/>
    <m/>
    <x v="17"/>
    <x v="7"/>
    <m/>
    <m/>
    <x v="2"/>
  </r>
  <r>
    <s v="SLSPIA02"/>
    <s v="SAO PAULO"/>
    <s v="Q1"/>
    <n v="11"/>
    <m/>
    <x v="17"/>
    <x v="7"/>
    <m/>
    <m/>
    <x v="2"/>
  </r>
  <r>
    <s v="OSJF01"/>
    <s v="OSASCO"/>
    <s v="Q2"/>
    <n v="11"/>
    <m/>
    <x v="17"/>
    <x v="7"/>
    <m/>
    <m/>
    <x v="0"/>
  </r>
  <r>
    <s v="OSJG01"/>
    <s v="OSASCO"/>
    <s v="Q2"/>
    <n v="11"/>
    <m/>
    <x v="17"/>
    <x v="7"/>
    <m/>
    <m/>
    <x v="0"/>
  </r>
  <r>
    <s v="OSCT01"/>
    <s v="OSASCO"/>
    <s v="Q2"/>
    <n v="11"/>
    <m/>
    <x v="17"/>
    <x v="7"/>
    <m/>
    <m/>
    <x v="0"/>
  </r>
  <r>
    <s v="OSJE02"/>
    <s v="OSASCO"/>
    <s v="Q2"/>
    <n v="11"/>
    <m/>
    <x v="17"/>
    <x v="7"/>
    <m/>
    <m/>
    <x v="0"/>
  </r>
  <r>
    <s v="SAJR01"/>
    <s v="SANTO ANDRE"/>
    <s v="Q4"/>
    <n v="11"/>
    <m/>
    <x v="17"/>
    <x v="7"/>
    <m/>
    <m/>
    <x v="3"/>
  </r>
  <r>
    <s v="SAML01"/>
    <s v="SANTO ANDRE"/>
    <s v="Q4"/>
    <n v="11"/>
    <m/>
    <x v="17"/>
    <x v="7"/>
    <m/>
    <m/>
    <x v="3"/>
  </r>
  <r>
    <s v="SAVB04"/>
    <s v="SANTO ANDRE"/>
    <s v="Q4"/>
    <n v="11"/>
    <m/>
    <x v="17"/>
    <x v="7"/>
    <m/>
    <m/>
    <x v="3"/>
  </r>
  <r>
    <s v="SAVB05"/>
    <s v="SANTO ANDRE"/>
    <s v="Q4"/>
    <n v="11"/>
    <m/>
    <x v="17"/>
    <x v="7"/>
    <m/>
    <m/>
    <x v="3"/>
  </r>
  <r>
    <s v="SAVB06"/>
    <s v="SANTO ANDRE"/>
    <s v="Q4"/>
    <n v="11"/>
    <m/>
    <x v="17"/>
    <x v="7"/>
    <m/>
    <m/>
    <x v="3"/>
  </r>
  <r>
    <s v="SBAL02"/>
    <s v="SAO BERNARDO DO CAMPO"/>
    <s v="Q4"/>
    <n v="11"/>
    <m/>
    <x v="17"/>
    <x v="7"/>
    <m/>
    <m/>
    <x v="3"/>
  </r>
  <r>
    <s v="SBFZ02"/>
    <s v="SAO BERNARDO DO CAMPO"/>
    <s v="Q4"/>
    <n v="11"/>
    <m/>
    <x v="17"/>
    <x v="7"/>
    <m/>
    <m/>
    <x v="3"/>
  </r>
  <r>
    <s v="SLDI01"/>
    <s v="SALTO"/>
    <s v="Q2"/>
    <n v="11"/>
    <m/>
    <x v="17"/>
    <x v="7"/>
    <m/>
    <m/>
    <x v="0"/>
  </r>
  <r>
    <s v="SLJC01"/>
    <s v="SALTO"/>
    <s v="Q2"/>
    <n v="11"/>
    <m/>
    <x v="17"/>
    <x v="7"/>
    <m/>
    <m/>
    <x v="0"/>
  </r>
  <r>
    <s v="SLSJ01"/>
    <s v="SALTO"/>
    <s v="Q2"/>
    <n v="11"/>
    <m/>
    <x v="17"/>
    <x v="7"/>
    <m/>
    <m/>
    <x v="0"/>
  </r>
  <r>
    <s v="SCSJ01"/>
    <s v="SAO CAETANO DO SUL"/>
    <s v="Q4"/>
    <n v="11"/>
    <m/>
    <x v="17"/>
    <x v="7"/>
    <m/>
    <m/>
    <x v="3"/>
  </r>
  <r>
    <s v="SLSPAI08"/>
    <s v="SAO PAULO"/>
    <s v="Q3"/>
    <n v="11"/>
    <m/>
    <x v="17"/>
    <x v="7"/>
    <m/>
    <m/>
    <x v="1"/>
  </r>
  <r>
    <s v="SLSPLJ03"/>
    <s v="FERRAZ DE VASCONCELOS"/>
    <s v="Q1"/>
    <n v="11"/>
    <m/>
    <x v="17"/>
    <x v="7"/>
    <m/>
    <m/>
    <x v="2"/>
  </r>
  <r>
    <s v="SPAI11"/>
    <s v="SAO PAULO"/>
    <s v="Q3"/>
    <n v="11"/>
    <m/>
    <x v="17"/>
    <x v="7"/>
    <m/>
    <m/>
    <x v="1"/>
  </r>
  <r>
    <s v="SLSPBF03"/>
    <s v="SAO PAULO"/>
    <s v="Q2"/>
    <n v="11"/>
    <m/>
    <x v="17"/>
    <x v="7"/>
    <m/>
    <m/>
    <x v="0"/>
  </r>
  <r>
    <s v="SLSPCY01"/>
    <s v="SAO PAULO"/>
    <s v="Q4"/>
    <n v="11"/>
    <m/>
    <x v="17"/>
    <x v="7"/>
    <m/>
    <m/>
    <x v="3"/>
  </r>
  <r>
    <s v="SLSPPH10"/>
    <s v="SAO PAULO"/>
    <s v="Q1"/>
    <n v="11"/>
    <m/>
    <x v="17"/>
    <x v="7"/>
    <m/>
    <m/>
    <x v="2"/>
  </r>
  <r>
    <s v="SLSPPH11"/>
    <s v="SAO PAULO"/>
    <s v="Q1"/>
    <n v="11"/>
    <m/>
    <x v="17"/>
    <x v="7"/>
    <m/>
    <m/>
    <x v="2"/>
  </r>
  <r>
    <s v="SLSPPH13"/>
    <s v="SAO PAULO"/>
    <s v="Q1"/>
    <n v="11"/>
    <m/>
    <x v="17"/>
    <x v="7"/>
    <m/>
    <m/>
    <x v="2"/>
  </r>
  <r>
    <s v="SLSPCD11"/>
    <s v="SAO PAULO"/>
    <s v="Q3"/>
    <n v="11"/>
    <m/>
    <x v="17"/>
    <x v="7"/>
    <m/>
    <m/>
    <x v="1"/>
  </r>
  <r>
    <s v="SLSPCG03"/>
    <s v="SAO PAULO"/>
    <s v="Q3"/>
    <n v="11"/>
    <m/>
    <x v="17"/>
    <x v="7"/>
    <m/>
    <m/>
    <x v="1"/>
  </r>
  <r>
    <s v="SLSPJP04"/>
    <s v="SAO PAULO"/>
    <s v="Q4"/>
    <n v="11"/>
    <m/>
    <x v="17"/>
    <x v="7"/>
    <m/>
    <m/>
    <x v="3"/>
  </r>
  <r>
    <s v="SLSPSB05"/>
    <s v="SAO PAULO"/>
    <s v="Q1"/>
    <n v="11"/>
    <m/>
    <x v="17"/>
    <x v="7"/>
    <m/>
    <m/>
    <x v="2"/>
  </r>
  <r>
    <s v="SLSPCM03"/>
    <s v="SAO PAULO"/>
    <s v="Q3"/>
    <n v="11"/>
    <m/>
    <x v="17"/>
    <x v="7"/>
    <m/>
    <m/>
    <x v="1"/>
  </r>
  <r>
    <s v="SLSPCR01"/>
    <s v="SAO PAULO"/>
    <s v="Q3"/>
    <n v="11"/>
    <m/>
    <x v="17"/>
    <x v="7"/>
    <m/>
    <m/>
    <x v="1"/>
  </r>
  <r>
    <s v="SLSPCR07"/>
    <s v="SAO PAULO"/>
    <s v="Q3"/>
    <n v="11"/>
    <m/>
    <x v="17"/>
    <x v="7"/>
    <m/>
    <m/>
    <x v="1"/>
  </r>
  <r>
    <s v="SLSPSL07"/>
    <s v="SAO PAULO"/>
    <s v="Q1"/>
    <n v="11"/>
    <m/>
    <x v="17"/>
    <x v="7"/>
    <m/>
    <m/>
    <x v="2"/>
  </r>
  <r>
    <s v="SLSPSL08"/>
    <s v="SAO PAULO"/>
    <s v="Q1"/>
    <n v="11"/>
    <m/>
    <x v="17"/>
    <x v="7"/>
    <m/>
    <m/>
    <x v="2"/>
  </r>
  <r>
    <s v="SLSPMC08"/>
    <s v="SAO PAULO"/>
    <s v="Q4"/>
    <n v="11"/>
    <m/>
    <x v="17"/>
    <x v="7"/>
    <m/>
    <m/>
    <x v="3"/>
  </r>
  <r>
    <s v="SLSPMC09"/>
    <s v="SAO PAULO"/>
    <s v="Q4"/>
    <n v="11"/>
    <m/>
    <x v="17"/>
    <x v="7"/>
    <m/>
    <m/>
    <x v="3"/>
  </r>
  <r>
    <s v="SLSPMN04"/>
    <s v="SAO PAULO"/>
    <s v="Q2"/>
    <n v="11"/>
    <m/>
    <x v="17"/>
    <x v="7"/>
    <m/>
    <m/>
    <x v="0"/>
  </r>
  <r>
    <s v="SLSPIB08"/>
    <s v="SAO PAULO"/>
    <s v="Q3"/>
    <n v="11"/>
    <m/>
    <x v="17"/>
    <x v="7"/>
    <m/>
    <m/>
    <x v="1"/>
  </r>
  <r>
    <s v="SLSPSR04"/>
    <s v="SAO PAULO"/>
    <s v="Q1"/>
    <n v="11"/>
    <m/>
    <x v="17"/>
    <x v="7"/>
    <m/>
    <m/>
    <x v="2"/>
  </r>
  <r>
    <s v="SLSPPI01"/>
    <s v="SAO PAULO"/>
    <s v="Q2"/>
    <n v="11"/>
    <m/>
    <x v="17"/>
    <x v="7"/>
    <m/>
    <m/>
    <x v="0"/>
  </r>
  <r>
    <s v="SLSPPZ01"/>
    <s v="SAO PAULO"/>
    <s v="Q2"/>
    <n v="11"/>
    <m/>
    <x v="17"/>
    <x v="7"/>
    <m/>
    <m/>
    <x v="0"/>
  </r>
  <r>
    <s v="SLSPSU04"/>
    <s v="SAO PAULO"/>
    <s v="Q1"/>
    <n v="11"/>
    <m/>
    <x v="17"/>
    <x v="7"/>
    <m/>
    <m/>
    <x v="2"/>
  </r>
  <r>
    <s v="SLSPRE02"/>
    <s v="SAO PAULO"/>
    <s v="Q4"/>
    <n v="11"/>
    <m/>
    <x v="17"/>
    <x v="7"/>
    <m/>
    <m/>
    <x v="3"/>
  </r>
  <r>
    <s v="SLSPSA07"/>
    <s v="SAO PAULO"/>
    <s v="Q4"/>
    <n v="11"/>
    <m/>
    <x v="17"/>
    <x v="7"/>
    <m/>
    <m/>
    <x v="3"/>
  </r>
  <r>
    <s v="SLSPSG03"/>
    <s v="SAO PAULO"/>
    <s v="Q2"/>
    <n v="11"/>
    <m/>
    <x v="17"/>
    <x v="7"/>
    <m/>
    <m/>
    <x v="0"/>
  </r>
  <r>
    <s v="SLSPSU10"/>
    <s v="SAO PAULO"/>
    <s v="Q1"/>
    <n v="11"/>
    <m/>
    <x v="17"/>
    <x v="7"/>
    <m/>
    <m/>
    <x v="2"/>
  </r>
  <r>
    <s v="SLSPTR02"/>
    <s v="SAO PAULO"/>
    <s v="Q1"/>
    <n v="11"/>
    <m/>
    <x v="17"/>
    <x v="7"/>
    <m/>
    <m/>
    <x v="2"/>
  </r>
  <r>
    <s v="SLSPTR05"/>
    <s v="SAO PAULO"/>
    <s v="Q1"/>
    <n v="11"/>
    <m/>
    <x v="17"/>
    <x v="7"/>
    <m/>
    <m/>
    <x v="2"/>
  </r>
  <r>
    <s v="SLSPJN02"/>
    <s v="SAO PAULO"/>
    <s v="Q3"/>
    <n v="11"/>
    <m/>
    <x v="17"/>
    <x v="7"/>
    <m/>
    <m/>
    <x v="1"/>
  </r>
  <r>
    <s v="SLSPTR06"/>
    <s v="SAO PAULO"/>
    <s v="Q1"/>
    <n v="11"/>
    <m/>
    <x v="17"/>
    <x v="7"/>
    <m/>
    <m/>
    <x v="2"/>
  </r>
  <r>
    <s v="SLSPTT04"/>
    <s v="SAO PAULO"/>
    <s v="Q1"/>
    <n v="11"/>
    <m/>
    <x v="17"/>
    <x v="7"/>
    <m/>
    <m/>
    <x v="2"/>
  </r>
  <r>
    <s v="SLSPTT15"/>
    <s v="SAO PAULO"/>
    <s v="Q1"/>
    <n v="11"/>
    <m/>
    <x v="17"/>
    <x v="7"/>
    <m/>
    <m/>
    <x v="2"/>
  </r>
  <r>
    <s v="SLSPTT17"/>
    <s v="SAO PAULO"/>
    <s v="Q1"/>
    <n v="11"/>
    <m/>
    <x v="17"/>
    <x v="7"/>
    <m/>
    <m/>
    <x v="2"/>
  </r>
  <r>
    <s v="SLSPVC04"/>
    <s v="SAO PAULO"/>
    <s v="Q1"/>
    <n v="11"/>
    <m/>
    <x v="17"/>
    <x v="7"/>
    <m/>
    <m/>
    <x v="2"/>
  </r>
  <r>
    <s v="SLSPVF03"/>
    <s v="SAO PAULO"/>
    <s v="Q1"/>
    <n v="11"/>
    <m/>
    <x v="17"/>
    <x v="7"/>
    <m/>
    <m/>
    <x v="2"/>
  </r>
  <r>
    <s v="SLSPVF08"/>
    <s v="SAO PAULO"/>
    <s v="Q1"/>
    <n v="11"/>
    <m/>
    <x v="17"/>
    <x v="7"/>
    <m/>
    <m/>
    <x v="2"/>
  </r>
  <r>
    <s v="SLSPVL03"/>
    <s v="SAO PAULO"/>
    <s v="Q2"/>
    <n v="11"/>
    <m/>
    <x v="17"/>
    <x v="7"/>
    <m/>
    <m/>
    <x v="0"/>
  </r>
  <r>
    <s v="SLSPSC12"/>
    <s v="SAO PAULO"/>
    <s v="Q4"/>
    <n v="11"/>
    <m/>
    <x v="17"/>
    <x v="7"/>
    <m/>
    <m/>
    <x v="3"/>
  </r>
  <r>
    <s v="SLSPJQ07"/>
    <s v="SAO PAULO"/>
    <s v="Q3"/>
    <n v="11"/>
    <m/>
    <x v="17"/>
    <x v="7"/>
    <m/>
    <m/>
    <x v="1"/>
  </r>
  <r>
    <s v="SLSPSE22"/>
    <s v="SAO PAULO"/>
    <s v="Q4"/>
    <n v="11"/>
    <m/>
    <x v="17"/>
    <x v="7"/>
    <m/>
    <m/>
    <x v="3"/>
  </r>
  <r>
    <s v="SLSPJS06"/>
    <s v="SAO PAULO"/>
    <s v="Q3"/>
    <n v="11"/>
    <m/>
    <x v="17"/>
    <x v="7"/>
    <m/>
    <m/>
    <x v="1"/>
  </r>
  <r>
    <s v="SLSPJS10"/>
    <s v="SAO PAULO"/>
    <s v="Q3"/>
    <n v="11"/>
    <m/>
    <x v="17"/>
    <x v="7"/>
    <m/>
    <m/>
    <x v="1"/>
  </r>
  <r>
    <s v="SLSPJS12"/>
    <s v="SAO PAULO"/>
    <s v="Q3"/>
    <n v="11"/>
    <m/>
    <x v="17"/>
    <x v="7"/>
    <m/>
    <m/>
    <x v="1"/>
  </r>
  <r>
    <s v="SLSPMM02"/>
    <s v="SAO PAULO"/>
    <s v="Q3"/>
    <n v="11"/>
    <m/>
    <x v="17"/>
    <x v="7"/>
    <m/>
    <m/>
    <x v="1"/>
  </r>
  <r>
    <s v="SLSPVR08"/>
    <s v="SAO PAULO"/>
    <s v="Q1"/>
    <n v="11"/>
    <m/>
    <x v="17"/>
    <x v="7"/>
    <m/>
    <m/>
    <x v="2"/>
  </r>
  <r>
    <s v="SLSPMM04"/>
    <s v="SAO PAULO"/>
    <s v="Q3"/>
    <n v="11"/>
    <m/>
    <x v="17"/>
    <x v="7"/>
    <m/>
    <m/>
    <x v="1"/>
  </r>
  <r>
    <s v="SLSPMM05"/>
    <s v="SAO PAULO"/>
    <s v="Q3"/>
    <n v="11"/>
    <m/>
    <x v="17"/>
    <x v="7"/>
    <m/>
    <m/>
    <x v="1"/>
  </r>
  <r>
    <s v="SLSPMM07"/>
    <s v="SAO PAULO"/>
    <s v="Q3"/>
    <n v="11"/>
    <m/>
    <x v="17"/>
    <x v="7"/>
    <m/>
    <m/>
    <x v="1"/>
  </r>
  <r>
    <s v="SLSPMM10"/>
    <s v="SAO PAULO"/>
    <s v="Q3"/>
    <n v="11"/>
    <m/>
    <x v="17"/>
    <x v="7"/>
    <m/>
    <m/>
    <x v="1"/>
  </r>
  <r>
    <s v="SLSPVT03"/>
    <s v="SAO PAULO"/>
    <s v="Q1"/>
    <n v="11"/>
    <m/>
    <x v="17"/>
    <x v="7"/>
    <m/>
    <m/>
    <x v="2"/>
  </r>
  <r>
    <s v="SLSPMR16"/>
    <s v="SAO PAULO"/>
    <s v="Q3"/>
    <n v="11"/>
    <m/>
    <x v="17"/>
    <x v="7"/>
    <m/>
    <m/>
    <x v="1"/>
  </r>
  <r>
    <s v="SP8059"/>
    <s v="SAO BERNARDO DO CAMPO"/>
    <s v="Q4"/>
    <n v="11"/>
    <m/>
    <x v="17"/>
    <x v="7"/>
    <m/>
    <m/>
    <x v="3"/>
  </r>
  <r>
    <s v="SLSPST14"/>
    <s v="SAO PAULO"/>
    <s v="Q2"/>
    <n v="11"/>
    <m/>
    <x v="17"/>
    <x v="7"/>
    <m/>
    <m/>
    <x v="0"/>
  </r>
  <r>
    <s v="SLSPPD08"/>
    <s v="SAO PAULO"/>
    <s v="Q3"/>
    <n v="11"/>
    <m/>
    <x v="17"/>
    <x v="7"/>
    <m/>
    <m/>
    <x v="1"/>
  </r>
  <r>
    <s v="SLSPTT28"/>
    <s v="SAO PAULO"/>
    <s v="Q1"/>
    <n v="11"/>
    <m/>
    <x v="17"/>
    <x v="7"/>
    <m/>
    <m/>
    <x v="2"/>
  </r>
  <r>
    <s v="SLSPPI06"/>
    <s v="SAO PAULO"/>
    <s v="Q2"/>
    <n v="11"/>
    <m/>
    <x v="17"/>
    <x v="7"/>
    <m/>
    <m/>
    <x v="0"/>
  </r>
  <r>
    <s v="SP3131"/>
    <s v="SAO PAULO"/>
    <s v="Q1"/>
    <n v="11"/>
    <m/>
    <x v="17"/>
    <x v="7"/>
    <m/>
    <m/>
    <x v="2"/>
  </r>
  <r>
    <s v="SLSPPN10"/>
    <s v="SAO PAULO"/>
    <s v="Q3"/>
    <n v="11"/>
    <m/>
    <x v="17"/>
    <x v="7"/>
    <m/>
    <m/>
    <x v="1"/>
  </r>
  <r>
    <s v="SP8153"/>
    <s v="SANTO ANDRE"/>
    <s v="Q4"/>
    <n v="11"/>
    <m/>
    <x v="17"/>
    <x v="7"/>
    <m/>
    <m/>
    <x v="3"/>
  </r>
  <r>
    <s v="SLSPSM04"/>
    <s v="SAO PAULO"/>
    <s v="Q3"/>
    <n v="11"/>
    <m/>
    <x v="17"/>
    <x v="7"/>
    <m/>
    <m/>
    <x v="1"/>
  </r>
  <r>
    <s v="SLSPTC09"/>
    <s v="SAO PAULO"/>
    <s v="Q2"/>
    <n v="11"/>
    <m/>
    <x v="17"/>
    <x v="7"/>
    <m/>
    <m/>
    <x v="0"/>
  </r>
  <r>
    <s v="SLSPTC10"/>
    <s v="SAO PAULO"/>
    <s v="Q2"/>
    <n v="11"/>
    <m/>
    <x v="17"/>
    <x v="7"/>
    <m/>
    <m/>
    <x v="0"/>
  </r>
  <r>
    <s v="SLSPTC12"/>
    <s v="SAO PAULO"/>
    <s v="Q2"/>
    <n v="11"/>
    <m/>
    <x v="17"/>
    <x v="7"/>
    <m/>
    <m/>
    <x v="0"/>
  </r>
  <r>
    <s v="SLSPCV19"/>
    <s v="SAO PAULO"/>
    <s v="Q2"/>
    <n v="11"/>
    <m/>
    <x v="17"/>
    <x v="7"/>
    <m/>
    <m/>
    <x v="0"/>
  </r>
  <r>
    <s v="SLSPCE19"/>
    <s v="SAO PAULO"/>
    <s v="Q1"/>
    <n v="11"/>
    <m/>
    <x v="17"/>
    <x v="7"/>
    <m/>
    <m/>
    <x v="2"/>
  </r>
  <r>
    <s v="SLSPBL08"/>
    <s v="SAO PAULO"/>
    <s v="Q2"/>
    <n v="11"/>
    <m/>
    <x v="17"/>
    <x v="7"/>
    <m/>
    <m/>
    <x v="0"/>
  </r>
  <r>
    <s v="SLSPSM11"/>
    <s v="SAO PAULO"/>
    <s v="Q3"/>
    <n v="11"/>
    <m/>
    <x v="17"/>
    <x v="7"/>
    <m/>
    <m/>
    <x v="1"/>
  </r>
  <r>
    <s v="SP8171"/>
    <s v="SANTO ANDRE"/>
    <s v="Q4"/>
    <n v="11"/>
    <m/>
    <x v="17"/>
    <x v="7"/>
    <m/>
    <m/>
    <x v="3"/>
  </r>
  <r>
    <s v="SLSPVA01"/>
    <s v="SAO PAULO"/>
    <s v="Q3"/>
    <n v="11"/>
    <m/>
    <x v="17"/>
    <x v="7"/>
    <m/>
    <m/>
    <x v="1"/>
  </r>
  <r>
    <s v="SLSPVA03"/>
    <s v="SAO PAULO"/>
    <s v="Q3"/>
    <n v="11"/>
    <m/>
    <x v="17"/>
    <x v="7"/>
    <m/>
    <m/>
    <x v="1"/>
  </r>
  <r>
    <s v="SPVS10"/>
    <s v="SAO PAULO"/>
    <s v="Q3"/>
    <n v="11"/>
    <m/>
    <x v="17"/>
    <x v="7"/>
    <m/>
    <m/>
    <x v="1"/>
  </r>
  <r>
    <s v="SLMABE09"/>
    <s v="MAUA"/>
    <s v="Q4"/>
    <n v="11"/>
    <m/>
    <x v="17"/>
    <x v="7"/>
    <m/>
    <m/>
    <x v="3"/>
  </r>
  <r>
    <s v="SP1430"/>
    <s v="SAO PAULO"/>
    <s v="Q3"/>
    <n v="11"/>
    <m/>
    <x v="17"/>
    <x v="7"/>
    <m/>
    <m/>
    <x v="1"/>
  </r>
  <r>
    <s v="SP1927"/>
    <s v="SAO PAULO"/>
    <s v="Q3"/>
    <n v="11"/>
    <m/>
    <x v="17"/>
    <x v="7"/>
    <m/>
    <m/>
    <x v="1"/>
  </r>
  <r>
    <s v="SP1949"/>
    <s v="SAO PAULO"/>
    <s v="Q3"/>
    <n v="11"/>
    <m/>
    <x v="17"/>
    <x v="7"/>
    <m/>
    <m/>
    <x v="1"/>
  </r>
  <r>
    <s v="SP2155"/>
    <s v="SAO PAULO"/>
    <s v="Q3"/>
    <n v="11"/>
    <m/>
    <x v="17"/>
    <x v="7"/>
    <m/>
    <m/>
    <x v="1"/>
  </r>
  <r>
    <s v="SP1948"/>
    <s v="SAO PAULO"/>
    <s v="Q2"/>
    <n v="11"/>
    <m/>
    <x v="17"/>
    <x v="7"/>
    <m/>
    <m/>
    <x v="0"/>
  </r>
  <r>
    <s v="SLTSJM01"/>
    <s v="TABOAO DA SERRA"/>
    <s v="Q3"/>
    <n v="11"/>
    <m/>
    <x v="17"/>
    <x v="7"/>
    <m/>
    <m/>
    <x v="1"/>
  </r>
  <r>
    <s v="SLTSPP04"/>
    <s v="TABOAO DA SERRA"/>
    <s v="Q3"/>
    <n v="11"/>
    <m/>
    <x v="17"/>
    <x v="7"/>
    <m/>
    <m/>
    <x v="1"/>
  </r>
  <r>
    <s v="SP7910"/>
    <s v="GUARULHOS"/>
    <s v="Q1"/>
    <n v="11"/>
    <m/>
    <x v="17"/>
    <x v="7"/>
    <m/>
    <m/>
    <x v="2"/>
  </r>
  <r>
    <s v="SP4627"/>
    <s v="SAO PAULO"/>
    <s v="Q2"/>
    <n v="11"/>
    <m/>
    <x v="17"/>
    <x v="7"/>
    <m/>
    <m/>
    <x v="0"/>
  </r>
  <r>
    <s v="SLIQEG01"/>
    <s v="ITAQUAQUECETUBA"/>
    <s v="Q1"/>
    <n v="11"/>
    <m/>
    <x v="17"/>
    <x v="7"/>
    <m/>
    <m/>
    <x v="2"/>
  </r>
  <r>
    <s v="SLSZJS04"/>
    <s v="SUZANO"/>
    <s v="Q1"/>
    <n v="11"/>
    <m/>
    <x v="17"/>
    <x v="7"/>
    <m/>
    <m/>
    <x v="2"/>
  </r>
  <r>
    <s v="SLMCVC01"/>
    <s v="MOGI DAS CRUZES"/>
    <s v="Q1"/>
    <n v="11"/>
    <m/>
    <x v="17"/>
    <x v="7"/>
    <m/>
    <m/>
    <x v="2"/>
  </r>
  <r>
    <s v="SLGRBV01"/>
    <s v="GUARULHOS"/>
    <s v="Q1"/>
    <n v="11"/>
    <m/>
    <x v="17"/>
    <x v="7"/>
    <m/>
    <m/>
    <x v="2"/>
  </r>
  <r>
    <s v="SLSPPN21"/>
    <s v="SAO PAULO"/>
    <s v="Q3"/>
    <n v="11"/>
    <m/>
    <x v="17"/>
    <x v="7"/>
    <m/>
    <m/>
    <x v="1"/>
  </r>
  <r>
    <s v="SLSPAC06"/>
    <s v="SAO PAULO"/>
    <s v="Q1"/>
    <n v="11"/>
    <m/>
    <x v="17"/>
    <x v="7"/>
    <m/>
    <m/>
    <x v="2"/>
  </r>
  <r>
    <s v="SLSPX418"/>
    <s v="SAO PAULO"/>
    <s v="Q1"/>
    <n v="11"/>
    <m/>
    <x v="17"/>
    <x v="7"/>
    <m/>
    <m/>
    <x v="2"/>
  </r>
  <r>
    <s v="SLSPX405"/>
    <s v="SAO PAULO"/>
    <s v="Q1"/>
    <n v="11"/>
    <m/>
    <x v="17"/>
    <x v="7"/>
    <m/>
    <m/>
    <x v="2"/>
  </r>
  <r>
    <s v="SPY297"/>
    <s v="SAO PAULO"/>
    <s v="Q2"/>
    <n v="11"/>
    <m/>
    <x v="17"/>
    <x v="7"/>
    <m/>
    <m/>
    <x v="0"/>
  </r>
  <r>
    <s v="SPY425"/>
    <s v="SAO PAULO"/>
    <s v="Q2"/>
    <n v="11"/>
    <m/>
    <x v="17"/>
    <x v="7"/>
    <m/>
    <m/>
    <x v="0"/>
  </r>
  <r>
    <s v="SPY427"/>
    <s v="SAO PAULO"/>
    <s v="Q2"/>
    <n v="11"/>
    <m/>
    <x v="17"/>
    <x v="7"/>
    <m/>
    <m/>
    <x v="0"/>
  </r>
  <r>
    <s v="SPY431"/>
    <s v="SAO PAULO"/>
    <s v="Q2"/>
    <n v="11"/>
    <m/>
    <x v="17"/>
    <x v="7"/>
    <m/>
    <m/>
    <x v="0"/>
  </r>
  <r>
    <s v="SPY437"/>
    <s v="SAO PAULO"/>
    <s v="Q2"/>
    <n v="11"/>
    <m/>
    <x v="17"/>
    <x v="7"/>
    <m/>
    <m/>
    <x v="0"/>
  </r>
  <r>
    <s v="SPY439"/>
    <s v="SAO PAULO"/>
    <s v="Q2"/>
    <n v="11"/>
    <m/>
    <x v="17"/>
    <x v="7"/>
    <m/>
    <m/>
    <x v="0"/>
  </r>
  <r>
    <s v="SP8338"/>
    <s v="DIADEMA"/>
    <s v="Q4"/>
    <n v="11"/>
    <m/>
    <x v="17"/>
    <x v="7"/>
    <m/>
    <m/>
    <x v="3"/>
  </r>
  <r>
    <s v="SLSPRE16"/>
    <s v="SAO PAULO"/>
    <s v="Q4"/>
    <n v="11"/>
    <m/>
    <x v="17"/>
    <x v="7"/>
    <m/>
    <m/>
    <x v="3"/>
  </r>
  <r>
    <s v="SLSPRE18"/>
    <s v="SAO PAULO"/>
    <s v="Q4"/>
    <n v="11"/>
    <m/>
    <x v="17"/>
    <x v="7"/>
    <m/>
    <m/>
    <x v="3"/>
  </r>
  <r>
    <s v="SLSPRE19"/>
    <s v="SAO PAULO"/>
    <s v="Q4"/>
    <n v="11"/>
    <m/>
    <x v="17"/>
    <x v="7"/>
    <m/>
    <m/>
    <x v="3"/>
  </r>
  <r>
    <s v="SLSPSE20"/>
    <s v="SAO PAULO"/>
    <s v="Q4"/>
    <n v="11"/>
    <m/>
    <x v="17"/>
    <x v="7"/>
    <m/>
    <m/>
    <x v="3"/>
  </r>
  <r>
    <s v="SLSPSE18"/>
    <s v="SAO PAULO"/>
    <s v="Q4"/>
    <n v="11"/>
    <m/>
    <x v="17"/>
    <x v="7"/>
    <m/>
    <m/>
    <x v="3"/>
  </r>
  <r>
    <s v="SPY455"/>
    <s v="SAO PAULO"/>
    <s v="Q2"/>
    <n v="11"/>
    <m/>
    <x v="17"/>
    <x v="7"/>
    <m/>
    <m/>
    <x v="0"/>
  </r>
  <r>
    <s v="SPY457"/>
    <s v="SAO PAULO"/>
    <s v="Q2"/>
    <n v="11"/>
    <m/>
    <x v="17"/>
    <x v="7"/>
    <m/>
    <m/>
    <x v="0"/>
  </r>
  <r>
    <s v="SPY461"/>
    <s v="SAO PAULO"/>
    <s v="Q2"/>
    <n v="11"/>
    <m/>
    <x v="17"/>
    <x v="7"/>
    <m/>
    <m/>
    <x v="0"/>
  </r>
  <r>
    <s v="SPY463"/>
    <s v="SAO PAULO"/>
    <s v="Q2"/>
    <n v="11"/>
    <m/>
    <x v="17"/>
    <x v="7"/>
    <m/>
    <m/>
    <x v="0"/>
  </r>
  <r>
    <s v="SPY465"/>
    <s v="SAO PAULO"/>
    <s v="Q2"/>
    <n v="11"/>
    <m/>
    <x v="17"/>
    <x v="7"/>
    <m/>
    <m/>
    <x v="0"/>
  </r>
  <r>
    <s v="SPY473"/>
    <s v="SAO PAULO"/>
    <s v="Q2"/>
    <n v="11"/>
    <m/>
    <x v="17"/>
    <x v="7"/>
    <m/>
    <m/>
    <x v="0"/>
  </r>
  <r>
    <s v="SPX504"/>
    <s v="SAO PAULO"/>
    <s v="Q3"/>
    <n v="11"/>
    <m/>
    <x v="17"/>
    <x v="7"/>
    <m/>
    <m/>
    <x v="1"/>
  </r>
  <r>
    <s v="SPX570"/>
    <s v="SAO PAULO"/>
    <s v="Q3"/>
    <n v="11"/>
    <m/>
    <x v="17"/>
    <x v="7"/>
    <m/>
    <m/>
    <x v="1"/>
  </r>
  <r>
    <s v="SPX589"/>
    <s v="SAO PAULO"/>
    <s v="Q3"/>
    <n v="11"/>
    <m/>
    <x v="17"/>
    <x v="7"/>
    <m/>
    <m/>
    <x v="1"/>
  </r>
  <r>
    <s v="SPX572"/>
    <s v="SAO PAULO"/>
    <s v="Q3"/>
    <n v="11"/>
    <m/>
    <x v="17"/>
    <x v="7"/>
    <m/>
    <m/>
    <x v="1"/>
  </r>
  <r>
    <s v="SPX576"/>
    <s v="SAO PAULO"/>
    <s v="Q3"/>
    <n v="11"/>
    <m/>
    <x v="17"/>
    <x v="7"/>
    <m/>
    <m/>
    <x v="1"/>
  </r>
  <r>
    <s v="SPX584"/>
    <s v="SAO PAULO"/>
    <s v="Q3"/>
    <n v="11"/>
    <m/>
    <x v="17"/>
    <x v="7"/>
    <m/>
    <m/>
    <x v="1"/>
  </r>
  <r>
    <s v="SLSPPT13"/>
    <s v="SAO PAULO"/>
    <s v="Q2"/>
    <n v="11"/>
    <m/>
    <x v="17"/>
    <x v="7"/>
    <m/>
    <m/>
    <x v="0"/>
  </r>
  <r>
    <s v="SPX586"/>
    <s v="SAO PAULO"/>
    <s v="Q4"/>
    <n v="11"/>
    <m/>
    <x v="17"/>
    <x v="7"/>
    <m/>
    <m/>
    <x v="3"/>
  </r>
  <r>
    <s v="SPX502"/>
    <s v="SAO PAULO"/>
    <s v="Q4"/>
    <n v="11"/>
    <m/>
    <x v="17"/>
    <x v="7"/>
    <m/>
    <m/>
    <x v="3"/>
  </r>
  <r>
    <s v="SPX509"/>
    <s v="SAO PAULO"/>
    <s v="Q4"/>
    <n v="11"/>
    <m/>
    <x v="17"/>
    <x v="7"/>
    <m/>
    <m/>
    <x v="3"/>
  </r>
  <r>
    <s v="SPX551"/>
    <s v="SAO PAULO"/>
    <s v="Q4"/>
    <n v="11"/>
    <m/>
    <x v="17"/>
    <x v="7"/>
    <m/>
    <m/>
    <x v="3"/>
  </r>
  <r>
    <s v="SPX616"/>
    <s v="SAO PAULO"/>
    <s v="Q4"/>
    <n v="11"/>
    <m/>
    <x v="17"/>
    <x v="7"/>
    <m/>
    <m/>
    <x v="3"/>
  </r>
  <r>
    <s v="SPX561"/>
    <s v="SAO PAULO"/>
    <s v="Q4"/>
    <n v="11"/>
    <m/>
    <x v="17"/>
    <x v="7"/>
    <m/>
    <m/>
    <x v="3"/>
  </r>
  <r>
    <s v="SPX636"/>
    <s v="SAO PAULO"/>
    <s v="Q4"/>
    <n v="11"/>
    <m/>
    <x v="17"/>
    <x v="7"/>
    <m/>
    <m/>
    <x v="3"/>
  </r>
  <r>
    <s v="SPX505"/>
    <s v="SAO PAULO"/>
    <s v="Q3"/>
    <n v="11"/>
    <m/>
    <x v="17"/>
    <x v="7"/>
    <m/>
    <m/>
    <x v="1"/>
  </r>
  <r>
    <s v="SPY429"/>
    <s v="SAO PAULO"/>
    <s v="Q2"/>
    <n v="11"/>
    <m/>
    <x v="17"/>
    <x v="7"/>
    <m/>
    <m/>
    <x v="0"/>
  </r>
  <r>
    <s v="SLSPRT08"/>
    <s v="TABOAO DA SERRA"/>
    <s v="Q2"/>
    <n v="11"/>
    <m/>
    <x v="17"/>
    <x v="7"/>
    <m/>
    <m/>
    <x v="0"/>
  </r>
  <r>
    <s v="SI3234"/>
    <s v="MONGAGUA"/>
    <s v="STS"/>
    <n v="13"/>
    <m/>
    <x v="17"/>
    <x v="7"/>
    <m/>
    <m/>
    <x v="4"/>
  </r>
  <r>
    <s v="SI3233"/>
    <s v="MONGAGUA"/>
    <s v="STS"/>
    <n v="13"/>
    <m/>
    <x v="17"/>
    <x v="7"/>
    <m/>
    <m/>
    <x v="4"/>
  </r>
  <r>
    <s v="MOCT02"/>
    <s v="MONGAGUA"/>
    <s v="STS"/>
    <n v="13"/>
    <m/>
    <x v="17"/>
    <x v="7"/>
    <m/>
    <m/>
    <x v="4"/>
  </r>
  <r>
    <s v="MURD15"/>
    <s v="MIRACATU"/>
    <s v="STS"/>
    <n v="13"/>
    <m/>
    <x v="17"/>
    <x v="7"/>
    <m/>
    <m/>
    <x v="4"/>
  </r>
  <r>
    <s v="PGBQ01"/>
    <s v="PRAIA GRANDE"/>
    <s v="STS"/>
    <n v="13"/>
    <m/>
    <x v="17"/>
    <x v="7"/>
    <m/>
    <m/>
    <x v="4"/>
  </r>
  <r>
    <s v="PGCO02"/>
    <s v="PRAIA GRANDE"/>
    <s v="STS"/>
    <n v="13"/>
    <m/>
    <x v="17"/>
    <x v="7"/>
    <m/>
    <m/>
    <x v="4"/>
  </r>
  <r>
    <s v="PGPP01"/>
    <s v="PRAIA GRANDE"/>
    <s v="STS"/>
    <n v="13"/>
    <m/>
    <x v="17"/>
    <x v="7"/>
    <m/>
    <m/>
    <x v="4"/>
  </r>
  <r>
    <s v="PGSO01"/>
    <s v="PRAIA GRANDE"/>
    <s v="STS"/>
    <n v="13"/>
    <m/>
    <x v="17"/>
    <x v="7"/>
    <m/>
    <m/>
    <x v="4"/>
  </r>
  <r>
    <s v="SI3358"/>
    <s v="PRAIA GRANDE"/>
    <s v="STS"/>
    <n v="13"/>
    <m/>
    <x v="17"/>
    <x v="7"/>
    <m/>
    <m/>
    <x v="4"/>
  </r>
  <r>
    <s v="SI3365"/>
    <s v="PRAIA GRANDE"/>
    <s v="STS"/>
    <n v="13"/>
    <m/>
    <x v="17"/>
    <x v="7"/>
    <m/>
    <m/>
    <x v="4"/>
  </r>
  <r>
    <s v="SI3367"/>
    <s v="PRAIA GRANDE"/>
    <s v="STS"/>
    <n v="13"/>
    <m/>
    <x v="17"/>
    <x v="7"/>
    <m/>
    <m/>
    <x v="4"/>
  </r>
  <r>
    <s v="SI3359"/>
    <s v="PRAIA GRANDE"/>
    <s v="STS"/>
    <n v="13"/>
    <m/>
    <x v="17"/>
    <x v="7"/>
    <m/>
    <m/>
    <x v="4"/>
  </r>
  <r>
    <s v="SI3363"/>
    <s v="PRAIA GRANDE"/>
    <s v="STS"/>
    <n v="13"/>
    <m/>
    <x v="17"/>
    <x v="7"/>
    <m/>
    <m/>
    <x v="4"/>
  </r>
  <r>
    <s v="SI3362"/>
    <s v="PRAIA GRANDE"/>
    <s v="STS"/>
    <n v="13"/>
    <m/>
    <x v="17"/>
    <x v="7"/>
    <m/>
    <m/>
    <x v="4"/>
  </r>
  <r>
    <s v="SI3364"/>
    <s v="PRAIA GRANDE"/>
    <s v="STS"/>
    <n v="13"/>
    <m/>
    <x v="17"/>
    <x v="7"/>
    <m/>
    <m/>
    <x v="4"/>
  </r>
  <r>
    <s v="SI3036"/>
    <s v="SANTOS"/>
    <s v="STS"/>
    <n v="13"/>
    <m/>
    <x v="17"/>
    <x v="7"/>
    <m/>
    <m/>
    <x v="4"/>
  </r>
  <r>
    <s v="SI3318"/>
    <s v="SAO VICENTE"/>
    <s v="STS"/>
    <n v="13"/>
    <m/>
    <x v="17"/>
    <x v="7"/>
    <m/>
    <m/>
    <x v="4"/>
  </r>
  <r>
    <s v="CLSJ01"/>
    <s v="CAMPO LIMPO PAULISTA"/>
    <s v="JAI"/>
    <s v="JAI"/>
    <m/>
    <x v="17"/>
    <x v="7"/>
    <m/>
    <m/>
    <x v="5"/>
  </r>
  <r>
    <s v="IATG01"/>
    <s v="ITATIBA"/>
    <s v="JAI"/>
    <s v="JAI"/>
    <m/>
    <x v="17"/>
    <x v="7"/>
    <m/>
    <m/>
    <x v="5"/>
  </r>
  <r>
    <s v="SP6320"/>
    <s v="ITUPEVA"/>
    <s v="JAI"/>
    <s v="JAI"/>
    <m/>
    <x v="17"/>
    <x v="7"/>
    <m/>
    <m/>
    <x v="5"/>
  </r>
  <r>
    <s v="JNCT02"/>
    <s v="JUNDIAI"/>
    <s v="JAI"/>
    <s v="JAI"/>
    <m/>
    <x v="17"/>
    <x v="7"/>
    <m/>
    <m/>
    <x v="5"/>
  </r>
  <r>
    <s v="JNEC01"/>
    <s v="JUNDIAI"/>
    <s v="JAI"/>
    <s v="JAI"/>
    <m/>
    <x v="17"/>
    <x v="7"/>
    <m/>
    <m/>
    <x v="5"/>
  </r>
  <r>
    <s v="JNCT03"/>
    <s v="JUNDIAI"/>
    <s v="JAI"/>
    <s v="JAI"/>
    <m/>
    <x v="17"/>
    <x v="7"/>
    <m/>
    <m/>
    <x v="5"/>
  </r>
  <r>
    <s v="JNFG01"/>
    <s v="JUNDIAI"/>
    <s v="JAI"/>
    <s v="JAI"/>
    <m/>
    <x v="17"/>
    <x v="7"/>
    <m/>
    <m/>
    <x v="5"/>
  </r>
  <r>
    <s v="SLJNJD02"/>
    <s v="JUNDIAI"/>
    <s v="JAI"/>
    <s v="JAI"/>
    <m/>
    <x v="17"/>
    <x v="7"/>
    <m/>
    <m/>
    <x v="5"/>
  </r>
  <r>
    <s v="JNCX02"/>
    <s v="JUNDIAI"/>
    <s v="JAI"/>
    <s v="JAI"/>
    <m/>
    <x v="17"/>
    <x v="7"/>
    <m/>
    <m/>
    <x v="5"/>
  </r>
  <r>
    <s v="SLSPCG07"/>
    <s v="SAO PAULO"/>
    <s v="Q4"/>
    <n v="11"/>
    <m/>
    <x v="17"/>
    <x v="8"/>
    <m/>
    <m/>
    <x v="3"/>
  </r>
  <r>
    <s v="SLSPJQ14"/>
    <s v="SAO PAULO"/>
    <s v="Q4"/>
    <n v="11"/>
    <m/>
    <x v="17"/>
    <x v="8"/>
    <m/>
    <m/>
    <x v="3"/>
  </r>
  <r>
    <s v="SLSPPZ11"/>
    <s v="SAO PAULO"/>
    <s v="Q4"/>
    <n v="11"/>
    <m/>
    <x v="17"/>
    <x v="8"/>
    <m/>
    <m/>
    <x v="3"/>
  </r>
  <r>
    <s v="BWCT01"/>
    <s v="BIRITIBA-MIRIM"/>
    <s v="Q1"/>
    <n v="11"/>
    <m/>
    <x v="17"/>
    <x v="8"/>
    <m/>
    <m/>
    <x v="2"/>
  </r>
  <r>
    <s v="BAAI02"/>
    <s v="BARUERI"/>
    <s v="Q2"/>
    <n v="11"/>
    <m/>
    <x v="17"/>
    <x v="8"/>
    <m/>
    <m/>
    <x v="0"/>
  </r>
  <r>
    <s v="BAAH04"/>
    <s v="BARUERI"/>
    <s v="Q2"/>
    <n v="11"/>
    <m/>
    <x v="17"/>
    <x v="8"/>
    <m/>
    <m/>
    <x v="0"/>
  </r>
  <r>
    <s v="CRCT01"/>
    <s v="CARAPICUIBA"/>
    <s v="Q2"/>
    <n v="11"/>
    <m/>
    <x v="17"/>
    <x v="8"/>
    <m/>
    <m/>
    <x v="0"/>
  </r>
  <r>
    <s v="SLCRCT04"/>
    <s v="CARAPICUIBA"/>
    <s v="Q2"/>
    <n v="11"/>
    <m/>
    <x v="17"/>
    <x v="8"/>
    <m/>
    <m/>
    <x v="0"/>
  </r>
  <r>
    <s v="COGV01"/>
    <s v="COTIA"/>
    <s v="Q2"/>
    <n v="11"/>
    <m/>
    <x v="17"/>
    <x v="8"/>
    <m/>
    <m/>
    <x v="0"/>
  </r>
  <r>
    <s v="SLCOJL01"/>
    <s v="COTIA"/>
    <s v="Q2"/>
    <n v="11"/>
    <m/>
    <x v="17"/>
    <x v="8"/>
    <m/>
    <m/>
    <x v="0"/>
  </r>
  <r>
    <s v="DDMH01"/>
    <s v="DIADEMA"/>
    <s v="Q4"/>
    <n v="11"/>
    <m/>
    <x v="17"/>
    <x v="8"/>
    <m/>
    <m/>
    <x v="3"/>
  </r>
  <r>
    <s v="EBJC01"/>
    <s v="TABOAO DA SERRA"/>
    <s v="Q3"/>
    <n v="11"/>
    <m/>
    <x v="17"/>
    <x v="8"/>
    <m/>
    <m/>
    <x v="1"/>
  </r>
  <r>
    <s v="EBJS08"/>
    <s v="EMBU DAS ARTES"/>
    <s v="Q3"/>
    <n v="11"/>
    <m/>
    <x v="17"/>
    <x v="8"/>
    <m/>
    <m/>
    <x v="1"/>
  </r>
  <r>
    <s v="EBSM03"/>
    <s v="EMBU DAS ARTES"/>
    <s v="Q3"/>
    <n v="11"/>
    <m/>
    <x v="17"/>
    <x v="8"/>
    <m/>
    <m/>
    <x v="1"/>
  </r>
  <r>
    <s v="EBVA01"/>
    <s v="EMBU DAS ARTES"/>
    <s v="Q3"/>
    <n v="11"/>
    <m/>
    <x v="17"/>
    <x v="8"/>
    <m/>
    <m/>
    <x v="1"/>
  </r>
  <r>
    <s v="GRAG01"/>
    <s v="GUARULHOS"/>
    <s v="Q1"/>
    <n v="11"/>
    <m/>
    <x v="17"/>
    <x v="8"/>
    <m/>
    <m/>
    <x v="2"/>
  </r>
  <r>
    <s v="GRJA02"/>
    <s v="GUARULHOS"/>
    <s v="Q1"/>
    <n v="11"/>
    <m/>
    <x v="17"/>
    <x v="8"/>
    <m/>
    <m/>
    <x v="2"/>
  </r>
  <r>
    <s v="GRPD01"/>
    <s v="GUARULHOS"/>
    <s v="Q1"/>
    <n v="11"/>
    <m/>
    <x v="17"/>
    <x v="8"/>
    <m/>
    <m/>
    <x v="2"/>
  </r>
  <r>
    <s v="GRSF01"/>
    <s v="GUARULHOS"/>
    <s v="Q1"/>
    <n v="11"/>
    <m/>
    <x v="17"/>
    <x v="8"/>
    <m/>
    <m/>
    <x v="2"/>
  </r>
  <r>
    <s v="GRSM02"/>
    <s v="GUARULHOS"/>
    <s v="Q1"/>
    <n v="11"/>
    <m/>
    <x v="17"/>
    <x v="8"/>
    <m/>
    <m/>
    <x v="2"/>
  </r>
  <r>
    <s v="GRSR01"/>
    <s v="GUARULHOS"/>
    <s v="Q1"/>
    <n v="11"/>
    <m/>
    <x v="17"/>
    <x v="8"/>
    <m/>
    <m/>
    <x v="2"/>
  </r>
  <r>
    <s v="IQJG01"/>
    <s v="ITAQUAQUECETUBA"/>
    <s v="Q1"/>
    <n v="11"/>
    <m/>
    <x v="17"/>
    <x v="8"/>
    <m/>
    <m/>
    <x v="2"/>
  </r>
  <r>
    <s v="IQJM02"/>
    <s v="ITAQUAQUECETUBA"/>
    <s v="Q1"/>
    <n v="11"/>
    <m/>
    <x v="17"/>
    <x v="8"/>
    <m/>
    <m/>
    <x v="2"/>
  </r>
  <r>
    <s v="IQVJ02"/>
    <s v="ITAQUAQUECETUBA"/>
    <s v="Q1"/>
    <n v="11"/>
    <m/>
    <x v="17"/>
    <x v="8"/>
    <m/>
    <m/>
    <x v="2"/>
  </r>
  <r>
    <s v="MCVJ01"/>
    <s v="MOGI DAS CRUZES"/>
    <s v="Q1"/>
    <n v="11"/>
    <m/>
    <x v="17"/>
    <x v="8"/>
    <m/>
    <m/>
    <x v="2"/>
  </r>
  <r>
    <s v="MCVM04"/>
    <s v="MOGI DAS CRUZES"/>
    <s v="Q1"/>
    <n v="11"/>
    <m/>
    <x v="17"/>
    <x v="8"/>
    <m/>
    <m/>
    <x v="2"/>
  </r>
  <r>
    <s v="SIVN01"/>
    <s v="SANTA ISABEL"/>
    <s v="Q1"/>
    <n v="11"/>
    <m/>
    <x v="17"/>
    <x v="8"/>
    <m/>
    <m/>
    <x v="2"/>
  </r>
  <r>
    <s v="SLSPAA02"/>
    <s v="SAO PAULO"/>
    <s v="Q1"/>
    <n v="11"/>
    <m/>
    <x v="17"/>
    <x v="8"/>
    <m/>
    <m/>
    <x v="2"/>
  </r>
  <r>
    <s v="SLSPAA03"/>
    <s v="SAO PAULO"/>
    <s v="Q1"/>
    <n v="11"/>
    <m/>
    <x v="17"/>
    <x v="8"/>
    <m/>
    <m/>
    <x v="2"/>
  </r>
  <r>
    <s v="SLSPBE06"/>
    <s v="SAO PAULO"/>
    <s v="Q1"/>
    <n v="11"/>
    <m/>
    <x v="17"/>
    <x v="8"/>
    <m/>
    <m/>
    <x v="2"/>
  </r>
  <r>
    <s v="IPLJ03"/>
    <s v="ITAPEVI"/>
    <s v="Q2"/>
    <n v="11"/>
    <m/>
    <x v="17"/>
    <x v="8"/>
    <m/>
    <m/>
    <x v="0"/>
  </r>
  <r>
    <s v="ITVP01"/>
    <s v="ITU"/>
    <s v="Q2"/>
    <n v="11"/>
    <m/>
    <x v="17"/>
    <x v="8"/>
    <m/>
    <m/>
    <x v="0"/>
  </r>
  <r>
    <s v="JDJB01"/>
    <s v="JANDIRA"/>
    <s v="Q2"/>
    <n v="11"/>
    <m/>
    <x v="17"/>
    <x v="8"/>
    <m/>
    <m/>
    <x v="0"/>
  </r>
  <r>
    <s v="SLSPCN03"/>
    <s v="SAO PAULO"/>
    <s v="Q1"/>
    <n v="11"/>
    <m/>
    <x v="17"/>
    <x v="8"/>
    <m/>
    <m/>
    <x v="2"/>
  </r>
  <r>
    <s v="SLSPCN07"/>
    <s v="SAO PAULO"/>
    <s v="Q1"/>
    <n v="11"/>
    <m/>
    <x v="17"/>
    <x v="8"/>
    <m/>
    <m/>
    <x v="2"/>
  </r>
  <r>
    <s v="OSJT01"/>
    <s v="OSASCO"/>
    <s v="Q2"/>
    <n v="11"/>
    <m/>
    <x v="17"/>
    <x v="8"/>
    <m/>
    <m/>
    <x v="0"/>
  </r>
  <r>
    <s v="OSVL01"/>
    <s v="OSASCO"/>
    <s v="Q2"/>
    <n v="11"/>
    <m/>
    <x v="17"/>
    <x v="8"/>
    <m/>
    <m/>
    <x v="0"/>
  </r>
  <r>
    <s v="OSVQ02"/>
    <s v="OSASCO"/>
    <s v="Q2"/>
    <n v="11"/>
    <m/>
    <x v="17"/>
    <x v="8"/>
    <m/>
    <m/>
    <x v="0"/>
  </r>
  <r>
    <s v="OSVR01"/>
    <s v="OSASCO"/>
    <s v="Q2"/>
    <n v="11"/>
    <m/>
    <x v="17"/>
    <x v="8"/>
    <m/>
    <m/>
    <x v="0"/>
  </r>
  <r>
    <s v="SLOSPR01"/>
    <s v="OSASCO"/>
    <s v="Q2"/>
    <n v="11"/>
    <m/>
    <x v="17"/>
    <x v="8"/>
    <m/>
    <m/>
    <x v="0"/>
  </r>
  <r>
    <s v="SLSPIT05"/>
    <s v="SAO PAULO"/>
    <s v="Q1"/>
    <n v="11"/>
    <m/>
    <x v="17"/>
    <x v="8"/>
    <m/>
    <m/>
    <x v="2"/>
  </r>
  <r>
    <s v="SACM04"/>
    <s v="SANTO ANDRE"/>
    <s v="Q4"/>
    <n v="11"/>
    <m/>
    <x v="17"/>
    <x v="8"/>
    <m/>
    <m/>
    <x v="3"/>
  </r>
  <r>
    <s v="SAHU01"/>
    <s v="SANTO ANDRE"/>
    <s v="Q4"/>
    <n v="11"/>
    <m/>
    <x v="17"/>
    <x v="8"/>
    <m/>
    <m/>
    <x v="3"/>
  </r>
  <r>
    <s v="SLSPJC01"/>
    <s v="SAO PAULO"/>
    <s v="Q1"/>
    <n v="11"/>
    <m/>
    <x v="17"/>
    <x v="8"/>
    <m/>
    <m/>
    <x v="2"/>
  </r>
  <r>
    <s v="SAJA02"/>
    <s v="SANTO ANDRE"/>
    <s v="Q4"/>
    <n v="11"/>
    <m/>
    <x v="17"/>
    <x v="8"/>
    <m/>
    <m/>
    <x v="3"/>
  </r>
  <r>
    <s v="SBJB02"/>
    <s v="SAO BERNARDO DO CAMPO"/>
    <s v="Q4"/>
    <n v="11"/>
    <m/>
    <x v="17"/>
    <x v="8"/>
    <m/>
    <m/>
    <x v="3"/>
  </r>
  <r>
    <s v="SBJT02"/>
    <s v="SAO BERNARDO DO CAMPO"/>
    <s v="Q4"/>
    <n v="11"/>
    <m/>
    <x v="17"/>
    <x v="8"/>
    <m/>
    <m/>
    <x v="3"/>
  </r>
  <r>
    <s v="SBJU01"/>
    <s v="SAO BERNARDO DO CAMPO"/>
    <s v="Q4"/>
    <n v="11"/>
    <m/>
    <x v="17"/>
    <x v="8"/>
    <m/>
    <m/>
    <x v="3"/>
  </r>
  <r>
    <s v="SBPC02"/>
    <s v="SAO BERNARDO DO CAMPO"/>
    <s v="Q4"/>
    <n v="11"/>
    <m/>
    <x v="17"/>
    <x v="8"/>
    <m/>
    <m/>
    <x v="3"/>
  </r>
  <r>
    <s v="SBRP01"/>
    <s v="SAO BERNARDO DO CAMPO"/>
    <s v="Q4"/>
    <n v="11"/>
    <m/>
    <x v="17"/>
    <x v="8"/>
    <m/>
    <m/>
    <x v="3"/>
  </r>
  <r>
    <s v="SBVL02"/>
    <s v="SAO BERNARDO DO CAMPO"/>
    <s v="Q4"/>
    <n v="11"/>
    <m/>
    <x v="17"/>
    <x v="8"/>
    <m/>
    <m/>
    <x v="3"/>
  </r>
  <r>
    <s v="SCCT01"/>
    <s v="SAO CAETANO DO SUL"/>
    <s v="Q4"/>
    <n v="11"/>
    <m/>
    <x v="17"/>
    <x v="8"/>
    <m/>
    <m/>
    <x v="3"/>
  </r>
  <r>
    <s v="SCSA01"/>
    <s v="SAO CAETANO DO SUL"/>
    <s v="Q4"/>
    <n v="11"/>
    <m/>
    <x v="17"/>
    <x v="8"/>
    <m/>
    <m/>
    <x v="3"/>
  </r>
  <r>
    <s v="SCSM01"/>
    <s v="SAO CAETANO DO SUL"/>
    <s v="Q4"/>
    <n v="11"/>
    <m/>
    <x v="17"/>
    <x v="8"/>
    <m/>
    <m/>
    <x v="3"/>
  </r>
  <r>
    <s v="SLSPBV12"/>
    <s v="SAO PAULO"/>
    <s v="Q4"/>
    <n v="11"/>
    <m/>
    <x v="17"/>
    <x v="8"/>
    <m/>
    <m/>
    <x v="3"/>
  </r>
  <r>
    <s v="SLSPCO10"/>
    <s v="SAO PAULO"/>
    <s v="Q4"/>
    <n v="11"/>
    <m/>
    <x v="17"/>
    <x v="8"/>
    <m/>
    <m/>
    <x v="3"/>
  </r>
  <r>
    <s v="SLSNAS01"/>
    <s v="SANTANA DE PARNAIBA"/>
    <s v="Q2"/>
    <n v="11"/>
    <m/>
    <x v="17"/>
    <x v="8"/>
    <m/>
    <m/>
    <x v="0"/>
  </r>
  <r>
    <s v="SLSNFZ02"/>
    <s v="SANTANA DE PARNAIBA"/>
    <s v="Q2"/>
    <n v="11"/>
    <m/>
    <x v="17"/>
    <x v="8"/>
    <m/>
    <m/>
    <x v="0"/>
  </r>
  <r>
    <s v="SLSPVM29"/>
    <s v="SAO PAULO"/>
    <s v="Q2"/>
    <n v="11"/>
    <m/>
    <x v="17"/>
    <x v="8"/>
    <m/>
    <m/>
    <x v="0"/>
  </r>
  <r>
    <s v="SLSPLJ10"/>
    <s v="SAO PAULO"/>
    <s v="Q1"/>
    <n v="11"/>
    <m/>
    <x v="17"/>
    <x v="8"/>
    <m/>
    <m/>
    <x v="2"/>
  </r>
  <r>
    <s v="SLSPBF06"/>
    <s v="SAO PAULO"/>
    <s v="Q2"/>
    <n v="11"/>
    <m/>
    <x v="17"/>
    <x v="8"/>
    <m/>
    <m/>
    <x v="0"/>
  </r>
  <r>
    <s v="SLSPCS03"/>
    <s v="SAO PAULO"/>
    <s v="Q4"/>
    <n v="11"/>
    <m/>
    <x v="17"/>
    <x v="8"/>
    <m/>
    <m/>
    <x v="3"/>
  </r>
  <r>
    <s v="SLSPSI01"/>
    <s v="SAO PAULO"/>
    <s v="Q1"/>
    <n v="11"/>
    <m/>
    <x v="17"/>
    <x v="8"/>
    <m/>
    <m/>
    <x v="2"/>
  </r>
  <r>
    <s v="SLSPSL02"/>
    <s v="SAO PAULO"/>
    <s v="Q1"/>
    <n v="11"/>
    <m/>
    <x v="17"/>
    <x v="8"/>
    <m/>
    <m/>
    <x v="2"/>
  </r>
  <r>
    <s v="SLSPJP19"/>
    <s v="SAO PAULO"/>
    <s v="Q4"/>
    <n v="11"/>
    <m/>
    <x v="17"/>
    <x v="8"/>
    <m/>
    <m/>
    <x v="3"/>
  </r>
  <r>
    <s v="SLSPCR02"/>
    <s v="SAO PAULO"/>
    <s v="Q3"/>
    <n v="11"/>
    <m/>
    <x v="17"/>
    <x v="8"/>
    <m/>
    <m/>
    <x v="1"/>
  </r>
  <r>
    <s v="SLSPCR08"/>
    <s v="SAO PAULO"/>
    <s v="Q3"/>
    <n v="11"/>
    <m/>
    <x v="17"/>
    <x v="8"/>
    <m/>
    <m/>
    <x v="1"/>
  </r>
  <r>
    <s v="SLSPMC06"/>
    <s v="SAO PAULO"/>
    <s v="Q4"/>
    <n v="11"/>
    <m/>
    <x v="17"/>
    <x v="8"/>
    <m/>
    <m/>
    <x v="3"/>
  </r>
  <r>
    <s v="SLSPLP01"/>
    <s v="SAO PAULO"/>
    <s v="Q2"/>
    <n v="11"/>
    <m/>
    <x v="17"/>
    <x v="8"/>
    <m/>
    <m/>
    <x v="0"/>
  </r>
  <r>
    <s v="SLSPSR02"/>
    <s v="SAO PAULO"/>
    <s v="Q1"/>
    <n v="11"/>
    <m/>
    <x v="17"/>
    <x v="8"/>
    <m/>
    <m/>
    <x v="2"/>
  </r>
  <r>
    <s v="SLSPSR03"/>
    <s v="SAO PAULO"/>
    <s v="Q1"/>
    <n v="11"/>
    <m/>
    <x v="17"/>
    <x v="8"/>
    <m/>
    <m/>
    <x v="2"/>
  </r>
  <r>
    <s v="SLSPSU02"/>
    <s v="SAO PAULO"/>
    <s v="Q1"/>
    <n v="11"/>
    <m/>
    <x v="17"/>
    <x v="8"/>
    <m/>
    <m/>
    <x v="2"/>
  </r>
  <r>
    <s v="SLSPSU06"/>
    <s v="SAO PAULO"/>
    <s v="Q1"/>
    <n v="11"/>
    <m/>
    <x v="17"/>
    <x v="8"/>
    <m/>
    <m/>
    <x v="2"/>
  </r>
  <r>
    <s v="SLSPSU08"/>
    <s v="SAO PAULO"/>
    <s v="Q1"/>
    <n v="11"/>
    <m/>
    <x v="17"/>
    <x v="8"/>
    <m/>
    <m/>
    <x v="2"/>
  </r>
  <r>
    <s v="SLSPRE17"/>
    <s v="SAO PAULO"/>
    <s v="Q4"/>
    <n v="11"/>
    <m/>
    <x v="17"/>
    <x v="8"/>
    <m/>
    <m/>
    <x v="3"/>
  </r>
  <r>
    <s v="SLSPTR01"/>
    <s v="SAO PAULO"/>
    <s v="Q1"/>
    <n v="11"/>
    <m/>
    <x v="17"/>
    <x v="8"/>
    <m/>
    <m/>
    <x v="2"/>
  </r>
  <r>
    <s v="SPIB65"/>
    <s v="SAO PAULO"/>
    <s v="Q3"/>
    <n v="11"/>
    <m/>
    <x v="17"/>
    <x v="8"/>
    <m/>
    <m/>
    <x v="1"/>
  </r>
  <r>
    <s v="SLSPTC05"/>
    <s v="SAO PAULO"/>
    <s v="Q2"/>
    <n v="11"/>
    <m/>
    <x v="17"/>
    <x v="8"/>
    <m/>
    <m/>
    <x v="0"/>
  </r>
  <r>
    <s v="SLSPVD02"/>
    <s v="SAO PAULO"/>
    <s v="Q1"/>
    <n v="11"/>
    <m/>
    <x v="17"/>
    <x v="8"/>
    <m/>
    <m/>
    <x v="2"/>
  </r>
  <r>
    <s v="SLSPVA12"/>
    <s v="SAO PAULO"/>
    <s v="Q2"/>
    <n v="11"/>
    <m/>
    <x v="17"/>
    <x v="8"/>
    <m/>
    <m/>
    <x v="0"/>
  </r>
  <r>
    <s v="SLSPJN11"/>
    <s v="SAO PAULO"/>
    <s v="Q3"/>
    <n v="11"/>
    <m/>
    <x v="17"/>
    <x v="8"/>
    <m/>
    <m/>
    <x v="1"/>
  </r>
  <r>
    <s v="SLSPVG01"/>
    <s v="SAO PAULO"/>
    <s v="Q2"/>
    <n v="11"/>
    <m/>
    <x v="17"/>
    <x v="8"/>
    <m/>
    <m/>
    <x v="0"/>
  </r>
  <r>
    <s v="SLSPVL01"/>
    <s v="SAO PAULO"/>
    <s v="Q2"/>
    <n v="11"/>
    <m/>
    <x v="17"/>
    <x v="8"/>
    <m/>
    <m/>
    <x v="0"/>
  </r>
  <r>
    <s v="SLSPSA12"/>
    <s v="SAO PAULO"/>
    <s v="Q4"/>
    <n v="11"/>
    <m/>
    <x v="17"/>
    <x v="8"/>
    <m/>
    <m/>
    <x v="3"/>
  </r>
  <r>
    <s v="SLSPSA13"/>
    <s v="SAO PAULO"/>
    <s v="Q4"/>
    <n v="11"/>
    <m/>
    <x v="17"/>
    <x v="8"/>
    <m/>
    <m/>
    <x v="3"/>
  </r>
  <r>
    <s v="SLSPSC04"/>
    <s v="SAO PAULO"/>
    <s v="Q4"/>
    <n v="11"/>
    <m/>
    <x v="17"/>
    <x v="8"/>
    <m/>
    <m/>
    <x v="3"/>
  </r>
  <r>
    <s v="SLSPVJ03"/>
    <s v="SAO PAULO"/>
    <s v="Q1"/>
    <n v="11"/>
    <m/>
    <x v="17"/>
    <x v="8"/>
    <m/>
    <m/>
    <x v="2"/>
  </r>
  <r>
    <s v="SLSPSC15"/>
    <s v="SAO PAULO"/>
    <s v="Q4"/>
    <n v="11"/>
    <m/>
    <x v="17"/>
    <x v="8"/>
    <m/>
    <m/>
    <x v="3"/>
  </r>
  <r>
    <s v="SLSPVR01"/>
    <s v="SAO PAULO"/>
    <s v="Q1"/>
    <n v="11"/>
    <m/>
    <x v="17"/>
    <x v="8"/>
    <m/>
    <m/>
    <x v="2"/>
  </r>
  <r>
    <s v="SLSPVR02"/>
    <s v="SAO PAULO"/>
    <s v="Q1"/>
    <n v="11"/>
    <m/>
    <x v="17"/>
    <x v="8"/>
    <m/>
    <m/>
    <x v="2"/>
  </r>
  <r>
    <s v="SLSPVR03"/>
    <s v="SAO PAULO"/>
    <s v="Q1"/>
    <n v="11"/>
    <m/>
    <x v="17"/>
    <x v="8"/>
    <m/>
    <m/>
    <x v="2"/>
  </r>
  <r>
    <s v="SLSPSE17"/>
    <s v="SAO PAULO"/>
    <s v="Q4"/>
    <n v="11"/>
    <m/>
    <x v="17"/>
    <x v="8"/>
    <m/>
    <m/>
    <x v="3"/>
  </r>
  <r>
    <s v="SLSPRT06"/>
    <s v="SAO PAULO"/>
    <s v="Q2"/>
    <n v="11"/>
    <m/>
    <x v="17"/>
    <x v="8"/>
    <m/>
    <m/>
    <x v="0"/>
  </r>
  <r>
    <s v="SLSPST12"/>
    <s v="SAO PAULO"/>
    <s v="Q2"/>
    <n v="11"/>
    <m/>
    <x v="17"/>
    <x v="8"/>
    <m/>
    <m/>
    <x v="0"/>
  </r>
  <r>
    <s v="SLSPVR07"/>
    <s v="SAO PAULO"/>
    <s v="Q1"/>
    <n v="11"/>
    <m/>
    <x v="17"/>
    <x v="8"/>
    <m/>
    <m/>
    <x v="2"/>
  </r>
  <r>
    <s v="SLSPVG09"/>
    <s v="SAO PAULO"/>
    <s v="Q2"/>
    <n v="11"/>
    <m/>
    <x v="17"/>
    <x v="8"/>
    <m/>
    <m/>
    <x v="0"/>
  </r>
  <r>
    <s v="SPVM28"/>
    <s v="SAO PAULO"/>
    <s v="Q4"/>
    <n v="11"/>
    <m/>
    <x v="17"/>
    <x v="8"/>
    <m/>
    <m/>
    <x v="3"/>
  </r>
  <r>
    <s v="SLSPMR01"/>
    <s v="SAO PAULO"/>
    <s v="Q3"/>
    <n v="11"/>
    <m/>
    <x v="17"/>
    <x v="8"/>
    <m/>
    <m/>
    <x v="1"/>
  </r>
  <r>
    <s v="SP2840"/>
    <s v="SAO PAULO"/>
    <s v="Q4"/>
    <n v="11"/>
    <m/>
    <x v="17"/>
    <x v="8"/>
    <m/>
    <m/>
    <x v="3"/>
  </r>
  <r>
    <s v="SP2909"/>
    <s v="SAO PAULO"/>
    <s v="Q4"/>
    <n v="11"/>
    <m/>
    <x v="17"/>
    <x v="8"/>
    <m/>
    <m/>
    <x v="3"/>
  </r>
  <r>
    <s v="SLSPST15"/>
    <s v="SAO PAULO"/>
    <s v="Q2"/>
    <n v="11"/>
    <m/>
    <x v="17"/>
    <x v="8"/>
    <m/>
    <m/>
    <x v="0"/>
  </r>
  <r>
    <s v="SLSPBF13"/>
    <s v="SAO PAULO"/>
    <s v="Q2"/>
    <n v="11"/>
    <m/>
    <x v="17"/>
    <x v="8"/>
    <m/>
    <m/>
    <x v="0"/>
  </r>
  <r>
    <s v="SLSPBS06"/>
    <s v="SAO PAULO"/>
    <s v="Q2"/>
    <n v="11"/>
    <m/>
    <x v="17"/>
    <x v="8"/>
    <m/>
    <m/>
    <x v="0"/>
  </r>
  <r>
    <s v="SLSBBN05"/>
    <s v="SAO BERNARDO DO CAMPO"/>
    <s v="Q4"/>
    <n v="11"/>
    <m/>
    <x v="17"/>
    <x v="8"/>
    <m/>
    <m/>
    <x v="3"/>
  </r>
  <r>
    <s v="SLSBJP01"/>
    <s v="SAO BERNARDO DO CAMPO"/>
    <s v="Q4"/>
    <n v="11"/>
    <m/>
    <x v="17"/>
    <x v="8"/>
    <m/>
    <m/>
    <x v="3"/>
  </r>
  <r>
    <s v="SLSBVL06"/>
    <s v="SAO BERNARDO DO CAMPO"/>
    <s v="Q4"/>
    <n v="11"/>
    <m/>
    <x v="17"/>
    <x v="8"/>
    <m/>
    <m/>
    <x v="3"/>
  </r>
  <r>
    <s v="SLSPPN16"/>
    <s v="SAO PAULO"/>
    <s v="Q3"/>
    <n v="11"/>
    <m/>
    <x v="17"/>
    <x v="8"/>
    <m/>
    <m/>
    <x v="1"/>
  </r>
  <r>
    <s v="SLSPPN19"/>
    <s v="SAO PAULO"/>
    <s v="Q3"/>
    <n v="11"/>
    <m/>
    <x v="17"/>
    <x v="8"/>
    <m/>
    <m/>
    <x v="1"/>
  </r>
  <r>
    <s v="SP3248"/>
    <s v="SAO PAULO"/>
    <s v="Q1"/>
    <n v="11"/>
    <m/>
    <x v="17"/>
    <x v="8"/>
    <m/>
    <m/>
    <x v="2"/>
  </r>
  <r>
    <s v="SLSPCV16"/>
    <s v="SAO PAULO"/>
    <s v="Q2"/>
    <n v="11"/>
    <m/>
    <x v="17"/>
    <x v="8"/>
    <m/>
    <m/>
    <x v="0"/>
  </r>
  <r>
    <s v="SP3250"/>
    <s v="SAO PAULO"/>
    <s v="Q1"/>
    <n v="11"/>
    <m/>
    <x v="17"/>
    <x v="8"/>
    <m/>
    <m/>
    <x v="2"/>
  </r>
  <r>
    <s v="SLSPCV17"/>
    <s v="SAO PAULO"/>
    <s v="Q2"/>
    <n v="11"/>
    <m/>
    <x v="17"/>
    <x v="8"/>
    <m/>
    <m/>
    <x v="0"/>
  </r>
  <r>
    <s v="SLSPCV18"/>
    <s v="SAO PAULO"/>
    <s v="Q2"/>
    <n v="11"/>
    <m/>
    <x v="17"/>
    <x v="8"/>
    <m/>
    <m/>
    <x v="0"/>
  </r>
  <r>
    <s v="SLSPLI06"/>
    <s v="SAO PAULO"/>
    <s v="Q2"/>
    <n v="11"/>
    <m/>
    <x v="17"/>
    <x v="8"/>
    <m/>
    <m/>
    <x v="0"/>
  </r>
  <r>
    <s v="SP3450"/>
    <s v="SAO PAULO"/>
    <s v="Q1"/>
    <n v="11"/>
    <m/>
    <x v="17"/>
    <x v="8"/>
    <m/>
    <m/>
    <x v="2"/>
  </r>
  <r>
    <s v="SP3532"/>
    <s v="SAO PAULO"/>
    <s v="Q1"/>
    <n v="11"/>
    <m/>
    <x v="17"/>
    <x v="8"/>
    <m/>
    <m/>
    <x v="2"/>
  </r>
  <r>
    <s v="SP3534"/>
    <s v="SAO PAULO"/>
    <s v="Q1"/>
    <n v="11"/>
    <m/>
    <x v="17"/>
    <x v="8"/>
    <m/>
    <m/>
    <x v="2"/>
  </r>
  <r>
    <s v="SP3535"/>
    <s v="SAO PAULO"/>
    <s v="Q1"/>
    <n v="11"/>
    <m/>
    <x v="17"/>
    <x v="8"/>
    <m/>
    <m/>
    <x v="2"/>
  </r>
  <r>
    <s v="SP3615"/>
    <s v="SAO PAULO"/>
    <s v="Q1"/>
    <n v="11"/>
    <m/>
    <x v="17"/>
    <x v="8"/>
    <m/>
    <m/>
    <x v="2"/>
  </r>
  <r>
    <s v="SP4028"/>
    <s v="SAO PAULO"/>
    <s v="Q1"/>
    <n v="11"/>
    <m/>
    <x v="17"/>
    <x v="8"/>
    <m/>
    <m/>
    <x v="2"/>
  </r>
  <r>
    <s v="SLSPSM28"/>
    <s v="SAO PAULO"/>
    <s v="Q3"/>
    <n v="11"/>
    <m/>
    <x v="17"/>
    <x v="8"/>
    <m/>
    <m/>
    <x v="1"/>
  </r>
  <r>
    <s v="SP4131"/>
    <s v="SAO PAULO"/>
    <s v="Q1"/>
    <n v="11"/>
    <m/>
    <x v="17"/>
    <x v="8"/>
    <m/>
    <m/>
    <x v="2"/>
  </r>
  <r>
    <s v="SP4132"/>
    <s v="SAO PAULO"/>
    <s v="Q1"/>
    <n v="11"/>
    <m/>
    <x v="17"/>
    <x v="8"/>
    <m/>
    <m/>
    <x v="2"/>
  </r>
  <r>
    <s v="SLSPSM34"/>
    <s v="SAO PAULO"/>
    <s v="Q3"/>
    <n v="11"/>
    <m/>
    <x v="17"/>
    <x v="8"/>
    <m/>
    <m/>
    <x v="1"/>
  </r>
  <r>
    <s v="SLSPSM36"/>
    <s v="SAO PAULO"/>
    <s v="Q3"/>
    <n v="11"/>
    <m/>
    <x v="17"/>
    <x v="8"/>
    <m/>
    <m/>
    <x v="1"/>
  </r>
  <r>
    <s v="SP8329"/>
    <s v="DIADEMA"/>
    <s v="Q4"/>
    <n v="11"/>
    <m/>
    <x v="17"/>
    <x v="8"/>
    <m/>
    <m/>
    <x v="3"/>
  </r>
  <r>
    <s v="SLSPVA05"/>
    <s v="SAO PAULO"/>
    <s v="Q3"/>
    <n v="11"/>
    <m/>
    <x v="17"/>
    <x v="8"/>
    <m/>
    <m/>
    <x v="1"/>
  </r>
  <r>
    <s v="SLSPVA06"/>
    <s v="SAO PAULO"/>
    <s v="Q3"/>
    <n v="11"/>
    <m/>
    <x v="17"/>
    <x v="8"/>
    <m/>
    <m/>
    <x v="1"/>
  </r>
  <r>
    <s v="SLSPVA07"/>
    <s v="SAO PAULO"/>
    <s v="Q3"/>
    <n v="11"/>
    <m/>
    <x v="17"/>
    <x v="8"/>
    <m/>
    <m/>
    <x v="1"/>
  </r>
  <r>
    <s v="SLSPVA17"/>
    <s v="SAO PAULO"/>
    <s v="Q3"/>
    <n v="11"/>
    <m/>
    <x v="17"/>
    <x v="8"/>
    <m/>
    <m/>
    <x v="1"/>
  </r>
  <r>
    <s v="SLSPVS01"/>
    <s v="SAO PAULO"/>
    <s v="Q3"/>
    <n v="11"/>
    <m/>
    <x v="17"/>
    <x v="8"/>
    <m/>
    <m/>
    <x v="1"/>
  </r>
  <r>
    <s v="SP7082"/>
    <s v="GUARULHOS"/>
    <s v="Q1"/>
    <n v="11"/>
    <m/>
    <x v="17"/>
    <x v="8"/>
    <m/>
    <m/>
    <x v="2"/>
  </r>
  <r>
    <s v="SLSPTC14"/>
    <s v="SAO PAULO"/>
    <s v="Q2"/>
    <n v="11"/>
    <m/>
    <x v="17"/>
    <x v="8"/>
    <m/>
    <m/>
    <x v="0"/>
  </r>
  <r>
    <s v="SLSPVS03"/>
    <s v="SAO PAULO"/>
    <s v="Q3"/>
    <n v="11"/>
    <m/>
    <x v="17"/>
    <x v="8"/>
    <m/>
    <m/>
    <x v="1"/>
  </r>
  <r>
    <s v="SLSPVS04"/>
    <s v="SAO PAULO"/>
    <s v="Q3"/>
    <n v="11"/>
    <m/>
    <x v="17"/>
    <x v="8"/>
    <m/>
    <m/>
    <x v="1"/>
  </r>
  <r>
    <s v="SLSPVS06"/>
    <s v="SAO PAULO"/>
    <s v="Q3"/>
    <n v="11"/>
    <m/>
    <x v="17"/>
    <x v="8"/>
    <m/>
    <m/>
    <x v="1"/>
  </r>
  <r>
    <s v="SLSPVS08"/>
    <s v="SAO PAULO"/>
    <s v="Q3"/>
    <n v="11"/>
    <m/>
    <x v="17"/>
    <x v="8"/>
    <m/>
    <m/>
    <x v="1"/>
  </r>
  <r>
    <s v="SLSPVS09"/>
    <s v="SAO PAULO"/>
    <s v="Q3"/>
    <n v="11"/>
    <m/>
    <x v="17"/>
    <x v="8"/>
    <m/>
    <m/>
    <x v="1"/>
  </r>
  <r>
    <s v="SP8508"/>
    <s v="SUZANO"/>
    <s v="Q4"/>
    <n v="11"/>
    <m/>
    <x v="17"/>
    <x v="8"/>
    <m/>
    <m/>
    <x v="3"/>
  </r>
  <r>
    <s v="SLSPZZ30"/>
    <s v="SAO PAULO"/>
    <s v="Q3"/>
    <n v="11"/>
    <m/>
    <x v="17"/>
    <x v="8"/>
    <m/>
    <m/>
    <x v="1"/>
  </r>
  <r>
    <s v="SP7090"/>
    <s v="GUARULHOS"/>
    <s v="Q1"/>
    <n v="11"/>
    <m/>
    <x v="17"/>
    <x v="8"/>
    <m/>
    <m/>
    <x v="2"/>
  </r>
  <r>
    <s v="SLSPLP04"/>
    <s v="SAO PAULO"/>
    <s v="Q2"/>
    <n v="11"/>
    <m/>
    <x v="17"/>
    <x v="8"/>
    <m/>
    <m/>
    <x v="0"/>
  </r>
  <r>
    <s v="SLSPVA18"/>
    <s v="SAO PAULO"/>
    <s v="Q3"/>
    <n v="11"/>
    <m/>
    <x v="17"/>
    <x v="8"/>
    <m/>
    <m/>
    <x v="1"/>
  </r>
  <r>
    <s v="SP2207"/>
    <s v="SAO PAULO"/>
    <s v="Q3"/>
    <n v="11"/>
    <m/>
    <x v="17"/>
    <x v="8"/>
    <m/>
    <m/>
    <x v="1"/>
  </r>
  <r>
    <s v="SP2215"/>
    <s v="SAO PAULO"/>
    <s v="Q3"/>
    <n v="11"/>
    <m/>
    <x v="17"/>
    <x v="8"/>
    <m/>
    <m/>
    <x v="1"/>
  </r>
  <r>
    <s v="SLSPSM48"/>
    <s v="SAO PAULO"/>
    <s v="Q3"/>
    <n v="11"/>
    <m/>
    <x v="17"/>
    <x v="8"/>
    <m/>
    <m/>
    <x v="1"/>
  </r>
  <r>
    <s v="SP2536"/>
    <s v="SAO PAULO"/>
    <s v="Q3"/>
    <n v="11"/>
    <m/>
    <x v="17"/>
    <x v="8"/>
    <m/>
    <m/>
    <x v="1"/>
  </r>
  <r>
    <s v="SLTSPP05"/>
    <s v="TABOAO DA SERRA"/>
    <s v="Q3"/>
    <n v="11"/>
    <m/>
    <x v="17"/>
    <x v="8"/>
    <m/>
    <m/>
    <x v="1"/>
  </r>
  <r>
    <s v="SLTSPG02"/>
    <s v="TABOAO DA SERRA"/>
    <s v="Q3"/>
    <n v="11"/>
    <m/>
    <x v="17"/>
    <x v="8"/>
    <m/>
    <m/>
    <x v="1"/>
  </r>
  <r>
    <s v="SLIQRD03"/>
    <s v="ITAQUAQUECETUBA"/>
    <s v="Q1"/>
    <n v="11"/>
    <m/>
    <x v="17"/>
    <x v="8"/>
    <m/>
    <m/>
    <x v="2"/>
  </r>
  <r>
    <s v="SP8837"/>
    <s v="MOGI DAS CRUZES"/>
    <s v="Q1"/>
    <n v="11"/>
    <m/>
    <x v="17"/>
    <x v="8"/>
    <m/>
    <m/>
    <x v="2"/>
  </r>
  <r>
    <s v="SLSZIT03"/>
    <s v="SUZANO"/>
    <s v="Q1"/>
    <n v="11"/>
    <m/>
    <x v="17"/>
    <x v="8"/>
    <m/>
    <m/>
    <x v="2"/>
  </r>
  <r>
    <s v="SLSZJM01"/>
    <s v="SUZANO"/>
    <s v="Q1"/>
    <n v="11"/>
    <m/>
    <x v="17"/>
    <x v="8"/>
    <m/>
    <m/>
    <x v="2"/>
  </r>
  <r>
    <s v="SLSPSM27"/>
    <s v="SAO PAULO"/>
    <s v="Q3"/>
    <n v="11"/>
    <m/>
    <x v="17"/>
    <x v="8"/>
    <m/>
    <m/>
    <x v="1"/>
  </r>
  <r>
    <s v="SP4644"/>
    <s v="SAO PAULO"/>
    <s v="Q2"/>
    <n v="11"/>
    <m/>
    <x v="17"/>
    <x v="8"/>
    <m/>
    <m/>
    <x v="0"/>
  </r>
  <r>
    <s v="SLSPVA10"/>
    <s v="SAO PAULO"/>
    <s v="Q3"/>
    <n v="11"/>
    <m/>
    <x v="17"/>
    <x v="8"/>
    <m/>
    <m/>
    <x v="1"/>
  </r>
  <r>
    <s v="SLSPX403"/>
    <s v="SAO PAULO"/>
    <s v="Q1"/>
    <n v="11"/>
    <m/>
    <x v="17"/>
    <x v="8"/>
    <m/>
    <m/>
    <x v="2"/>
  </r>
  <r>
    <s v="SPX585"/>
    <s v="SAO PAULO"/>
    <s v="Q3"/>
    <n v="11"/>
    <m/>
    <x v="17"/>
    <x v="8"/>
    <m/>
    <m/>
    <x v="1"/>
  </r>
  <r>
    <s v="SPX609"/>
    <s v="SAO PAULO"/>
    <s v="Q3"/>
    <n v="11"/>
    <m/>
    <x v="17"/>
    <x v="8"/>
    <m/>
    <m/>
    <x v="1"/>
  </r>
  <r>
    <s v="SPX613"/>
    <s v="SAO PAULO"/>
    <s v="Q3"/>
    <n v="11"/>
    <m/>
    <x v="17"/>
    <x v="8"/>
    <m/>
    <m/>
    <x v="1"/>
  </r>
  <r>
    <s v="SPX554"/>
    <s v="SAO PAULO"/>
    <s v="Q4"/>
    <n v="11"/>
    <m/>
    <x v="17"/>
    <x v="8"/>
    <m/>
    <m/>
    <x v="3"/>
  </r>
  <r>
    <s v="SPX514"/>
    <s v="SAO PAULO"/>
    <s v="Q4"/>
    <n v="11"/>
    <m/>
    <x v="17"/>
    <x v="8"/>
    <m/>
    <m/>
    <x v="3"/>
  </r>
  <r>
    <s v="SPX506"/>
    <s v="SAO PAULO"/>
    <s v="Q4"/>
    <n v="11"/>
    <m/>
    <x v="17"/>
    <x v="8"/>
    <m/>
    <m/>
    <x v="3"/>
  </r>
  <r>
    <s v="SPX559"/>
    <s v="SAO PAULO"/>
    <s v="Q4"/>
    <n v="11"/>
    <m/>
    <x v="17"/>
    <x v="8"/>
    <m/>
    <m/>
    <x v="3"/>
  </r>
  <r>
    <s v="SPX558"/>
    <s v="SAO PAULO"/>
    <s v="Q4"/>
    <n v="11"/>
    <m/>
    <x v="17"/>
    <x v="8"/>
    <m/>
    <m/>
    <x v="3"/>
  </r>
  <r>
    <s v="SPX644"/>
    <s v="SAO PAULO"/>
    <s v="Q4"/>
    <n v="11"/>
    <m/>
    <x v="17"/>
    <x v="8"/>
    <m/>
    <m/>
    <x v="3"/>
  </r>
  <r>
    <s v="SPX591"/>
    <s v="SAO PAULO"/>
    <s v="Q4"/>
    <n v="11"/>
    <m/>
    <x v="17"/>
    <x v="8"/>
    <m/>
    <m/>
    <x v="3"/>
  </r>
  <r>
    <s v="SPX547"/>
    <s v="SAO PAULO"/>
    <s v="Q4"/>
    <n v="11"/>
    <m/>
    <x v="17"/>
    <x v="8"/>
    <m/>
    <m/>
    <x v="3"/>
  </r>
  <r>
    <s v="SPX633"/>
    <s v="SAO PAULO"/>
    <s v="Q4"/>
    <n v="11"/>
    <m/>
    <x v="17"/>
    <x v="8"/>
    <m/>
    <m/>
    <x v="3"/>
  </r>
  <r>
    <s v="SP5803"/>
    <s v="SAO ROQUE"/>
    <s v="Q2"/>
    <n v="11"/>
    <m/>
    <x v="17"/>
    <x v="8"/>
    <m/>
    <m/>
    <x v="0"/>
  </r>
  <r>
    <s v="INCT01"/>
    <s v="ITANHAEM"/>
    <s v="STS"/>
    <n v="13"/>
    <m/>
    <x v="17"/>
    <x v="8"/>
    <m/>
    <m/>
    <x v="4"/>
  </r>
  <r>
    <s v="INJE02"/>
    <s v="ITANHAEM"/>
    <s v="STS"/>
    <n v="13"/>
    <m/>
    <x v="17"/>
    <x v="8"/>
    <m/>
    <m/>
    <x v="4"/>
  </r>
  <r>
    <s v="IWCT01"/>
    <s v="ITARIRI"/>
    <s v="STS"/>
    <n v="13"/>
    <m/>
    <x v="17"/>
    <x v="8"/>
    <m/>
    <m/>
    <x v="4"/>
  </r>
  <r>
    <s v="IWRDRP"/>
    <s v="ITARIRI"/>
    <s v="STS"/>
    <n v="13"/>
    <m/>
    <x v="17"/>
    <x v="8"/>
    <m/>
    <m/>
    <x v="4"/>
  </r>
  <r>
    <s v="MURD13"/>
    <s v="MIRACATU"/>
    <s v="STS"/>
    <n v="13"/>
    <m/>
    <x v="17"/>
    <x v="8"/>
    <m/>
    <m/>
    <x v="4"/>
  </r>
  <r>
    <s v="PGJM01"/>
    <s v="PRAIA GRANDE"/>
    <s v="STS"/>
    <n v="13"/>
    <m/>
    <x v="17"/>
    <x v="8"/>
    <m/>
    <m/>
    <x v="4"/>
  </r>
  <r>
    <s v="RQCT01"/>
    <s v="PARIQUERA-ACU"/>
    <s v="STS"/>
    <n v="13"/>
    <m/>
    <x v="17"/>
    <x v="8"/>
    <m/>
    <m/>
    <x v="4"/>
  </r>
  <r>
    <s v="SI3236"/>
    <s v="PERUIBE"/>
    <s v="STS"/>
    <n v="13"/>
    <m/>
    <x v="17"/>
    <x v="8"/>
    <m/>
    <m/>
    <x v="4"/>
  </r>
  <r>
    <s v="SI3240"/>
    <s v="PERUIBE"/>
    <s v="STS"/>
    <n v="13"/>
    <m/>
    <x v="17"/>
    <x v="8"/>
    <m/>
    <m/>
    <x v="4"/>
  </r>
  <r>
    <s v="SI3242"/>
    <s v="PERUIBE"/>
    <s v="STS"/>
    <n v="13"/>
    <m/>
    <x v="17"/>
    <x v="8"/>
    <m/>
    <m/>
    <x v="4"/>
  </r>
  <r>
    <s v="SI3235"/>
    <s v="PERUIBE"/>
    <s v="STS"/>
    <n v="13"/>
    <m/>
    <x v="17"/>
    <x v="8"/>
    <m/>
    <m/>
    <x v="4"/>
  </r>
  <r>
    <s v="SI3237"/>
    <s v="PERUIBE"/>
    <s v="STS"/>
    <n v="13"/>
    <m/>
    <x v="17"/>
    <x v="8"/>
    <m/>
    <m/>
    <x v="4"/>
  </r>
  <r>
    <s v="SI3239"/>
    <s v="PERUIBE"/>
    <s v="STS"/>
    <n v="13"/>
    <m/>
    <x v="17"/>
    <x v="8"/>
    <m/>
    <m/>
    <x v="4"/>
  </r>
  <r>
    <s v="SI3241"/>
    <s v="PERUIBE"/>
    <s v="STS"/>
    <n v="13"/>
    <m/>
    <x v="17"/>
    <x v="8"/>
    <m/>
    <m/>
    <x v="4"/>
  </r>
  <r>
    <s v="SI3031"/>
    <s v="SANTOS"/>
    <s v="STS"/>
    <n v="13"/>
    <m/>
    <x v="17"/>
    <x v="8"/>
    <m/>
    <m/>
    <x v="4"/>
  </r>
  <r>
    <s v="SI3041"/>
    <s v="SANTOS"/>
    <s v="STS"/>
    <n v="13"/>
    <m/>
    <x v="17"/>
    <x v="8"/>
    <m/>
    <m/>
    <x v="4"/>
  </r>
  <r>
    <s v="SI3005"/>
    <s v="SANTOS"/>
    <s v="STS"/>
    <n v="13"/>
    <m/>
    <x v="17"/>
    <x v="8"/>
    <m/>
    <m/>
    <x v="4"/>
  </r>
  <r>
    <s v="SI3021"/>
    <s v="SANTOS"/>
    <s v="STS"/>
    <n v="13"/>
    <m/>
    <x v="17"/>
    <x v="8"/>
    <m/>
    <m/>
    <x v="4"/>
  </r>
  <r>
    <s v="SI3317"/>
    <s v="SAO VICENTE"/>
    <s v="STS"/>
    <n v="13"/>
    <m/>
    <x v="17"/>
    <x v="8"/>
    <m/>
    <m/>
    <x v="4"/>
  </r>
  <r>
    <s v="SI3322"/>
    <s v="SAO VICENTE"/>
    <s v="STS"/>
    <n v="13"/>
    <m/>
    <x v="17"/>
    <x v="8"/>
    <m/>
    <m/>
    <x v="4"/>
  </r>
  <r>
    <s v="ATBP01"/>
    <s v="ATIBAIA"/>
    <s v="JAI"/>
    <s v="JAI"/>
    <m/>
    <x v="17"/>
    <x v="8"/>
    <m/>
    <m/>
    <x v="5"/>
  </r>
  <r>
    <s v="SP7318"/>
    <s v="ATIBAIA"/>
    <s v="JAI"/>
    <s v="JAI"/>
    <m/>
    <x v="17"/>
    <x v="8"/>
    <m/>
    <m/>
    <x v="5"/>
  </r>
  <r>
    <s v="SP7316"/>
    <s v="ATIBAIA"/>
    <s v="JAI"/>
    <s v="JAI"/>
    <m/>
    <x v="17"/>
    <x v="8"/>
    <m/>
    <m/>
    <x v="5"/>
  </r>
  <r>
    <s v="AIAMW01"/>
    <s v="ATIBAIA"/>
    <s v="JAI"/>
    <s v="JAI"/>
    <m/>
    <x v="17"/>
    <x v="8"/>
    <m/>
    <m/>
    <x v="5"/>
  </r>
  <r>
    <s v="BPAC01"/>
    <s v="BRAGANCA PAULISTA"/>
    <s v="JAI"/>
    <s v="JAI"/>
    <m/>
    <x v="17"/>
    <x v="8"/>
    <m/>
    <m/>
    <x v="5"/>
  </r>
  <r>
    <s v="IAJI02"/>
    <s v="ITATIBA"/>
    <s v="JAI"/>
    <s v="JAI"/>
    <m/>
    <x v="17"/>
    <x v="8"/>
    <m/>
    <m/>
    <x v="5"/>
  </r>
  <r>
    <s v="JNJT01"/>
    <s v="JUNDIAI"/>
    <s v="JAI"/>
    <s v="JAI"/>
    <m/>
    <x v="17"/>
    <x v="8"/>
    <m/>
    <m/>
    <x v="5"/>
  </r>
  <r>
    <s v="JNJV01"/>
    <s v="JUNDIAI"/>
    <s v="JAI"/>
    <s v="JAI"/>
    <m/>
    <x v="17"/>
    <x v="8"/>
    <m/>
    <m/>
    <x v="5"/>
  </r>
  <r>
    <s v="JNTU01"/>
    <s v="JUNDIAI"/>
    <s v="JAI"/>
    <s v="JAI"/>
    <m/>
    <x v="17"/>
    <x v="8"/>
    <m/>
    <m/>
    <x v="5"/>
  </r>
  <r>
    <s v="JN089R"/>
    <s v="JUNDIAI"/>
    <s v="JAI"/>
    <s v="JAI"/>
    <m/>
    <x v="17"/>
    <x v="8"/>
    <m/>
    <m/>
    <x v="5"/>
  </r>
  <r>
    <s v="SLSPBU05"/>
    <s v="SAO PAULO"/>
    <s v="Q4"/>
    <n v="11"/>
    <m/>
    <x v="17"/>
    <x v="9"/>
    <m/>
    <m/>
    <x v="3"/>
  </r>
  <r>
    <s v="SP1637"/>
    <s v="SAO PAULO"/>
    <s v="Q1"/>
    <n v="11"/>
    <m/>
    <x v="17"/>
    <x v="9"/>
    <m/>
    <m/>
    <x v="2"/>
  </r>
  <r>
    <s v="SP2225"/>
    <s v="SAO PAULO"/>
    <s v="Q1"/>
    <n v="11"/>
    <m/>
    <x v="17"/>
    <x v="9"/>
    <m/>
    <m/>
    <x v="2"/>
  </r>
  <r>
    <s v="ALSL01"/>
    <s v="ALUMINIO"/>
    <s v="Q2"/>
    <n v="11"/>
    <m/>
    <x v="17"/>
    <x v="9"/>
    <m/>
    <m/>
    <x v="0"/>
  </r>
  <r>
    <s v="BAAI04"/>
    <s v="BARUERI"/>
    <s v="Q2"/>
    <n v="11"/>
    <m/>
    <x v="17"/>
    <x v="9"/>
    <m/>
    <m/>
    <x v="0"/>
  </r>
  <r>
    <s v="SP5226"/>
    <s v="BARUERI"/>
    <s v="Q2"/>
    <n v="11"/>
    <m/>
    <x v="17"/>
    <x v="9"/>
    <m/>
    <m/>
    <x v="0"/>
  </r>
  <r>
    <s v="SP5246"/>
    <s v="BARUERI"/>
    <s v="Q2"/>
    <n v="11"/>
    <m/>
    <x v="17"/>
    <x v="9"/>
    <m/>
    <m/>
    <x v="0"/>
  </r>
  <r>
    <s v="BAAH20"/>
    <s v="BARUERI"/>
    <s v="Q2"/>
    <n v="11"/>
    <m/>
    <x v="17"/>
    <x v="9"/>
    <m/>
    <m/>
    <x v="0"/>
  </r>
  <r>
    <s v="CSNC01"/>
    <s v="CAIEIRAS"/>
    <s v="Q2"/>
    <n v="11"/>
    <m/>
    <x v="17"/>
    <x v="9"/>
    <m/>
    <m/>
    <x v="0"/>
  </r>
  <r>
    <s v="CSLJ02"/>
    <s v="CAIEIRAS"/>
    <s v="Q2"/>
    <n v="11"/>
    <m/>
    <x v="17"/>
    <x v="9"/>
    <m/>
    <m/>
    <x v="0"/>
  </r>
  <r>
    <s v="CRCT02"/>
    <s v="CARAPICUIBA"/>
    <s v="Q2"/>
    <n v="11"/>
    <m/>
    <x v="17"/>
    <x v="9"/>
    <m/>
    <m/>
    <x v="0"/>
  </r>
  <r>
    <s v="SP5116"/>
    <s v="CARAPICUIBA"/>
    <s v="Q2"/>
    <n v="11"/>
    <m/>
    <x v="17"/>
    <x v="9"/>
    <m/>
    <m/>
    <x v="0"/>
  </r>
  <r>
    <s v="SLCRCT03"/>
    <s v="CARAPICUIBA"/>
    <s v="Q2"/>
    <n v="11"/>
    <m/>
    <x v="17"/>
    <x v="9"/>
    <m/>
    <m/>
    <x v="0"/>
  </r>
  <r>
    <s v="SP5124"/>
    <s v="CARAPICUIBA"/>
    <s v="Q2"/>
    <n v="11"/>
    <m/>
    <x v="17"/>
    <x v="9"/>
    <m/>
    <m/>
    <x v="0"/>
  </r>
  <r>
    <s v="COCR01"/>
    <s v="COTIA"/>
    <s v="Q2"/>
    <n v="11"/>
    <m/>
    <x v="17"/>
    <x v="9"/>
    <m/>
    <m/>
    <x v="0"/>
  </r>
  <r>
    <s v="FMNB03"/>
    <s v="FRANCISCO MORATO"/>
    <s v="Q2"/>
    <n v="11"/>
    <m/>
    <x v="17"/>
    <x v="9"/>
    <m/>
    <m/>
    <x v="0"/>
  </r>
  <r>
    <s v="FRCT02"/>
    <s v="FRANCO DA ROCHA"/>
    <s v="Q2"/>
    <n v="11"/>
    <m/>
    <x v="17"/>
    <x v="9"/>
    <m/>
    <m/>
    <x v="0"/>
  </r>
  <r>
    <s v="FRBC04"/>
    <s v="FRANCO DA ROCHA"/>
    <s v="Q2"/>
    <n v="11"/>
    <m/>
    <x v="17"/>
    <x v="9"/>
    <m/>
    <m/>
    <x v="0"/>
  </r>
  <r>
    <s v="SLIQRM03"/>
    <s v="ITAQUAQUECETUBA"/>
    <s v="Q2"/>
    <n v="11"/>
    <m/>
    <x v="17"/>
    <x v="9"/>
    <m/>
    <m/>
    <x v="0"/>
  </r>
  <r>
    <s v="SP8736"/>
    <s v="ITAQUAQUECETUBA"/>
    <s v="Q2"/>
    <n v="11"/>
    <m/>
    <x v="17"/>
    <x v="9"/>
    <m/>
    <m/>
    <x v="0"/>
  </r>
  <r>
    <s v="ISRB02"/>
    <s v="ITAPECERICA DA SERRA"/>
    <s v="Q3"/>
    <n v="11"/>
    <m/>
    <x v="17"/>
    <x v="9"/>
    <m/>
    <m/>
    <x v="1"/>
  </r>
  <r>
    <s v="IPJL01"/>
    <s v="ITAPEVI"/>
    <s v="Q2"/>
    <n v="11"/>
    <m/>
    <x v="17"/>
    <x v="9"/>
    <m/>
    <m/>
    <x v="0"/>
  </r>
  <r>
    <s v="SLIPMF03"/>
    <s v="ITAPEVI"/>
    <s v="Q2"/>
    <n v="11"/>
    <m/>
    <x v="17"/>
    <x v="9"/>
    <m/>
    <m/>
    <x v="0"/>
  </r>
  <r>
    <s v="SP5315"/>
    <s v="ITAPEVI"/>
    <s v="Q2"/>
    <n v="11"/>
    <m/>
    <x v="17"/>
    <x v="9"/>
    <m/>
    <m/>
    <x v="0"/>
  </r>
  <r>
    <s v="ITPI01"/>
    <s v="ITU"/>
    <s v="Q2"/>
    <n v="11"/>
    <m/>
    <x v="17"/>
    <x v="9"/>
    <m/>
    <m/>
    <x v="0"/>
  </r>
  <r>
    <s v="BAPC04"/>
    <s v="JANDIRA"/>
    <s v="Q2"/>
    <n v="11"/>
    <m/>
    <x v="17"/>
    <x v="9"/>
    <m/>
    <m/>
    <x v="0"/>
  </r>
  <r>
    <s v="MRCV02"/>
    <s v="MAIRIPORA"/>
    <s v="Q2"/>
    <n v="11"/>
    <m/>
    <x v="17"/>
    <x v="9"/>
    <m/>
    <m/>
    <x v="0"/>
  </r>
  <r>
    <s v="SP7409"/>
    <s v="MAIRIPORA"/>
    <s v="Q2"/>
    <n v="11"/>
    <m/>
    <x v="17"/>
    <x v="9"/>
    <m/>
    <m/>
    <x v="0"/>
  </r>
  <r>
    <s v="SLMAVC01"/>
    <s v="MAUA"/>
    <s v="Q4"/>
    <n v="11"/>
    <m/>
    <x v="17"/>
    <x v="9"/>
    <m/>
    <m/>
    <x v="0"/>
  </r>
  <r>
    <s v="OSVM01"/>
    <s v="OSASCO"/>
    <s v="Q2"/>
    <n v="11"/>
    <m/>
    <x v="17"/>
    <x v="9"/>
    <m/>
    <m/>
    <x v="0"/>
  </r>
  <r>
    <s v="OSVM04"/>
    <s v="OSASCO"/>
    <s v="Q2"/>
    <n v="11"/>
    <m/>
    <x v="17"/>
    <x v="9"/>
    <m/>
    <m/>
    <x v="0"/>
  </r>
  <r>
    <s v="OSJV01"/>
    <s v="OSASCO"/>
    <s v="Q2"/>
    <n v="11"/>
    <m/>
    <x v="17"/>
    <x v="9"/>
    <m/>
    <m/>
    <x v="0"/>
  </r>
  <r>
    <s v="SLOSJE03"/>
    <s v="OSASCO"/>
    <s v="Q2"/>
    <n v="11"/>
    <m/>
    <x v="17"/>
    <x v="9"/>
    <m/>
    <m/>
    <x v="0"/>
  </r>
  <r>
    <s v="SP5043"/>
    <s v="OSASCO"/>
    <s v="Q2"/>
    <n v="11"/>
    <m/>
    <x v="17"/>
    <x v="9"/>
    <m/>
    <m/>
    <x v="0"/>
  </r>
  <r>
    <s v="SBMN04"/>
    <s v="SAO BERNARDO DO CAMPO"/>
    <s v="Q2"/>
    <n v="11"/>
    <m/>
    <x v="17"/>
    <x v="9"/>
    <m/>
    <m/>
    <x v="0"/>
  </r>
  <r>
    <s v="SP6241"/>
    <s v="SALTO"/>
    <s v="Q2"/>
    <n v="11"/>
    <m/>
    <x v="17"/>
    <x v="9"/>
    <m/>
    <m/>
    <x v="0"/>
  </r>
  <r>
    <s v="SLSAHM02"/>
    <s v="SANTO ANDRE"/>
    <s v="Q2"/>
    <n v="11"/>
    <m/>
    <x v="17"/>
    <x v="9"/>
    <m/>
    <m/>
    <x v="0"/>
  </r>
  <r>
    <s v="SP5253"/>
    <s v="SANTANA DE PARNAIBA"/>
    <s v="Q2"/>
    <n v="11"/>
    <m/>
    <x v="17"/>
    <x v="9"/>
    <m/>
    <m/>
    <x v="0"/>
  </r>
  <r>
    <s v="SLSPIB61"/>
    <s v="SAO PAULO"/>
    <s v="Q3"/>
    <n v="11"/>
    <m/>
    <x v="17"/>
    <x v="9"/>
    <m/>
    <m/>
    <x v="1"/>
  </r>
  <r>
    <s v="SLSPIB70"/>
    <s v="SAO PAULO"/>
    <s v="Q3"/>
    <n v="11"/>
    <m/>
    <x v="17"/>
    <x v="9"/>
    <m/>
    <m/>
    <x v="1"/>
  </r>
  <r>
    <s v="SLSPIB71"/>
    <s v="SAO PAULO"/>
    <s v="Q3"/>
    <n v="11"/>
    <m/>
    <x v="17"/>
    <x v="9"/>
    <m/>
    <m/>
    <x v="1"/>
  </r>
  <r>
    <s v="SLSPLP26"/>
    <s v="SAO PAULO"/>
    <s v="Q2"/>
    <n v="11"/>
    <m/>
    <x v="17"/>
    <x v="9"/>
    <m/>
    <m/>
    <x v="0"/>
  </r>
  <r>
    <s v="SP2012"/>
    <s v="SAO PAULO"/>
    <s v="Q4"/>
    <n v="11"/>
    <m/>
    <x v="17"/>
    <x v="9"/>
    <m/>
    <m/>
    <x v="3"/>
  </r>
  <r>
    <s v="SLSBCT02"/>
    <s v="SAO BERNARDO DO CAMPO"/>
    <s v="Q4"/>
    <n v="11"/>
    <m/>
    <x v="17"/>
    <x v="9"/>
    <m/>
    <m/>
    <x v="3"/>
  </r>
  <r>
    <s v="SP3229"/>
    <s v="SAO PAULO"/>
    <s v="Q1"/>
    <n v="11"/>
    <m/>
    <x v="17"/>
    <x v="9"/>
    <m/>
    <m/>
    <x v="2"/>
  </r>
  <r>
    <s v="SLSBJG01"/>
    <s v="SAO BERNARDO DO CAMPO"/>
    <s v="Q4"/>
    <n v="11"/>
    <m/>
    <x v="17"/>
    <x v="9"/>
    <m/>
    <m/>
    <x v="3"/>
  </r>
  <r>
    <s v="SP3305"/>
    <s v="SAO PAULO"/>
    <s v="Q1"/>
    <n v="11"/>
    <m/>
    <x v="17"/>
    <x v="9"/>
    <m/>
    <m/>
    <x v="2"/>
  </r>
  <r>
    <s v="SP3350"/>
    <s v="SAO PAULO"/>
    <s v="Q1"/>
    <n v="11"/>
    <m/>
    <x v="17"/>
    <x v="9"/>
    <m/>
    <m/>
    <x v="2"/>
  </r>
  <r>
    <s v="SP3411"/>
    <s v="SAO PAULO"/>
    <s v="Q1"/>
    <n v="11"/>
    <m/>
    <x v="17"/>
    <x v="9"/>
    <m/>
    <m/>
    <x v="2"/>
  </r>
  <r>
    <s v="SP3451"/>
    <s v="SAO PAULO"/>
    <s v="Q1"/>
    <n v="11"/>
    <m/>
    <x v="17"/>
    <x v="9"/>
    <m/>
    <m/>
    <x v="2"/>
  </r>
  <r>
    <s v="SP3452"/>
    <s v="SAO PAULO"/>
    <s v="Q1"/>
    <n v="11"/>
    <m/>
    <x v="17"/>
    <x v="9"/>
    <m/>
    <m/>
    <x v="2"/>
  </r>
  <r>
    <s v="SP3512"/>
    <s v="SAO PAULO"/>
    <s v="Q1"/>
    <n v="11"/>
    <m/>
    <x v="17"/>
    <x v="9"/>
    <m/>
    <m/>
    <x v="2"/>
  </r>
  <r>
    <s v="SP3585"/>
    <s v="SAO PAULO"/>
    <s v="Q1"/>
    <n v="11"/>
    <m/>
    <x v="17"/>
    <x v="9"/>
    <m/>
    <m/>
    <x v="2"/>
  </r>
  <r>
    <s v="SP3653"/>
    <s v="SAO PAULO"/>
    <s v="Q1"/>
    <n v="11"/>
    <m/>
    <x v="17"/>
    <x v="9"/>
    <m/>
    <m/>
    <x v="2"/>
  </r>
  <r>
    <s v="SP4217"/>
    <s v="SAO PAULO"/>
    <s v="Q1"/>
    <n v="11"/>
    <m/>
    <x v="17"/>
    <x v="9"/>
    <m/>
    <m/>
    <x v="2"/>
  </r>
  <r>
    <s v="SLSPCB30"/>
    <s v="SAO PAULO"/>
    <s v="Q3"/>
    <n v="11"/>
    <m/>
    <x v="17"/>
    <x v="9"/>
    <m/>
    <m/>
    <x v="1"/>
  </r>
  <r>
    <s v="SLSPCB31"/>
    <s v="SAO PAULO"/>
    <s v="Q3"/>
    <n v="11"/>
    <m/>
    <x v="17"/>
    <x v="9"/>
    <m/>
    <m/>
    <x v="1"/>
  </r>
  <r>
    <s v="SLPAJI01"/>
    <s v="POA"/>
    <s v="Q1"/>
    <n v="11"/>
    <m/>
    <x v="17"/>
    <x v="9"/>
    <m/>
    <m/>
    <x v="2"/>
  </r>
  <r>
    <s v="SPX618"/>
    <s v="SAO PAULO"/>
    <s v="Q3"/>
    <n v="11"/>
    <m/>
    <x v="17"/>
    <x v="9"/>
    <m/>
    <m/>
    <x v="1"/>
  </r>
  <r>
    <s v="SPX632"/>
    <s v="SAO PAULO"/>
    <s v="Q3"/>
    <n v="11"/>
    <m/>
    <x v="17"/>
    <x v="9"/>
    <m/>
    <m/>
    <x v="1"/>
  </r>
  <r>
    <s v="SLSP055M"/>
    <s v="SAO PAULO"/>
    <s v="Q1"/>
    <n v="11"/>
    <m/>
    <x v="17"/>
    <x v="9"/>
    <m/>
    <m/>
    <x v="2"/>
  </r>
  <r>
    <s v="SPX624"/>
    <s v="SAO PAULO"/>
    <s v="Q3"/>
    <n v="11"/>
    <m/>
    <x v="17"/>
    <x v="9"/>
    <m/>
    <m/>
    <x v="1"/>
  </r>
  <r>
    <s v="SPX621"/>
    <s v="SAO PAULO"/>
    <s v="Q3"/>
    <n v="11"/>
    <m/>
    <x v="17"/>
    <x v="9"/>
    <m/>
    <m/>
    <x v="1"/>
  </r>
  <r>
    <s v="SPX626"/>
    <s v="SAO PAULO"/>
    <s v="Q3"/>
    <n v="11"/>
    <m/>
    <x v="17"/>
    <x v="9"/>
    <m/>
    <m/>
    <x v="1"/>
  </r>
  <r>
    <s v="SPX628"/>
    <s v="SAO PAULO"/>
    <s v="Q3"/>
    <n v="11"/>
    <m/>
    <x v="17"/>
    <x v="9"/>
    <m/>
    <m/>
    <x v="1"/>
  </r>
  <r>
    <s v="SPX606"/>
    <s v="SAO PAULO"/>
    <s v="Q3"/>
    <n v="11"/>
    <m/>
    <x v="17"/>
    <x v="9"/>
    <m/>
    <m/>
    <x v="1"/>
  </r>
  <r>
    <s v="SPX601"/>
    <s v="SAO PAULO"/>
    <s v="Q3"/>
    <n v="11"/>
    <m/>
    <x v="17"/>
    <x v="9"/>
    <m/>
    <m/>
    <x v="1"/>
  </r>
  <r>
    <s v="SPX552"/>
    <s v="SAO PAULO"/>
    <s v="Q3"/>
    <n v="11"/>
    <m/>
    <x v="17"/>
    <x v="9"/>
    <m/>
    <m/>
    <x v="1"/>
  </r>
  <r>
    <s v="SPX548"/>
    <s v="SAO PAULO"/>
    <s v="Q3"/>
    <n v="11"/>
    <m/>
    <x v="17"/>
    <x v="9"/>
    <m/>
    <m/>
    <x v="1"/>
  </r>
  <r>
    <s v="SPX522"/>
    <s v="SAO PAULO"/>
    <s v="Q3"/>
    <n v="11"/>
    <m/>
    <x v="17"/>
    <x v="9"/>
    <m/>
    <m/>
    <x v="1"/>
  </r>
  <r>
    <s v="SPX611"/>
    <s v="SAO PAULO"/>
    <s v="Q3"/>
    <n v="11"/>
    <m/>
    <x v="17"/>
    <x v="9"/>
    <m/>
    <m/>
    <x v="1"/>
  </r>
  <r>
    <s v="SPX653"/>
    <s v="SAO PAULO"/>
    <s v="Q3"/>
    <n v="11"/>
    <m/>
    <x v="17"/>
    <x v="9"/>
    <m/>
    <m/>
    <x v="1"/>
  </r>
  <r>
    <s v="SPX655"/>
    <s v="SAO PAULO"/>
    <s v="Q3"/>
    <n v="11"/>
    <m/>
    <x v="17"/>
    <x v="9"/>
    <m/>
    <m/>
    <x v="1"/>
  </r>
  <r>
    <s v="SPX657"/>
    <s v="SAO PAULO"/>
    <s v="Q3"/>
    <n v="11"/>
    <m/>
    <x v="17"/>
    <x v="9"/>
    <m/>
    <m/>
    <x v="1"/>
  </r>
  <r>
    <s v="SPX658"/>
    <s v="SAO PAULO"/>
    <s v="Q3"/>
    <n v="11"/>
    <m/>
    <x v="17"/>
    <x v="9"/>
    <m/>
    <m/>
    <x v="1"/>
  </r>
  <r>
    <s v="SPX900"/>
    <s v="SAO PAULO"/>
    <s v="Q3"/>
    <n v="11"/>
    <m/>
    <x v="17"/>
    <x v="9"/>
    <m/>
    <m/>
    <x v="1"/>
  </r>
  <r>
    <s v="SPX901"/>
    <s v="SAO PAULO"/>
    <s v="Q3"/>
    <n v="11"/>
    <m/>
    <x v="17"/>
    <x v="9"/>
    <m/>
    <m/>
    <x v="1"/>
  </r>
  <r>
    <s v="SPY001"/>
    <s v="SAO PAULO"/>
    <s v="Q3"/>
    <n v="11"/>
    <m/>
    <x v="17"/>
    <x v="9"/>
    <m/>
    <m/>
    <x v="1"/>
  </r>
  <r>
    <s v="SPY009"/>
    <s v="SAO PAULO"/>
    <s v="Q3"/>
    <n v="11"/>
    <m/>
    <x v="17"/>
    <x v="9"/>
    <m/>
    <m/>
    <x v="1"/>
  </r>
  <r>
    <s v="SPY013"/>
    <s v="SAO PAULO"/>
    <s v="Q3"/>
    <n v="11"/>
    <m/>
    <x v="17"/>
    <x v="9"/>
    <m/>
    <m/>
    <x v="1"/>
  </r>
  <r>
    <s v="SPY017"/>
    <s v="SAO PAULO"/>
    <s v="Q3"/>
    <n v="11"/>
    <m/>
    <x v="17"/>
    <x v="9"/>
    <m/>
    <m/>
    <x v="1"/>
  </r>
  <r>
    <s v="SPY019"/>
    <s v="SAO PAULO"/>
    <s v="Q3"/>
    <n v="11"/>
    <m/>
    <x v="17"/>
    <x v="9"/>
    <m/>
    <m/>
    <x v="1"/>
  </r>
  <r>
    <s v="SPY031"/>
    <s v="SAO PAULO"/>
    <s v="Q3"/>
    <n v="11"/>
    <m/>
    <x v="17"/>
    <x v="9"/>
    <m/>
    <m/>
    <x v="1"/>
  </r>
  <r>
    <s v="SPY033"/>
    <s v="SAO PAULO"/>
    <s v="Q3"/>
    <n v="11"/>
    <m/>
    <x v="17"/>
    <x v="9"/>
    <m/>
    <m/>
    <x v="1"/>
  </r>
  <r>
    <s v="SPY035"/>
    <s v="SAO PAULO"/>
    <s v="Q3"/>
    <n v="11"/>
    <m/>
    <x v="17"/>
    <x v="9"/>
    <m/>
    <m/>
    <x v="1"/>
  </r>
  <r>
    <s v="SPY043"/>
    <s v="SAO PAULO"/>
    <s v="Q3"/>
    <n v="11"/>
    <m/>
    <x v="17"/>
    <x v="9"/>
    <m/>
    <m/>
    <x v="1"/>
  </r>
  <r>
    <s v="SPY045"/>
    <s v="SAO PAULO"/>
    <s v="Q3"/>
    <n v="11"/>
    <m/>
    <x v="17"/>
    <x v="9"/>
    <m/>
    <m/>
    <x v="1"/>
  </r>
  <r>
    <s v="SPY051"/>
    <s v="SAO PAULO"/>
    <s v="Q3"/>
    <n v="11"/>
    <m/>
    <x v="17"/>
    <x v="9"/>
    <m/>
    <m/>
    <x v="1"/>
  </r>
  <r>
    <s v="SPY053"/>
    <s v="SAO PAULO"/>
    <s v="Q3"/>
    <n v="11"/>
    <m/>
    <x v="17"/>
    <x v="9"/>
    <m/>
    <m/>
    <x v="1"/>
  </r>
  <r>
    <s v="SPX557"/>
    <s v="SAO PAULO"/>
    <s v="Q4"/>
    <n v="11"/>
    <m/>
    <x v="17"/>
    <x v="9"/>
    <m/>
    <m/>
    <x v="3"/>
  </r>
  <r>
    <s v="SPX566"/>
    <s v="SAO PAULO"/>
    <s v="Q4"/>
    <n v="11"/>
    <m/>
    <x v="17"/>
    <x v="9"/>
    <m/>
    <m/>
    <x v="3"/>
  </r>
  <r>
    <s v="SPX588"/>
    <s v="SAO PAULO"/>
    <s v="Q4"/>
    <n v="11"/>
    <m/>
    <x v="17"/>
    <x v="9"/>
    <m/>
    <m/>
    <x v="3"/>
  </r>
  <r>
    <s v="SPX550"/>
    <s v="SAO PAULO"/>
    <s v="Q4"/>
    <n v="11"/>
    <m/>
    <x v="17"/>
    <x v="9"/>
    <m/>
    <m/>
    <x v="3"/>
  </r>
  <r>
    <s v="SPX637"/>
    <s v="SAO PAULO"/>
    <s v="Q4"/>
    <n v="11"/>
    <m/>
    <x v="17"/>
    <x v="9"/>
    <m/>
    <m/>
    <x v="3"/>
  </r>
  <r>
    <s v="SPX565"/>
    <s v="SAO PAULO"/>
    <s v="Q4"/>
    <n v="11"/>
    <m/>
    <x v="17"/>
    <x v="9"/>
    <m/>
    <m/>
    <x v="3"/>
  </r>
  <r>
    <s v="SPX513"/>
    <s v="SAO PAULO"/>
    <s v="Q4"/>
    <n v="11"/>
    <m/>
    <x v="17"/>
    <x v="9"/>
    <m/>
    <m/>
    <x v="3"/>
  </r>
  <r>
    <s v="SPX638"/>
    <s v="SAO PAULO"/>
    <s v="Q4"/>
    <n v="11"/>
    <m/>
    <x v="17"/>
    <x v="9"/>
    <m/>
    <m/>
    <x v="3"/>
  </r>
  <r>
    <s v="SPX511"/>
    <s v="SAO PAULO"/>
    <s v="Q4"/>
    <n v="11"/>
    <m/>
    <x v="17"/>
    <x v="9"/>
    <m/>
    <m/>
    <x v="3"/>
  </r>
  <r>
    <s v="SPX510"/>
    <s v="SAO PAULO"/>
    <s v="Q4"/>
    <n v="11"/>
    <m/>
    <x v="17"/>
    <x v="9"/>
    <m/>
    <m/>
    <x v="3"/>
  </r>
  <r>
    <s v="SPX627"/>
    <s v="SAO PAULO"/>
    <s v="Q3"/>
    <n v="11"/>
    <m/>
    <x v="17"/>
    <x v="9"/>
    <m/>
    <m/>
    <x v="1"/>
  </r>
  <r>
    <s v="SPX516"/>
    <s v="SAO PAULO"/>
    <s v="Q1"/>
    <n v="11"/>
    <m/>
    <x v="17"/>
    <x v="9"/>
    <m/>
    <m/>
    <x v="2"/>
  </r>
  <r>
    <s v="SPX610"/>
    <s v="SAO PAULO"/>
    <s v="Q3"/>
    <n v="11"/>
    <m/>
    <x v="17"/>
    <x v="9"/>
    <m/>
    <m/>
    <x v="1"/>
  </r>
  <r>
    <s v="SPX642"/>
    <s v="SAO PAULO"/>
    <s v="Q4"/>
    <n v="11"/>
    <m/>
    <x v="17"/>
    <x v="9"/>
    <m/>
    <m/>
    <x v="3"/>
  </r>
  <r>
    <s v="SPX645"/>
    <s v="SAO PAULO"/>
    <s v="Q4"/>
    <n v="11"/>
    <m/>
    <x v="17"/>
    <x v="9"/>
    <m/>
    <m/>
    <x v="3"/>
  </r>
  <r>
    <s v="SPX647"/>
    <s v="SAO PAULO"/>
    <s v="Q4"/>
    <n v="11"/>
    <m/>
    <x v="17"/>
    <x v="9"/>
    <m/>
    <m/>
    <x v="3"/>
  </r>
  <r>
    <s v="SPX563"/>
    <s v="SAO PAULO"/>
    <s v="Q4"/>
    <n v="11"/>
    <m/>
    <x v="17"/>
    <x v="9"/>
    <m/>
    <m/>
    <x v="3"/>
  </r>
  <r>
    <s v="SPX553"/>
    <s v="SAO PAULO"/>
    <s v="Q4"/>
    <n v="11"/>
    <m/>
    <x v="17"/>
    <x v="9"/>
    <m/>
    <m/>
    <x v="3"/>
  </r>
  <r>
    <s v="SPX635"/>
    <s v="SAO PAULO"/>
    <s v="Q4"/>
    <n v="11"/>
    <m/>
    <x v="17"/>
    <x v="9"/>
    <m/>
    <m/>
    <x v="3"/>
  </r>
  <r>
    <s v="SPX541"/>
    <s v="SAO PAULO"/>
    <s v="Q4"/>
    <n v="11"/>
    <m/>
    <x v="17"/>
    <x v="9"/>
    <m/>
    <m/>
    <x v="3"/>
  </r>
  <r>
    <s v="SPY025"/>
    <s v="SAO PAULO"/>
    <s v="Q4"/>
    <n v="11"/>
    <m/>
    <x v="17"/>
    <x v="9"/>
    <m/>
    <m/>
    <x v="3"/>
  </r>
  <r>
    <s v="SPY137"/>
    <s v="SAO PAULO"/>
    <s v="Q4"/>
    <n v="11"/>
    <m/>
    <x v="17"/>
    <x v="9"/>
    <m/>
    <m/>
    <x v="3"/>
  </r>
  <r>
    <s v="SPY153"/>
    <s v="SAO PAULO"/>
    <s v="Q4"/>
    <n v="11"/>
    <m/>
    <x v="17"/>
    <x v="9"/>
    <m/>
    <m/>
    <x v="3"/>
  </r>
  <r>
    <s v="SPY157"/>
    <s v="SAO PAULO"/>
    <s v="Q4"/>
    <n v="11"/>
    <m/>
    <x v="17"/>
    <x v="9"/>
    <m/>
    <m/>
    <x v="3"/>
  </r>
  <r>
    <s v="SPY255"/>
    <s v="SAO PAULO"/>
    <s v="Q4"/>
    <n v="11"/>
    <m/>
    <x v="17"/>
    <x v="9"/>
    <m/>
    <m/>
    <x v="3"/>
  </r>
  <r>
    <s v="SPY315"/>
    <s v="SAO PAULO"/>
    <s v="Q4"/>
    <n v="11"/>
    <m/>
    <x v="17"/>
    <x v="9"/>
    <m/>
    <m/>
    <x v="3"/>
  </r>
  <r>
    <s v="SPY339"/>
    <s v="SAO PAULO"/>
    <s v="Q4"/>
    <n v="11"/>
    <m/>
    <x v="17"/>
    <x v="9"/>
    <m/>
    <m/>
    <x v="3"/>
  </r>
  <r>
    <s v="SPY347"/>
    <s v="SAO PAULO"/>
    <s v="Q4"/>
    <n v="11"/>
    <m/>
    <x v="17"/>
    <x v="9"/>
    <m/>
    <m/>
    <x v="3"/>
  </r>
  <r>
    <s v="SPY349"/>
    <s v="SAO PAULO"/>
    <s v="Q4"/>
    <n v="11"/>
    <m/>
    <x v="17"/>
    <x v="9"/>
    <m/>
    <m/>
    <x v="3"/>
  </r>
  <r>
    <s v="SPY351"/>
    <s v="SAO PAULO"/>
    <s v="Q4"/>
    <n v="11"/>
    <m/>
    <x v="17"/>
    <x v="9"/>
    <m/>
    <m/>
    <x v="3"/>
  </r>
  <r>
    <s v="SPY393"/>
    <s v="SAO PAULO"/>
    <s v="Q4"/>
    <n v="11"/>
    <m/>
    <x v="17"/>
    <x v="9"/>
    <m/>
    <m/>
    <x v="3"/>
  </r>
  <r>
    <s v="SPY399"/>
    <s v="SAO PAULO"/>
    <s v="Q4"/>
    <n v="11"/>
    <m/>
    <x v="17"/>
    <x v="9"/>
    <m/>
    <m/>
    <x v="3"/>
  </r>
  <r>
    <s v="SPY405"/>
    <s v="SAO PAULO"/>
    <s v="Q4"/>
    <n v="11"/>
    <m/>
    <x v="17"/>
    <x v="9"/>
    <m/>
    <m/>
    <x v="3"/>
  </r>
  <r>
    <s v="SPY413"/>
    <s v="SAO PAULO"/>
    <s v="Q4"/>
    <n v="11"/>
    <m/>
    <x v="17"/>
    <x v="9"/>
    <m/>
    <m/>
    <x v="3"/>
  </r>
  <r>
    <s v="SPY417"/>
    <s v="SAO PAULO"/>
    <s v="Q4"/>
    <n v="11"/>
    <m/>
    <x v="17"/>
    <x v="9"/>
    <m/>
    <m/>
    <x v="3"/>
  </r>
  <r>
    <s v="SPY561"/>
    <s v="SAO PAULO"/>
    <s v="Q4"/>
    <n v="11"/>
    <m/>
    <x v="17"/>
    <x v="9"/>
    <m/>
    <m/>
    <x v="3"/>
  </r>
  <r>
    <s v="SPY567"/>
    <s v="SAO PAULO"/>
    <s v="Q4"/>
    <n v="11"/>
    <m/>
    <x v="17"/>
    <x v="9"/>
    <m/>
    <m/>
    <x v="3"/>
  </r>
  <r>
    <s v="SI3326"/>
    <s v="IGUAPE"/>
    <s v="STS"/>
    <n v="13"/>
    <m/>
    <x v="17"/>
    <x v="9"/>
    <m/>
    <m/>
    <x v="4"/>
  </r>
  <r>
    <s v="SI3018"/>
    <s v="SANTOS"/>
    <s v="STS"/>
    <n v="13"/>
    <m/>
    <x v="17"/>
    <x v="9"/>
    <m/>
    <m/>
    <x v="4"/>
  </r>
  <r>
    <s v="SI3017"/>
    <s v="SANTOS"/>
    <s v="STS"/>
    <n v="13"/>
    <m/>
    <x v="17"/>
    <x v="9"/>
    <m/>
    <m/>
    <x v="4"/>
  </r>
  <r>
    <s v="SI3020"/>
    <s v="SANTOS"/>
    <s v="STS"/>
    <n v="13"/>
    <m/>
    <x v="17"/>
    <x v="9"/>
    <m/>
    <m/>
    <x v="4"/>
  </r>
  <r>
    <s v="SI3003"/>
    <s v="SANTOS"/>
    <s v="STS"/>
    <n v="13"/>
    <m/>
    <x v="17"/>
    <x v="9"/>
    <m/>
    <m/>
    <x v="4"/>
  </r>
  <r>
    <s v="SI3025"/>
    <s v="SANTOS"/>
    <s v="STS"/>
    <n v="13"/>
    <m/>
    <x v="17"/>
    <x v="9"/>
    <m/>
    <m/>
    <x v="4"/>
  </r>
  <r>
    <s v="SPZ999"/>
    <s v="SANTOS"/>
    <s v="STS"/>
    <n v="13"/>
    <m/>
    <x v="17"/>
    <x v="9"/>
    <m/>
    <m/>
    <x v="4"/>
  </r>
  <r>
    <s v="SI3050"/>
    <s v="SANTOS"/>
    <s v="STS"/>
    <n v="13"/>
    <m/>
    <x v="17"/>
    <x v="9"/>
    <m/>
    <m/>
    <x v="4"/>
  </r>
  <r>
    <s v="SLSIX381"/>
    <s v="SANTOS"/>
    <s v="STS"/>
    <n v="13"/>
    <m/>
    <x v="17"/>
    <x v="9"/>
    <m/>
    <m/>
    <x v="4"/>
  </r>
  <r>
    <s v="SI3319"/>
    <s v="SAO VICENTE"/>
    <s v="STS"/>
    <n v="13"/>
    <m/>
    <x v="17"/>
    <x v="9"/>
    <m/>
    <m/>
    <x v="4"/>
  </r>
  <r>
    <s v="SI3333"/>
    <s v="SAO VICENTE"/>
    <s v="STS"/>
    <n v="13"/>
    <m/>
    <x v="17"/>
    <x v="9"/>
    <m/>
    <m/>
    <x v="4"/>
  </r>
  <r>
    <s v="SI3334"/>
    <s v="SAO VICENTE"/>
    <s v="STS"/>
    <n v="13"/>
    <m/>
    <x v="17"/>
    <x v="9"/>
    <m/>
    <m/>
    <x v="4"/>
  </r>
  <r>
    <s v="SI3335"/>
    <s v="SAO VICENTE"/>
    <s v="STS"/>
    <n v="13"/>
    <m/>
    <x v="17"/>
    <x v="9"/>
    <m/>
    <m/>
    <x v="4"/>
  </r>
  <r>
    <s v="SI3336"/>
    <s v="SAO VICENTE"/>
    <s v="STS"/>
    <n v="13"/>
    <m/>
    <x v="17"/>
    <x v="9"/>
    <m/>
    <m/>
    <x v="4"/>
  </r>
  <r>
    <s v="SI3339"/>
    <s v="SAO VICENTE"/>
    <s v="STS"/>
    <n v="13"/>
    <m/>
    <x v="17"/>
    <x v="9"/>
    <m/>
    <m/>
    <x v="4"/>
  </r>
  <r>
    <s v="SI3338"/>
    <s v="SAO VICENTE"/>
    <s v="STS"/>
    <n v="13"/>
    <m/>
    <x v="17"/>
    <x v="9"/>
    <m/>
    <m/>
    <x v="4"/>
  </r>
  <r>
    <s v="SI3371"/>
    <s v="SAO VICENTE"/>
    <s v="STS"/>
    <n v="13"/>
    <m/>
    <x v="17"/>
    <x v="9"/>
    <m/>
    <m/>
    <x v="4"/>
  </r>
  <r>
    <s v="SI3373"/>
    <s v="SAO VICENTE"/>
    <s v="STS"/>
    <n v="13"/>
    <m/>
    <x v="17"/>
    <x v="9"/>
    <m/>
    <m/>
    <x v="4"/>
  </r>
  <r>
    <s v="SI3344"/>
    <s v="SAO VICENTE"/>
    <s v="STS"/>
    <n v="13"/>
    <m/>
    <x v="17"/>
    <x v="9"/>
    <m/>
    <m/>
    <x v="4"/>
  </r>
  <r>
    <s v="SI3346"/>
    <s v="SAO VICENTE"/>
    <s v="STS"/>
    <n v="13"/>
    <m/>
    <x v="17"/>
    <x v="9"/>
    <m/>
    <m/>
    <x v="4"/>
  </r>
  <r>
    <s v="ATFD03"/>
    <s v="ATIBAIA"/>
    <s v="JAI"/>
    <s v="JAI"/>
    <m/>
    <x v="17"/>
    <x v="9"/>
    <m/>
    <m/>
    <x v="5"/>
  </r>
  <r>
    <s v="SP7609"/>
    <s v="BRAGANCA PAULISTA"/>
    <s v="JAI"/>
    <s v="JAI"/>
    <m/>
    <x v="17"/>
    <x v="9"/>
    <m/>
    <m/>
    <x v="5"/>
  </r>
  <r>
    <s v="CLVI01"/>
    <s v="CAMPO LIMPO PAULISTA"/>
    <s v="JAI"/>
    <s v="JAI"/>
    <m/>
    <x v="17"/>
    <x v="9"/>
    <m/>
    <m/>
    <x v="5"/>
  </r>
  <r>
    <s v="IAMA01"/>
    <s v="ITATIBA"/>
    <s v="JAI"/>
    <s v="JAI"/>
    <m/>
    <x v="17"/>
    <x v="9"/>
    <m/>
    <m/>
    <x v="5"/>
  </r>
  <r>
    <s v="YACP01"/>
    <s v="ITUPEVA"/>
    <s v="JAI"/>
    <s v="JAI"/>
    <m/>
    <x v="17"/>
    <x v="9"/>
    <m/>
    <m/>
    <x v="5"/>
  </r>
  <r>
    <s v="JNJC01"/>
    <s v="JUNDIAI"/>
    <s v="JAI"/>
    <s v="JAI"/>
    <m/>
    <x v="17"/>
    <x v="9"/>
    <m/>
    <m/>
    <x v="5"/>
  </r>
  <r>
    <s v="JNDT01"/>
    <s v="JUNDIAI"/>
    <s v="JAI"/>
    <s v="JAI"/>
    <m/>
    <x v="17"/>
    <x v="9"/>
    <m/>
    <m/>
    <x v="5"/>
  </r>
  <r>
    <s v="SLJNDI01"/>
    <s v="JUNDIAI"/>
    <s v="JAI"/>
    <s v="JAI"/>
    <m/>
    <x v="17"/>
    <x v="9"/>
    <m/>
    <m/>
    <x v="5"/>
  </r>
  <r>
    <s v="SP7625"/>
    <s v="MORUNGABA"/>
    <s v="JAI"/>
    <s v="JAI"/>
    <m/>
    <x v="17"/>
    <x v="9"/>
    <m/>
    <m/>
    <x v="5"/>
  </r>
  <r>
    <s v="SLSPCE06"/>
    <s v="SAO PAULO"/>
    <s v="Q4"/>
    <n v="11"/>
    <m/>
    <x v="17"/>
    <x v="10"/>
    <m/>
    <m/>
    <x v="3"/>
  </r>
  <r>
    <s v="SLSPMC04"/>
    <s v="SAO PAULO"/>
    <s v="Q4"/>
    <n v="11"/>
    <m/>
    <x v="17"/>
    <x v="10"/>
    <m/>
    <m/>
    <x v="3"/>
  </r>
  <r>
    <s v="SLSPPH08"/>
    <s v="SAO PAULO"/>
    <s v="Q4"/>
    <n v="11"/>
    <m/>
    <x v="17"/>
    <x v="10"/>
    <m/>
    <m/>
    <x v="3"/>
  </r>
  <r>
    <s v="BAAI01"/>
    <s v="BARUERI"/>
    <s v="Q2"/>
    <n v="11"/>
    <m/>
    <x v="17"/>
    <x v="10"/>
    <m/>
    <m/>
    <x v="0"/>
  </r>
  <r>
    <s v="COJS02"/>
    <s v="COTIA"/>
    <s v="Q2"/>
    <n v="11"/>
    <m/>
    <x v="17"/>
    <x v="10"/>
    <m/>
    <m/>
    <x v="0"/>
  </r>
  <r>
    <s v="SLSPAA04"/>
    <s v="SAO PAULO"/>
    <s v="Q1"/>
    <n v="11"/>
    <m/>
    <x v="17"/>
    <x v="10"/>
    <m/>
    <m/>
    <x v="2"/>
  </r>
  <r>
    <s v="SLSPAA05"/>
    <s v="SAO PAULO"/>
    <s v="Q1"/>
    <n v="11"/>
    <m/>
    <x v="17"/>
    <x v="10"/>
    <m/>
    <m/>
    <x v="2"/>
  </r>
  <r>
    <s v="SLSPBS02"/>
    <s v="SAO PAULO"/>
    <s v="Q1"/>
    <n v="11"/>
    <m/>
    <x v="17"/>
    <x v="10"/>
    <m/>
    <m/>
    <x v="2"/>
  </r>
  <r>
    <s v="ITSL01"/>
    <s v="ITU"/>
    <s v="Q2"/>
    <n v="11"/>
    <m/>
    <x v="17"/>
    <x v="10"/>
    <m/>
    <m/>
    <x v="0"/>
  </r>
  <r>
    <s v="SLSPCI02"/>
    <s v="SAO PAULO"/>
    <s v="Q1"/>
    <n v="11"/>
    <m/>
    <x v="17"/>
    <x v="10"/>
    <m/>
    <m/>
    <x v="2"/>
  </r>
  <r>
    <s v="SLSPCI03"/>
    <s v="SAO PAULO"/>
    <s v="Q1"/>
    <n v="11"/>
    <m/>
    <x v="17"/>
    <x v="10"/>
    <m/>
    <m/>
    <x v="2"/>
  </r>
  <r>
    <s v="SLSPGN01"/>
    <s v="SAO PAULO"/>
    <s v="Q1"/>
    <n v="11"/>
    <m/>
    <x v="17"/>
    <x v="10"/>
    <m/>
    <m/>
    <x v="2"/>
  </r>
  <r>
    <s v="SLSPIA14"/>
    <s v="SAO PAULO"/>
    <s v="Q1"/>
    <n v="11"/>
    <m/>
    <x v="17"/>
    <x v="10"/>
    <m/>
    <m/>
    <x v="2"/>
  </r>
  <r>
    <s v="SLOSVM03"/>
    <s v="OSASCO"/>
    <s v="Q2"/>
    <n v="11"/>
    <m/>
    <x v="17"/>
    <x v="10"/>
    <m/>
    <m/>
    <x v="0"/>
  </r>
  <r>
    <s v="SP5031"/>
    <s v="OSASCO"/>
    <s v="Q2"/>
    <n v="11"/>
    <m/>
    <x v="17"/>
    <x v="10"/>
    <m/>
    <m/>
    <x v="0"/>
  </r>
  <r>
    <s v="SLOSCT02"/>
    <s v="OSASCO"/>
    <s v="Q2"/>
    <n v="11"/>
    <m/>
    <x v="17"/>
    <x v="10"/>
    <m/>
    <m/>
    <x v="0"/>
  </r>
  <r>
    <s v="SLOSAL01"/>
    <s v="OSASCO"/>
    <s v="Q2"/>
    <n v="11"/>
    <m/>
    <x v="17"/>
    <x v="10"/>
    <m/>
    <m/>
    <x v="0"/>
  </r>
  <r>
    <s v="SLOSVO03"/>
    <s v="OSASCO"/>
    <s v="Q2"/>
    <n v="11"/>
    <m/>
    <x v="17"/>
    <x v="10"/>
    <m/>
    <m/>
    <x v="0"/>
  </r>
  <r>
    <s v="SLOSVQ04"/>
    <s v="OSASCO"/>
    <s v="Q2"/>
    <n v="11"/>
    <m/>
    <x v="17"/>
    <x v="10"/>
    <m/>
    <m/>
    <x v="0"/>
  </r>
  <r>
    <s v="SP5055"/>
    <s v="OSASCO"/>
    <s v="Q2"/>
    <n v="11"/>
    <m/>
    <x v="17"/>
    <x v="10"/>
    <m/>
    <m/>
    <x v="0"/>
  </r>
  <r>
    <s v="SP5048"/>
    <s v="OSASCO"/>
    <s v="Q2"/>
    <n v="11"/>
    <m/>
    <x v="17"/>
    <x v="10"/>
    <m/>
    <m/>
    <x v="0"/>
  </r>
  <r>
    <s v="SP5049"/>
    <s v="OSASCO"/>
    <s v="Q2"/>
    <n v="11"/>
    <m/>
    <x v="17"/>
    <x v="10"/>
    <m/>
    <m/>
    <x v="0"/>
  </r>
  <r>
    <s v="SP5059"/>
    <s v="OSASCO"/>
    <s v="Q2"/>
    <n v="11"/>
    <m/>
    <x v="17"/>
    <x v="10"/>
    <m/>
    <m/>
    <x v="0"/>
  </r>
  <r>
    <s v="SP5053"/>
    <s v="OSASCO"/>
    <s v="Q2"/>
    <n v="11"/>
    <m/>
    <x v="17"/>
    <x v="10"/>
    <m/>
    <m/>
    <x v="0"/>
  </r>
  <r>
    <s v="SP5042"/>
    <s v="OSASCO"/>
    <s v="Q2"/>
    <n v="11"/>
    <m/>
    <x v="17"/>
    <x v="10"/>
    <m/>
    <m/>
    <x v="0"/>
  </r>
  <r>
    <s v="SACM02"/>
    <s v="SANTO ANDRE"/>
    <s v="Q4"/>
    <n v="11"/>
    <m/>
    <x v="17"/>
    <x v="10"/>
    <m/>
    <m/>
    <x v="3"/>
  </r>
  <r>
    <s v="SAHT01"/>
    <s v="SANTO ANDRE"/>
    <s v="Q4"/>
    <n v="11"/>
    <m/>
    <x v="17"/>
    <x v="10"/>
    <m/>
    <m/>
    <x v="3"/>
  </r>
  <r>
    <s v="SLSPAI05"/>
    <s v="SAO PAULO"/>
    <s v="Q3"/>
    <n v="11"/>
    <m/>
    <x v="17"/>
    <x v="10"/>
    <m/>
    <m/>
    <x v="1"/>
  </r>
  <r>
    <s v="SAJL01"/>
    <s v="SANTO ANDRE"/>
    <s v="Q4"/>
    <n v="11"/>
    <m/>
    <x v="17"/>
    <x v="10"/>
    <m/>
    <m/>
    <x v="3"/>
  </r>
  <r>
    <s v="SAJL02"/>
    <s v="SANTO ANDRE"/>
    <s v="Q4"/>
    <n v="11"/>
    <m/>
    <x v="17"/>
    <x v="10"/>
    <m/>
    <m/>
    <x v="3"/>
  </r>
  <r>
    <s v="SAJR02"/>
    <s v="SANTO ANDRE"/>
    <s v="Q4"/>
    <n v="11"/>
    <m/>
    <x v="17"/>
    <x v="10"/>
    <m/>
    <m/>
    <x v="3"/>
  </r>
  <r>
    <s v="SAVS01"/>
    <s v="SANTO ANDRE"/>
    <s v="Q4"/>
    <n v="11"/>
    <m/>
    <x v="17"/>
    <x v="10"/>
    <m/>
    <m/>
    <x v="3"/>
  </r>
  <r>
    <s v="SBCT01"/>
    <s v="SAO BERNARDO DO CAMPO"/>
    <s v="Q4"/>
    <n v="11"/>
    <m/>
    <x v="17"/>
    <x v="10"/>
    <m/>
    <m/>
    <x v="3"/>
  </r>
  <r>
    <s v="SBFZ04"/>
    <s v="SAO BERNARDO DO CAMPO"/>
    <s v="Q4"/>
    <n v="11"/>
    <m/>
    <x v="17"/>
    <x v="10"/>
    <m/>
    <m/>
    <x v="3"/>
  </r>
  <r>
    <s v="BABMW01"/>
    <s v="BALBINOS"/>
    <s v="BRU"/>
    <n v="14"/>
    <m/>
    <x v="17"/>
    <x v="9"/>
    <m/>
    <m/>
    <x v="6"/>
  </r>
  <r>
    <s v="SBJM02"/>
    <s v="SAO BERNARDO DO CAMPO"/>
    <s v="Q4"/>
    <n v="11"/>
    <m/>
    <x v="17"/>
    <x v="10"/>
    <m/>
    <m/>
    <x v="3"/>
  </r>
  <r>
    <s v="SBJM03"/>
    <s v="SAO BERNARDO DO CAMPO"/>
    <s v="Q4"/>
    <n v="11"/>
    <m/>
    <x v="17"/>
    <x v="10"/>
    <m/>
    <m/>
    <x v="3"/>
  </r>
  <r>
    <s v="SBMN03"/>
    <s v="SAO BERNARDO DO CAMPO"/>
    <s v="Q4"/>
    <n v="11"/>
    <m/>
    <x v="17"/>
    <x v="10"/>
    <m/>
    <m/>
    <x v="3"/>
  </r>
  <r>
    <s v="SBPC05"/>
    <s v="SAO BERNARDO DO CAMPO"/>
    <s v="Q4"/>
    <n v="11"/>
    <m/>
    <x v="17"/>
    <x v="10"/>
    <m/>
    <m/>
    <x v="3"/>
  </r>
  <r>
    <s v="SP8080"/>
    <s v="SAO BERNARDO DO CAMPO"/>
    <s v="Q2"/>
    <n v="11"/>
    <m/>
    <x v="17"/>
    <x v="10"/>
    <m/>
    <m/>
    <x v="0"/>
  </r>
  <r>
    <s v="SBTB01"/>
    <s v="SAO BERNARDO DO CAMPO"/>
    <s v="Q4"/>
    <n v="11"/>
    <m/>
    <x v="17"/>
    <x v="10"/>
    <m/>
    <m/>
    <x v="3"/>
  </r>
  <r>
    <s v="SBVL03"/>
    <s v="SAO BERNARDO DO CAMPO"/>
    <s v="Q4"/>
    <n v="11"/>
    <m/>
    <x v="17"/>
    <x v="10"/>
    <m/>
    <m/>
    <x v="3"/>
  </r>
  <r>
    <s v="SP6240"/>
    <s v="SALTO"/>
    <s v="Q2"/>
    <n v="11"/>
    <m/>
    <x v="17"/>
    <x v="10"/>
    <m/>
    <m/>
    <x v="0"/>
  </r>
  <r>
    <s v="SBVM01"/>
    <s v="SAO BERNARDO DO CAMPO"/>
    <s v="Q4"/>
    <n v="11"/>
    <m/>
    <x v="17"/>
    <x v="10"/>
    <m/>
    <m/>
    <x v="3"/>
  </r>
  <r>
    <s v="SCSA02"/>
    <s v="SAO CAETANO DO SUL"/>
    <s v="Q4"/>
    <n v="11"/>
    <m/>
    <x v="17"/>
    <x v="10"/>
    <m/>
    <m/>
    <x v="3"/>
  </r>
  <r>
    <s v="SCSP05"/>
    <s v="SAO CAETANO DO SUL"/>
    <s v="Q4"/>
    <n v="11"/>
    <m/>
    <x v="17"/>
    <x v="10"/>
    <m/>
    <m/>
    <x v="3"/>
  </r>
  <r>
    <s v="SLSPJH03"/>
    <s v="ITAQUAQUECETUBA"/>
    <s v="Q1"/>
    <n v="11"/>
    <m/>
    <x v="17"/>
    <x v="10"/>
    <m/>
    <m/>
    <x v="2"/>
  </r>
  <r>
    <s v="SLSPBL02"/>
    <s v="SAO PAULO"/>
    <s v="Q2"/>
    <n v="11"/>
    <m/>
    <x v="17"/>
    <x v="10"/>
    <m/>
    <m/>
    <x v="0"/>
  </r>
  <r>
    <s v="SLSPBS01"/>
    <s v="SAO PAULO"/>
    <s v="Q2"/>
    <n v="11"/>
    <m/>
    <x v="17"/>
    <x v="10"/>
    <m/>
    <m/>
    <x v="0"/>
  </r>
  <r>
    <s v="SLSPCS11"/>
    <s v="SAO PAULO"/>
    <s v="Q4"/>
    <n v="11"/>
    <m/>
    <x v="17"/>
    <x v="10"/>
    <m/>
    <m/>
    <x v="3"/>
  </r>
  <r>
    <s v="SLSPCB08"/>
    <s v="SAO PAULO"/>
    <s v="Q3"/>
    <n v="11"/>
    <m/>
    <x v="17"/>
    <x v="10"/>
    <m/>
    <m/>
    <x v="1"/>
  </r>
  <r>
    <s v="SLSPCC01"/>
    <s v="SAO PAULO"/>
    <s v="Q2"/>
    <n v="11"/>
    <m/>
    <x v="17"/>
    <x v="10"/>
    <m/>
    <m/>
    <x v="0"/>
  </r>
  <r>
    <s v="SLSPCC02"/>
    <s v="SAO PAULO"/>
    <s v="Q2"/>
    <n v="11"/>
    <m/>
    <x v="17"/>
    <x v="10"/>
    <m/>
    <m/>
    <x v="0"/>
  </r>
  <r>
    <s v="SLSPCB15"/>
    <s v="SAO PAULO"/>
    <s v="Q3"/>
    <n v="11"/>
    <m/>
    <x v="17"/>
    <x v="10"/>
    <m/>
    <m/>
    <x v="1"/>
  </r>
  <r>
    <s v="SLSPCB23"/>
    <s v="SAO PAULO"/>
    <s v="Q3"/>
    <n v="11"/>
    <m/>
    <x v="17"/>
    <x v="10"/>
    <m/>
    <m/>
    <x v="1"/>
  </r>
  <r>
    <s v="SLSPCD01"/>
    <s v="SAO PAULO"/>
    <s v="Q3"/>
    <n v="11"/>
    <m/>
    <x v="17"/>
    <x v="10"/>
    <m/>
    <m/>
    <x v="1"/>
  </r>
  <r>
    <s v="SLSPPH12"/>
    <s v="SAO PAULO"/>
    <s v="Q1"/>
    <n v="11"/>
    <m/>
    <x v="17"/>
    <x v="10"/>
    <m/>
    <m/>
    <x v="2"/>
  </r>
  <r>
    <s v="SLSPCD09"/>
    <s v="SAO PAULO"/>
    <s v="Q3"/>
    <n v="11"/>
    <m/>
    <x v="17"/>
    <x v="10"/>
    <m/>
    <m/>
    <x v="1"/>
  </r>
  <r>
    <s v="SLSPGJ01"/>
    <s v="SAO PAULO"/>
    <s v="Q4"/>
    <n v="11"/>
    <m/>
    <x v="17"/>
    <x v="10"/>
    <m/>
    <m/>
    <x v="3"/>
  </r>
  <r>
    <s v="SLSPGJ02"/>
    <s v="SAO PAULO"/>
    <s v="Q4"/>
    <n v="11"/>
    <m/>
    <x v="17"/>
    <x v="10"/>
    <m/>
    <m/>
    <x v="3"/>
  </r>
  <r>
    <s v="SLSPCV03"/>
    <s v="SAO PAULO"/>
    <s v="Q2"/>
    <n v="11"/>
    <m/>
    <x v="17"/>
    <x v="10"/>
    <m/>
    <m/>
    <x v="0"/>
  </r>
  <r>
    <s v="SLSPJP11"/>
    <s v="SAO PAULO"/>
    <s v="Q4"/>
    <n v="11"/>
    <m/>
    <x v="17"/>
    <x v="10"/>
    <m/>
    <m/>
    <x v="3"/>
  </r>
  <r>
    <s v="SLSPFO04"/>
    <s v="SAO PAULO"/>
    <s v="Q2"/>
    <n v="11"/>
    <m/>
    <x v="17"/>
    <x v="10"/>
    <m/>
    <m/>
    <x v="0"/>
  </r>
  <r>
    <s v="SLSPCL09"/>
    <s v="SAO PAULO"/>
    <s v="Q3"/>
    <n v="11"/>
    <m/>
    <x v="17"/>
    <x v="10"/>
    <m/>
    <m/>
    <x v="1"/>
  </r>
  <r>
    <s v="SLSPCL10"/>
    <s v="SAO PAULO"/>
    <s v="Q3"/>
    <n v="11"/>
    <m/>
    <x v="17"/>
    <x v="10"/>
    <m/>
    <m/>
    <x v="1"/>
  </r>
  <r>
    <s v="SLSPCM01"/>
    <s v="SAO PAULO"/>
    <s v="Q3"/>
    <n v="11"/>
    <m/>
    <x v="17"/>
    <x v="10"/>
    <m/>
    <m/>
    <x v="1"/>
  </r>
  <r>
    <s v="SLSPSB09"/>
    <s v="SAO PAULO"/>
    <s v="Q1"/>
    <n v="11"/>
    <m/>
    <x v="17"/>
    <x v="10"/>
    <m/>
    <m/>
    <x v="2"/>
  </r>
  <r>
    <s v="SLSPSI04"/>
    <s v="SAO PAULO"/>
    <s v="Q1"/>
    <n v="11"/>
    <m/>
    <x v="17"/>
    <x v="10"/>
    <m/>
    <m/>
    <x v="2"/>
  </r>
  <r>
    <s v="SLSPSL03"/>
    <s v="SAO PAULO"/>
    <s v="Q1"/>
    <n v="11"/>
    <m/>
    <x v="17"/>
    <x v="10"/>
    <m/>
    <m/>
    <x v="2"/>
  </r>
  <r>
    <s v="SLSPCM08"/>
    <s v="SAO PAULO"/>
    <s v="Q3"/>
    <n v="11"/>
    <m/>
    <x v="17"/>
    <x v="10"/>
    <m/>
    <m/>
    <x v="1"/>
  </r>
  <r>
    <s v="SLSPCM12"/>
    <s v="SAO PAULO"/>
    <s v="Q3"/>
    <n v="11"/>
    <m/>
    <x v="17"/>
    <x v="10"/>
    <m/>
    <m/>
    <x v="1"/>
  </r>
  <r>
    <s v="SLSPMC03"/>
    <s v="SAO PAULO"/>
    <s v="Q4"/>
    <n v="11"/>
    <m/>
    <x v="17"/>
    <x v="10"/>
    <m/>
    <m/>
    <x v="3"/>
  </r>
  <r>
    <s v="SLSPLI02"/>
    <s v="SAO PAULO"/>
    <s v="Q2"/>
    <n v="11"/>
    <m/>
    <x v="17"/>
    <x v="10"/>
    <m/>
    <m/>
    <x v="0"/>
  </r>
  <r>
    <s v="SLSPLP08"/>
    <s v="SAO PAULO"/>
    <s v="Q2"/>
    <n v="11"/>
    <m/>
    <x v="17"/>
    <x v="10"/>
    <m/>
    <m/>
    <x v="0"/>
  </r>
  <r>
    <s v="SLSPGR04"/>
    <s v="SAO PAULO"/>
    <s v="Q3"/>
    <n v="11"/>
    <m/>
    <x v="17"/>
    <x v="10"/>
    <m/>
    <m/>
    <x v="1"/>
  </r>
  <r>
    <s v="SLSPGR06"/>
    <s v="SAO PAULO"/>
    <s v="Q3"/>
    <n v="11"/>
    <m/>
    <x v="17"/>
    <x v="10"/>
    <m/>
    <m/>
    <x v="1"/>
  </r>
  <r>
    <s v="SLSPGR07"/>
    <s v="SAO PAULO"/>
    <s v="Q3"/>
    <n v="11"/>
    <m/>
    <x v="17"/>
    <x v="10"/>
    <m/>
    <m/>
    <x v="1"/>
  </r>
  <r>
    <s v="SLSPGR09"/>
    <s v="SAO PAULO"/>
    <s v="Q3"/>
    <n v="11"/>
    <m/>
    <x v="17"/>
    <x v="10"/>
    <m/>
    <m/>
    <x v="1"/>
  </r>
  <r>
    <s v="SLSPIB05"/>
    <s v="SAO PAULO"/>
    <s v="Q3"/>
    <n v="11"/>
    <m/>
    <x v="17"/>
    <x v="10"/>
    <m/>
    <m/>
    <x v="1"/>
  </r>
  <r>
    <s v="SLSPIB06"/>
    <s v="SAO PAULO"/>
    <s v="Q3"/>
    <n v="11"/>
    <m/>
    <x v="17"/>
    <x v="10"/>
    <m/>
    <m/>
    <x v="1"/>
  </r>
  <r>
    <s v="SLSPIB17"/>
    <s v="SAO PAULO"/>
    <s v="Q3"/>
    <n v="11"/>
    <m/>
    <x v="17"/>
    <x v="10"/>
    <m/>
    <m/>
    <x v="1"/>
  </r>
  <r>
    <s v="SLSPIB19"/>
    <s v="SAO PAULO"/>
    <s v="Q3"/>
    <n v="11"/>
    <m/>
    <x v="17"/>
    <x v="10"/>
    <m/>
    <m/>
    <x v="1"/>
  </r>
  <r>
    <s v="SLSPSU01"/>
    <s v="SAO PAULO"/>
    <s v="Q1"/>
    <n v="11"/>
    <m/>
    <x v="17"/>
    <x v="10"/>
    <m/>
    <m/>
    <x v="2"/>
  </r>
  <r>
    <s v="SLSPPT02"/>
    <s v="SAO PAULO"/>
    <s v="Q2"/>
    <n v="11"/>
    <m/>
    <x v="17"/>
    <x v="10"/>
    <m/>
    <m/>
    <x v="0"/>
  </r>
  <r>
    <s v="SLSPPZ04"/>
    <s v="SAO PAULO"/>
    <s v="Q2"/>
    <n v="11"/>
    <m/>
    <x v="17"/>
    <x v="10"/>
    <m/>
    <m/>
    <x v="0"/>
  </r>
  <r>
    <s v="SLSPPZ08"/>
    <s v="SAO PAULO"/>
    <s v="Q2"/>
    <n v="11"/>
    <m/>
    <x v="17"/>
    <x v="10"/>
    <m/>
    <m/>
    <x v="0"/>
  </r>
  <r>
    <s v="SLSPJN01"/>
    <s v="SAO PAULO"/>
    <s v="Q3"/>
    <n v="11"/>
    <m/>
    <x v="17"/>
    <x v="10"/>
    <m/>
    <m/>
    <x v="1"/>
  </r>
  <r>
    <s v="APCT01"/>
    <s v="APARECIDA"/>
    <s v="SJC"/>
    <n v="12"/>
    <m/>
    <x v="18"/>
    <x v="0"/>
    <d v="2017-11-21T00:00:00"/>
    <d v="2017-12-04T00:00:00"/>
    <x v="7"/>
  </r>
  <r>
    <s v="APIT01"/>
    <s v="APARECIDA"/>
    <s v="SJC"/>
    <n v="12"/>
    <m/>
    <x v="17"/>
    <x v="2"/>
    <m/>
    <m/>
    <x v="7"/>
  </r>
  <r>
    <s v="APCT02"/>
    <s v="APARECIDA"/>
    <s v="SJC"/>
    <n v="12"/>
    <m/>
    <x v="17"/>
    <x v="2"/>
    <m/>
    <m/>
    <x v="7"/>
  </r>
  <r>
    <s v="APCT03"/>
    <s v="APARECIDA"/>
    <s v="SJC"/>
    <n v="12"/>
    <m/>
    <x v="17"/>
    <x v="7"/>
    <m/>
    <m/>
    <x v="7"/>
  </r>
  <r>
    <s v="SI2714"/>
    <s v="APARECIDA"/>
    <s v="SJC"/>
    <n v="12"/>
    <m/>
    <x v="17"/>
    <x v="8"/>
    <m/>
    <m/>
    <x v="7"/>
  </r>
  <r>
    <s v="SI2716"/>
    <s v="APARECIDA"/>
    <s v="SJC"/>
    <n v="12"/>
    <m/>
    <x v="17"/>
    <x v="7"/>
    <m/>
    <m/>
    <x v="7"/>
  </r>
  <r>
    <s v="SI2726"/>
    <s v="APARECIDA"/>
    <s v="SJC"/>
    <n v="12"/>
    <m/>
    <x v="17"/>
    <x v="11"/>
    <m/>
    <m/>
    <x v="7"/>
  </r>
  <r>
    <s v="SI2727"/>
    <s v="APARECIDA"/>
    <s v="SJC"/>
    <n v="12"/>
    <m/>
    <x v="17"/>
    <x v="11"/>
    <m/>
    <m/>
    <x v="7"/>
  </r>
  <r>
    <s v="KREA01"/>
    <s v="AREIAS"/>
    <s v="SJC"/>
    <n v="12"/>
    <m/>
    <x v="17"/>
    <x v="7"/>
    <m/>
    <m/>
    <x v="7"/>
  </r>
  <r>
    <s v="NNCT01"/>
    <s v="BANANAL"/>
    <s v="SJC"/>
    <n v="12"/>
    <m/>
    <x v="17"/>
    <x v="9"/>
    <m/>
    <m/>
    <x v="7"/>
  </r>
  <r>
    <s v="CGAR01"/>
    <s v="CARAGUATATUBA"/>
    <s v="SJC"/>
    <n v="12"/>
    <m/>
    <x v="18"/>
    <x v="0"/>
    <d v="2017-11-30T00:00:00"/>
    <d v="2017-12-04T00:00:00"/>
    <x v="7"/>
  </r>
  <r>
    <s v="CGEN01"/>
    <s v="CARAGUATATUBA"/>
    <s v="SJC"/>
    <n v="12"/>
    <m/>
    <x v="18"/>
    <x v="0"/>
    <d v="2017-11-30T00:00:00"/>
    <d v="2017-12-04T00:00:00"/>
    <x v="7"/>
  </r>
  <r>
    <s v="CGIN02"/>
    <s v="CARAGUATATUBA"/>
    <s v="SJC"/>
    <n v="12"/>
    <m/>
    <x v="17"/>
    <x v="2"/>
    <m/>
    <m/>
    <x v="7"/>
  </r>
  <r>
    <s v="CGMG01"/>
    <s v="CARAGUATATUBA"/>
    <s v="SJC"/>
    <n v="12"/>
    <m/>
    <x v="17"/>
    <x v="3"/>
    <m/>
    <m/>
    <x v="7"/>
  </r>
  <r>
    <s v="SI2110"/>
    <s v="CARAGUATATUBA"/>
    <s v="SJC"/>
    <n v="12"/>
    <s v="SJC"/>
    <x v="18"/>
    <x v="1"/>
    <d v="2017-12-28T00:00:00"/>
    <d v="2018-01-03T00:00:00"/>
    <x v="7"/>
  </r>
  <r>
    <s v="CGPA01"/>
    <s v="CARAGUATATUBA"/>
    <s v="SJC"/>
    <n v="12"/>
    <m/>
    <x v="17"/>
    <x v="8"/>
    <m/>
    <m/>
    <x v="7"/>
  </r>
  <r>
    <s v="CGPN01"/>
    <s v="CARAGUATATUBA"/>
    <s v="SJC"/>
    <n v="12"/>
    <m/>
    <x v="17"/>
    <x v="4"/>
    <m/>
    <m/>
    <x v="7"/>
  </r>
  <r>
    <s v="CGRO01"/>
    <s v="CARAGUATATUBA"/>
    <s v="SJC"/>
    <n v="12"/>
    <m/>
    <x v="17"/>
    <x v="3"/>
    <m/>
    <m/>
    <x v="7"/>
  </r>
  <r>
    <s v="CGTB01"/>
    <s v="CARAGUATATUBA"/>
    <s v="SJC"/>
    <n v="12"/>
    <m/>
    <x v="17"/>
    <x v="7"/>
    <m/>
    <m/>
    <x v="7"/>
  </r>
  <r>
    <s v="CGTT01"/>
    <s v="CARAGUATATUBA"/>
    <s v="SJC"/>
    <n v="12"/>
    <m/>
    <x v="17"/>
    <x v="11"/>
    <m/>
    <m/>
    <x v="7"/>
  </r>
  <r>
    <s v="CGTT03"/>
    <s v="CARAGUATATUBA"/>
    <s v="SJC"/>
    <n v="12"/>
    <m/>
    <x v="17"/>
    <x v="3"/>
    <m/>
    <m/>
    <x v="7"/>
  </r>
  <r>
    <s v="CGEN02"/>
    <s v="CARAGUATATUBA"/>
    <s v="SJC"/>
    <n v="12"/>
    <m/>
    <x v="17"/>
    <x v="10"/>
    <m/>
    <m/>
    <x v="7"/>
  </r>
  <r>
    <s v="SI2118"/>
    <s v="CARAGUATATUBA"/>
    <s v="SJC"/>
    <n v="12"/>
    <m/>
    <x v="17"/>
    <x v="7"/>
    <m/>
    <m/>
    <x v="7"/>
  </r>
  <r>
    <s v="SI2122"/>
    <s v="CARAGUATATUBA"/>
    <s v="SJC"/>
    <n v="12"/>
    <m/>
    <x v="17"/>
    <x v="10"/>
    <m/>
    <m/>
    <x v="7"/>
  </r>
  <r>
    <s v="SI2125"/>
    <s v="CARAGUATATUBA"/>
    <s v="SJC"/>
    <n v="12"/>
    <m/>
    <x v="17"/>
    <x v="10"/>
    <m/>
    <m/>
    <x v="7"/>
  </r>
  <r>
    <s v="SI2127"/>
    <s v="CARAGUATATUBA"/>
    <s v="SJC"/>
    <n v="12"/>
    <m/>
    <x v="17"/>
    <x v="10"/>
    <m/>
    <m/>
    <x v="7"/>
  </r>
  <r>
    <s v="SI2129"/>
    <s v="CARAGUATATUBA"/>
    <s v="SJC"/>
    <n v="12"/>
    <s v="SJC"/>
    <x v="18"/>
    <x v="1"/>
    <d v="2017-12-28T00:00:00"/>
    <d v="2018-01-03T00:00:00"/>
    <x v="7"/>
  </r>
  <r>
    <s v="SI2131"/>
    <s v="CARAGUATATUBA"/>
    <s v="SJC"/>
    <n v="12"/>
    <m/>
    <x v="17"/>
    <x v="3"/>
    <m/>
    <m/>
    <x v="7"/>
  </r>
  <r>
    <s v="SI2124"/>
    <s v="CARAGUATATUBA"/>
    <s v="SJC"/>
    <n v="12"/>
    <m/>
    <x v="17"/>
    <x v="10"/>
    <m/>
    <m/>
    <x v="7"/>
  </r>
  <r>
    <s v="SI2126"/>
    <s v="CARAGUATATUBA"/>
    <s v="SJC"/>
    <n v="12"/>
    <m/>
    <x v="17"/>
    <x v="3"/>
    <m/>
    <m/>
    <x v="7"/>
  </r>
  <r>
    <s v="SI2130"/>
    <s v="CARAGUATATUBA"/>
    <s v="SJC"/>
    <n v="12"/>
    <m/>
    <x v="17"/>
    <x v="10"/>
    <m/>
    <m/>
    <x v="7"/>
  </r>
  <r>
    <s v="CCSJ01"/>
    <s v="CACHOEIRA PAULISTA"/>
    <s v="SJC"/>
    <n v="12"/>
    <m/>
    <x v="17"/>
    <x v="2"/>
    <m/>
    <m/>
    <x v="7"/>
  </r>
  <r>
    <s v="CCSJ02"/>
    <s v="CACHOEIRA PAULISTA"/>
    <s v="SJC"/>
    <n v="12"/>
    <m/>
    <x v="17"/>
    <x v="11"/>
    <m/>
    <m/>
    <x v="7"/>
  </r>
  <r>
    <s v="QACT01"/>
    <s v="CANAS"/>
    <s v="SJC"/>
    <n v="12"/>
    <m/>
    <x v="17"/>
    <x v="9"/>
    <m/>
    <m/>
    <x v="7"/>
  </r>
  <r>
    <s v="CJAB01"/>
    <s v="CAMPOS DO JORDAO"/>
    <s v="SJC"/>
    <n v="12"/>
    <m/>
    <x v="17"/>
    <x v="4"/>
    <m/>
    <m/>
    <x v="7"/>
  </r>
  <r>
    <s v="CJAC01"/>
    <s v="CAMPOS DO JORDAO"/>
    <s v="SJC"/>
    <n v="12"/>
    <m/>
    <x v="17"/>
    <x v="6"/>
    <m/>
    <m/>
    <x v="7"/>
  </r>
  <r>
    <s v="CJPN01"/>
    <s v="CAMPOS DO JORDAO"/>
    <s v="SJC"/>
    <n v="12"/>
    <m/>
    <x v="17"/>
    <x v="4"/>
    <m/>
    <m/>
    <x v="7"/>
  </r>
  <r>
    <s v="CJSC01"/>
    <s v="CAMPOS DO JORDAO"/>
    <s v="SJC"/>
    <n v="12"/>
    <m/>
    <x v="17"/>
    <x v="6"/>
    <m/>
    <m/>
    <x v="7"/>
  </r>
  <r>
    <s v="CJSR01"/>
    <s v="CAMPOS DO JORDAO"/>
    <s v="SJC"/>
    <n v="12"/>
    <m/>
    <x v="17"/>
    <x v="2"/>
    <m/>
    <m/>
    <x v="7"/>
  </r>
  <r>
    <s v="CJTT01"/>
    <s v="CAMPOS DO JORDAO"/>
    <s v="SJC"/>
    <n v="12"/>
    <m/>
    <x v="17"/>
    <x v="5"/>
    <m/>
    <m/>
    <x v="7"/>
  </r>
  <r>
    <s v="CJVI01"/>
    <s v="CAMPOS DO JORDAO"/>
    <s v="SJC"/>
    <n v="12"/>
    <m/>
    <x v="17"/>
    <x v="4"/>
    <m/>
    <m/>
    <x v="7"/>
  </r>
  <r>
    <s v="CJVL01"/>
    <s v="CAMPOS DO JORDAO"/>
    <s v="SJC"/>
    <n v="12"/>
    <m/>
    <x v="17"/>
    <x v="2"/>
    <m/>
    <m/>
    <x v="7"/>
  </r>
  <r>
    <s v="CJVM01"/>
    <s v="CAMPOS DO JORDAO"/>
    <s v="SJC"/>
    <n v="12"/>
    <m/>
    <x v="18"/>
    <x v="0"/>
    <d v="2017-11-30T00:00:00"/>
    <d v="2017-12-04T00:00:00"/>
    <x v="7"/>
  </r>
  <r>
    <s v="CJFPRP"/>
    <s v="CAMPOS DO JORDAO"/>
    <s v="SJC"/>
    <n v="12"/>
    <m/>
    <x v="18"/>
    <x v="0"/>
    <d v="2017-11-21T00:00:00"/>
    <d v="2017-12-04T00:00:00"/>
    <x v="7"/>
  </r>
  <r>
    <s v="CJLG01"/>
    <s v="CAMPOS DO JORDAO"/>
    <s v="SJC"/>
    <n v="12"/>
    <m/>
    <x v="17"/>
    <x v="2"/>
    <m/>
    <m/>
    <x v="7"/>
  </r>
  <r>
    <s v="CJBV03"/>
    <s v="CAMPOS DO JORDAO"/>
    <s v="SJC"/>
    <n v="12"/>
    <m/>
    <x v="17"/>
    <x v="2"/>
    <m/>
    <m/>
    <x v="7"/>
  </r>
  <r>
    <s v="SI2614"/>
    <s v="CAMPOS DO JORDAO"/>
    <s v="SJC"/>
    <n v="12"/>
    <m/>
    <x v="17"/>
    <x v="2"/>
    <m/>
    <m/>
    <x v="7"/>
  </r>
  <r>
    <s v="CVNC01"/>
    <s v="CACAPAVA"/>
    <s v="SJC"/>
    <n v="12"/>
    <m/>
    <x v="17"/>
    <x v="2"/>
    <m/>
    <m/>
    <x v="7"/>
  </r>
  <r>
    <s v="CVNE01"/>
    <s v="CACAPAVA"/>
    <s v="SJC"/>
    <n v="12"/>
    <m/>
    <x v="17"/>
    <x v="6"/>
    <m/>
    <m/>
    <x v="7"/>
  </r>
  <r>
    <s v="CVSC01"/>
    <s v="CACAPAVA"/>
    <s v="SJC"/>
    <n v="12"/>
    <m/>
    <x v="17"/>
    <x v="2"/>
    <m/>
    <m/>
    <x v="7"/>
  </r>
  <r>
    <s v="CVSJ01"/>
    <s v="CACAPAVA"/>
    <s v="SJC"/>
    <n v="12"/>
    <m/>
    <x v="17"/>
    <x v="8"/>
    <m/>
    <m/>
    <x v="7"/>
  </r>
  <r>
    <s v="CVPK01"/>
    <s v="CACAPAVA"/>
    <s v="SJC"/>
    <n v="12"/>
    <m/>
    <x v="17"/>
    <x v="2"/>
    <m/>
    <m/>
    <x v="7"/>
  </r>
  <r>
    <s v="CVXL02"/>
    <s v="CACAPAVA"/>
    <s v="SJC"/>
    <n v="12"/>
    <m/>
    <x v="17"/>
    <x v="2"/>
    <m/>
    <m/>
    <x v="7"/>
  </r>
  <r>
    <s v="CZCT01"/>
    <s v="CRUZEIRO"/>
    <s v="SJC"/>
    <n v="12"/>
    <m/>
    <x v="18"/>
    <x v="0"/>
    <d v="2017-11-21T00:00:00"/>
    <d v="2017-12-04T00:00:00"/>
    <x v="7"/>
  </r>
  <r>
    <s v="CZFP01"/>
    <s v="CRUZEIRO"/>
    <s v="SJC"/>
    <n v="12"/>
    <m/>
    <x v="18"/>
    <x v="0"/>
    <d v="2017-11-22T00:00:00"/>
    <d v="2017-12-04T00:00:00"/>
    <x v="7"/>
  </r>
  <r>
    <s v="CZRM01"/>
    <s v="CRUZEIRO"/>
    <s v="SJC"/>
    <n v="12"/>
    <m/>
    <x v="17"/>
    <x v="3"/>
    <m/>
    <m/>
    <x v="7"/>
  </r>
  <r>
    <s v="KACT01"/>
    <s v="CUNHA"/>
    <s v="SJC"/>
    <n v="12"/>
    <m/>
    <x v="17"/>
    <x v="9"/>
    <m/>
    <m/>
    <x v="7"/>
  </r>
  <r>
    <s v="GTNG01"/>
    <s v="GUARATINGUETA"/>
    <s v="SJC"/>
    <n v="12"/>
    <s v="SJC"/>
    <x v="18"/>
    <x v="1"/>
    <d v="2017-12-26T00:00:00"/>
    <d v="2018-01-03T00:00:00"/>
    <x v="7"/>
  </r>
  <r>
    <s v="GTSJ01"/>
    <s v="GUARATINGUETA"/>
    <s v="SJC"/>
    <n v="12"/>
    <m/>
    <x v="17"/>
    <x v="3"/>
    <m/>
    <m/>
    <x v="7"/>
  </r>
  <r>
    <s v="GTSJ02"/>
    <s v="GUARATINGUETA"/>
    <s v="SJC"/>
    <n v="12"/>
    <m/>
    <x v="18"/>
    <x v="0"/>
    <d v="2017-11-30T00:00:00"/>
    <d v="2017-12-04T00:00:00"/>
    <x v="7"/>
  </r>
  <r>
    <s v="GTPD01"/>
    <s v="GUARATINGUETA"/>
    <s v="SJC"/>
    <n v="12"/>
    <s v="SJC"/>
    <x v="18"/>
    <x v="1"/>
    <d v="2017-12-26T00:00:00"/>
    <d v="2018-01-03T00:00:00"/>
    <x v="7"/>
  </r>
  <r>
    <s v="GTRD01"/>
    <s v="GUARATINGUETA"/>
    <s v="SJC"/>
    <n v="12"/>
    <m/>
    <x v="17"/>
    <x v="3"/>
    <m/>
    <m/>
    <x v="7"/>
  </r>
  <r>
    <s v="GTPD02"/>
    <s v="GUARATINGUETA"/>
    <s v="SJC"/>
    <n v="12"/>
    <m/>
    <x v="17"/>
    <x v="2"/>
    <m/>
    <m/>
    <x v="7"/>
  </r>
  <r>
    <s v="SI2707"/>
    <s v="GUARATINGUETA"/>
    <s v="SJC"/>
    <n v="12"/>
    <m/>
    <x v="17"/>
    <x v="4"/>
    <m/>
    <m/>
    <x v="7"/>
  </r>
  <r>
    <s v="SI2791"/>
    <s v="GUARATINGUETA"/>
    <s v="SJC"/>
    <n v="12"/>
    <m/>
    <x v="17"/>
    <x v="11"/>
    <m/>
    <m/>
    <x v="7"/>
  </r>
  <r>
    <s v="SI2776"/>
    <s v="GUARATINGUETA"/>
    <s v="SJC"/>
    <n v="12"/>
    <m/>
    <x v="17"/>
    <x v="11"/>
    <m/>
    <m/>
    <x v="7"/>
  </r>
  <r>
    <s v="SI2777"/>
    <s v="GUARATINGUETA"/>
    <s v="SJC"/>
    <n v="12"/>
    <m/>
    <x v="17"/>
    <x v="2"/>
    <m/>
    <m/>
    <x v="7"/>
  </r>
  <r>
    <s v="SI2796"/>
    <s v="GUARATINGUETA"/>
    <s v="SJC"/>
    <n v="12"/>
    <m/>
    <x v="17"/>
    <x v="10"/>
    <m/>
    <m/>
    <x v="7"/>
  </r>
  <r>
    <s v="SI2779"/>
    <s v="GUARATINGUETA"/>
    <s v="SJC"/>
    <n v="12"/>
    <m/>
    <x v="17"/>
    <x v="2"/>
    <m/>
    <m/>
    <x v="7"/>
  </r>
  <r>
    <s v="SI2798"/>
    <s v="GUARATINGUETA"/>
    <s v="SJC"/>
    <n v="12"/>
    <m/>
    <x v="17"/>
    <x v="3"/>
    <m/>
    <m/>
    <x v="7"/>
  </r>
  <r>
    <s v="SI2786"/>
    <s v="GUARATINGUETA"/>
    <s v="SJC"/>
    <n v="12"/>
    <m/>
    <x v="17"/>
    <x v="9"/>
    <m/>
    <m/>
    <x v="7"/>
  </r>
  <r>
    <s v="SI2788"/>
    <s v="GUARATINGUETA"/>
    <s v="SJC"/>
    <n v="12"/>
    <m/>
    <x v="17"/>
    <x v="11"/>
    <m/>
    <m/>
    <x v="7"/>
  </r>
  <r>
    <s v="SI2775"/>
    <s v="GUARATINGUETA"/>
    <s v="SJC"/>
    <n v="12"/>
    <m/>
    <x v="17"/>
    <x v="11"/>
    <m/>
    <m/>
    <x v="7"/>
  </r>
  <r>
    <s v="SI2793"/>
    <s v="GUARATINGUETA"/>
    <s v="SJC"/>
    <n v="12"/>
    <m/>
    <x v="17"/>
    <x v="3"/>
    <m/>
    <m/>
    <x v="7"/>
  </r>
  <r>
    <s v="SI2794"/>
    <s v="GUARATINGUETA"/>
    <s v="SJC"/>
    <n v="12"/>
    <m/>
    <x v="17"/>
    <x v="10"/>
    <m/>
    <m/>
    <x v="7"/>
  </r>
  <r>
    <s v="SI2795"/>
    <s v="GUARATINGUETA"/>
    <s v="SJC"/>
    <n v="12"/>
    <m/>
    <x v="17"/>
    <x v="10"/>
    <m/>
    <m/>
    <x v="7"/>
  </r>
  <r>
    <s v="SI2778"/>
    <s v="GUARATINGUETA"/>
    <s v="SJC"/>
    <n v="12"/>
    <m/>
    <x v="17"/>
    <x v="11"/>
    <m/>
    <m/>
    <x v="7"/>
  </r>
  <r>
    <s v="SI2785"/>
    <s v="GUARATINGUETA"/>
    <s v="SJC"/>
    <n v="12"/>
    <m/>
    <x v="17"/>
    <x v="11"/>
    <m/>
    <m/>
    <x v="7"/>
  </r>
  <r>
    <s v="SI2787"/>
    <s v="GUARATINGUETA"/>
    <s v="SJC"/>
    <n v="12"/>
    <m/>
    <x v="17"/>
    <x v="11"/>
    <m/>
    <m/>
    <x v="7"/>
  </r>
  <r>
    <s v="SI2789"/>
    <s v="GUARATINGUETA"/>
    <s v="SJC"/>
    <n v="12"/>
    <m/>
    <x v="17"/>
    <x v="10"/>
    <m/>
    <m/>
    <x v="7"/>
  </r>
  <r>
    <s v="IBBB01"/>
    <s v="ILHABELA"/>
    <s v="SJC"/>
    <n v="12"/>
    <s v="SJC"/>
    <x v="18"/>
    <x v="1"/>
    <d v="2017-12-15T00:00:00"/>
    <d v="2018-01-03T00:00:00"/>
    <x v="7"/>
  </r>
  <r>
    <s v="IBCT01"/>
    <s v="ILHABELA"/>
    <s v="SJC"/>
    <n v="12"/>
    <s v="SJC"/>
    <x v="18"/>
    <x v="1"/>
    <d v="2017-12-15T00:00:00"/>
    <d v="2018-01-03T00:00:00"/>
    <x v="7"/>
  </r>
  <r>
    <s v="IBPS01"/>
    <s v="ILHABELA"/>
    <s v="SJC"/>
    <n v="12"/>
    <s v="SJC"/>
    <x v="18"/>
    <x v="1"/>
    <d v="2017-12-15T00:00:00"/>
    <d v="2018-01-03T00:00:00"/>
    <x v="7"/>
  </r>
  <r>
    <s v="JCAV01"/>
    <s v="JACAREI"/>
    <s v="SJC"/>
    <n v="12"/>
    <m/>
    <x v="17"/>
    <x v="2"/>
    <m/>
    <m/>
    <x v="7"/>
  </r>
  <r>
    <s v="JCBB01"/>
    <s v="JACAREI"/>
    <s v="SJC"/>
    <n v="12"/>
    <m/>
    <x v="17"/>
    <x v="7"/>
    <m/>
    <m/>
    <x v="7"/>
  </r>
  <r>
    <s v="JCCA01"/>
    <s v="JACAREI"/>
    <s v="SJC"/>
    <n v="12"/>
    <m/>
    <x v="18"/>
    <x v="0"/>
    <d v="2017-11-23T00:00:00"/>
    <d v="2017-12-04T00:00:00"/>
    <x v="7"/>
  </r>
  <r>
    <s v="JCCG01"/>
    <s v="JACAREI"/>
    <s v="SJC"/>
    <n v="12"/>
    <m/>
    <x v="18"/>
    <x v="0"/>
    <d v="2017-11-30T00:00:00"/>
    <d v="2017-12-04T00:00:00"/>
    <x v="7"/>
  </r>
  <r>
    <s v="JCJC01"/>
    <s v="JACAREI"/>
    <s v="SJC"/>
    <n v="12"/>
    <m/>
    <x v="17"/>
    <x v="4"/>
    <m/>
    <m/>
    <x v="7"/>
  </r>
  <r>
    <s v="JCJP01"/>
    <s v="JACAREI"/>
    <s v="SJC"/>
    <n v="12"/>
    <m/>
    <x v="17"/>
    <x v="3"/>
    <m/>
    <m/>
    <x v="7"/>
  </r>
  <r>
    <s v="JCNE01"/>
    <s v="JACAREI"/>
    <s v="SJC"/>
    <n v="12"/>
    <m/>
    <x v="17"/>
    <x v="3"/>
    <m/>
    <m/>
    <x v="7"/>
  </r>
  <r>
    <s v="JCPM01"/>
    <s v="JACAREI"/>
    <s v="SJC"/>
    <n v="12"/>
    <m/>
    <x v="17"/>
    <x v="2"/>
    <m/>
    <m/>
    <x v="7"/>
  </r>
  <r>
    <s v="JCRA01"/>
    <s v="JACAREI"/>
    <s v="SJC"/>
    <n v="12"/>
    <m/>
    <x v="17"/>
    <x v="2"/>
    <m/>
    <m/>
    <x v="7"/>
  </r>
  <r>
    <s v="JCSJ01"/>
    <s v="JACAREI"/>
    <s v="SJC"/>
    <n v="12"/>
    <m/>
    <x v="17"/>
    <x v="3"/>
    <m/>
    <m/>
    <x v="7"/>
  </r>
  <r>
    <s v="JCVD01"/>
    <s v="JACAREI"/>
    <s v="SJC"/>
    <n v="12"/>
    <m/>
    <x v="17"/>
    <x v="3"/>
    <m/>
    <m/>
    <x v="7"/>
  </r>
  <r>
    <s v="JCVP01"/>
    <s v="JACAREI"/>
    <s v="SJC"/>
    <n v="12"/>
    <m/>
    <x v="17"/>
    <x v="7"/>
    <m/>
    <m/>
    <x v="7"/>
  </r>
  <r>
    <s v="JCVR01"/>
    <s v="JACAREI"/>
    <s v="SJC"/>
    <n v="12"/>
    <m/>
    <x v="18"/>
    <x v="0"/>
    <d v="2017-11-24T00:00:00"/>
    <d v="2017-12-04T00:00:00"/>
    <x v="7"/>
  </r>
  <r>
    <s v="JCVX01"/>
    <s v="JACAREI"/>
    <s v="SJC"/>
    <n v="12"/>
    <m/>
    <x v="17"/>
    <x v="2"/>
    <m/>
    <m/>
    <x v="7"/>
  </r>
  <r>
    <s v="JCAM01"/>
    <s v="JACAREI"/>
    <s v="SJC"/>
    <n v="12"/>
    <m/>
    <x v="17"/>
    <x v="2"/>
    <m/>
    <m/>
    <x v="7"/>
  </r>
  <r>
    <s v="JCSS01"/>
    <s v="JACAREI"/>
    <s v="SJC"/>
    <n v="12"/>
    <m/>
    <x v="17"/>
    <x v="4"/>
    <m/>
    <m/>
    <x v="7"/>
  </r>
  <r>
    <s v="JCCA03"/>
    <s v="JACAREI"/>
    <s v="SJC"/>
    <n v="12"/>
    <m/>
    <x v="17"/>
    <x v="6"/>
    <m/>
    <m/>
    <x v="7"/>
  </r>
  <r>
    <s v="SI2389"/>
    <s v="JACAREI"/>
    <s v="SJC"/>
    <n v="12"/>
    <m/>
    <x v="17"/>
    <x v="10"/>
    <m/>
    <m/>
    <x v="7"/>
  </r>
  <r>
    <s v="SI2390"/>
    <s v="JACAREI"/>
    <s v="SJC"/>
    <n v="12"/>
    <m/>
    <x v="17"/>
    <x v="7"/>
    <m/>
    <m/>
    <x v="7"/>
  </r>
  <r>
    <s v="SI2393"/>
    <s v="JACAREI"/>
    <s v="SJC"/>
    <n v="12"/>
    <m/>
    <x v="17"/>
    <x v="7"/>
    <m/>
    <m/>
    <x v="7"/>
  </r>
  <r>
    <s v="SI2394"/>
    <s v="JACAREI"/>
    <s v="SJC"/>
    <n v="12"/>
    <m/>
    <x v="17"/>
    <x v="7"/>
    <m/>
    <m/>
    <x v="7"/>
  </r>
  <r>
    <s v="SI2395"/>
    <s v="JACAREI"/>
    <s v="SJC"/>
    <n v="12"/>
    <m/>
    <x v="17"/>
    <x v="2"/>
    <m/>
    <m/>
    <x v="7"/>
  </r>
  <r>
    <s v="SI2396"/>
    <s v="JACAREI"/>
    <s v="SJC"/>
    <n v="12"/>
    <m/>
    <x v="17"/>
    <x v="7"/>
    <m/>
    <m/>
    <x v="7"/>
  </r>
  <r>
    <s v="SI2398"/>
    <s v="JACAREI"/>
    <s v="SJC"/>
    <n v="12"/>
    <m/>
    <x v="17"/>
    <x v="7"/>
    <m/>
    <m/>
    <x v="7"/>
  </r>
  <r>
    <s v="SI2399"/>
    <s v="JACAREI"/>
    <s v="SJC"/>
    <n v="12"/>
    <m/>
    <x v="17"/>
    <x v="3"/>
    <m/>
    <m/>
    <x v="7"/>
  </r>
  <r>
    <s v="SI2956"/>
    <s v="JACAREI"/>
    <s v="SJC"/>
    <n v="12"/>
    <m/>
    <x v="17"/>
    <x v="3"/>
    <m/>
    <m/>
    <x v="7"/>
  </r>
  <r>
    <s v="SI2954"/>
    <s v="JACAREI"/>
    <s v="SJC"/>
    <n v="12"/>
    <m/>
    <x v="17"/>
    <x v="3"/>
    <m/>
    <m/>
    <x v="7"/>
  </r>
  <r>
    <s v="JBRM01"/>
    <s v="JAMBEIRO"/>
    <s v="SJC"/>
    <n v="12"/>
    <m/>
    <x v="17"/>
    <x v="8"/>
    <m/>
    <m/>
    <x v="7"/>
  </r>
  <r>
    <s v="JBTP01"/>
    <s v="JAMBEIRO"/>
    <s v="SJC"/>
    <n v="12"/>
    <m/>
    <x v="18"/>
    <x v="0"/>
    <d v="2017-11-30T00:00:00"/>
    <d v="2017-12-04T00:00:00"/>
    <x v="7"/>
  </r>
  <r>
    <s v="LRCT01"/>
    <s v="LORENA"/>
    <s v="SJC"/>
    <n v="12"/>
    <m/>
    <x v="17"/>
    <x v="3"/>
    <m/>
    <m/>
    <x v="7"/>
  </r>
  <r>
    <s v="LRPR01"/>
    <s v="LORENA"/>
    <s v="SJC"/>
    <n v="12"/>
    <m/>
    <x v="17"/>
    <x v="2"/>
    <m/>
    <m/>
    <x v="7"/>
  </r>
  <r>
    <s v="LRCE01"/>
    <s v="LORENA"/>
    <s v="SJC"/>
    <n v="12"/>
    <m/>
    <x v="17"/>
    <x v="2"/>
    <m/>
    <m/>
    <x v="7"/>
  </r>
  <r>
    <s v="LRPR02"/>
    <s v="LORENA"/>
    <s v="SJC"/>
    <n v="12"/>
    <m/>
    <x v="17"/>
    <x v="8"/>
    <m/>
    <m/>
    <x v="7"/>
  </r>
  <r>
    <s v="LVBB01"/>
    <s v="LAVRINHAS"/>
    <s v="SJC"/>
    <n v="12"/>
    <m/>
    <x v="17"/>
    <x v="7"/>
    <m/>
    <m/>
    <x v="7"/>
  </r>
  <r>
    <s v="LVFG01"/>
    <s v="LAVRINHAS"/>
    <s v="SJC"/>
    <n v="12"/>
    <m/>
    <x v="17"/>
    <x v="8"/>
    <m/>
    <m/>
    <x v="7"/>
  </r>
  <r>
    <s v="LVCT01"/>
    <s v="LAVRINHAS"/>
    <s v="SJC"/>
    <n v="12"/>
    <m/>
    <x v="17"/>
    <x v="2"/>
    <m/>
    <m/>
    <x v="7"/>
  </r>
  <r>
    <s v="LVCT02"/>
    <s v="LAVRINHAS"/>
    <s v="SJC"/>
    <n v="12"/>
    <m/>
    <x v="17"/>
    <x v="7"/>
    <m/>
    <m/>
    <x v="7"/>
  </r>
  <r>
    <s v="SI2010"/>
    <s v="MONTEIRO LOBATO"/>
    <s v="SJC"/>
    <n v="12"/>
    <m/>
    <x v="17"/>
    <x v="7"/>
    <m/>
    <m/>
    <x v="7"/>
  </r>
  <r>
    <s v="NICT01"/>
    <s v="NATIVIDADE DA SERRA"/>
    <s v="SJC"/>
    <n v="12"/>
    <m/>
    <x v="17"/>
    <x v="5"/>
    <m/>
    <m/>
    <x v="7"/>
  </r>
  <r>
    <s v="PDCR01"/>
    <s v="PINDAMONHANGABA"/>
    <s v="SJC"/>
    <n v="12"/>
    <m/>
    <x v="17"/>
    <x v="8"/>
    <m/>
    <m/>
    <x v="7"/>
  </r>
  <r>
    <s v="PDCT01"/>
    <s v="PINDAMONHANGABA"/>
    <s v="SJC"/>
    <n v="12"/>
    <m/>
    <x v="17"/>
    <x v="8"/>
    <m/>
    <m/>
    <x v="7"/>
  </r>
  <r>
    <s v="PDPU01"/>
    <s v="PINDAMONHANGABA"/>
    <s v="SJC"/>
    <n v="12"/>
    <s v="SJC"/>
    <x v="18"/>
    <x v="1"/>
    <d v="2017-12-18T00:00:00"/>
    <d v="2018-01-03T00:00:00"/>
    <x v="7"/>
  </r>
  <r>
    <s v="PDSC01"/>
    <s v="PINDAMONHANGABA"/>
    <s v="SJC"/>
    <n v="12"/>
    <m/>
    <x v="17"/>
    <x v="9"/>
    <m/>
    <m/>
    <x v="7"/>
  </r>
  <r>
    <s v="PDAP01"/>
    <s v="PINDAMONHANGABA"/>
    <s v="SJC"/>
    <n v="12"/>
    <m/>
    <x v="17"/>
    <x v="8"/>
    <m/>
    <m/>
    <x v="7"/>
  </r>
  <r>
    <s v="PDMC01"/>
    <s v="PINDAMONHANGABA"/>
    <s v="SJC"/>
    <n v="12"/>
    <m/>
    <x v="18"/>
    <x v="0"/>
    <d v="2017-11-21T00:00:00"/>
    <d v="2017-12-04T00:00:00"/>
    <x v="7"/>
  </r>
  <r>
    <s v="PDPC01"/>
    <s v="PINDAMONHANGABA"/>
    <s v="SJC"/>
    <n v="12"/>
    <m/>
    <x v="17"/>
    <x v="2"/>
    <m/>
    <m/>
    <x v="7"/>
  </r>
  <r>
    <s v="PDCN01"/>
    <s v="PINDAMONHANGABA"/>
    <s v="SJC"/>
    <n v="12"/>
    <m/>
    <x v="17"/>
    <x v="7"/>
    <m/>
    <m/>
    <x v="7"/>
  </r>
  <r>
    <s v="PDRD01"/>
    <s v="PINDAMONHANGABA"/>
    <s v="SJC"/>
    <n v="12"/>
    <m/>
    <x v="17"/>
    <x v="10"/>
    <m/>
    <m/>
    <x v="7"/>
  </r>
  <r>
    <s v="PD139S"/>
    <s v="PINDAMONHANGABA"/>
    <s v="SJC"/>
    <n v="12"/>
    <m/>
    <x v="17"/>
    <x v="6"/>
    <m/>
    <m/>
    <x v="7"/>
  </r>
  <r>
    <s v="SI2639"/>
    <s v="PINDAMONHANGABA"/>
    <s v="SJC"/>
    <n v="12"/>
    <m/>
    <x v="17"/>
    <x v="11"/>
    <m/>
    <m/>
    <x v="7"/>
  </r>
  <r>
    <s v="SI2640"/>
    <s v="PINDAMONHANGABA"/>
    <s v="SJC"/>
    <n v="12"/>
    <m/>
    <x v="17"/>
    <x v="9"/>
    <m/>
    <m/>
    <x v="7"/>
  </r>
  <r>
    <s v="SI2642"/>
    <s v="PINDAMONHANGABA"/>
    <s v="SJC"/>
    <n v="12"/>
    <m/>
    <x v="17"/>
    <x v="10"/>
    <m/>
    <m/>
    <x v="7"/>
  </r>
  <r>
    <s v="SI2643"/>
    <s v="PINDAMONHANGABA"/>
    <s v="SJC"/>
    <n v="12"/>
    <m/>
    <x v="17"/>
    <x v="11"/>
    <m/>
    <m/>
    <x v="7"/>
  </r>
  <r>
    <s v="SI2644"/>
    <s v="PINDAMONHANGABA"/>
    <s v="SJC"/>
    <n v="12"/>
    <m/>
    <x v="17"/>
    <x v="11"/>
    <m/>
    <m/>
    <x v="7"/>
  </r>
  <r>
    <s v="SI2663"/>
    <s v="PINDAMONHANGABA"/>
    <s v="SJC"/>
    <n v="12"/>
    <m/>
    <x v="17"/>
    <x v="3"/>
    <m/>
    <m/>
    <x v="7"/>
  </r>
  <r>
    <s v="SI2646"/>
    <s v="PINDAMONHANGABA"/>
    <s v="SJC"/>
    <n v="12"/>
    <m/>
    <x v="17"/>
    <x v="11"/>
    <m/>
    <m/>
    <x v="7"/>
  </r>
  <r>
    <s v="SI2647"/>
    <s v="PINDAMONHANGABA"/>
    <s v="SJC"/>
    <n v="12"/>
    <m/>
    <x v="17"/>
    <x v="11"/>
    <m/>
    <m/>
    <x v="7"/>
  </r>
  <r>
    <s v="SI2641"/>
    <s v="PINDAMONHANGABA"/>
    <s v="SJC"/>
    <n v="12"/>
    <m/>
    <x v="17"/>
    <x v="3"/>
    <m/>
    <m/>
    <x v="7"/>
  </r>
  <r>
    <s v="SI2661"/>
    <s v="PINDAMONHANGABA"/>
    <s v="SJC"/>
    <n v="12"/>
    <m/>
    <x v="17"/>
    <x v="9"/>
    <m/>
    <m/>
    <x v="7"/>
  </r>
  <r>
    <s v="SI2662"/>
    <s v="PINDAMONHANGABA"/>
    <s v="SJC"/>
    <n v="12"/>
    <m/>
    <x v="17"/>
    <x v="11"/>
    <m/>
    <m/>
    <x v="7"/>
  </r>
  <r>
    <s v="SI2645"/>
    <s v="PINDAMONHANGABA"/>
    <s v="SJC"/>
    <n v="12"/>
    <m/>
    <x v="17"/>
    <x v="11"/>
    <m/>
    <m/>
    <x v="7"/>
  </r>
  <r>
    <s v="SI2664"/>
    <s v="PINDAMONHANGABA"/>
    <s v="SJC"/>
    <n v="12"/>
    <m/>
    <x v="17"/>
    <x v="11"/>
    <m/>
    <m/>
    <x v="7"/>
  </r>
  <r>
    <s v="SI2648"/>
    <s v="PINDAMONHANGABA"/>
    <s v="SJC"/>
    <n v="12"/>
    <m/>
    <x v="17"/>
    <x v="3"/>
    <m/>
    <m/>
    <x v="7"/>
  </r>
  <r>
    <s v="SI2665"/>
    <s v="PINDAMONHANGABA"/>
    <s v="SJC"/>
    <n v="12"/>
    <m/>
    <x v="17"/>
    <x v="3"/>
    <m/>
    <m/>
    <x v="7"/>
  </r>
  <r>
    <s v="ETCT01"/>
    <s v="PIQUETE"/>
    <s v="SJC"/>
    <n v="12"/>
    <m/>
    <x v="17"/>
    <x v="5"/>
    <m/>
    <m/>
    <x v="7"/>
  </r>
  <r>
    <s v="OMCT01"/>
    <s v="POTIM"/>
    <s v="SJC"/>
    <n v="12"/>
    <m/>
    <x v="17"/>
    <x v="4"/>
    <m/>
    <m/>
    <x v="7"/>
  </r>
  <r>
    <s v="PBCH01"/>
    <s v="PARAIBUNA"/>
    <s v="SJC"/>
    <n v="12"/>
    <m/>
    <x v="18"/>
    <x v="0"/>
    <d v="2017-11-30T00:00:00"/>
    <d v="2017-12-04T00:00:00"/>
    <x v="7"/>
  </r>
  <r>
    <s v="PBET01"/>
    <s v="PARAIBUNA"/>
    <s v="SJC"/>
    <n v="12"/>
    <m/>
    <x v="18"/>
    <x v="0"/>
    <d v="2017-11-30T00:00:00"/>
    <d v="2017-12-04T00:00:00"/>
    <x v="7"/>
  </r>
  <r>
    <s v="PBMR01"/>
    <s v="PARAIBUNA"/>
    <s v="SJC"/>
    <n v="12"/>
    <m/>
    <x v="17"/>
    <x v="3"/>
    <m/>
    <m/>
    <x v="7"/>
  </r>
  <r>
    <s v="PBPL01"/>
    <s v="PARAIBUNA"/>
    <s v="SJC"/>
    <n v="12"/>
    <m/>
    <x v="17"/>
    <x v="8"/>
    <m/>
    <m/>
    <x v="7"/>
  </r>
  <r>
    <s v="PBRA01"/>
    <s v="PARAIBUNA"/>
    <s v="SJC"/>
    <n v="12"/>
    <m/>
    <x v="17"/>
    <x v="3"/>
    <m/>
    <m/>
    <x v="7"/>
  </r>
  <r>
    <s v="PBRP01"/>
    <s v="PARAIBUNA"/>
    <s v="SJC"/>
    <n v="12"/>
    <m/>
    <x v="18"/>
    <x v="0"/>
    <d v="2017-11-30T00:00:00"/>
    <d v="2017-12-04T00:00:00"/>
    <x v="7"/>
  </r>
  <r>
    <s v="PBSF01"/>
    <s v="PARAIBUNA"/>
    <s v="SJC"/>
    <n v="12"/>
    <m/>
    <x v="18"/>
    <x v="0"/>
    <d v="2017-11-30T00:00:00"/>
    <d v="2017-12-04T00:00:00"/>
    <x v="7"/>
  </r>
  <r>
    <s v="PBST01"/>
    <s v="PARAIBUNA"/>
    <s v="SJC"/>
    <n v="12"/>
    <m/>
    <x v="17"/>
    <x v="3"/>
    <m/>
    <m/>
    <x v="7"/>
  </r>
  <r>
    <s v="QLSJ01"/>
    <s v="QUELUZ"/>
    <s v="SJC"/>
    <n v="12"/>
    <m/>
    <x v="17"/>
    <x v="4"/>
    <m/>
    <m/>
    <x v="7"/>
  </r>
  <r>
    <s v="RSBR01"/>
    <s v="ROSEIRA"/>
    <s v="SJC"/>
    <n v="12"/>
    <m/>
    <x v="17"/>
    <x v="11"/>
    <m/>
    <m/>
    <x v="7"/>
  </r>
  <r>
    <s v="RSCT01"/>
    <s v="ROSEIRA"/>
    <s v="SJC"/>
    <n v="12"/>
    <m/>
    <x v="17"/>
    <x v="4"/>
    <m/>
    <m/>
    <x v="7"/>
  </r>
  <r>
    <s v="ENCT01"/>
    <s v="SAO BENTO DO SAPUCAI"/>
    <s v="SJC"/>
    <n v="12"/>
    <m/>
    <x v="17"/>
    <x v="4"/>
    <m/>
    <m/>
    <x v="7"/>
  </r>
  <r>
    <s v="BCCT01"/>
    <s v="SANTA BRANCA"/>
    <s v="SJC"/>
    <n v="12"/>
    <m/>
    <x v="17"/>
    <x v="5"/>
    <m/>
    <m/>
    <x v="7"/>
  </r>
  <r>
    <s v="SP8941"/>
    <s v="SALESOPOLIS"/>
    <s v="SJC"/>
    <n v="12"/>
    <m/>
    <x v="17"/>
    <x v="2"/>
    <m/>
    <m/>
    <x v="7"/>
  </r>
  <r>
    <s v="SI2302"/>
    <s v="SAO JOSE DOS CAMPOS"/>
    <s v="SJC"/>
    <n v="12"/>
    <m/>
    <x v="17"/>
    <x v="9"/>
    <m/>
    <m/>
    <x v="7"/>
  </r>
  <r>
    <s v="SI2303"/>
    <s v="SAO JOSE DOS CAMPOS"/>
    <s v="SJC"/>
    <n v="12"/>
    <m/>
    <x v="17"/>
    <x v="7"/>
    <m/>
    <m/>
    <x v="7"/>
  </r>
  <r>
    <s v="SI2338"/>
    <s v="SAO JOSE DOS CAMPOS"/>
    <s v="SJC"/>
    <n v="12"/>
    <m/>
    <x v="17"/>
    <x v="11"/>
    <m/>
    <m/>
    <x v="7"/>
  </r>
  <r>
    <s v="SI2304"/>
    <s v="SAO JOSE DOS CAMPOS"/>
    <s v="SJC"/>
    <n v="12"/>
    <m/>
    <x v="17"/>
    <x v="2"/>
    <m/>
    <m/>
    <x v="7"/>
  </r>
  <r>
    <s v="SI2348"/>
    <s v="SAO JOSE DOS CAMPOS"/>
    <s v="SJC"/>
    <n v="12"/>
    <m/>
    <x v="17"/>
    <x v="5"/>
    <m/>
    <m/>
    <x v="7"/>
  </r>
  <r>
    <s v="SI2353"/>
    <s v="SAO JOSE DOS CAMPOS"/>
    <s v="SJC"/>
    <n v="12"/>
    <m/>
    <x v="17"/>
    <x v="9"/>
    <m/>
    <m/>
    <x v="7"/>
  </r>
  <r>
    <s v="SI2305"/>
    <s v="SAO JOSE DOS CAMPOS"/>
    <s v="SJC"/>
    <n v="12"/>
    <m/>
    <x v="17"/>
    <x v="8"/>
    <m/>
    <m/>
    <x v="7"/>
  </r>
  <r>
    <s v="SI2306"/>
    <s v="SAO JOSE DOS CAMPOS"/>
    <s v="SJC"/>
    <n v="12"/>
    <m/>
    <x v="17"/>
    <x v="4"/>
    <m/>
    <m/>
    <x v="7"/>
  </r>
  <r>
    <s v="SI2335"/>
    <s v="SAO JOSE DOS CAMPOS"/>
    <s v="SJC"/>
    <n v="12"/>
    <m/>
    <x v="17"/>
    <x v="5"/>
    <m/>
    <m/>
    <x v="7"/>
  </r>
  <r>
    <s v="SI2308"/>
    <s v="SAO JOSE DOS CAMPOS"/>
    <s v="SJC"/>
    <n v="12"/>
    <m/>
    <x v="17"/>
    <x v="4"/>
    <m/>
    <m/>
    <x v="7"/>
  </r>
  <r>
    <s v="SI2309"/>
    <s v="SAO JOSE DOS CAMPOS"/>
    <s v="SJC"/>
    <n v="12"/>
    <m/>
    <x v="17"/>
    <x v="5"/>
    <m/>
    <m/>
    <x v="7"/>
  </r>
  <r>
    <s v="SI2310"/>
    <s v="SAO JOSE DOS CAMPOS"/>
    <s v="SJC"/>
    <n v="12"/>
    <m/>
    <x v="17"/>
    <x v="7"/>
    <m/>
    <m/>
    <x v="7"/>
  </r>
  <r>
    <s v="SI2311"/>
    <s v="SAO JOSE DOS CAMPOS"/>
    <s v="SJC"/>
    <n v="12"/>
    <m/>
    <x v="17"/>
    <x v="6"/>
    <m/>
    <m/>
    <x v="7"/>
  </r>
  <r>
    <s v="SI2312"/>
    <s v="SAO JOSE DOS CAMPOS"/>
    <s v="SJC"/>
    <n v="12"/>
    <m/>
    <x v="17"/>
    <x v="9"/>
    <m/>
    <m/>
    <x v="7"/>
  </r>
  <r>
    <s v="SI2313"/>
    <s v="SAO JOSE DOS CAMPOS"/>
    <s v="SJC"/>
    <n v="12"/>
    <s v="SJC"/>
    <x v="18"/>
    <x v="1"/>
    <d v="2017-12-28T00:00:00"/>
    <d v="2018-01-03T00:00:00"/>
    <x v="7"/>
  </r>
  <r>
    <s v="SI2314"/>
    <s v="SAO JOSE DOS CAMPOS"/>
    <s v="SJC"/>
    <n v="12"/>
    <m/>
    <x v="17"/>
    <x v="5"/>
    <m/>
    <m/>
    <x v="7"/>
  </r>
  <r>
    <s v="SI2315"/>
    <s v="SAO JOSE DOS CAMPOS"/>
    <s v="SJC"/>
    <n v="12"/>
    <m/>
    <x v="17"/>
    <x v="3"/>
    <m/>
    <m/>
    <x v="7"/>
  </r>
  <r>
    <s v="SJMC04"/>
    <s v="SAO JOSE DOS CAMPOS"/>
    <s v="SJC"/>
    <n v="12"/>
    <m/>
    <x v="17"/>
    <x v="10"/>
    <m/>
    <m/>
    <x v="7"/>
  </r>
  <r>
    <s v="SI2317"/>
    <s v="SAO JOSE DOS CAMPOS"/>
    <s v="SJC"/>
    <n v="12"/>
    <m/>
    <x v="17"/>
    <x v="4"/>
    <m/>
    <m/>
    <x v="7"/>
  </r>
  <r>
    <s v="SI2318"/>
    <s v="SAO JOSE DOS CAMPOS"/>
    <s v="SJC"/>
    <n v="12"/>
    <s v="SJC"/>
    <x v="18"/>
    <x v="1"/>
    <d v="2017-12-15T00:00:00"/>
    <d v="2018-01-03T00:00:00"/>
    <x v="7"/>
  </r>
  <r>
    <s v="SI2334"/>
    <s v="SAO JOSE DOS CAMPOS"/>
    <s v="SJC"/>
    <n v="12"/>
    <m/>
    <x v="17"/>
    <x v="5"/>
    <m/>
    <m/>
    <x v="7"/>
  </r>
  <r>
    <s v="SI2321"/>
    <s v="SAO JOSE DOS CAMPOS"/>
    <s v="SJC"/>
    <n v="12"/>
    <m/>
    <x v="17"/>
    <x v="5"/>
    <m/>
    <m/>
    <x v="7"/>
  </r>
  <r>
    <s v="SI2341"/>
    <s v="SAO JOSE DOS CAMPOS"/>
    <s v="SJC"/>
    <n v="12"/>
    <m/>
    <x v="17"/>
    <x v="9"/>
    <m/>
    <m/>
    <x v="7"/>
  </r>
  <r>
    <s v="SI2322"/>
    <s v="SAO JOSE DOS CAMPOS"/>
    <s v="SJC"/>
    <n v="12"/>
    <m/>
    <x v="17"/>
    <x v="2"/>
    <m/>
    <m/>
    <x v="7"/>
  </r>
  <r>
    <s v="SI2344"/>
    <s v="SAO JOSE DOS CAMPOS"/>
    <s v="SJC"/>
    <n v="12"/>
    <m/>
    <x v="18"/>
    <x v="0"/>
    <d v="2017-11-27T00:00:00"/>
    <d v="2017-12-04T00:00:00"/>
    <x v="7"/>
  </r>
  <r>
    <s v="SI2319"/>
    <s v="SAO JOSE DOS CAMPOS"/>
    <s v="SJC"/>
    <n v="12"/>
    <m/>
    <x v="17"/>
    <x v="4"/>
    <m/>
    <m/>
    <x v="7"/>
  </r>
  <r>
    <s v="SI2336"/>
    <s v="SAO JOSE DOS CAMPOS"/>
    <s v="SJC"/>
    <n v="12"/>
    <m/>
    <x v="17"/>
    <x v="9"/>
    <m/>
    <m/>
    <x v="7"/>
  </r>
  <r>
    <s v="SI2325"/>
    <s v="SAO JOSE DOS CAMPOS"/>
    <s v="SJC"/>
    <n v="12"/>
    <m/>
    <x v="17"/>
    <x v="9"/>
    <m/>
    <m/>
    <x v="7"/>
  </r>
  <r>
    <s v="SI2326"/>
    <s v="SAO JOSE DOS CAMPOS"/>
    <s v="SJC"/>
    <n v="12"/>
    <m/>
    <x v="17"/>
    <x v="9"/>
    <m/>
    <m/>
    <x v="7"/>
  </r>
  <r>
    <s v="SI2331"/>
    <s v="SAO JOSE DOS CAMPOS"/>
    <s v="SJC"/>
    <n v="12"/>
    <m/>
    <x v="17"/>
    <x v="6"/>
    <m/>
    <m/>
    <x v="7"/>
  </r>
  <r>
    <s v="SI2327"/>
    <s v="SAO JOSE DOS CAMPOS"/>
    <s v="SJC"/>
    <n v="12"/>
    <m/>
    <x v="17"/>
    <x v="9"/>
    <m/>
    <m/>
    <x v="7"/>
  </r>
  <r>
    <s v="SI2328"/>
    <s v="SAO JOSE DOS CAMPOS"/>
    <s v="SJC"/>
    <n v="12"/>
    <m/>
    <x v="17"/>
    <x v="6"/>
    <m/>
    <m/>
    <x v="7"/>
  </r>
  <r>
    <s v="SI2329"/>
    <s v="SAO JOSE DOS CAMPOS"/>
    <s v="SJC"/>
    <n v="12"/>
    <m/>
    <x v="17"/>
    <x v="5"/>
    <m/>
    <m/>
    <x v="7"/>
  </r>
  <r>
    <s v="SI2324"/>
    <s v="SAO JOSE DOS CAMPOS"/>
    <s v="SJC"/>
    <n v="12"/>
    <m/>
    <x v="17"/>
    <x v="4"/>
    <m/>
    <m/>
    <x v="7"/>
  </r>
  <r>
    <s v="SI2342"/>
    <s v="SAO JOSE DOS CAMPOS"/>
    <s v="SJC"/>
    <n v="12"/>
    <m/>
    <x v="17"/>
    <x v="8"/>
    <m/>
    <m/>
    <x v="7"/>
  </r>
  <r>
    <s v="SI2332"/>
    <s v="SAO JOSE DOS CAMPOS"/>
    <s v="SJC"/>
    <n v="12"/>
    <m/>
    <x v="17"/>
    <x v="9"/>
    <m/>
    <m/>
    <x v="7"/>
  </r>
  <r>
    <s v="SI2330"/>
    <s v="SAO JOSE DOS CAMPOS"/>
    <s v="SJC"/>
    <n v="12"/>
    <m/>
    <x v="17"/>
    <x v="10"/>
    <m/>
    <m/>
    <x v="7"/>
  </r>
  <r>
    <s v="SI2333"/>
    <s v="SAO JOSE DOS CAMPOS"/>
    <s v="SJC"/>
    <n v="12"/>
    <m/>
    <x v="17"/>
    <x v="8"/>
    <m/>
    <m/>
    <x v="7"/>
  </r>
  <r>
    <s v="SI2323"/>
    <s v="SAO JOSE DOS CAMPOS"/>
    <s v="SJC"/>
    <n v="12"/>
    <m/>
    <x v="17"/>
    <x v="10"/>
    <m/>
    <m/>
    <x v="7"/>
  </r>
  <r>
    <s v="SI2337"/>
    <s v="SAO JOSE DOS CAMPOS"/>
    <s v="SJC"/>
    <n v="12"/>
    <m/>
    <x v="17"/>
    <x v="6"/>
    <m/>
    <m/>
    <x v="7"/>
  </r>
  <r>
    <s v="SI2345"/>
    <s v="SAO JOSE DOS CAMPOS"/>
    <s v="SJC"/>
    <n v="12"/>
    <s v="SJC"/>
    <x v="18"/>
    <x v="1"/>
    <d v="2017-12-18T00:00:00"/>
    <d v="2018-01-03T00:00:00"/>
    <x v="7"/>
  </r>
  <r>
    <s v="SI2350"/>
    <s v="SAO JOSE DOS CAMPOS"/>
    <s v="SJC"/>
    <n v="12"/>
    <m/>
    <x v="17"/>
    <x v="5"/>
    <m/>
    <m/>
    <x v="7"/>
  </r>
  <r>
    <s v="ASJC01"/>
    <s v="SAO JOSE DOS CAMPOS"/>
    <s v="SJC"/>
    <n v="12"/>
    <m/>
    <x v="17"/>
    <x v="4"/>
    <m/>
    <m/>
    <x v="7"/>
  </r>
  <r>
    <s v="SI2301"/>
    <s v="SAO JOSE DOS CAMPOS"/>
    <s v="SJC"/>
    <n v="12"/>
    <m/>
    <x v="17"/>
    <x v="9"/>
    <m/>
    <m/>
    <x v="7"/>
  </r>
  <r>
    <s v="SJNA01"/>
    <s v="SAO JOSE DOS CAMPOS"/>
    <s v="SJC"/>
    <n v="12"/>
    <m/>
    <x v="17"/>
    <x v="2"/>
    <m/>
    <m/>
    <x v="7"/>
  </r>
  <r>
    <s v="SI2016"/>
    <s v="SAO JOSE DOS CAMPOS"/>
    <s v="SJC"/>
    <n v="12"/>
    <m/>
    <x v="17"/>
    <x v="6"/>
    <m/>
    <m/>
    <x v="7"/>
  </r>
  <r>
    <s v="SI2349"/>
    <s v="SAO JOSE DOS CAMPOS"/>
    <s v="SJC"/>
    <n v="12"/>
    <m/>
    <x v="17"/>
    <x v="5"/>
    <m/>
    <m/>
    <x v="7"/>
  </r>
  <r>
    <s v="SI2351"/>
    <s v="SAO JOSE DOS CAMPOS"/>
    <s v="SJC"/>
    <n v="12"/>
    <m/>
    <x v="17"/>
    <x v="5"/>
    <m/>
    <m/>
    <x v="7"/>
  </r>
  <r>
    <s v="SI2347"/>
    <s v="SAO JOSE DOS CAMPOS"/>
    <s v="SJC"/>
    <n v="12"/>
    <m/>
    <x v="17"/>
    <x v="5"/>
    <m/>
    <m/>
    <x v="7"/>
  </r>
  <r>
    <s v="SI2352"/>
    <s v="SAO JOSE DOS CAMPOS"/>
    <s v="SJC"/>
    <n v="12"/>
    <m/>
    <x v="18"/>
    <x v="0"/>
    <d v="2017-11-28T00:00:00"/>
    <d v="2017-12-04T00:00:00"/>
    <x v="7"/>
  </r>
  <r>
    <s v="SI2356"/>
    <s v="SAO JOSE DOS CAMPOS"/>
    <s v="SJC"/>
    <n v="12"/>
    <m/>
    <x v="17"/>
    <x v="8"/>
    <m/>
    <m/>
    <x v="7"/>
  </r>
  <r>
    <s v="SI2357"/>
    <s v="SAO JOSE DOS CAMPOS"/>
    <s v="SJC"/>
    <n v="12"/>
    <m/>
    <x v="17"/>
    <x v="6"/>
    <m/>
    <m/>
    <x v="7"/>
  </r>
  <r>
    <s v="SI2358"/>
    <s v="SAO JOSE DOS CAMPOS"/>
    <s v="SJC"/>
    <n v="12"/>
    <m/>
    <x v="17"/>
    <x v="7"/>
    <m/>
    <m/>
    <x v="7"/>
  </r>
  <r>
    <s v="SI2361"/>
    <s v="SAO JOSE DOS CAMPOS"/>
    <s v="SJC"/>
    <n v="12"/>
    <m/>
    <x v="17"/>
    <x v="8"/>
    <m/>
    <m/>
    <x v="7"/>
  </r>
  <r>
    <s v="SI2363"/>
    <s v="SAO JOSE DOS CAMPOS"/>
    <s v="SJC"/>
    <n v="12"/>
    <m/>
    <x v="17"/>
    <x v="6"/>
    <m/>
    <m/>
    <x v="7"/>
  </r>
  <r>
    <s v="SI2364"/>
    <s v="SAO JOSE DOS CAMPOS"/>
    <s v="SJC"/>
    <n v="12"/>
    <m/>
    <x v="17"/>
    <x v="3"/>
    <m/>
    <m/>
    <x v="7"/>
  </r>
  <r>
    <s v="SI2365"/>
    <s v="SAO JOSE DOS CAMPOS"/>
    <s v="SJC"/>
    <n v="12"/>
    <m/>
    <x v="17"/>
    <x v="7"/>
    <m/>
    <m/>
    <x v="7"/>
  </r>
  <r>
    <s v="SI2368"/>
    <s v="SAO JOSE DOS CAMPOS"/>
    <s v="SJC"/>
    <n v="12"/>
    <m/>
    <x v="17"/>
    <x v="3"/>
    <m/>
    <m/>
    <x v="7"/>
  </r>
  <r>
    <s v="SI2901"/>
    <s v="SAO JOSE DOS CAMPOS"/>
    <s v="SJC"/>
    <n v="12"/>
    <m/>
    <x v="17"/>
    <x v="2"/>
    <m/>
    <m/>
    <x v="7"/>
  </r>
  <r>
    <s v="SI2904"/>
    <s v="SAO JOSE DOS CAMPOS"/>
    <s v="SJC"/>
    <n v="12"/>
    <m/>
    <x v="17"/>
    <x v="10"/>
    <m/>
    <m/>
    <x v="7"/>
  </r>
  <r>
    <s v="SI2910"/>
    <s v="SAO JOSE DOS CAMPOS"/>
    <s v="SJC"/>
    <n v="12"/>
    <m/>
    <x v="17"/>
    <x v="6"/>
    <m/>
    <m/>
    <x v="7"/>
  </r>
  <r>
    <s v="SI2911"/>
    <s v="SAO JOSE DOS CAMPOS"/>
    <s v="SJC"/>
    <n v="12"/>
    <m/>
    <x v="17"/>
    <x v="4"/>
    <m/>
    <m/>
    <x v="7"/>
  </r>
  <r>
    <s v="SI2912"/>
    <s v="SAO JOSE DOS CAMPOS"/>
    <s v="SJC"/>
    <n v="12"/>
    <m/>
    <x v="17"/>
    <x v="4"/>
    <m/>
    <m/>
    <x v="7"/>
  </r>
  <r>
    <s v="SI2914"/>
    <s v="SAO JOSE DOS CAMPOS"/>
    <s v="SJC"/>
    <n v="12"/>
    <m/>
    <x v="17"/>
    <x v="7"/>
    <m/>
    <m/>
    <x v="7"/>
  </r>
  <r>
    <s v="SI2915"/>
    <s v="SAO JOSE DOS CAMPOS"/>
    <s v="SJC"/>
    <n v="12"/>
    <m/>
    <x v="17"/>
    <x v="3"/>
    <m/>
    <m/>
    <x v="7"/>
  </r>
  <r>
    <s v="SI2918"/>
    <s v="SAO JOSE DOS CAMPOS"/>
    <s v="SJC"/>
    <n v="12"/>
    <m/>
    <x v="17"/>
    <x v="6"/>
    <m/>
    <m/>
    <x v="7"/>
  </r>
  <r>
    <s v="SLSP065M"/>
    <s v="SAO JOSE DOS CAMPOS"/>
    <s v="SJC"/>
    <n v="12"/>
    <m/>
    <x v="17"/>
    <x v="7"/>
    <m/>
    <m/>
    <x v="7"/>
  </r>
  <r>
    <s v="SI2923"/>
    <s v="SAO JOSE DOS CAMPOS"/>
    <s v="SJC"/>
    <n v="12"/>
    <m/>
    <x v="17"/>
    <x v="7"/>
    <m/>
    <m/>
    <x v="7"/>
  </r>
  <r>
    <s v="SI2924"/>
    <s v="SAO JOSE DOS CAMPOS"/>
    <s v="SJC"/>
    <n v="12"/>
    <m/>
    <x v="17"/>
    <x v="7"/>
    <m/>
    <m/>
    <x v="7"/>
  </r>
  <r>
    <s v="SI2925"/>
    <s v="SAO JOSE DOS CAMPOS"/>
    <s v="SJC"/>
    <n v="12"/>
    <m/>
    <x v="17"/>
    <x v="8"/>
    <m/>
    <m/>
    <x v="7"/>
  </r>
  <r>
    <s v="SI2926"/>
    <s v="SAO JOSE DOS CAMPOS"/>
    <s v="SJC"/>
    <n v="12"/>
    <m/>
    <x v="17"/>
    <x v="8"/>
    <m/>
    <m/>
    <x v="7"/>
  </r>
  <r>
    <s v="SI2932"/>
    <s v="SAO JOSE DOS CAMPOS"/>
    <s v="SJC"/>
    <n v="12"/>
    <m/>
    <x v="17"/>
    <x v="8"/>
    <m/>
    <m/>
    <x v="7"/>
  </r>
  <r>
    <s v="SI2936"/>
    <s v="SAO JOSE DOS CAMPOS"/>
    <s v="SJC"/>
    <n v="12"/>
    <m/>
    <x v="17"/>
    <x v="8"/>
    <m/>
    <m/>
    <x v="7"/>
  </r>
  <r>
    <s v="LUCT01"/>
    <s v="SAO LUIZ DO PARAITINGA"/>
    <s v="SJC"/>
    <n v="12"/>
    <m/>
    <x v="17"/>
    <x v="9"/>
    <m/>
    <m/>
    <x v="7"/>
  </r>
  <r>
    <s v="PHCT01"/>
    <s v="SANTO ANTONIO DO PINHAL"/>
    <s v="SJC"/>
    <n v="12"/>
    <m/>
    <x v="17"/>
    <x v="2"/>
    <m/>
    <m/>
    <x v="7"/>
  </r>
  <r>
    <s v="PHLG01"/>
    <s v="SANTO ANTONIO DO PINHAL"/>
    <s v="SJC"/>
    <n v="12"/>
    <m/>
    <x v="17"/>
    <x v="4"/>
    <m/>
    <m/>
    <x v="7"/>
  </r>
  <r>
    <s v="PHSR01"/>
    <s v="SANTO ANTONIO DO PINHAL"/>
    <s v="SJC"/>
    <n v="12"/>
    <s v="SJC"/>
    <x v="18"/>
    <x v="1"/>
    <d v="2017-12-28T00:00:00"/>
    <d v="2018-01-03T00:00:00"/>
    <x v="7"/>
  </r>
  <r>
    <s v="PHCT02"/>
    <s v="SANTO ANTONIO DO PINHAL"/>
    <s v="SJC"/>
    <n v="12"/>
    <m/>
    <x v="17"/>
    <x v="8"/>
    <m/>
    <m/>
    <x v="7"/>
  </r>
  <r>
    <s v="SI2065"/>
    <s v="SAO JOSE DO BARREIRO"/>
    <s v="SJC"/>
    <n v="12"/>
    <m/>
    <x v="17"/>
    <x v="10"/>
    <m/>
    <m/>
    <x v="7"/>
  </r>
  <r>
    <s v="SI2412"/>
    <s v="SAO SEBASTIAO"/>
    <s v="SJC"/>
    <n v="12"/>
    <m/>
    <x v="17"/>
    <x v="10"/>
    <m/>
    <m/>
    <x v="7"/>
  </r>
  <r>
    <s v="SI2415"/>
    <s v="SAO SEBASTIAO"/>
    <s v="SJC"/>
    <n v="12"/>
    <s v="SJC"/>
    <x v="18"/>
    <x v="1"/>
    <d v="2017-12-28T00:00:00"/>
    <d v="2018-01-03T00:00:00"/>
    <x v="7"/>
  </r>
  <r>
    <s v="SI2416"/>
    <s v="SAO SEBASTIAO"/>
    <s v="SJC"/>
    <n v="12"/>
    <m/>
    <x v="17"/>
    <x v="10"/>
    <m/>
    <m/>
    <x v="7"/>
  </r>
  <r>
    <s v="SI2413"/>
    <s v="SAO SEBASTIAO"/>
    <s v="SJC"/>
    <n v="12"/>
    <m/>
    <x v="17"/>
    <x v="5"/>
    <m/>
    <m/>
    <x v="7"/>
  </r>
  <r>
    <s v="SI2403"/>
    <s v="SAO SEBASTIAO"/>
    <s v="SJC"/>
    <n v="12"/>
    <m/>
    <x v="17"/>
    <x v="4"/>
    <m/>
    <m/>
    <x v="7"/>
  </r>
  <r>
    <s v="SI2406"/>
    <s v="SAO SEBASTIAO"/>
    <s v="SJC"/>
    <n v="12"/>
    <m/>
    <x v="17"/>
    <x v="5"/>
    <m/>
    <m/>
    <x v="7"/>
  </r>
  <r>
    <s v="SI2408"/>
    <s v="SAO SEBASTIAO"/>
    <s v="SJC"/>
    <n v="12"/>
    <m/>
    <x v="17"/>
    <x v="5"/>
    <m/>
    <m/>
    <x v="7"/>
  </r>
  <r>
    <s v="SI2411"/>
    <s v="SAO SEBASTIAO"/>
    <s v="SJC"/>
    <n v="12"/>
    <m/>
    <x v="17"/>
    <x v="4"/>
    <m/>
    <m/>
    <x v="7"/>
  </r>
  <r>
    <s v="SI2414"/>
    <s v="SAO SEBASTIAO"/>
    <s v="SJC"/>
    <n v="12"/>
    <m/>
    <x v="17"/>
    <x v="4"/>
    <m/>
    <m/>
    <x v="7"/>
  </r>
  <r>
    <s v="SI2417"/>
    <s v="SAO SEBASTIAO"/>
    <s v="SJC"/>
    <n v="12"/>
    <m/>
    <x v="17"/>
    <x v="8"/>
    <m/>
    <m/>
    <x v="7"/>
  </r>
  <r>
    <s v="SI2405"/>
    <s v="SAO SEBASTIAO"/>
    <s v="SJC"/>
    <n v="12"/>
    <m/>
    <x v="17"/>
    <x v="8"/>
    <m/>
    <m/>
    <x v="7"/>
  </r>
  <r>
    <s v="SI2402"/>
    <s v="SAO SEBASTIAO"/>
    <s v="SJC"/>
    <n v="12"/>
    <m/>
    <x v="17"/>
    <x v="8"/>
    <m/>
    <m/>
    <x v="7"/>
  </r>
  <r>
    <s v="SI2407"/>
    <s v="SAO SEBASTIAO"/>
    <s v="SJC"/>
    <n v="12"/>
    <m/>
    <x v="17"/>
    <x v="4"/>
    <m/>
    <m/>
    <x v="7"/>
  </r>
  <r>
    <s v="SI2409"/>
    <s v="SAO SEBASTIAO"/>
    <s v="SJC"/>
    <n v="12"/>
    <m/>
    <x v="17"/>
    <x v="9"/>
    <m/>
    <m/>
    <x v="7"/>
  </r>
  <r>
    <s v="SI2404"/>
    <s v="SAO SEBASTIAO"/>
    <s v="SJC"/>
    <n v="12"/>
    <m/>
    <x v="17"/>
    <x v="5"/>
    <m/>
    <m/>
    <x v="7"/>
  </r>
  <r>
    <s v="SI2418"/>
    <s v="SAO SEBASTIAO"/>
    <s v="SJC"/>
    <n v="12"/>
    <m/>
    <x v="17"/>
    <x v="11"/>
    <m/>
    <m/>
    <x v="7"/>
  </r>
  <r>
    <s v="SI2419"/>
    <s v="SAO SEBASTIAO"/>
    <s v="SJC"/>
    <n v="12"/>
    <m/>
    <x v="17"/>
    <x v="6"/>
    <m/>
    <m/>
    <x v="7"/>
  </r>
  <r>
    <s v="SI2420"/>
    <s v="SAO SEBASTIAO"/>
    <s v="SJC"/>
    <n v="12"/>
    <m/>
    <x v="17"/>
    <x v="9"/>
    <m/>
    <m/>
    <x v="7"/>
  </r>
  <r>
    <s v="SI2401"/>
    <s v="SAO SEBASTIAO"/>
    <s v="SJC"/>
    <n v="12"/>
    <m/>
    <x v="17"/>
    <x v="5"/>
    <m/>
    <m/>
    <x v="7"/>
  </r>
  <r>
    <s v="SI2421"/>
    <s v="SAO SEBASTIAO"/>
    <s v="SJC"/>
    <n v="12"/>
    <m/>
    <x v="17"/>
    <x v="11"/>
    <m/>
    <m/>
    <x v="7"/>
  </r>
  <r>
    <s v="SI2410"/>
    <s v="SAO SEBASTIAO"/>
    <s v="SJC"/>
    <n v="12"/>
    <m/>
    <x v="17"/>
    <x v="2"/>
    <m/>
    <m/>
    <x v="7"/>
  </r>
  <r>
    <s v="SXPTRP"/>
    <s v="SAO SEBASTIAO"/>
    <s v="SJC"/>
    <n v="12"/>
    <s v="SJC"/>
    <x v="18"/>
    <x v="1"/>
    <d v="2017-12-28T00:00:00"/>
    <d v="2018-01-03T00:00:00"/>
    <x v="7"/>
  </r>
  <r>
    <s v="SI2075"/>
    <s v="SILVEIRAS"/>
    <s v="SJC"/>
    <n v="12"/>
    <m/>
    <x v="17"/>
    <x v="6"/>
    <m/>
    <m/>
    <x v="7"/>
  </r>
  <r>
    <s v="SI2830"/>
    <s v="TREMEMBE"/>
    <s v="SJC"/>
    <n v="12"/>
    <s v="SJC"/>
    <x v="18"/>
    <x v="1"/>
    <d v="2017-12-28T00:00:00"/>
    <d v="2018-01-03T00:00:00"/>
    <x v="7"/>
  </r>
  <r>
    <s v="SI2831"/>
    <s v="TREMEMBE"/>
    <s v="SJC"/>
    <n v="12"/>
    <m/>
    <x v="17"/>
    <x v="8"/>
    <m/>
    <m/>
    <x v="7"/>
  </r>
  <r>
    <s v="SI2832"/>
    <s v="TREMEMBE"/>
    <s v="SJC"/>
    <n v="12"/>
    <s v="SJC"/>
    <x v="18"/>
    <x v="1"/>
    <d v="2017-12-28T00:00:00"/>
    <d v="2018-01-03T00:00:00"/>
    <x v="7"/>
  </r>
  <r>
    <s v="SI2833"/>
    <s v="TREMEMBE"/>
    <s v="SJC"/>
    <n v="12"/>
    <m/>
    <x v="17"/>
    <x v="7"/>
    <m/>
    <m/>
    <x v="7"/>
  </r>
  <r>
    <s v="SI2812"/>
    <s v="TAUBATE"/>
    <s v="SJC"/>
    <n v="12"/>
    <s v="SJC"/>
    <x v="18"/>
    <x v="1"/>
    <d v="2017-12-18T00:00:00"/>
    <d v="2018-01-03T00:00:00"/>
    <x v="7"/>
  </r>
  <r>
    <s v="SI2809"/>
    <s v="TAUBATE"/>
    <s v="SJC"/>
    <n v="12"/>
    <m/>
    <x v="17"/>
    <x v="5"/>
    <m/>
    <m/>
    <x v="7"/>
  </r>
  <r>
    <s v="SI2801"/>
    <s v="TAUBATE"/>
    <s v="SJC"/>
    <n v="12"/>
    <s v="SJC"/>
    <x v="18"/>
    <x v="1"/>
    <d v="2017-12-28T00:00:00"/>
    <d v="2018-01-03T00:00:00"/>
    <x v="7"/>
  </r>
  <r>
    <s v="SI2815"/>
    <s v="TAUBATE"/>
    <s v="SJC"/>
    <n v="12"/>
    <s v="SJC"/>
    <x v="18"/>
    <x v="1"/>
    <d v="2017-12-28T00:00:00"/>
    <d v="2018-01-03T00:00:00"/>
    <x v="7"/>
  </r>
  <r>
    <s v="SI2810"/>
    <s v="TAUBATE"/>
    <s v="SJC"/>
    <n v="12"/>
    <m/>
    <x v="17"/>
    <x v="5"/>
    <m/>
    <m/>
    <x v="7"/>
  </r>
  <r>
    <s v="SI2802"/>
    <s v="TAUBATE"/>
    <s v="SJC"/>
    <n v="12"/>
    <m/>
    <x v="17"/>
    <x v="6"/>
    <m/>
    <m/>
    <x v="7"/>
  </r>
  <r>
    <s v="SI2816"/>
    <s v="TAUBATE"/>
    <s v="SJC"/>
    <n v="12"/>
    <m/>
    <x v="17"/>
    <x v="6"/>
    <m/>
    <m/>
    <x v="7"/>
  </r>
  <r>
    <s v="SI2803"/>
    <s v="TAUBATE"/>
    <s v="SJC"/>
    <n v="12"/>
    <s v="SJC"/>
    <x v="18"/>
    <x v="1"/>
    <d v="2017-12-28T00:00:00"/>
    <d v="2018-01-03T00:00:00"/>
    <x v="7"/>
  </r>
  <r>
    <s v="SI2813"/>
    <s v="TAUBATE"/>
    <s v="SJC"/>
    <n v="12"/>
    <m/>
    <x v="17"/>
    <x v="9"/>
    <m/>
    <m/>
    <x v="7"/>
  </r>
  <r>
    <s v="SI2804"/>
    <s v="TAUBATE"/>
    <s v="SJC"/>
    <n v="12"/>
    <m/>
    <x v="17"/>
    <x v="8"/>
    <m/>
    <m/>
    <x v="7"/>
  </r>
  <r>
    <s v="SI2805"/>
    <s v="TAUBATE"/>
    <s v="SJC"/>
    <n v="12"/>
    <m/>
    <x v="18"/>
    <x v="0"/>
    <d v="2017-11-21T00:00:00"/>
    <d v="2017-12-04T00:00:00"/>
    <x v="7"/>
  </r>
  <r>
    <s v="SI2806"/>
    <s v="TAUBATE"/>
    <s v="SJC"/>
    <n v="12"/>
    <m/>
    <x v="17"/>
    <x v="6"/>
    <m/>
    <m/>
    <x v="7"/>
  </r>
  <r>
    <s v="SI2807"/>
    <s v="TAUBATE"/>
    <s v="SJC"/>
    <n v="12"/>
    <s v="SJC"/>
    <x v="18"/>
    <x v="1"/>
    <d v="2017-12-28T00:00:00"/>
    <d v="2018-01-03T00:00:00"/>
    <x v="7"/>
  </r>
  <r>
    <s v="SI2811"/>
    <s v="TAUBATE"/>
    <s v="SJC"/>
    <n v="12"/>
    <m/>
    <x v="17"/>
    <x v="5"/>
    <m/>
    <m/>
    <x v="7"/>
  </r>
  <r>
    <s v="SI2800"/>
    <s v="TAUBATE"/>
    <s v="SJC"/>
    <n v="12"/>
    <m/>
    <x v="17"/>
    <x v="2"/>
    <m/>
    <m/>
    <x v="7"/>
  </r>
  <r>
    <s v="SI2808"/>
    <s v="TAUBATE"/>
    <s v="SJC"/>
    <n v="12"/>
    <m/>
    <x v="17"/>
    <x v="6"/>
    <m/>
    <m/>
    <x v="7"/>
  </r>
  <r>
    <s v="SI2817"/>
    <s v="TAUBATE"/>
    <s v="SJC"/>
    <n v="12"/>
    <m/>
    <x v="17"/>
    <x v="2"/>
    <m/>
    <m/>
    <x v="7"/>
  </r>
  <r>
    <s v="SI2818"/>
    <s v="TAUBATE"/>
    <s v="SJC"/>
    <n v="12"/>
    <m/>
    <x v="17"/>
    <x v="2"/>
    <m/>
    <m/>
    <x v="7"/>
  </r>
  <r>
    <s v="SI2821"/>
    <s v="TAUBATE"/>
    <s v="SJC"/>
    <n v="12"/>
    <m/>
    <x v="17"/>
    <x v="6"/>
    <m/>
    <m/>
    <x v="7"/>
  </r>
  <r>
    <s v="SI2819"/>
    <s v="TAUBATE"/>
    <s v="SJC"/>
    <n v="12"/>
    <m/>
    <x v="17"/>
    <x v="6"/>
    <m/>
    <m/>
    <x v="7"/>
  </r>
  <r>
    <s v="SI2820"/>
    <s v="TAUBATE"/>
    <s v="SJC"/>
    <n v="12"/>
    <m/>
    <x v="17"/>
    <x v="10"/>
    <m/>
    <m/>
    <x v="7"/>
  </r>
  <r>
    <s v="SI2829"/>
    <s v="TAUBATE"/>
    <s v="SJC"/>
    <n v="12"/>
    <m/>
    <x v="17"/>
    <x v="8"/>
    <m/>
    <m/>
    <x v="7"/>
  </r>
  <r>
    <s v="SI2852"/>
    <s v="TAUBATE"/>
    <s v="SJC"/>
    <n v="12"/>
    <m/>
    <x v="17"/>
    <x v="8"/>
    <m/>
    <m/>
    <x v="7"/>
  </r>
  <r>
    <s v="SI2824"/>
    <s v="TAUBATE"/>
    <s v="SJC"/>
    <n v="12"/>
    <m/>
    <x v="17"/>
    <x v="8"/>
    <m/>
    <m/>
    <x v="7"/>
  </r>
  <r>
    <s v="SI2825"/>
    <s v="TAUBATE"/>
    <s v="SJC"/>
    <n v="12"/>
    <m/>
    <x v="17"/>
    <x v="8"/>
    <m/>
    <m/>
    <x v="7"/>
  </r>
  <r>
    <s v="SI2853"/>
    <s v="TAUBATE"/>
    <s v="SJC"/>
    <n v="12"/>
    <m/>
    <x v="17"/>
    <x v="8"/>
    <m/>
    <m/>
    <x v="7"/>
  </r>
  <r>
    <s v="SI2827"/>
    <s v="TAUBATE"/>
    <s v="SJC"/>
    <n v="12"/>
    <m/>
    <x v="17"/>
    <x v="8"/>
    <m/>
    <m/>
    <x v="7"/>
  </r>
  <r>
    <s v="SI2855"/>
    <s v="TAUBATE"/>
    <s v="SJC"/>
    <n v="12"/>
    <m/>
    <x v="17"/>
    <x v="8"/>
    <m/>
    <m/>
    <x v="7"/>
  </r>
  <r>
    <s v="SI2828"/>
    <s v="TAUBATE"/>
    <s v="SJC"/>
    <n v="12"/>
    <m/>
    <x v="17"/>
    <x v="9"/>
    <m/>
    <m/>
    <x v="7"/>
  </r>
  <r>
    <s v="SI2504"/>
    <s v="UBATUBA"/>
    <s v="SJC"/>
    <n v="12"/>
    <s v="SJC"/>
    <x v="18"/>
    <x v="1"/>
    <d v="2017-12-15T00:00:00"/>
    <d v="2018-01-03T00:00:00"/>
    <x v="7"/>
  </r>
  <r>
    <s v="SI2503"/>
    <s v="UBATUBA"/>
    <s v="SJC"/>
    <n v="12"/>
    <m/>
    <x v="17"/>
    <x v="6"/>
    <m/>
    <m/>
    <x v="7"/>
  </r>
  <r>
    <s v="SI2422"/>
    <s v="UBATUBA"/>
    <s v="SJC"/>
    <n v="12"/>
    <m/>
    <x v="17"/>
    <x v="5"/>
    <m/>
    <m/>
    <x v="7"/>
  </r>
  <r>
    <s v="SI2508"/>
    <s v="UBATUBA"/>
    <s v="SJC"/>
    <n v="12"/>
    <m/>
    <x v="18"/>
    <x v="0"/>
    <d v="2017-11-27T00:00:00"/>
    <d v="2017-12-04T00:00:00"/>
    <x v="7"/>
  </r>
  <r>
    <s v="SI2509"/>
    <s v="UBATUBA"/>
    <s v="SJC"/>
    <n v="12"/>
    <m/>
    <x v="17"/>
    <x v="5"/>
    <m/>
    <m/>
    <x v="7"/>
  </r>
  <r>
    <s v="SI2501"/>
    <s v="UBATUBA"/>
    <s v="SJC"/>
    <n v="12"/>
    <m/>
    <x v="17"/>
    <x v="6"/>
    <m/>
    <m/>
    <x v="7"/>
  </r>
  <r>
    <s v="SI2513"/>
    <s v="UBATUBA"/>
    <s v="SJC"/>
    <n v="12"/>
    <m/>
    <x v="17"/>
    <x v="11"/>
    <m/>
    <m/>
    <x v="7"/>
  </r>
  <r>
    <s v="SI2507"/>
    <s v="UBATUBA"/>
    <s v="SJC"/>
    <n v="12"/>
    <m/>
    <x v="17"/>
    <x v="6"/>
    <m/>
    <m/>
    <x v="7"/>
  </r>
  <r>
    <s v="SI2502"/>
    <s v="UBATUBA"/>
    <s v="SJC"/>
    <n v="12"/>
    <m/>
    <x v="17"/>
    <x v="9"/>
    <m/>
    <m/>
    <x v="7"/>
  </r>
  <r>
    <s v="SI2514"/>
    <s v="UBATUBA"/>
    <s v="SJC"/>
    <n v="12"/>
    <s v="SJC"/>
    <x v="18"/>
    <x v="1"/>
    <d v="2017-12-15T00:00:00"/>
    <d v="2018-01-03T00:00:00"/>
    <x v="7"/>
  </r>
  <r>
    <s v="SI2506"/>
    <s v="UBATUBA"/>
    <s v="SJC"/>
    <n v="12"/>
    <m/>
    <x v="17"/>
    <x v="2"/>
    <m/>
    <m/>
    <x v="7"/>
  </r>
  <r>
    <s v="SI2512"/>
    <s v="UBATUBA"/>
    <s v="SJC"/>
    <n v="12"/>
    <m/>
    <x v="17"/>
    <x v="5"/>
    <m/>
    <m/>
    <x v="7"/>
  </r>
  <r>
    <s v="SI2505"/>
    <s v="UBATUBA"/>
    <s v="SJC"/>
    <n v="12"/>
    <m/>
    <x v="17"/>
    <x v="5"/>
    <m/>
    <m/>
    <x v="7"/>
  </r>
  <r>
    <s v="SI2517"/>
    <s v="UBATUBA"/>
    <s v="SJC"/>
    <n v="12"/>
    <m/>
    <x v="17"/>
    <x v="9"/>
    <m/>
    <m/>
    <x v="7"/>
  </r>
  <r>
    <s v="SI2528"/>
    <s v="UBATUBA"/>
    <s v="SJC"/>
    <n v="12"/>
    <m/>
    <x v="17"/>
    <x v="9"/>
    <m/>
    <m/>
    <x v="7"/>
  </r>
  <r>
    <s v="SI2530"/>
    <s v="UBATUBA"/>
    <s v="SJC"/>
    <n v="12"/>
    <m/>
    <x v="17"/>
    <x v="9"/>
    <m/>
    <m/>
    <x v="7"/>
  </r>
  <r>
    <s v="SI2533"/>
    <s v="UBATUBA"/>
    <s v="SJC"/>
    <n v="12"/>
    <m/>
    <x v="17"/>
    <x v="10"/>
    <m/>
    <m/>
    <x v="7"/>
  </r>
  <r>
    <s v="SI2520"/>
    <s v="UBATUBA"/>
    <s v="SJC"/>
    <n v="12"/>
    <m/>
    <x v="17"/>
    <x v="9"/>
    <m/>
    <m/>
    <x v="7"/>
  </r>
  <r>
    <s v="SI2522"/>
    <s v="UBATUBA"/>
    <s v="SJC"/>
    <n v="12"/>
    <m/>
    <x v="17"/>
    <x v="10"/>
    <m/>
    <m/>
    <x v="7"/>
  </r>
  <r>
    <s v="SI2519"/>
    <s v="UBATUBA"/>
    <s v="SJC"/>
    <n v="12"/>
    <m/>
    <x v="17"/>
    <x v="9"/>
    <m/>
    <m/>
    <x v="7"/>
  </r>
  <r>
    <s v="SI2521"/>
    <s v="UBATUBA"/>
    <s v="SJC"/>
    <n v="12"/>
    <m/>
    <x v="17"/>
    <x v="10"/>
    <m/>
    <m/>
    <x v="7"/>
  </r>
  <r>
    <s v="SI2523"/>
    <s v="UBATUBA"/>
    <s v="SJC"/>
    <n v="12"/>
    <m/>
    <x v="17"/>
    <x v="9"/>
    <m/>
    <m/>
    <x v="7"/>
  </r>
  <r>
    <s v="SI2527"/>
    <s v="UBATUBA"/>
    <s v="SJC"/>
    <n v="12"/>
    <m/>
    <x v="17"/>
    <x v="9"/>
    <m/>
    <m/>
    <x v="7"/>
  </r>
  <r>
    <s v="SI2532"/>
    <s v="UBATUBA"/>
    <s v="SJC"/>
    <n v="12"/>
    <m/>
    <x v="17"/>
    <x v="9"/>
    <m/>
    <m/>
    <x v="7"/>
  </r>
  <r>
    <s v="SI2534"/>
    <s v="UBATUBA"/>
    <s v="SJC"/>
    <n v="12"/>
    <m/>
    <x v="17"/>
    <x v="9"/>
    <m/>
    <m/>
    <x v="7"/>
  </r>
  <r>
    <s v="GTAMW02"/>
    <s v="GUARATINGUETA"/>
    <s v="SJC"/>
    <n v="12"/>
    <m/>
    <x v="17"/>
    <x v="9"/>
    <m/>
    <m/>
    <x v="7"/>
  </r>
  <r>
    <s v="JC138S"/>
    <s v="JACAREI"/>
    <s v="SJC"/>
    <n v="12"/>
    <m/>
    <x v="17"/>
    <x v="8"/>
    <m/>
    <m/>
    <x v="7"/>
  </r>
  <r>
    <s v="MLBMW01"/>
    <s v="MONTEIRO LOBATO"/>
    <s v="SJC"/>
    <n v="12"/>
    <m/>
    <x v="17"/>
    <x v="9"/>
    <m/>
    <m/>
    <x v="7"/>
  </r>
  <r>
    <s v="PBSFRP"/>
    <s v="PARAIBUNA"/>
    <s v="SJC"/>
    <n v="12"/>
    <m/>
    <x v="17"/>
    <x v="10"/>
    <m/>
    <m/>
    <x v="7"/>
  </r>
  <r>
    <s v="SJ057R"/>
    <s v="SAO JOSE DOS CAMPOS"/>
    <s v="SJC"/>
    <n v="12"/>
    <m/>
    <x v="17"/>
    <x v="10"/>
    <m/>
    <m/>
    <x v="7"/>
  </r>
  <r>
    <s v="SJ045R"/>
    <s v="SAO JOSE DOS CAMPOS"/>
    <s v="SJC"/>
    <n v="12"/>
    <m/>
    <x v="17"/>
    <x v="10"/>
    <m/>
    <m/>
    <x v="7"/>
  </r>
  <r>
    <s v="SJSDRP"/>
    <s v="SAO JOSE DOS CAMPOS"/>
    <s v="SJC"/>
    <n v="12"/>
    <m/>
    <x v="17"/>
    <x v="8"/>
    <m/>
    <m/>
    <x v="7"/>
  </r>
  <r>
    <s v="SJ128S"/>
    <s v="SAO JOSE DOS CAMPOS"/>
    <s v="SJC"/>
    <n v="12"/>
    <s v="SJC"/>
    <x v="18"/>
    <x v="1"/>
    <d v="2017-12-28T00:00:00"/>
    <d v="2018-01-03T00:00:00"/>
    <x v="7"/>
  </r>
  <r>
    <s v="SJ129S"/>
    <s v="SAO JOSE DOS CAMPOS"/>
    <s v="SJC"/>
    <n v="12"/>
    <s v="SJC"/>
    <x v="18"/>
    <x v="1"/>
    <d v="2017-12-28T00:00:00"/>
    <d v="2018-01-03T00:00:00"/>
    <x v="7"/>
  </r>
  <r>
    <s v="SJ130S"/>
    <s v="SAO JOSE DOS CAMPOS"/>
    <s v="SJC"/>
    <n v="12"/>
    <m/>
    <x v="17"/>
    <x v="4"/>
    <m/>
    <m/>
    <x v="7"/>
  </r>
  <r>
    <s v="SSTMW02"/>
    <s v="SAO SEBASTIAO"/>
    <s v="SJC"/>
    <n v="12"/>
    <m/>
    <x v="17"/>
    <x v="10"/>
    <m/>
    <m/>
    <x v="7"/>
  </r>
  <r>
    <s v="SSTMW06"/>
    <s v="SAO SEBASTIAO"/>
    <s v="SJC"/>
    <n v="12"/>
    <m/>
    <x v="17"/>
    <x v="10"/>
    <m/>
    <m/>
    <x v="7"/>
  </r>
  <r>
    <s v="SSTMW07"/>
    <s v="SAO SEBASTIAO"/>
    <s v="SJC"/>
    <n v="12"/>
    <m/>
    <x v="17"/>
    <x v="10"/>
    <m/>
    <m/>
    <x v="7"/>
  </r>
  <r>
    <s v="SSTMW08"/>
    <s v="SAO SEBASTIAO"/>
    <s v="SJC"/>
    <n v="12"/>
    <m/>
    <x v="17"/>
    <x v="10"/>
    <m/>
    <m/>
    <x v="7"/>
  </r>
  <r>
    <s v="TB160S"/>
    <s v="TAUBATE"/>
    <s v="SJC"/>
    <n v="12"/>
    <m/>
    <x v="17"/>
    <x v="11"/>
    <m/>
    <m/>
    <x v="7"/>
  </r>
  <r>
    <s v="UBTMW04"/>
    <s v="UBATUBA"/>
    <s v="SJC"/>
    <n v="12"/>
    <m/>
    <x v="17"/>
    <x v="11"/>
    <m/>
    <m/>
    <x v="7"/>
  </r>
  <r>
    <s v="UBTMW03"/>
    <s v="UBATUBA"/>
    <s v="SJC"/>
    <n v="12"/>
    <m/>
    <x v="17"/>
    <x v="11"/>
    <m/>
    <m/>
    <x v="7"/>
  </r>
  <r>
    <s v="UBTMW02"/>
    <s v="UBATUBA"/>
    <s v="SJC"/>
    <n v="12"/>
    <m/>
    <x v="17"/>
    <x v="11"/>
    <m/>
    <m/>
    <x v="7"/>
  </r>
  <r>
    <s v="UBTMW07"/>
    <s v="UBATUBA"/>
    <s v="SJC"/>
    <n v="12"/>
    <m/>
    <x v="17"/>
    <x v="11"/>
    <m/>
    <m/>
    <x v="7"/>
  </r>
  <r>
    <s v="UBTMW08"/>
    <s v="UBATUBA"/>
    <s v="SJC"/>
    <n v="12"/>
    <m/>
    <x v="17"/>
    <x v="11"/>
    <m/>
    <m/>
    <x v="7"/>
  </r>
  <r>
    <s v="CVJJ01 - CVJULIETA01"/>
    <s v="Caçapava"/>
    <s v="SJC"/>
    <n v="12"/>
    <m/>
    <x v="17"/>
    <x v="11"/>
    <m/>
    <m/>
    <x v="7"/>
  </r>
  <r>
    <s v="CVXL01"/>
    <s v="Caçapava"/>
    <s v="SJC"/>
    <n v="12"/>
    <m/>
    <x v="17"/>
    <x v="11"/>
    <m/>
    <m/>
    <x v="7"/>
  </r>
  <r>
    <s v="SLSPTT03"/>
    <s v="SAO PAULO"/>
    <s v="Q1"/>
    <n v="11"/>
    <m/>
    <x v="17"/>
    <x v="10"/>
    <m/>
    <m/>
    <x v="2"/>
  </r>
  <r>
    <s v="SLSPTC02"/>
    <s v="SAO PAULO"/>
    <s v="Q2"/>
    <n v="11"/>
    <m/>
    <x v="17"/>
    <x v="10"/>
    <m/>
    <m/>
    <x v="0"/>
  </r>
  <r>
    <s v="SLSPTC03"/>
    <s v="SAO PAULO"/>
    <s v="Q2"/>
    <n v="11"/>
    <m/>
    <x v="17"/>
    <x v="10"/>
    <m/>
    <m/>
    <x v="0"/>
  </r>
  <r>
    <s v="SLSPVC01"/>
    <s v="SAO PAULO"/>
    <s v="Q1"/>
    <n v="11"/>
    <m/>
    <x v="17"/>
    <x v="10"/>
    <m/>
    <m/>
    <x v="2"/>
  </r>
  <r>
    <s v="SLSPVC03"/>
    <s v="SAO PAULO"/>
    <s v="Q1"/>
    <n v="11"/>
    <m/>
    <x v="17"/>
    <x v="10"/>
    <m/>
    <m/>
    <x v="2"/>
  </r>
  <r>
    <s v="SLSPJN10"/>
    <s v="SAO PAULO"/>
    <s v="Q3"/>
    <n v="11"/>
    <m/>
    <x v="17"/>
    <x v="10"/>
    <m/>
    <m/>
    <x v="1"/>
  </r>
  <r>
    <s v="SLSPSC07"/>
    <s v="SAO PAULO"/>
    <s v="Q4"/>
    <n v="11"/>
    <m/>
    <x v="17"/>
    <x v="10"/>
    <m/>
    <m/>
    <x v="3"/>
  </r>
  <r>
    <s v="SLSPSC08"/>
    <s v="SAO PAULO"/>
    <s v="Q4"/>
    <n v="11"/>
    <m/>
    <x v="17"/>
    <x v="10"/>
    <m/>
    <m/>
    <x v="3"/>
  </r>
  <r>
    <s v="SLSPVP01"/>
    <s v="SAO PAULO"/>
    <s v="Q1"/>
    <n v="11"/>
    <m/>
    <x v="17"/>
    <x v="10"/>
    <m/>
    <m/>
    <x v="2"/>
  </r>
  <r>
    <s v="SLSPVP02"/>
    <s v="SAO PAULO"/>
    <s v="Q1"/>
    <n v="11"/>
    <m/>
    <x v="17"/>
    <x v="10"/>
    <m/>
    <m/>
    <x v="2"/>
  </r>
  <r>
    <s v="SLSPVR05"/>
    <s v="SAO PAULO"/>
    <s v="Q1"/>
    <n v="11"/>
    <m/>
    <x v="17"/>
    <x v="10"/>
    <m/>
    <m/>
    <x v="2"/>
  </r>
  <r>
    <s v="SLSPPI04"/>
    <s v="SAO PAULO"/>
    <s v="Q2"/>
    <n v="11"/>
    <m/>
    <x v="17"/>
    <x v="10"/>
    <m/>
    <m/>
    <x v="0"/>
  </r>
  <r>
    <s v="SLSPSD07"/>
    <s v="SAO PAULO"/>
    <s v="Q4"/>
    <n v="11"/>
    <m/>
    <x v="17"/>
    <x v="10"/>
    <m/>
    <m/>
    <x v="3"/>
  </r>
  <r>
    <s v="SLSPSE01"/>
    <s v="SAO PAULO"/>
    <s v="Q4"/>
    <n v="11"/>
    <m/>
    <x v="17"/>
    <x v="10"/>
    <m/>
    <m/>
    <x v="3"/>
  </r>
  <r>
    <s v="SLSPBS05"/>
    <s v="SAO PAULO"/>
    <s v="Q2"/>
    <n v="11"/>
    <m/>
    <x v="17"/>
    <x v="10"/>
    <m/>
    <m/>
    <x v="0"/>
  </r>
  <r>
    <s v="SLSPVM19"/>
    <s v="SAO PAULO"/>
    <s v="Q4"/>
    <n v="11"/>
    <m/>
    <x v="17"/>
    <x v="10"/>
    <m/>
    <m/>
    <x v="3"/>
  </r>
  <r>
    <s v="SLSPMM22"/>
    <s v="SAO PAULO"/>
    <s v="Q3"/>
    <n v="11"/>
    <m/>
    <x v="17"/>
    <x v="10"/>
    <m/>
    <m/>
    <x v="1"/>
  </r>
  <r>
    <s v="SLSPMM24"/>
    <s v="SAO PAULO"/>
    <s v="Q3"/>
    <n v="11"/>
    <m/>
    <x v="17"/>
    <x v="10"/>
    <m/>
    <m/>
    <x v="1"/>
  </r>
  <r>
    <s v="SLSPVM32"/>
    <s v="SAO PAULO"/>
    <s v="Q4"/>
    <n v="11"/>
    <m/>
    <x v="17"/>
    <x v="10"/>
    <m/>
    <m/>
    <x v="3"/>
  </r>
  <r>
    <s v="SLSPPI05"/>
    <s v="SAO PAULO"/>
    <s v="Q2"/>
    <n v="11"/>
    <m/>
    <x v="17"/>
    <x v="10"/>
    <m/>
    <m/>
    <x v="0"/>
  </r>
  <r>
    <s v="SLSPJP61"/>
    <s v="SAO PAULO"/>
    <s v="Q4"/>
    <n v="11"/>
    <m/>
    <x v="17"/>
    <x v="10"/>
    <m/>
    <m/>
    <x v="3"/>
  </r>
  <r>
    <s v="SLSPMR10"/>
    <s v="SAO PAULO"/>
    <s v="Q3"/>
    <n v="11"/>
    <m/>
    <x v="17"/>
    <x v="10"/>
    <m/>
    <m/>
    <x v="1"/>
  </r>
  <r>
    <s v="SLSPMR11"/>
    <s v="SAO PAULO"/>
    <s v="Q3"/>
    <n v="11"/>
    <m/>
    <x v="17"/>
    <x v="10"/>
    <m/>
    <m/>
    <x v="1"/>
  </r>
  <r>
    <s v="SLSPMR14"/>
    <s v="SAO PAULO"/>
    <s v="Q3"/>
    <n v="11"/>
    <m/>
    <x v="17"/>
    <x v="10"/>
    <m/>
    <m/>
    <x v="1"/>
  </r>
  <r>
    <s v="SLSPLP23"/>
    <s v="SAO PAULO"/>
    <s v="Q2"/>
    <n v="11"/>
    <m/>
    <x v="17"/>
    <x v="10"/>
    <m/>
    <m/>
    <x v="0"/>
  </r>
  <r>
    <s v="SLSPMR17"/>
    <s v="SAO PAULO"/>
    <s v="Q3"/>
    <n v="11"/>
    <m/>
    <x v="17"/>
    <x v="10"/>
    <m/>
    <m/>
    <x v="1"/>
  </r>
  <r>
    <s v="SLSPMR21"/>
    <s v="SAO PAULO"/>
    <s v="Q3"/>
    <n v="11"/>
    <m/>
    <x v="17"/>
    <x v="10"/>
    <m/>
    <m/>
    <x v="1"/>
  </r>
  <r>
    <s v="SLSPMR22"/>
    <s v="SAO PAULO"/>
    <s v="Q3"/>
    <n v="11"/>
    <m/>
    <x v="17"/>
    <x v="10"/>
    <m/>
    <m/>
    <x v="1"/>
  </r>
  <r>
    <s v="SLSPMR23"/>
    <s v="SAO PAULO"/>
    <s v="Q3"/>
    <n v="11"/>
    <m/>
    <x v="17"/>
    <x v="10"/>
    <m/>
    <m/>
    <x v="1"/>
  </r>
  <r>
    <s v="SLSPPD01"/>
    <s v="SAO PAULO"/>
    <s v="Q3"/>
    <n v="11"/>
    <m/>
    <x v="17"/>
    <x v="10"/>
    <m/>
    <m/>
    <x v="1"/>
  </r>
  <r>
    <s v="SLSPPN01"/>
    <s v="SAO PAULO"/>
    <s v="Q3"/>
    <n v="11"/>
    <m/>
    <x v="17"/>
    <x v="10"/>
    <m/>
    <m/>
    <x v="1"/>
  </r>
  <r>
    <s v="SLSPPN09"/>
    <s v="SAO PAULO"/>
    <s v="Q3"/>
    <n v="11"/>
    <m/>
    <x v="17"/>
    <x v="10"/>
    <m/>
    <m/>
    <x v="1"/>
  </r>
  <r>
    <s v="SLSBMN05"/>
    <s v="SAO BERNARDO DO CAMPO"/>
    <s v="Q4"/>
    <n v="11"/>
    <m/>
    <x v="17"/>
    <x v="10"/>
    <m/>
    <m/>
    <x v="3"/>
  </r>
  <r>
    <s v="SLSPCC04"/>
    <s v="SAO PAULO"/>
    <s v="Q2"/>
    <n v="11"/>
    <m/>
    <x v="17"/>
    <x v="10"/>
    <m/>
    <m/>
    <x v="0"/>
  </r>
  <r>
    <s v="SLSPBL06"/>
    <s v="SAO PAULO"/>
    <s v="Q2"/>
    <n v="11"/>
    <m/>
    <x v="17"/>
    <x v="10"/>
    <m/>
    <m/>
    <x v="0"/>
  </r>
  <r>
    <s v="SP8152"/>
    <s v="SANTO ANDRE"/>
    <s v="Q4"/>
    <n v="11"/>
    <m/>
    <x v="17"/>
    <x v="10"/>
    <m/>
    <m/>
    <x v="3"/>
  </r>
  <r>
    <s v="SP3304"/>
    <s v="SAO PAULO"/>
    <s v="Q1"/>
    <n v="11"/>
    <m/>
    <x v="17"/>
    <x v="10"/>
    <m/>
    <m/>
    <x v="2"/>
  </r>
  <r>
    <s v="SP3726"/>
    <s v="SAO PAULO"/>
    <s v="Q1"/>
    <n v="11"/>
    <m/>
    <x v="17"/>
    <x v="10"/>
    <m/>
    <m/>
    <x v="2"/>
  </r>
  <r>
    <s v="SP3848"/>
    <s v="SAO PAULO"/>
    <s v="Q1"/>
    <n v="11"/>
    <m/>
    <x v="17"/>
    <x v="10"/>
    <m/>
    <m/>
    <x v="2"/>
  </r>
  <r>
    <s v="SP4054"/>
    <s v="SAO PAULO"/>
    <s v="Q1"/>
    <n v="11"/>
    <m/>
    <x v="17"/>
    <x v="10"/>
    <m/>
    <m/>
    <x v="2"/>
  </r>
  <r>
    <s v="SLSPSM14"/>
    <s v="SAO PAULO"/>
    <s v="Q3"/>
    <n v="11"/>
    <m/>
    <x v="17"/>
    <x v="10"/>
    <m/>
    <m/>
    <x v="1"/>
  </r>
  <r>
    <s v="SLSPSM15"/>
    <s v="SAO PAULO"/>
    <s v="Q3"/>
    <n v="11"/>
    <m/>
    <x v="17"/>
    <x v="10"/>
    <m/>
    <m/>
    <x v="1"/>
  </r>
  <r>
    <s v="SLSPSM17"/>
    <s v="SAO PAULO"/>
    <s v="Q3"/>
    <n v="11"/>
    <m/>
    <x v="17"/>
    <x v="10"/>
    <m/>
    <m/>
    <x v="1"/>
  </r>
  <r>
    <s v="SLSPTC13"/>
    <s v="SAO PAULO"/>
    <s v="Q2"/>
    <n v="11"/>
    <m/>
    <x v="17"/>
    <x v="10"/>
    <m/>
    <m/>
    <x v="0"/>
  </r>
  <r>
    <s v="SLSPSM29"/>
    <s v="SAO PAULO"/>
    <s v="Q3"/>
    <n v="11"/>
    <m/>
    <x v="17"/>
    <x v="10"/>
    <m/>
    <m/>
    <x v="1"/>
  </r>
  <r>
    <s v="SLSPSM32"/>
    <s v="SAO PAULO"/>
    <s v="Q3"/>
    <n v="11"/>
    <m/>
    <x v="17"/>
    <x v="10"/>
    <m/>
    <m/>
    <x v="1"/>
  </r>
  <r>
    <s v="SLSPSM33"/>
    <s v="SAO PAULO"/>
    <s v="Q3"/>
    <n v="11"/>
    <m/>
    <x v="17"/>
    <x v="10"/>
    <m/>
    <m/>
    <x v="1"/>
  </r>
  <r>
    <s v="SLSPSM35"/>
    <s v="SAO PAULO"/>
    <s v="Q3"/>
    <n v="11"/>
    <m/>
    <x v="17"/>
    <x v="10"/>
    <m/>
    <m/>
    <x v="1"/>
  </r>
  <r>
    <s v="SLSPSO03"/>
    <s v="SAO PAULO"/>
    <s v="Q3"/>
    <n v="11"/>
    <m/>
    <x v="17"/>
    <x v="10"/>
    <m/>
    <m/>
    <x v="1"/>
  </r>
  <r>
    <s v="SLSPLP27"/>
    <s v="SAO PAULO"/>
    <s v="Q2"/>
    <n v="11"/>
    <m/>
    <x v="17"/>
    <x v="10"/>
    <m/>
    <m/>
    <x v="0"/>
  </r>
  <r>
    <s v="SLSPVL15"/>
    <s v="SAO PAULO"/>
    <s v="Q2"/>
    <n v="11"/>
    <m/>
    <x v="17"/>
    <x v="10"/>
    <m/>
    <m/>
    <x v="0"/>
  </r>
  <r>
    <s v="SLSPAI22"/>
    <s v="SAO PAULO"/>
    <s v="Q3"/>
    <n v="11"/>
    <m/>
    <x v="17"/>
    <x v="10"/>
    <m/>
    <m/>
    <x v="1"/>
  </r>
  <r>
    <s v="SLSPJS35"/>
    <s v="SAO PAULO"/>
    <s v="Q3"/>
    <n v="11"/>
    <m/>
    <x v="17"/>
    <x v="10"/>
    <m/>
    <m/>
    <x v="1"/>
  </r>
  <r>
    <s v="SLSPJS37"/>
    <s v="SAO PAULO"/>
    <s v="Q3"/>
    <n v="11"/>
    <m/>
    <x v="17"/>
    <x v="10"/>
    <m/>
    <m/>
    <x v="1"/>
  </r>
  <r>
    <s v="SLSPJN39"/>
    <s v="SAO PAULO"/>
    <s v="Q3"/>
    <n v="11"/>
    <m/>
    <x v="17"/>
    <x v="10"/>
    <m/>
    <m/>
    <x v="1"/>
  </r>
  <r>
    <s v="SLSPCD20"/>
    <s v="SAO PAULO"/>
    <s v="Q3"/>
    <n v="11"/>
    <m/>
    <x v="17"/>
    <x v="10"/>
    <m/>
    <m/>
    <x v="1"/>
  </r>
  <r>
    <s v="SLSPCB34"/>
    <s v="SAO PAULO"/>
    <s v="Q3"/>
    <n v="11"/>
    <m/>
    <x v="17"/>
    <x v="10"/>
    <m/>
    <m/>
    <x v="1"/>
  </r>
  <r>
    <s v="SLFVVC01"/>
    <s v="FERRAZ DE VASCONCELOS"/>
    <s v="Q1"/>
    <n v="11"/>
    <m/>
    <x v="17"/>
    <x v="10"/>
    <m/>
    <m/>
    <x v="2"/>
  </r>
  <r>
    <s v="SLFVJB01"/>
    <s v="FERRAZ DE VASCONCELOS"/>
    <s v="Q1"/>
    <n v="11"/>
    <m/>
    <x v="17"/>
    <x v="10"/>
    <m/>
    <m/>
    <x v="2"/>
  </r>
  <r>
    <s v="SP5617"/>
    <s v="ITAPECERICA DA SERRA"/>
    <s v="Q3"/>
    <n v="11"/>
    <m/>
    <x v="17"/>
    <x v="10"/>
    <m/>
    <m/>
    <x v="1"/>
  </r>
  <r>
    <s v="SLSZJS01"/>
    <s v="SUZANO"/>
    <s v="Q1"/>
    <n v="11"/>
    <m/>
    <x v="17"/>
    <x v="10"/>
    <m/>
    <m/>
    <x v="2"/>
  </r>
  <r>
    <s v="SP1730"/>
    <s v="SAO PAULO"/>
    <s v="Q2"/>
    <n v="11"/>
    <m/>
    <x v="17"/>
    <x v="10"/>
    <m/>
    <m/>
    <x v="0"/>
  </r>
  <r>
    <s v="SP4345"/>
    <s v="SAO PAULO"/>
    <s v="Q2"/>
    <n v="11"/>
    <m/>
    <x v="17"/>
    <x v="10"/>
    <m/>
    <m/>
    <x v="0"/>
  </r>
  <r>
    <s v="SLSPPN15"/>
    <s v="SAO PAULO"/>
    <s v="Q2"/>
    <n v="11"/>
    <m/>
    <x v="17"/>
    <x v="10"/>
    <m/>
    <m/>
    <x v="0"/>
  </r>
  <r>
    <s v="SPY647"/>
    <s v="SAO PAULO"/>
    <s v="Q4"/>
    <n v="11"/>
    <m/>
    <x v="17"/>
    <x v="10"/>
    <m/>
    <m/>
    <x v="3"/>
  </r>
  <r>
    <s v="SLMCVM02"/>
    <s v="MOGI DAS CRUZES"/>
    <s v="Q1"/>
    <n v="11"/>
    <m/>
    <x v="17"/>
    <x v="10"/>
    <m/>
    <m/>
    <x v="2"/>
  </r>
  <r>
    <s v="SPY057"/>
    <s v="SAO PAULO"/>
    <s v="Q3"/>
    <n v="11"/>
    <m/>
    <x v="17"/>
    <x v="10"/>
    <m/>
    <m/>
    <x v="1"/>
  </r>
  <r>
    <s v="SPY061"/>
    <s v="SAO PAULO"/>
    <s v="Q3"/>
    <n v="11"/>
    <m/>
    <x v="17"/>
    <x v="10"/>
    <m/>
    <m/>
    <x v="1"/>
  </r>
  <r>
    <s v="SPY073"/>
    <s v="SAO PAULO"/>
    <s v="Q3"/>
    <n v="11"/>
    <m/>
    <x v="17"/>
    <x v="10"/>
    <m/>
    <m/>
    <x v="1"/>
  </r>
  <r>
    <s v="SPY079"/>
    <s v="SAO PAULO"/>
    <s v="Q3"/>
    <n v="11"/>
    <m/>
    <x v="17"/>
    <x v="10"/>
    <m/>
    <m/>
    <x v="1"/>
  </r>
  <r>
    <s v="SPY089"/>
    <s v="SAO PAULO"/>
    <s v="Q3"/>
    <n v="11"/>
    <m/>
    <x v="17"/>
    <x v="10"/>
    <m/>
    <m/>
    <x v="1"/>
  </r>
  <r>
    <s v="SLSAVB03"/>
    <s v="SANTO ANDRE"/>
    <s v="Q4"/>
    <n v="11"/>
    <m/>
    <x v="17"/>
    <x v="10"/>
    <m/>
    <m/>
    <x v="3"/>
  </r>
  <r>
    <s v="SPY605"/>
    <s v="SAO PAULO"/>
    <s v="Q4"/>
    <n v="11"/>
    <m/>
    <x v="17"/>
    <x v="10"/>
    <m/>
    <m/>
    <x v="3"/>
  </r>
  <r>
    <s v="SPY613"/>
    <s v="SAO PAULO"/>
    <s v="Q4"/>
    <n v="11"/>
    <m/>
    <x v="17"/>
    <x v="10"/>
    <m/>
    <m/>
    <x v="3"/>
  </r>
  <r>
    <s v="SPY621"/>
    <s v="SAO PAULO"/>
    <s v="Q4"/>
    <n v="11"/>
    <m/>
    <x v="17"/>
    <x v="10"/>
    <m/>
    <m/>
    <x v="3"/>
  </r>
  <r>
    <s v="SPY635"/>
    <s v="SAO PAULO"/>
    <s v="Q4"/>
    <n v="11"/>
    <m/>
    <x v="17"/>
    <x v="10"/>
    <m/>
    <m/>
    <x v="3"/>
  </r>
  <r>
    <s v="SPY637"/>
    <s v="SAO PAULO"/>
    <s v="Q4"/>
    <n v="11"/>
    <m/>
    <x v="17"/>
    <x v="10"/>
    <m/>
    <m/>
    <x v="3"/>
  </r>
  <r>
    <s v="SPY641"/>
    <s v="SAO PAULO"/>
    <s v="Q4"/>
    <n v="11"/>
    <m/>
    <x v="17"/>
    <x v="10"/>
    <m/>
    <m/>
    <x v="3"/>
  </r>
  <r>
    <s v="SPY643"/>
    <s v="SAO PAULO"/>
    <s v="Q4"/>
    <n v="11"/>
    <m/>
    <x v="17"/>
    <x v="10"/>
    <m/>
    <m/>
    <x v="3"/>
  </r>
  <r>
    <s v="SPY657"/>
    <s v="SAO PAULO"/>
    <s v="Q4"/>
    <n v="11"/>
    <m/>
    <x v="17"/>
    <x v="10"/>
    <m/>
    <m/>
    <x v="3"/>
  </r>
  <r>
    <s v="SPY659"/>
    <s v="SAO PAULO"/>
    <s v="Q4"/>
    <n v="11"/>
    <m/>
    <x v="17"/>
    <x v="10"/>
    <m/>
    <m/>
    <x v="3"/>
  </r>
  <r>
    <s v="SPY661"/>
    <s v="SAO PAULO"/>
    <s v="Q4"/>
    <n v="11"/>
    <m/>
    <x v="17"/>
    <x v="10"/>
    <m/>
    <m/>
    <x v="3"/>
  </r>
  <r>
    <s v="SPY663"/>
    <s v="SAO PAULO"/>
    <s v="Q4"/>
    <n v="11"/>
    <m/>
    <x v="17"/>
    <x v="10"/>
    <m/>
    <m/>
    <x v="3"/>
  </r>
  <r>
    <s v="SPY673"/>
    <s v="SAO PAULO"/>
    <s v="Q4"/>
    <n v="11"/>
    <m/>
    <x v="17"/>
    <x v="10"/>
    <m/>
    <m/>
    <x v="3"/>
  </r>
  <r>
    <s v="SI3121"/>
    <s v="GUARUJA"/>
    <s v="STS"/>
    <n v="13"/>
    <m/>
    <x v="17"/>
    <x v="10"/>
    <m/>
    <m/>
    <x v="4"/>
  </r>
  <r>
    <s v="SI3022"/>
    <s v="SANTOS"/>
    <s v="STS"/>
    <n v="13"/>
    <m/>
    <x v="17"/>
    <x v="10"/>
    <m/>
    <m/>
    <x v="4"/>
  </r>
  <r>
    <s v="SI3032"/>
    <s v="SANTOS"/>
    <s v="STS"/>
    <n v="13"/>
    <m/>
    <x v="17"/>
    <x v="10"/>
    <m/>
    <m/>
    <x v="4"/>
  </r>
  <r>
    <s v="SI3024"/>
    <s v="SANTOS"/>
    <s v="STS"/>
    <n v="13"/>
    <m/>
    <x v="17"/>
    <x v="10"/>
    <m/>
    <m/>
    <x v="4"/>
  </r>
  <r>
    <s v="SI3007"/>
    <s v="SANTOS"/>
    <s v="STS"/>
    <n v="13"/>
    <m/>
    <x v="17"/>
    <x v="10"/>
    <m/>
    <m/>
    <x v="4"/>
  </r>
  <r>
    <s v="SI3028"/>
    <s v="SANTOS"/>
    <s v="STS"/>
    <n v="13"/>
    <m/>
    <x v="17"/>
    <x v="10"/>
    <m/>
    <m/>
    <x v="4"/>
  </r>
  <r>
    <s v="SI3029"/>
    <s v="SANTOS"/>
    <s v="STS"/>
    <n v="13"/>
    <m/>
    <x v="17"/>
    <x v="10"/>
    <m/>
    <m/>
    <x v="4"/>
  </r>
  <r>
    <s v="SI3049"/>
    <s v="SANTOS"/>
    <s v="STS"/>
    <n v="13"/>
    <m/>
    <x v="17"/>
    <x v="10"/>
    <m/>
    <m/>
    <x v="4"/>
  </r>
  <r>
    <s v="SI3321"/>
    <s v="SAO VICENTE"/>
    <s v="STS"/>
    <n v="13"/>
    <m/>
    <x v="17"/>
    <x v="10"/>
    <m/>
    <m/>
    <x v="4"/>
  </r>
  <r>
    <s v="SI3325"/>
    <s v="SAO VICENTE"/>
    <s v="STS"/>
    <n v="13"/>
    <m/>
    <x v="17"/>
    <x v="10"/>
    <m/>
    <m/>
    <x v="4"/>
  </r>
  <r>
    <s v="SI3347"/>
    <s v="SAO VICENTE"/>
    <s v="STS"/>
    <n v="13"/>
    <m/>
    <x v="17"/>
    <x v="10"/>
    <m/>
    <m/>
    <x v="4"/>
  </r>
  <r>
    <s v="SI3349"/>
    <s v="SAO VICENTE"/>
    <s v="STS"/>
    <n v="13"/>
    <m/>
    <x v="17"/>
    <x v="10"/>
    <m/>
    <m/>
    <x v="4"/>
  </r>
  <r>
    <s v="SI3351"/>
    <s v="SAO VICENTE"/>
    <s v="STS"/>
    <n v="13"/>
    <m/>
    <x v="17"/>
    <x v="10"/>
    <m/>
    <m/>
    <x v="4"/>
  </r>
  <r>
    <s v="SI3353"/>
    <s v="SAO VICENTE"/>
    <s v="STS"/>
    <n v="13"/>
    <m/>
    <x v="17"/>
    <x v="10"/>
    <m/>
    <m/>
    <x v="4"/>
  </r>
  <r>
    <s v="SI3355"/>
    <s v="SAO VICENTE"/>
    <s v="STS"/>
    <n v="13"/>
    <m/>
    <x v="17"/>
    <x v="10"/>
    <m/>
    <m/>
    <x v="4"/>
  </r>
  <r>
    <s v="SI3356"/>
    <s v="SAO VICENTE"/>
    <s v="STS"/>
    <n v="13"/>
    <m/>
    <x v="17"/>
    <x v="10"/>
    <m/>
    <m/>
    <x v="4"/>
  </r>
  <r>
    <s v="SI3342"/>
    <s v="SAO VICENTE"/>
    <s v="STS"/>
    <n v="13"/>
    <m/>
    <x v="17"/>
    <x v="10"/>
    <m/>
    <m/>
    <x v="4"/>
  </r>
  <r>
    <s v="SI3370"/>
    <s v="SAO VICENTE"/>
    <s v="STS"/>
    <n v="13"/>
    <m/>
    <x v="17"/>
    <x v="10"/>
    <m/>
    <m/>
    <x v="4"/>
  </r>
  <r>
    <s v="SI3329"/>
    <s v="SAO VICENTE"/>
    <s v="STS"/>
    <n v="13"/>
    <m/>
    <x v="17"/>
    <x v="10"/>
    <m/>
    <m/>
    <x v="4"/>
  </r>
  <r>
    <s v="SI3343"/>
    <s v="SAO VICENTE"/>
    <s v="STS"/>
    <n v="13"/>
    <m/>
    <x v="17"/>
    <x v="10"/>
    <m/>
    <m/>
    <x v="4"/>
  </r>
  <r>
    <s v="SI3345"/>
    <s v="SAO VICENTE"/>
    <s v="STS"/>
    <n v="13"/>
    <m/>
    <x v="17"/>
    <x v="10"/>
    <m/>
    <m/>
    <x v="4"/>
  </r>
  <r>
    <s v="SP7321"/>
    <s v="ATIBAIA"/>
    <s v="JAI"/>
    <s v="JAI"/>
    <m/>
    <x v="17"/>
    <x v="10"/>
    <m/>
    <m/>
    <x v="5"/>
  </r>
  <r>
    <s v="BPJM01"/>
    <s v="BRAGANCA PAULISTA"/>
    <s v="JAI"/>
    <s v="JAI"/>
    <m/>
    <x v="17"/>
    <x v="10"/>
    <m/>
    <m/>
    <x v="5"/>
  </r>
  <r>
    <s v="BPSJ01"/>
    <s v="BRAGANCA PAULISTA"/>
    <s v="JAI"/>
    <s v="JAI"/>
    <m/>
    <x v="17"/>
    <x v="10"/>
    <m/>
    <m/>
    <x v="5"/>
  </r>
  <r>
    <s v="CAJE01"/>
    <s v="CABREUVA"/>
    <s v="JAI"/>
    <s v="JAI"/>
    <m/>
    <x v="17"/>
    <x v="10"/>
    <m/>
    <m/>
    <x v="5"/>
  </r>
  <r>
    <s v="CAJM01"/>
    <s v="CABREUVA"/>
    <s v="JAI"/>
    <s v="JAI"/>
    <m/>
    <x v="17"/>
    <x v="10"/>
    <m/>
    <m/>
    <x v="5"/>
  </r>
  <r>
    <s v="CAJP01"/>
    <s v="CABREUVA"/>
    <s v="JAI"/>
    <s v="JAI"/>
    <m/>
    <x v="17"/>
    <x v="10"/>
    <m/>
    <m/>
    <x v="5"/>
  </r>
  <r>
    <s v="CAMR04"/>
    <s v="CABREUVA"/>
    <s v="JAI"/>
    <s v="JAI"/>
    <m/>
    <x v="17"/>
    <x v="10"/>
    <m/>
    <m/>
    <x v="5"/>
  </r>
  <r>
    <s v="JNJD01"/>
    <s v="JUNDIAI"/>
    <s v="JAI"/>
    <s v="JAI"/>
    <m/>
    <x v="17"/>
    <x v="10"/>
    <m/>
    <m/>
    <x v="5"/>
  </r>
  <r>
    <s v="SP7820"/>
    <s v="PINHALZINHO"/>
    <s v="JAI"/>
    <s v="JAI"/>
    <m/>
    <x v="17"/>
    <x v="10"/>
    <m/>
    <m/>
    <x v="5"/>
  </r>
  <r>
    <s v="SLSPPN23"/>
    <s v="SAO PAULO"/>
    <s v="Q4"/>
    <n v="11"/>
    <m/>
    <x v="17"/>
    <x v="11"/>
    <m/>
    <m/>
    <x v="3"/>
  </r>
  <r>
    <s v="SLSPJN05"/>
    <s v="SAO PAULO"/>
    <s v="Q1"/>
    <n v="11"/>
    <m/>
    <x v="17"/>
    <x v="11"/>
    <m/>
    <m/>
    <x v="2"/>
  </r>
  <r>
    <s v="BAAI03"/>
    <s v="BARUERI"/>
    <s v="Q2"/>
    <n v="11"/>
    <m/>
    <x v="17"/>
    <x v="11"/>
    <m/>
    <m/>
    <x v="0"/>
  </r>
  <r>
    <s v="CRAE02"/>
    <s v="CARAPICUIBA"/>
    <s v="Q2"/>
    <n v="11"/>
    <m/>
    <x v="17"/>
    <x v="11"/>
    <m/>
    <m/>
    <x v="0"/>
  </r>
  <r>
    <s v="IPRV01"/>
    <s v="COTIA"/>
    <s v="Q2"/>
    <n v="11"/>
    <m/>
    <x v="17"/>
    <x v="11"/>
    <m/>
    <m/>
    <x v="0"/>
  </r>
  <r>
    <s v="DDSN03"/>
    <s v="DIADEMA"/>
    <s v="Q4"/>
    <n v="11"/>
    <m/>
    <x v="17"/>
    <x v="11"/>
    <m/>
    <m/>
    <x v="3"/>
  </r>
  <r>
    <s v="GMHE01"/>
    <s v="GUARAREMA"/>
    <s v="Q1"/>
    <n v="11"/>
    <m/>
    <x v="17"/>
    <x v="11"/>
    <m/>
    <m/>
    <x v="2"/>
  </r>
  <r>
    <s v="GMRD01"/>
    <s v="GUARAREMA"/>
    <s v="Q1"/>
    <n v="11"/>
    <m/>
    <x v="17"/>
    <x v="11"/>
    <m/>
    <m/>
    <x v="2"/>
  </r>
  <r>
    <s v="GRTA01"/>
    <s v="GUARULHOS"/>
    <s v="Q1"/>
    <n v="11"/>
    <m/>
    <x v="17"/>
    <x v="11"/>
    <m/>
    <m/>
    <x v="2"/>
  </r>
  <r>
    <s v="IQTP01"/>
    <s v="ITAQUAQUECETUBA"/>
    <s v="Q1"/>
    <n v="11"/>
    <m/>
    <x v="17"/>
    <x v="11"/>
    <m/>
    <m/>
    <x v="2"/>
  </r>
  <r>
    <s v="PAVR02"/>
    <s v="POA"/>
    <s v="Q1"/>
    <n v="11"/>
    <m/>
    <x v="17"/>
    <x v="11"/>
    <m/>
    <m/>
    <x v="2"/>
  </r>
  <r>
    <s v="SLSPAA06"/>
    <s v="SAO PAULO"/>
    <s v="Q1"/>
    <n v="11"/>
    <m/>
    <x v="17"/>
    <x v="11"/>
    <m/>
    <m/>
    <x v="2"/>
  </r>
  <r>
    <s v="SLSPAA08"/>
    <s v="SAO PAULO"/>
    <s v="Q1"/>
    <n v="11"/>
    <m/>
    <x v="17"/>
    <x v="11"/>
    <m/>
    <m/>
    <x v="2"/>
  </r>
  <r>
    <s v="SLSPAC07"/>
    <s v="SAO PAULO"/>
    <s v="Q1"/>
    <n v="11"/>
    <m/>
    <x v="17"/>
    <x v="11"/>
    <m/>
    <m/>
    <x v="2"/>
  </r>
  <r>
    <s v="SLSPAR08"/>
    <s v="SAO PAULO"/>
    <s v="Q1"/>
    <n v="11"/>
    <m/>
    <x v="17"/>
    <x v="11"/>
    <m/>
    <m/>
    <x v="2"/>
  </r>
  <r>
    <s v="SLSPCE01"/>
    <s v="SAO PAULO"/>
    <s v="Q1"/>
    <n v="11"/>
    <m/>
    <x v="17"/>
    <x v="11"/>
    <m/>
    <m/>
    <x v="2"/>
  </r>
  <r>
    <s v="IPNI02"/>
    <s v="ITAPEVI"/>
    <s v="Q2"/>
    <n v="11"/>
    <m/>
    <x v="17"/>
    <x v="11"/>
    <m/>
    <m/>
    <x v="0"/>
  </r>
  <r>
    <s v="JDJA01"/>
    <s v="JANDIRA"/>
    <s v="Q2"/>
    <n v="11"/>
    <m/>
    <x v="17"/>
    <x v="11"/>
    <m/>
    <m/>
    <x v="0"/>
  </r>
  <r>
    <s v="SLSPCE04"/>
    <s v="SAO PAULO"/>
    <s v="Q1"/>
    <n v="11"/>
    <m/>
    <x v="17"/>
    <x v="11"/>
    <m/>
    <m/>
    <x v="2"/>
  </r>
  <r>
    <s v="SLSPCE08"/>
    <s v="SAO PAULO"/>
    <s v="Q1"/>
    <n v="11"/>
    <m/>
    <x v="17"/>
    <x v="11"/>
    <m/>
    <m/>
    <x v="2"/>
  </r>
  <r>
    <s v="SLSPCE09"/>
    <s v="SAO PAULO"/>
    <s v="Q1"/>
    <n v="11"/>
    <m/>
    <x v="17"/>
    <x v="11"/>
    <m/>
    <m/>
    <x v="2"/>
  </r>
  <r>
    <s v="MAVV01"/>
    <s v="MAUA"/>
    <s v="Q4"/>
    <n v="11"/>
    <m/>
    <x v="17"/>
    <x v="11"/>
    <m/>
    <m/>
    <x v="3"/>
  </r>
  <r>
    <s v="RGVF01"/>
    <s v="RIO GRANDE DA SERRA"/>
    <s v="Q4"/>
    <n v="11"/>
    <m/>
    <x v="17"/>
    <x v="11"/>
    <m/>
    <m/>
    <x v="3"/>
  </r>
  <r>
    <s v="SLSPCI04"/>
    <s v="SAO PAULO"/>
    <s v="Q1"/>
    <n v="11"/>
    <m/>
    <x v="17"/>
    <x v="11"/>
    <m/>
    <m/>
    <x v="2"/>
  </r>
  <r>
    <s v="SLSPCN01"/>
    <s v="SAO PAULO"/>
    <s v="Q1"/>
    <n v="11"/>
    <m/>
    <x v="17"/>
    <x v="11"/>
    <m/>
    <m/>
    <x v="2"/>
  </r>
  <r>
    <s v="SLSPCN04"/>
    <s v="SAO PAULO"/>
    <s v="Q1"/>
    <n v="11"/>
    <m/>
    <x v="17"/>
    <x v="11"/>
    <m/>
    <m/>
    <x v="2"/>
  </r>
  <r>
    <s v="SLSPCN09"/>
    <s v="SAO PAULO"/>
    <s v="Q1"/>
    <n v="11"/>
    <m/>
    <x v="17"/>
    <x v="11"/>
    <m/>
    <m/>
    <x v="2"/>
  </r>
  <r>
    <s v="SLSPIA05"/>
    <s v="SAO PAULO"/>
    <s v="Q1"/>
    <n v="11"/>
    <m/>
    <x v="17"/>
    <x v="11"/>
    <m/>
    <m/>
    <x v="2"/>
  </r>
  <r>
    <s v="SLSPIA06"/>
    <s v="SAO PAULO"/>
    <s v="Q1"/>
    <n v="11"/>
    <m/>
    <x v="17"/>
    <x v="11"/>
    <m/>
    <m/>
    <x v="2"/>
  </r>
  <r>
    <s v="SLSPIG01"/>
    <s v="SAO PAULO"/>
    <s v="Q1"/>
    <n v="11"/>
    <m/>
    <x v="17"/>
    <x v="11"/>
    <m/>
    <m/>
    <x v="2"/>
  </r>
  <r>
    <s v="OSRE01"/>
    <s v="OSASCO"/>
    <s v="Q2"/>
    <n v="11"/>
    <m/>
    <x v="17"/>
    <x v="11"/>
    <m/>
    <m/>
    <x v="0"/>
  </r>
  <r>
    <s v="SLOSVC01"/>
    <s v="OSASCO"/>
    <s v="Q2"/>
    <n v="11"/>
    <m/>
    <x v="17"/>
    <x v="11"/>
    <m/>
    <m/>
    <x v="0"/>
  </r>
  <r>
    <s v="SLOSAR01"/>
    <s v="OSASCO"/>
    <s v="Q2"/>
    <n v="11"/>
    <m/>
    <x v="17"/>
    <x v="11"/>
    <m/>
    <m/>
    <x v="0"/>
  </r>
  <r>
    <s v="SLOSRO01"/>
    <s v="OSASCO"/>
    <s v="Q2"/>
    <n v="11"/>
    <m/>
    <x v="17"/>
    <x v="11"/>
    <m/>
    <m/>
    <x v="0"/>
  </r>
  <r>
    <s v="SLSPIT07"/>
    <s v="SAO PAULO"/>
    <s v="Q1"/>
    <n v="11"/>
    <m/>
    <x v="17"/>
    <x v="11"/>
    <m/>
    <m/>
    <x v="2"/>
  </r>
  <r>
    <s v="SLSPIT08"/>
    <s v="SAO PAULO"/>
    <s v="Q1"/>
    <n v="11"/>
    <m/>
    <x v="17"/>
    <x v="11"/>
    <m/>
    <m/>
    <x v="2"/>
  </r>
  <r>
    <s v="SLSPIT09"/>
    <s v="SAO PAULO"/>
    <s v="Q1"/>
    <n v="11"/>
    <m/>
    <x v="17"/>
    <x v="11"/>
    <m/>
    <m/>
    <x v="2"/>
  </r>
  <r>
    <s v="SACT01"/>
    <s v="SANTO ANDRE"/>
    <s v="Q4"/>
    <n v="11"/>
    <m/>
    <x v="17"/>
    <x v="11"/>
    <m/>
    <m/>
    <x v="3"/>
  </r>
  <r>
    <s v="SLSPAI04"/>
    <s v="SAO PAULO"/>
    <s v="Q3"/>
    <n v="11"/>
    <m/>
    <x v="17"/>
    <x v="11"/>
    <m/>
    <m/>
    <x v="1"/>
  </r>
  <r>
    <s v="SAPI31"/>
    <s v="SANTO ANDRE"/>
    <s v="Q4"/>
    <n v="11"/>
    <m/>
    <x v="17"/>
    <x v="11"/>
    <m/>
    <m/>
    <x v="3"/>
  </r>
  <r>
    <s v="SBPT01"/>
    <s v="SAO BERNARDO DO CAMPO"/>
    <s v="Q4"/>
    <n v="11"/>
    <m/>
    <x v="17"/>
    <x v="11"/>
    <m/>
    <m/>
    <x v="3"/>
  </r>
  <r>
    <s v="SBRR01"/>
    <s v="SAO BERNARDO DO CAMPO"/>
    <s v="Q4"/>
    <n v="11"/>
    <m/>
    <x v="17"/>
    <x v="11"/>
    <m/>
    <m/>
    <x v="3"/>
  </r>
  <r>
    <s v="SLSPBV31"/>
    <s v="SAO PAULO"/>
    <s v="Q4"/>
    <n v="11"/>
    <m/>
    <x v="17"/>
    <x v="11"/>
    <m/>
    <m/>
    <x v="3"/>
  </r>
  <r>
    <s v="SLSPCO13"/>
    <s v="SAO PAULO"/>
    <s v="Q4"/>
    <n v="11"/>
    <m/>
    <x v="17"/>
    <x v="11"/>
    <m/>
    <m/>
    <x v="3"/>
  </r>
  <r>
    <s v="SLSPCO20"/>
    <s v="SAO PAULO"/>
    <s v="Q4"/>
    <n v="11"/>
    <m/>
    <x v="17"/>
    <x v="11"/>
    <m/>
    <m/>
    <x v="3"/>
  </r>
  <r>
    <s v="SLSNAH01"/>
    <s v="SANTANA DE PARNAIBA"/>
    <s v="Q2"/>
    <n v="11"/>
    <m/>
    <x v="17"/>
    <x v="11"/>
    <m/>
    <m/>
    <x v="0"/>
  </r>
  <r>
    <s v="SLSPCO27"/>
    <s v="SAO PAULO"/>
    <s v="Q4"/>
    <n v="11"/>
    <m/>
    <x v="17"/>
    <x v="11"/>
    <m/>
    <m/>
    <x v="3"/>
  </r>
  <r>
    <s v="SLSPPH01"/>
    <s v="SAO PAULO"/>
    <s v="Q1"/>
    <n v="11"/>
    <m/>
    <x v="17"/>
    <x v="11"/>
    <m/>
    <m/>
    <x v="2"/>
  </r>
  <r>
    <s v="SLSPBS03"/>
    <s v="SAO PAULO"/>
    <s v="Q2"/>
    <n v="11"/>
    <m/>
    <x v="17"/>
    <x v="11"/>
    <m/>
    <m/>
    <x v="0"/>
  </r>
  <r>
    <s v="SLSPBU09"/>
    <s v="SAO PAULO"/>
    <s v="Q3"/>
    <n v="11"/>
    <m/>
    <x v="17"/>
    <x v="11"/>
    <m/>
    <m/>
    <x v="1"/>
  </r>
  <r>
    <s v="SLSPCS01"/>
    <s v="SAO PAULO"/>
    <s v="Q4"/>
    <n v="11"/>
    <m/>
    <x v="17"/>
    <x v="11"/>
    <m/>
    <m/>
    <x v="3"/>
  </r>
  <r>
    <s v="SLSPCS02"/>
    <s v="SAO PAULO"/>
    <s v="Q4"/>
    <n v="11"/>
    <m/>
    <x v="17"/>
    <x v="11"/>
    <m/>
    <m/>
    <x v="3"/>
  </r>
  <r>
    <s v="SLSPCS12"/>
    <s v="SAO PAULO"/>
    <s v="Q4"/>
    <n v="11"/>
    <m/>
    <x v="17"/>
    <x v="11"/>
    <m/>
    <m/>
    <x v="3"/>
  </r>
  <r>
    <s v="SLSPBU16"/>
    <s v="SAO PAULO"/>
    <s v="Q3"/>
    <n v="11"/>
    <m/>
    <x v="17"/>
    <x v="11"/>
    <m/>
    <m/>
    <x v="1"/>
  </r>
  <r>
    <s v="SLSPPH05"/>
    <s v="SAO PAULO"/>
    <s v="Q1"/>
    <n v="11"/>
    <m/>
    <x v="17"/>
    <x v="11"/>
    <m/>
    <m/>
    <x v="2"/>
  </r>
  <r>
    <s v="SLSPCD07"/>
    <s v="SAO PAULO"/>
    <s v="Q3"/>
    <n v="11"/>
    <m/>
    <x v="17"/>
    <x v="11"/>
    <m/>
    <m/>
    <x v="1"/>
  </r>
  <r>
    <s v="SLSPCD15"/>
    <s v="SAO PAULO"/>
    <s v="Q3"/>
    <n v="11"/>
    <m/>
    <x v="17"/>
    <x v="11"/>
    <m/>
    <m/>
    <x v="1"/>
  </r>
  <r>
    <s v="SLSPCG01"/>
    <s v="SAO PAULO"/>
    <s v="Q3"/>
    <n v="11"/>
    <m/>
    <x v="17"/>
    <x v="11"/>
    <m/>
    <m/>
    <x v="1"/>
  </r>
  <r>
    <s v="SLSPPR02"/>
    <s v="SAO PAULO"/>
    <s v="Q1"/>
    <n v="11"/>
    <m/>
    <x v="17"/>
    <x v="11"/>
    <m/>
    <m/>
    <x v="2"/>
  </r>
  <r>
    <s v="SLSPJP05"/>
    <s v="SAO PAULO"/>
    <s v="Q4"/>
    <n v="11"/>
    <m/>
    <x v="17"/>
    <x v="11"/>
    <m/>
    <m/>
    <x v="3"/>
  </r>
  <r>
    <s v="SLSPJP06"/>
    <s v="SAO PAULO"/>
    <s v="Q4"/>
    <n v="11"/>
    <m/>
    <x v="17"/>
    <x v="11"/>
    <m/>
    <m/>
    <x v="3"/>
  </r>
  <r>
    <s v="SLSPJP08"/>
    <s v="SAO PAULO"/>
    <s v="Q4"/>
    <n v="11"/>
    <m/>
    <x v="17"/>
    <x v="11"/>
    <m/>
    <m/>
    <x v="3"/>
  </r>
  <r>
    <s v="SLSPSB07"/>
    <s v="SAO PAULO"/>
    <s v="Q1"/>
    <n v="11"/>
    <m/>
    <x v="17"/>
    <x v="11"/>
    <m/>
    <m/>
    <x v="2"/>
  </r>
  <r>
    <s v="SLSPSB08"/>
    <s v="SAO PAULO"/>
    <s v="Q1"/>
    <n v="11"/>
    <m/>
    <x v="17"/>
    <x v="11"/>
    <m/>
    <m/>
    <x v="2"/>
  </r>
  <r>
    <s v="SLSPCM02"/>
    <s v="SAO PAULO"/>
    <s v="Q3"/>
    <n v="11"/>
    <m/>
    <x v="17"/>
    <x v="11"/>
    <m/>
    <m/>
    <x v="1"/>
  </r>
  <r>
    <s v="SLSPCM06"/>
    <s v="SAO PAULO"/>
    <s v="Q3"/>
    <n v="11"/>
    <m/>
    <x v="17"/>
    <x v="11"/>
    <m/>
    <m/>
    <x v="1"/>
  </r>
  <r>
    <s v="SLSPJP13"/>
    <s v="SAO PAULO"/>
    <s v="Q4"/>
    <n v="11"/>
    <m/>
    <x v="17"/>
    <x v="11"/>
    <m/>
    <m/>
    <x v="3"/>
  </r>
  <r>
    <s v="SLSPJA02"/>
    <s v="SAO PAULO"/>
    <s v="Q2"/>
    <n v="11"/>
    <m/>
    <x v="17"/>
    <x v="11"/>
    <m/>
    <m/>
    <x v="0"/>
  </r>
  <r>
    <s v="SLSPJA03"/>
    <s v="SAO PAULO"/>
    <s v="Q2"/>
    <n v="11"/>
    <m/>
    <x v="17"/>
    <x v="11"/>
    <m/>
    <m/>
    <x v="0"/>
  </r>
  <r>
    <s v="SLSPSL01"/>
    <s v="SAO PAULO"/>
    <s v="Q1"/>
    <n v="11"/>
    <m/>
    <x v="17"/>
    <x v="11"/>
    <m/>
    <m/>
    <x v="2"/>
  </r>
  <r>
    <s v="SLSPCR09"/>
    <s v="SAO PAULO"/>
    <s v="Q3"/>
    <n v="11"/>
    <m/>
    <x v="17"/>
    <x v="11"/>
    <m/>
    <m/>
    <x v="1"/>
  </r>
  <r>
    <s v="SLSPLB13"/>
    <s v="SAO PAULO"/>
    <s v="Q4"/>
    <n v="11"/>
    <m/>
    <x v="17"/>
    <x v="11"/>
    <m/>
    <m/>
    <x v="3"/>
  </r>
  <r>
    <s v="SLSPLP09"/>
    <s v="SAO PAULO"/>
    <s v="Q2"/>
    <n v="11"/>
    <m/>
    <x v="17"/>
    <x v="11"/>
    <m/>
    <m/>
    <x v="0"/>
  </r>
  <r>
    <s v="SLSPIB01"/>
    <s v="SAO PAULO"/>
    <s v="Q3"/>
    <n v="11"/>
    <m/>
    <x v="17"/>
    <x v="11"/>
    <m/>
    <m/>
    <x v="1"/>
  </r>
  <r>
    <s v="SLSPIB02"/>
    <s v="SAO PAULO"/>
    <s v="Q3"/>
    <n v="11"/>
    <m/>
    <x v="17"/>
    <x v="11"/>
    <m/>
    <m/>
    <x v="1"/>
  </r>
  <r>
    <s v="SLSPIB07"/>
    <s v="SAO PAULO"/>
    <s v="Q3"/>
    <n v="11"/>
    <m/>
    <x v="17"/>
    <x v="11"/>
    <m/>
    <m/>
    <x v="1"/>
  </r>
  <r>
    <s v="SLSPIB10"/>
    <s v="SAO PAULO"/>
    <s v="Q3"/>
    <n v="11"/>
    <m/>
    <x v="17"/>
    <x v="11"/>
    <m/>
    <m/>
    <x v="1"/>
  </r>
  <r>
    <s v="SLSPIB18"/>
    <s v="SAO PAULO"/>
    <s v="Q3"/>
    <n v="11"/>
    <m/>
    <x v="17"/>
    <x v="11"/>
    <m/>
    <m/>
    <x v="1"/>
  </r>
  <r>
    <s v="SLSPRP02"/>
    <s v="SAO PAULO"/>
    <s v="Q2"/>
    <n v="11"/>
    <m/>
    <x v="17"/>
    <x v="11"/>
    <m/>
    <m/>
    <x v="0"/>
  </r>
  <r>
    <s v="SLSPPA05"/>
    <s v="SAO PAULO"/>
    <s v="Q4"/>
    <n v="11"/>
    <m/>
    <x v="17"/>
    <x v="11"/>
    <m/>
    <m/>
    <x v="3"/>
  </r>
  <r>
    <s v="SLSPPA06"/>
    <s v="SAO PAULO"/>
    <s v="Q4"/>
    <n v="11"/>
    <m/>
    <x v="17"/>
    <x v="11"/>
    <m/>
    <m/>
    <x v="3"/>
  </r>
  <r>
    <s v="SLSPSA03"/>
    <s v="SAO PAULO"/>
    <s v="Q4"/>
    <n v="11"/>
    <m/>
    <x v="17"/>
    <x v="11"/>
    <m/>
    <m/>
    <x v="3"/>
  </r>
  <r>
    <s v="SLSPSA08"/>
    <s v="SAO PAULO"/>
    <s v="Q4"/>
    <n v="11"/>
    <m/>
    <x v="17"/>
    <x v="11"/>
    <m/>
    <m/>
    <x v="3"/>
  </r>
  <r>
    <s v="SLSPTR03"/>
    <s v="SAO PAULO"/>
    <s v="Q1"/>
    <n v="11"/>
    <m/>
    <x v="17"/>
    <x v="11"/>
    <m/>
    <m/>
    <x v="2"/>
  </r>
  <r>
    <s v="SLSPJN06"/>
    <s v="SAO PAULO"/>
    <s v="Q3"/>
    <n v="11"/>
    <m/>
    <x v="17"/>
    <x v="11"/>
    <m/>
    <m/>
    <x v="1"/>
  </r>
  <r>
    <s v="SLSPTT14"/>
    <s v="SAO PAULO"/>
    <s v="Q1"/>
    <n v="11"/>
    <m/>
    <x v="17"/>
    <x v="11"/>
    <m/>
    <m/>
    <x v="2"/>
  </r>
  <r>
    <s v="SLSPJN08"/>
    <s v="SAO PAULO"/>
    <s v="Q3"/>
    <n v="11"/>
    <m/>
    <x v="17"/>
    <x v="11"/>
    <m/>
    <m/>
    <x v="1"/>
  </r>
  <r>
    <s v="SLSPVD05"/>
    <s v="SAO PAULO"/>
    <s v="Q1"/>
    <n v="11"/>
    <m/>
    <x v="17"/>
    <x v="11"/>
    <m/>
    <m/>
    <x v="2"/>
  </r>
  <r>
    <s v="SLSPVD06"/>
    <s v="SAO PAULO"/>
    <s v="Q1"/>
    <n v="11"/>
    <m/>
    <x v="17"/>
    <x v="11"/>
    <m/>
    <m/>
    <x v="2"/>
  </r>
  <r>
    <s v="SLSPSA10"/>
    <s v="SAO PAULO"/>
    <s v="Q4"/>
    <n v="11"/>
    <m/>
    <x v="17"/>
    <x v="11"/>
    <m/>
    <m/>
    <x v="3"/>
  </r>
  <r>
    <s v="SLSPSC03"/>
    <s v="SAO PAULO"/>
    <s v="Q4"/>
    <n v="11"/>
    <m/>
    <x v="17"/>
    <x v="11"/>
    <m/>
    <m/>
    <x v="3"/>
  </r>
  <r>
    <s v="SLSPJQ11"/>
    <s v="SAO PAULO"/>
    <s v="Q3"/>
    <n v="11"/>
    <m/>
    <x v="17"/>
    <x v="11"/>
    <m/>
    <m/>
    <x v="1"/>
  </r>
  <r>
    <s v="SLSPSD09"/>
    <s v="SAO PAULO"/>
    <s v="Q4"/>
    <n v="11"/>
    <m/>
    <x v="17"/>
    <x v="11"/>
    <m/>
    <m/>
    <x v="3"/>
  </r>
  <r>
    <s v="SPSD17"/>
    <s v="SAO PAULO"/>
    <s v="Q4"/>
    <n v="11"/>
    <m/>
    <x v="17"/>
    <x v="11"/>
    <m/>
    <m/>
    <x v="3"/>
  </r>
  <r>
    <s v="SLSPJQ22"/>
    <s v="SAO PAULO"/>
    <s v="Q3"/>
    <n v="11"/>
    <m/>
    <x v="17"/>
    <x v="11"/>
    <m/>
    <m/>
    <x v="1"/>
  </r>
  <r>
    <s v="SLSPJQ26"/>
    <s v="SAO PAULO"/>
    <s v="Q3"/>
    <n v="11"/>
    <m/>
    <x v="17"/>
    <x v="11"/>
    <m/>
    <m/>
    <x v="1"/>
  </r>
  <r>
    <s v="SLSPVM05"/>
    <s v="SAO PAULO"/>
    <s v="Q4"/>
    <n v="11"/>
    <m/>
    <x v="17"/>
    <x v="11"/>
    <m/>
    <m/>
    <x v="3"/>
  </r>
  <r>
    <s v="SLSPPZ09"/>
    <s v="SAO PAULO"/>
    <s v="Q2"/>
    <n v="11"/>
    <m/>
    <x v="17"/>
    <x v="11"/>
    <m/>
    <m/>
    <x v="0"/>
  </r>
  <r>
    <s v="SLSPVM07"/>
    <s v="SAO PAULO"/>
    <s v="Q4"/>
    <n v="11"/>
    <m/>
    <x v="17"/>
    <x v="11"/>
    <m/>
    <m/>
    <x v="3"/>
  </r>
  <r>
    <s v="SLSPVM16"/>
    <s v="SAO PAULO"/>
    <s v="Q4"/>
    <n v="11"/>
    <m/>
    <x v="17"/>
    <x v="11"/>
    <m/>
    <m/>
    <x v="3"/>
  </r>
  <r>
    <s v="SLSPMM11"/>
    <s v="SAO PAULO"/>
    <s v="Q3"/>
    <n v="11"/>
    <m/>
    <x v="17"/>
    <x v="11"/>
    <m/>
    <m/>
    <x v="1"/>
  </r>
  <r>
    <s v="SLSPMM12"/>
    <s v="SAO PAULO"/>
    <s v="Q3"/>
    <n v="11"/>
    <m/>
    <x v="17"/>
    <x v="11"/>
    <m/>
    <m/>
    <x v="1"/>
  </r>
  <r>
    <s v="SLSPMM20"/>
    <s v="SAO PAULO"/>
    <s v="Q3"/>
    <n v="11"/>
    <m/>
    <x v="17"/>
    <x v="11"/>
    <m/>
    <m/>
    <x v="1"/>
  </r>
  <r>
    <s v="SLSPVM27"/>
    <s v="SAO PAULO"/>
    <s v="Q4"/>
    <n v="11"/>
    <m/>
    <x v="17"/>
    <x v="11"/>
    <m/>
    <m/>
    <x v="3"/>
  </r>
  <r>
    <s v="SLSPVM30"/>
    <s v="SAO PAULO"/>
    <s v="Q4"/>
    <n v="11"/>
    <m/>
    <x v="17"/>
    <x v="11"/>
    <m/>
    <m/>
    <x v="3"/>
  </r>
  <r>
    <s v="SLSPRE23"/>
    <s v="SAO PAULO"/>
    <s v="Q4"/>
    <n v="11"/>
    <m/>
    <x v="17"/>
    <x v="11"/>
    <m/>
    <m/>
    <x v="3"/>
  </r>
  <r>
    <s v="SLSPMR12"/>
    <s v="SAO PAULO"/>
    <s v="Q3"/>
    <n v="11"/>
    <m/>
    <x v="17"/>
    <x v="11"/>
    <m/>
    <m/>
    <x v="1"/>
  </r>
  <r>
    <s v="SLSPPZ16"/>
    <s v="SAO PAULO"/>
    <s v="Q2"/>
    <n v="11"/>
    <m/>
    <x v="17"/>
    <x v="11"/>
    <m/>
    <m/>
    <x v="0"/>
  </r>
  <r>
    <s v="SLSPPA01"/>
    <s v="SAO PAULO"/>
    <s v="Q3"/>
    <n v="11"/>
    <m/>
    <x v="17"/>
    <x v="11"/>
    <m/>
    <m/>
    <x v="1"/>
  </r>
  <r>
    <s v="SLSPPA02"/>
    <s v="SAO PAULO"/>
    <s v="Q3"/>
    <n v="11"/>
    <m/>
    <x v="17"/>
    <x v="11"/>
    <m/>
    <m/>
    <x v="1"/>
  </r>
  <r>
    <s v="SLSPPN05"/>
    <s v="SAO PAULO"/>
    <s v="Q3"/>
    <n v="11"/>
    <m/>
    <x v="17"/>
    <x v="11"/>
    <m/>
    <m/>
    <x v="1"/>
  </r>
  <r>
    <s v="SP8060"/>
    <s v="SAO BERNARDO DO CAMPO"/>
    <s v="Q4"/>
    <n v="11"/>
    <m/>
    <x v="17"/>
    <x v="11"/>
    <m/>
    <m/>
    <x v="3"/>
  </r>
  <r>
    <s v="SLSPSD10"/>
    <s v="SAO PAULO"/>
    <s v="Q4"/>
    <n v="11"/>
    <m/>
    <x v="17"/>
    <x v="11"/>
    <m/>
    <m/>
    <x v="1"/>
  </r>
  <r>
    <s v="SP4027"/>
    <s v="SAO PAULO"/>
    <s v="Q1"/>
    <n v="11"/>
    <m/>
    <x v="17"/>
    <x v="11"/>
    <m/>
    <m/>
    <x v="2"/>
  </r>
  <r>
    <s v="SLSPVG16"/>
    <s v="SAO PAULO"/>
    <s v="Q2"/>
    <n v="11"/>
    <m/>
    <x v="17"/>
    <x v="11"/>
    <m/>
    <m/>
    <x v="0"/>
  </r>
  <r>
    <s v="SP8219"/>
    <s v="SAO CAETANO DO SUL"/>
    <s v="Q4"/>
    <n v="11"/>
    <m/>
    <x v="17"/>
    <x v="11"/>
    <m/>
    <m/>
    <x v="3"/>
  </r>
  <r>
    <s v="SLGRPB05"/>
    <s v="GUARULHOS"/>
    <s v="Q1"/>
    <n v="11"/>
    <m/>
    <x v="17"/>
    <x v="11"/>
    <m/>
    <m/>
    <x v="2"/>
  </r>
  <r>
    <s v="SLDDMH02"/>
    <s v="DIADEMA"/>
    <s v="Q4"/>
    <n v="11"/>
    <m/>
    <x v="17"/>
    <x v="11"/>
    <m/>
    <m/>
    <x v="3"/>
  </r>
  <r>
    <s v="SLGRVS03"/>
    <s v="GUARULHOS"/>
    <s v="Q1"/>
    <n v="11"/>
    <m/>
    <x v="17"/>
    <x v="11"/>
    <m/>
    <m/>
    <x v="2"/>
  </r>
  <r>
    <s v="GSCT01"/>
    <s v="AGUAS DE SANTA BARBARA"/>
    <s v="BRU"/>
    <n v="14"/>
    <m/>
    <x v="17"/>
    <x v="3"/>
    <m/>
    <m/>
    <x v="6"/>
  </r>
  <r>
    <s v="GSRD01"/>
    <s v="AGUAS DE SANTA BARBARA"/>
    <s v="BRU"/>
    <n v="14"/>
    <m/>
    <x v="17"/>
    <x v="5"/>
    <m/>
    <m/>
    <x v="6"/>
  </r>
  <r>
    <s v="GSRD02"/>
    <s v="AGUAS DE SANTA BARBARA"/>
    <s v="BRU"/>
    <n v="14"/>
    <s v="BRU"/>
    <x v="19"/>
    <x v="1"/>
    <d v="2017-12-15T00:00:00"/>
    <d v="2018-01-04T00:00:00"/>
    <x v="6"/>
  </r>
  <r>
    <s v="DNCT02"/>
    <s v="ARANDU"/>
    <s v="BRU"/>
    <n v="14"/>
    <m/>
    <x v="17"/>
    <x v="7"/>
    <m/>
    <m/>
    <x v="6"/>
  </r>
  <r>
    <s v="AGCT01"/>
    <s v="AGUDOS"/>
    <s v="BRU"/>
    <n v="14"/>
    <m/>
    <x v="17"/>
    <x v="7"/>
    <m/>
    <m/>
    <x v="6"/>
  </r>
  <r>
    <s v="NBRD01"/>
    <s v="ANHEMBI"/>
    <s v="BRU"/>
    <n v="14"/>
    <m/>
    <x v="17"/>
    <x v="4"/>
    <m/>
    <m/>
    <x v="6"/>
  </r>
  <r>
    <s v="NBCT01"/>
    <s v="ANHEMBI"/>
    <s v="BRU"/>
    <n v="14"/>
    <m/>
    <x v="17"/>
    <x v="5"/>
    <m/>
    <m/>
    <x v="6"/>
  </r>
  <r>
    <s v="AWCT01"/>
    <s v="AREALVA"/>
    <s v="BRU"/>
    <n v="14"/>
    <m/>
    <x v="17"/>
    <x v="3"/>
    <m/>
    <m/>
    <x v="6"/>
  </r>
  <r>
    <s v="AECT01"/>
    <s v="AREIOPOLIS"/>
    <s v="BRU"/>
    <n v="14"/>
    <m/>
    <x v="17"/>
    <x v="7"/>
    <m/>
    <m/>
    <x v="6"/>
  </r>
  <r>
    <s v="AERD01"/>
    <s v="AREIOPOLIS"/>
    <s v="BRU"/>
    <n v="14"/>
    <m/>
    <x v="17"/>
    <x v="7"/>
    <m/>
    <m/>
    <x v="6"/>
  </r>
  <r>
    <s v="AFRD02"/>
    <s v="AVAI"/>
    <s v="BRU"/>
    <n v="14"/>
    <m/>
    <x v="17"/>
    <x v="3"/>
    <m/>
    <m/>
    <x v="6"/>
  </r>
  <r>
    <s v="AFCT01"/>
    <s v="AVAI"/>
    <s v="BRU"/>
    <n v="14"/>
    <m/>
    <x v="17"/>
    <x v="4"/>
    <m/>
    <m/>
    <x v="6"/>
  </r>
  <r>
    <s v="AVJE01"/>
    <s v="AVARE"/>
    <s v="BRU"/>
    <n v="14"/>
    <m/>
    <x v="17"/>
    <x v="9"/>
    <m/>
    <m/>
    <x v="6"/>
  </r>
  <r>
    <s v="AVRD01"/>
    <s v="AVARE"/>
    <s v="BRU"/>
    <n v="14"/>
    <m/>
    <x v="17"/>
    <x v="3"/>
    <m/>
    <m/>
    <x v="6"/>
  </r>
  <r>
    <s v="AVRD02"/>
    <s v="AVARE"/>
    <s v="BRU"/>
    <n v="14"/>
    <m/>
    <x v="17"/>
    <x v="3"/>
    <m/>
    <m/>
    <x v="6"/>
  </r>
  <r>
    <s v="AVBB01"/>
    <s v="AVARE"/>
    <s v="BRU"/>
    <n v="14"/>
    <m/>
    <x v="17"/>
    <x v="7"/>
    <m/>
    <m/>
    <x v="6"/>
  </r>
  <r>
    <s v="AVCT01"/>
    <s v="AVARE"/>
    <s v="BRU"/>
    <n v="14"/>
    <m/>
    <x v="17"/>
    <x v="3"/>
    <m/>
    <m/>
    <x v="6"/>
  </r>
  <r>
    <s v="QCCT01"/>
    <s v="ALVARO DE CARVALHO"/>
    <s v="BRU"/>
    <n v="14"/>
    <m/>
    <x v="17"/>
    <x v="10"/>
    <m/>
    <m/>
    <x v="6"/>
  </r>
  <r>
    <s v="SI4170"/>
    <s v="BASTOS"/>
    <s v="BRU"/>
    <n v="14"/>
    <m/>
    <x v="17"/>
    <x v="7"/>
    <m/>
    <m/>
    <x v="6"/>
  </r>
  <r>
    <s v="BNCT01"/>
    <s v="BARRA BONITA"/>
    <s v="BRU"/>
    <n v="14"/>
    <m/>
    <x v="17"/>
    <x v="5"/>
    <m/>
    <m/>
    <x v="6"/>
  </r>
  <r>
    <s v="BERD01"/>
    <s v="BOFETE"/>
    <s v="BRU"/>
    <n v="14"/>
    <m/>
    <x v="17"/>
    <x v="9"/>
    <m/>
    <m/>
    <x v="6"/>
  </r>
  <r>
    <s v="BERD02"/>
    <s v="BOFETE"/>
    <s v="BRU"/>
    <n v="14"/>
    <m/>
    <x v="17"/>
    <x v="5"/>
    <m/>
    <m/>
    <x v="6"/>
  </r>
  <r>
    <s v="BERD03"/>
    <s v="BOFETE"/>
    <s v="BRU"/>
    <n v="14"/>
    <m/>
    <x v="17"/>
    <x v="6"/>
    <m/>
    <m/>
    <x v="6"/>
  </r>
  <r>
    <s v="KPCT01"/>
    <s v="BERNARDINO DE CAMPOS"/>
    <s v="BRU"/>
    <n v="14"/>
    <s v="BRU"/>
    <x v="20"/>
    <x v="1"/>
    <d v="2017-12-11T00:00:00"/>
    <d v="2017-12-28T00:00:00"/>
    <x v="6"/>
  </r>
  <r>
    <s v="KPRD01"/>
    <s v="BERNARDINO DE CAMPOS"/>
    <s v="BRU"/>
    <n v="14"/>
    <m/>
    <x v="20"/>
    <x v="0"/>
    <d v="2017-11-24T00:00:00"/>
    <d v="2017-12-05T00:00:00"/>
    <x v="6"/>
  </r>
  <r>
    <s v="BKCT01"/>
    <s v="BOCAINA"/>
    <s v="BRU"/>
    <n v="14"/>
    <m/>
    <x v="17"/>
    <x v="8"/>
    <m/>
    <m/>
    <x v="6"/>
  </r>
  <r>
    <s v="OFCT01"/>
    <s v="BORACEIA"/>
    <s v="BRU"/>
    <n v="14"/>
    <m/>
    <x v="17"/>
    <x v="4"/>
    <m/>
    <m/>
    <x v="6"/>
  </r>
  <r>
    <s v="BYCT01"/>
    <s v="BARIRI"/>
    <s v="BRU"/>
    <n v="14"/>
    <m/>
    <x v="17"/>
    <x v="5"/>
    <m/>
    <m/>
    <x v="6"/>
  </r>
  <r>
    <s v="BYCT02"/>
    <s v="BARIRI"/>
    <s v="BRU"/>
    <n v="14"/>
    <m/>
    <x v="17"/>
    <x v="3"/>
    <m/>
    <m/>
    <x v="6"/>
  </r>
  <r>
    <s v="OTCT02"/>
    <s v="BROTAS"/>
    <s v="BRU"/>
    <n v="14"/>
    <m/>
    <x v="17"/>
    <x v="10"/>
    <m/>
    <m/>
    <x v="6"/>
  </r>
  <r>
    <s v="OTRD01"/>
    <s v="BROTAS"/>
    <s v="BRU"/>
    <n v="14"/>
    <m/>
    <x v="17"/>
    <x v="4"/>
    <m/>
    <m/>
    <x v="6"/>
  </r>
  <r>
    <s v="OTRD02"/>
    <s v="BROTAS"/>
    <s v="BRU"/>
    <n v="14"/>
    <m/>
    <x v="17"/>
    <x v="8"/>
    <m/>
    <m/>
    <x v="6"/>
  </r>
  <r>
    <s v="OTRD03"/>
    <s v="BROTAS"/>
    <s v="BRU"/>
    <n v="14"/>
    <m/>
    <x v="17"/>
    <x v="8"/>
    <m/>
    <m/>
    <x v="6"/>
  </r>
  <r>
    <s v="OTRD04"/>
    <s v="BROTAS"/>
    <s v="BRU"/>
    <n v="14"/>
    <m/>
    <x v="17"/>
    <x v="4"/>
    <m/>
    <m/>
    <x v="6"/>
  </r>
  <r>
    <s v="OTCT03"/>
    <s v="BROTAS"/>
    <s v="BRU"/>
    <n v="14"/>
    <m/>
    <x v="17"/>
    <x v="4"/>
    <m/>
    <m/>
    <x v="6"/>
  </r>
  <r>
    <s v="BRAM01"/>
    <s v="BAURU"/>
    <s v="BRU"/>
    <n v="14"/>
    <m/>
    <x v="17"/>
    <x v="6"/>
    <m/>
    <m/>
    <x v="6"/>
  </r>
  <r>
    <s v="BRCS01"/>
    <s v="BAURU"/>
    <s v="BRU"/>
    <n v="14"/>
    <m/>
    <x v="17"/>
    <x v="7"/>
    <m/>
    <m/>
    <x v="6"/>
  </r>
  <r>
    <s v="SI4005"/>
    <s v="BAURU"/>
    <s v="BRU"/>
    <n v="14"/>
    <m/>
    <x v="17"/>
    <x v="7"/>
    <m/>
    <m/>
    <x v="6"/>
  </r>
  <r>
    <s v="BRJC01"/>
    <s v="BAURU"/>
    <s v="BRU"/>
    <n v="14"/>
    <s v="BRU"/>
    <x v="21"/>
    <x v="1"/>
    <d v="2017-12-11T00:00:00"/>
    <d v="2018-01-04T00:00:00"/>
    <x v="6"/>
  </r>
  <r>
    <s v="BRJF01"/>
    <s v="BAURU"/>
    <s v="BRU"/>
    <n v="14"/>
    <m/>
    <x v="22"/>
    <x v="0"/>
    <d v="2017-11-09T00:00:00"/>
    <d v="2017-12-04T00:00:00"/>
    <x v="6"/>
  </r>
  <r>
    <s v="BRPC01"/>
    <s v="BAURU"/>
    <s v="BRU"/>
    <n v="14"/>
    <s v="BRU"/>
    <x v="21"/>
    <x v="1"/>
    <d v="2017-12-18T00:00:00"/>
    <d v="2018-01-04T00:00:00"/>
    <x v="6"/>
  </r>
  <r>
    <s v="BRSJ01"/>
    <s v="BAURU"/>
    <s v="BRU"/>
    <n v="14"/>
    <m/>
    <x v="17"/>
    <x v="11"/>
    <m/>
    <m/>
    <x v="6"/>
  </r>
  <r>
    <s v="BRST01"/>
    <s v="BAURU"/>
    <s v="BRU"/>
    <n v="14"/>
    <m/>
    <x v="21"/>
    <x v="0"/>
    <d v="2017-11-30T00:00:00"/>
    <d v="2017-12-05T00:00:00"/>
    <x v="6"/>
  </r>
  <r>
    <s v="BRVA01"/>
    <s v="BAURU"/>
    <s v="BRU"/>
    <n v="14"/>
    <m/>
    <x v="17"/>
    <x v="2"/>
    <m/>
    <m/>
    <x v="6"/>
  </r>
  <r>
    <s v="BRUN01"/>
    <s v="BAURU"/>
    <s v="BRU"/>
    <n v="14"/>
    <s v="BRU"/>
    <x v="22"/>
    <x v="1"/>
    <d v="2017-12-26T00:00:00"/>
    <d v="2017-12-28T00:00:00"/>
    <x v="6"/>
  </r>
  <r>
    <s v="BRUMW02"/>
    <s v="BAURU"/>
    <s v="BRU"/>
    <n v="14"/>
    <m/>
    <x v="17"/>
    <x v="2"/>
    <m/>
    <m/>
    <x v="6"/>
  </r>
  <r>
    <s v="BRJN02"/>
    <s v="BAURU"/>
    <s v="BRU"/>
    <n v="14"/>
    <m/>
    <x v="17"/>
    <x v="10"/>
    <m/>
    <m/>
    <x v="6"/>
  </r>
  <r>
    <s v="BRVA03"/>
    <s v="BAURU"/>
    <s v="BRU"/>
    <n v="14"/>
    <m/>
    <x v="17"/>
    <x v="11"/>
    <m/>
    <m/>
    <x v="6"/>
  </r>
  <r>
    <s v="BBRU01"/>
    <s v="BAURU"/>
    <s v="BRU"/>
    <n v="14"/>
    <m/>
    <x v="17"/>
    <x v="3"/>
    <m/>
    <m/>
    <x v="6"/>
  </r>
  <r>
    <s v="SI4999"/>
    <s v="BAURU"/>
    <s v="BRU"/>
    <n v="14"/>
    <m/>
    <x v="17"/>
    <x v="5"/>
    <m/>
    <m/>
    <x v="6"/>
  </r>
  <r>
    <s v="BRAC01"/>
    <s v="BAURU"/>
    <s v="BRU"/>
    <n v="14"/>
    <m/>
    <x v="17"/>
    <x v="11"/>
    <m/>
    <m/>
    <x v="6"/>
  </r>
  <r>
    <s v="BRSL05"/>
    <s v="BAURU"/>
    <s v="BRU"/>
    <n v="14"/>
    <m/>
    <x v="17"/>
    <x v="11"/>
    <m/>
    <m/>
    <x v="6"/>
  </r>
  <r>
    <s v="BRJF02"/>
    <s v="BAURU"/>
    <s v="BRU"/>
    <n v="14"/>
    <m/>
    <x v="17"/>
    <x v="9"/>
    <m/>
    <m/>
    <x v="6"/>
  </r>
  <r>
    <s v="BRUN02"/>
    <s v="BAURU"/>
    <s v="BRU"/>
    <n v="14"/>
    <m/>
    <x v="17"/>
    <x v="11"/>
    <m/>
    <m/>
    <x v="6"/>
  </r>
  <r>
    <s v="BRBV02"/>
    <s v="BAURU"/>
    <s v="BRU"/>
    <n v="14"/>
    <m/>
    <x v="17"/>
    <x v="11"/>
    <m/>
    <m/>
    <x v="6"/>
  </r>
  <r>
    <s v="BRJN04"/>
    <s v="BAURU"/>
    <s v="BRU"/>
    <n v="14"/>
    <m/>
    <x v="17"/>
    <x v="11"/>
    <m/>
    <m/>
    <x v="6"/>
  </r>
  <r>
    <s v="BRCT02"/>
    <s v="BAURU"/>
    <s v="BRU"/>
    <n v="14"/>
    <m/>
    <x v="17"/>
    <x v="8"/>
    <m/>
    <m/>
    <x v="6"/>
  </r>
  <r>
    <s v="BRNN01"/>
    <s v="BAURU"/>
    <s v="BRU"/>
    <n v="14"/>
    <m/>
    <x v="17"/>
    <x v="4"/>
    <m/>
    <m/>
    <x v="6"/>
  </r>
  <r>
    <s v="BUMR02"/>
    <s v="BOTUCATU"/>
    <s v="BRU"/>
    <n v="14"/>
    <m/>
    <x v="17"/>
    <x v="3"/>
    <m/>
    <m/>
    <x v="6"/>
  </r>
  <r>
    <s v="BUPC01"/>
    <s v="BOTUCATU"/>
    <s v="BRU"/>
    <n v="14"/>
    <m/>
    <x v="17"/>
    <x v="2"/>
    <m/>
    <m/>
    <x v="6"/>
  </r>
  <r>
    <s v="BURD02"/>
    <s v="BOTUCATU"/>
    <s v="BRU"/>
    <n v="14"/>
    <m/>
    <x v="17"/>
    <x v="6"/>
    <m/>
    <m/>
    <x v="6"/>
  </r>
  <r>
    <s v="BURD04"/>
    <s v="BOTUCATU"/>
    <s v="BRU"/>
    <n v="14"/>
    <m/>
    <x v="17"/>
    <x v="6"/>
    <m/>
    <m/>
    <x v="6"/>
  </r>
  <r>
    <s v="BURD05"/>
    <s v="BOTUCATU"/>
    <s v="BRU"/>
    <n v="14"/>
    <m/>
    <x v="17"/>
    <x v="3"/>
    <m/>
    <m/>
    <x v="6"/>
  </r>
  <r>
    <s v="BUVA01"/>
    <s v="BOTUCATU"/>
    <s v="BRU"/>
    <n v="14"/>
    <m/>
    <x v="17"/>
    <x v="6"/>
    <m/>
    <m/>
    <x v="6"/>
  </r>
  <r>
    <s v="BUVE01"/>
    <s v="BOTUCATU"/>
    <s v="BRU"/>
    <n v="14"/>
    <m/>
    <x v="17"/>
    <x v="5"/>
    <m/>
    <m/>
    <x v="6"/>
  </r>
  <r>
    <s v="BUVP01"/>
    <s v="BOTUCATU"/>
    <s v="BRU"/>
    <n v="14"/>
    <m/>
    <x v="17"/>
    <x v="5"/>
    <m/>
    <m/>
    <x v="6"/>
  </r>
  <r>
    <s v="BULG01"/>
    <s v="BOTUCATU"/>
    <s v="BRU"/>
    <n v="14"/>
    <m/>
    <x v="17"/>
    <x v="9"/>
    <m/>
    <m/>
    <x v="6"/>
  </r>
  <r>
    <s v="BUCP01"/>
    <s v="BOTUCATU"/>
    <s v="BRU"/>
    <n v="14"/>
    <m/>
    <x v="17"/>
    <x v="8"/>
    <m/>
    <m/>
    <x v="6"/>
  </r>
  <r>
    <s v="BUJP01"/>
    <s v="BOTUCATU"/>
    <s v="BRU"/>
    <n v="14"/>
    <m/>
    <x v="17"/>
    <x v="3"/>
    <m/>
    <m/>
    <x v="6"/>
  </r>
  <r>
    <s v="BTUMW01"/>
    <s v="BOTUCATU"/>
    <s v="BRU"/>
    <n v="14"/>
    <m/>
    <x v="17"/>
    <x v="5"/>
    <m/>
    <m/>
    <x v="6"/>
  </r>
  <r>
    <s v="BUAE01"/>
    <s v="BOTUCATU"/>
    <s v="BRU"/>
    <n v="14"/>
    <m/>
    <x v="17"/>
    <x v="2"/>
    <m/>
    <m/>
    <x v="6"/>
  </r>
  <r>
    <s v="SI4190"/>
    <s v="CABRALIA PAULISTA"/>
    <s v="BRU"/>
    <n v="14"/>
    <m/>
    <x v="17"/>
    <x v="9"/>
    <m/>
    <m/>
    <x v="6"/>
  </r>
  <r>
    <s v="CFCT01"/>
    <s v="CAFELANDIA"/>
    <s v="BRU"/>
    <n v="14"/>
    <m/>
    <x v="17"/>
    <x v="10"/>
    <m/>
    <m/>
    <x v="6"/>
  </r>
  <r>
    <s v="CFMR01"/>
    <s v="CAFELANDIA"/>
    <s v="BRU"/>
    <n v="14"/>
    <m/>
    <x v="17"/>
    <x v="6"/>
    <m/>
    <m/>
    <x v="6"/>
  </r>
  <r>
    <s v="HARD01"/>
    <s v="CHAVANTES"/>
    <s v="BRU"/>
    <n v="14"/>
    <m/>
    <x v="20"/>
    <x v="0"/>
    <d v="2017-11-30T00:00:00"/>
    <d v="2017-12-05T00:00:00"/>
    <x v="6"/>
  </r>
  <r>
    <s v="QMCT02"/>
    <s v="CORONEL MACEDO"/>
    <s v="BRU"/>
    <n v="14"/>
    <m/>
    <x v="17"/>
    <x v="11"/>
    <m/>
    <m/>
    <x v="6"/>
  </r>
  <r>
    <s v="ONRD01"/>
    <s v="CONCHAS"/>
    <s v="BRU"/>
    <n v="14"/>
    <m/>
    <x v="17"/>
    <x v="9"/>
    <m/>
    <m/>
    <x v="6"/>
  </r>
  <r>
    <s v="ONRD02"/>
    <s v="CONCHAS"/>
    <s v="BRU"/>
    <n v="14"/>
    <m/>
    <x v="17"/>
    <x v="10"/>
    <m/>
    <m/>
    <x v="6"/>
  </r>
  <r>
    <s v="CKRD01"/>
    <s v="CERQUEIRA CESAR"/>
    <s v="BRU"/>
    <n v="14"/>
    <m/>
    <x v="17"/>
    <x v="11"/>
    <m/>
    <m/>
    <x v="6"/>
  </r>
  <r>
    <s v="CKCT02"/>
    <s v="CERQUEIRA CESAR"/>
    <s v="BRU"/>
    <n v="14"/>
    <s v="BRU"/>
    <x v="19"/>
    <x v="1"/>
    <d v="2017-12-18T00:00:00"/>
    <d v="2018-01-04T00:00:00"/>
    <x v="6"/>
  </r>
  <r>
    <s v="QPCT01"/>
    <s v="CAMPOS NOVOS PAULISTA"/>
    <s v="BRU"/>
    <n v="14"/>
    <m/>
    <x v="17"/>
    <x v="2"/>
    <m/>
    <m/>
    <x v="6"/>
  </r>
  <r>
    <s v="DGCT01"/>
    <s v="DOIS CORREGOS"/>
    <s v="BRU"/>
    <n v="14"/>
    <m/>
    <x v="17"/>
    <x v="9"/>
    <m/>
    <m/>
    <x v="6"/>
  </r>
  <r>
    <s v="DGRD01"/>
    <s v="DOIS CORREGOS"/>
    <s v="BRU"/>
    <n v="14"/>
    <m/>
    <x v="17"/>
    <x v="5"/>
    <m/>
    <m/>
    <x v="6"/>
  </r>
  <r>
    <s v="DGCT02"/>
    <s v="DOIS CORREGOS"/>
    <s v="BRU"/>
    <n v="14"/>
    <m/>
    <x v="17"/>
    <x v="10"/>
    <m/>
    <m/>
    <x v="6"/>
  </r>
  <r>
    <s v="DUCT01"/>
    <s v="DUARTINA"/>
    <s v="BRU"/>
    <n v="14"/>
    <m/>
    <x v="23"/>
    <x v="0"/>
    <d v="2017-11-27T00:00:00"/>
    <d v="2017-12-04T00:00:00"/>
    <x v="6"/>
  </r>
  <r>
    <s v="EXCT01"/>
    <s v="ESPIRITO SANTO DO TURVO"/>
    <s v="BRU"/>
    <n v="14"/>
    <s v="BRU"/>
    <x v="20"/>
    <x v="1"/>
    <d v="2017-12-15T00:00:00"/>
    <d v="2018-01-02T00:00:00"/>
    <x v="6"/>
  </r>
  <r>
    <s v="FTCT01"/>
    <s v="FARTURA"/>
    <s v="BRU"/>
    <n v="14"/>
    <m/>
    <x v="17"/>
    <x v="9"/>
    <m/>
    <m/>
    <x v="6"/>
  </r>
  <r>
    <s v="GLCT01"/>
    <s v="GALIA"/>
    <s v="BRU"/>
    <n v="14"/>
    <m/>
    <x v="17"/>
    <x v="7"/>
    <m/>
    <m/>
    <x v="6"/>
  </r>
  <r>
    <s v="GLRD02"/>
    <s v="GALIA"/>
    <s v="BRU"/>
    <n v="14"/>
    <m/>
    <x v="17"/>
    <x v="5"/>
    <m/>
    <m/>
    <x v="6"/>
  </r>
  <r>
    <s v="GLRD01"/>
    <s v="GALIA"/>
    <s v="BRU"/>
    <n v="14"/>
    <m/>
    <x v="24"/>
    <x v="0"/>
    <d v="2017-11-27T00:00:00"/>
    <d v="2017-12-05T00:00:00"/>
    <x v="6"/>
  </r>
  <r>
    <s v="GACT01"/>
    <s v="GARCA"/>
    <s v="BRU"/>
    <n v="14"/>
    <s v="BRU"/>
    <x v="24"/>
    <x v="1"/>
    <d v="2017-12-15T00:00:00"/>
    <d v="2017-12-28T00:00:00"/>
    <x v="6"/>
  </r>
  <r>
    <s v="GARD01"/>
    <s v="GARCA"/>
    <s v="BRU"/>
    <n v="14"/>
    <m/>
    <x v="17"/>
    <x v="9"/>
    <m/>
    <m/>
    <x v="6"/>
  </r>
  <r>
    <s v="GARD02"/>
    <s v="GARCA"/>
    <s v="BRU"/>
    <n v="14"/>
    <m/>
    <x v="17"/>
    <x v="3"/>
    <m/>
    <m/>
    <x v="6"/>
  </r>
  <r>
    <s v="SI4310"/>
    <s v="GUAIMBE"/>
    <s v="BRU"/>
    <n v="14"/>
    <m/>
    <x v="17"/>
    <x v="9"/>
    <m/>
    <m/>
    <x v="6"/>
  </r>
  <r>
    <s v="GYCT01"/>
    <s v="GUAICARA"/>
    <s v="BRU"/>
    <n v="14"/>
    <m/>
    <x v="17"/>
    <x v="8"/>
    <m/>
    <m/>
    <x v="6"/>
  </r>
  <r>
    <s v="GWCT01"/>
    <s v="GETULINA"/>
    <s v="BRU"/>
    <n v="14"/>
    <m/>
    <x v="17"/>
    <x v="10"/>
    <m/>
    <m/>
    <x v="6"/>
  </r>
  <r>
    <s v="GQCT01"/>
    <s v="GUARANTA"/>
    <s v="BRU"/>
    <n v="14"/>
    <m/>
    <x v="25"/>
    <x v="0"/>
    <d v="2017-11-28T00:00:00"/>
    <d v="2017-12-05T00:00:00"/>
    <x v="6"/>
  </r>
  <r>
    <s v="HLRD01"/>
    <s v="HERCULANDIA"/>
    <s v="BRU"/>
    <n v="14"/>
    <m/>
    <x v="17"/>
    <x v="3"/>
    <m/>
    <m/>
    <x v="6"/>
  </r>
  <r>
    <s v="SI4330"/>
    <s v="IPAUSSU"/>
    <s v="BRU"/>
    <n v="14"/>
    <m/>
    <x v="17"/>
    <x v="9"/>
    <m/>
    <m/>
    <x v="6"/>
  </r>
  <r>
    <s v="SI4305"/>
    <s v="IBIRAREMA"/>
    <s v="BRU"/>
    <n v="14"/>
    <m/>
    <x v="17"/>
    <x v="3"/>
    <m/>
    <m/>
    <x v="6"/>
  </r>
  <r>
    <s v="IKCT01"/>
    <s v="IACANGA"/>
    <s v="BRU"/>
    <n v="14"/>
    <m/>
    <x v="17"/>
    <x v="11"/>
    <m/>
    <m/>
    <x v="6"/>
  </r>
  <r>
    <s v="IFCT01"/>
    <s v="IACRI"/>
    <s v="BRU"/>
    <n v="14"/>
    <m/>
    <x v="17"/>
    <x v="5"/>
    <m/>
    <m/>
    <x v="6"/>
  </r>
  <r>
    <s v="IZCT01"/>
    <s v="IGARACU DO TIETE"/>
    <s v="BRU"/>
    <n v="14"/>
    <m/>
    <x v="17"/>
    <x v="3"/>
    <m/>
    <m/>
    <x v="6"/>
  </r>
  <r>
    <s v="SI4340"/>
    <s v="ITAPUI"/>
    <s v="BRU"/>
    <n v="14"/>
    <m/>
    <x v="17"/>
    <x v="9"/>
    <m/>
    <m/>
    <x v="6"/>
  </r>
  <r>
    <s v="HICT01"/>
    <s v="IARAS"/>
    <s v="BRU"/>
    <n v="14"/>
    <m/>
    <x v="17"/>
    <x v="6"/>
    <m/>
    <m/>
    <x v="6"/>
  </r>
  <r>
    <s v="IHCT01"/>
    <s v="ITATINGA"/>
    <s v="BRU"/>
    <n v="14"/>
    <m/>
    <x v="17"/>
    <x v="4"/>
    <m/>
    <m/>
    <x v="6"/>
  </r>
  <r>
    <s v="IHRD02"/>
    <s v="ITATINGA"/>
    <s v="BRU"/>
    <n v="14"/>
    <m/>
    <x v="17"/>
    <x v="10"/>
    <m/>
    <m/>
    <x v="6"/>
  </r>
  <r>
    <s v="IHRD03"/>
    <s v="ITATINGA"/>
    <s v="BRU"/>
    <n v="14"/>
    <m/>
    <x v="17"/>
    <x v="4"/>
    <m/>
    <m/>
    <x v="6"/>
  </r>
  <r>
    <s v="IHRD04"/>
    <s v="ITATINGA"/>
    <s v="BRU"/>
    <n v="14"/>
    <m/>
    <x v="17"/>
    <x v="4"/>
    <m/>
    <m/>
    <x v="6"/>
  </r>
  <r>
    <s v="SI4335"/>
    <s v="ITAI"/>
    <s v="BRU"/>
    <n v="14"/>
    <m/>
    <x v="17"/>
    <x v="4"/>
    <m/>
    <m/>
    <x v="6"/>
  </r>
  <r>
    <s v="JUMA01"/>
    <s v="JAU"/>
    <s v="BRU"/>
    <n v="14"/>
    <m/>
    <x v="17"/>
    <x v="8"/>
    <m/>
    <m/>
    <x v="6"/>
  </r>
  <r>
    <s v="JURD04"/>
    <s v="JAU"/>
    <s v="BRU"/>
    <n v="14"/>
    <m/>
    <x v="17"/>
    <x v="8"/>
    <m/>
    <m/>
    <x v="6"/>
  </r>
  <r>
    <s v="JUCT01"/>
    <s v="JAU"/>
    <s v="BRU"/>
    <n v="14"/>
    <m/>
    <x v="17"/>
    <x v="3"/>
    <m/>
    <m/>
    <x v="6"/>
  </r>
  <r>
    <s v="JUBV02"/>
    <s v="JAU"/>
    <s v="BRU"/>
    <n v="14"/>
    <m/>
    <x v="17"/>
    <x v="8"/>
    <m/>
    <m/>
    <x v="6"/>
  </r>
  <r>
    <s v="JUVN02"/>
    <s v="JAU"/>
    <s v="BRU"/>
    <n v="14"/>
    <m/>
    <x v="17"/>
    <x v="8"/>
    <m/>
    <m/>
    <x v="6"/>
  </r>
  <r>
    <s v="JUSF01"/>
    <s v="JAU"/>
    <s v="BRU"/>
    <n v="14"/>
    <m/>
    <x v="17"/>
    <x v="6"/>
    <m/>
    <m/>
    <x v="6"/>
  </r>
  <r>
    <s v="JURD05"/>
    <s v="JAU"/>
    <s v="BRU"/>
    <n v="14"/>
    <m/>
    <x v="17"/>
    <x v="6"/>
    <m/>
    <m/>
    <x v="6"/>
  </r>
  <r>
    <s v="JECT02"/>
    <s v="JULIO MESQUITA"/>
    <s v="BRU"/>
    <n v="14"/>
    <m/>
    <x v="17"/>
    <x v="2"/>
    <m/>
    <m/>
    <x v="6"/>
  </r>
  <r>
    <s v="LPRD03"/>
    <s v="LENCOIS PAULISTA"/>
    <s v="BRU"/>
    <n v="14"/>
    <m/>
    <x v="17"/>
    <x v="4"/>
    <m/>
    <m/>
    <x v="6"/>
  </r>
  <r>
    <s v="LPTI01"/>
    <s v="LENCOIS PAULISTA"/>
    <s v="BRU"/>
    <n v="14"/>
    <m/>
    <x v="17"/>
    <x v="10"/>
    <m/>
    <m/>
    <x v="6"/>
  </r>
  <r>
    <s v="LPCT01"/>
    <s v="LENCOIS PAULISTA"/>
    <s v="BRU"/>
    <n v="14"/>
    <m/>
    <x v="17"/>
    <x v="8"/>
    <m/>
    <m/>
    <x v="6"/>
  </r>
  <r>
    <s v="LPJC01"/>
    <s v="LENCOIS PAULISTA"/>
    <s v="BRU"/>
    <n v="14"/>
    <m/>
    <x v="17"/>
    <x v="4"/>
    <m/>
    <m/>
    <x v="6"/>
  </r>
  <r>
    <s v="LNBV01"/>
    <s v="LINS"/>
    <s v="BRU"/>
    <n v="14"/>
    <m/>
    <x v="17"/>
    <x v="2"/>
    <m/>
    <m/>
    <x v="6"/>
  </r>
  <r>
    <s v="LNVP01"/>
    <s v="LINS"/>
    <s v="BRU"/>
    <n v="14"/>
    <s v="BRU"/>
    <x v="26"/>
    <x v="1"/>
    <d v="2017-12-18T00:00:00"/>
    <d v="2018-01-02T00:00:00"/>
    <x v="6"/>
  </r>
  <r>
    <s v="LNCT02"/>
    <s v="LINS"/>
    <s v="BRU"/>
    <n v="14"/>
    <m/>
    <x v="26"/>
    <x v="0"/>
    <d v="2017-11-28T00:00:00"/>
    <d v="2017-12-05T00:00:00"/>
    <x v="6"/>
  </r>
  <r>
    <s v="LNJD01"/>
    <s v="LINS"/>
    <s v="BRU"/>
    <n v="14"/>
    <m/>
    <x v="17"/>
    <x v="9"/>
    <m/>
    <m/>
    <x v="6"/>
  </r>
  <r>
    <s v="LFCT01"/>
    <s v="LUPERCIO"/>
    <s v="BRU"/>
    <n v="14"/>
    <m/>
    <x v="17"/>
    <x v="6"/>
    <m/>
    <m/>
    <x v="6"/>
  </r>
  <r>
    <s v="KTCT01"/>
    <s v="MACATUBA"/>
    <s v="BRU"/>
    <n v="14"/>
    <m/>
    <x v="17"/>
    <x v="2"/>
    <m/>
    <m/>
    <x v="6"/>
  </r>
  <r>
    <s v="MXCT01"/>
    <s v="MANDURI"/>
    <s v="BRU"/>
    <n v="14"/>
    <m/>
    <x v="20"/>
    <x v="0"/>
    <d v="2017-11-29T00:00:00"/>
    <d v="2017-12-05T00:00:00"/>
    <x v="6"/>
  </r>
  <r>
    <s v="MLDI01"/>
    <s v="MARILIA"/>
    <s v="BRU"/>
    <n v="14"/>
    <m/>
    <x v="17"/>
    <x v="7"/>
    <m/>
    <m/>
    <x v="6"/>
  </r>
  <r>
    <s v="MLFR01"/>
    <s v="MARILIA"/>
    <s v="BRU"/>
    <n v="14"/>
    <m/>
    <x v="17"/>
    <x v="8"/>
    <m/>
    <m/>
    <x v="6"/>
  </r>
  <r>
    <s v="MLMC01"/>
    <s v="MARILIA"/>
    <s v="BRU"/>
    <n v="14"/>
    <m/>
    <x v="17"/>
    <x v="4"/>
    <m/>
    <m/>
    <x v="6"/>
  </r>
  <r>
    <s v="MLMN01"/>
    <s v="MARILIA"/>
    <s v="BRU"/>
    <n v="14"/>
    <m/>
    <x v="17"/>
    <x v="9"/>
    <m/>
    <m/>
    <x v="6"/>
  </r>
  <r>
    <s v="MLPL01"/>
    <s v="MARILIA"/>
    <s v="BRU"/>
    <n v="14"/>
    <m/>
    <x v="17"/>
    <x v="6"/>
    <m/>
    <m/>
    <x v="6"/>
  </r>
  <r>
    <s v="MLPL02"/>
    <s v="MARILIA"/>
    <s v="BRU"/>
    <n v="14"/>
    <m/>
    <x v="17"/>
    <x v="6"/>
    <m/>
    <m/>
    <x v="6"/>
  </r>
  <r>
    <s v="MLUN01"/>
    <s v="MARILIA"/>
    <s v="BRU"/>
    <n v="14"/>
    <m/>
    <x v="17"/>
    <x v="10"/>
    <m/>
    <m/>
    <x v="6"/>
  </r>
  <r>
    <s v="MLRD03"/>
    <s v="MARILIA"/>
    <s v="BRU"/>
    <n v="14"/>
    <m/>
    <x v="17"/>
    <x v="11"/>
    <m/>
    <m/>
    <x v="6"/>
  </r>
  <r>
    <s v="MLCT01"/>
    <s v="MARILIA"/>
    <s v="BRU"/>
    <n v="14"/>
    <m/>
    <x v="17"/>
    <x v="10"/>
    <m/>
    <m/>
    <x v="6"/>
  </r>
  <r>
    <s v="MLOB01"/>
    <s v="MARILIA"/>
    <s v="BRU"/>
    <n v="14"/>
    <m/>
    <x v="17"/>
    <x v="9"/>
    <m/>
    <m/>
    <x v="6"/>
  </r>
  <r>
    <s v="MLCT02"/>
    <s v="MARILIA"/>
    <s v="BRU"/>
    <n v="14"/>
    <m/>
    <x v="17"/>
    <x v="6"/>
    <m/>
    <m/>
    <x v="6"/>
  </r>
  <r>
    <s v="SI4111"/>
    <s v="MARILIA"/>
    <s v="BRU"/>
    <n v="14"/>
    <m/>
    <x v="17"/>
    <x v="8"/>
    <m/>
    <m/>
    <x v="6"/>
  </r>
  <r>
    <s v="MLMC02"/>
    <s v="MARILIA"/>
    <s v="BRU"/>
    <n v="14"/>
    <m/>
    <x v="17"/>
    <x v="11"/>
    <m/>
    <m/>
    <x v="6"/>
  </r>
  <r>
    <s v="SI4114"/>
    <s v="MARILIA"/>
    <s v="BRU"/>
    <n v="14"/>
    <m/>
    <x v="17"/>
    <x v="2"/>
    <m/>
    <m/>
    <x v="6"/>
  </r>
  <r>
    <s v="SI4115"/>
    <s v="MARILIA"/>
    <s v="BRU"/>
    <n v="14"/>
    <m/>
    <x v="17"/>
    <x v="6"/>
    <m/>
    <m/>
    <x v="6"/>
  </r>
  <r>
    <s v="MECT01"/>
    <s v="MINEIROS DO TIETE"/>
    <s v="BRU"/>
    <n v="14"/>
    <m/>
    <x v="17"/>
    <x v="7"/>
    <m/>
    <m/>
    <x v="6"/>
  </r>
  <r>
    <s v="MLRD02"/>
    <s v="ORIENTE"/>
    <s v="BRU"/>
    <n v="14"/>
    <m/>
    <x v="17"/>
    <x v="9"/>
    <m/>
    <m/>
    <x v="6"/>
  </r>
  <r>
    <s v="OUJA01"/>
    <s v="OURINHOS"/>
    <s v="BRU"/>
    <n v="14"/>
    <m/>
    <x v="17"/>
    <x v="6"/>
    <m/>
    <m/>
    <x v="6"/>
  </r>
  <r>
    <s v="OURD03"/>
    <s v="OURINHOS"/>
    <s v="BRU"/>
    <n v="14"/>
    <s v="BRU"/>
    <x v="20"/>
    <x v="1"/>
    <d v="2017-12-12T00:00:00"/>
    <d v="2018-01-02T00:00:00"/>
    <x v="6"/>
  </r>
  <r>
    <s v="OUVR01"/>
    <s v="OURINHOS"/>
    <s v="BRU"/>
    <n v="14"/>
    <m/>
    <x v="17"/>
    <x v="2"/>
    <m/>
    <m/>
    <x v="6"/>
  </r>
  <r>
    <s v="OUPN01"/>
    <s v="OURINHOS"/>
    <s v="BRU"/>
    <n v="14"/>
    <m/>
    <x v="17"/>
    <x v="4"/>
    <m/>
    <m/>
    <x v="6"/>
  </r>
  <r>
    <s v="OUNC01"/>
    <s v="OURINHOS"/>
    <s v="BRU"/>
    <n v="14"/>
    <m/>
    <x v="17"/>
    <x v="2"/>
    <m/>
    <m/>
    <x v="6"/>
  </r>
  <r>
    <s v="OUPN02"/>
    <s v="OURINHOS"/>
    <s v="BRU"/>
    <n v="14"/>
    <m/>
    <x v="17"/>
    <x v="5"/>
    <m/>
    <m/>
    <x v="6"/>
  </r>
  <r>
    <s v="KKCT01"/>
    <s v="OCAUCU"/>
    <s v="BRU"/>
    <n v="14"/>
    <m/>
    <x v="17"/>
    <x v="11"/>
    <m/>
    <m/>
    <x v="6"/>
  </r>
  <r>
    <s v="FYPLRP"/>
    <s v="PAULISTANIA"/>
    <s v="BRU"/>
    <n v="14"/>
    <s v="BRU"/>
    <x v="27"/>
    <x v="1"/>
    <s v="DESATIVADO"/>
    <s v="DESATIVADO"/>
    <x v="6"/>
  </r>
  <r>
    <s v="OJCT01"/>
    <s v="PONGAI"/>
    <s v="BRU"/>
    <n v="14"/>
    <m/>
    <x v="17"/>
    <x v="10"/>
    <m/>
    <m/>
    <x v="6"/>
  </r>
  <r>
    <s v="PNCT01"/>
    <s v="PEDERNEIRAS"/>
    <s v="BRU"/>
    <n v="14"/>
    <m/>
    <x v="17"/>
    <x v="7"/>
    <m/>
    <m/>
    <x v="6"/>
  </r>
  <r>
    <s v="PNRD02"/>
    <s v="PEDERNEIRAS"/>
    <s v="BRU"/>
    <n v="14"/>
    <m/>
    <x v="17"/>
    <x v="2"/>
    <m/>
    <m/>
    <x v="6"/>
  </r>
  <r>
    <s v="PNCT02"/>
    <s v="PEDERNEIRAS"/>
    <s v="BRU"/>
    <n v="14"/>
    <m/>
    <x v="17"/>
    <x v="2"/>
    <m/>
    <m/>
    <x v="6"/>
  </r>
  <r>
    <s v="SI4385"/>
    <s v="PARDINHO"/>
    <s v="BRU"/>
    <n v="14"/>
    <m/>
    <x v="17"/>
    <x v="11"/>
    <m/>
    <m/>
    <x v="6"/>
  </r>
  <r>
    <s v="EZCT01"/>
    <s v="PEREIRAS"/>
    <s v="BRU"/>
    <n v="14"/>
    <m/>
    <x v="17"/>
    <x v="5"/>
    <m/>
    <m/>
    <x v="6"/>
  </r>
  <r>
    <s v="PTCT01"/>
    <s v="PIRATININGA"/>
    <s v="BRU"/>
    <n v="14"/>
    <m/>
    <x v="17"/>
    <x v="10"/>
    <m/>
    <m/>
    <x v="6"/>
  </r>
  <r>
    <s v="PTRD01"/>
    <s v="PIRATININGA"/>
    <s v="BRU"/>
    <n v="14"/>
    <s v="BRU"/>
    <x v="22"/>
    <x v="1"/>
    <d v="2017-12-18T00:00:00"/>
    <d v="2017-01-02T00:00:00"/>
    <x v="6"/>
  </r>
  <r>
    <s v="SI4070"/>
    <s v="PIRAJU"/>
    <s v="BRU"/>
    <n v="14"/>
    <m/>
    <x v="17"/>
    <x v="9"/>
    <m/>
    <m/>
    <x v="6"/>
  </r>
  <r>
    <s v="SI4071"/>
    <s v="PIRAJU"/>
    <s v="BRU"/>
    <n v="14"/>
    <m/>
    <x v="17"/>
    <x v="11"/>
    <m/>
    <m/>
    <x v="6"/>
  </r>
  <r>
    <s v="SI4072"/>
    <s v="PIRAJU"/>
    <s v="BRU"/>
    <n v="14"/>
    <s v="BRU"/>
    <x v="20"/>
    <x v="1"/>
    <d v="2017-12-12T00:00:00"/>
    <d v="2017-01-02T00:00:00"/>
    <x v="6"/>
  </r>
  <r>
    <s v="SI4073"/>
    <s v="PIRAJUI"/>
    <s v="BRU"/>
    <n v="14"/>
    <m/>
    <x v="17"/>
    <x v="3"/>
    <m/>
    <m/>
    <x v="6"/>
  </r>
  <r>
    <s v="PMRD01"/>
    <s v="PROMISSAO"/>
    <s v="BRU"/>
    <n v="14"/>
    <m/>
    <x v="17"/>
    <x v="2"/>
    <m/>
    <m/>
    <x v="6"/>
  </r>
  <r>
    <s v="PMCT01"/>
    <s v="PROMISSAO"/>
    <s v="BRU"/>
    <n v="14"/>
    <m/>
    <x v="17"/>
    <x v="2"/>
    <m/>
    <m/>
    <x v="6"/>
  </r>
  <r>
    <s v="EYCT01"/>
    <s v="POMPEIA"/>
    <s v="BRU"/>
    <n v="14"/>
    <m/>
    <x v="17"/>
    <x v="2"/>
    <m/>
    <m/>
    <x v="6"/>
  </r>
  <r>
    <s v="NMCT01"/>
    <s v="PARANAPANEMA"/>
    <s v="BRU"/>
    <n v="14"/>
    <m/>
    <x v="17"/>
    <x v="5"/>
    <m/>
    <m/>
    <x v="6"/>
  </r>
  <r>
    <s v="NMRD03"/>
    <s v="PARANAPANEMA"/>
    <s v="BRU"/>
    <n v="14"/>
    <m/>
    <x v="17"/>
    <x v="2"/>
    <m/>
    <m/>
    <x v="6"/>
  </r>
  <r>
    <s v="SI4420"/>
    <s v="PRATANIA"/>
    <s v="BRU"/>
    <n v="14"/>
    <m/>
    <x v="17"/>
    <x v="11"/>
    <m/>
    <m/>
    <x v="6"/>
  </r>
  <r>
    <s v="SI4425"/>
    <s v="PRESIDENTE ALVES"/>
    <s v="BRU"/>
    <n v="14"/>
    <s v="BRU"/>
    <x v="28"/>
    <x v="1"/>
    <d v="2017-12-26T00:00:00"/>
    <d v="2018-01-02T00:00:00"/>
    <x v="6"/>
  </r>
  <r>
    <s v="SI4426"/>
    <s v="PRESIDENTE ALVES"/>
    <s v="BRU"/>
    <n v="14"/>
    <m/>
    <x v="17"/>
    <x v="10"/>
    <m/>
    <m/>
    <x v="6"/>
  </r>
  <r>
    <s v="QNCT01"/>
    <s v="QUINTANA"/>
    <s v="BRU"/>
    <n v="14"/>
    <m/>
    <x v="17"/>
    <x v="2"/>
    <m/>
    <m/>
    <x v="6"/>
  </r>
  <r>
    <s v="SI4445"/>
    <s v="RIBEIRAO DO SUL"/>
    <s v="BRU"/>
    <n v="14"/>
    <m/>
    <x v="17"/>
    <x v="7"/>
    <m/>
    <m/>
    <x v="6"/>
  </r>
  <r>
    <s v="SI4440"/>
    <s v="REGINOPOLIS"/>
    <s v="BRU"/>
    <n v="14"/>
    <m/>
    <x v="17"/>
    <x v="4"/>
    <m/>
    <m/>
    <x v="6"/>
  </r>
  <r>
    <s v="RDRD01"/>
    <s v="SANTA CRUZ DO RIO PARDO"/>
    <s v="BRU"/>
    <n v="14"/>
    <m/>
    <x v="17"/>
    <x v="10"/>
    <m/>
    <m/>
    <x v="6"/>
  </r>
  <r>
    <s v="RDTI01"/>
    <s v="SANTA CRUZ DO RIO PARDO"/>
    <s v="BRU"/>
    <n v="14"/>
    <m/>
    <x v="17"/>
    <x v="10"/>
    <m/>
    <m/>
    <x v="6"/>
  </r>
  <r>
    <s v="SI4080"/>
    <s v="SANTA CRUZ DO RIO PARDO"/>
    <s v="BRU"/>
    <n v="14"/>
    <m/>
    <x v="17"/>
    <x v="7"/>
    <m/>
    <m/>
    <x v="6"/>
  </r>
  <r>
    <s v="SI4455"/>
    <s v="SARUTAIA"/>
    <s v="BRU"/>
    <n v="14"/>
    <m/>
    <x v="17"/>
    <x v="5"/>
    <m/>
    <m/>
    <x v="6"/>
  </r>
  <r>
    <s v="SI4450"/>
    <s v="SABINO"/>
    <s v="BRU"/>
    <n v="14"/>
    <m/>
    <x v="17"/>
    <x v="7"/>
    <m/>
    <m/>
    <x v="6"/>
  </r>
  <r>
    <s v="SI4090"/>
    <s v="SAO MANUEL"/>
    <s v="BRU"/>
    <n v="14"/>
    <m/>
    <x v="17"/>
    <x v="10"/>
    <m/>
    <m/>
    <x v="6"/>
  </r>
  <r>
    <s v="SI4091"/>
    <s v="SAO MANUEL"/>
    <s v="BRU"/>
    <n v="14"/>
    <m/>
    <x v="17"/>
    <x v="4"/>
    <m/>
    <m/>
    <x v="6"/>
  </r>
  <r>
    <s v="SI4092"/>
    <s v="SAO MANUEL"/>
    <s v="BRU"/>
    <n v="14"/>
    <m/>
    <x v="17"/>
    <x v="6"/>
    <m/>
    <m/>
    <x v="6"/>
  </r>
  <r>
    <s v="GDRD01"/>
    <s v="SALTO GRANDE"/>
    <s v="BRU"/>
    <n v="14"/>
    <m/>
    <x v="17"/>
    <x v="5"/>
    <m/>
    <m/>
    <x v="6"/>
  </r>
  <r>
    <s v="DPCT01"/>
    <s v="SAO PEDRO DO TURVO"/>
    <s v="BRU"/>
    <n v="14"/>
    <m/>
    <x v="17"/>
    <x v="7"/>
    <m/>
    <m/>
    <x v="6"/>
  </r>
  <r>
    <s v="SI4620"/>
    <s v="TAGUAI"/>
    <s v="BRU"/>
    <n v="14"/>
    <m/>
    <x v="17"/>
    <x v="6"/>
    <m/>
    <m/>
    <x v="6"/>
  </r>
  <r>
    <s v="SI4465"/>
    <s v="TEJUPA"/>
    <s v="BRU"/>
    <n v="14"/>
    <m/>
    <x v="17"/>
    <x v="7"/>
    <m/>
    <m/>
    <x v="6"/>
  </r>
  <r>
    <s v="RHCT01"/>
    <s v="TORRINHA"/>
    <s v="BRU"/>
    <n v="14"/>
    <m/>
    <x v="17"/>
    <x v="6"/>
    <m/>
    <m/>
    <x v="6"/>
  </r>
  <r>
    <s v="QUCT01"/>
    <s v="TAQUARITUBA"/>
    <s v="BRU"/>
    <n v="14"/>
    <m/>
    <x v="17"/>
    <x v="10"/>
    <m/>
    <m/>
    <x v="6"/>
  </r>
  <r>
    <s v="SI4221"/>
    <s v="TUPA"/>
    <s v="BRU"/>
    <n v="14"/>
    <m/>
    <x v="17"/>
    <x v="5"/>
    <m/>
    <m/>
    <x v="6"/>
  </r>
  <r>
    <s v="SI4220"/>
    <s v="TUPA"/>
    <s v="BRU"/>
    <n v="14"/>
    <m/>
    <x v="17"/>
    <x v="5"/>
    <m/>
    <m/>
    <x v="6"/>
  </r>
  <r>
    <s v="TURD01"/>
    <s v="TUPA"/>
    <s v="BRU"/>
    <n v="14"/>
    <m/>
    <x v="17"/>
    <x v="5"/>
    <m/>
    <m/>
    <x v="6"/>
  </r>
  <r>
    <s v="SI4475"/>
    <s v="UBIRAJARA"/>
    <s v="BRU"/>
    <n v="14"/>
    <m/>
    <x v="17"/>
    <x v="8"/>
    <m/>
    <m/>
    <x v="6"/>
  </r>
  <r>
    <s v="SI4480"/>
    <s v="VERA CRUZ"/>
    <s v="BRU"/>
    <n v="14"/>
    <m/>
    <x v="24"/>
    <x v="0"/>
    <d v="2017-11-30T00:00:00"/>
    <d v="2017-12-05T00:00:00"/>
    <x v="6"/>
  </r>
  <r>
    <s v="SI4481"/>
    <s v="VERA CRUZ"/>
    <s v="BRU"/>
    <n v="14"/>
    <m/>
    <x v="24"/>
    <x v="0"/>
    <d v="2017-11-30T00:00:00"/>
    <d v="2017-12-05T00:00:00"/>
    <x v="6"/>
  </r>
  <r>
    <s v="AHMMW01"/>
    <s v="ANHEMBI"/>
    <s v="BRU"/>
    <n v="14"/>
    <m/>
    <x v="17"/>
    <x v="8"/>
    <m/>
    <m/>
    <x v="6"/>
  </r>
  <r>
    <s v="GARMW02"/>
    <s v="GARCA"/>
    <s v="BRU"/>
    <n v="14"/>
    <m/>
    <x v="17"/>
    <x v="9"/>
    <m/>
    <m/>
    <x v="6"/>
  </r>
  <r>
    <s v="MIAMW02"/>
    <s v="MARILIA"/>
    <s v="BRU"/>
    <n v="14"/>
    <m/>
    <x v="17"/>
    <x v="10"/>
    <m/>
    <m/>
    <x v="6"/>
  </r>
  <r>
    <s v="RD048R"/>
    <s v="SANTA CRUZ DO RIO PARDO"/>
    <s v="BRU"/>
    <n v="14"/>
    <m/>
    <x v="17"/>
    <x v="9"/>
    <m/>
    <m/>
    <x v="6"/>
  </r>
  <r>
    <s v="SCPMW01"/>
    <s v="SANTA CRUZ DO RIO PARDO"/>
    <s v="BRU"/>
    <n v="14"/>
    <m/>
    <x v="17"/>
    <x v="4"/>
    <m/>
    <m/>
    <x v="6"/>
  </r>
  <r>
    <s v="SIKMW01"/>
    <s v="SARUTAIA"/>
    <s v="BRU"/>
    <n v="14"/>
    <m/>
    <x v="17"/>
    <x v="5"/>
    <m/>
    <m/>
    <x v="6"/>
  </r>
  <r>
    <s v="TAGMW02"/>
    <s v="TAGUAI"/>
    <s v="BRU"/>
    <n v="14"/>
    <m/>
    <x v="17"/>
    <x v="6"/>
    <m/>
    <m/>
    <x v="6"/>
  </r>
  <r>
    <s v="ML061R"/>
    <s v="Marília"/>
    <s v="BRU"/>
    <n v="14"/>
    <m/>
    <x v="17"/>
    <x v="7"/>
    <m/>
    <m/>
    <x v="6"/>
  </r>
  <r>
    <s v="LG174S"/>
    <s v="CESARIO LANGE"/>
    <s v="SOC"/>
    <n v="15"/>
    <m/>
    <x v="17"/>
    <x v="4"/>
    <m/>
    <m/>
    <x v="8"/>
  </r>
  <r>
    <s v="SI5300"/>
    <s v="APIAI"/>
    <s v="SOC"/>
    <n v="15"/>
    <m/>
    <x v="17"/>
    <x v="8"/>
    <m/>
    <m/>
    <x v="8"/>
  </r>
  <r>
    <s v="AIFC01"/>
    <s v="ALAMBARI"/>
    <s v="SOC"/>
    <n v="15"/>
    <m/>
    <x v="29"/>
    <x v="0"/>
    <d v="2017-11-21T00:00:00"/>
    <d v="2017-11-30T00:00:00"/>
    <x v="8"/>
  </r>
  <r>
    <s v="AIFC02"/>
    <s v="ALAMBARI"/>
    <s v="SOC"/>
    <n v="15"/>
    <m/>
    <x v="17"/>
    <x v="9"/>
    <m/>
    <m/>
    <x v="8"/>
  </r>
  <r>
    <s v="NGRD01"/>
    <s v="ANGATUBA"/>
    <s v="SOC"/>
    <n v="15"/>
    <m/>
    <x v="17"/>
    <x v="5"/>
    <m/>
    <m/>
    <x v="8"/>
  </r>
  <r>
    <s v="NGRD02"/>
    <s v="ANGATUBA"/>
    <s v="SOC"/>
    <n v="15"/>
    <m/>
    <x v="17"/>
    <x v="3"/>
    <m/>
    <m/>
    <x v="8"/>
  </r>
  <r>
    <s v="NGCT01"/>
    <s v="ANGATUBA"/>
    <s v="SOC"/>
    <n v="15"/>
    <m/>
    <x v="17"/>
    <x v="5"/>
    <m/>
    <m/>
    <x v="8"/>
  </r>
  <r>
    <s v="NGRD03"/>
    <s v="ANGATUBA"/>
    <s v="SOC"/>
    <n v="15"/>
    <m/>
    <x v="17"/>
    <x v="10"/>
    <m/>
    <m/>
    <x v="8"/>
  </r>
  <r>
    <s v="ASBR01"/>
    <s v="ARACOIABA DA SERRA"/>
    <s v="SOC"/>
    <n v="15"/>
    <m/>
    <x v="17"/>
    <x v="7"/>
    <m/>
    <m/>
    <x v="8"/>
  </r>
  <r>
    <s v="ASGF01"/>
    <s v="ARACOIABA DA SERRA"/>
    <s v="SOC"/>
    <n v="15"/>
    <m/>
    <x v="29"/>
    <x v="0"/>
    <d v="2017-11-21T00:00:00"/>
    <d v="2017-11-30T00:00:00"/>
    <x v="8"/>
  </r>
  <r>
    <s v="EWCT01"/>
    <s v="BARRA DO CHAPEU"/>
    <s v="SOC"/>
    <n v="15"/>
    <m/>
    <x v="17"/>
    <x v="7"/>
    <m/>
    <m/>
    <x v="8"/>
  </r>
  <r>
    <s v="BZCT01"/>
    <s v="BARRA DO TURVO"/>
    <s v="SOC"/>
    <n v="15"/>
    <m/>
    <x v="17"/>
    <x v="5"/>
    <m/>
    <m/>
    <x v="8"/>
  </r>
  <r>
    <s v="BZRD05"/>
    <s v="BARRA DO TURVO"/>
    <s v="SOC"/>
    <n v="15"/>
    <m/>
    <x v="17"/>
    <x v="9"/>
    <m/>
    <m/>
    <x v="8"/>
  </r>
  <r>
    <s v="SI5080"/>
    <s v="BURI"/>
    <s v="SOC"/>
    <n v="15"/>
    <m/>
    <x v="17"/>
    <x v="4"/>
    <m/>
    <m/>
    <x v="8"/>
  </r>
  <r>
    <s v="HZBS01"/>
    <s v="BOM SUCESSO DE ITARARE"/>
    <s v="SOC"/>
    <n v="15"/>
    <m/>
    <x v="17"/>
    <x v="5"/>
    <m/>
    <m/>
    <x v="8"/>
  </r>
  <r>
    <s v="BVCT01"/>
    <s v="BOITUVA"/>
    <s v="SOC"/>
    <n v="15"/>
    <m/>
    <x v="30"/>
    <x v="0"/>
    <d v="2017-11-23T00:00:00"/>
    <d v="2017-12-05T00:00:00"/>
    <x v="8"/>
  </r>
  <r>
    <s v="BVRD01"/>
    <s v="BOITUVA"/>
    <s v="SOC"/>
    <n v="15"/>
    <m/>
    <x v="17"/>
    <x v="7"/>
    <m/>
    <m/>
    <x v="8"/>
  </r>
  <r>
    <s v="LGRD02"/>
    <s v="CESARIO LANGE"/>
    <s v="SOC"/>
    <n v="15"/>
    <m/>
    <x v="17"/>
    <x v="10"/>
    <m/>
    <m/>
    <x v="8"/>
  </r>
  <r>
    <s v="LGTV01"/>
    <s v="CESARIO LANGE"/>
    <s v="SOC"/>
    <n v="15"/>
    <m/>
    <x v="17"/>
    <x v="8"/>
    <m/>
    <m/>
    <x v="8"/>
  </r>
  <r>
    <s v="KXCT01"/>
    <s v="CAPELA DO ALTO"/>
    <s v="SOC"/>
    <n v="15"/>
    <m/>
    <x v="17"/>
    <x v="10"/>
    <m/>
    <m/>
    <x v="8"/>
  </r>
  <r>
    <s v="SI5085"/>
    <s v="CAMPINA DO MONTE ALEGRE"/>
    <s v="SOC"/>
    <n v="15"/>
    <m/>
    <x v="17"/>
    <x v="9"/>
    <m/>
    <m/>
    <x v="8"/>
  </r>
  <r>
    <s v="BOCT01"/>
    <s v="CAPAO BONITO"/>
    <s v="SOC"/>
    <n v="15"/>
    <m/>
    <x v="17"/>
    <x v="3"/>
    <m/>
    <m/>
    <x v="8"/>
  </r>
  <r>
    <s v="CQJE01"/>
    <s v="CERQUILHO"/>
    <s v="SOC"/>
    <n v="15"/>
    <m/>
    <x v="17"/>
    <x v="4"/>
    <m/>
    <m/>
    <x v="8"/>
  </r>
  <r>
    <s v="GVCT01"/>
    <s v="GUAREI"/>
    <s v="SOC"/>
    <n v="15"/>
    <m/>
    <x v="17"/>
    <x v="7"/>
    <m/>
    <m/>
    <x v="8"/>
  </r>
  <r>
    <s v="GHCT01"/>
    <s v="GUAPIARA"/>
    <s v="SOC"/>
    <n v="15"/>
    <m/>
    <x v="17"/>
    <x v="11"/>
    <m/>
    <m/>
    <x v="8"/>
  </r>
  <r>
    <s v="IUCR01"/>
    <s v="IBIUNA"/>
    <s v="SOC"/>
    <n v="15"/>
    <m/>
    <x v="17"/>
    <x v="10"/>
    <m/>
    <m/>
    <x v="8"/>
  </r>
  <r>
    <s v="IUCT01"/>
    <s v="IBIUNA"/>
    <s v="SOC"/>
    <n v="15"/>
    <m/>
    <x v="17"/>
    <x v="8"/>
    <m/>
    <m/>
    <x v="8"/>
  </r>
  <r>
    <s v="IUVT01"/>
    <s v="IBIUNA"/>
    <s v="SOC"/>
    <n v="15"/>
    <m/>
    <x v="17"/>
    <x v="5"/>
    <m/>
    <m/>
    <x v="8"/>
  </r>
  <r>
    <s v="IURD02"/>
    <s v="IBIUNA"/>
    <s v="SOC"/>
    <n v="15"/>
    <m/>
    <x v="17"/>
    <x v="2"/>
    <m/>
    <m/>
    <x v="8"/>
  </r>
  <r>
    <s v="IUVI01"/>
    <s v="IBIUNA"/>
    <s v="SOC"/>
    <n v="15"/>
    <m/>
    <x v="17"/>
    <x v="2"/>
    <m/>
    <m/>
    <x v="8"/>
  </r>
  <r>
    <s v="IUMR01"/>
    <s v="IBIUNA"/>
    <s v="SOC"/>
    <n v="15"/>
    <m/>
    <x v="17"/>
    <x v="4"/>
    <m/>
    <m/>
    <x v="8"/>
  </r>
  <r>
    <s v="IXCT01"/>
    <s v="IPERO"/>
    <s v="SOC"/>
    <n v="15"/>
    <m/>
    <x v="17"/>
    <x v="2"/>
    <m/>
    <m/>
    <x v="8"/>
  </r>
  <r>
    <s v="IYCT01"/>
    <s v="ITABERA"/>
    <s v="SOC"/>
    <n v="15"/>
    <m/>
    <x v="17"/>
    <x v="2"/>
    <m/>
    <m/>
    <x v="8"/>
  </r>
  <r>
    <s v="IIBV01"/>
    <s v="ITAPETININGA"/>
    <s v="SOC"/>
    <n v="15"/>
    <m/>
    <x v="17"/>
    <x v="4"/>
    <m/>
    <m/>
    <x v="8"/>
  </r>
  <r>
    <s v="IIFN01"/>
    <s v="ITAPETININGA"/>
    <s v="SOC"/>
    <n v="15"/>
    <m/>
    <x v="31"/>
    <x v="0"/>
    <d v="2017-11-23T00:00:00"/>
    <d v="2017-12-04T00:00:00"/>
    <x v="8"/>
  </r>
  <r>
    <s v="IIJS01"/>
    <s v="ITAPETININGA"/>
    <s v="SOC"/>
    <n v="15"/>
    <m/>
    <x v="17"/>
    <x v="4"/>
    <m/>
    <m/>
    <x v="8"/>
  </r>
  <r>
    <s v="IIRD01"/>
    <s v="ITAPETININGA"/>
    <s v="SOC"/>
    <n v="15"/>
    <m/>
    <x v="17"/>
    <x v="9"/>
    <m/>
    <m/>
    <x v="8"/>
  </r>
  <r>
    <s v="IIRD05"/>
    <s v="ITAPETININGA"/>
    <s v="SOC"/>
    <n v="15"/>
    <m/>
    <x v="31"/>
    <x v="0"/>
    <d v="2017-11-27T00:00:00"/>
    <d v="2017-12-04T00:00:00"/>
    <x v="8"/>
  </r>
  <r>
    <s v="IIRD06"/>
    <s v="ITAPETININGA"/>
    <s v="SOC"/>
    <n v="15"/>
    <m/>
    <x v="17"/>
    <x v="4"/>
    <m/>
    <m/>
    <x v="8"/>
  </r>
  <r>
    <s v="IIVM01"/>
    <s v="ITAPETININGA"/>
    <s v="SOC"/>
    <n v="15"/>
    <m/>
    <x v="17"/>
    <x v="3"/>
    <m/>
    <m/>
    <x v="8"/>
  </r>
  <r>
    <s v="IIVC01"/>
    <s v="ITAPETININGA"/>
    <s v="SOC"/>
    <n v="15"/>
    <m/>
    <x v="17"/>
    <x v="10"/>
    <m/>
    <m/>
    <x v="8"/>
  </r>
  <r>
    <s v="IIVM02"/>
    <s v="ITAPETININGA"/>
    <s v="SOC"/>
    <n v="15"/>
    <m/>
    <x v="17"/>
    <x v="3"/>
    <m/>
    <m/>
    <x v="8"/>
  </r>
  <r>
    <s v="SI5245"/>
    <s v="IPORANGA"/>
    <s v="SOC"/>
    <n v="15"/>
    <m/>
    <x v="17"/>
    <x v="7"/>
    <m/>
    <m/>
    <x v="8"/>
  </r>
  <r>
    <s v="SI5255"/>
    <s v="ITAPORANGA"/>
    <s v="SOC"/>
    <n v="15"/>
    <m/>
    <x v="17"/>
    <x v="9"/>
    <m/>
    <m/>
    <x v="8"/>
  </r>
  <r>
    <s v="SI5210"/>
    <s v="ITARARE"/>
    <s v="SOC"/>
    <n v="15"/>
    <m/>
    <x v="17"/>
    <x v="2"/>
    <m/>
    <m/>
    <x v="8"/>
  </r>
  <r>
    <s v="SI5211"/>
    <s v="ITARARE"/>
    <s v="SOC"/>
    <n v="15"/>
    <m/>
    <x v="17"/>
    <x v="8"/>
    <m/>
    <m/>
    <x v="8"/>
  </r>
  <r>
    <s v="SI5200"/>
    <s v="ITAPEVA"/>
    <s v="SOC"/>
    <n v="15"/>
    <m/>
    <x v="17"/>
    <x v="10"/>
    <m/>
    <m/>
    <x v="8"/>
  </r>
  <r>
    <s v="JMRD01"/>
    <s v="JUMIRIM"/>
    <s v="SOC"/>
    <n v="15"/>
    <m/>
    <x v="17"/>
    <x v="2"/>
    <m/>
    <m/>
    <x v="8"/>
  </r>
  <r>
    <s v="LADO01"/>
    <s v="LARANJAL PAULISTA"/>
    <s v="SOC"/>
    <n v="15"/>
    <m/>
    <x v="17"/>
    <x v="5"/>
    <m/>
    <m/>
    <x v="8"/>
  </r>
  <r>
    <s v="LARD01"/>
    <s v="LARANJAL PAULISTA"/>
    <s v="SOC"/>
    <n v="15"/>
    <m/>
    <x v="17"/>
    <x v="5"/>
    <m/>
    <m/>
    <x v="8"/>
  </r>
  <r>
    <s v="OVCT01"/>
    <s v="NOVA CAMPINA"/>
    <s v="SOC"/>
    <n v="15"/>
    <m/>
    <x v="17"/>
    <x v="2"/>
    <m/>
    <m/>
    <x v="8"/>
  </r>
  <r>
    <s v="DAMG01"/>
    <s v="PIEDADE"/>
    <s v="SOC"/>
    <n v="15"/>
    <m/>
    <x v="17"/>
    <x v="3"/>
    <m/>
    <m/>
    <x v="8"/>
  </r>
  <r>
    <s v="DARD01"/>
    <s v="PIEDADE"/>
    <s v="SOC"/>
    <n v="15"/>
    <m/>
    <x v="17"/>
    <x v="5"/>
    <m/>
    <m/>
    <x v="8"/>
  </r>
  <r>
    <s v="DLCT01"/>
    <s v="PILAR DO SUL"/>
    <s v="SOC"/>
    <n v="15"/>
    <m/>
    <x v="17"/>
    <x v="7"/>
    <m/>
    <m/>
    <x v="8"/>
  </r>
  <r>
    <s v="PYRD01"/>
    <s v="PORANGABA"/>
    <s v="SOC"/>
    <n v="15"/>
    <m/>
    <x v="17"/>
    <x v="2"/>
    <m/>
    <m/>
    <x v="8"/>
  </r>
  <r>
    <s v="PYRD03"/>
    <s v="PORANGABA"/>
    <s v="SOC"/>
    <n v="15"/>
    <m/>
    <x v="17"/>
    <x v="6"/>
    <m/>
    <m/>
    <x v="8"/>
  </r>
  <r>
    <s v="PYCT01"/>
    <s v="PORANGABA"/>
    <s v="SOC"/>
    <n v="15"/>
    <m/>
    <x v="17"/>
    <x v="2"/>
    <m/>
    <m/>
    <x v="8"/>
  </r>
  <r>
    <s v="PZCM01"/>
    <s v="PORTO FELIZ"/>
    <s v="SOC"/>
    <n v="15"/>
    <m/>
    <x v="17"/>
    <x v="7"/>
    <m/>
    <m/>
    <x v="8"/>
  </r>
  <r>
    <s v="PZPZ01"/>
    <s v="PORTO FELIZ"/>
    <s v="SOC"/>
    <n v="15"/>
    <m/>
    <x v="17"/>
    <x v="7"/>
    <m/>
    <m/>
    <x v="8"/>
  </r>
  <r>
    <s v="PZRD01"/>
    <s v="PORTO FELIZ"/>
    <s v="SOC"/>
    <n v="15"/>
    <m/>
    <x v="31"/>
    <x v="0"/>
    <d v="2017-11-29T00:00:00"/>
    <d v="2017-12-01T00:00:00"/>
    <x v="8"/>
  </r>
  <r>
    <s v="PZRD02"/>
    <s v="PORTO FELIZ"/>
    <s v="SOC"/>
    <n v="15"/>
    <m/>
    <x v="31"/>
    <x v="0"/>
    <d v="2017-11-29T00:00:00"/>
    <d v="2017-12-01T00:00:00"/>
    <x v="8"/>
  </r>
  <r>
    <s v="PZRD03"/>
    <s v="PORTO FELIZ"/>
    <s v="SOC"/>
    <n v="15"/>
    <m/>
    <x v="17"/>
    <x v="5"/>
    <m/>
    <m/>
    <x v="8"/>
  </r>
  <r>
    <s v="PZRD04"/>
    <s v="PORTO FELIZ"/>
    <s v="SOC"/>
    <n v="15"/>
    <m/>
    <x v="17"/>
    <x v="8"/>
    <m/>
    <m/>
    <x v="8"/>
  </r>
  <r>
    <s v="RWCT01"/>
    <s v="RIBEIRAO BRANCO"/>
    <s v="SOC"/>
    <n v="15"/>
    <m/>
    <x v="17"/>
    <x v="6"/>
    <m/>
    <m/>
    <x v="8"/>
  </r>
  <r>
    <s v="OGCT01"/>
    <s v="RIBEIRAO GRANDE"/>
    <s v="SOC"/>
    <n v="15"/>
    <m/>
    <x v="17"/>
    <x v="7"/>
    <m/>
    <m/>
    <x v="8"/>
  </r>
  <r>
    <s v="SI5280"/>
    <s v="RIVERSUL"/>
    <s v="SOC"/>
    <n v="15"/>
    <m/>
    <x v="17"/>
    <x v="9"/>
    <m/>
    <m/>
    <x v="8"/>
  </r>
  <r>
    <s v="SI5220"/>
    <s v="SAO MIGUEL ARCANJO"/>
    <s v="SOC"/>
    <n v="15"/>
    <m/>
    <x v="17"/>
    <x v="5"/>
    <m/>
    <m/>
    <x v="8"/>
  </r>
  <r>
    <s v="SI5031"/>
    <s v="SOROCABA"/>
    <s v="SOC"/>
    <n v="15"/>
    <m/>
    <x v="17"/>
    <x v="6"/>
    <m/>
    <m/>
    <x v="8"/>
  </r>
  <r>
    <s v="SI5032"/>
    <s v="SOROCABA"/>
    <s v="SOC"/>
    <n v="15"/>
    <m/>
    <x v="31"/>
    <x v="0"/>
    <d v="2017-11-27T00:00:00"/>
    <d v="2017-11-30T00:00:00"/>
    <x v="8"/>
  </r>
  <r>
    <s v="SI5002"/>
    <s v="SOROCABA"/>
    <s v="SOC"/>
    <n v="15"/>
    <s v="SOC"/>
    <x v="32"/>
    <x v="1"/>
    <d v="2017-12-29T00:00:00"/>
    <d v="2018-01-02T00:00:00"/>
    <x v="8"/>
  </r>
  <r>
    <s v="SI5003"/>
    <s v="SOROCABA"/>
    <s v="SOC"/>
    <n v="15"/>
    <m/>
    <x v="17"/>
    <x v="6"/>
    <m/>
    <m/>
    <x v="8"/>
  </r>
  <r>
    <s v="SI5017"/>
    <s v="SOROCABA"/>
    <s v="SOC"/>
    <n v="15"/>
    <m/>
    <x v="31"/>
    <x v="0"/>
    <d v="2017-11-27T00:00:00"/>
    <d v="2017-12-04T00:00:00"/>
    <x v="8"/>
  </r>
  <r>
    <s v="SI5033"/>
    <s v="SOROCABA"/>
    <s v="SOC"/>
    <n v="15"/>
    <m/>
    <x v="17"/>
    <x v="6"/>
    <m/>
    <m/>
    <x v="8"/>
  </r>
  <r>
    <s v="SOFG01"/>
    <s v="SOROCABA"/>
    <s v="SOC"/>
    <n v="15"/>
    <m/>
    <x v="17"/>
    <x v="2"/>
    <m/>
    <m/>
    <x v="8"/>
  </r>
  <r>
    <s v="SI5004"/>
    <s v="SOROCABA"/>
    <s v="SOC"/>
    <n v="15"/>
    <m/>
    <x v="17"/>
    <x v="7"/>
    <m/>
    <m/>
    <x v="8"/>
  </r>
  <r>
    <s v="SI5005"/>
    <s v="SOROCABA"/>
    <s v="SOC"/>
    <n v="15"/>
    <m/>
    <x v="17"/>
    <x v="9"/>
    <m/>
    <m/>
    <x v="8"/>
  </r>
  <r>
    <s v="SI5006"/>
    <s v="SOROCABA"/>
    <s v="SOC"/>
    <n v="15"/>
    <m/>
    <x v="17"/>
    <x v="9"/>
    <m/>
    <m/>
    <x v="8"/>
  </r>
  <r>
    <s v="SI5007"/>
    <s v="SOROCABA"/>
    <s v="SOC"/>
    <n v="15"/>
    <m/>
    <x v="17"/>
    <x v="11"/>
    <m/>
    <m/>
    <x v="8"/>
  </r>
  <r>
    <s v="SI5008"/>
    <s v="SOROCABA"/>
    <s v="SOC"/>
    <n v="15"/>
    <m/>
    <x v="17"/>
    <x v="8"/>
    <m/>
    <m/>
    <x v="8"/>
  </r>
  <r>
    <s v="SI5009"/>
    <s v="SOROCABA"/>
    <s v="SOC"/>
    <n v="15"/>
    <m/>
    <x v="17"/>
    <x v="8"/>
    <m/>
    <m/>
    <x v="8"/>
  </r>
  <r>
    <s v="SI5010"/>
    <s v="SOROCABA"/>
    <s v="SOC"/>
    <n v="15"/>
    <s v="SOC"/>
    <x v="32"/>
    <x v="1"/>
    <d v="2017-12-27T00:00:00"/>
    <d v="2018-01-05T00:00:00"/>
    <x v="8"/>
  </r>
  <r>
    <s v="SI5011"/>
    <s v="SOROCABA"/>
    <s v="SOC"/>
    <n v="15"/>
    <s v="SOC"/>
    <x v="32"/>
    <x v="1"/>
    <d v="2017-12-27T00:00:00"/>
    <d v="2017-12-28T00:00:00"/>
    <x v="8"/>
  </r>
  <r>
    <s v="SI5012"/>
    <s v="SOROCABA"/>
    <s v="SOC"/>
    <n v="15"/>
    <m/>
    <x v="17"/>
    <x v="11"/>
    <m/>
    <m/>
    <x v="8"/>
  </r>
  <r>
    <s v="SI5028"/>
    <s v="SOROCABA"/>
    <s v="SOC"/>
    <n v="15"/>
    <m/>
    <x v="17"/>
    <x v="11"/>
    <m/>
    <m/>
    <x v="8"/>
  </r>
  <r>
    <s v="SI5014"/>
    <s v="SOROCABA"/>
    <s v="SOC"/>
    <n v="15"/>
    <m/>
    <x v="17"/>
    <x v="10"/>
    <m/>
    <m/>
    <x v="8"/>
  </r>
  <r>
    <s v="SI5015"/>
    <s v="SOROCABA"/>
    <s v="SOC"/>
    <n v="15"/>
    <m/>
    <x v="17"/>
    <x v="11"/>
    <m/>
    <m/>
    <x v="8"/>
  </r>
  <r>
    <s v="SI5016"/>
    <s v="SOROCABA"/>
    <s v="SOC"/>
    <n v="15"/>
    <s v="SOC"/>
    <x v="32"/>
    <x v="1"/>
    <d v="2017-12-27T00:00:00"/>
    <d v="2018-01-02T00:00:00"/>
    <x v="8"/>
  </r>
  <r>
    <s v="SI5039"/>
    <s v="SOROCABA"/>
    <s v="SOC"/>
    <n v="15"/>
    <m/>
    <x v="17"/>
    <x v="10"/>
    <m/>
    <m/>
    <x v="8"/>
  </r>
  <r>
    <s v="SI5029"/>
    <s v="SOROCABA"/>
    <s v="SOC"/>
    <n v="15"/>
    <m/>
    <x v="17"/>
    <x v="4"/>
    <m/>
    <m/>
    <x v="8"/>
  </r>
  <r>
    <s v="SI5053"/>
    <s v="SOROCABA"/>
    <s v="SOC"/>
    <n v="15"/>
    <s v="SOC"/>
    <x v="33"/>
    <x v="1"/>
    <d v="2017-12-29T00:00:00"/>
    <d v="2018-01-03T00:00:00"/>
    <x v="8"/>
  </r>
  <r>
    <s v="SORD02"/>
    <s v="SOROCABA"/>
    <s v="SOC"/>
    <n v="15"/>
    <s v="SOC"/>
    <x v="33"/>
    <x v="1"/>
    <d v="2017-12-29T00:00:00"/>
    <d v="2018-01-03T00:00:00"/>
    <x v="8"/>
  </r>
  <r>
    <s v="SI5018"/>
    <s v="SOROCABA"/>
    <s v="SOC"/>
    <n v="15"/>
    <m/>
    <x v="17"/>
    <x v="10"/>
    <m/>
    <m/>
    <x v="8"/>
  </r>
  <r>
    <s v="SI5019"/>
    <s v="SOROCABA"/>
    <s v="SOC"/>
    <n v="15"/>
    <m/>
    <x v="17"/>
    <x v="10"/>
    <m/>
    <m/>
    <x v="8"/>
  </r>
  <r>
    <s v="SI5020"/>
    <s v="SOROCABA"/>
    <s v="SOC"/>
    <n v="15"/>
    <m/>
    <x v="17"/>
    <x v="8"/>
    <m/>
    <m/>
    <x v="8"/>
  </r>
  <r>
    <s v="SI5021"/>
    <s v="SOROCABA"/>
    <s v="SOC"/>
    <n v="15"/>
    <m/>
    <x v="17"/>
    <x v="11"/>
    <m/>
    <m/>
    <x v="8"/>
  </r>
  <r>
    <s v="SI5022"/>
    <s v="SOROCABA"/>
    <s v="SOC"/>
    <n v="15"/>
    <m/>
    <x v="17"/>
    <x v="11"/>
    <m/>
    <m/>
    <x v="8"/>
  </r>
  <r>
    <s v="SI5023"/>
    <s v="SOROCABA"/>
    <s v="SOC"/>
    <n v="15"/>
    <m/>
    <x v="17"/>
    <x v="3"/>
    <m/>
    <m/>
    <x v="8"/>
  </r>
  <r>
    <s v="SI5024"/>
    <s v="SOROCABA"/>
    <s v="SOC"/>
    <n v="15"/>
    <m/>
    <x v="34"/>
    <x v="0"/>
    <d v="2017-11-22T00:00:00"/>
    <d v="2017-12-04T00:00:00"/>
    <x v="8"/>
  </r>
  <r>
    <s v="SI5025"/>
    <s v="SOROCABA"/>
    <s v="SOC"/>
    <n v="15"/>
    <s v="SOC"/>
    <x v="33"/>
    <x v="1"/>
    <d v="2017-12-27T00:00:00"/>
    <d v="2018-01-03T00:00:00"/>
    <x v="8"/>
  </r>
  <r>
    <s v="SI5026"/>
    <s v="SOROCABA"/>
    <s v="SOC"/>
    <n v="15"/>
    <m/>
    <x v="17"/>
    <x v="3"/>
    <m/>
    <m/>
    <x v="8"/>
  </r>
  <r>
    <s v="18NLSOPI02"/>
    <s v="SOROCABA"/>
    <s v="SOC"/>
    <n v="15"/>
    <m/>
    <x v="17"/>
    <x v="11"/>
    <m/>
    <m/>
    <x v="8"/>
  </r>
  <r>
    <s v="SI5013"/>
    <s v="SOROCABA"/>
    <s v="SOC"/>
    <n v="15"/>
    <s v="SOC"/>
    <x v="33"/>
    <x v="1"/>
    <s v="S/ ACESSO"/>
    <s v="S/ ACESSO"/>
    <x v="8"/>
  </r>
  <r>
    <s v="SI5027"/>
    <s v="SOROCABA"/>
    <s v="SOC"/>
    <n v="15"/>
    <m/>
    <x v="17"/>
    <x v="6"/>
    <m/>
    <m/>
    <x v="8"/>
  </r>
  <r>
    <s v="SI5030"/>
    <s v="SOROCABA"/>
    <s v="SOC"/>
    <n v="15"/>
    <m/>
    <x v="17"/>
    <x v="11"/>
    <m/>
    <m/>
    <x v="8"/>
  </r>
  <r>
    <s v="SI5034"/>
    <s v="SOROCABA"/>
    <s v="SOC"/>
    <n v="15"/>
    <m/>
    <x v="17"/>
    <x v="11"/>
    <m/>
    <m/>
    <x v="8"/>
  </r>
  <r>
    <s v="SI5001"/>
    <s v="SOROCABA"/>
    <s v="SOC"/>
    <n v="15"/>
    <m/>
    <x v="17"/>
    <x v="11"/>
    <m/>
    <m/>
    <x v="8"/>
  </r>
  <r>
    <s v="SI5038"/>
    <s v="SOROCABA"/>
    <s v="SOC"/>
    <n v="15"/>
    <m/>
    <x v="17"/>
    <x v="8"/>
    <m/>
    <m/>
    <x v="8"/>
  </r>
  <r>
    <s v="SI5040"/>
    <s v="SOROCABA"/>
    <s v="SOC"/>
    <n v="15"/>
    <m/>
    <x v="17"/>
    <x v="10"/>
    <m/>
    <m/>
    <x v="8"/>
  </r>
  <r>
    <s v="SI5042"/>
    <s v="SOROCABA"/>
    <s v="SOC"/>
    <n v="15"/>
    <m/>
    <x v="17"/>
    <x v="4"/>
    <m/>
    <m/>
    <x v="8"/>
  </r>
  <r>
    <s v="SI5043"/>
    <s v="SOROCABA"/>
    <s v="SOC"/>
    <n v="15"/>
    <m/>
    <x v="17"/>
    <x v="9"/>
    <m/>
    <m/>
    <x v="8"/>
  </r>
  <r>
    <s v="SI5041"/>
    <s v="SOROCABA"/>
    <s v="SOC"/>
    <n v="15"/>
    <m/>
    <x v="17"/>
    <x v="11"/>
    <m/>
    <m/>
    <x v="8"/>
  </r>
  <r>
    <s v="SI5050"/>
    <s v="SOROCABA"/>
    <s v="SOC"/>
    <n v="15"/>
    <m/>
    <x v="17"/>
    <x v="2"/>
    <m/>
    <m/>
    <x v="8"/>
  </r>
  <r>
    <s v="SI5051"/>
    <s v="SOROCABA"/>
    <s v="SOC"/>
    <n v="15"/>
    <m/>
    <x v="17"/>
    <x v="10"/>
    <m/>
    <m/>
    <x v="8"/>
  </r>
  <r>
    <s v="SI5052"/>
    <s v="SOROCABA"/>
    <s v="SOC"/>
    <n v="15"/>
    <m/>
    <x v="17"/>
    <x v="11"/>
    <m/>
    <m/>
    <x v="8"/>
  </r>
  <r>
    <s v="ORCT01"/>
    <s v="SALTO DE PIRAPORA"/>
    <s v="SOC"/>
    <n v="15"/>
    <m/>
    <x v="17"/>
    <x v="2"/>
    <m/>
    <m/>
    <x v="8"/>
  </r>
  <r>
    <s v="ORRD01"/>
    <s v="SALTO DE PIRAPORA"/>
    <s v="SOC"/>
    <n v="15"/>
    <m/>
    <x v="17"/>
    <x v="3"/>
    <m/>
    <m/>
    <x v="8"/>
  </r>
  <r>
    <s v="SI5285"/>
    <s v="SARAPUI"/>
    <s v="SOC"/>
    <n v="15"/>
    <m/>
    <x v="17"/>
    <x v="9"/>
    <m/>
    <m/>
    <x v="8"/>
  </r>
  <r>
    <s v="QVCT01"/>
    <s v="TAQUARIVAI"/>
    <s v="SOC"/>
    <n v="15"/>
    <m/>
    <x v="17"/>
    <x v="6"/>
    <m/>
    <m/>
    <x v="8"/>
  </r>
  <r>
    <s v="SI5290"/>
    <s v="TAPIRAI"/>
    <s v="SOC"/>
    <n v="15"/>
    <m/>
    <x v="17"/>
    <x v="4"/>
    <m/>
    <m/>
    <x v="8"/>
  </r>
  <r>
    <s v="SI5641"/>
    <s v="TIETE"/>
    <s v="SOC"/>
    <n v="15"/>
    <m/>
    <x v="17"/>
    <x v="3"/>
    <m/>
    <m/>
    <x v="8"/>
  </r>
  <r>
    <s v="SI5640"/>
    <s v="TIETE"/>
    <s v="SOC"/>
    <n v="15"/>
    <m/>
    <x v="17"/>
    <x v="3"/>
    <m/>
    <m/>
    <x v="8"/>
  </r>
  <r>
    <s v="SI5600"/>
    <s v="TATUI"/>
    <s v="SOC"/>
    <n v="15"/>
    <s v="SOC"/>
    <x v="35"/>
    <x v="1"/>
    <d v="2018-01-03T00:00:00"/>
    <d v="2018-01-04T00:00:00"/>
    <x v="8"/>
  </r>
  <r>
    <s v="SI5601"/>
    <s v="TATUI"/>
    <s v="SOC"/>
    <n v="15"/>
    <m/>
    <x v="17"/>
    <x v="10"/>
    <m/>
    <m/>
    <x v="8"/>
  </r>
  <r>
    <s v="SI5602"/>
    <s v="TATUI"/>
    <s v="SOC"/>
    <n v="15"/>
    <m/>
    <x v="17"/>
    <x v="5"/>
    <m/>
    <m/>
    <x v="8"/>
  </r>
  <r>
    <s v="SI5603"/>
    <s v="TATUI"/>
    <s v="SOC"/>
    <n v="15"/>
    <m/>
    <x v="17"/>
    <x v="4"/>
    <m/>
    <m/>
    <x v="8"/>
  </r>
  <r>
    <s v="SI5604"/>
    <s v="TATUI"/>
    <s v="SOC"/>
    <n v="15"/>
    <m/>
    <x v="17"/>
    <x v="4"/>
    <m/>
    <m/>
    <x v="8"/>
  </r>
  <r>
    <s v="SI5605"/>
    <s v="TATUI"/>
    <s v="SOC"/>
    <n v="15"/>
    <m/>
    <x v="17"/>
    <x v="8"/>
    <m/>
    <m/>
    <x v="8"/>
  </r>
  <r>
    <s v="SI5606"/>
    <s v="TATUI"/>
    <s v="SOC"/>
    <n v="15"/>
    <m/>
    <x v="17"/>
    <x v="8"/>
    <m/>
    <m/>
    <x v="8"/>
  </r>
  <r>
    <s v="SI5607"/>
    <s v="TATUI"/>
    <s v="SOC"/>
    <n v="15"/>
    <m/>
    <x v="17"/>
    <x v="11"/>
    <m/>
    <m/>
    <x v="8"/>
  </r>
  <r>
    <s v="SI5101"/>
    <s v="VOTORANTIM"/>
    <s v="SOC"/>
    <n v="15"/>
    <m/>
    <x v="17"/>
    <x v="8"/>
    <m/>
    <m/>
    <x v="8"/>
  </r>
  <r>
    <s v="VTRD01"/>
    <s v="VOTORANTIM"/>
    <s v="SOC"/>
    <n v="15"/>
    <m/>
    <x v="17"/>
    <x v="5"/>
    <m/>
    <m/>
    <x v="8"/>
  </r>
  <r>
    <s v="SI5102"/>
    <s v="VOTORANTIM"/>
    <s v="SOC"/>
    <n v="15"/>
    <m/>
    <x v="17"/>
    <x v="8"/>
    <m/>
    <m/>
    <x v="8"/>
  </r>
  <r>
    <s v="SI5100"/>
    <s v="VOTORANTIM"/>
    <s v="SOC"/>
    <n v="15"/>
    <s v="SOC"/>
    <x v="32"/>
    <x v="1"/>
    <d v="2017-12-27T00:00:00"/>
    <d v="2018-01-04T00:00:00"/>
    <x v="8"/>
  </r>
  <r>
    <s v="SI5103"/>
    <s v="VOTORANTIM"/>
    <s v="SOC"/>
    <n v="15"/>
    <m/>
    <x v="17"/>
    <x v="4"/>
    <m/>
    <m/>
    <x v="8"/>
  </r>
  <r>
    <s v="SI5104"/>
    <s v="VOTORANTIM"/>
    <s v="SOC"/>
    <n v="15"/>
    <m/>
    <x v="17"/>
    <x v="11"/>
    <m/>
    <m/>
    <x v="8"/>
  </r>
  <r>
    <s v="AIIMW01"/>
    <s v="APIAI"/>
    <s v="SOC"/>
    <n v="15"/>
    <m/>
    <x v="17"/>
    <x v="3"/>
    <m/>
    <m/>
    <x v="8"/>
  </r>
  <r>
    <s v="BDVMW01"/>
    <s v="BARRA DO TURVO"/>
    <s v="SOC"/>
    <n v="15"/>
    <m/>
    <x v="17"/>
    <x v="3"/>
    <m/>
    <m/>
    <x v="8"/>
  </r>
  <r>
    <s v="BRIMW01"/>
    <s v="BURI"/>
    <s v="SOC"/>
    <n v="15"/>
    <m/>
    <x v="17"/>
    <x v="4"/>
    <m/>
    <m/>
    <x v="8"/>
  </r>
  <r>
    <s v="CQ165S"/>
    <s v="CERQUILHO"/>
    <s v="SOC"/>
    <n v="15"/>
    <m/>
    <x v="17"/>
    <x v="5"/>
    <m/>
    <m/>
    <x v="8"/>
  </r>
  <r>
    <s v="IERMW01"/>
    <s v="ITABERA"/>
    <s v="SOC"/>
    <n v="15"/>
    <m/>
    <x v="17"/>
    <x v="5"/>
    <m/>
    <m/>
    <x v="8"/>
  </r>
  <r>
    <s v="II005R"/>
    <s v="ITAPETININGA"/>
    <s v="SOC"/>
    <n v="15"/>
    <m/>
    <x v="17"/>
    <x v="7"/>
    <m/>
    <m/>
    <x v="8"/>
  </r>
  <r>
    <s v="IGAMW02"/>
    <s v="ITAPETININGA"/>
    <s v="SOC"/>
    <n v="15"/>
    <m/>
    <x v="17"/>
    <x v="6"/>
    <m/>
    <m/>
    <x v="8"/>
  </r>
  <r>
    <s v="IGAMW03"/>
    <s v="ITAPETININGA"/>
    <s v="SOC"/>
    <n v="15"/>
    <m/>
    <x v="17"/>
    <x v="7"/>
    <m/>
    <m/>
    <x v="8"/>
  </r>
  <r>
    <s v="IVAMW01"/>
    <s v="ITAPEVA"/>
    <s v="SOC"/>
    <n v="15"/>
    <m/>
    <x v="17"/>
    <x v="7"/>
    <m/>
    <m/>
    <x v="8"/>
  </r>
  <r>
    <s v="PDDMW01"/>
    <s v="PIEDADE"/>
    <s v="SOC"/>
    <n v="15"/>
    <m/>
    <x v="17"/>
    <x v="8"/>
    <m/>
    <m/>
    <x v="8"/>
  </r>
  <r>
    <s v="RICMW01"/>
    <s v="RIBEIRAO BRANCO"/>
    <s v="SOC"/>
    <n v="15"/>
    <m/>
    <x v="17"/>
    <x v="8"/>
    <m/>
    <m/>
    <x v="8"/>
  </r>
  <r>
    <s v="RRLMW01"/>
    <s v="RIVERSUL"/>
    <s v="SOC"/>
    <n v="15"/>
    <m/>
    <x v="17"/>
    <x v="9"/>
    <m/>
    <m/>
    <x v="8"/>
  </r>
  <r>
    <s v="SO118S"/>
    <s v="SOROCABA"/>
    <s v="SOC"/>
    <n v="15"/>
    <m/>
    <x v="17"/>
    <x v="10"/>
    <m/>
    <m/>
    <x v="8"/>
  </r>
  <r>
    <s v="SO131S"/>
    <s v="SOROCABA"/>
    <s v="SOC"/>
    <n v="15"/>
    <m/>
    <x v="30"/>
    <x v="0"/>
    <s v="S/ ACESSO"/>
    <s v="S/ ACESSO"/>
    <x v="8"/>
  </r>
  <r>
    <s v="SO161S"/>
    <s v="SOROCABA"/>
    <s v="SOC"/>
    <n v="15"/>
    <m/>
    <x v="17"/>
    <x v="11"/>
    <m/>
    <m/>
    <x v="8"/>
  </r>
  <r>
    <s v="MBCT01"/>
    <s v="AMERICO BRASILIENSE"/>
    <s v="RPO"/>
    <n v="16"/>
    <m/>
    <x v="36"/>
    <x v="0"/>
    <d v="2017-12-04T00:00:00"/>
    <d v="2017-12-05T00:00:00"/>
    <x v="9"/>
  </r>
  <r>
    <s v="MBCT02"/>
    <s v="AMERICO BRASILIENSE"/>
    <s v="RPO"/>
    <n v="16"/>
    <m/>
    <x v="17"/>
    <x v="10"/>
    <m/>
    <m/>
    <x v="9"/>
  </r>
  <r>
    <s v="OICT01"/>
    <s v="ALTINOPOLIS"/>
    <s v="RPO"/>
    <n v="16"/>
    <m/>
    <x v="17"/>
    <x v="10"/>
    <m/>
    <m/>
    <x v="9"/>
  </r>
  <r>
    <s v="AQCT01"/>
    <s v="ARARAQUARA"/>
    <s v="RPO"/>
    <n v="16"/>
    <m/>
    <x v="17"/>
    <x v="2"/>
    <m/>
    <m/>
    <x v="9"/>
  </r>
  <r>
    <s v="SI6129"/>
    <s v="ARARAQUARA"/>
    <s v="RPO"/>
    <n v="16"/>
    <m/>
    <x v="17"/>
    <x v="2"/>
    <m/>
    <m/>
    <x v="9"/>
  </r>
  <r>
    <s v="AQJA01"/>
    <s v="ARARAQUARA"/>
    <s v="RPO"/>
    <n v="16"/>
    <m/>
    <x v="17"/>
    <x v="2"/>
    <m/>
    <m/>
    <x v="9"/>
  </r>
  <r>
    <s v="SI6124"/>
    <s v="ARARAQUARA"/>
    <s v="RPO"/>
    <n v="16"/>
    <m/>
    <x v="17"/>
    <x v="2"/>
    <m/>
    <m/>
    <x v="9"/>
  </r>
  <r>
    <s v="AQJF01"/>
    <s v="ARARAQUARA"/>
    <s v="RPO"/>
    <n v="16"/>
    <m/>
    <x v="17"/>
    <x v="2"/>
    <m/>
    <m/>
    <x v="9"/>
  </r>
  <r>
    <s v="AQJP01"/>
    <s v="ARARAQUARA"/>
    <s v="RPO"/>
    <n v="16"/>
    <m/>
    <x v="17"/>
    <x v="2"/>
    <m/>
    <m/>
    <x v="9"/>
  </r>
  <r>
    <s v="AQRD01"/>
    <s v="ARARAQUARA"/>
    <s v="RPO"/>
    <n v="16"/>
    <s v="RPO"/>
    <x v="36"/>
    <x v="1"/>
    <d v="2017-12-18T00:00:00"/>
    <d v="2018-01-05T00:00:00"/>
    <x v="9"/>
  </r>
  <r>
    <s v="AQRD02"/>
    <s v="ARARAQUARA"/>
    <s v="RPO"/>
    <n v="16"/>
    <m/>
    <x v="17"/>
    <x v="4"/>
    <m/>
    <m/>
    <x v="9"/>
  </r>
  <r>
    <s v="AQCT02"/>
    <s v="ARARAQUARA"/>
    <s v="RPO"/>
    <n v="16"/>
    <m/>
    <x v="17"/>
    <x v="6"/>
    <m/>
    <m/>
    <x v="9"/>
  </r>
  <r>
    <s v="AQCT04"/>
    <s v="ARARAQUARA"/>
    <s v="RPO"/>
    <n v="16"/>
    <m/>
    <x v="17"/>
    <x v="6"/>
    <m/>
    <m/>
    <x v="9"/>
  </r>
  <r>
    <s v="AQVH01"/>
    <s v="ARARAQUARA"/>
    <s v="RPO"/>
    <n v="16"/>
    <m/>
    <x v="17"/>
    <x v="4"/>
    <m/>
    <m/>
    <x v="9"/>
  </r>
  <r>
    <s v="AQJA02"/>
    <s v="ARARAQUARA"/>
    <s v="RPO"/>
    <n v="16"/>
    <m/>
    <x v="17"/>
    <x v="10"/>
    <m/>
    <m/>
    <x v="9"/>
  </r>
  <r>
    <s v="AQCT03"/>
    <s v="ARARAQUARA"/>
    <s v="RPO"/>
    <n v="16"/>
    <m/>
    <x v="17"/>
    <x v="11"/>
    <m/>
    <m/>
    <x v="9"/>
  </r>
  <r>
    <s v="BIFF01"/>
    <s v="BATATAIS"/>
    <s v="RPO"/>
    <n v="16"/>
    <m/>
    <x v="36"/>
    <x v="0"/>
    <d v="2017-11-09T00:00:00"/>
    <d v="2017-11-22T00:00:00"/>
    <x v="9"/>
  </r>
  <r>
    <s v="BIRD01"/>
    <s v="BATATAIS"/>
    <s v="RPO"/>
    <n v="16"/>
    <s v="RPO"/>
    <x v="36"/>
    <x v="1"/>
    <d v="2017-12-12T00:00:00"/>
    <d v="2018-01-05T00:00:00"/>
    <x v="9"/>
  </r>
  <r>
    <s v="BIRD04"/>
    <s v="BATATAIS"/>
    <s v="RPO"/>
    <n v="16"/>
    <s v="RPO"/>
    <x v="36"/>
    <x v="1"/>
    <d v="2017-12-26T00:00:00"/>
    <d v="2018-01-05T00:00:00"/>
    <x v="9"/>
  </r>
  <r>
    <s v="BIRI02"/>
    <s v="BATATAIS"/>
    <s v="RPO"/>
    <n v="16"/>
    <m/>
    <x v="36"/>
    <x v="0"/>
    <d v="2017-11-14T00:00:00"/>
    <d v="2017-11-22T00:00:00"/>
    <x v="9"/>
  </r>
  <r>
    <s v="BIRI03"/>
    <s v="BATATAIS"/>
    <s v="RPO"/>
    <n v="16"/>
    <m/>
    <x v="17"/>
    <x v="8"/>
    <m/>
    <m/>
    <x v="9"/>
  </r>
  <r>
    <s v="OECT01"/>
    <s v="BORBOREMA"/>
    <s v="RPO"/>
    <n v="16"/>
    <m/>
    <x v="17"/>
    <x v="11"/>
    <m/>
    <m/>
    <x v="9"/>
  </r>
  <r>
    <s v="BLCT01"/>
    <s v="BOA ESPERANCA DO SUL"/>
    <s v="RPO"/>
    <n v="16"/>
    <m/>
    <x v="17"/>
    <x v="5"/>
    <m/>
    <m/>
    <x v="9"/>
  </r>
  <r>
    <s v="BHNB01"/>
    <s v="BARRINHA"/>
    <s v="RPO"/>
    <n v="16"/>
    <m/>
    <x v="17"/>
    <x v="5"/>
    <m/>
    <m/>
    <x v="9"/>
  </r>
  <r>
    <s v="BQCT01"/>
    <s v="BRODOWSKI"/>
    <s v="RPO"/>
    <n v="16"/>
    <m/>
    <x v="17"/>
    <x v="4"/>
    <m/>
    <m/>
    <x v="9"/>
  </r>
  <r>
    <s v="BQRD01"/>
    <s v="BRODOWSKI"/>
    <s v="RPO"/>
    <n v="16"/>
    <m/>
    <x v="17"/>
    <x v="6"/>
    <m/>
    <m/>
    <x v="9"/>
  </r>
  <r>
    <s v="SI6425"/>
    <s v="BURITIZAL"/>
    <s v="RPO"/>
    <n v="16"/>
    <s v="RPO"/>
    <x v="36"/>
    <x v="1"/>
    <d v="2017-12-29T00:00:00"/>
    <d v="2018-01-05T00:00:00"/>
    <x v="9"/>
  </r>
  <r>
    <s v="RUCT01"/>
    <s v="CAJURU"/>
    <s v="RPO"/>
    <n v="16"/>
    <m/>
    <x v="17"/>
    <x v="11"/>
    <m/>
    <m/>
    <x v="9"/>
  </r>
  <r>
    <s v="KUCARP"/>
    <s v="CANDIDO RODRIGUES"/>
    <s v="RPO"/>
    <n v="16"/>
    <m/>
    <x v="17"/>
    <x v="11"/>
    <m/>
    <m/>
    <x v="9"/>
  </r>
  <r>
    <s v="CHCT01"/>
    <s v="CRAVINHOS"/>
    <s v="RPO"/>
    <n v="16"/>
    <m/>
    <x v="17"/>
    <x v="3"/>
    <m/>
    <m/>
    <x v="9"/>
  </r>
  <r>
    <s v="CHND01"/>
    <s v="CRAVINHOS"/>
    <s v="RPO"/>
    <n v="16"/>
    <m/>
    <x v="17"/>
    <x v="6"/>
    <m/>
    <m/>
    <x v="9"/>
  </r>
  <r>
    <s v="CHRD01"/>
    <s v="CRAVINHOS"/>
    <s v="RPO"/>
    <n v="16"/>
    <m/>
    <x v="17"/>
    <x v="6"/>
    <m/>
    <m/>
    <x v="9"/>
  </r>
  <r>
    <s v="CHFP02"/>
    <s v="CRAVINHOS"/>
    <s v="RPO"/>
    <n v="16"/>
    <m/>
    <x v="17"/>
    <x v="2"/>
    <m/>
    <m/>
    <x v="9"/>
  </r>
  <r>
    <s v="CWCT01"/>
    <s v="CRISTAIS PAULISTA"/>
    <s v="RPO"/>
    <n v="16"/>
    <m/>
    <x v="36"/>
    <x v="0"/>
    <d v="2017-12-04T00:00:00"/>
    <d v="2017-12-04T00:00:00"/>
    <x v="9"/>
  </r>
  <r>
    <s v="DBCT01"/>
    <s v="DOBRADA"/>
    <s v="RPO"/>
    <n v="16"/>
    <m/>
    <x v="17"/>
    <x v="2"/>
    <m/>
    <m/>
    <x v="9"/>
  </r>
  <r>
    <s v="DBRD01"/>
    <s v="DOBRADA"/>
    <s v="RPO"/>
    <n v="16"/>
    <s v="RPO"/>
    <x v="36"/>
    <x v="1"/>
    <d v="2017-12-26T00:00:00"/>
    <d v="2018-01-05T00:00:00"/>
    <x v="9"/>
  </r>
  <r>
    <s v="DOCT01"/>
    <s v="DOURADO"/>
    <s v="RPO"/>
    <n v="16"/>
    <m/>
    <x v="17"/>
    <x v="6"/>
    <m/>
    <m/>
    <x v="9"/>
  </r>
  <r>
    <s v="DMCT01"/>
    <s v="DUMONT"/>
    <s v="RPO"/>
    <n v="16"/>
    <m/>
    <x v="17"/>
    <x v="2"/>
    <m/>
    <m/>
    <x v="9"/>
  </r>
  <r>
    <s v="FCCA01"/>
    <s v="FRANCA"/>
    <s v="RPO"/>
    <n v="16"/>
    <m/>
    <x v="17"/>
    <x v="10"/>
    <m/>
    <m/>
    <x v="9"/>
  </r>
  <r>
    <s v="FCCS01"/>
    <s v="FRANCA"/>
    <s v="RPO"/>
    <n v="16"/>
    <m/>
    <x v="17"/>
    <x v="4"/>
    <m/>
    <m/>
    <x v="9"/>
  </r>
  <r>
    <s v="FCCT01"/>
    <s v="FRANCA"/>
    <s v="RPO"/>
    <n v="16"/>
    <m/>
    <x v="37"/>
    <x v="0"/>
    <d v="2017-11-30T00:00:00"/>
    <d v="2017-12-05T00:00:00"/>
    <x v="9"/>
  </r>
  <r>
    <s v="FCDI01"/>
    <s v="FRANCA"/>
    <s v="RPO"/>
    <n v="16"/>
    <m/>
    <x v="17"/>
    <x v="7"/>
    <m/>
    <m/>
    <x v="9"/>
  </r>
  <r>
    <s v="FCJA01"/>
    <s v="FRANCA"/>
    <s v="RPO"/>
    <n v="16"/>
    <m/>
    <x v="17"/>
    <x v="8"/>
    <m/>
    <m/>
    <x v="9"/>
  </r>
  <r>
    <s v="FCJB01"/>
    <s v="FRANCA"/>
    <s v="RPO"/>
    <n v="16"/>
    <m/>
    <x v="17"/>
    <x v="8"/>
    <m/>
    <m/>
    <x v="9"/>
  </r>
  <r>
    <s v="FCJC01"/>
    <s v="FRANCA"/>
    <s v="RPO"/>
    <n v="16"/>
    <m/>
    <x v="17"/>
    <x v="4"/>
    <m/>
    <m/>
    <x v="9"/>
  </r>
  <r>
    <s v="FCJN01"/>
    <s v="FRANCA"/>
    <s v="RPO"/>
    <n v="16"/>
    <m/>
    <x v="17"/>
    <x v="7"/>
    <m/>
    <m/>
    <x v="9"/>
  </r>
  <r>
    <s v="FCJR01"/>
    <s v="FRANCA"/>
    <s v="RPO"/>
    <n v="16"/>
    <m/>
    <x v="17"/>
    <x v="6"/>
    <m/>
    <m/>
    <x v="9"/>
  </r>
  <r>
    <s v="FCPH01"/>
    <s v="FRANCA"/>
    <s v="RPO"/>
    <n v="16"/>
    <m/>
    <x v="17"/>
    <x v="8"/>
    <m/>
    <m/>
    <x v="9"/>
  </r>
  <r>
    <s v="FCVA01"/>
    <s v="FRANCA"/>
    <s v="RPO"/>
    <n v="16"/>
    <m/>
    <x v="17"/>
    <x v="8"/>
    <m/>
    <m/>
    <x v="9"/>
  </r>
  <r>
    <s v="SI6217"/>
    <s v="FRANCA"/>
    <s v="RPO"/>
    <n v="16"/>
    <s v="RPO"/>
    <x v="36"/>
    <x v="1"/>
    <d v="2017-12-12T00:00:00"/>
    <d v="2018-01-05T00:00:00"/>
    <x v="9"/>
  </r>
  <r>
    <s v="FCBS01"/>
    <s v="FRANCA"/>
    <s v="RPO"/>
    <n v="16"/>
    <m/>
    <x v="36"/>
    <x v="0"/>
    <d v="2017-11-16T00:00:00"/>
    <d v="2017-11-22T00:00:00"/>
    <x v="9"/>
  </r>
  <r>
    <s v="FCDI02"/>
    <s v="FRANCA"/>
    <s v="RPO"/>
    <n v="16"/>
    <m/>
    <x v="17"/>
    <x v="7"/>
    <m/>
    <m/>
    <x v="9"/>
  </r>
  <r>
    <s v="FCCT02"/>
    <s v="FRANCA"/>
    <s v="RPO"/>
    <n v="16"/>
    <m/>
    <x v="17"/>
    <x v="6"/>
    <m/>
    <m/>
    <x v="9"/>
  </r>
  <r>
    <s v="FCMV01"/>
    <s v="FRANCA"/>
    <s v="RPO"/>
    <n v="16"/>
    <m/>
    <x v="17"/>
    <x v="6"/>
    <m/>
    <m/>
    <x v="9"/>
  </r>
  <r>
    <s v="FCCB01"/>
    <s v="FRANCA"/>
    <s v="RPO"/>
    <n v="16"/>
    <m/>
    <x v="17"/>
    <x v="3"/>
    <m/>
    <m/>
    <x v="9"/>
  </r>
  <r>
    <s v="FCJD02"/>
    <s v="FRANCA"/>
    <s v="RPO"/>
    <n v="16"/>
    <m/>
    <x v="17"/>
    <x v="4"/>
    <m/>
    <m/>
    <x v="9"/>
  </r>
  <r>
    <s v="FSCT01"/>
    <s v="FERNANDO PRESTES"/>
    <s v="RPO"/>
    <n v="16"/>
    <m/>
    <x v="17"/>
    <x v="3"/>
    <m/>
    <m/>
    <x v="9"/>
  </r>
  <r>
    <s v="GXEB01"/>
    <s v="GAVIAO PEIXOTO"/>
    <s v="RPO"/>
    <n v="16"/>
    <m/>
    <x v="36"/>
    <x v="0"/>
    <d v="2017-11-24T00:00:00"/>
    <d v="2017-12-05T00:00:00"/>
    <x v="9"/>
  </r>
  <r>
    <s v="GXEB02"/>
    <s v="GAVIAO PEIXOTO"/>
    <s v="RPO"/>
    <n v="16"/>
    <m/>
    <x v="17"/>
    <x v="6"/>
    <m/>
    <m/>
    <x v="9"/>
  </r>
  <r>
    <s v="GBCT01"/>
    <s v="GUARIBA"/>
    <s v="RPO"/>
    <n v="16"/>
    <m/>
    <x v="17"/>
    <x v="3"/>
    <m/>
    <m/>
    <x v="9"/>
  </r>
  <r>
    <s v="GBRD01"/>
    <s v="GUARIBA"/>
    <s v="RPO"/>
    <n v="16"/>
    <m/>
    <x v="36"/>
    <x v="0"/>
    <d v="2017-11-21T00:00:00"/>
    <d v="2017-12-05T00:00:00"/>
    <x v="9"/>
  </r>
  <r>
    <s v="GZCT01"/>
    <s v="GUATAPARA"/>
    <s v="RPO"/>
    <n v="16"/>
    <m/>
    <x v="17"/>
    <x v="9"/>
    <m/>
    <m/>
    <x v="9"/>
  </r>
  <r>
    <s v="SI6445"/>
    <s v="GUARA"/>
    <s v="RPO"/>
    <n v="16"/>
    <m/>
    <x v="17"/>
    <x v="8"/>
    <m/>
    <m/>
    <x v="9"/>
  </r>
  <r>
    <s v="IOCT02"/>
    <s v="ITAPOLIS"/>
    <s v="RPO"/>
    <n v="16"/>
    <m/>
    <x v="17"/>
    <x v="2"/>
    <m/>
    <m/>
    <x v="9"/>
  </r>
  <r>
    <s v="IERD01"/>
    <s v="IBATE"/>
    <s v="RPO"/>
    <n v="16"/>
    <m/>
    <x v="17"/>
    <x v="7"/>
    <m/>
    <m/>
    <x v="9"/>
  </r>
  <r>
    <s v="GPCT01"/>
    <s v="IGARAPAVA"/>
    <s v="RPO"/>
    <n v="16"/>
    <m/>
    <x v="17"/>
    <x v="7"/>
    <m/>
    <m/>
    <x v="9"/>
  </r>
  <r>
    <s v="GPCT02"/>
    <s v="IGARAPAVA"/>
    <s v="RPO"/>
    <n v="16"/>
    <m/>
    <x v="17"/>
    <x v="7"/>
    <m/>
    <m/>
    <x v="9"/>
  </r>
  <r>
    <s v="IVCT01"/>
    <s v="ITUVERAVA"/>
    <s v="RPO"/>
    <n v="16"/>
    <m/>
    <x v="17"/>
    <x v="3"/>
    <m/>
    <m/>
    <x v="9"/>
  </r>
  <r>
    <s v="IVRD01"/>
    <s v="ITUVERAVA"/>
    <s v="RPO"/>
    <n v="16"/>
    <m/>
    <x v="17"/>
    <x v="8"/>
    <m/>
    <m/>
    <x v="9"/>
  </r>
  <r>
    <s v="SI6270"/>
    <s v="IPUA"/>
    <s v="RPO"/>
    <n v="16"/>
    <m/>
    <x v="17"/>
    <x v="8"/>
    <m/>
    <m/>
    <x v="9"/>
  </r>
  <r>
    <s v="SI6300"/>
    <s v="IBITINGA"/>
    <s v="RPO"/>
    <n v="16"/>
    <m/>
    <x v="17"/>
    <x v="3"/>
    <m/>
    <m/>
    <x v="9"/>
  </r>
  <r>
    <s v="SI6302"/>
    <s v="IBITINGA"/>
    <s v="RPO"/>
    <n v="16"/>
    <m/>
    <x v="17"/>
    <x v="3"/>
    <m/>
    <m/>
    <x v="9"/>
  </r>
  <r>
    <s v="SI6455"/>
    <s v="ITIRAPUA"/>
    <s v="RPO"/>
    <n v="16"/>
    <m/>
    <x v="17"/>
    <x v="8"/>
    <m/>
    <m/>
    <x v="9"/>
  </r>
  <r>
    <s v="JOCT01"/>
    <s v="JABOTICABAL"/>
    <s v="RPO"/>
    <n v="16"/>
    <s v="RPO"/>
    <x v="38"/>
    <x v="1"/>
    <d v="2017-12-26T00:00:00"/>
    <d v="2018-01-05T00:00:00"/>
    <x v="9"/>
  </r>
  <r>
    <s v="JORD01"/>
    <s v="JABOTICABAL"/>
    <s v="RPO"/>
    <n v="16"/>
    <m/>
    <x v="17"/>
    <x v="6"/>
    <m/>
    <m/>
    <x v="9"/>
  </r>
  <r>
    <s v="JORD02"/>
    <s v="JABOTICABAL"/>
    <s v="RPO"/>
    <n v="16"/>
    <s v="RPO"/>
    <x v="36"/>
    <x v="1"/>
    <d v="2017-12-26T00:00:00"/>
    <d v="2018-01-05T00:00:00"/>
    <x v="9"/>
  </r>
  <r>
    <s v="JOCT02"/>
    <s v="JABOTICABAL"/>
    <s v="RPO"/>
    <n v="16"/>
    <m/>
    <x v="17"/>
    <x v="7"/>
    <m/>
    <m/>
    <x v="9"/>
  </r>
  <r>
    <s v="JACT01"/>
    <s v="JARDINOPOLIS"/>
    <s v="RPO"/>
    <n v="16"/>
    <m/>
    <x v="17"/>
    <x v="8"/>
    <m/>
    <m/>
    <x v="9"/>
  </r>
  <r>
    <s v="JARD01"/>
    <s v="JARDINOPOLIS"/>
    <s v="RPO"/>
    <n v="16"/>
    <m/>
    <x v="17"/>
    <x v="10"/>
    <m/>
    <m/>
    <x v="9"/>
  </r>
  <r>
    <s v="JARD02"/>
    <s v="JARDINOPOLIS"/>
    <s v="RPO"/>
    <n v="16"/>
    <s v="RPO"/>
    <x v="36"/>
    <x v="1"/>
    <d v="2017-12-11T00:00:00"/>
    <d v="2018-01-05T00:00:00"/>
    <x v="9"/>
  </r>
  <r>
    <s v="JARD03"/>
    <s v="JARDINOPOLIS"/>
    <s v="RPO"/>
    <n v="16"/>
    <s v="RPO"/>
    <x v="36"/>
    <x v="1"/>
    <d v="2017-12-12T00:00:00"/>
    <d v="2018-01-05T00:00:00"/>
    <x v="9"/>
  </r>
  <r>
    <s v="JKCT02"/>
    <s v="JERIQUARA"/>
    <s v="RPO"/>
    <n v="16"/>
    <m/>
    <x v="17"/>
    <x v="2"/>
    <m/>
    <m/>
    <x v="9"/>
  </r>
  <r>
    <s v="LTCT01"/>
    <s v="LUIS ANTONIO"/>
    <s v="RPO"/>
    <n v="16"/>
    <m/>
    <x v="17"/>
    <x v="8"/>
    <m/>
    <m/>
    <x v="9"/>
  </r>
  <r>
    <s v="SI6470"/>
    <s v="MORRO AGUDO"/>
    <s v="RPO"/>
    <n v="16"/>
    <m/>
    <x v="17"/>
    <x v="4"/>
    <m/>
    <m/>
    <x v="9"/>
  </r>
  <r>
    <s v="EOCT01"/>
    <s v="MIGUELOPOLIS"/>
    <s v="RPO"/>
    <n v="16"/>
    <m/>
    <x v="17"/>
    <x v="5"/>
    <m/>
    <m/>
    <x v="9"/>
  </r>
  <r>
    <s v="KCCT01"/>
    <s v="MOTUCA"/>
    <s v="RPO"/>
    <n v="16"/>
    <s v="RPO"/>
    <x v="36"/>
    <x v="1"/>
    <d v="2017-12-26T00:00:00"/>
    <d v="2018-01-05T00:00:00"/>
    <x v="9"/>
  </r>
  <r>
    <s v="MNCT01"/>
    <s v="MONTE ALTO"/>
    <s v="RPO"/>
    <n v="16"/>
    <m/>
    <x v="17"/>
    <x v="6"/>
    <m/>
    <m/>
    <x v="9"/>
  </r>
  <r>
    <s v="MTRD01"/>
    <s v="MATAO"/>
    <s v="RPO"/>
    <n v="16"/>
    <m/>
    <x v="17"/>
    <x v="11"/>
    <m/>
    <m/>
    <x v="9"/>
  </r>
  <r>
    <s v="MTRD02"/>
    <s v="MATAO"/>
    <s v="RPO"/>
    <n v="16"/>
    <m/>
    <x v="17"/>
    <x v="5"/>
    <m/>
    <m/>
    <x v="9"/>
  </r>
  <r>
    <s v="MTRD03"/>
    <s v="MATAO"/>
    <s v="RPO"/>
    <n v="16"/>
    <s v="RPO"/>
    <x v="36"/>
    <x v="1"/>
    <d v="2017-12-18T00:00:00"/>
    <d v="2018-01-05T00:00:00"/>
    <x v="9"/>
  </r>
  <r>
    <s v="MTRD04"/>
    <s v="MATAO"/>
    <s v="RPO"/>
    <n v="16"/>
    <s v="RPO"/>
    <x v="36"/>
    <x v="1"/>
    <d v="2017-12-26T00:00:00"/>
    <d v="2018-01-05T00:00:00"/>
    <x v="9"/>
  </r>
  <r>
    <s v="MTVG01"/>
    <s v="MATAO"/>
    <s v="RPO"/>
    <n v="16"/>
    <m/>
    <x v="17"/>
    <x v="3"/>
    <m/>
    <m/>
    <x v="9"/>
  </r>
  <r>
    <s v="MTIV01"/>
    <s v="MATAO"/>
    <s v="RPO"/>
    <n v="16"/>
    <m/>
    <x v="17"/>
    <x v="11"/>
    <m/>
    <m/>
    <x v="9"/>
  </r>
  <r>
    <s v="EUCT01"/>
    <s v="NOVA EUROPA"/>
    <s v="RPO"/>
    <n v="16"/>
    <m/>
    <x v="17"/>
    <x v="4"/>
    <m/>
    <m/>
    <x v="9"/>
  </r>
  <r>
    <s v="NUCT01"/>
    <s v="NUPORANGA"/>
    <s v="RPO"/>
    <n v="16"/>
    <m/>
    <x v="36"/>
    <x v="0"/>
    <d v="2017-11-20T00:00:00"/>
    <d v="2017-12-05T00:00:00"/>
    <x v="9"/>
  </r>
  <r>
    <s v="OLCT01"/>
    <s v="ORLANDIA"/>
    <s v="RPO"/>
    <n v="16"/>
    <m/>
    <x v="17"/>
    <x v="5"/>
    <m/>
    <m/>
    <x v="9"/>
  </r>
  <r>
    <s v="SI6500"/>
    <s v="PATROCINIO PAULISTA"/>
    <s v="RPO"/>
    <n v="16"/>
    <m/>
    <x v="17"/>
    <x v="8"/>
    <m/>
    <m/>
    <x v="9"/>
  </r>
  <r>
    <s v="OOCT01"/>
    <s v="PRADOPOLIS"/>
    <s v="RPO"/>
    <n v="16"/>
    <m/>
    <x v="17"/>
    <x v="9"/>
    <m/>
    <m/>
    <x v="9"/>
  </r>
  <r>
    <s v="EHCT01"/>
    <s v="PEDREGULHO"/>
    <s v="RPO"/>
    <n v="16"/>
    <m/>
    <x v="17"/>
    <x v="6"/>
    <m/>
    <m/>
    <x v="9"/>
  </r>
  <r>
    <s v="EHRDRP"/>
    <s v="PEDREGULHO"/>
    <s v="RPO"/>
    <n v="16"/>
    <m/>
    <x v="17"/>
    <x v="6"/>
    <m/>
    <m/>
    <x v="9"/>
  </r>
  <r>
    <s v="PUFP01"/>
    <s v="PITANGUEIRAS"/>
    <s v="RPO"/>
    <n v="16"/>
    <m/>
    <x v="17"/>
    <x v="11"/>
    <m/>
    <m/>
    <x v="9"/>
  </r>
  <r>
    <s v="PURD01"/>
    <s v="PITANGUEIRAS"/>
    <s v="RPO"/>
    <n v="16"/>
    <m/>
    <x v="17"/>
    <x v="7"/>
    <m/>
    <m/>
    <x v="9"/>
  </r>
  <r>
    <s v="SI6085"/>
    <s v="PONTAL"/>
    <s v="RPO"/>
    <n v="16"/>
    <m/>
    <x v="17"/>
    <x v="7"/>
    <m/>
    <m/>
    <x v="9"/>
  </r>
  <r>
    <s v="RYCT01"/>
    <s v="RIBEIRAO BONITO"/>
    <s v="RPO"/>
    <n v="16"/>
    <m/>
    <x v="17"/>
    <x v="9"/>
    <m/>
    <m/>
    <x v="9"/>
  </r>
  <r>
    <s v="SI6515"/>
    <s v="RIFAINA"/>
    <s v="RPO"/>
    <n v="16"/>
    <m/>
    <x v="17"/>
    <x v="11"/>
    <m/>
    <m/>
    <x v="9"/>
  </r>
  <r>
    <s v="RKCT01"/>
    <s v="RINCAO"/>
    <s v="RPO"/>
    <n v="16"/>
    <m/>
    <x v="17"/>
    <x v="10"/>
    <m/>
    <m/>
    <x v="9"/>
  </r>
  <r>
    <s v="BFJA01"/>
    <s v="RIBEIRAO PRETO"/>
    <s v="RPO"/>
    <n v="16"/>
    <m/>
    <x v="17"/>
    <x v="5"/>
    <m/>
    <m/>
    <x v="9"/>
  </r>
  <r>
    <s v="RTAI01"/>
    <s v="RIBEIRAO PRETO"/>
    <s v="RPO"/>
    <n v="16"/>
    <m/>
    <x v="17"/>
    <x v="11"/>
    <m/>
    <m/>
    <x v="9"/>
  </r>
  <r>
    <s v="RTCE01"/>
    <s v="RIBEIRAO PRETO"/>
    <s v="RPO"/>
    <n v="16"/>
    <m/>
    <x v="17"/>
    <x v="5"/>
    <m/>
    <m/>
    <x v="9"/>
  </r>
  <r>
    <s v="RTCR01"/>
    <s v="RIBEIRAO PRETO"/>
    <s v="RPO"/>
    <n v="16"/>
    <m/>
    <x v="17"/>
    <x v="6"/>
    <m/>
    <m/>
    <x v="9"/>
  </r>
  <r>
    <s v="RTCT01"/>
    <s v="RIBEIRAO PRETO"/>
    <s v="RPO"/>
    <n v="16"/>
    <m/>
    <x v="17"/>
    <x v="5"/>
    <m/>
    <m/>
    <x v="9"/>
  </r>
  <r>
    <s v="RTCT02"/>
    <s v="RIBEIRAO PRETO"/>
    <s v="RPO"/>
    <n v="16"/>
    <m/>
    <x v="17"/>
    <x v="11"/>
    <m/>
    <m/>
    <x v="9"/>
  </r>
  <r>
    <s v="RTCT03"/>
    <s v="RIBEIRAO PRETO"/>
    <s v="RPO"/>
    <n v="16"/>
    <m/>
    <x v="17"/>
    <x v="5"/>
    <m/>
    <m/>
    <x v="9"/>
  </r>
  <r>
    <s v="ARPO01"/>
    <s v="RIBEIRAO PRETO"/>
    <s v="RPO"/>
    <n v="16"/>
    <m/>
    <x v="17"/>
    <x v="6"/>
    <m/>
    <m/>
    <x v="9"/>
  </r>
  <r>
    <s v="RTJA01"/>
    <s v="RIBEIRAO PRETO"/>
    <s v="RPO"/>
    <n v="16"/>
    <m/>
    <x v="17"/>
    <x v="11"/>
    <m/>
    <m/>
    <x v="9"/>
  </r>
  <r>
    <s v="SI6008"/>
    <s v="RIBEIRAO PRETO"/>
    <s v="RPO"/>
    <n v="16"/>
    <m/>
    <x v="17"/>
    <x v="9"/>
    <m/>
    <m/>
    <x v="9"/>
  </r>
  <r>
    <s v="RTJF01"/>
    <s v="RIBEIRAO PRETO"/>
    <s v="RPO"/>
    <n v="16"/>
    <m/>
    <x v="17"/>
    <x v="10"/>
    <m/>
    <m/>
    <x v="9"/>
  </r>
  <r>
    <s v="RTJG01"/>
    <s v="RIBEIRAO PRETO"/>
    <s v="RPO"/>
    <n v="16"/>
    <m/>
    <x v="17"/>
    <x v="10"/>
    <m/>
    <m/>
    <x v="9"/>
  </r>
  <r>
    <s v="RTJI01"/>
    <s v="RIBEIRAO PRETO"/>
    <s v="RPO"/>
    <n v="16"/>
    <m/>
    <x v="17"/>
    <x v="4"/>
    <m/>
    <m/>
    <x v="9"/>
  </r>
  <r>
    <s v="RTJJ01"/>
    <s v="RIBEIRAO PRETO"/>
    <s v="RPO"/>
    <n v="16"/>
    <m/>
    <x v="17"/>
    <x v="5"/>
    <m/>
    <m/>
    <x v="9"/>
  </r>
  <r>
    <s v="RTJM01"/>
    <s v="RIBEIRAO PRETO"/>
    <s v="RPO"/>
    <n v="16"/>
    <m/>
    <x v="17"/>
    <x v="9"/>
    <m/>
    <m/>
    <x v="9"/>
  </r>
  <r>
    <s v="RTJP01"/>
    <s v="RIBEIRAO PRETO"/>
    <s v="RPO"/>
    <n v="16"/>
    <m/>
    <x v="36"/>
    <x v="0"/>
    <d v="2017-12-04T00:00:00"/>
    <d v="2017-12-05T00:00:00"/>
    <x v="9"/>
  </r>
  <r>
    <s v="RTJS02"/>
    <s v="RIBEIRAO PRETO"/>
    <s v="RPO"/>
    <n v="16"/>
    <m/>
    <x v="38"/>
    <x v="0"/>
    <d v="2017-12-04T00:00:00"/>
    <d v="2017-12-05T00:00:00"/>
    <x v="9"/>
  </r>
  <r>
    <s v="RTJU01"/>
    <s v="RIBEIRAO PRETO"/>
    <s v="RPO"/>
    <n v="16"/>
    <m/>
    <x v="17"/>
    <x v="4"/>
    <m/>
    <m/>
    <x v="9"/>
  </r>
  <r>
    <s v="RTLG01"/>
    <s v="RIBEIRAO PRETO"/>
    <s v="RPO"/>
    <n v="16"/>
    <m/>
    <x v="17"/>
    <x v="8"/>
    <m/>
    <m/>
    <x v="9"/>
  </r>
  <r>
    <s v="RTPF01"/>
    <s v="RIBEIRAO PRETO"/>
    <s v="RPO"/>
    <n v="16"/>
    <m/>
    <x v="36"/>
    <x v="0"/>
    <d v="2017-11-14T00:00:00"/>
    <d v="2017-11-22T00:00:00"/>
    <x v="9"/>
  </r>
  <r>
    <s v="RTPI01"/>
    <s v="RIBEIRAO PRETO"/>
    <s v="RPO"/>
    <n v="16"/>
    <m/>
    <x v="17"/>
    <x v="4"/>
    <m/>
    <m/>
    <x v="9"/>
  </r>
  <r>
    <s v="RTQD01"/>
    <s v="RIBEIRAO PRETO"/>
    <s v="RPO"/>
    <n v="16"/>
    <s v="RPO"/>
    <x v="39"/>
    <x v="1"/>
    <d v="2017-12-26T00:00:00"/>
    <d v="2018-01-05T00:00:00"/>
    <x v="9"/>
  </r>
  <r>
    <s v="RTRD01"/>
    <s v="RIBEIRAO PRETO"/>
    <s v="RPO"/>
    <n v="16"/>
    <m/>
    <x v="17"/>
    <x v="10"/>
    <m/>
    <m/>
    <x v="9"/>
  </r>
  <r>
    <s v="RTRT01"/>
    <s v="RIBEIRAO PRETO"/>
    <s v="RPO"/>
    <n v="16"/>
    <m/>
    <x v="17"/>
    <x v="10"/>
    <m/>
    <m/>
    <x v="9"/>
  </r>
  <r>
    <s v="RTSZ01"/>
    <s v="RIBEIRAO PRETO"/>
    <s v="RPO"/>
    <n v="16"/>
    <m/>
    <x v="17"/>
    <x v="8"/>
    <m/>
    <m/>
    <x v="9"/>
  </r>
  <r>
    <s v="RTUU01"/>
    <s v="RIBEIRAO PRETO"/>
    <s v="RPO"/>
    <n v="16"/>
    <m/>
    <x v="36"/>
    <x v="0"/>
    <d v="2017-11-10T00:00:00"/>
    <d v="2017-11-22T00:00:00"/>
    <x v="9"/>
  </r>
  <r>
    <s v="RTVE01"/>
    <s v="RIBEIRAO PRETO"/>
    <s v="RPO"/>
    <n v="16"/>
    <m/>
    <x v="17"/>
    <x v="11"/>
    <m/>
    <m/>
    <x v="9"/>
  </r>
  <r>
    <s v="RTVS01"/>
    <s v="RIBEIRAO PRETO"/>
    <s v="RPO"/>
    <n v="16"/>
    <m/>
    <x v="17"/>
    <x v="6"/>
    <m/>
    <m/>
    <x v="9"/>
  </r>
  <r>
    <s v="RTVT01"/>
    <s v="RIBEIRAO PRETO"/>
    <s v="RPO"/>
    <n v="16"/>
    <m/>
    <x v="17"/>
    <x v="5"/>
    <m/>
    <m/>
    <x v="9"/>
  </r>
  <r>
    <s v="RTVV01"/>
    <s v="RIBEIRAO PRETO"/>
    <s v="RPO"/>
    <n v="16"/>
    <s v="RPO"/>
    <x v="36"/>
    <x v="1"/>
    <d v="2017-12-21T00:00:00"/>
    <d v="2018-01-05T00:00:00"/>
    <x v="9"/>
  </r>
  <r>
    <s v="RTCR02"/>
    <s v="RIBEIRAO PRETO"/>
    <s v="RPO"/>
    <n v="16"/>
    <m/>
    <x v="17"/>
    <x v="6"/>
    <m/>
    <m/>
    <x v="9"/>
  </r>
  <r>
    <s v="RTAIRP"/>
    <s v="RIBEIRAO PRETO"/>
    <s v="RPO"/>
    <n v="16"/>
    <m/>
    <x v="17"/>
    <x v="7"/>
    <m/>
    <m/>
    <x v="9"/>
  </r>
  <r>
    <s v="RTUN01"/>
    <s v="RIBEIRAO PRETO"/>
    <s v="RPO"/>
    <n v="16"/>
    <m/>
    <x v="40"/>
    <x v="0"/>
    <d v="2017-11-28T00:00:00"/>
    <d v="2017-12-05T00:00:00"/>
    <x v="9"/>
  </r>
  <r>
    <s v="RTVF02"/>
    <s v="RIBEIRAO PRETO"/>
    <s v="RPO"/>
    <n v="16"/>
    <m/>
    <x v="36"/>
    <x v="0"/>
    <d v="2017-11-21T00:00:00"/>
    <d v="2017-11-22T00:00:00"/>
    <x v="9"/>
  </r>
  <r>
    <s v="RTJJ02"/>
    <s v="RIBEIRAO PRETO"/>
    <s v="RPO"/>
    <n v="16"/>
    <m/>
    <x v="17"/>
    <x v="9"/>
    <m/>
    <m/>
    <x v="9"/>
  </r>
  <r>
    <s v="RTCT05"/>
    <s v="RIBEIRAO PRETO"/>
    <s v="RPO"/>
    <n v="16"/>
    <m/>
    <x v="17"/>
    <x v="3"/>
    <m/>
    <m/>
    <x v="9"/>
  </r>
  <r>
    <s v="RTCB02"/>
    <s v="RIBEIRAO PRETO"/>
    <s v="RPO"/>
    <n v="16"/>
    <m/>
    <x v="17"/>
    <x v="9"/>
    <m/>
    <m/>
    <x v="9"/>
  </r>
  <r>
    <s v="RTCT08"/>
    <s v="RIBEIRAO PRETO"/>
    <s v="RPO"/>
    <n v="16"/>
    <m/>
    <x v="17"/>
    <x v="9"/>
    <m/>
    <m/>
    <x v="9"/>
  </r>
  <r>
    <s v="RTVD02"/>
    <s v="RIBEIRAO PRETO"/>
    <s v="RPO"/>
    <n v="16"/>
    <m/>
    <x v="17"/>
    <x v="10"/>
    <m/>
    <m/>
    <x v="9"/>
  </r>
  <r>
    <s v="RTJS03"/>
    <s v="RIBEIRAO PRETO"/>
    <s v="RPO"/>
    <n v="16"/>
    <m/>
    <x v="17"/>
    <x v="11"/>
    <m/>
    <m/>
    <x v="9"/>
  </r>
  <r>
    <s v="RTCR03"/>
    <s v="RIBEIRAO PRETO"/>
    <s v="RPO"/>
    <n v="16"/>
    <m/>
    <x v="17"/>
    <x v="8"/>
    <m/>
    <m/>
    <x v="9"/>
  </r>
  <r>
    <s v="RTAM02"/>
    <s v="RIBEIRAO PRETO"/>
    <s v="RPO"/>
    <n v="16"/>
    <m/>
    <x v="17"/>
    <x v="2"/>
    <m/>
    <m/>
    <x v="9"/>
  </r>
  <r>
    <s v="RTJI02"/>
    <s v="RIBEIRAO PRETO"/>
    <s v="RPO"/>
    <n v="16"/>
    <m/>
    <x v="17"/>
    <x v="4"/>
    <m/>
    <m/>
    <x v="9"/>
  </r>
  <r>
    <s v="SLSIX680"/>
    <s v="RIBEIRAO PRETO"/>
    <s v="RPO"/>
    <n v="16"/>
    <m/>
    <x v="17"/>
    <x v="10"/>
    <m/>
    <m/>
    <x v="9"/>
  </r>
  <r>
    <s v="SI6510"/>
    <s v="RIBEIRAO CORRENTE"/>
    <s v="RPO"/>
    <n v="16"/>
    <m/>
    <x v="17"/>
    <x v="3"/>
    <m/>
    <m/>
    <x v="9"/>
  </r>
  <r>
    <s v="RERD01"/>
    <s v="RESTINGA"/>
    <s v="RPO"/>
    <n v="16"/>
    <m/>
    <x v="17"/>
    <x v="10"/>
    <m/>
    <m/>
    <x v="9"/>
  </r>
  <r>
    <s v="RECN01"/>
    <s v="RESTINGA"/>
    <s v="RPO"/>
    <n v="16"/>
    <m/>
    <x v="17"/>
    <x v="11"/>
    <m/>
    <m/>
    <x v="9"/>
  </r>
  <r>
    <s v="SI6550"/>
    <s v="SAO JOSE DA BELA VISTA"/>
    <s v="RPO"/>
    <n v="16"/>
    <m/>
    <x v="17"/>
    <x v="9"/>
    <m/>
    <m/>
    <x v="9"/>
  </r>
  <r>
    <s v="SI6108"/>
    <s v="SAO CARLOS"/>
    <s v="RPO"/>
    <n v="16"/>
    <m/>
    <x v="17"/>
    <x v="10"/>
    <m/>
    <m/>
    <x v="9"/>
  </r>
  <r>
    <s v="SI6100"/>
    <s v="SAO CARLOS"/>
    <s v="RPO"/>
    <n v="16"/>
    <m/>
    <x v="36"/>
    <x v="0"/>
    <d v="2017-12-04T00:00:00"/>
    <d v="2017-12-04T00:00:00"/>
    <x v="9"/>
  </r>
  <r>
    <s v="SI6102"/>
    <s v="SAO CARLOS"/>
    <s v="RPO"/>
    <n v="16"/>
    <m/>
    <x v="17"/>
    <x v="10"/>
    <m/>
    <m/>
    <x v="9"/>
  </r>
  <r>
    <s v="SI6105"/>
    <s v="SAO CARLOS"/>
    <s v="RPO"/>
    <n v="16"/>
    <m/>
    <x v="17"/>
    <x v="9"/>
    <m/>
    <m/>
    <x v="9"/>
  </r>
  <r>
    <s v="SI6103"/>
    <s v="SAO CARLOS"/>
    <s v="RPO"/>
    <n v="16"/>
    <m/>
    <x v="17"/>
    <x v="11"/>
    <m/>
    <m/>
    <x v="9"/>
  </r>
  <r>
    <s v="SKRD01"/>
    <s v="SAO CARLOS"/>
    <s v="RPO"/>
    <n v="16"/>
    <m/>
    <x v="17"/>
    <x v="5"/>
    <m/>
    <m/>
    <x v="9"/>
  </r>
  <r>
    <s v="SI6106"/>
    <s v="SAO CARLOS"/>
    <s v="RPO"/>
    <n v="16"/>
    <m/>
    <x v="17"/>
    <x v="11"/>
    <m/>
    <m/>
    <x v="9"/>
  </r>
  <r>
    <s v="SI6104"/>
    <s v="SAO CARLOS"/>
    <s v="RPO"/>
    <n v="16"/>
    <m/>
    <x v="17"/>
    <x v="7"/>
    <m/>
    <m/>
    <x v="9"/>
  </r>
  <r>
    <s v="SI6101"/>
    <s v="SAO CARLOS"/>
    <s v="RPO"/>
    <n v="16"/>
    <m/>
    <x v="17"/>
    <x v="5"/>
    <m/>
    <m/>
    <x v="9"/>
  </r>
  <r>
    <s v="SI6107"/>
    <s v="SAO CARLOS"/>
    <s v="RPO"/>
    <n v="16"/>
    <m/>
    <x v="17"/>
    <x v="5"/>
    <m/>
    <m/>
    <x v="9"/>
  </r>
  <r>
    <s v="SI6109"/>
    <s v="SAO CARLOS"/>
    <s v="RPO"/>
    <n v="16"/>
    <m/>
    <x v="17"/>
    <x v="9"/>
    <m/>
    <m/>
    <x v="9"/>
  </r>
  <r>
    <s v="SI6110"/>
    <s v="SAO CARLOS"/>
    <s v="RPO"/>
    <n v="16"/>
    <m/>
    <x v="17"/>
    <x v="9"/>
    <m/>
    <m/>
    <x v="9"/>
  </r>
  <r>
    <s v="SI6112"/>
    <s v="SAO CARLOS"/>
    <s v="RPO"/>
    <n v="16"/>
    <m/>
    <x v="17"/>
    <x v="11"/>
    <m/>
    <m/>
    <x v="9"/>
  </r>
  <r>
    <s v="HECT01"/>
    <s v="SANTA ERNESTINA"/>
    <s v="RPO"/>
    <n v="16"/>
    <m/>
    <x v="17"/>
    <x v="6"/>
    <m/>
    <m/>
    <x v="9"/>
  </r>
  <r>
    <s v="SI6545"/>
    <s v="SANTO ANTONIO DA ALEGRIA"/>
    <s v="RPO"/>
    <n v="16"/>
    <m/>
    <x v="17"/>
    <x v="5"/>
    <m/>
    <m/>
    <x v="9"/>
  </r>
  <r>
    <s v="LYCT01"/>
    <s v="SANTA LUCIA"/>
    <s v="RPO"/>
    <n v="16"/>
    <m/>
    <x v="36"/>
    <x v="0"/>
    <d v="2017-11-22T00:00:00"/>
    <d v="2017-12-05T00:00:00"/>
    <x v="9"/>
  </r>
  <r>
    <s v="IMCT01"/>
    <s v="SAO SIMAO"/>
    <s v="RPO"/>
    <n v="16"/>
    <m/>
    <x v="17"/>
    <x v="10"/>
    <m/>
    <m/>
    <x v="9"/>
  </r>
  <r>
    <s v="IMRD01"/>
    <s v="SAO SIMAO"/>
    <s v="RPO"/>
    <n v="16"/>
    <m/>
    <x v="17"/>
    <x v="9"/>
    <m/>
    <m/>
    <x v="9"/>
  </r>
  <r>
    <s v="SI6340"/>
    <s v="SAO JOAQUIM DA BARRA"/>
    <s v="RPO"/>
    <n v="16"/>
    <m/>
    <x v="17"/>
    <x v="8"/>
    <m/>
    <m/>
    <x v="9"/>
  </r>
  <r>
    <s v="SI6341"/>
    <s v="SAO JOAQUIM DA BARRA"/>
    <s v="RPO"/>
    <n v="16"/>
    <m/>
    <x v="17"/>
    <x v="10"/>
    <m/>
    <m/>
    <x v="9"/>
  </r>
  <r>
    <s v="ERCT01"/>
    <s v="SERRANA"/>
    <s v="RPO"/>
    <n v="16"/>
    <m/>
    <x v="17"/>
    <x v="7"/>
    <m/>
    <m/>
    <x v="9"/>
  </r>
  <r>
    <s v="SI6540"/>
    <s v="SANTA ROSA DE VITERBO"/>
    <s v="RPO"/>
    <n v="16"/>
    <s v="RPO"/>
    <x v="36"/>
    <x v="1"/>
    <d v="2017-12-18T00:00:00"/>
    <d v="2018-01-05T00:00:00"/>
    <x v="9"/>
  </r>
  <r>
    <s v="SI6560"/>
    <s v="SERRA AZUL"/>
    <s v="RPO"/>
    <n v="16"/>
    <m/>
    <x v="17"/>
    <x v="9"/>
    <m/>
    <m/>
    <x v="9"/>
  </r>
  <r>
    <s v="SI6526"/>
    <s v="SALES OLIVEIRA"/>
    <s v="RPO"/>
    <n v="16"/>
    <m/>
    <x v="41"/>
    <x v="0"/>
    <d v="2017-11-30T00:00:00"/>
    <d v="2017-12-05T00:00:00"/>
    <x v="9"/>
  </r>
  <r>
    <s v="SI6525"/>
    <s v="SALES OLIVEIRA"/>
    <s v="RPO"/>
    <n v="16"/>
    <m/>
    <x v="17"/>
    <x v="3"/>
    <m/>
    <m/>
    <x v="9"/>
  </r>
  <r>
    <s v="RTJR01"/>
    <s v="SERTAOZINHO"/>
    <s v="RPO"/>
    <n v="16"/>
    <s v="RPO"/>
    <x v="40"/>
    <x v="1"/>
    <s v="S/ ACESSO"/>
    <s v="S/ ACESSO"/>
    <x v="9"/>
  </r>
  <r>
    <s v="SEJF01"/>
    <s v="SERTAOZINHO"/>
    <s v="RPO"/>
    <n v="16"/>
    <s v="RPO"/>
    <x v="41"/>
    <x v="1"/>
    <d v="2017-12-18T00:00:00"/>
    <d v="2018-01-05T00:00:00"/>
    <x v="9"/>
  </r>
  <r>
    <s v="SEJR01"/>
    <s v="SERTAOZINHO"/>
    <s v="RPO"/>
    <n v="16"/>
    <s v="RPO"/>
    <x v="36"/>
    <x v="1"/>
    <d v="2017-12-26T00:00:00"/>
    <d v="2018-01-05T00:00:00"/>
    <x v="9"/>
  </r>
  <r>
    <s v="SEVI01"/>
    <s v="SERTAOZINHO"/>
    <s v="RPO"/>
    <n v="16"/>
    <m/>
    <x v="17"/>
    <x v="3"/>
    <m/>
    <m/>
    <x v="9"/>
  </r>
  <r>
    <s v="SEJJ02"/>
    <s v="SERTAOZINHO"/>
    <s v="RPO"/>
    <n v="16"/>
    <m/>
    <x v="17"/>
    <x v="10"/>
    <m/>
    <m/>
    <x v="9"/>
  </r>
  <r>
    <s v="SI6570"/>
    <s v="TAIACU"/>
    <s v="RPO"/>
    <n v="16"/>
    <m/>
    <x v="17"/>
    <x v="4"/>
    <m/>
    <m/>
    <x v="9"/>
  </r>
  <r>
    <s v="SI7400"/>
    <s v="TAQUARAL"/>
    <s v="RPO"/>
    <n v="16"/>
    <m/>
    <x v="17"/>
    <x v="4"/>
    <m/>
    <m/>
    <x v="9"/>
  </r>
  <r>
    <s v="SI6575"/>
    <s v="TAIUVA"/>
    <s v="RPO"/>
    <n v="16"/>
    <m/>
    <x v="17"/>
    <x v="7"/>
    <m/>
    <m/>
    <x v="9"/>
  </r>
  <r>
    <s v="SI6565"/>
    <s v="TABATINGA"/>
    <s v="RPO"/>
    <n v="16"/>
    <m/>
    <x v="17"/>
    <x v="3"/>
    <m/>
    <m/>
    <x v="9"/>
  </r>
  <r>
    <s v="SI6222"/>
    <s v="TAQUARITINGA"/>
    <s v="RPO"/>
    <n v="16"/>
    <m/>
    <x v="17"/>
    <x v="5"/>
    <m/>
    <m/>
    <x v="9"/>
  </r>
  <r>
    <s v="SI6221"/>
    <s v="TAQUARITINGA"/>
    <s v="RPO"/>
    <n v="16"/>
    <m/>
    <x v="17"/>
    <x v="5"/>
    <m/>
    <m/>
    <x v="9"/>
  </r>
  <r>
    <s v="SI6220"/>
    <s v="TAQUARITINGA"/>
    <s v="RPO"/>
    <n v="16"/>
    <m/>
    <x v="17"/>
    <x v="3"/>
    <m/>
    <m/>
    <x v="9"/>
  </r>
  <r>
    <s v="SI6255"/>
    <s v="VISTA ALEGRE DO ALTO"/>
    <s v="RPO"/>
    <n v="16"/>
    <m/>
    <x v="17"/>
    <x v="11"/>
    <m/>
    <m/>
    <x v="9"/>
  </r>
  <r>
    <s v="AQ001R"/>
    <s v="ARARAQUARA"/>
    <s v="RPO"/>
    <n v="16"/>
    <m/>
    <x v="36"/>
    <x v="0"/>
    <s v="DESATIVADO"/>
    <s v="DESATIVADO"/>
    <x v="9"/>
  </r>
  <r>
    <s v="BBOMW01"/>
    <s v="BORBOREMA"/>
    <s v="RPO"/>
    <n v="16"/>
    <m/>
    <x v="17"/>
    <x v="11"/>
    <m/>
    <m/>
    <x v="9"/>
  </r>
  <r>
    <s v="FC054R"/>
    <s v="FRANCA"/>
    <s v="RPO"/>
    <n v="16"/>
    <m/>
    <x v="17"/>
    <x v="11"/>
    <m/>
    <m/>
    <x v="9"/>
  </r>
  <r>
    <s v="RT168S"/>
    <s v="RIBEIRAO PRETO"/>
    <s v="RPO"/>
    <n v="16"/>
    <m/>
    <x v="42"/>
    <x v="0"/>
    <s v="DESATIVADO"/>
    <s v="DESATIVADO"/>
    <x v="9"/>
  </r>
  <r>
    <s v="SLRMW01"/>
    <s v="SANTO ANTONIO DA ALEGRIA"/>
    <s v="RPO"/>
    <n v="16"/>
    <m/>
    <x v="17"/>
    <x v="11"/>
    <m/>
    <m/>
    <x v="9"/>
  </r>
  <r>
    <s v="TBTMW01"/>
    <s v="TABATINGA"/>
    <s v="RPO"/>
    <n v="16"/>
    <m/>
    <x v="17"/>
    <x v="11"/>
    <m/>
    <m/>
    <x v="9"/>
  </r>
  <r>
    <s v="OKCT02"/>
    <s v="APARECIDA D`OESTE"/>
    <s v="SRR"/>
    <n v="17"/>
    <m/>
    <x v="17"/>
    <x v="3"/>
    <m/>
    <m/>
    <x v="10"/>
  </r>
  <r>
    <s v="FECT02"/>
    <s v="ALVARES FLORENCE"/>
    <s v="SRR"/>
    <n v="17"/>
    <m/>
    <x v="17"/>
    <x v="6"/>
    <m/>
    <m/>
    <x v="10"/>
  </r>
  <r>
    <s v="MZCT01"/>
    <s v="AMERICO DE CAMPOS"/>
    <s v="SRR"/>
    <n v="17"/>
    <m/>
    <x v="17"/>
    <x v="3"/>
    <m/>
    <m/>
    <x v="10"/>
  </r>
  <r>
    <s v="FOCT01"/>
    <s v="ADOLFO"/>
    <s v="SRR"/>
    <n v="17"/>
    <m/>
    <x v="17"/>
    <x v="4"/>
    <m/>
    <m/>
    <x v="10"/>
  </r>
  <r>
    <s v="HYCT01"/>
    <s v="ARIRANHA"/>
    <s v="SRR"/>
    <n v="17"/>
    <m/>
    <x v="17"/>
    <x v="6"/>
    <m/>
    <m/>
    <x v="10"/>
  </r>
  <r>
    <s v="SI7133"/>
    <s v="ALTAIR"/>
    <s v="SRR"/>
    <n v="17"/>
    <m/>
    <x v="17"/>
    <x v="8"/>
    <m/>
    <m/>
    <x v="10"/>
  </r>
  <r>
    <s v="SI7425"/>
    <s v="AURIFLAMA"/>
    <s v="SRR"/>
    <n v="17"/>
    <m/>
    <x v="17"/>
    <x v="11"/>
    <m/>
    <m/>
    <x v="10"/>
  </r>
  <r>
    <s v="BDDI01"/>
    <s v="BEBEDOURO"/>
    <s v="SRR"/>
    <n v="17"/>
    <m/>
    <x v="17"/>
    <x v="2"/>
    <m/>
    <m/>
    <x v="10"/>
  </r>
  <r>
    <s v="BDRD01"/>
    <s v="BEBEDOURO"/>
    <s v="SRR"/>
    <n v="17"/>
    <m/>
    <x v="17"/>
    <x v="6"/>
    <m/>
    <m/>
    <x v="10"/>
  </r>
  <r>
    <s v="BDRD02"/>
    <s v="BEBEDOURO"/>
    <s v="SRR"/>
    <n v="17"/>
    <m/>
    <x v="17"/>
    <x v="8"/>
    <m/>
    <m/>
    <x v="10"/>
  </r>
  <r>
    <s v="BDVE01"/>
    <s v="BEBEDOURO"/>
    <s v="SRR"/>
    <n v="17"/>
    <m/>
    <x v="17"/>
    <x v="6"/>
    <m/>
    <m/>
    <x v="10"/>
  </r>
  <r>
    <s v="BDCT01"/>
    <s v="BEBEDOURO"/>
    <s v="SRR"/>
    <n v="17"/>
    <m/>
    <x v="17"/>
    <x v="7"/>
    <m/>
    <m/>
    <x v="10"/>
  </r>
  <r>
    <s v="BXCT01"/>
    <s v="BALSAMO"/>
    <s v="SRR"/>
    <n v="17"/>
    <m/>
    <x v="17"/>
    <x v="6"/>
    <m/>
    <m/>
    <x v="10"/>
  </r>
  <r>
    <s v="BSBV01"/>
    <s v="BARRETOS"/>
    <s v="SRR"/>
    <n v="17"/>
    <m/>
    <x v="43"/>
    <x v="0"/>
    <d v="2017-11-24T00:00:00"/>
    <d v="2017-12-05T00:00:00"/>
    <x v="10"/>
  </r>
  <r>
    <s v="BSCT01"/>
    <s v="BARRETOS"/>
    <s v="SRR"/>
    <n v="17"/>
    <m/>
    <x v="17"/>
    <x v="9"/>
    <m/>
    <m/>
    <x v="10"/>
  </r>
  <r>
    <s v="BSNC01"/>
    <s v="BARRETOS"/>
    <s v="SRR"/>
    <n v="17"/>
    <m/>
    <x v="43"/>
    <x v="0"/>
    <d v="2017-11-30T00:00:00"/>
    <d v="2017-12-05T00:00:00"/>
    <x v="10"/>
  </r>
  <r>
    <s v="BSPP01"/>
    <s v="BARRETOS"/>
    <s v="SRR"/>
    <n v="17"/>
    <m/>
    <x v="43"/>
    <x v="0"/>
    <d v="2017-11-24T00:00:00"/>
    <d v="2017-12-05T00:00:00"/>
    <x v="10"/>
  </r>
  <r>
    <s v="BSRD01"/>
    <s v="BARRETOS"/>
    <s v="SRR"/>
    <n v="17"/>
    <m/>
    <x v="17"/>
    <x v="2"/>
    <m/>
    <m/>
    <x v="10"/>
  </r>
  <r>
    <s v="BSRD02"/>
    <s v="BARRETOS"/>
    <s v="SRR"/>
    <n v="17"/>
    <m/>
    <x v="43"/>
    <x v="0"/>
    <d v="2017-11-28T00:00:00"/>
    <d v="2017-12-05T00:00:00"/>
    <x v="10"/>
  </r>
  <r>
    <s v="BSRD03"/>
    <s v="BARRETOS"/>
    <s v="SRR"/>
    <n v="17"/>
    <m/>
    <x v="43"/>
    <x v="0"/>
    <d v="2017-11-28T00:00:00"/>
    <d v="2017-12-05T00:00:00"/>
    <x v="10"/>
  </r>
  <r>
    <s v="BSRD04"/>
    <s v="BARRETOS"/>
    <s v="SRR"/>
    <n v="17"/>
    <m/>
    <x v="17"/>
    <x v="6"/>
    <m/>
    <m/>
    <x v="10"/>
  </r>
  <r>
    <s v="BSSI01"/>
    <s v="BARRETOS"/>
    <s v="SRR"/>
    <n v="17"/>
    <m/>
    <x v="17"/>
    <x v="2"/>
    <m/>
    <m/>
    <x v="10"/>
  </r>
  <r>
    <s v="BSSS01"/>
    <s v="BARRETOS"/>
    <s v="SRR"/>
    <n v="17"/>
    <m/>
    <x v="17"/>
    <x v="6"/>
    <m/>
    <m/>
    <x v="10"/>
  </r>
  <r>
    <s v="BSSS02"/>
    <s v="BARRETOS"/>
    <s v="SRR"/>
    <n v="17"/>
    <m/>
    <x v="17"/>
    <x v="6"/>
    <m/>
    <m/>
    <x v="10"/>
  </r>
  <r>
    <s v="SI7163"/>
    <s v="BARRETOS"/>
    <s v="SRR"/>
    <n v="17"/>
    <m/>
    <x v="17"/>
    <x v="11"/>
    <m/>
    <m/>
    <x v="10"/>
  </r>
  <r>
    <s v="SI7164"/>
    <s v="BARRETOS"/>
    <s v="SRR"/>
    <n v="17"/>
    <m/>
    <x v="17"/>
    <x v="2"/>
    <m/>
    <m/>
    <x v="10"/>
  </r>
  <r>
    <s v="SI7165"/>
    <s v="BARRETOS"/>
    <s v="SRR"/>
    <n v="17"/>
    <m/>
    <x v="17"/>
    <x v="11"/>
    <m/>
    <m/>
    <x v="10"/>
  </r>
  <r>
    <s v="SI7136"/>
    <s v="BARRETOS"/>
    <s v="SRR"/>
    <n v="17"/>
    <m/>
    <x v="17"/>
    <x v="11"/>
    <m/>
    <m/>
    <x v="10"/>
  </r>
  <r>
    <s v="SI7139"/>
    <s v="BARRETOS"/>
    <s v="SRR"/>
    <n v="17"/>
    <m/>
    <x v="17"/>
    <x v="11"/>
    <m/>
    <m/>
    <x v="10"/>
  </r>
  <r>
    <s v="SI7160"/>
    <s v="BARRETOS"/>
    <s v="SRR"/>
    <n v="17"/>
    <m/>
    <x v="17"/>
    <x v="3"/>
    <m/>
    <m/>
    <x v="10"/>
  </r>
  <r>
    <s v="SI7112"/>
    <s v="BARRETOS"/>
    <s v="SRR"/>
    <n v="17"/>
    <m/>
    <x v="17"/>
    <x v="11"/>
    <m/>
    <m/>
    <x v="10"/>
  </r>
  <r>
    <s v="SI7161"/>
    <s v="BARRETOS"/>
    <s v="SRR"/>
    <n v="17"/>
    <m/>
    <x v="17"/>
    <x v="11"/>
    <m/>
    <m/>
    <x v="10"/>
  </r>
  <r>
    <s v="SI7162"/>
    <s v="BARRETOS"/>
    <s v="SRR"/>
    <n v="17"/>
    <m/>
    <x v="17"/>
    <x v="11"/>
    <m/>
    <m/>
    <x v="10"/>
  </r>
  <r>
    <s v="SI7113"/>
    <s v="BARRETOS"/>
    <s v="SRR"/>
    <n v="17"/>
    <m/>
    <x v="17"/>
    <x v="11"/>
    <m/>
    <m/>
    <x v="10"/>
  </r>
  <r>
    <s v="SI7114"/>
    <s v="BARRETOS"/>
    <s v="SRR"/>
    <n v="17"/>
    <m/>
    <x v="17"/>
    <x v="4"/>
    <m/>
    <m/>
    <x v="10"/>
  </r>
  <r>
    <s v="BBCT01"/>
    <s v="BADY BASSITT"/>
    <s v="SRR"/>
    <n v="17"/>
    <m/>
    <x v="17"/>
    <x v="2"/>
    <m/>
    <m/>
    <x v="10"/>
  </r>
  <r>
    <s v="GUCT01"/>
    <s v="CATIGUA"/>
    <s v="SRR"/>
    <n v="17"/>
    <m/>
    <x v="43"/>
    <x v="0"/>
    <d v="2017-11-14T00:00:00"/>
    <d v="2017-12-05T00:00:00"/>
    <x v="10"/>
  </r>
  <r>
    <s v="GURD01"/>
    <s v="CATIGUA"/>
    <s v="SRR"/>
    <n v="17"/>
    <s v="SRR"/>
    <x v="43"/>
    <x v="1"/>
    <d v="2017-12-18T00:00:00"/>
    <d v="2018-01-05T00:00:00"/>
    <x v="10"/>
  </r>
  <r>
    <s v="CECT01"/>
    <s v="CEDRAL"/>
    <s v="SRR"/>
    <n v="17"/>
    <m/>
    <x v="17"/>
    <x v="9"/>
    <m/>
    <m/>
    <x v="10"/>
  </r>
  <r>
    <s v="KJCT01"/>
    <s v="CAJOBI"/>
    <s v="SRR"/>
    <n v="17"/>
    <m/>
    <x v="17"/>
    <x v="2"/>
    <m/>
    <m/>
    <x v="10"/>
  </r>
  <r>
    <s v="OBRD01"/>
    <s v="COLOMBIA"/>
    <s v="SRR"/>
    <n v="17"/>
    <m/>
    <x v="17"/>
    <x v="4"/>
    <m/>
    <m/>
    <x v="10"/>
  </r>
  <r>
    <s v="KOCT01"/>
    <s v="COLINA"/>
    <s v="SRR"/>
    <n v="17"/>
    <m/>
    <x v="17"/>
    <x v="7"/>
    <m/>
    <m/>
    <x v="10"/>
  </r>
  <r>
    <s v="KORD01"/>
    <s v="COLINA"/>
    <s v="SRR"/>
    <n v="17"/>
    <m/>
    <x v="17"/>
    <x v="9"/>
    <m/>
    <m/>
    <x v="10"/>
  </r>
  <r>
    <s v="KSCT01"/>
    <s v="CARDOSO"/>
    <s v="SRR"/>
    <n v="17"/>
    <m/>
    <x v="17"/>
    <x v="3"/>
    <m/>
    <m/>
    <x v="10"/>
  </r>
  <r>
    <s v="SI7460"/>
    <s v="COSMORAMA"/>
    <s v="SRR"/>
    <n v="17"/>
    <m/>
    <x v="17"/>
    <x v="9"/>
    <m/>
    <m/>
    <x v="10"/>
  </r>
  <r>
    <s v="CXCT01"/>
    <s v="COSMORAMA"/>
    <s v="SRR"/>
    <n v="17"/>
    <m/>
    <x v="17"/>
    <x v="2"/>
    <m/>
    <m/>
    <x v="10"/>
  </r>
  <r>
    <s v="CTCT02"/>
    <s v="CATANDUVA"/>
    <s v="SRR"/>
    <n v="17"/>
    <s v="SRR"/>
    <x v="43"/>
    <x v="1"/>
    <d v="2018-01-03T00:00:00"/>
    <d v="2018-01-05T00:00:00"/>
    <x v="10"/>
  </r>
  <r>
    <s v="CTJB02"/>
    <s v="CATANDUVA"/>
    <s v="SRR"/>
    <n v="17"/>
    <m/>
    <x v="17"/>
    <x v="9"/>
    <m/>
    <m/>
    <x v="10"/>
  </r>
  <r>
    <s v="CTJB03"/>
    <s v="CATANDUVA"/>
    <s v="SRR"/>
    <n v="17"/>
    <m/>
    <x v="17"/>
    <x v="6"/>
    <m/>
    <m/>
    <x v="10"/>
  </r>
  <r>
    <s v="SI7465"/>
    <s v="ELISIARIO"/>
    <s v="SRR"/>
    <n v="17"/>
    <m/>
    <x v="17"/>
    <x v="5"/>
    <m/>
    <m/>
    <x v="10"/>
  </r>
  <r>
    <s v="EDRD01"/>
    <s v="ESTRELA D`OESTE"/>
    <s v="SRR"/>
    <n v="17"/>
    <m/>
    <x v="17"/>
    <x v="6"/>
    <m/>
    <m/>
    <x v="10"/>
  </r>
  <r>
    <s v="DXEMRP"/>
    <s v="EMBAUBA"/>
    <s v="SRR"/>
    <n v="17"/>
    <m/>
    <x v="17"/>
    <x v="7"/>
    <m/>
    <m/>
    <x v="10"/>
  </r>
  <r>
    <s v="FICT01"/>
    <s v="FLOREAL"/>
    <s v="SRR"/>
    <n v="17"/>
    <m/>
    <x v="17"/>
    <x v="8"/>
    <m/>
    <m/>
    <x v="10"/>
  </r>
  <r>
    <s v="FNCR02"/>
    <s v="FERNANDOPOLIS"/>
    <s v="SRR"/>
    <n v="17"/>
    <m/>
    <x v="17"/>
    <x v="6"/>
    <m/>
    <m/>
    <x v="10"/>
  </r>
  <r>
    <s v="FNJA02"/>
    <s v="FERNANDOPOLIS"/>
    <s v="SRR"/>
    <n v="17"/>
    <m/>
    <x v="17"/>
    <x v="8"/>
    <m/>
    <m/>
    <x v="10"/>
  </r>
  <r>
    <s v="FNCO01"/>
    <s v="FERNANDOPOLIS"/>
    <s v="SRR"/>
    <n v="17"/>
    <m/>
    <x v="17"/>
    <x v="2"/>
    <m/>
    <m/>
    <x v="10"/>
  </r>
  <r>
    <s v="SI7495"/>
    <s v="GUARACI"/>
    <s v="SRR"/>
    <n v="17"/>
    <m/>
    <x v="17"/>
    <x v="8"/>
    <m/>
    <m/>
    <x v="10"/>
  </r>
  <r>
    <s v="OXCT02"/>
    <s v="GUARANI D`OESTE"/>
    <s v="SRR"/>
    <n v="17"/>
    <m/>
    <x v="17"/>
    <x v="7"/>
    <m/>
    <m/>
    <x v="10"/>
  </r>
  <r>
    <s v="GICT01"/>
    <s v="GUAIRA"/>
    <s v="SRR"/>
    <n v="17"/>
    <m/>
    <x v="17"/>
    <x v="8"/>
    <m/>
    <m/>
    <x v="10"/>
  </r>
  <r>
    <s v="GFCT01"/>
    <s v="GUAPIACU"/>
    <s v="SRR"/>
    <n v="17"/>
    <m/>
    <x v="17"/>
    <x v="9"/>
    <m/>
    <m/>
    <x v="10"/>
  </r>
  <r>
    <s v="GFRD01"/>
    <s v="GUAPIACU"/>
    <s v="SRR"/>
    <n v="17"/>
    <m/>
    <x v="43"/>
    <x v="0"/>
    <d v="2017-11-21T00:00:00"/>
    <d v="2017-12-04T00:00:00"/>
    <x v="10"/>
  </r>
  <r>
    <s v="GNCT01"/>
    <s v="GENERAL SALGADO"/>
    <s v="SRR"/>
    <n v="17"/>
    <m/>
    <x v="17"/>
    <x v="10"/>
    <m/>
    <m/>
    <x v="10"/>
  </r>
  <r>
    <s v="SI7480"/>
    <s v="GASTAO VIDIGAL"/>
    <s v="SRR"/>
    <n v="17"/>
    <m/>
    <x v="17"/>
    <x v="5"/>
    <m/>
    <m/>
    <x v="10"/>
  </r>
  <r>
    <s v="SI7505"/>
    <s v="GUZOLANDIA"/>
    <s v="SRR"/>
    <n v="17"/>
    <m/>
    <x v="17"/>
    <x v="5"/>
    <m/>
    <m/>
    <x v="10"/>
  </r>
  <r>
    <s v="SI7510"/>
    <s v="ICEM"/>
    <s v="SRR"/>
    <n v="17"/>
    <m/>
    <x v="17"/>
    <x v="4"/>
    <m/>
    <m/>
    <x v="10"/>
  </r>
  <r>
    <s v="SI7515"/>
    <s v="INDIAPORA"/>
    <s v="SRR"/>
    <n v="17"/>
    <m/>
    <x v="17"/>
    <x v="9"/>
    <m/>
    <m/>
    <x v="10"/>
  </r>
  <r>
    <s v="IJCT01"/>
    <s v="ITAJOBI"/>
    <s v="SRR"/>
    <n v="17"/>
    <m/>
    <x v="17"/>
    <x v="6"/>
    <m/>
    <m/>
    <x v="10"/>
  </r>
  <r>
    <s v="SI7520"/>
    <s v="IPIGUA"/>
    <s v="SRR"/>
    <n v="17"/>
    <m/>
    <x v="17"/>
    <x v="10"/>
    <m/>
    <m/>
    <x v="10"/>
  </r>
  <r>
    <s v="SI7525"/>
    <s v="IRAPUA"/>
    <s v="SRR"/>
    <n v="17"/>
    <m/>
    <x v="17"/>
    <x v="11"/>
    <m/>
    <m/>
    <x v="10"/>
  </r>
  <r>
    <s v="JJRD01"/>
    <s v="JACI"/>
    <s v="SRR"/>
    <n v="17"/>
    <m/>
    <x v="17"/>
    <x v="3"/>
    <m/>
    <m/>
    <x v="10"/>
  </r>
  <r>
    <s v="JJCD01"/>
    <s v="JACI"/>
    <s v="SRR"/>
    <n v="17"/>
    <m/>
    <x v="17"/>
    <x v="4"/>
    <m/>
    <m/>
    <x v="10"/>
  </r>
  <r>
    <s v="JLCT01"/>
    <s v="JALES"/>
    <s v="SRR"/>
    <n v="17"/>
    <m/>
    <x v="17"/>
    <x v="3"/>
    <m/>
    <m/>
    <x v="10"/>
  </r>
  <r>
    <s v="JXCT01"/>
    <s v="JABORANDI"/>
    <s v="SRR"/>
    <n v="17"/>
    <m/>
    <x v="17"/>
    <x v="10"/>
    <m/>
    <m/>
    <x v="10"/>
  </r>
  <r>
    <s v="JFCT01"/>
    <s v="JOSE BONIFACIO"/>
    <s v="SRR"/>
    <n v="17"/>
    <m/>
    <x v="17"/>
    <x v="9"/>
    <m/>
    <m/>
    <x v="10"/>
  </r>
  <r>
    <s v="MWCT01"/>
    <s v="MACAUBAL"/>
    <s v="SRR"/>
    <n v="17"/>
    <m/>
    <x v="17"/>
    <x v="4"/>
    <m/>
    <m/>
    <x v="10"/>
  </r>
  <r>
    <s v="SI7095"/>
    <s v="MAGDA"/>
    <s v="SRR"/>
    <n v="17"/>
    <m/>
    <x v="17"/>
    <x v="4"/>
    <m/>
    <m/>
    <x v="10"/>
  </r>
  <r>
    <s v="SI7545"/>
    <s v="MACEDONIA"/>
    <s v="SRR"/>
    <n v="17"/>
    <m/>
    <x v="17"/>
    <x v="7"/>
    <m/>
    <m/>
    <x v="10"/>
  </r>
  <r>
    <s v="SI7560"/>
    <s v="MERIDIANO"/>
    <s v="SRR"/>
    <n v="17"/>
    <m/>
    <x v="17"/>
    <x v="10"/>
    <m/>
    <m/>
    <x v="10"/>
  </r>
  <r>
    <s v="SI7550"/>
    <s v="MARINOPOLIS"/>
    <s v="SRR"/>
    <n v="17"/>
    <m/>
    <x v="17"/>
    <x v="10"/>
    <m/>
    <m/>
    <x v="10"/>
  </r>
  <r>
    <s v="NKCT01"/>
    <s v="MENDONCA"/>
    <s v="SRR"/>
    <n v="17"/>
    <s v="SRR"/>
    <x v="43"/>
    <x v="1"/>
    <d v="2017-12-22T00:00:00"/>
    <d v="2018-01-05T00:00:00"/>
    <x v="10"/>
  </r>
  <r>
    <s v="OYMO01"/>
    <s v="MONCOES"/>
    <s v="SRR"/>
    <n v="17"/>
    <m/>
    <x v="17"/>
    <x v="3"/>
    <m/>
    <m/>
    <x v="10"/>
  </r>
  <r>
    <s v="MPCT01"/>
    <s v="MONTE APRAZIVEL"/>
    <s v="SRR"/>
    <n v="17"/>
    <s v="SRR"/>
    <x v="43"/>
    <x v="1"/>
    <s v="DESATIVADO"/>
    <s v="DESATIVADO"/>
    <x v="10"/>
  </r>
  <r>
    <s v="MPRD01"/>
    <s v="MONTE APRAZIVEL"/>
    <s v="SRR"/>
    <n v="17"/>
    <m/>
    <x v="17"/>
    <x v="5"/>
    <m/>
    <m/>
    <x v="10"/>
  </r>
  <r>
    <s v="MPCT02"/>
    <s v="MONTE APRAZIVEL"/>
    <s v="SRR"/>
    <n v="17"/>
    <m/>
    <x v="17"/>
    <x v="6"/>
    <m/>
    <m/>
    <x v="10"/>
  </r>
  <r>
    <s v="AZCT01"/>
    <s v="MONTE AZUL PAULISTA"/>
    <s v="SRR"/>
    <n v="17"/>
    <m/>
    <x v="17"/>
    <x v="9"/>
    <m/>
    <m/>
    <x v="10"/>
  </r>
  <r>
    <s v="MSCT01"/>
    <s v="MIRASSOL"/>
    <s v="SRR"/>
    <n v="17"/>
    <m/>
    <x v="17"/>
    <x v="10"/>
    <m/>
    <m/>
    <x v="10"/>
  </r>
  <r>
    <s v="MSRD01"/>
    <s v="MIRASSOL"/>
    <s v="SRR"/>
    <n v="17"/>
    <m/>
    <x v="17"/>
    <x v="7"/>
    <m/>
    <m/>
    <x v="10"/>
  </r>
  <r>
    <s v="MSAE01"/>
    <s v="MIRASSOL"/>
    <s v="SRR"/>
    <n v="17"/>
    <m/>
    <x v="17"/>
    <x v="5"/>
    <m/>
    <m/>
    <x v="10"/>
  </r>
  <r>
    <s v="NVCT01"/>
    <s v="NOVA GRANADA"/>
    <s v="SRR"/>
    <n v="17"/>
    <m/>
    <x v="17"/>
    <x v="10"/>
    <m/>
    <m/>
    <x v="10"/>
  </r>
  <r>
    <s v="NACT01"/>
    <s v="NHANDEARA"/>
    <s v="SRR"/>
    <n v="17"/>
    <m/>
    <x v="17"/>
    <x v="4"/>
    <m/>
    <m/>
    <x v="10"/>
  </r>
  <r>
    <s v="NHCT01"/>
    <s v="NOVO HORIZONTE"/>
    <s v="SRR"/>
    <n v="17"/>
    <m/>
    <x v="17"/>
    <x v="9"/>
    <m/>
    <m/>
    <x v="10"/>
  </r>
  <r>
    <s v="NHCT02"/>
    <s v="NOVO HORIZONTE"/>
    <s v="SRR"/>
    <n v="17"/>
    <m/>
    <x v="17"/>
    <x v="3"/>
    <m/>
    <m/>
    <x v="10"/>
  </r>
  <r>
    <s v="NHCT03"/>
    <s v="NOVO HORIZONTE"/>
    <s v="SRR"/>
    <n v="17"/>
    <m/>
    <x v="17"/>
    <x v="11"/>
    <m/>
    <m/>
    <x v="10"/>
  </r>
  <r>
    <s v="NWCT01"/>
    <s v="NIPOA"/>
    <s v="SRR"/>
    <n v="17"/>
    <m/>
    <x v="17"/>
    <x v="11"/>
    <m/>
    <m/>
    <x v="10"/>
  </r>
  <r>
    <s v="SI7590"/>
    <s v="NOVA LUZITANIA"/>
    <s v="SRR"/>
    <n v="17"/>
    <m/>
    <x v="17"/>
    <x v="9"/>
    <m/>
    <m/>
    <x v="10"/>
  </r>
  <r>
    <s v="NXCT01"/>
    <s v="NOVA ALIANCA"/>
    <s v="SRR"/>
    <n v="17"/>
    <m/>
    <x v="17"/>
    <x v="10"/>
    <m/>
    <m/>
    <x v="10"/>
  </r>
  <r>
    <s v="SI7600"/>
    <s v="NOVAIS"/>
    <s v="SRR"/>
    <n v="17"/>
    <m/>
    <x v="17"/>
    <x v="10"/>
    <m/>
    <m/>
    <x v="10"/>
  </r>
  <r>
    <s v="NECT01"/>
    <s v="NEVES PAULISTA"/>
    <s v="SRR"/>
    <n v="17"/>
    <m/>
    <x v="17"/>
    <x v="8"/>
    <m/>
    <m/>
    <x v="10"/>
  </r>
  <r>
    <s v="SI7605"/>
    <s v="ONDA VERDE"/>
    <s v="SRR"/>
    <n v="17"/>
    <m/>
    <x v="17"/>
    <x v="11"/>
    <m/>
    <m/>
    <x v="10"/>
  </r>
  <r>
    <s v="SI7610"/>
    <s v="ORINDIUVA"/>
    <s v="SRR"/>
    <n v="17"/>
    <m/>
    <x v="17"/>
    <x v="9"/>
    <m/>
    <m/>
    <x v="10"/>
  </r>
  <r>
    <s v="OPCT01"/>
    <s v="OLIMPIA"/>
    <s v="SRR"/>
    <n v="17"/>
    <m/>
    <x v="17"/>
    <x v="8"/>
    <m/>
    <m/>
    <x v="10"/>
  </r>
  <r>
    <s v="OPRD01"/>
    <s v="OLIMPIA"/>
    <s v="SRR"/>
    <n v="17"/>
    <m/>
    <x v="43"/>
    <x v="0"/>
    <d v="2017-11-24T00:00:00"/>
    <d v="2017-12-05T00:00:00"/>
    <x v="10"/>
  </r>
  <r>
    <s v="OPRD02"/>
    <s v="OLIMPIA"/>
    <s v="SRR"/>
    <n v="17"/>
    <m/>
    <x v="43"/>
    <x v="0"/>
    <d v="2017-11-24T00:00:00"/>
    <d v="2017-12-05T00:00:00"/>
    <x v="10"/>
  </r>
  <r>
    <s v="OPCT02"/>
    <s v="OLIMPIA"/>
    <s v="SRR"/>
    <n v="17"/>
    <m/>
    <x v="17"/>
    <x v="3"/>
    <m/>
    <m/>
    <x v="10"/>
  </r>
  <r>
    <s v="OPCT03"/>
    <s v="OLIMPIA"/>
    <s v="SRR"/>
    <n v="17"/>
    <m/>
    <x v="17"/>
    <x v="5"/>
    <m/>
    <m/>
    <x v="10"/>
  </r>
  <r>
    <s v="SI7615"/>
    <s v="OUROESTE"/>
    <s v="SRR"/>
    <n v="17"/>
    <m/>
    <x v="17"/>
    <x v="7"/>
    <m/>
    <m/>
    <x v="10"/>
  </r>
  <r>
    <s v="DSCT01"/>
    <s v="PALMEIRA D`OESTE"/>
    <s v="SRR"/>
    <n v="17"/>
    <m/>
    <x v="17"/>
    <x v="7"/>
    <m/>
    <m/>
    <x v="10"/>
  </r>
  <r>
    <s v="DFCT01"/>
    <s v="PAULO DE FARIA"/>
    <s v="SRR"/>
    <n v="17"/>
    <m/>
    <x v="17"/>
    <x v="6"/>
    <m/>
    <m/>
    <x v="10"/>
  </r>
  <r>
    <s v="GGCT01"/>
    <s v="PIRANGI"/>
    <s v="SRR"/>
    <n v="17"/>
    <m/>
    <x v="17"/>
    <x v="4"/>
    <m/>
    <m/>
    <x v="10"/>
  </r>
  <r>
    <s v="GGRD01"/>
    <s v="PIRANGI"/>
    <s v="SRR"/>
    <n v="17"/>
    <m/>
    <x v="17"/>
    <x v="9"/>
    <m/>
    <m/>
    <x v="10"/>
  </r>
  <r>
    <s v="NTCT01"/>
    <s v="PALESTINA"/>
    <s v="SRR"/>
    <n v="17"/>
    <m/>
    <x v="17"/>
    <x v="8"/>
    <m/>
    <m/>
    <x v="10"/>
  </r>
  <r>
    <s v="PICT01"/>
    <s v="PINDORAMA"/>
    <s v="SRR"/>
    <n v="17"/>
    <m/>
    <x v="17"/>
    <x v="8"/>
    <m/>
    <m/>
    <x v="10"/>
  </r>
  <r>
    <s v="PIRD01"/>
    <s v="PINDORAMA"/>
    <s v="SRR"/>
    <n v="17"/>
    <s v="SRR"/>
    <x v="43"/>
    <x v="1"/>
    <d v="2017-12-18T00:00:00"/>
    <d v="2018-01-05T00:00:00"/>
    <x v="10"/>
  </r>
  <r>
    <s v="QFCT01"/>
    <s v="PARANAPUA"/>
    <s v="SRR"/>
    <n v="17"/>
    <m/>
    <x v="17"/>
    <x v="8"/>
    <m/>
    <m/>
    <x v="10"/>
  </r>
  <r>
    <s v="SI7660"/>
    <s v="POLONI"/>
    <s v="SRR"/>
    <n v="17"/>
    <m/>
    <x v="17"/>
    <x v="5"/>
    <m/>
    <m/>
    <x v="10"/>
  </r>
  <r>
    <s v="FDCT01"/>
    <s v="PONTALINDA"/>
    <s v="SRR"/>
    <n v="17"/>
    <m/>
    <x v="17"/>
    <x v="6"/>
    <m/>
    <m/>
    <x v="10"/>
  </r>
  <r>
    <s v="PKRD01"/>
    <s v="PALMARES PAULISTA"/>
    <s v="SRR"/>
    <n v="17"/>
    <m/>
    <x v="17"/>
    <x v="9"/>
    <m/>
    <m/>
    <x v="10"/>
  </r>
  <r>
    <s v="OACT01"/>
    <s v="POTIRENDABA"/>
    <s v="SRR"/>
    <n v="17"/>
    <m/>
    <x v="17"/>
    <x v="10"/>
    <m/>
    <m/>
    <x v="10"/>
  </r>
  <r>
    <s v="SI7635"/>
    <s v="PARAISO"/>
    <s v="SRR"/>
    <n v="17"/>
    <m/>
    <x v="17"/>
    <x v="11"/>
    <m/>
    <m/>
    <x v="10"/>
  </r>
  <r>
    <s v="RZCT01"/>
    <s v="RIOLANDIA"/>
    <s v="SRR"/>
    <n v="17"/>
    <m/>
    <x v="17"/>
    <x v="7"/>
    <m/>
    <m/>
    <x v="10"/>
  </r>
  <r>
    <s v="SI7675"/>
    <s v="RUBINEIA"/>
    <s v="SRR"/>
    <n v="17"/>
    <m/>
    <x v="17"/>
    <x v="8"/>
    <m/>
    <m/>
    <x v="10"/>
  </r>
  <r>
    <s v="LBCT01"/>
    <s v="SANTA ALBERTINA"/>
    <s v="SRR"/>
    <n v="17"/>
    <m/>
    <x v="17"/>
    <x v="7"/>
    <m/>
    <m/>
    <x v="10"/>
  </r>
  <r>
    <s v="SI7687"/>
    <s v="SANTA ADELIA"/>
    <s v="SRR"/>
    <n v="17"/>
    <m/>
    <x v="17"/>
    <x v="10"/>
    <m/>
    <m/>
    <x v="10"/>
  </r>
  <r>
    <s v="SI7686"/>
    <s v="SANTA ADELIA"/>
    <s v="SRR"/>
    <n v="17"/>
    <m/>
    <x v="17"/>
    <x v="5"/>
    <m/>
    <m/>
    <x v="10"/>
  </r>
  <r>
    <s v="SI7685"/>
    <s v="SANTA ADELIA"/>
    <s v="SRR"/>
    <n v="17"/>
    <m/>
    <x v="17"/>
    <x v="4"/>
    <m/>
    <m/>
    <x v="10"/>
  </r>
  <r>
    <s v="SI7680"/>
    <s v="SALES"/>
    <s v="SRR"/>
    <n v="17"/>
    <m/>
    <x v="17"/>
    <x v="10"/>
    <m/>
    <m/>
    <x v="10"/>
  </r>
  <r>
    <s v="SFCT01"/>
    <s v="SANTA FE DO SUL"/>
    <s v="SRR"/>
    <n v="17"/>
    <m/>
    <x v="17"/>
    <x v="5"/>
    <m/>
    <m/>
    <x v="10"/>
  </r>
  <r>
    <s v="SFCT02"/>
    <s v="SANTA FE DO SUL"/>
    <s v="SRR"/>
    <n v="17"/>
    <m/>
    <x v="17"/>
    <x v="3"/>
    <m/>
    <m/>
    <x v="10"/>
  </r>
  <r>
    <s v="SFCT03"/>
    <s v="SANTA FE DO SUL"/>
    <s v="SRR"/>
    <n v="17"/>
    <m/>
    <x v="17"/>
    <x v="4"/>
    <m/>
    <m/>
    <x v="10"/>
  </r>
  <r>
    <s v="FFCT01"/>
    <s v="SANTANA DA PONTE PENSA"/>
    <s v="SRR"/>
    <n v="17"/>
    <m/>
    <x v="17"/>
    <x v="4"/>
    <m/>
    <m/>
    <x v="10"/>
  </r>
  <r>
    <s v="FQCT01"/>
    <s v="SAO FRANCISCO"/>
    <s v="SRR"/>
    <n v="17"/>
    <m/>
    <x v="17"/>
    <x v="2"/>
    <m/>
    <m/>
    <x v="10"/>
  </r>
  <r>
    <s v="JPAA01"/>
    <s v="SAO JOSE DO RIO PRETO"/>
    <s v="SRR"/>
    <n v="17"/>
    <s v="SRR"/>
    <x v="43"/>
    <x v="1"/>
    <d v="2017-12-18T00:00:00"/>
    <d v="2018-01-05T00:00:00"/>
    <x v="10"/>
  </r>
  <r>
    <s v="JPEJ01"/>
    <s v="SAO JOSE DO RIO PRETO"/>
    <s v="SRR"/>
    <n v="17"/>
    <m/>
    <x v="17"/>
    <x v="9"/>
    <m/>
    <m/>
    <x v="10"/>
  </r>
  <r>
    <s v="JPJA01"/>
    <s v="SAO JOSE DO RIO PRETO"/>
    <s v="SRR"/>
    <n v="17"/>
    <m/>
    <x v="17"/>
    <x v="5"/>
    <m/>
    <m/>
    <x v="10"/>
  </r>
  <r>
    <s v="JPJC01"/>
    <s v="SAO JOSE DO RIO PRETO"/>
    <s v="SRR"/>
    <n v="17"/>
    <m/>
    <x v="17"/>
    <x v="7"/>
    <m/>
    <m/>
    <x v="10"/>
  </r>
  <r>
    <s v="JPJE01"/>
    <s v="SAO JOSE DO RIO PRETO"/>
    <s v="SRR"/>
    <n v="17"/>
    <m/>
    <x v="17"/>
    <x v="10"/>
    <m/>
    <m/>
    <x v="10"/>
  </r>
  <r>
    <s v="JPJU01"/>
    <s v="SAO JOSE DO RIO PRETO"/>
    <s v="SRR"/>
    <n v="17"/>
    <m/>
    <x v="17"/>
    <x v="2"/>
    <m/>
    <m/>
    <x v="10"/>
  </r>
  <r>
    <s v="JPRD01"/>
    <s v="SAO JOSE DO RIO PRETO"/>
    <s v="SRR"/>
    <n v="17"/>
    <m/>
    <x v="17"/>
    <x v="2"/>
    <m/>
    <m/>
    <x v="10"/>
  </r>
  <r>
    <s v="JPRD02"/>
    <s v="SAO JOSE DO RIO PRETO"/>
    <s v="SRR"/>
    <n v="17"/>
    <s v="SRR"/>
    <x v="43"/>
    <x v="1"/>
    <d v="2018-01-03T00:00:00"/>
    <d v="2018-01-05T00:00:00"/>
    <x v="10"/>
  </r>
  <r>
    <s v="JPVE01"/>
    <s v="SAO JOSE DO RIO PRETO"/>
    <s v="SRR"/>
    <n v="17"/>
    <m/>
    <x v="17"/>
    <x v="3"/>
    <m/>
    <m/>
    <x v="10"/>
  </r>
  <r>
    <s v="JPVT01"/>
    <s v="SAO JOSE DO RIO PRETO"/>
    <s v="SRR"/>
    <n v="17"/>
    <m/>
    <x v="17"/>
    <x v="2"/>
    <m/>
    <m/>
    <x v="10"/>
  </r>
  <r>
    <s v="JPVU01"/>
    <s v="SAO JOSE DO RIO PRETO"/>
    <s v="SRR"/>
    <n v="17"/>
    <m/>
    <x v="17"/>
    <x v="7"/>
    <m/>
    <m/>
    <x v="10"/>
  </r>
  <r>
    <s v="JPCT02"/>
    <s v="SAO JOSE DO RIO PRETO"/>
    <s v="SRR"/>
    <n v="17"/>
    <m/>
    <x v="17"/>
    <x v="2"/>
    <m/>
    <m/>
    <x v="10"/>
  </r>
  <r>
    <s v="JPSF01"/>
    <s v="SAO JOSE DO RIO PRETO"/>
    <s v="SRR"/>
    <n v="17"/>
    <m/>
    <x v="17"/>
    <x v="8"/>
    <m/>
    <m/>
    <x v="10"/>
  </r>
  <r>
    <s v="JPSS01"/>
    <s v="SAO JOSE DO RIO PRETO"/>
    <s v="SRR"/>
    <n v="17"/>
    <m/>
    <x v="17"/>
    <x v="10"/>
    <m/>
    <m/>
    <x v="10"/>
  </r>
  <r>
    <s v="JPJP01"/>
    <s v="SAO JOSE DO RIO PRETO"/>
    <s v="SRR"/>
    <n v="17"/>
    <s v="SRR"/>
    <x v="43"/>
    <x v="1"/>
    <d v="2017-12-18T00:00:00"/>
    <d v="2018-01-05T00:00:00"/>
    <x v="10"/>
  </r>
  <r>
    <s v="JPCT03"/>
    <s v="SAO JOSE DO RIO PRETO"/>
    <s v="SRR"/>
    <n v="17"/>
    <m/>
    <x v="17"/>
    <x v="6"/>
    <m/>
    <m/>
    <x v="10"/>
  </r>
  <r>
    <s v="JPTN01"/>
    <s v="SAO JOSE DO RIO PRETO"/>
    <s v="SRR"/>
    <n v="17"/>
    <s v="SRR"/>
    <x v="43"/>
    <x v="1"/>
    <d v="2017-12-18T00:00:00"/>
    <d v="2018-01-05T00:00:00"/>
    <x v="10"/>
  </r>
  <r>
    <s v="BSRR02"/>
    <s v="SAO JOSE DO RIO PRETO"/>
    <s v="SRR"/>
    <n v="17"/>
    <m/>
    <x v="17"/>
    <x v="10"/>
    <m/>
    <m/>
    <x v="10"/>
  </r>
  <r>
    <s v="JPDH01"/>
    <s v="SAO JOSE DO RIO PRETO"/>
    <s v="SRR"/>
    <n v="17"/>
    <m/>
    <x v="17"/>
    <x v="10"/>
    <m/>
    <m/>
    <x v="10"/>
  </r>
  <r>
    <s v="JPJA02"/>
    <s v="SAO JOSE DO RIO PRETO"/>
    <s v="SRR"/>
    <n v="17"/>
    <m/>
    <x v="17"/>
    <x v="8"/>
    <m/>
    <m/>
    <x v="10"/>
  </r>
  <r>
    <s v="JPSS02"/>
    <s v="SAO JOSE DO RIO PRETO"/>
    <s v="SRR"/>
    <n v="17"/>
    <m/>
    <x v="17"/>
    <x v="5"/>
    <m/>
    <m/>
    <x v="10"/>
  </r>
  <r>
    <s v="JPDI01"/>
    <s v="SAO JOSE DO RIO PRETO"/>
    <s v="SRR"/>
    <n v="17"/>
    <m/>
    <x v="17"/>
    <x v="5"/>
    <m/>
    <m/>
    <x v="10"/>
  </r>
  <r>
    <s v="JPVA01"/>
    <s v="SAO JOSE DO RIO PRETO"/>
    <s v="SRR"/>
    <n v="17"/>
    <m/>
    <x v="17"/>
    <x v="5"/>
    <m/>
    <m/>
    <x v="10"/>
  </r>
  <r>
    <s v="JPMM01"/>
    <s v="SAO JOSE DO RIO PRETO"/>
    <s v="SRR"/>
    <n v="17"/>
    <m/>
    <x v="17"/>
    <x v="2"/>
    <m/>
    <m/>
    <x v="10"/>
  </r>
  <r>
    <s v="JPMM02"/>
    <s v="SAO JOSE DO RIO PRETO"/>
    <s v="SRR"/>
    <n v="17"/>
    <m/>
    <x v="17"/>
    <x v="3"/>
    <m/>
    <m/>
    <x v="10"/>
  </r>
  <r>
    <s v="SI7710"/>
    <s v="SEVERINIA"/>
    <s v="SRR"/>
    <n v="17"/>
    <m/>
    <x v="17"/>
    <x v="4"/>
    <m/>
    <m/>
    <x v="10"/>
  </r>
  <r>
    <s v="SI7690"/>
    <s v="SANTA RITA D`OESTE"/>
    <s v="SRR"/>
    <n v="17"/>
    <m/>
    <x v="17"/>
    <x v="9"/>
    <m/>
    <m/>
    <x v="10"/>
  </r>
  <r>
    <s v="SI7715"/>
    <s v="TABAPUA"/>
    <s v="SRR"/>
    <n v="17"/>
    <m/>
    <x v="17"/>
    <x v="5"/>
    <m/>
    <m/>
    <x v="10"/>
  </r>
  <r>
    <s v="SI7725"/>
    <s v="TRES FRONTEIRAS"/>
    <s v="SRR"/>
    <n v="17"/>
    <m/>
    <x v="17"/>
    <x v="3"/>
    <m/>
    <m/>
    <x v="10"/>
  </r>
  <r>
    <s v="SI7040"/>
    <s v="TANABI"/>
    <s v="SRR"/>
    <n v="17"/>
    <m/>
    <x v="17"/>
    <x v="11"/>
    <m/>
    <m/>
    <x v="10"/>
  </r>
  <r>
    <s v="SI7041"/>
    <s v="TANABI"/>
    <s v="SRR"/>
    <n v="17"/>
    <m/>
    <x v="17"/>
    <x v="4"/>
    <m/>
    <m/>
    <x v="10"/>
  </r>
  <r>
    <s v="AXCT01"/>
    <s v="TERRA ROXA"/>
    <s v="SRR"/>
    <n v="17"/>
    <m/>
    <x v="17"/>
    <x v="2"/>
    <m/>
    <m/>
    <x v="10"/>
  </r>
  <r>
    <s v="SI7730"/>
    <s v="UBARANA"/>
    <s v="SRR"/>
    <n v="17"/>
    <m/>
    <x v="17"/>
    <x v="4"/>
    <m/>
    <m/>
    <x v="10"/>
  </r>
  <r>
    <s v="SI7735"/>
    <s v="UCHOA"/>
    <s v="SRR"/>
    <n v="17"/>
    <m/>
    <x v="43"/>
    <x v="0"/>
    <d v="2017-11-21T00:00:00"/>
    <d v="2017-12-04T00:00:00"/>
    <x v="10"/>
  </r>
  <r>
    <s v="UCFB01"/>
    <s v="UCHOA"/>
    <s v="SRR"/>
    <n v="17"/>
    <s v="SRR"/>
    <x v="43"/>
    <x v="1"/>
    <d v="2018-01-03T00:00:00"/>
    <d v="2018-01-05T00:00:00"/>
    <x v="10"/>
  </r>
  <r>
    <s v="SI7740"/>
    <s v="URANIA"/>
    <s v="SRR"/>
    <n v="17"/>
    <m/>
    <x v="17"/>
    <x v="8"/>
    <m/>
    <m/>
    <x v="10"/>
  </r>
  <r>
    <s v="SI7330"/>
    <s v="URUPES"/>
    <s v="SRR"/>
    <n v="17"/>
    <m/>
    <x v="17"/>
    <x v="4"/>
    <m/>
    <m/>
    <x v="10"/>
  </r>
  <r>
    <s v="SI7745"/>
    <s v="VIRADOURO"/>
    <s v="SRR"/>
    <n v="17"/>
    <m/>
    <x v="17"/>
    <x v="3"/>
    <m/>
    <m/>
    <x v="10"/>
  </r>
  <r>
    <s v="SI7310"/>
    <s v="VALENTIM GENTIL"/>
    <s v="SRR"/>
    <n v="17"/>
    <m/>
    <x v="17"/>
    <x v="4"/>
    <m/>
    <m/>
    <x v="10"/>
  </r>
  <r>
    <s v="SI7341"/>
    <s v="VALENTIM GENTIL"/>
    <s v="SRR"/>
    <n v="17"/>
    <m/>
    <x v="17"/>
    <x v="10"/>
    <m/>
    <m/>
    <x v="10"/>
  </r>
  <r>
    <s v="SI7260"/>
    <s v="VOTUPORANGA"/>
    <s v="SRR"/>
    <n v="17"/>
    <m/>
    <x v="17"/>
    <x v="9"/>
    <m/>
    <m/>
    <x v="10"/>
  </r>
  <r>
    <s v="SI7261"/>
    <s v="VOTUPORANGA"/>
    <s v="SRR"/>
    <n v="17"/>
    <m/>
    <x v="17"/>
    <x v="7"/>
    <m/>
    <m/>
    <x v="10"/>
  </r>
  <r>
    <s v="SI7262"/>
    <s v="VOTUPORANGA"/>
    <s v="SRR"/>
    <n v="17"/>
    <m/>
    <x v="17"/>
    <x v="7"/>
    <m/>
    <m/>
    <x v="10"/>
  </r>
  <r>
    <s v="SI7320"/>
    <s v="IBIRA"/>
    <s v="SRR"/>
    <n v="17"/>
    <m/>
    <x v="17"/>
    <x v="8"/>
    <m/>
    <m/>
    <x v="10"/>
  </r>
  <r>
    <s v="SI7321"/>
    <s v="IBIRA"/>
    <s v="SRR"/>
    <n v="17"/>
    <m/>
    <x v="17"/>
    <x v="5"/>
    <m/>
    <m/>
    <x v="10"/>
  </r>
  <r>
    <s v="ODUMW01"/>
    <s v="ORINDIUVA"/>
    <s v="SRR"/>
    <n v="17"/>
    <m/>
    <x v="17"/>
    <x v="10"/>
    <m/>
    <m/>
    <x v="10"/>
  </r>
  <r>
    <s v="OPRDRP"/>
    <s v="OLIMPIA"/>
    <s v="SRR"/>
    <n v="17"/>
    <m/>
    <x v="17"/>
    <x v="11"/>
    <m/>
    <m/>
    <x v="10"/>
  </r>
  <r>
    <s v="SI8150"/>
    <s v="ALTO ALEGRE"/>
    <s v="PPE"/>
    <n v="18"/>
    <m/>
    <x v="17"/>
    <x v="8"/>
    <m/>
    <m/>
    <x v="11"/>
  </r>
  <r>
    <s v="NDCT01"/>
    <s v="ANDRADINA"/>
    <s v="PPE"/>
    <n v="18"/>
    <s v="PPE"/>
    <x v="44"/>
    <x v="1"/>
    <d v="2017-12-20T00:00:00"/>
    <d v="2018-01-04T00:00:00"/>
    <x v="11"/>
  </r>
  <r>
    <s v="NDRD01"/>
    <s v="ANDRADINA"/>
    <s v="PPE"/>
    <n v="18"/>
    <m/>
    <x v="17"/>
    <x v="4"/>
    <m/>
    <m/>
    <x v="11"/>
  </r>
  <r>
    <s v="NDRD03"/>
    <s v="ANDRADINA"/>
    <s v="PPE"/>
    <n v="18"/>
    <m/>
    <x v="17"/>
    <x v="4"/>
    <m/>
    <m/>
    <x v="11"/>
  </r>
  <r>
    <s v="NDRD04"/>
    <s v="ANDRADINA"/>
    <s v="PPE"/>
    <n v="18"/>
    <m/>
    <x v="17"/>
    <x v="10"/>
    <m/>
    <m/>
    <x v="11"/>
  </r>
  <r>
    <s v="DTCT02"/>
    <s v="ADAMANTINA"/>
    <s v="PPE"/>
    <n v="18"/>
    <m/>
    <x v="17"/>
    <x v="4"/>
    <m/>
    <m/>
    <x v="11"/>
  </r>
  <r>
    <s v="MDCT02"/>
    <s v="ALFREDO MARCONDES"/>
    <s v="PPE"/>
    <n v="18"/>
    <m/>
    <x v="17"/>
    <x v="5"/>
    <m/>
    <m/>
    <x v="11"/>
  </r>
  <r>
    <s v="HMCT02"/>
    <s v="ANHUMAS"/>
    <s v="PPE"/>
    <n v="18"/>
    <m/>
    <x v="17"/>
    <x v="10"/>
    <m/>
    <m/>
    <x v="11"/>
  </r>
  <r>
    <s v="DHCT01"/>
    <s v="AVANHANDAVA"/>
    <s v="PPE"/>
    <n v="18"/>
    <m/>
    <x v="17"/>
    <x v="7"/>
    <m/>
    <m/>
    <x v="11"/>
  </r>
  <r>
    <s v="PORD02"/>
    <s v="AVANHANDAVA"/>
    <s v="PPE"/>
    <n v="18"/>
    <s v="PPE"/>
    <x v="45"/>
    <x v="1"/>
    <d v="2017-12-20T00:00:00"/>
    <d v="2018-01-04T00:00:00"/>
    <x v="11"/>
  </r>
  <r>
    <s v="MHRD01"/>
    <s v="ALVARES MACHADO"/>
    <s v="PPE"/>
    <n v="18"/>
    <m/>
    <x v="17"/>
    <x v="8"/>
    <m/>
    <m/>
    <x v="11"/>
  </r>
  <r>
    <s v="ABCT01"/>
    <s v="ARACATUBA"/>
    <s v="PPE"/>
    <n v="18"/>
    <m/>
    <x v="17"/>
    <x v="8"/>
    <m/>
    <m/>
    <x v="11"/>
  </r>
  <r>
    <s v="ABJP01"/>
    <s v="ARACATUBA"/>
    <s v="PPE"/>
    <n v="18"/>
    <m/>
    <x v="17"/>
    <x v="9"/>
    <m/>
    <m/>
    <x v="11"/>
  </r>
  <r>
    <s v="ABJS01"/>
    <s v="ARACATUBA"/>
    <s v="PPE"/>
    <n v="18"/>
    <m/>
    <x v="46"/>
    <x v="0"/>
    <d v="2017-11-29T00:00:00"/>
    <d v="2017-12-05T00:00:00"/>
    <x v="11"/>
  </r>
  <r>
    <s v="ABMC01"/>
    <s v="ARACATUBA"/>
    <s v="PPE"/>
    <n v="18"/>
    <m/>
    <x v="17"/>
    <x v="3"/>
    <m/>
    <m/>
    <x v="11"/>
  </r>
  <r>
    <s v="ABNY01"/>
    <s v="ARACATUBA"/>
    <s v="PPE"/>
    <n v="18"/>
    <m/>
    <x v="17"/>
    <x v="3"/>
    <m/>
    <m/>
    <x v="11"/>
  </r>
  <r>
    <s v="ABRD01"/>
    <s v="ARACATUBA"/>
    <s v="PPE"/>
    <n v="18"/>
    <m/>
    <x v="17"/>
    <x v="3"/>
    <m/>
    <m/>
    <x v="11"/>
  </r>
  <r>
    <s v="ABAP01"/>
    <s v="ARACATUBA"/>
    <s v="PPE"/>
    <n v="18"/>
    <m/>
    <x v="17"/>
    <x v="4"/>
    <m/>
    <m/>
    <x v="11"/>
  </r>
  <r>
    <s v="ABTR01"/>
    <s v="ARACATUBA"/>
    <s v="PPE"/>
    <n v="18"/>
    <m/>
    <x v="17"/>
    <x v="3"/>
    <m/>
    <m/>
    <x v="11"/>
  </r>
  <r>
    <s v="ABRC01"/>
    <s v="ARACATUBA"/>
    <s v="PPE"/>
    <n v="18"/>
    <m/>
    <x v="17"/>
    <x v="3"/>
    <m/>
    <m/>
    <x v="11"/>
  </r>
  <r>
    <s v="ABBH01"/>
    <s v="ARACATUBA"/>
    <s v="PPE"/>
    <n v="18"/>
    <m/>
    <x v="17"/>
    <x v="6"/>
    <m/>
    <m/>
    <x v="11"/>
  </r>
  <r>
    <s v="ABHM01"/>
    <s v="ARACATUBA"/>
    <s v="PPE"/>
    <n v="18"/>
    <m/>
    <x v="17"/>
    <x v="9"/>
    <m/>
    <m/>
    <x v="11"/>
  </r>
  <r>
    <s v="ABHI01"/>
    <s v="ARACATUBA"/>
    <s v="PPE"/>
    <n v="18"/>
    <m/>
    <x v="17"/>
    <x v="8"/>
    <m/>
    <m/>
    <x v="11"/>
  </r>
  <r>
    <s v="ABAV01"/>
    <s v="ARACATUBA"/>
    <s v="PPE"/>
    <n v="18"/>
    <m/>
    <x v="17"/>
    <x v="9"/>
    <m/>
    <m/>
    <x v="11"/>
  </r>
  <r>
    <s v="ACAC01"/>
    <s v="ASSIS"/>
    <s v="PPE"/>
    <n v="18"/>
    <m/>
    <x v="17"/>
    <x v="11"/>
    <m/>
    <m/>
    <x v="11"/>
  </r>
  <r>
    <s v="ACRD01"/>
    <s v="ASSIS"/>
    <s v="PPE"/>
    <n v="18"/>
    <s v="PPE"/>
    <x v="47"/>
    <x v="1"/>
    <d v="2017-12-21T00:00:00"/>
    <d v="2018-01-04T00:00:00"/>
    <x v="11"/>
  </r>
  <r>
    <s v="ACVR01"/>
    <s v="ASSIS"/>
    <s v="PPE"/>
    <n v="18"/>
    <m/>
    <x v="17"/>
    <x v="11"/>
    <m/>
    <m/>
    <x v="11"/>
  </r>
  <r>
    <s v="ACEU01"/>
    <s v="ASSIS"/>
    <s v="PPE"/>
    <n v="18"/>
    <m/>
    <x v="47"/>
    <x v="0"/>
    <d v="2017-11-21T00:00:00"/>
    <d v="2017-12-05T00:00:00"/>
    <x v="11"/>
  </r>
  <r>
    <s v="ACRD02"/>
    <s v="ASSIS"/>
    <s v="PPE"/>
    <n v="18"/>
    <m/>
    <x v="17"/>
    <x v="8"/>
    <m/>
    <m/>
    <x v="11"/>
  </r>
  <r>
    <s v="ACAC02"/>
    <s v="ASSIS"/>
    <s v="PPE"/>
    <n v="18"/>
    <m/>
    <x v="17"/>
    <x v="8"/>
    <m/>
    <m/>
    <x v="11"/>
  </r>
  <r>
    <s v="SI8165"/>
    <s v="BARBOSA"/>
    <s v="PPE"/>
    <n v="18"/>
    <m/>
    <x v="17"/>
    <x v="5"/>
    <m/>
    <m/>
    <x v="11"/>
  </r>
  <r>
    <s v="BGCT01"/>
    <s v="BIRIGUI"/>
    <s v="PPE"/>
    <n v="18"/>
    <m/>
    <x v="17"/>
    <x v="8"/>
    <m/>
    <m/>
    <x v="11"/>
  </r>
  <r>
    <s v="BGRD01"/>
    <s v="BIRIGUI"/>
    <s v="PPE"/>
    <n v="18"/>
    <m/>
    <x v="45"/>
    <x v="0"/>
    <d v="2017-11-30T00:00:00"/>
    <d v="2017-12-05T00:00:00"/>
    <x v="11"/>
  </r>
  <r>
    <s v="BGXC01"/>
    <s v="BIRIGUI"/>
    <s v="PPE"/>
    <n v="18"/>
    <m/>
    <x v="17"/>
    <x v="9"/>
    <m/>
    <m/>
    <x v="11"/>
  </r>
  <r>
    <s v="BGCT02"/>
    <s v="BIRIGUI"/>
    <s v="PPE"/>
    <n v="18"/>
    <m/>
    <x v="17"/>
    <x v="8"/>
    <m/>
    <m/>
    <x v="11"/>
  </r>
  <r>
    <s v="LKCT01"/>
    <s v="BILAC"/>
    <s v="PPE"/>
    <n v="18"/>
    <m/>
    <x v="17"/>
    <x v="7"/>
    <m/>
    <m/>
    <x v="11"/>
  </r>
  <r>
    <s v="HJEQ01"/>
    <s v="BREJO ALEGRE"/>
    <s v="PPE"/>
    <n v="18"/>
    <m/>
    <x v="17"/>
    <x v="5"/>
    <m/>
    <m/>
    <x v="11"/>
  </r>
  <r>
    <s v="SI8185"/>
    <s v="BURITAMA"/>
    <s v="PPE"/>
    <n v="18"/>
    <m/>
    <x v="17"/>
    <x v="4"/>
    <m/>
    <m/>
    <x v="11"/>
  </r>
  <r>
    <s v="SI8175"/>
    <s v="BRAUNA"/>
    <s v="PPE"/>
    <n v="18"/>
    <m/>
    <x v="17"/>
    <x v="11"/>
    <m/>
    <m/>
    <x v="11"/>
  </r>
  <r>
    <s v="KMCT01"/>
    <s v="CANDIDO MOTA"/>
    <s v="PPE"/>
    <n v="18"/>
    <m/>
    <x v="17"/>
    <x v="10"/>
    <m/>
    <m/>
    <x v="11"/>
  </r>
  <r>
    <s v="KMRD01"/>
    <s v="CANDIDO MOTA"/>
    <s v="PPE"/>
    <n v="18"/>
    <m/>
    <x v="17"/>
    <x v="10"/>
    <m/>
    <m/>
    <x v="11"/>
  </r>
  <r>
    <s v="KYCT02"/>
    <s v="CAIABU"/>
    <s v="PPE"/>
    <n v="18"/>
    <m/>
    <x v="17"/>
    <x v="10"/>
    <m/>
    <m/>
    <x v="11"/>
  </r>
  <r>
    <s v="KDCT01"/>
    <s v="COROADOS"/>
    <s v="PPE"/>
    <n v="18"/>
    <m/>
    <x v="17"/>
    <x v="7"/>
    <m/>
    <m/>
    <x v="11"/>
  </r>
  <r>
    <s v="HOCT01"/>
    <s v="CASTILHO"/>
    <s v="PPE"/>
    <n v="18"/>
    <m/>
    <x v="17"/>
    <x v="2"/>
    <m/>
    <m/>
    <x v="11"/>
  </r>
  <r>
    <s v="QECT01"/>
    <s v="CLEMENTINA"/>
    <s v="PPE"/>
    <n v="18"/>
    <m/>
    <x v="17"/>
    <x v="9"/>
    <m/>
    <m/>
    <x v="11"/>
  </r>
  <r>
    <s v="KICT01"/>
    <s v="CAIUA"/>
    <s v="PPE"/>
    <n v="18"/>
    <m/>
    <x v="17"/>
    <x v="11"/>
    <m/>
    <m/>
    <x v="11"/>
  </r>
  <r>
    <s v="DCCT01"/>
    <s v="DRACENA"/>
    <s v="PPE"/>
    <n v="18"/>
    <m/>
    <x v="17"/>
    <x v="11"/>
    <m/>
    <m/>
    <x v="11"/>
  </r>
  <r>
    <s v="DCDI01"/>
    <s v="DRACENA"/>
    <s v="PPE"/>
    <n v="18"/>
    <m/>
    <x v="17"/>
    <x v="6"/>
    <m/>
    <m/>
    <x v="11"/>
  </r>
  <r>
    <s v="EQCT01"/>
    <s v="EUCLIDES DA CUNHA PAULISTA"/>
    <s v="PPE"/>
    <n v="18"/>
    <m/>
    <x v="17"/>
    <x v="11"/>
    <m/>
    <m/>
    <x v="11"/>
  </r>
  <r>
    <s v="EACT01"/>
    <s v="ECHAPORA"/>
    <s v="PPE"/>
    <n v="18"/>
    <m/>
    <x v="17"/>
    <x v="4"/>
    <m/>
    <m/>
    <x v="11"/>
  </r>
  <r>
    <s v="KNEM01"/>
    <s v="EMILIANOPOLIS"/>
    <s v="PPE"/>
    <n v="18"/>
    <s v="PPE"/>
    <x v="48"/>
    <x v="1"/>
    <d v="2017-12-20T00:00:00"/>
    <d v="2018-01-04T00:00:00"/>
    <x v="11"/>
  </r>
  <r>
    <s v="FBCT01"/>
    <s v="FLORINIA"/>
    <s v="PPE"/>
    <n v="18"/>
    <m/>
    <x v="17"/>
    <x v="9"/>
    <m/>
    <m/>
    <x v="11"/>
  </r>
  <r>
    <s v="FPRD01"/>
    <s v="FLORIDA PAULISTA"/>
    <s v="PPE"/>
    <n v="18"/>
    <m/>
    <x v="17"/>
    <x v="7"/>
    <m/>
    <m/>
    <x v="11"/>
  </r>
  <r>
    <s v="FPRD03"/>
    <s v="FLORIDA PAULISTA"/>
    <s v="PPE"/>
    <n v="18"/>
    <m/>
    <x v="17"/>
    <x v="2"/>
    <m/>
    <m/>
    <x v="11"/>
  </r>
  <r>
    <s v="SI8235"/>
    <s v="FLORA RICA"/>
    <s v="PPE"/>
    <n v="18"/>
    <m/>
    <x v="17"/>
    <x v="11"/>
    <m/>
    <m/>
    <x v="11"/>
  </r>
  <r>
    <s v="GKCT02"/>
    <s v="GUARACAI"/>
    <s v="PPE"/>
    <n v="18"/>
    <m/>
    <x v="17"/>
    <x v="4"/>
    <m/>
    <m/>
    <x v="11"/>
  </r>
  <r>
    <s v="SI8320"/>
    <s v="GUARARAPES"/>
    <s v="PPE"/>
    <n v="18"/>
    <m/>
    <x v="17"/>
    <x v="5"/>
    <m/>
    <m/>
    <x v="11"/>
  </r>
  <r>
    <s v="SI8245"/>
    <s v="GABRIEL MONTEIRO"/>
    <s v="PPE"/>
    <n v="18"/>
    <m/>
    <x v="17"/>
    <x v="8"/>
    <m/>
    <m/>
    <x v="11"/>
  </r>
  <r>
    <s v="GCRD01"/>
    <s v="GLICERIO"/>
    <s v="PPE"/>
    <n v="18"/>
    <m/>
    <x v="17"/>
    <x v="5"/>
    <m/>
    <m/>
    <x v="11"/>
  </r>
  <r>
    <s v="GCCT01"/>
    <s v="GLICERIO"/>
    <s v="PPE"/>
    <n v="18"/>
    <m/>
    <x v="17"/>
    <x v="2"/>
    <m/>
    <m/>
    <x v="11"/>
  </r>
  <r>
    <s v="SI8280"/>
    <s v="ITAPURA"/>
    <s v="PPE"/>
    <n v="18"/>
    <m/>
    <x v="17"/>
    <x v="11"/>
    <m/>
    <m/>
    <x v="11"/>
  </r>
  <r>
    <s v="DICT01"/>
    <s v="INDIANA"/>
    <s v="PPE"/>
    <n v="18"/>
    <m/>
    <x v="17"/>
    <x v="2"/>
    <m/>
    <m/>
    <x v="11"/>
  </r>
  <r>
    <s v="LHCT01"/>
    <s v="ILHA SOLTEIRA"/>
    <s v="PPE"/>
    <n v="18"/>
    <m/>
    <x v="17"/>
    <x v="11"/>
    <m/>
    <m/>
    <x v="11"/>
  </r>
  <r>
    <s v="EECT01"/>
    <s v="IEPE"/>
    <s v="PPE"/>
    <n v="18"/>
    <m/>
    <x v="17"/>
    <x v="11"/>
    <m/>
    <m/>
    <x v="11"/>
  </r>
  <r>
    <s v="HUCT01"/>
    <s v="IRAPURU"/>
    <s v="PPE"/>
    <n v="18"/>
    <m/>
    <x v="17"/>
    <x v="7"/>
    <m/>
    <m/>
    <x v="11"/>
  </r>
  <r>
    <s v="SI8275"/>
    <s v="INUBIA PAULISTA"/>
    <s v="PPE"/>
    <n v="18"/>
    <m/>
    <x v="17"/>
    <x v="4"/>
    <m/>
    <m/>
    <x v="11"/>
  </r>
  <r>
    <s v="JSRD01"/>
    <s v="JUNQUEIROPOLIS"/>
    <s v="PPE"/>
    <n v="18"/>
    <m/>
    <x v="17"/>
    <x v="7"/>
    <m/>
    <m/>
    <x v="11"/>
  </r>
  <r>
    <s v="JHCT02"/>
    <s v="JOAO RAMALHO"/>
    <s v="PPE"/>
    <n v="18"/>
    <m/>
    <x v="17"/>
    <x v="2"/>
    <m/>
    <m/>
    <x v="11"/>
  </r>
  <r>
    <s v="LCCT02"/>
    <s v="LUCELIA"/>
    <s v="PPE"/>
    <n v="18"/>
    <m/>
    <x v="17"/>
    <x v="2"/>
    <m/>
    <m/>
    <x v="11"/>
  </r>
  <r>
    <s v="SI8340"/>
    <s v="LUTECIA"/>
    <s v="PPE"/>
    <n v="18"/>
    <m/>
    <x v="17"/>
    <x v="10"/>
    <m/>
    <m/>
    <x v="11"/>
  </r>
  <r>
    <s v="SI8335"/>
    <s v="LUIZIANIA"/>
    <s v="PPE"/>
    <n v="18"/>
    <m/>
    <x v="17"/>
    <x v="8"/>
    <m/>
    <m/>
    <x v="11"/>
  </r>
  <r>
    <s v="LWCT01"/>
    <s v="LAVINIA"/>
    <s v="PPE"/>
    <n v="18"/>
    <m/>
    <x v="17"/>
    <x v="7"/>
    <m/>
    <m/>
    <x v="11"/>
  </r>
  <r>
    <s v="MYCT01"/>
    <s v="MARACAI"/>
    <s v="PPE"/>
    <n v="18"/>
    <m/>
    <x v="17"/>
    <x v="9"/>
    <m/>
    <m/>
    <x v="11"/>
  </r>
  <r>
    <s v="MYRD01"/>
    <s v="MARACAI"/>
    <s v="PPE"/>
    <n v="18"/>
    <m/>
    <x v="17"/>
    <x v="8"/>
    <m/>
    <m/>
    <x v="11"/>
  </r>
  <r>
    <s v="RNCT01"/>
    <s v="MIRANDOPOLIS"/>
    <s v="PPE"/>
    <n v="18"/>
    <s v="PPE"/>
    <x v="46"/>
    <x v="1"/>
    <d v="2017-12-21T00:00:00"/>
    <d v="2018-01-04T00:00:00"/>
    <x v="11"/>
  </r>
  <r>
    <s v="SI8370"/>
    <s v="MURUTINGA DO SUL"/>
    <s v="PPE"/>
    <n v="18"/>
    <m/>
    <x v="17"/>
    <x v="9"/>
    <m/>
    <m/>
    <x v="11"/>
  </r>
  <r>
    <s v="MICT01"/>
    <s v="MARIAPOLIS"/>
    <s v="PPE"/>
    <n v="18"/>
    <m/>
    <x v="17"/>
    <x v="4"/>
    <m/>
    <m/>
    <x v="11"/>
  </r>
  <r>
    <s v="KECT01"/>
    <s v="MONTE CASTELO"/>
    <s v="PPE"/>
    <n v="18"/>
    <m/>
    <x v="17"/>
    <x v="7"/>
    <m/>
    <m/>
    <x v="11"/>
  </r>
  <r>
    <s v="LICT01"/>
    <s v="MARTINOPOLIS"/>
    <s v="PPE"/>
    <n v="18"/>
    <m/>
    <x v="17"/>
    <x v="7"/>
    <m/>
    <m/>
    <x v="11"/>
  </r>
  <r>
    <s v="SI8360"/>
    <s v="MIRANTE DO PARANAPANEMA"/>
    <s v="PPE"/>
    <n v="18"/>
    <m/>
    <x v="17"/>
    <x v="4"/>
    <m/>
    <m/>
    <x v="11"/>
  </r>
  <r>
    <s v="MVCT01"/>
    <s v="MARABA PAULISTA"/>
    <s v="PPE"/>
    <n v="18"/>
    <m/>
    <x v="17"/>
    <x v="6"/>
    <m/>
    <m/>
    <x v="11"/>
  </r>
  <r>
    <s v="SI8380"/>
    <s v="NOVA INDEPENDENCIA"/>
    <s v="PPE"/>
    <n v="18"/>
    <m/>
    <x v="17"/>
    <x v="8"/>
    <m/>
    <m/>
    <x v="11"/>
  </r>
  <r>
    <s v="DQCT01"/>
    <s v="NARANDIBA"/>
    <s v="PPE"/>
    <n v="18"/>
    <m/>
    <x v="17"/>
    <x v="2"/>
    <m/>
    <m/>
    <x v="11"/>
  </r>
  <r>
    <s v="OZCT01"/>
    <s v="OSVALDO CRUZ"/>
    <s v="PPE"/>
    <n v="18"/>
    <m/>
    <x v="17"/>
    <x v="8"/>
    <m/>
    <m/>
    <x v="11"/>
  </r>
  <r>
    <s v="SI8385"/>
    <s v="OURO VERDE"/>
    <s v="PPE"/>
    <n v="18"/>
    <m/>
    <x v="17"/>
    <x v="9"/>
    <m/>
    <m/>
    <x v="11"/>
  </r>
  <r>
    <s v="RBCT01"/>
    <s v="PEREIRA BARRETO"/>
    <s v="PPE"/>
    <n v="18"/>
    <m/>
    <x v="17"/>
    <x v="4"/>
    <m/>
    <m/>
    <x v="11"/>
  </r>
  <r>
    <s v="EMCT01"/>
    <s v="PACAEMBU"/>
    <s v="PPE"/>
    <n v="18"/>
    <m/>
    <x v="17"/>
    <x v="2"/>
    <m/>
    <m/>
    <x v="11"/>
  </r>
  <r>
    <s v="QYCT01"/>
    <s v="PIACATU"/>
    <s v="PPE"/>
    <n v="18"/>
    <m/>
    <x v="17"/>
    <x v="6"/>
    <m/>
    <m/>
    <x v="11"/>
  </r>
  <r>
    <s v="PWCT01"/>
    <s v="PARAGUACU PAULISTA"/>
    <s v="PPE"/>
    <n v="18"/>
    <m/>
    <x v="17"/>
    <x v="5"/>
    <m/>
    <m/>
    <x v="11"/>
  </r>
  <r>
    <s v="PWRD02"/>
    <s v="PARAGUACU PAULISTA"/>
    <s v="PPE"/>
    <n v="18"/>
    <m/>
    <x v="17"/>
    <x v="2"/>
    <m/>
    <m/>
    <x v="11"/>
  </r>
  <r>
    <s v="LLCT01"/>
    <s v="PALMITAL"/>
    <s v="PPE"/>
    <n v="18"/>
    <m/>
    <x v="17"/>
    <x v="2"/>
    <m/>
    <m/>
    <x v="11"/>
  </r>
  <r>
    <s v="POVM01"/>
    <s v="PENAPOLIS"/>
    <s v="PPE"/>
    <n v="18"/>
    <m/>
    <x v="44"/>
    <x v="0"/>
    <d v="2017-11-21T00:00:00"/>
    <d v="2017-11-21T00:00:00"/>
    <x v="11"/>
  </r>
  <r>
    <s v="POVM02"/>
    <s v="PENAPOLIS"/>
    <s v="PPE"/>
    <n v="18"/>
    <m/>
    <x v="17"/>
    <x v="8"/>
    <m/>
    <m/>
    <x v="11"/>
  </r>
  <r>
    <s v="NRCT01"/>
    <s v="PANORAMA"/>
    <s v="PPE"/>
    <n v="18"/>
    <m/>
    <x v="17"/>
    <x v="9"/>
    <m/>
    <m/>
    <x v="11"/>
  </r>
  <r>
    <s v="PPCN01"/>
    <s v="PRESIDENTE PRUDENTE"/>
    <s v="PPE"/>
    <n v="18"/>
    <s v="PPE"/>
    <x v="47"/>
    <x v="1"/>
    <d v="2017-12-21T00:00:00"/>
    <d v="2017-12-28T00:00:00"/>
    <x v="11"/>
  </r>
  <r>
    <s v="PPCT01"/>
    <s v="PRESIDENTE PRUDENTE"/>
    <s v="PPE"/>
    <n v="18"/>
    <s v="PPE"/>
    <x v="49"/>
    <x v="1"/>
    <d v="2017-12-21T00:00:00"/>
    <d v="2018-01-04T00:00:00"/>
    <x v="11"/>
  </r>
  <r>
    <s v="PPJA01"/>
    <s v="PRESIDENTE PRUDENTE"/>
    <s v="PPE"/>
    <n v="18"/>
    <m/>
    <x v="17"/>
    <x v="2"/>
    <m/>
    <m/>
    <x v="11"/>
  </r>
  <r>
    <s v="SI8007"/>
    <s v="PRESIDENTE PRUDENTE"/>
    <s v="PPE"/>
    <n v="18"/>
    <m/>
    <x v="48"/>
    <x v="0"/>
    <d v="2017-11-28T00:00:00"/>
    <d v="2017-12-05T00:00:00"/>
    <x v="11"/>
  </r>
  <r>
    <s v="PPJS01"/>
    <s v="PRESIDENTE PRUDENTE"/>
    <s v="PPE"/>
    <n v="18"/>
    <s v="PPE"/>
    <x v="49"/>
    <x v="1"/>
    <d v="2017-12-27T00:00:00"/>
    <d v="2017-12-28T00:00:00"/>
    <x v="11"/>
  </r>
  <r>
    <s v="PPMA01"/>
    <s v="PRESIDENTE PRUDENTE"/>
    <s v="PPE"/>
    <n v="18"/>
    <m/>
    <x v="17"/>
    <x v="6"/>
    <m/>
    <m/>
    <x v="11"/>
  </r>
  <r>
    <s v="PPRD01"/>
    <s v="PRESIDENTE PRUDENTE"/>
    <s v="PPE"/>
    <n v="18"/>
    <s v="PPE"/>
    <x v="47"/>
    <x v="1"/>
    <d v="2017-12-28T00:00:00"/>
    <d v="2018-01-04T00:00:00"/>
    <x v="11"/>
  </r>
  <r>
    <s v="PPSE01"/>
    <s v="PRESIDENTE PRUDENTE"/>
    <s v="PPE"/>
    <n v="18"/>
    <m/>
    <x v="17"/>
    <x v="6"/>
    <m/>
    <m/>
    <x v="11"/>
  </r>
  <r>
    <s v="PPCO01"/>
    <s v="PRESIDENTE PRUDENTE"/>
    <s v="PPE"/>
    <n v="18"/>
    <s v="PPE"/>
    <x v="49"/>
    <x v="1"/>
    <d v="2018-01-02T00:00:00"/>
    <d v="2018-01-05T00:00:00"/>
    <x v="11"/>
  </r>
  <r>
    <s v="PPIT01"/>
    <s v="PRESIDENTE PRUDENTE"/>
    <s v="PPE"/>
    <n v="18"/>
    <m/>
    <x v="17"/>
    <x v="10"/>
    <m/>
    <m/>
    <x v="11"/>
  </r>
  <r>
    <s v="PPBR01"/>
    <s v="PRESIDENTE PRUDENTE"/>
    <s v="PPE"/>
    <n v="18"/>
    <m/>
    <x v="17"/>
    <x v="8"/>
    <m/>
    <m/>
    <x v="11"/>
  </r>
  <r>
    <s v="SI8013"/>
    <s v="PRESIDENTE PRUDENTE"/>
    <s v="PPE"/>
    <n v="18"/>
    <m/>
    <x v="17"/>
    <x v="7"/>
    <m/>
    <m/>
    <x v="11"/>
  </r>
  <r>
    <s v="BPPE02"/>
    <s v="PRESIDENTE PRUDENTE"/>
    <s v="PPE"/>
    <n v="18"/>
    <m/>
    <x v="17"/>
    <x v="3"/>
    <m/>
    <m/>
    <x v="11"/>
  </r>
  <r>
    <s v="PPJP01"/>
    <s v="PRESIDENTE PRUDENTE"/>
    <s v="PPE"/>
    <n v="18"/>
    <m/>
    <x v="17"/>
    <x v="2"/>
    <m/>
    <m/>
    <x v="11"/>
  </r>
  <r>
    <s v="PPPS01"/>
    <s v="PRESIDENTE PRUDENTE"/>
    <s v="PPE"/>
    <n v="18"/>
    <s v="PPE"/>
    <x v="48"/>
    <x v="1"/>
    <d v="2017-12-27T00:00:00"/>
    <d v="2018-01-04T00:00:00"/>
    <x v="11"/>
  </r>
  <r>
    <s v="PPJC01"/>
    <s v="PRESIDENTE PRUDENTE"/>
    <s v="PPE"/>
    <n v="18"/>
    <m/>
    <x v="17"/>
    <x v="10"/>
    <m/>
    <m/>
    <x v="11"/>
  </r>
  <r>
    <s v="PPCT03"/>
    <s v="PRESIDENTE PRUDENTE"/>
    <s v="PPE"/>
    <n v="18"/>
    <m/>
    <x v="17"/>
    <x v="4"/>
    <m/>
    <m/>
    <x v="11"/>
  </r>
  <r>
    <s v="PPBR02"/>
    <s v="PRESIDENTE PRUDENTE"/>
    <s v="PPE"/>
    <n v="18"/>
    <m/>
    <x v="17"/>
    <x v="4"/>
    <m/>
    <m/>
    <x v="11"/>
  </r>
  <r>
    <s v="SI8210"/>
    <s v="PIRAPOZINHO"/>
    <s v="PPE"/>
    <n v="18"/>
    <m/>
    <x v="17"/>
    <x v="10"/>
    <m/>
    <m/>
    <x v="11"/>
  </r>
  <r>
    <s v="QRCT01"/>
    <s v="PIQUEROBI"/>
    <s v="PPE"/>
    <n v="18"/>
    <m/>
    <x v="17"/>
    <x v="6"/>
    <m/>
    <m/>
    <x v="11"/>
  </r>
  <r>
    <s v="PXCT02"/>
    <s v="PRESIDENTE BERNARDES"/>
    <s v="PPE"/>
    <n v="18"/>
    <m/>
    <x v="17"/>
    <x v="4"/>
    <m/>
    <m/>
    <x v="11"/>
  </r>
  <r>
    <s v="EPCT01"/>
    <s v="PRESIDENTE EPITACIO"/>
    <s v="PPE"/>
    <n v="18"/>
    <m/>
    <x v="17"/>
    <x v="3"/>
    <m/>
    <m/>
    <x v="11"/>
  </r>
  <r>
    <s v="EPCT02"/>
    <s v="PRESIDENTE EPITACIO"/>
    <s v="PPE"/>
    <n v="18"/>
    <m/>
    <x v="17"/>
    <x v="5"/>
    <m/>
    <m/>
    <x v="11"/>
  </r>
  <r>
    <s v="SI8430"/>
    <s v="PLATINA"/>
    <s v="PPE"/>
    <n v="18"/>
    <m/>
    <x v="17"/>
    <x v="9"/>
    <m/>
    <m/>
    <x v="11"/>
  </r>
  <r>
    <s v="SI8390"/>
    <s v="PARAPUA"/>
    <s v="PPE"/>
    <n v="18"/>
    <m/>
    <x v="17"/>
    <x v="10"/>
    <m/>
    <m/>
    <x v="11"/>
  </r>
  <r>
    <s v="LZCT01"/>
    <s v="PAULICEIA"/>
    <s v="PPE"/>
    <n v="18"/>
    <m/>
    <x v="17"/>
    <x v="7"/>
    <m/>
    <m/>
    <x v="11"/>
  </r>
  <r>
    <s v="PVCT01"/>
    <s v="PRESIDENTE VENCESLAU"/>
    <s v="PPE"/>
    <n v="18"/>
    <s v="PPE"/>
    <x v="48"/>
    <x v="1"/>
    <d v="2017-12-12T00:00:00"/>
    <d v="2018-01-04T00:00:00"/>
    <x v="11"/>
  </r>
  <r>
    <s v="QTCT01"/>
    <s v="QUATA"/>
    <s v="PPE"/>
    <n v="18"/>
    <m/>
    <x v="17"/>
    <x v="6"/>
    <m/>
    <m/>
    <x v="11"/>
  </r>
  <r>
    <s v="NCCT01"/>
    <s v="RANCHARIA"/>
    <s v="PPE"/>
    <n v="18"/>
    <m/>
    <x v="17"/>
    <x v="2"/>
    <m/>
    <m/>
    <x v="11"/>
  </r>
  <r>
    <s v="RICT01"/>
    <s v="REGENTE FEIJO"/>
    <s v="PPE"/>
    <n v="18"/>
    <m/>
    <x v="17"/>
    <x v="2"/>
    <m/>
    <m/>
    <x v="11"/>
  </r>
  <r>
    <s v="RIRD01"/>
    <s v="REGENTE FEIJO"/>
    <s v="PPE"/>
    <n v="18"/>
    <m/>
    <x v="17"/>
    <x v="6"/>
    <m/>
    <m/>
    <x v="11"/>
  </r>
  <r>
    <s v="NLCT01"/>
    <s v="RINOPOLIS"/>
    <s v="PPE"/>
    <n v="18"/>
    <m/>
    <x v="17"/>
    <x v="5"/>
    <m/>
    <m/>
    <x v="11"/>
  </r>
  <r>
    <s v="RXCT01"/>
    <s v="ROSANA"/>
    <s v="PPE"/>
    <n v="18"/>
    <s v="PPE"/>
    <x v="48"/>
    <x v="1"/>
    <d v="2017-12-29T00:00:00"/>
    <d v="2018-01-04T00:00:00"/>
    <x v="11"/>
  </r>
  <r>
    <s v="RXCT02"/>
    <s v="ROSANA"/>
    <s v="PPE"/>
    <n v="18"/>
    <m/>
    <x v="17"/>
    <x v="7"/>
    <m/>
    <m/>
    <x v="11"/>
  </r>
  <r>
    <s v="RXCT03"/>
    <s v="ROSANA"/>
    <s v="PPE"/>
    <n v="18"/>
    <m/>
    <x v="17"/>
    <x v="10"/>
    <m/>
    <m/>
    <x v="11"/>
  </r>
  <r>
    <s v="NSCT01"/>
    <s v="SANTO ANASTACIO"/>
    <s v="PPE"/>
    <n v="18"/>
    <m/>
    <x v="17"/>
    <x v="6"/>
    <m/>
    <m/>
    <x v="11"/>
  </r>
  <r>
    <s v="SI8475"/>
    <s v="SUD MENNUCCI"/>
    <s v="PPE"/>
    <n v="18"/>
    <m/>
    <x v="17"/>
    <x v="3"/>
    <m/>
    <m/>
    <x v="11"/>
  </r>
  <r>
    <s v="SI8460"/>
    <s v="SANTA MERCEDES"/>
    <s v="PPE"/>
    <n v="18"/>
    <m/>
    <x v="17"/>
    <x v="7"/>
    <m/>
    <m/>
    <x v="11"/>
  </r>
  <r>
    <s v="AKCT01"/>
    <s v="SANTO ANTONIO DO ARACANGUA"/>
    <s v="PPE"/>
    <n v="18"/>
    <m/>
    <x v="17"/>
    <x v="3"/>
    <m/>
    <m/>
    <x v="11"/>
  </r>
  <r>
    <s v="SI8470"/>
    <s v="SANTOPOLIS DO AGUAPEI"/>
    <s v="PPE"/>
    <n v="18"/>
    <m/>
    <x v="17"/>
    <x v="5"/>
    <m/>
    <m/>
    <x v="11"/>
  </r>
  <r>
    <s v="DWCT02"/>
    <s v="SANDOVALINA"/>
    <s v="PPE"/>
    <n v="18"/>
    <m/>
    <x v="17"/>
    <x v="9"/>
    <m/>
    <m/>
    <x v="11"/>
  </r>
  <r>
    <s v="SI8465"/>
    <s v="SANTO EXPEDITO"/>
    <s v="PPE"/>
    <n v="18"/>
    <m/>
    <x v="17"/>
    <x v="9"/>
    <m/>
    <m/>
    <x v="11"/>
  </r>
  <r>
    <s v="XWCTRP"/>
    <s v="SANTO EXPEDITO"/>
    <s v="PPE"/>
    <n v="18"/>
    <m/>
    <x v="17"/>
    <x v="3"/>
    <m/>
    <m/>
    <x v="11"/>
  </r>
  <r>
    <s v="SI8485"/>
    <s v="TARABAI"/>
    <s v="PPE"/>
    <n v="18"/>
    <m/>
    <x v="17"/>
    <x v="2"/>
    <m/>
    <m/>
    <x v="11"/>
  </r>
  <r>
    <s v="SI8480"/>
    <s v="TACIBA"/>
    <s v="PPE"/>
    <n v="18"/>
    <m/>
    <x v="17"/>
    <x v="3"/>
    <m/>
    <m/>
    <x v="11"/>
  </r>
  <r>
    <s v="SI8140"/>
    <s v="TEODORO SAMPAIO"/>
    <s v="PPE"/>
    <n v="18"/>
    <m/>
    <x v="17"/>
    <x v="5"/>
    <m/>
    <m/>
    <x v="11"/>
  </r>
  <r>
    <s v="TXCT02"/>
    <s v="TEODORO SAMPAIO"/>
    <s v="PPE"/>
    <n v="18"/>
    <m/>
    <x v="17"/>
    <x v="5"/>
    <m/>
    <m/>
    <x v="11"/>
  </r>
  <r>
    <s v="UPRD02"/>
    <s v="TUPI PAULISTA"/>
    <s v="PPE"/>
    <n v="18"/>
    <m/>
    <x v="17"/>
    <x v="6"/>
    <m/>
    <m/>
    <x v="11"/>
  </r>
  <r>
    <s v="SI8490"/>
    <s v="TARUMA"/>
    <s v="PPE"/>
    <n v="18"/>
    <m/>
    <x v="17"/>
    <x v="10"/>
    <m/>
    <m/>
    <x v="11"/>
  </r>
  <r>
    <s v="SI8495"/>
    <s v="VALPARAISO"/>
    <s v="PPE"/>
    <n v="18"/>
    <m/>
    <x v="17"/>
    <x v="10"/>
    <m/>
    <m/>
    <x v="11"/>
  </r>
  <r>
    <s v="UE067R"/>
    <s v="GUARARAPES"/>
    <s v="PPE"/>
    <n v="18"/>
    <m/>
    <x v="17"/>
    <x v="6"/>
    <m/>
    <m/>
    <x v="11"/>
  </r>
  <r>
    <s v="MPOMW01"/>
    <s v="MARTINOPOLIS"/>
    <s v="PPE"/>
    <n v="18"/>
    <m/>
    <x v="17"/>
    <x v="5"/>
    <m/>
    <m/>
    <x v="11"/>
  </r>
  <r>
    <s v="PBEMW02"/>
    <s v="PEREIRA BARRETO"/>
    <s v="PPE"/>
    <n v="18"/>
    <m/>
    <x v="17"/>
    <x v="9"/>
    <m/>
    <m/>
    <x v="11"/>
  </r>
  <r>
    <s v="PUAMW01"/>
    <s v="PARAPUA"/>
    <s v="PPE"/>
    <n v="18"/>
    <m/>
    <x v="17"/>
    <x v="6"/>
    <m/>
    <m/>
    <x v="11"/>
  </r>
  <r>
    <s v="TOPMW01"/>
    <s v="TEODORO SAMPAIO"/>
    <s v="PPE"/>
    <n v="18"/>
    <m/>
    <x v="17"/>
    <x v="4"/>
    <m/>
    <m/>
    <x v="11"/>
  </r>
  <r>
    <s v="AHCT01"/>
    <s v="AGUAI"/>
    <s v="PAA"/>
    <n v="19"/>
    <m/>
    <x v="17"/>
    <x v="2"/>
    <m/>
    <m/>
    <x v="12"/>
  </r>
  <r>
    <s v="AHRD01"/>
    <s v="AGUAI"/>
    <s v="PAA"/>
    <n v="19"/>
    <m/>
    <x v="17"/>
    <x v="2"/>
    <m/>
    <m/>
    <x v="12"/>
  </r>
  <r>
    <s v="AHRD02"/>
    <s v="AGUAI"/>
    <s v="PAA"/>
    <n v="19"/>
    <m/>
    <x v="50"/>
    <x v="0"/>
    <d v="2017-11-30T00:00:00"/>
    <d v="2017-12-05T00:00:00"/>
    <x v="12"/>
  </r>
  <r>
    <s v="AAAN01"/>
    <s v="ARARAS"/>
    <s v="PAA"/>
    <n v="19"/>
    <m/>
    <x v="17"/>
    <x v="2"/>
    <m/>
    <m/>
    <x v="12"/>
  </r>
  <r>
    <s v="AAAN02"/>
    <s v="ARARAS"/>
    <s v="PAA"/>
    <n v="19"/>
    <m/>
    <x v="17"/>
    <x v="2"/>
    <m/>
    <m/>
    <x v="12"/>
  </r>
  <r>
    <s v="AACT01"/>
    <s v="ARARAS"/>
    <s v="PAA"/>
    <n v="19"/>
    <m/>
    <x v="17"/>
    <x v="2"/>
    <m/>
    <m/>
    <x v="12"/>
  </r>
  <r>
    <s v="AAJA01"/>
    <s v="ARARAS"/>
    <s v="PAA"/>
    <n v="19"/>
    <m/>
    <x v="17"/>
    <x v="3"/>
    <m/>
    <m/>
    <x v="12"/>
  </r>
  <r>
    <s v="AAJB01"/>
    <s v="ARARAS"/>
    <s v="PAA"/>
    <n v="19"/>
    <m/>
    <x v="17"/>
    <x v="2"/>
    <m/>
    <m/>
    <x v="12"/>
  </r>
  <r>
    <s v="AAPA01"/>
    <s v="ARARAS"/>
    <s v="PAA"/>
    <n v="19"/>
    <m/>
    <x v="17"/>
    <x v="6"/>
    <m/>
    <m/>
    <x v="12"/>
  </r>
  <r>
    <s v="NYCT01"/>
    <s v="ANALANDIA"/>
    <s v="PAA"/>
    <n v="19"/>
    <m/>
    <x v="17"/>
    <x v="5"/>
    <m/>
    <m/>
    <x v="12"/>
  </r>
  <r>
    <s v="ANCT01"/>
    <s v="ARTUR NOGUEIRA"/>
    <s v="CAS"/>
    <n v="19"/>
    <m/>
    <x v="17"/>
    <x v="3"/>
    <m/>
    <m/>
    <x v="13"/>
  </r>
  <r>
    <s v="ANRD01"/>
    <s v="ARTUR NOGUEIRA"/>
    <s v="CAS"/>
    <n v="19"/>
    <m/>
    <x v="50"/>
    <x v="0"/>
    <d v="2017-11-27T00:00:00"/>
    <d v="2017-12-05T00:00:00"/>
    <x v="13"/>
  </r>
  <r>
    <s v="ADMC01"/>
    <s v="AGUAS DE LINDOIA"/>
    <s v="CAS"/>
    <n v="19"/>
    <m/>
    <x v="50"/>
    <x v="0"/>
    <d v="2017-11-17T00:00:00"/>
    <d v="2017-12-05T00:00:00"/>
    <x v="13"/>
  </r>
  <r>
    <s v="ADMM01"/>
    <s v="AGUAS DE LINDOIA"/>
    <s v="CAS"/>
    <n v="19"/>
    <m/>
    <x v="17"/>
    <x v="2"/>
    <m/>
    <m/>
    <x v="13"/>
  </r>
  <r>
    <s v="SI9562"/>
    <s v="AGUAS DE LINDOIA"/>
    <s v="CAS"/>
    <n v="19"/>
    <m/>
    <x v="17"/>
    <x v="8"/>
    <m/>
    <m/>
    <x v="13"/>
  </r>
  <r>
    <s v="HPCT01"/>
    <s v="AGUAS DA PRATA"/>
    <s v="PAA"/>
    <n v="19"/>
    <m/>
    <x v="17"/>
    <x v="7"/>
    <m/>
    <m/>
    <x v="12"/>
  </r>
  <r>
    <s v="AMCT01"/>
    <s v="AMERICANA"/>
    <s v="PAA"/>
    <n v="19"/>
    <m/>
    <x v="17"/>
    <x v="2"/>
    <m/>
    <m/>
    <x v="12"/>
  </r>
  <r>
    <s v="AMJB01"/>
    <s v="AMERICANA"/>
    <s v="PAA"/>
    <n v="19"/>
    <m/>
    <x v="17"/>
    <x v="7"/>
    <m/>
    <m/>
    <x v="12"/>
  </r>
  <r>
    <s v="AMJL01"/>
    <s v="AMERICANA"/>
    <s v="PAA"/>
    <n v="19"/>
    <m/>
    <x v="17"/>
    <x v="2"/>
    <m/>
    <m/>
    <x v="12"/>
  </r>
  <r>
    <s v="AMJM01"/>
    <s v="AMERICANA"/>
    <s v="PAA"/>
    <n v="19"/>
    <m/>
    <x v="17"/>
    <x v="2"/>
    <m/>
    <m/>
    <x v="12"/>
  </r>
  <r>
    <s v="AMPN01"/>
    <s v="AMERICANA"/>
    <s v="PAA"/>
    <n v="19"/>
    <m/>
    <x v="17"/>
    <x v="2"/>
    <m/>
    <m/>
    <x v="12"/>
  </r>
  <r>
    <s v="AMSL01"/>
    <s v="AMERICANA"/>
    <s v="PAA"/>
    <n v="19"/>
    <m/>
    <x v="17"/>
    <x v="2"/>
    <m/>
    <m/>
    <x v="12"/>
  </r>
  <r>
    <s v="AMSP01"/>
    <s v="AMERICANA"/>
    <s v="PAA"/>
    <n v="19"/>
    <m/>
    <x v="17"/>
    <x v="2"/>
    <m/>
    <m/>
    <x v="12"/>
  </r>
  <r>
    <s v="AMNARP"/>
    <s v="AMERICANA"/>
    <s v="PAA"/>
    <n v="19"/>
    <m/>
    <x v="17"/>
    <x v="2"/>
    <m/>
    <m/>
    <x v="12"/>
  </r>
  <r>
    <s v="AMVR01"/>
    <s v="AMERICANA"/>
    <s v="PAA"/>
    <n v="19"/>
    <s v="PAA"/>
    <x v="50"/>
    <x v="1"/>
    <d v="2017-12-27T00:00:00"/>
    <m/>
    <x v="12"/>
  </r>
  <r>
    <s v="AMDI01"/>
    <s v="AMERICANA"/>
    <s v="PAA"/>
    <n v="19"/>
    <m/>
    <x v="17"/>
    <x v="8"/>
    <m/>
    <m/>
    <x v="12"/>
  </r>
  <r>
    <s v="AMJB02"/>
    <s v="AMERICANA"/>
    <s v="PAA"/>
    <n v="19"/>
    <m/>
    <x v="17"/>
    <x v="2"/>
    <m/>
    <m/>
    <x v="12"/>
  </r>
  <r>
    <s v="SDSR01"/>
    <s v="AMERICANA"/>
    <s v="PAA"/>
    <n v="19"/>
    <m/>
    <x v="17"/>
    <x v="5"/>
    <m/>
    <m/>
    <x v="12"/>
  </r>
  <r>
    <s v="AMCA01"/>
    <s v="AMERICANA"/>
    <s v="PAA"/>
    <n v="19"/>
    <m/>
    <x v="17"/>
    <x v="4"/>
    <m/>
    <m/>
    <x v="12"/>
  </r>
  <r>
    <s v="AMJM02"/>
    <s v="AMERICANA"/>
    <s v="PAA"/>
    <n v="19"/>
    <m/>
    <x v="17"/>
    <x v="10"/>
    <m/>
    <m/>
    <x v="12"/>
  </r>
  <r>
    <s v="SI9328"/>
    <s v="AMERICANA"/>
    <s v="PAA"/>
    <n v="19"/>
    <m/>
    <x v="17"/>
    <x v="11"/>
    <m/>
    <m/>
    <x v="12"/>
  </r>
  <r>
    <s v="SI9329"/>
    <s v="AMERICANA"/>
    <s v="PAA"/>
    <n v="19"/>
    <m/>
    <x v="17"/>
    <x v="11"/>
    <m/>
    <m/>
    <x v="12"/>
  </r>
  <r>
    <s v="SI9337"/>
    <s v="AMERICANA"/>
    <s v="PAA"/>
    <n v="19"/>
    <m/>
    <x v="17"/>
    <x v="2"/>
    <m/>
    <m/>
    <x v="12"/>
  </r>
  <r>
    <s v="SI9339"/>
    <s v="AMERICANA"/>
    <s v="PAA"/>
    <n v="19"/>
    <m/>
    <x v="17"/>
    <x v="11"/>
    <m/>
    <m/>
    <x v="12"/>
  </r>
  <r>
    <s v="SI9350"/>
    <s v="AMERICANA"/>
    <s v="PAA"/>
    <n v="19"/>
    <m/>
    <x v="17"/>
    <x v="2"/>
    <m/>
    <m/>
    <x v="12"/>
  </r>
  <r>
    <s v="SI9326"/>
    <s v="AMERICANA"/>
    <s v="PAA"/>
    <n v="19"/>
    <m/>
    <x v="17"/>
    <x v="11"/>
    <m/>
    <m/>
    <x v="12"/>
  </r>
  <r>
    <s v="SI9327"/>
    <s v="AMERICANA"/>
    <s v="PAA"/>
    <n v="19"/>
    <m/>
    <x v="17"/>
    <x v="2"/>
    <m/>
    <m/>
    <x v="12"/>
  </r>
  <r>
    <s v="SI9348"/>
    <s v="AMERICANA"/>
    <s v="PAA"/>
    <n v="19"/>
    <m/>
    <x v="17"/>
    <x v="11"/>
    <m/>
    <m/>
    <x v="12"/>
  </r>
  <r>
    <s v="SI9349"/>
    <s v="AMERICANA"/>
    <s v="PAA"/>
    <n v="19"/>
    <m/>
    <x v="17"/>
    <x v="11"/>
    <m/>
    <m/>
    <x v="12"/>
  </r>
  <r>
    <s v="SI9338"/>
    <s v="AMERICANA"/>
    <s v="PAA"/>
    <n v="19"/>
    <m/>
    <x v="17"/>
    <x v="3"/>
    <m/>
    <m/>
    <x v="12"/>
  </r>
  <r>
    <s v="SI9345"/>
    <s v="AMERICANA"/>
    <s v="PAA"/>
    <n v="19"/>
    <m/>
    <x v="17"/>
    <x v="3"/>
    <m/>
    <m/>
    <x v="12"/>
  </r>
  <r>
    <s v="SI9351"/>
    <s v="AMERICANA"/>
    <s v="PAA"/>
    <n v="19"/>
    <m/>
    <x v="17"/>
    <x v="11"/>
    <m/>
    <m/>
    <x v="12"/>
  </r>
  <r>
    <s v="SI9352"/>
    <s v="AMERICANA"/>
    <s v="PAA"/>
    <n v="19"/>
    <m/>
    <x v="17"/>
    <x v="11"/>
    <m/>
    <m/>
    <x v="12"/>
  </r>
  <r>
    <s v="AOCT01"/>
    <s v="AMPARO"/>
    <s v="CAS"/>
    <n v="19"/>
    <m/>
    <x v="17"/>
    <x v="3"/>
    <m/>
    <m/>
    <x v="13"/>
  </r>
  <r>
    <s v="AORD01"/>
    <s v="AMPARO"/>
    <s v="CAS"/>
    <n v="19"/>
    <m/>
    <x v="17"/>
    <x v="3"/>
    <m/>
    <m/>
    <x v="13"/>
  </r>
  <r>
    <s v="AORD02"/>
    <s v="AMPARO"/>
    <s v="CAS"/>
    <n v="19"/>
    <m/>
    <x v="17"/>
    <x v="4"/>
    <m/>
    <m/>
    <x v="13"/>
  </r>
  <r>
    <s v="AOMM02"/>
    <s v="AMPARO"/>
    <s v="CAS"/>
    <n v="19"/>
    <m/>
    <x v="17"/>
    <x v="3"/>
    <m/>
    <m/>
    <x v="13"/>
  </r>
  <r>
    <s v="AOMMRP"/>
    <s v="AMPARO"/>
    <s v="CAS"/>
    <n v="19"/>
    <s v="CAS"/>
    <x v="50"/>
    <x v="1"/>
    <d v="2017-12-11T00:00:00"/>
    <m/>
    <x v="13"/>
  </r>
  <r>
    <s v="AOJA02"/>
    <s v="AMPARO"/>
    <s v="CAS"/>
    <n v="19"/>
    <m/>
    <x v="17"/>
    <x v="3"/>
    <m/>
    <m/>
    <x v="13"/>
  </r>
  <r>
    <s v="SI9290"/>
    <s v="AMPARO"/>
    <s v="CAS"/>
    <n v="19"/>
    <m/>
    <x v="17"/>
    <x v="10"/>
    <m/>
    <m/>
    <x v="13"/>
  </r>
  <r>
    <s v="SI9295"/>
    <s v="AMPARO"/>
    <s v="CAS"/>
    <n v="19"/>
    <m/>
    <x v="17"/>
    <x v="2"/>
    <m/>
    <m/>
    <x v="13"/>
  </r>
  <r>
    <s v="SI9293"/>
    <s v="AMPARO"/>
    <s v="CAS"/>
    <n v="19"/>
    <m/>
    <x v="17"/>
    <x v="2"/>
    <m/>
    <m/>
    <x v="13"/>
  </r>
  <r>
    <s v="SI9292"/>
    <s v="AMPARO"/>
    <s v="CAS"/>
    <n v="19"/>
    <m/>
    <x v="17"/>
    <x v="9"/>
    <m/>
    <m/>
    <x v="13"/>
  </r>
  <r>
    <s v="AUCT01"/>
    <s v="AGUAS DE SAO PEDRO"/>
    <s v="PAA"/>
    <n v="19"/>
    <m/>
    <x v="17"/>
    <x v="3"/>
    <m/>
    <m/>
    <x v="12"/>
  </r>
  <r>
    <s v="CPAD01"/>
    <s v="CAMPINAS"/>
    <s v="CAS"/>
    <n v="19"/>
    <m/>
    <x v="17"/>
    <x v="3"/>
    <m/>
    <m/>
    <x v="13"/>
  </r>
  <r>
    <s v="CPAH02"/>
    <s v="CAMPINAS"/>
    <s v="CAS"/>
    <n v="19"/>
    <m/>
    <x v="17"/>
    <x v="5"/>
    <m/>
    <m/>
    <x v="13"/>
  </r>
  <r>
    <s v="CPBF01"/>
    <s v="CAMPINAS"/>
    <s v="CAS"/>
    <n v="19"/>
    <m/>
    <x v="17"/>
    <x v="8"/>
    <m/>
    <m/>
    <x v="13"/>
  </r>
  <r>
    <s v="CPCB01"/>
    <s v="CAMPINAS"/>
    <s v="CAS"/>
    <n v="19"/>
    <m/>
    <x v="17"/>
    <x v="9"/>
    <m/>
    <m/>
    <x v="13"/>
  </r>
  <r>
    <s v="CPCB02"/>
    <s v="CAMPINAS"/>
    <s v="CAS"/>
    <n v="19"/>
    <m/>
    <x v="17"/>
    <x v="8"/>
    <m/>
    <m/>
    <x v="13"/>
  </r>
  <r>
    <s v="CPCB03"/>
    <s v="CAMPINAS"/>
    <s v="CAS"/>
    <n v="19"/>
    <m/>
    <x v="17"/>
    <x v="7"/>
    <m/>
    <m/>
    <x v="13"/>
  </r>
  <r>
    <s v="CPCE01"/>
    <s v="CAMPINAS"/>
    <s v="CAS"/>
    <n v="19"/>
    <m/>
    <x v="17"/>
    <x v="8"/>
    <m/>
    <m/>
    <x v="13"/>
  </r>
  <r>
    <s v="CPCS01"/>
    <s v="CAMPINAS"/>
    <s v="CAS"/>
    <n v="19"/>
    <m/>
    <x v="50"/>
    <x v="0"/>
    <d v="2017-11-27T00:00:00"/>
    <d v="2017-12-05T00:00:00"/>
    <x v="13"/>
  </r>
  <r>
    <s v="CPCT01"/>
    <s v="CAMPINAS"/>
    <s v="CAS"/>
    <n v="19"/>
    <m/>
    <x v="17"/>
    <x v="8"/>
    <m/>
    <m/>
    <x v="13"/>
  </r>
  <r>
    <s v="CPCT02"/>
    <s v="CAMPINAS"/>
    <s v="CAS"/>
    <n v="19"/>
    <m/>
    <x v="17"/>
    <x v="5"/>
    <m/>
    <m/>
    <x v="13"/>
  </r>
  <r>
    <s v="CPCT03"/>
    <s v="CAMPINAS"/>
    <s v="CAS"/>
    <n v="19"/>
    <m/>
    <x v="17"/>
    <x v="6"/>
    <m/>
    <m/>
    <x v="13"/>
  </r>
  <r>
    <s v="CPCTRP"/>
    <s v="CAMPINAS"/>
    <s v="CAS"/>
    <n v="19"/>
    <s v="CAS"/>
    <x v="50"/>
    <x v="1"/>
    <d v="2017-12-11T00:00:00"/>
    <d v="2018-01-03T00:00:00"/>
    <x v="13"/>
  </r>
  <r>
    <s v="CPCV01"/>
    <s v="CAMPINAS"/>
    <s v="CAS"/>
    <n v="19"/>
    <s v="CAS"/>
    <x v="50"/>
    <x v="1"/>
    <d v="2017-12-27T00:00:00"/>
    <m/>
    <x v="13"/>
  </r>
  <r>
    <s v="CPJE01"/>
    <s v="CAMPINAS"/>
    <s v="CAS"/>
    <n v="19"/>
    <m/>
    <x v="17"/>
    <x v="8"/>
    <m/>
    <m/>
    <x v="13"/>
  </r>
  <r>
    <s v="CPJG01"/>
    <s v="CAMPINAS"/>
    <s v="CAS"/>
    <n v="19"/>
    <m/>
    <x v="50"/>
    <x v="0"/>
    <d v="2017-11-08T00:00:00"/>
    <d v="2017-12-05T00:00:00"/>
    <x v="13"/>
  </r>
  <r>
    <s v="CPJI01"/>
    <s v="CAMPINAS"/>
    <s v="CAS"/>
    <n v="19"/>
    <m/>
    <x v="17"/>
    <x v="2"/>
    <m/>
    <m/>
    <x v="13"/>
  </r>
  <r>
    <s v="CPJL01"/>
    <s v="CAMPINAS"/>
    <s v="CAS"/>
    <n v="19"/>
    <m/>
    <x v="17"/>
    <x v="5"/>
    <m/>
    <m/>
    <x v="13"/>
  </r>
  <r>
    <s v="CPJM01"/>
    <s v="CAMPINAS"/>
    <s v="CAS"/>
    <n v="19"/>
    <m/>
    <x v="17"/>
    <x v="4"/>
    <m/>
    <m/>
    <x v="13"/>
  </r>
  <r>
    <s v="CPJO01"/>
    <s v="CAMPINAS"/>
    <s v="CAS"/>
    <n v="19"/>
    <m/>
    <x v="17"/>
    <x v="4"/>
    <m/>
    <m/>
    <x v="13"/>
  </r>
  <r>
    <s v="CPJP01"/>
    <s v="CAMPINAS"/>
    <s v="CAS"/>
    <n v="19"/>
    <m/>
    <x v="17"/>
    <x v="6"/>
    <m/>
    <m/>
    <x v="13"/>
  </r>
  <r>
    <s v="SI9198"/>
    <s v="CAMPINAS"/>
    <s v="CAS"/>
    <n v="19"/>
    <m/>
    <x v="17"/>
    <x v="2"/>
    <m/>
    <m/>
    <x v="13"/>
  </r>
  <r>
    <s v="CPJS01"/>
    <s v="CAMPINAS"/>
    <s v="CAS"/>
    <n v="19"/>
    <m/>
    <x v="17"/>
    <x v="4"/>
    <m/>
    <m/>
    <x v="13"/>
  </r>
  <r>
    <s v="CPMD01"/>
    <s v="CAMPINAS"/>
    <s v="CAS"/>
    <n v="19"/>
    <m/>
    <x v="17"/>
    <x v="4"/>
    <m/>
    <m/>
    <x v="13"/>
  </r>
  <r>
    <s v="CPNA01"/>
    <s v="CAMPINAS"/>
    <s v="CAS"/>
    <n v="19"/>
    <m/>
    <x v="17"/>
    <x v="3"/>
    <m/>
    <m/>
    <x v="13"/>
  </r>
  <r>
    <s v="CPNM01"/>
    <s v="CAMPINAS"/>
    <s v="CAS"/>
    <n v="19"/>
    <m/>
    <x v="17"/>
    <x v="2"/>
    <m/>
    <m/>
    <x v="13"/>
  </r>
  <r>
    <s v="CPPP01"/>
    <s v="CAMPINAS"/>
    <s v="CAS"/>
    <n v="19"/>
    <m/>
    <x v="50"/>
    <x v="0"/>
    <d v="2017-11-14T00:00:00"/>
    <d v="2017-12-05T00:00:00"/>
    <x v="13"/>
  </r>
  <r>
    <s v="CPPR01"/>
    <s v="CAMPINAS"/>
    <s v="CAS"/>
    <n v="19"/>
    <m/>
    <x v="17"/>
    <x v="5"/>
    <m/>
    <m/>
    <x v="13"/>
  </r>
  <r>
    <s v="CPPT01"/>
    <s v="CAMPINAS"/>
    <s v="CAS"/>
    <n v="19"/>
    <m/>
    <x v="17"/>
    <x v="8"/>
    <m/>
    <m/>
    <x v="13"/>
  </r>
  <r>
    <s v="CPQD01"/>
    <s v="CAMPINAS"/>
    <s v="CAS"/>
    <n v="19"/>
    <m/>
    <x v="17"/>
    <x v="6"/>
    <m/>
    <m/>
    <x v="13"/>
  </r>
  <r>
    <s v="CPRA01"/>
    <s v="CAMPINAS"/>
    <s v="CAS"/>
    <n v="19"/>
    <m/>
    <x v="17"/>
    <x v="4"/>
    <m/>
    <m/>
    <x v="13"/>
  </r>
  <r>
    <s v="CPSA01"/>
    <s v="CAMPINAS"/>
    <s v="CAS"/>
    <n v="19"/>
    <m/>
    <x v="17"/>
    <x v="3"/>
    <m/>
    <m/>
    <x v="13"/>
  </r>
  <r>
    <s v="CPSB01"/>
    <s v="CAMPINAS"/>
    <s v="CAS"/>
    <n v="19"/>
    <s v="CAS"/>
    <x v="50"/>
    <x v="1"/>
    <d v="2017-12-15T00:00:00"/>
    <d v="2018-01-05T00:00:00"/>
    <x v="13"/>
  </r>
  <r>
    <s v="CPSB02"/>
    <s v="CAMPINAS"/>
    <s v="CAS"/>
    <n v="19"/>
    <m/>
    <x v="17"/>
    <x v="5"/>
    <m/>
    <m/>
    <x v="13"/>
  </r>
  <r>
    <s v="CPSC01"/>
    <s v="CAMPINAS"/>
    <s v="CAS"/>
    <n v="19"/>
    <m/>
    <x v="17"/>
    <x v="4"/>
    <m/>
    <m/>
    <x v="13"/>
  </r>
  <r>
    <s v="SI9196"/>
    <s v="CAMPINAS"/>
    <s v="CAS"/>
    <n v="19"/>
    <m/>
    <x v="17"/>
    <x v="4"/>
    <m/>
    <m/>
    <x v="13"/>
  </r>
  <r>
    <s v="CPSO01"/>
    <s v="CAMPINAS"/>
    <s v="CAS"/>
    <n v="19"/>
    <m/>
    <x v="50"/>
    <x v="0"/>
    <d v="2017-11-23T00:00:00"/>
    <d v="2017-12-05T00:00:00"/>
    <x v="13"/>
  </r>
  <r>
    <s v="CPSR01"/>
    <s v="CAMPINAS"/>
    <s v="CAS"/>
    <n v="19"/>
    <m/>
    <x v="17"/>
    <x v="8"/>
    <m/>
    <m/>
    <x v="13"/>
  </r>
  <r>
    <s v="CPSS01"/>
    <s v="CAMPINAS"/>
    <s v="CAS"/>
    <n v="19"/>
    <m/>
    <x v="17"/>
    <x v="10"/>
    <m/>
    <m/>
    <x v="13"/>
  </r>
  <r>
    <s v="CPSX01"/>
    <s v="CAMPINAS"/>
    <s v="CAS"/>
    <n v="19"/>
    <m/>
    <x v="17"/>
    <x v="2"/>
    <m/>
    <m/>
    <x v="13"/>
  </r>
  <r>
    <s v="CPTI01"/>
    <s v="CAMPINAS"/>
    <s v="CAS"/>
    <n v="19"/>
    <m/>
    <x v="17"/>
    <x v="2"/>
    <m/>
    <m/>
    <x v="13"/>
  </r>
  <r>
    <s v="CPTQ01"/>
    <s v="CAMPINAS"/>
    <s v="CAS"/>
    <n v="19"/>
    <m/>
    <x v="17"/>
    <x v="5"/>
    <m/>
    <m/>
    <x v="13"/>
  </r>
  <r>
    <s v="CPVG01"/>
    <s v="CAMPINAS"/>
    <s v="CAS"/>
    <n v="19"/>
    <s v="CAS"/>
    <x v="50"/>
    <x v="1"/>
    <d v="2017-12-27T00:00:00"/>
    <d v="2018-01-05T00:00:00"/>
    <x v="13"/>
  </r>
  <r>
    <s v="CPVI01"/>
    <s v="CAMPINAS"/>
    <s v="CAS"/>
    <n v="19"/>
    <m/>
    <x v="17"/>
    <x v="6"/>
    <m/>
    <m/>
    <x v="13"/>
  </r>
  <r>
    <s v="CPVJ01"/>
    <s v="CAMPINAS"/>
    <s v="CAS"/>
    <n v="19"/>
    <m/>
    <x v="17"/>
    <x v="7"/>
    <m/>
    <m/>
    <x v="13"/>
  </r>
  <r>
    <s v="CPVM01"/>
    <s v="CAMPINAS"/>
    <s v="CAS"/>
    <n v="19"/>
    <s v="CAS"/>
    <x v="50"/>
    <x v="1"/>
    <d v="2017-12-15T00:00:00"/>
    <d v="2018-01-05T00:00:00"/>
    <x v="13"/>
  </r>
  <r>
    <s v="CPVN01"/>
    <s v="CAMPINAS"/>
    <s v="CAS"/>
    <n v="19"/>
    <m/>
    <x v="50"/>
    <x v="0"/>
    <d v="2017-11-23T00:00:00"/>
    <d v="2017-12-05T00:00:00"/>
    <x v="13"/>
  </r>
  <r>
    <s v="CPVO01"/>
    <s v="CAMPINAS"/>
    <s v="CAS"/>
    <n v="19"/>
    <m/>
    <x v="17"/>
    <x v="8"/>
    <m/>
    <m/>
    <x v="13"/>
  </r>
  <r>
    <s v="CPVP01"/>
    <s v="CAMPINAS"/>
    <s v="CAS"/>
    <n v="19"/>
    <m/>
    <x v="17"/>
    <x v="8"/>
    <m/>
    <m/>
    <x v="13"/>
  </r>
  <r>
    <s v="CPVT01"/>
    <s v="CAMPINAS"/>
    <s v="CAS"/>
    <n v="19"/>
    <m/>
    <x v="17"/>
    <x v="8"/>
    <m/>
    <m/>
    <x v="13"/>
  </r>
  <r>
    <s v="CPXB01"/>
    <s v="CAMPINAS"/>
    <s v="CAS"/>
    <n v="19"/>
    <m/>
    <x v="17"/>
    <x v="7"/>
    <m/>
    <m/>
    <x v="13"/>
  </r>
  <r>
    <s v="ACAS01"/>
    <s v="CAMPINAS"/>
    <s v="CAS"/>
    <n v="19"/>
    <m/>
    <x v="17"/>
    <x v="2"/>
    <m/>
    <m/>
    <x v="13"/>
  </r>
  <r>
    <s v="SI9108"/>
    <s v="CAMPINAS"/>
    <s v="CAS"/>
    <n v="19"/>
    <m/>
    <x v="17"/>
    <x v="7"/>
    <m/>
    <m/>
    <x v="13"/>
  </r>
  <r>
    <s v="CPBG01"/>
    <s v="CAMPINAS"/>
    <s v="CAS"/>
    <n v="19"/>
    <m/>
    <x v="17"/>
    <x v="3"/>
    <m/>
    <m/>
    <x v="13"/>
  </r>
  <r>
    <s v="CPCT07"/>
    <s v="CAMPINAS"/>
    <s v="CAS"/>
    <n v="19"/>
    <m/>
    <x v="50"/>
    <x v="0"/>
    <d v="2017-11-14T00:00:00"/>
    <d v="2017-12-05T00:00:00"/>
    <x v="13"/>
  </r>
  <r>
    <s v="SI9038"/>
    <s v="CAMPINAS"/>
    <s v="CAS"/>
    <n v="19"/>
    <m/>
    <x v="50"/>
    <x v="0"/>
    <d v="2017-11-09T00:00:00"/>
    <d v="2017-12-05T00:00:00"/>
    <x v="13"/>
  </r>
  <r>
    <s v="CPPJ01"/>
    <s v="CAMPINAS"/>
    <s v="CAS"/>
    <n v="19"/>
    <m/>
    <x v="17"/>
    <x v="2"/>
    <m/>
    <m/>
    <x v="13"/>
  </r>
  <r>
    <s v="CPGB01"/>
    <s v="CAMPINAS"/>
    <s v="CAS"/>
    <n v="19"/>
    <m/>
    <x v="17"/>
    <x v="6"/>
    <m/>
    <m/>
    <x v="13"/>
  </r>
  <r>
    <s v="CPAH03"/>
    <s v="CAMPINAS"/>
    <s v="CAS"/>
    <n v="19"/>
    <s v="CAS"/>
    <x v="50"/>
    <x v="1"/>
    <d v="2017-12-21T00:00:00"/>
    <m/>
    <x v="13"/>
  </r>
  <r>
    <s v="CPCN01"/>
    <s v="CAMPINAS"/>
    <s v="CAS"/>
    <n v="19"/>
    <m/>
    <x v="17"/>
    <x v="4"/>
    <m/>
    <m/>
    <x v="13"/>
  </r>
  <r>
    <s v="CPPU01"/>
    <s v="CAMPINAS"/>
    <s v="CAS"/>
    <n v="19"/>
    <s v="CAS"/>
    <x v="50"/>
    <x v="1"/>
    <d v="2017-12-21T00:00:00"/>
    <m/>
    <x v="13"/>
  </r>
  <r>
    <s v="CPLO01"/>
    <s v="CAMPINAS"/>
    <s v="CAS"/>
    <n v="19"/>
    <m/>
    <x v="17"/>
    <x v="8"/>
    <m/>
    <m/>
    <x v="13"/>
  </r>
  <r>
    <s v="CPSM01"/>
    <s v="CAMPINAS"/>
    <s v="CAS"/>
    <n v="19"/>
    <m/>
    <x v="50"/>
    <x v="0"/>
    <d v="2017-11-27T00:00:00"/>
    <d v="2017-12-05T00:00:00"/>
    <x v="13"/>
  </r>
  <r>
    <s v="CPSQ01"/>
    <s v="CAMPINAS"/>
    <s v="CAS"/>
    <n v="19"/>
    <s v="CAS"/>
    <x v="50"/>
    <x v="1"/>
    <d v="2017-12-15T00:00:00"/>
    <d v="2018-01-03T00:00:00"/>
    <x v="13"/>
  </r>
  <r>
    <s v="CPCN02"/>
    <s v="CAMPINAS"/>
    <s v="CAS"/>
    <n v="19"/>
    <m/>
    <x v="17"/>
    <x v="4"/>
    <m/>
    <m/>
    <x v="13"/>
  </r>
  <r>
    <s v="CPDI01"/>
    <s v="CAMPINAS"/>
    <s v="CAS"/>
    <n v="19"/>
    <m/>
    <x v="17"/>
    <x v="3"/>
    <m/>
    <m/>
    <x v="13"/>
  </r>
  <r>
    <s v="CPSI01"/>
    <s v="CAMPINAS"/>
    <s v="CAS"/>
    <n v="19"/>
    <m/>
    <x v="17"/>
    <x v="3"/>
    <m/>
    <m/>
    <x v="13"/>
  </r>
  <r>
    <s v="CPCE02"/>
    <s v="CAMPINAS"/>
    <s v="CAS"/>
    <n v="19"/>
    <m/>
    <x v="17"/>
    <x v="4"/>
    <m/>
    <m/>
    <x v="13"/>
  </r>
  <r>
    <s v="CPJC01"/>
    <s v="CAMPINAS"/>
    <s v="CAS"/>
    <n v="19"/>
    <s v="CAS"/>
    <x v="50"/>
    <x v="1"/>
    <d v="2017-12-27T00:00:00"/>
    <d v="2018-01-05T00:00:00"/>
    <x v="13"/>
  </r>
  <r>
    <s v="CPJN02"/>
    <s v="CAMPINAS"/>
    <s v="CAS"/>
    <n v="19"/>
    <m/>
    <x v="17"/>
    <x v="5"/>
    <m/>
    <m/>
    <x v="13"/>
  </r>
  <r>
    <s v="CPJB01"/>
    <s v="CAMPINAS"/>
    <s v="CAS"/>
    <n v="19"/>
    <m/>
    <x v="17"/>
    <x v="6"/>
    <m/>
    <m/>
    <x v="13"/>
  </r>
  <r>
    <s v="CPJT01"/>
    <s v="CAMPINAS"/>
    <s v="CAS"/>
    <n v="19"/>
    <m/>
    <x v="17"/>
    <x v="5"/>
    <m/>
    <m/>
    <x v="13"/>
  </r>
  <r>
    <s v="CPGR02"/>
    <s v="CAMPINAS"/>
    <s v="CAS"/>
    <n v="19"/>
    <m/>
    <x v="17"/>
    <x v="5"/>
    <m/>
    <m/>
    <x v="13"/>
  </r>
  <r>
    <s v="CPPP02"/>
    <s v="CAMPINAS"/>
    <s v="CAS"/>
    <n v="19"/>
    <m/>
    <x v="17"/>
    <x v="4"/>
    <m/>
    <m/>
    <x v="13"/>
  </r>
  <r>
    <s v="CPIT01"/>
    <s v="CAMPINAS"/>
    <s v="CAS"/>
    <n v="19"/>
    <m/>
    <x v="17"/>
    <x v="6"/>
    <m/>
    <m/>
    <x v="13"/>
  </r>
  <r>
    <s v="CPJM03"/>
    <s v="CAMPINAS"/>
    <s v="CAS"/>
    <n v="19"/>
    <m/>
    <x v="17"/>
    <x v="5"/>
    <m/>
    <m/>
    <x v="13"/>
  </r>
  <r>
    <s v="CPIP01"/>
    <s v="CAMPINAS"/>
    <s v="CAS"/>
    <n v="19"/>
    <m/>
    <x v="17"/>
    <x v="2"/>
    <m/>
    <m/>
    <x v="13"/>
  </r>
  <r>
    <s v="CPSB03"/>
    <s v="CAMPINAS"/>
    <s v="CAS"/>
    <n v="19"/>
    <m/>
    <x v="17"/>
    <x v="4"/>
    <m/>
    <m/>
    <x v="13"/>
  </r>
  <r>
    <s v="CPVC01"/>
    <s v="CAMPINAS"/>
    <s v="CAS"/>
    <n v="19"/>
    <m/>
    <x v="17"/>
    <x v="5"/>
    <m/>
    <m/>
    <x v="13"/>
  </r>
  <r>
    <s v="CP215S"/>
    <s v="CAMPINAS"/>
    <s v="CAS"/>
    <n v="19"/>
    <m/>
    <x v="17"/>
    <x v="2"/>
    <m/>
    <m/>
    <x v="13"/>
  </r>
  <r>
    <s v="CPJA01"/>
    <s v="CAMPINAS"/>
    <s v="CAS"/>
    <n v="19"/>
    <m/>
    <x v="17"/>
    <x v="7"/>
    <m/>
    <m/>
    <x v="13"/>
  </r>
  <r>
    <s v="CPJB02"/>
    <s v="CAMPINAS"/>
    <s v="CAS"/>
    <n v="19"/>
    <m/>
    <x v="17"/>
    <x v="5"/>
    <m/>
    <m/>
    <x v="13"/>
  </r>
  <r>
    <s v="CPTV02"/>
    <s v="CAMPINAS"/>
    <s v="CAS"/>
    <n v="19"/>
    <m/>
    <x v="17"/>
    <x v="5"/>
    <m/>
    <m/>
    <x v="13"/>
  </r>
  <r>
    <s v="CPAV01"/>
    <s v="CAMPINAS"/>
    <s v="CAS"/>
    <n v="19"/>
    <s v="CAS"/>
    <x v="50"/>
    <x v="1"/>
    <d v="2017-12-27T00:00:00"/>
    <m/>
    <x v="13"/>
  </r>
  <r>
    <s v="SLSP054M"/>
    <s v="CAMPINAS"/>
    <s v="CAS"/>
    <n v="19"/>
    <m/>
    <x v="17"/>
    <x v="8"/>
    <m/>
    <m/>
    <x v="13"/>
  </r>
  <r>
    <s v="CPGR03"/>
    <s v="CAMPINAS"/>
    <s v="CAS"/>
    <n v="19"/>
    <m/>
    <x v="17"/>
    <x v="3"/>
    <m/>
    <m/>
    <x v="13"/>
  </r>
  <r>
    <s v="CPTV03"/>
    <s v="CAMPINAS"/>
    <s v="CAS"/>
    <n v="19"/>
    <m/>
    <x v="17"/>
    <x v="3"/>
    <m/>
    <m/>
    <x v="13"/>
  </r>
  <r>
    <s v="CPJM04"/>
    <s v="CAMPINAS"/>
    <s v="CAS"/>
    <n v="19"/>
    <m/>
    <x v="17"/>
    <x v="3"/>
    <m/>
    <m/>
    <x v="13"/>
  </r>
  <r>
    <s v="SI9163"/>
    <s v="CAMPINAS"/>
    <s v="CAS"/>
    <n v="19"/>
    <m/>
    <x v="17"/>
    <x v="3"/>
    <m/>
    <m/>
    <x v="13"/>
  </r>
  <r>
    <s v="SI9167"/>
    <s v="CAMPINAS"/>
    <s v="CAS"/>
    <n v="19"/>
    <m/>
    <x v="17"/>
    <x v="10"/>
    <m/>
    <m/>
    <x v="13"/>
  </r>
  <r>
    <s v="SI9175"/>
    <s v="CAMPINAS"/>
    <s v="CAS"/>
    <n v="19"/>
    <m/>
    <x v="17"/>
    <x v="3"/>
    <m/>
    <m/>
    <x v="13"/>
  </r>
  <r>
    <s v="SI9177"/>
    <s v="CAMPINAS"/>
    <s v="CAS"/>
    <n v="19"/>
    <m/>
    <x v="17"/>
    <x v="3"/>
    <m/>
    <m/>
    <x v="13"/>
  </r>
  <r>
    <s v="SI9183"/>
    <s v="CAMPINAS"/>
    <s v="CAS"/>
    <n v="19"/>
    <m/>
    <x v="17"/>
    <x v="10"/>
    <m/>
    <m/>
    <x v="13"/>
  </r>
  <r>
    <s v="SI9185"/>
    <s v="CAMPINAS"/>
    <s v="CAS"/>
    <n v="19"/>
    <m/>
    <x v="17"/>
    <x v="4"/>
    <m/>
    <m/>
    <x v="13"/>
  </r>
  <r>
    <s v="SI9191"/>
    <s v="CAMPINAS"/>
    <s v="CAS"/>
    <n v="19"/>
    <m/>
    <x v="17"/>
    <x v="4"/>
    <m/>
    <m/>
    <x v="13"/>
  </r>
  <r>
    <s v="SI9202"/>
    <s v="CAMPINAS"/>
    <s v="CAS"/>
    <n v="19"/>
    <m/>
    <x v="17"/>
    <x v="4"/>
    <m/>
    <m/>
    <x v="13"/>
  </r>
  <r>
    <s v="SI9204"/>
    <s v="CAMPINAS"/>
    <s v="CAS"/>
    <n v="19"/>
    <m/>
    <x v="17"/>
    <x v="4"/>
    <m/>
    <m/>
    <x v="13"/>
  </r>
  <r>
    <s v="SI9095"/>
    <s v="CAMPINAS"/>
    <s v="CAS"/>
    <n v="19"/>
    <m/>
    <x v="17"/>
    <x v="9"/>
    <m/>
    <m/>
    <x v="13"/>
  </r>
  <r>
    <s v="SI9097"/>
    <s v="CAMPINAS"/>
    <s v="CAS"/>
    <n v="19"/>
    <m/>
    <x v="17"/>
    <x v="5"/>
    <m/>
    <m/>
    <x v="13"/>
  </r>
  <r>
    <s v="SI9126"/>
    <s v="CAMPINAS"/>
    <s v="CAS"/>
    <n v="19"/>
    <m/>
    <x v="17"/>
    <x v="9"/>
    <m/>
    <m/>
    <x v="13"/>
  </r>
  <r>
    <s v="SI9128"/>
    <s v="CAMPINAS"/>
    <s v="CAS"/>
    <n v="19"/>
    <m/>
    <x v="17"/>
    <x v="9"/>
    <m/>
    <m/>
    <x v="13"/>
  </r>
  <r>
    <s v="SI9138"/>
    <s v="CAMPINAS"/>
    <s v="CAS"/>
    <n v="19"/>
    <m/>
    <x v="17"/>
    <x v="5"/>
    <m/>
    <m/>
    <x v="13"/>
  </r>
  <r>
    <s v="SI9157"/>
    <s v="CAMPINAS"/>
    <s v="CAS"/>
    <n v="19"/>
    <m/>
    <x v="17"/>
    <x v="5"/>
    <m/>
    <m/>
    <x v="13"/>
  </r>
  <r>
    <s v="SI9096"/>
    <s v="CAMPINAS"/>
    <s v="CAS"/>
    <n v="19"/>
    <m/>
    <x v="17"/>
    <x v="5"/>
    <m/>
    <m/>
    <x v="13"/>
  </r>
  <r>
    <s v="SI9098"/>
    <s v="CAMPINAS"/>
    <s v="CAS"/>
    <n v="19"/>
    <m/>
    <x v="17"/>
    <x v="9"/>
    <m/>
    <m/>
    <x v="13"/>
  </r>
  <r>
    <s v="SI9100"/>
    <s v="CAMPINAS"/>
    <s v="CAS"/>
    <n v="19"/>
    <m/>
    <x v="17"/>
    <x v="5"/>
    <m/>
    <m/>
    <x v="13"/>
  </r>
  <r>
    <s v="SI9129"/>
    <s v="CAMPINAS"/>
    <s v="CAS"/>
    <n v="19"/>
    <m/>
    <x v="17"/>
    <x v="8"/>
    <m/>
    <m/>
    <x v="13"/>
  </r>
  <r>
    <s v="SI9137"/>
    <s v="CAMPINAS"/>
    <s v="CAS"/>
    <n v="19"/>
    <m/>
    <x v="17"/>
    <x v="10"/>
    <m/>
    <m/>
    <x v="13"/>
  </r>
  <r>
    <s v="SI9139"/>
    <s v="CAMPINAS"/>
    <s v="CAS"/>
    <n v="19"/>
    <m/>
    <x v="17"/>
    <x v="11"/>
    <m/>
    <m/>
    <x v="13"/>
  </r>
  <r>
    <s v="SI9158"/>
    <s v="CAMPINAS"/>
    <s v="CAS"/>
    <n v="19"/>
    <m/>
    <x v="17"/>
    <x v="10"/>
    <m/>
    <m/>
    <x v="13"/>
  </r>
  <r>
    <s v="SI9160"/>
    <s v="CAMPINAS"/>
    <s v="CAS"/>
    <n v="19"/>
    <m/>
    <x v="17"/>
    <x v="10"/>
    <m/>
    <m/>
    <x v="13"/>
  </r>
  <r>
    <s v="SI9164"/>
    <s v="CAMPINAS"/>
    <s v="CAS"/>
    <n v="19"/>
    <m/>
    <x v="17"/>
    <x v="10"/>
    <m/>
    <m/>
    <x v="13"/>
  </r>
  <r>
    <s v="SI9166"/>
    <s v="CAMPINAS"/>
    <s v="CAS"/>
    <n v="19"/>
    <m/>
    <x v="17"/>
    <x v="11"/>
    <m/>
    <m/>
    <x v="13"/>
  </r>
  <r>
    <s v="SI9168"/>
    <s v="CAMPINAS"/>
    <s v="CAS"/>
    <n v="19"/>
    <m/>
    <x v="17"/>
    <x v="6"/>
    <m/>
    <m/>
    <x v="13"/>
  </r>
  <r>
    <s v="SI9172"/>
    <s v="CAMPINAS"/>
    <s v="CAS"/>
    <n v="19"/>
    <m/>
    <x v="17"/>
    <x v="10"/>
    <m/>
    <m/>
    <x v="13"/>
  </r>
  <r>
    <s v="SI9174"/>
    <s v="CAMPINAS"/>
    <s v="CAS"/>
    <n v="19"/>
    <m/>
    <x v="17"/>
    <x v="9"/>
    <m/>
    <m/>
    <x v="13"/>
  </r>
  <r>
    <s v="SI9178"/>
    <s v="CAMPINAS"/>
    <s v="CAS"/>
    <n v="19"/>
    <m/>
    <x v="17"/>
    <x v="6"/>
    <m/>
    <m/>
    <x v="13"/>
  </r>
  <r>
    <s v="SI9180"/>
    <s v="CAMPINAS"/>
    <s v="CAS"/>
    <n v="19"/>
    <m/>
    <x v="17"/>
    <x v="6"/>
    <m/>
    <m/>
    <x v="13"/>
  </r>
  <r>
    <s v="SI9184"/>
    <s v="CAMPINAS"/>
    <s v="CAS"/>
    <n v="19"/>
    <m/>
    <x v="17"/>
    <x v="10"/>
    <m/>
    <m/>
    <x v="13"/>
  </r>
  <r>
    <s v="SI9186"/>
    <s v="CAMPINAS"/>
    <s v="CAS"/>
    <n v="19"/>
    <m/>
    <x v="17"/>
    <x v="10"/>
    <m/>
    <m/>
    <x v="13"/>
  </r>
  <r>
    <s v="SI9190"/>
    <s v="CAMPINAS"/>
    <s v="CAS"/>
    <n v="19"/>
    <m/>
    <x v="17"/>
    <x v="11"/>
    <m/>
    <m/>
    <x v="13"/>
  </r>
  <r>
    <s v="SI9201"/>
    <s v="CAMPINAS"/>
    <s v="CAS"/>
    <n v="19"/>
    <m/>
    <x v="17"/>
    <x v="8"/>
    <m/>
    <m/>
    <x v="13"/>
  </r>
  <r>
    <s v="SI9203"/>
    <s v="CAMPINAS"/>
    <s v="CAS"/>
    <n v="19"/>
    <m/>
    <x v="17"/>
    <x v="10"/>
    <m/>
    <m/>
    <x v="13"/>
  </r>
  <r>
    <s v="SI9205"/>
    <s v="CAMPINAS"/>
    <s v="CAS"/>
    <n v="19"/>
    <m/>
    <x v="17"/>
    <x v="7"/>
    <m/>
    <m/>
    <x v="13"/>
  </r>
  <r>
    <s v="KBCT01"/>
    <s v="CASA BRANCA"/>
    <s v="PAA"/>
    <n v="19"/>
    <m/>
    <x v="17"/>
    <x v="5"/>
    <m/>
    <m/>
    <x v="12"/>
  </r>
  <r>
    <s v="KBRD01"/>
    <s v="CASA BRANCA"/>
    <s v="PAA"/>
    <n v="19"/>
    <m/>
    <x v="50"/>
    <x v="0"/>
    <d v="2017-11-30T00:00:00"/>
    <d v="2017-12-05T00:00:00"/>
    <x v="12"/>
  </r>
  <r>
    <s v="KBRD02"/>
    <s v="CASA BRANCA"/>
    <s v="PAA"/>
    <n v="19"/>
    <m/>
    <x v="50"/>
    <x v="0"/>
    <d v="2017-11-29T00:00:00"/>
    <d v="2017-12-05T00:00:00"/>
    <x v="12"/>
  </r>
  <r>
    <s v="DECT01"/>
    <s v="CACONDE"/>
    <s v="PAA"/>
    <n v="19"/>
    <m/>
    <x v="17"/>
    <x v="4"/>
    <m/>
    <m/>
    <x v="12"/>
  </r>
  <r>
    <s v="CDWL01"/>
    <s v="CORDEIROPOLIS"/>
    <s v="PAA"/>
    <n v="19"/>
    <m/>
    <x v="17"/>
    <x v="4"/>
    <m/>
    <m/>
    <x v="12"/>
  </r>
  <r>
    <s v="CDCT02"/>
    <s v="CORDEIROPOLIS"/>
    <s v="PAA"/>
    <n v="19"/>
    <m/>
    <x v="17"/>
    <x v="3"/>
    <m/>
    <m/>
    <x v="12"/>
  </r>
  <r>
    <s v="KLCT01"/>
    <s v="CONCHAL"/>
    <s v="CAS"/>
    <n v="19"/>
    <m/>
    <x v="17"/>
    <x v="8"/>
    <m/>
    <m/>
    <x v="13"/>
  </r>
  <r>
    <s v="HQCT01"/>
    <s v="CHARQUEADA"/>
    <s v="PAA"/>
    <n v="19"/>
    <m/>
    <x v="17"/>
    <x v="6"/>
    <m/>
    <m/>
    <x v="12"/>
  </r>
  <r>
    <s v="CICT01"/>
    <s v="COSMOPOLIS"/>
    <s v="PAA"/>
    <n v="19"/>
    <m/>
    <x v="17"/>
    <x v="6"/>
    <m/>
    <m/>
    <x v="13"/>
  </r>
  <r>
    <s v="CIRD01"/>
    <s v="COSMOPOLIS"/>
    <s v="PAA"/>
    <n v="19"/>
    <m/>
    <x v="17"/>
    <x v="6"/>
    <m/>
    <m/>
    <x v="13"/>
  </r>
  <r>
    <s v="CICT02"/>
    <s v="COSMOPOLIS"/>
    <s v="CAS"/>
    <n v="19"/>
    <m/>
    <x v="17"/>
    <x v="4"/>
    <m/>
    <m/>
    <x v="13"/>
  </r>
  <r>
    <s v="CICT03"/>
    <s v="COSMOPOLIS"/>
    <s v="CAS"/>
    <n v="19"/>
    <m/>
    <x v="17"/>
    <x v="4"/>
    <m/>
    <m/>
    <x v="13"/>
  </r>
  <r>
    <s v="KVRD01"/>
    <s v="CAPIVARI"/>
    <s v="PAA"/>
    <n v="19"/>
    <m/>
    <x v="17"/>
    <x v="4"/>
    <m/>
    <m/>
    <x v="12"/>
  </r>
  <r>
    <s v="KVVF01"/>
    <s v="CAPIVARI"/>
    <s v="PAA"/>
    <n v="19"/>
    <m/>
    <x v="17"/>
    <x v="8"/>
    <m/>
    <m/>
    <x v="12"/>
  </r>
  <r>
    <s v="CUWL02"/>
    <s v="CORUMBATAI"/>
    <s v="PAA"/>
    <n v="19"/>
    <s v="PAA"/>
    <x v="50"/>
    <x v="1"/>
    <d v="2017-12-21T00:00:00"/>
    <d v="2018-01-05T00:00:00"/>
    <x v="12"/>
  </r>
  <r>
    <s v="CUCT01"/>
    <s v="CORUMBATAI"/>
    <s v="PAA"/>
    <n v="19"/>
    <m/>
    <x v="17"/>
    <x v="5"/>
    <m/>
    <m/>
    <x v="12"/>
  </r>
  <r>
    <s v="DVCT01"/>
    <s v="DESCALVADO"/>
    <s v="PAA"/>
    <n v="19"/>
    <m/>
    <x v="17"/>
    <x v="5"/>
    <m/>
    <m/>
    <x v="12"/>
  </r>
  <r>
    <s v="DYCT01"/>
    <s v="DIVINOLANDIA"/>
    <s v="PAA"/>
    <n v="19"/>
    <m/>
    <x v="17"/>
    <x v="10"/>
    <m/>
    <m/>
    <x v="12"/>
  </r>
  <r>
    <s v="EFCT01"/>
    <s v="ELIAS FAUSTO"/>
    <s v="PAA"/>
    <n v="19"/>
    <m/>
    <x v="17"/>
    <x v="6"/>
    <m/>
    <m/>
    <x v="12"/>
  </r>
  <r>
    <s v="ECCT01"/>
    <s v="ENGENHEIRO COELHO"/>
    <s v="CAS"/>
    <n v="19"/>
    <m/>
    <x v="17"/>
    <x v="2"/>
    <m/>
    <m/>
    <x v="13"/>
  </r>
  <r>
    <s v="ECUN01"/>
    <s v="ENGENHEIRO COELHO"/>
    <s v="CAS"/>
    <n v="19"/>
    <m/>
    <x v="17"/>
    <x v="8"/>
    <m/>
    <m/>
    <x v="13"/>
  </r>
  <r>
    <s v="ECCT02"/>
    <s v="ENGENHEIRO COELHO"/>
    <s v="CAS"/>
    <n v="19"/>
    <m/>
    <x v="17"/>
    <x v="5"/>
    <m/>
    <m/>
    <x v="13"/>
  </r>
  <r>
    <s v="ESJR01"/>
    <s v="ESPIRITO SANTO DO PINHAL"/>
    <s v="CAS"/>
    <n v="19"/>
    <m/>
    <x v="17"/>
    <x v="8"/>
    <m/>
    <m/>
    <x v="13"/>
  </r>
  <r>
    <s v="ESRD01"/>
    <s v="ESPIRITO SANTO DO PINHAL"/>
    <s v="CAS"/>
    <n v="19"/>
    <s v="CAS"/>
    <x v="50"/>
    <x v="1"/>
    <d v="2017-12-27T00:00:00"/>
    <m/>
    <x v="13"/>
  </r>
  <r>
    <s v="EVCT01"/>
    <s v="ESTIVA GERBI"/>
    <s v="CAS"/>
    <n v="19"/>
    <s v="CAS"/>
    <x v="50"/>
    <x v="1"/>
    <d v="2017-12-27T00:00:00"/>
    <m/>
    <x v="13"/>
  </r>
  <r>
    <s v="HBLH01"/>
    <s v="HOLAMBRA"/>
    <s v="CAS"/>
    <n v="19"/>
    <m/>
    <x v="17"/>
    <x v="8"/>
    <m/>
    <m/>
    <x v="13"/>
  </r>
  <r>
    <s v="SI9334"/>
    <s v="HOLAMBRA"/>
    <s v="CAS"/>
    <n v="19"/>
    <m/>
    <x v="17"/>
    <x v="7"/>
    <m/>
    <m/>
    <x v="13"/>
  </r>
  <r>
    <s v="HTBN01"/>
    <s v="HORTOLANDIA"/>
    <s v="CAS"/>
    <n v="19"/>
    <m/>
    <x v="17"/>
    <x v="5"/>
    <m/>
    <m/>
    <x v="13"/>
  </r>
  <r>
    <s v="HTJP01"/>
    <s v="HORTOLANDIA"/>
    <s v="CAS"/>
    <n v="19"/>
    <m/>
    <x v="17"/>
    <x v="7"/>
    <m/>
    <m/>
    <x v="13"/>
  </r>
  <r>
    <s v="HTSR01"/>
    <s v="HORTOLANDIA"/>
    <s v="CAS"/>
    <n v="19"/>
    <m/>
    <x v="17"/>
    <x v="6"/>
    <m/>
    <m/>
    <x v="13"/>
  </r>
  <r>
    <s v="HTTB01"/>
    <s v="HORTOLANDIA"/>
    <s v="CAS"/>
    <n v="19"/>
    <m/>
    <x v="50"/>
    <x v="0"/>
    <d v="2017-11-27T00:00:00"/>
    <d v="2017-12-05T00:00:00"/>
    <x v="13"/>
  </r>
  <r>
    <s v="HTSI01"/>
    <s v="HORTOLANDIA"/>
    <s v="CAS"/>
    <n v="19"/>
    <m/>
    <x v="17"/>
    <x v="5"/>
    <m/>
    <m/>
    <x v="13"/>
  </r>
  <r>
    <s v="HTSI03"/>
    <s v="HORTOLANDIA"/>
    <s v="CAS"/>
    <n v="19"/>
    <m/>
    <x v="17"/>
    <x v="7"/>
    <m/>
    <m/>
    <x v="13"/>
  </r>
  <r>
    <s v="HTJA01"/>
    <s v="HORTOLANDIA"/>
    <s v="CAS"/>
    <n v="19"/>
    <m/>
    <x v="17"/>
    <x v="6"/>
    <m/>
    <m/>
    <x v="13"/>
  </r>
  <r>
    <s v="SI9257"/>
    <s v="HORTOLANDIA"/>
    <s v="CAS"/>
    <n v="19"/>
    <m/>
    <x v="17"/>
    <x v="10"/>
    <m/>
    <m/>
    <x v="13"/>
  </r>
  <r>
    <s v="SI9263"/>
    <s v="HORTOLANDIA"/>
    <s v="CAS"/>
    <n v="19"/>
    <m/>
    <x v="17"/>
    <x v="7"/>
    <m/>
    <m/>
    <x v="13"/>
  </r>
  <r>
    <s v="SI9264"/>
    <s v="HORTOLANDIA"/>
    <s v="CAS"/>
    <n v="19"/>
    <m/>
    <x v="17"/>
    <x v="7"/>
    <m/>
    <m/>
    <x v="13"/>
  </r>
  <r>
    <s v="SI9254"/>
    <s v="HORTOLANDIA"/>
    <s v="CAS"/>
    <n v="19"/>
    <m/>
    <x v="17"/>
    <x v="9"/>
    <m/>
    <m/>
    <x v="13"/>
  </r>
  <r>
    <s v="SI9256"/>
    <s v="HORTOLANDIA"/>
    <s v="CAS"/>
    <n v="19"/>
    <m/>
    <x v="17"/>
    <x v="9"/>
    <m/>
    <m/>
    <x v="13"/>
  </r>
  <r>
    <s v="SI9253"/>
    <s v="HORTOLANDIA"/>
    <s v="CAS"/>
    <n v="19"/>
    <m/>
    <x v="17"/>
    <x v="11"/>
    <m/>
    <m/>
    <x v="13"/>
  </r>
  <r>
    <s v="SI9255"/>
    <s v="HORTOLANDIA"/>
    <s v="CAS"/>
    <n v="19"/>
    <m/>
    <x v="17"/>
    <x v="10"/>
    <m/>
    <m/>
    <x v="13"/>
  </r>
  <r>
    <s v="SI9258"/>
    <s v="HORTOLANDIA"/>
    <s v="CAS"/>
    <n v="19"/>
    <m/>
    <x v="17"/>
    <x v="9"/>
    <m/>
    <m/>
    <x v="13"/>
  </r>
  <r>
    <s v="SI9259"/>
    <s v="HORTOLANDIA"/>
    <s v="CAS"/>
    <n v="19"/>
    <m/>
    <x v="17"/>
    <x v="11"/>
    <m/>
    <m/>
    <x v="13"/>
  </r>
  <r>
    <s v="SI9265"/>
    <s v="HORTOLANDIA"/>
    <s v="CAS"/>
    <n v="19"/>
    <m/>
    <x v="17"/>
    <x v="9"/>
    <m/>
    <m/>
    <x v="13"/>
  </r>
  <r>
    <s v="IDIT01"/>
    <s v="INDAIATUBA"/>
    <s v="CAS"/>
    <n v="19"/>
    <m/>
    <x v="17"/>
    <x v="9"/>
    <m/>
    <m/>
    <x v="13"/>
  </r>
  <r>
    <s v="IDJG01"/>
    <s v="INDAIATUBA"/>
    <s v="CAS"/>
    <n v="19"/>
    <m/>
    <x v="17"/>
    <x v="7"/>
    <m/>
    <m/>
    <x v="13"/>
  </r>
  <r>
    <s v="IDJP01"/>
    <s v="INDAIATUBA"/>
    <s v="CAS"/>
    <n v="19"/>
    <m/>
    <x v="17"/>
    <x v="7"/>
    <m/>
    <m/>
    <x v="13"/>
  </r>
  <r>
    <s v="IDMA01"/>
    <s v="INDAIATUBA"/>
    <s v="CAS"/>
    <n v="19"/>
    <m/>
    <x v="17"/>
    <x v="4"/>
    <m/>
    <m/>
    <x v="13"/>
  </r>
  <r>
    <s v="IDJG02"/>
    <s v="INDAIATUBA"/>
    <s v="CAS"/>
    <n v="19"/>
    <m/>
    <x v="17"/>
    <x v="9"/>
    <m/>
    <m/>
    <x v="13"/>
  </r>
  <r>
    <s v="IDMS01"/>
    <s v="INDAIATUBA"/>
    <s v="CAS"/>
    <n v="19"/>
    <m/>
    <x v="17"/>
    <x v="6"/>
    <m/>
    <m/>
    <x v="13"/>
  </r>
  <r>
    <s v="IDHV01"/>
    <s v="INDAIATUBA"/>
    <s v="CAS"/>
    <n v="19"/>
    <m/>
    <x v="17"/>
    <x v="6"/>
    <m/>
    <m/>
    <x v="13"/>
  </r>
  <r>
    <s v="IDMS03"/>
    <s v="INDAIATUBA"/>
    <s v="CAS"/>
    <n v="19"/>
    <m/>
    <x v="17"/>
    <x v="9"/>
    <m/>
    <m/>
    <x v="13"/>
  </r>
  <r>
    <s v="IDTY01"/>
    <s v="INDAIATUBA"/>
    <s v="CAS"/>
    <n v="19"/>
    <m/>
    <x v="17"/>
    <x v="11"/>
    <m/>
    <m/>
    <x v="13"/>
  </r>
  <r>
    <s v="SI9694"/>
    <s v="INDAIATUBA"/>
    <s v="CAS"/>
    <n v="19"/>
    <m/>
    <x v="17"/>
    <x v="9"/>
    <m/>
    <m/>
    <x v="13"/>
  </r>
  <r>
    <s v="SI9298"/>
    <s v="INDAIATUBA"/>
    <s v="CAS"/>
    <n v="19"/>
    <m/>
    <x v="17"/>
    <x v="9"/>
    <m/>
    <m/>
    <x v="13"/>
  </r>
  <r>
    <s v="SI9690"/>
    <s v="INDAIATUBA"/>
    <s v="CAS"/>
    <n v="19"/>
    <m/>
    <x v="17"/>
    <x v="10"/>
    <m/>
    <m/>
    <x v="13"/>
  </r>
  <r>
    <s v="SI9515"/>
    <s v="IPEUNA"/>
    <s v="PAA"/>
    <n v="19"/>
    <m/>
    <x v="17"/>
    <x v="9"/>
    <m/>
    <m/>
    <x v="12"/>
  </r>
  <r>
    <s v="IRBV01"/>
    <s v="ITAPIRA"/>
    <s v="CAS"/>
    <n v="19"/>
    <m/>
    <x v="17"/>
    <x v="5"/>
    <m/>
    <m/>
    <x v="13"/>
  </r>
  <r>
    <s v="IRCT01"/>
    <s v="ITAPIRA"/>
    <s v="CAS"/>
    <n v="19"/>
    <m/>
    <x v="17"/>
    <x v="6"/>
    <m/>
    <m/>
    <x v="13"/>
  </r>
  <r>
    <s v="IRVB01"/>
    <s v="ITAPIRA"/>
    <s v="CAS"/>
    <n v="19"/>
    <m/>
    <x v="17"/>
    <x v="6"/>
    <m/>
    <m/>
    <x v="13"/>
  </r>
  <r>
    <s v="IRRD01"/>
    <s v="ITAPIRA"/>
    <s v="CAS"/>
    <n v="19"/>
    <m/>
    <x v="17"/>
    <x v="6"/>
    <m/>
    <m/>
    <x v="13"/>
  </r>
  <r>
    <s v="IRRD02"/>
    <s v="ITAPIRA"/>
    <s v="CAS"/>
    <n v="19"/>
    <m/>
    <x v="17"/>
    <x v="9"/>
    <m/>
    <m/>
    <x v="13"/>
  </r>
  <r>
    <s v="IRRD03"/>
    <s v="ITAPIRA"/>
    <s v="CAS"/>
    <n v="19"/>
    <m/>
    <x v="17"/>
    <x v="7"/>
    <m/>
    <m/>
    <x v="13"/>
  </r>
  <r>
    <s v="SI9701"/>
    <s v="ITIRAPINA"/>
    <s v="PAA"/>
    <n v="19"/>
    <m/>
    <x v="17"/>
    <x v="4"/>
    <m/>
    <m/>
    <x v="12"/>
  </r>
  <r>
    <s v="SI9704"/>
    <s v="ITIRAPINA"/>
    <s v="PAA"/>
    <n v="19"/>
    <m/>
    <x v="17"/>
    <x v="7"/>
    <m/>
    <m/>
    <x v="12"/>
  </r>
  <r>
    <s v="TPBA01"/>
    <s v="ITIRAPINA"/>
    <s v="PAA"/>
    <n v="19"/>
    <m/>
    <x v="17"/>
    <x v="4"/>
    <m/>
    <m/>
    <x v="12"/>
  </r>
  <r>
    <s v="SI9700"/>
    <s v="ITIRAPINA"/>
    <s v="PAA"/>
    <n v="19"/>
    <m/>
    <x v="17"/>
    <x v="2"/>
    <m/>
    <m/>
    <x v="12"/>
  </r>
  <r>
    <s v="ODCT01"/>
    <s v="ITOBI"/>
    <s v="PAA"/>
    <n v="19"/>
    <m/>
    <x v="50"/>
    <x v="0"/>
    <d v="2017-11-28T00:00:00"/>
    <d v="2017-12-05T00:00:00"/>
    <x v="12"/>
  </r>
  <r>
    <s v="RLRD01"/>
    <s v="IRACEMAPOLIS"/>
    <s v="PAA"/>
    <n v="19"/>
    <m/>
    <x v="17"/>
    <x v="7"/>
    <m/>
    <m/>
    <x v="12"/>
  </r>
  <r>
    <s v="RLCT01"/>
    <s v="IRACEMAPOLIS"/>
    <s v="PAA"/>
    <n v="19"/>
    <m/>
    <x v="17"/>
    <x v="6"/>
    <m/>
    <m/>
    <x v="12"/>
  </r>
  <r>
    <s v="JGAB01"/>
    <s v="JAGUARIUNA"/>
    <s v="CAS"/>
    <n v="19"/>
    <s v="CAS"/>
    <x v="50"/>
    <x v="1"/>
    <d v="2017-12-27T00:00:00"/>
    <m/>
    <x v="13"/>
  </r>
  <r>
    <s v="JGEF01"/>
    <s v="JAGUARIUNA"/>
    <s v="CAS"/>
    <n v="19"/>
    <m/>
    <x v="50"/>
    <x v="0"/>
    <d v="2017-11-27T00:00:00"/>
    <d v="2017-12-05T00:00:00"/>
    <x v="13"/>
  </r>
  <r>
    <s v="JGJS01"/>
    <s v="JAGUARIUNA"/>
    <s v="CAS"/>
    <n v="19"/>
    <m/>
    <x v="17"/>
    <x v="5"/>
    <m/>
    <m/>
    <x v="13"/>
  </r>
  <r>
    <s v="SI9487"/>
    <s v="JAGUARIUNA"/>
    <s v="CAS"/>
    <n v="19"/>
    <m/>
    <x v="17"/>
    <x v="11"/>
    <m/>
    <m/>
    <x v="13"/>
  </r>
  <r>
    <s v="JGAB02"/>
    <s v="JAGUARIUNA"/>
    <s v="CAS"/>
    <n v="19"/>
    <m/>
    <x v="17"/>
    <x v="9"/>
    <m/>
    <m/>
    <x v="13"/>
  </r>
  <r>
    <s v="SI9484"/>
    <s v="JAGUARIUNA"/>
    <s v="CAS"/>
    <n v="19"/>
    <m/>
    <x v="17"/>
    <x v="10"/>
    <m/>
    <m/>
    <x v="13"/>
  </r>
  <r>
    <s v="SI9485"/>
    <s v="JAGUARIUNA"/>
    <s v="CAS"/>
    <n v="19"/>
    <m/>
    <x v="17"/>
    <x v="10"/>
    <m/>
    <m/>
    <x v="13"/>
  </r>
  <r>
    <s v="LDRP01"/>
    <s v="LINDOIA"/>
    <s v="CAS"/>
    <n v="19"/>
    <m/>
    <x v="17"/>
    <x v="7"/>
    <m/>
    <m/>
    <x v="13"/>
  </r>
  <r>
    <s v="LEAN01"/>
    <s v="LEME"/>
    <s v="PAA"/>
    <n v="19"/>
    <m/>
    <x v="17"/>
    <x v="9"/>
    <m/>
    <m/>
    <x v="12"/>
  </r>
  <r>
    <s v="LEAN02"/>
    <s v="LEME"/>
    <s v="PAA"/>
    <n v="19"/>
    <m/>
    <x v="17"/>
    <x v="6"/>
    <m/>
    <m/>
    <x v="12"/>
  </r>
  <r>
    <s v="LOPP01"/>
    <s v="LOUVEIRA"/>
    <s v="CAS"/>
    <n v="19"/>
    <m/>
    <x v="17"/>
    <x v="2"/>
    <m/>
    <m/>
    <x v="13"/>
  </r>
  <r>
    <s v="SI9152"/>
    <s v="LOUVEIRA"/>
    <s v="CAS"/>
    <n v="19"/>
    <m/>
    <x v="17"/>
    <x v="5"/>
    <m/>
    <m/>
    <x v="13"/>
  </r>
  <r>
    <s v="SI9155"/>
    <s v="LOUVEIRA"/>
    <s v="CAS"/>
    <n v="19"/>
    <m/>
    <x v="17"/>
    <x v="10"/>
    <m/>
    <m/>
    <x v="13"/>
  </r>
  <r>
    <s v="SI9154"/>
    <s v="LOUVEIRA"/>
    <s v="CAS"/>
    <n v="19"/>
    <m/>
    <x v="17"/>
    <x v="10"/>
    <m/>
    <m/>
    <x v="13"/>
  </r>
  <r>
    <s v="LMBD01"/>
    <s v="LIMEIRA"/>
    <s v="PAA"/>
    <n v="19"/>
    <s v="PAA"/>
    <x v="50"/>
    <x v="1"/>
    <d v="2017-12-27T00:00:00"/>
    <m/>
    <x v="12"/>
  </r>
  <r>
    <s v="LMBN01"/>
    <s v="LIMEIRA"/>
    <s v="PAA"/>
    <n v="19"/>
    <m/>
    <x v="17"/>
    <x v="7"/>
    <m/>
    <m/>
    <x v="12"/>
  </r>
  <r>
    <s v="LMBN02"/>
    <s v="LIMEIRA"/>
    <s v="PAA"/>
    <n v="19"/>
    <s v="PAA"/>
    <x v="50"/>
    <x v="1"/>
    <d v="2017-12-27T00:00:00"/>
    <m/>
    <x v="12"/>
  </r>
  <r>
    <s v="LMCT01"/>
    <s v="LIMEIRA"/>
    <s v="PAA"/>
    <n v="19"/>
    <m/>
    <x v="17"/>
    <x v="6"/>
    <m/>
    <m/>
    <x v="12"/>
  </r>
  <r>
    <s v="LMER01"/>
    <s v="LIMEIRA"/>
    <s v="PAA"/>
    <n v="19"/>
    <m/>
    <x v="17"/>
    <x v="8"/>
    <m/>
    <m/>
    <x v="12"/>
  </r>
  <r>
    <s v="LMJP01"/>
    <s v="LIMEIRA"/>
    <s v="PAA"/>
    <n v="19"/>
    <m/>
    <x v="17"/>
    <x v="9"/>
    <m/>
    <m/>
    <x v="12"/>
  </r>
  <r>
    <s v="LMJP02"/>
    <s v="LIMEIRA"/>
    <s v="PAA"/>
    <n v="19"/>
    <m/>
    <x v="17"/>
    <x v="9"/>
    <m/>
    <m/>
    <x v="12"/>
  </r>
  <r>
    <s v="LMJR01"/>
    <s v="LIMEIRA"/>
    <s v="PAA"/>
    <n v="19"/>
    <m/>
    <x v="17"/>
    <x v="6"/>
    <m/>
    <m/>
    <x v="12"/>
  </r>
  <r>
    <s v="LMMC01"/>
    <s v="LIMEIRA"/>
    <s v="PAA"/>
    <n v="19"/>
    <s v="PAA"/>
    <x v="50"/>
    <x v="1"/>
    <d v="2017-12-27T00:00:00"/>
    <m/>
    <x v="12"/>
  </r>
  <r>
    <s v="LMPH01"/>
    <s v="LIMEIRA"/>
    <s v="PAA"/>
    <n v="19"/>
    <s v="PAA"/>
    <x v="50"/>
    <x v="1"/>
    <d v="2017-12-27T00:00:00"/>
    <m/>
    <x v="12"/>
  </r>
  <r>
    <s v="SI9425"/>
    <s v="LIMEIRA"/>
    <s v="PAA"/>
    <n v="19"/>
    <m/>
    <x v="17"/>
    <x v="3"/>
    <m/>
    <m/>
    <x v="12"/>
  </r>
  <r>
    <s v="LMRD01"/>
    <s v="LIMEIRA"/>
    <s v="PAA"/>
    <n v="19"/>
    <m/>
    <x v="17"/>
    <x v="8"/>
    <m/>
    <m/>
    <x v="12"/>
  </r>
  <r>
    <s v="LMRD02"/>
    <s v="LIMEIRA"/>
    <s v="PAA"/>
    <n v="19"/>
    <m/>
    <x v="17"/>
    <x v="5"/>
    <m/>
    <m/>
    <x v="12"/>
  </r>
  <r>
    <s v="LMSC01"/>
    <s v="LIMEIRA"/>
    <s v="PAA"/>
    <n v="19"/>
    <m/>
    <x v="17"/>
    <x v="7"/>
    <m/>
    <m/>
    <x v="12"/>
  </r>
  <r>
    <s v="LMSL01"/>
    <s v="LIMEIRA"/>
    <s v="PAA"/>
    <n v="19"/>
    <m/>
    <x v="17"/>
    <x v="7"/>
    <m/>
    <m/>
    <x v="12"/>
  </r>
  <r>
    <s v="LMER02"/>
    <s v="LIMEIRA"/>
    <s v="PAA"/>
    <n v="19"/>
    <m/>
    <x v="17"/>
    <x v="6"/>
    <m/>
    <m/>
    <x v="12"/>
  </r>
  <r>
    <s v="LMERRP"/>
    <s v="LIMEIRA"/>
    <s v="PAA"/>
    <n v="19"/>
    <m/>
    <x v="17"/>
    <x v="7"/>
    <m/>
    <m/>
    <x v="12"/>
  </r>
  <r>
    <s v="LMNS01"/>
    <s v="LIMEIRA"/>
    <s v="PAA"/>
    <n v="19"/>
    <m/>
    <x v="17"/>
    <x v="5"/>
    <m/>
    <m/>
    <x v="12"/>
  </r>
  <r>
    <s v="LMER03"/>
    <s v="LIMEIRA"/>
    <s v="PAA"/>
    <n v="19"/>
    <m/>
    <x v="17"/>
    <x v="9"/>
    <m/>
    <m/>
    <x v="12"/>
  </r>
  <r>
    <s v="LMVL01"/>
    <s v="LIMEIRA"/>
    <s v="PAA"/>
    <n v="19"/>
    <m/>
    <x v="17"/>
    <x v="7"/>
    <m/>
    <m/>
    <x v="12"/>
  </r>
  <r>
    <s v="LMNL02"/>
    <s v="LIMEIRA"/>
    <s v="PAA"/>
    <n v="19"/>
    <m/>
    <x v="17"/>
    <x v="4"/>
    <m/>
    <m/>
    <x v="12"/>
  </r>
  <r>
    <s v="LMPN02"/>
    <s v="LIMEIRA"/>
    <s v="PAA"/>
    <n v="19"/>
    <m/>
    <x v="17"/>
    <x v="5"/>
    <m/>
    <m/>
    <x v="12"/>
  </r>
  <r>
    <s v="LMER04"/>
    <s v="LIMEIRA"/>
    <s v="PAA"/>
    <n v="19"/>
    <m/>
    <x v="17"/>
    <x v="9"/>
    <m/>
    <m/>
    <x v="12"/>
  </r>
  <r>
    <s v="SI9458"/>
    <s v="LIMEIRA"/>
    <s v="PAA"/>
    <n v="19"/>
    <m/>
    <x v="17"/>
    <x v="4"/>
    <m/>
    <m/>
    <x v="12"/>
  </r>
  <r>
    <s v="SI9465"/>
    <s v="LIMEIRA"/>
    <s v="PAA"/>
    <n v="19"/>
    <m/>
    <x v="17"/>
    <x v="4"/>
    <m/>
    <m/>
    <x v="12"/>
  </r>
  <r>
    <s v="SI9468"/>
    <s v="LIMEIRA"/>
    <s v="PAA"/>
    <n v="19"/>
    <m/>
    <x v="17"/>
    <x v="5"/>
    <m/>
    <m/>
    <x v="12"/>
  </r>
  <r>
    <s v="MFCT01"/>
    <s v="MONTE ALEGRE DO SUL"/>
    <s v="CAS"/>
    <n v="19"/>
    <m/>
    <x v="17"/>
    <x v="7"/>
    <m/>
    <m/>
    <x v="13"/>
  </r>
  <r>
    <s v="MGAR01"/>
    <s v="MOGI GUACU"/>
    <s v="CAS"/>
    <n v="19"/>
    <m/>
    <x v="17"/>
    <x v="8"/>
    <m/>
    <m/>
    <x v="13"/>
  </r>
  <r>
    <s v="MGCN01"/>
    <s v="MOGI GUACU"/>
    <s v="CAS"/>
    <n v="19"/>
    <s v="CAS"/>
    <x v="50"/>
    <x v="1"/>
    <d v="2017-12-27T00:00:00"/>
    <m/>
    <x v="13"/>
  </r>
  <r>
    <s v="MGJC01"/>
    <s v="MOGI GUACU"/>
    <s v="CAS"/>
    <n v="19"/>
    <m/>
    <x v="17"/>
    <x v="4"/>
    <m/>
    <m/>
    <x v="13"/>
  </r>
  <r>
    <s v="MGRD01"/>
    <s v="MOGI GUACU"/>
    <s v="CAS"/>
    <n v="19"/>
    <m/>
    <x v="17"/>
    <x v="4"/>
    <m/>
    <m/>
    <x v="13"/>
  </r>
  <r>
    <s v="MGRD02"/>
    <s v="MOGI GUACU"/>
    <s v="CAS"/>
    <n v="19"/>
    <m/>
    <x v="17"/>
    <x v="8"/>
    <m/>
    <m/>
    <x v="13"/>
  </r>
  <r>
    <s v="MGDI01"/>
    <s v="MOGI GUACU"/>
    <s v="CAS"/>
    <n v="19"/>
    <m/>
    <x v="50"/>
    <x v="0"/>
    <d v="2017-11-21T00:00:00"/>
    <d v="2017-12-05T00:00:00"/>
    <x v="13"/>
  </r>
  <r>
    <s v="MJCT01"/>
    <s v="MOGI MIRIM"/>
    <s v="CAS"/>
    <n v="19"/>
    <m/>
    <x v="17"/>
    <x v="3"/>
    <m/>
    <m/>
    <x v="13"/>
  </r>
  <r>
    <s v="MJJP01"/>
    <s v="MOGI MIRIM"/>
    <s v="CAS"/>
    <n v="19"/>
    <s v="CAS"/>
    <x v="50"/>
    <x v="1"/>
    <d v="2017-12-27T00:00:00"/>
    <m/>
    <x v="13"/>
  </r>
  <r>
    <s v="MJRD01"/>
    <s v="MOGI MIRIM"/>
    <s v="CAS"/>
    <n v="19"/>
    <m/>
    <x v="17"/>
    <x v="7"/>
    <m/>
    <m/>
    <x v="13"/>
  </r>
  <r>
    <s v="MJRD02"/>
    <s v="MOGI MIRIM"/>
    <s v="CAS"/>
    <n v="19"/>
    <s v="CAS"/>
    <x v="50"/>
    <x v="1"/>
    <d v="2017-12-27T00:00:00"/>
    <m/>
    <x v="13"/>
  </r>
  <r>
    <s v="MJGZ01"/>
    <s v="MOGI MIRIM"/>
    <s v="CAS"/>
    <n v="19"/>
    <m/>
    <x v="17"/>
    <x v="7"/>
    <m/>
    <m/>
    <x v="13"/>
  </r>
  <r>
    <s v="MJCT02"/>
    <s v="MOGI MIRIM"/>
    <s v="CAS"/>
    <n v="19"/>
    <m/>
    <x v="50"/>
    <x v="0"/>
    <d v="2017-11-21T00:00:00"/>
    <d v="2017-12-05T00:00:00"/>
    <x v="13"/>
  </r>
  <r>
    <s v="MJJL01"/>
    <s v="MOGI MIRIM"/>
    <s v="CAS"/>
    <n v="19"/>
    <m/>
    <x v="17"/>
    <x v="2"/>
    <m/>
    <m/>
    <x v="13"/>
  </r>
  <r>
    <s v="SI9850"/>
    <s v="MOMBUCA"/>
    <s v="PAA"/>
    <n v="19"/>
    <m/>
    <x v="17"/>
    <x v="7"/>
    <m/>
    <m/>
    <x v="12"/>
  </r>
  <r>
    <s v="UKCTRP"/>
    <s v="MOMBUCA"/>
    <s v="PAA"/>
    <n v="19"/>
    <m/>
    <x v="17"/>
    <x v="3"/>
    <m/>
    <m/>
    <x v="12"/>
  </r>
  <r>
    <s v="MKRD01"/>
    <s v="MOCOCA"/>
    <s v="PAA"/>
    <n v="19"/>
    <m/>
    <x v="17"/>
    <x v="8"/>
    <m/>
    <m/>
    <x v="12"/>
  </r>
  <r>
    <s v="MKVM01"/>
    <s v="MOCOCA"/>
    <s v="PAA"/>
    <n v="19"/>
    <m/>
    <x v="17"/>
    <x v="8"/>
    <m/>
    <m/>
    <x v="12"/>
  </r>
  <r>
    <s v="MMCP01"/>
    <s v="MONTE MOR"/>
    <s v="CAS"/>
    <n v="19"/>
    <m/>
    <x v="17"/>
    <x v="9"/>
    <m/>
    <m/>
    <x v="13"/>
  </r>
  <r>
    <s v="MMRD01"/>
    <s v="MONTE MOR"/>
    <s v="CAS"/>
    <n v="19"/>
    <m/>
    <x v="17"/>
    <x v="8"/>
    <m/>
    <m/>
    <x v="13"/>
  </r>
  <r>
    <s v="MMVA01"/>
    <s v="MONTE MOR"/>
    <s v="CAS"/>
    <n v="19"/>
    <m/>
    <x v="17"/>
    <x v="9"/>
    <m/>
    <m/>
    <x v="13"/>
  </r>
  <r>
    <s v="NOCT01"/>
    <s v="NOVA ODESSA"/>
    <s v="CAS"/>
    <n v="19"/>
    <s v="CAS"/>
    <x v="50"/>
    <x v="1"/>
    <d v="2017-12-21T00:00:00"/>
    <d v="2018-01-05T00:00:00"/>
    <x v="13"/>
  </r>
  <r>
    <s v="NOPR02"/>
    <s v="NOVA ODESSA"/>
    <s v="CAS"/>
    <n v="19"/>
    <m/>
    <x v="17"/>
    <x v="10"/>
    <m/>
    <m/>
    <x v="13"/>
  </r>
  <r>
    <s v="SI9267"/>
    <s v="NOVA ODESSA"/>
    <s v="CAS"/>
    <n v="19"/>
    <m/>
    <x v="17"/>
    <x v="11"/>
    <m/>
    <m/>
    <x v="13"/>
  </r>
  <r>
    <s v="SI9248"/>
    <s v="NOVA ODESSA"/>
    <s v="CAS"/>
    <n v="19"/>
    <m/>
    <x v="17"/>
    <x v="10"/>
    <m/>
    <m/>
    <x v="13"/>
  </r>
  <r>
    <s v="SI9249"/>
    <s v="NOVA ODESSA"/>
    <s v="CAS"/>
    <n v="19"/>
    <m/>
    <x v="17"/>
    <x v="10"/>
    <m/>
    <m/>
    <x v="13"/>
  </r>
  <r>
    <s v="SI9268"/>
    <s v="NOVA ODESSA"/>
    <s v="CAS"/>
    <n v="19"/>
    <m/>
    <x v="17"/>
    <x v="11"/>
    <m/>
    <m/>
    <x v="13"/>
  </r>
  <r>
    <s v="SI9275"/>
    <s v="NOVA ODESSA"/>
    <s v="CAS"/>
    <n v="19"/>
    <m/>
    <x v="17"/>
    <x v="11"/>
    <m/>
    <m/>
    <x v="13"/>
  </r>
  <r>
    <s v="SI9276"/>
    <s v="NOVA ODESSA"/>
    <s v="CAS"/>
    <n v="19"/>
    <m/>
    <x v="17"/>
    <x v="11"/>
    <m/>
    <m/>
    <x v="13"/>
  </r>
  <r>
    <s v="PCBV01"/>
    <s v="PIRACICABA"/>
    <s v="PAA"/>
    <n v="19"/>
    <m/>
    <x v="50"/>
    <x v="0"/>
    <d v="2017-11-27T00:00:00"/>
    <d v="2017-12-05T00:00:00"/>
    <x v="12"/>
  </r>
  <r>
    <s v="PCCT01"/>
    <s v="PIRACICABA"/>
    <s v="PAA"/>
    <n v="19"/>
    <m/>
    <x v="17"/>
    <x v="8"/>
    <m/>
    <m/>
    <x v="12"/>
  </r>
  <r>
    <s v="PCCT02"/>
    <s v="PIRACICABA"/>
    <s v="PAA"/>
    <n v="19"/>
    <m/>
    <x v="17"/>
    <x v="8"/>
    <m/>
    <m/>
    <x v="12"/>
  </r>
  <r>
    <s v="PCJA01"/>
    <s v="PIRACICABA"/>
    <s v="PAA"/>
    <n v="19"/>
    <m/>
    <x v="17"/>
    <x v="4"/>
    <m/>
    <m/>
    <x v="12"/>
  </r>
  <r>
    <s v="PCJB01"/>
    <s v="PIRACICABA"/>
    <s v="PAA"/>
    <n v="19"/>
    <m/>
    <x v="17"/>
    <x v="4"/>
    <m/>
    <m/>
    <x v="12"/>
  </r>
  <r>
    <s v="PCJP01"/>
    <s v="PIRACICABA"/>
    <s v="PAA"/>
    <n v="19"/>
    <m/>
    <x v="17"/>
    <x v="5"/>
    <m/>
    <m/>
    <x v="12"/>
  </r>
  <r>
    <s v="SI9408"/>
    <s v="PIRACICABA"/>
    <s v="PAA"/>
    <n v="19"/>
    <m/>
    <x v="17"/>
    <x v="3"/>
    <m/>
    <m/>
    <x v="12"/>
  </r>
  <r>
    <s v="PCPL01"/>
    <s v="PIRACICABA"/>
    <s v="PAA"/>
    <n v="19"/>
    <m/>
    <x v="17"/>
    <x v="5"/>
    <m/>
    <m/>
    <x v="12"/>
  </r>
  <r>
    <s v="PCRD01"/>
    <s v="PIRACICABA"/>
    <s v="PAA"/>
    <n v="19"/>
    <m/>
    <x v="17"/>
    <x v="8"/>
    <m/>
    <m/>
    <x v="12"/>
  </r>
  <r>
    <s v="PCRD02"/>
    <s v="PIRACICABA"/>
    <s v="PAA"/>
    <n v="19"/>
    <m/>
    <x v="17"/>
    <x v="8"/>
    <m/>
    <m/>
    <x v="12"/>
  </r>
  <r>
    <s v="PCSC01"/>
    <s v="PIRACICABA"/>
    <s v="PAA"/>
    <n v="19"/>
    <m/>
    <x v="17"/>
    <x v="8"/>
    <m/>
    <m/>
    <x v="12"/>
  </r>
  <r>
    <s v="PCSE01"/>
    <s v="PIRACICABA"/>
    <s v="PAA"/>
    <n v="19"/>
    <m/>
    <x v="17"/>
    <x v="8"/>
    <m/>
    <m/>
    <x v="12"/>
  </r>
  <r>
    <s v="PCUN01"/>
    <s v="PIRACICABA"/>
    <s v="PAA"/>
    <n v="19"/>
    <m/>
    <x v="17"/>
    <x v="8"/>
    <m/>
    <m/>
    <x v="12"/>
  </r>
  <r>
    <s v="PCUN02"/>
    <s v="PIRACICABA"/>
    <s v="PAA"/>
    <n v="19"/>
    <s v="PAA"/>
    <x v="50"/>
    <x v="1"/>
    <d v="2017-12-27T00:00:00"/>
    <m/>
    <x v="12"/>
  </r>
  <r>
    <s v="PCVN01"/>
    <s v="PIRACICABA"/>
    <s v="PAA"/>
    <n v="19"/>
    <m/>
    <x v="17"/>
    <x v="8"/>
    <m/>
    <m/>
    <x v="12"/>
  </r>
  <r>
    <s v="PCCN01"/>
    <s v="PIRACICABA"/>
    <s v="PAA"/>
    <n v="19"/>
    <m/>
    <x v="17"/>
    <x v="8"/>
    <m/>
    <m/>
    <x v="12"/>
  </r>
  <r>
    <s v="PCTP01"/>
    <s v="PIRACICABA"/>
    <s v="PAA"/>
    <n v="19"/>
    <s v="PAA"/>
    <x v="50"/>
    <x v="1"/>
    <d v="2017-12-27T00:00:00"/>
    <m/>
    <x v="12"/>
  </r>
  <r>
    <s v="PCVI02"/>
    <s v="PIRACICABA"/>
    <s v="PAA"/>
    <n v="19"/>
    <m/>
    <x v="50"/>
    <x v="0"/>
    <s v="S/ ACESSO"/>
    <s v="S/ ACESSO"/>
    <x v="12"/>
  </r>
  <r>
    <s v="PCRD03"/>
    <s v="PIRACICABA"/>
    <s v="PAA"/>
    <n v="19"/>
    <m/>
    <x v="17"/>
    <x v="5"/>
    <m/>
    <m/>
    <x v="12"/>
  </r>
  <r>
    <s v="PCTQ01"/>
    <s v="PIRACICABA"/>
    <s v="PAA"/>
    <n v="19"/>
    <m/>
    <x v="17"/>
    <x v="5"/>
    <m/>
    <m/>
    <x v="12"/>
  </r>
  <r>
    <s v="PCJG01"/>
    <s v="PIRACICABA"/>
    <s v="PAA"/>
    <n v="19"/>
    <m/>
    <x v="17"/>
    <x v="7"/>
    <m/>
    <m/>
    <x v="12"/>
  </r>
  <r>
    <s v="PCJM01"/>
    <s v="PIRACICABA"/>
    <s v="PAA"/>
    <n v="19"/>
    <m/>
    <x v="17"/>
    <x v="4"/>
    <m/>
    <m/>
    <x v="12"/>
  </r>
  <r>
    <s v="SI9472"/>
    <s v="PIRACICABA"/>
    <s v="PAA"/>
    <n v="19"/>
    <m/>
    <x v="17"/>
    <x v="7"/>
    <m/>
    <m/>
    <x v="12"/>
  </r>
  <r>
    <s v="SI9498"/>
    <s v="PIRACICABA"/>
    <s v="PAA"/>
    <n v="19"/>
    <m/>
    <x v="17"/>
    <x v="5"/>
    <m/>
    <m/>
    <x v="12"/>
  </r>
  <r>
    <s v="SI9669"/>
    <s v="PIRACICABA"/>
    <s v="PAA"/>
    <n v="19"/>
    <m/>
    <x v="17"/>
    <x v="6"/>
    <m/>
    <m/>
    <x v="12"/>
  </r>
  <r>
    <s v="SI9479"/>
    <s v="PIRACICABA"/>
    <s v="PAA"/>
    <n v="19"/>
    <m/>
    <x v="17"/>
    <x v="10"/>
    <m/>
    <m/>
    <x v="12"/>
  </r>
  <r>
    <s v="SI9461"/>
    <s v="PIRACICABA"/>
    <s v="PAA"/>
    <n v="19"/>
    <m/>
    <x v="17"/>
    <x v="10"/>
    <m/>
    <m/>
    <x v="12"/>
  </r>
  <r>
    <s v="SI9673"/>
    <s v="PIRACICABA"/>
    <s v="PAA"/>
    <n v="19"/>
    <m/>
    <x v="17"/>
    <x v="10"/>
    <m/>
    <m/>
    <x v="12"/>
  </r>
  <r>
    <s v="SI9464"/>
    <s v="PIRACICABA"/>
    <s v="PAA"/>
    <n v="19"/>
    <m/>
    <x v="17"/>
    <x v="11"/>
    <m/>
    <m/>
    <x v="12"/>
  </r>
  <r>
    <s v="SI9663"/>
    <s v="PIRACICABA"/>
    <s v="PAA"/>
    <n v="19"/>
    <m/>
    <x v="17"/>
    <x v="10"/>
    <m/>
    <m/>
    <x v="12"/>
  </r>
  <r>
    <s v="SI9665"/>
    <s v="PIRACICABA"/>
    <s v="PAA"/>
    <n v="19"/>
    <m/>
    <x v="17"/>
    <x v="6"/>
    <m/>
    <m/>
    <x v="12"/>
  </r>
  <r>
    <s v="SI9666"/>
    <s v="PIRACICABA"/>
    <s v="PAA"/>
    <n v="19"/>
    <m/>
    <x v="17"/>
    <x v="10"/>
    <m/>
    <m/>
    <x v="12"/>
  </r>
  <r>
    <s v="SI9667"/>
    <s v="PIRACICABA"/>
    <s v="PAA"/>
    <n v="19"/>
    <m/>
    <x v="17"/>
    <x v="11"/>
    <m/>
    <m/>
    <x v="12"/>
  </r>
  <r>
    <s v="SI9668"/>
    <s v="PIRACICABA"/>
    <s v="PAA"/>
    <n v="19"/>
    <m/>
    <x v="17"/>
    <x v="6"/>
    <m/>
    <m/>
    <x v="12"/>
  </r>
  <r>
    <s v="SI9474"/>
    <s v="PIRACICABA"/>
    <s v="PAA"/>
    <n v="19"/>
    <m/>
    <x v="17"/>
    <x v="11"/>
    <m/>
    <m/>
    <x v="12"/>
  </r>
  <r>
    <s v="SI9475"/>
    <s v="PIRACICABA"/>
    <s v="PAA"/>
    <n v="19"/>
    <m/>
    <x v="17"/>
    <x v="11"/>
    <m/>
    <m/>
    <x v="12"/>
  </r>
  <r>
    <s v="SI9499"/>
    <s v="PIRACICABA"/>
    <s v="PAA"/>
    <n v="19"/>
    <m/>
    <x v="17"/>
    <x v="11"/>
    <m/>
    <m/>
    <x v="12"/>
  </r>
  <r>
    <s v="SI9478"/>
    <s v="PIRACICABA"/>
    <s v="PAA"/>
    <n v="19"/>
    <m/>
    <x v="17"/>
    <x v="11"/>
    <m/>
    <m/>
    <x v="12"/>
  </r>
  <r>
    <s v="SI9671"/>
    <s v="PIRACICABA"/>
    <s v="PAA"/>
    <n v="19"/>
    <m/>
    <x v="17"/>
    <x v="11"/>
    <m/>
    <m/>
    <x v="12"/>
  </r>
  <r>
    <s v="SI9672"/>
    <s v="PIRACICABA"/>
    <s v="PAA"/>
    <n v="19"/>
    <m/>
    <x v="17"/>
    <x v="9"/>
    <m/>
    <m/>
    <x v="12"/>
  </r>
  <r>
    <s v="SI9463"/>
    <s v="PIRACICABA"/>
    <s v="PAA"/>
    <n v="19"/>
    <m/>
    <x v="17"/>
    <x v="11"/>
    <m/>
    <m/>
    <x v="12"/>
  </r>
  <r>
    <s v="SI9660"/>
    <s v="PIRACICABA"/>
    <s v="PAA"/>
    <n v="19"/>
    <m/>
    <x v="17"/>
    <x v="10"/>
    <m/>
    <m/>
    <x v="12"/>
  </r>
  <r>
    <s v="SI9662"/>
    <s v="PIRACICABA"/>
    <s v="PAA"/>
    <n v="19"/>
    <m/>
    <x v="17"/>
    <x v="10"/>
    <m/>
    <m/>
    <x v="12"/>
  </r>
  <r>
    <s v="PSCT01"/>
    <s v="PIRASSUNUNGA"/>
    <s v="PAA"/>
    <n v="19"/>
    <m/>
    <x v="17"/>
    <x v="6"/>
    <m/>
    <m/>
    <x v="12"/>
  </r>
  <r>
    <s v="PSVB01"/>
    <s v="PIRASSUNUNGA"/>
    <s v="PAA"/>
    <n v="19"/>
    <m/>
    <x v="17"/>
    <x v="7"/>
    <m/>
    <m/>
    <x v="12"/>
  </r>
  <r>
    <s v="PSAF01"/>
    <s v="PIRASSUNUNGA"/>
    <s v="PAA"/>
    <n v="19"/>
    <m/>
    <x v="17"/>
    <x v="3"/>
    <m/>
    <m/>
    <x v="12"/>
  </r>
  <r>
    <s v="PSEM01"/>
    <s v="PIRASSUNUNGA"/>
    <s v="PAA"/>
    <n v="19"/>
    <m/>
    <x v="17"/>
    <x v="9"/>
    <m/>
    <m/>
    <x v="12"/>
  </r>
  <r>
    <s v="PEAB01"/>
    <s v="PEDREIRA"/>
    <s v="CAS"/>
    <n v="19"/>
    <m/>
    <x v="17"/>
    <x v="7"/>
    <m/>
    <m/>
    <x v="13"/>
  </r>
  <r>
    <s v="PEMC01"/>
    <s v="PEDREIRA"/>
    <s v="CAS"/>
    <n v="19"/>
    <s v="CAS"/>
    <x v="50"/>
    <x v="1"/>
    <d v="2017-12-27T00:00:00"/>
    <d v="2018-01-05T00:00:00"/>
    <x v="13"/>
  </r>
  <r>
    <s v="PLBR01"/>
    <s v="PAULINIA"/>
    <s v="CAS"/>
    <n v="19"/>
    <m/>
    <x v="50"/>
    <x v="0"/>
    <d v="2017-11-27T00:00:00"/>
    <d v="2017-12-05T00:00:00"/>
    <x v="13"/>
  </r>
  <r>
    <s v="PLBT01"/>
    <s v="PAULINIA"/>
    <s v="CAS"/>
    <n v="19"/>
    <m/>
    <x v="50"/>
    <x v="0"/>
    <d v="2017-11-27T00:00:00"/>
    <d v="2017-12-05T00:00:00"/>
    <x v="13"/>
  </r>
  <r>
    <s v="PLJF01"/>
    <s v="PAULINIA"/>
    <s v="CAS"/>
    <n v="19"/>
    <m/>
    <x v="17"/>
    <x v="9"/>
    <m/>
    <m/>
    <x v="13"/>
  </r>
  <r>
    <s v="PLNP01"/>
    <s v="PAULINIA"/>
    <s v="CAS"/>
    <n v="19"/>
    <m/>
    <x v="17"/>
    <x v="8"/>
    <m/>
    <m/>
    <x v="13"/>
  </r>
  <r>
    <s v="PLRH01"/>
    <s v="PAULINIA"/>
    <s v="CAS"/>
    <n v="19"/>
    <m/>
    <x v="17"/>
    <x v="9"/>
    <m/>
    <m/>
    <x v="13"/>
  </r>
  <r>
    <s v="PLSP01"/>
    <s v="PAULINIA"/>
    <s v="CAS"/>
    <n v="19"/>
    <m/>
    <x v="17"/>
    <x v="6"/>
    <m/>
    <m/>
    <x v="13"/>
  </r>
  <r>
    <s v="PLPJ03"/>
    <s v="PAULINIA"/>
    <s v="CAS"/>
    <n v="19"/>
    <m/>
    <x v="17"/>
    <x v="6"/>
    <m/>
    <m/>
    <x v="13"/>
  </r>
  <r>
    <s v="SI9283"/>
    <s v="PAULINIA"/>
    <s v="CAS"/>
    <n v="19"/>
    <m/>
    <x v="17"/>
    <x v="11"/>
    <m/>
    <m/>
    <x v="13"/>
  </r>
  <r>
    <s v="SI9287"/>
    <s v="PAULINIA"/>
    <s v="CAS"/>
    <n v="19"/>
    <m/>
    <x v="17"/>
    <x v="11"/>
    <m/>
    <m/>
    <x v="13"/>
  </r>
  <r>
    <s v="SI9288"/>
    <s v="PAULINIA"/>
    <s v="CAS"/>
    <n v="19"/>
    <m/>
    <x v="17"/>
    <x v="10"/>
    <m/>
    <m/>
    <x v="13"/>
  </r>
  <r>
    <s v="SI9279"/>
    <s v="PAULINIA"/>
    <s v="CAS"/>
    <n v="19"/>
    <m/>
    <x v="17"/>
    <x v="10"/>
    <m/>
    <m/>
    <x v="13"/>
  </r>
  <r>
    <s v="SI9282"/>
    <s v="PAULINIA"/>
    <s v="CAS"/>
    <n v="19"/>
    <m/>
    <x v="17"/>
    <x v="11"/>
    <m/>
    <m/>
    <x v="13"/>
  </r>
  <r>
    <s v="SI9285"/>
    <s v="PAULINIA"/>
    <s v="CAS"/>
    <n v="19"/>
    <m/>
    <x v="17"/>
    <x v="11"/>
    <m/>
    <m/>
    <x v="13"/>
  </r>
  <r>
    <s v="SI9280"/>
    <s v="PAULINIA"/>
    <s v="CAS"/>
    <n v="19"/>
    <m/>
    <x v="17"/>
    <x v="11"/>
    <m/>
    <m/>
    <x v="13"/>
  </r>
  <r>
    <s v="PFAN01"/>
    <s v="PORTO FERREIRA"/>
    <s v="PAA"/>
    <n v="19"/>
    <s v="PAA"/>
    <x v="50"/>
    <x v="1"/>
    <d v="2017-12-21T00:00:00"/>
    <m/>
    <x v="12"/>
  </r>
  <r>
    <s v="RCCT01"/>
    <s v="RIO CLARO"/>
    <s v="PAA"/>
    <n v="19"/>
    <m/>
    <x v="17"/>
    <x v="4"/>
    <m/>
    <m/>
    <x v="12"/>
  </r>
  <r>
    <s v="RCET01"/>
    <s v="RIO CLARO"/>
    <s v="PAA"/>
    <n v="19"/>
    <m/>
    <x v="17"/>
    <x v="7"/>
    <m/>
    <m/>
    <x v="12"/>
  </r>
  <r>
    <s v="RCKR01"/>
    <s v="RIO CLARO"/>
    <s v="PAA"/>
    <n v="19"/>
    <m/>
    <x v="17"/>
    <x v="6"/>
    <m/>
    <m/>
    <x v="12"/>
  </r>
  <r>
    <s v="RCSP01"/>
    <s v="RIO CLARO"/>
    <s v="PAA"/>
    <n v="19"/>
    <m/>
    <x v="17"/>
    <x v="4"/>
    <m/>
    <m/>
    <x v="12"/>
  </r>
  <r>
    <s v="RCWL01"/>
    <s v="RIO CLARO"/>
    <s v="PAA"/>
    <n v="19"/>
    <m/>
    <x v="17"/>
    <x v="4"/>
    <m/>
    <m/>
    <x v="12"/>
  </r>
  <r>
    <s v="RCDI01"/>
    <s v="RIO CLARO"/>
    <s v="PAA"/>
    <n v="19"/>
    <m/>
    <x v="17"/>
    <x v="5"/>
    <m/>
    <m/>
    <x v="12"/>
  </r>
  <r>
    <s v="RCCL01"/>
    <s v="RIO CLARO"/>
    <s v="PAA"/>
    <n v="19"/>
    <m/>
    <x v="17"/>
    <x v="3"/>
    <m/>
    <m/>
    <x v="12"/>
  </r>
  <r>
    <s v="RCCJ02"/>
    <s v="RIO CLARO"/>
    <s v="PAA"/>
    <n v="19"/>
    <m/>
    <x v="17"/>
    <x v="3"/>
    <m/>
    <m/>
    <x v="12"/>
  </r>
  <r>
    <s v="RCET02"/>
    <s v="RIO CLARO"/>
    <s v="PAA"/>
    <n v="19"/>
    <m/>
    <x v="17"/>
    <x v="7"/>
    <m/>
    <m/>
    <x v="12"/>
  </r>
  <r>
    <s v="RRCT01"/>
    <s v="RIO DAS PEDRAS"/>
    <s v="PAA"/>
    <n v="19"/>
    <m/>
    <x v="17"/>
    <x v="9"/>
    <m/>
    <m/>
    <x v="12"/>
  </r>
  <r>
    <s v="RRRD01"/>
    <s v="RIO DAS PEDRAS"/>
    <s v="PAA"/>
    <n v="19"/>
    <m/>
    <x v="17"/>
    <x v="3"/>
    <m/>
    <m/>
    <x v="12"/>
  </r>
  <r>
    <s v="RFCA01"/>
    <s v="RAFARD"/>
    <s v="PAA"/>
    <n v="19"/>
    <m/>
    <x v="17"/>
    <x v="6"/>
    <m/>
    <m/>
    <x v="12"/>
  </r>
  <r>
    <s v="SHCT01"/>
    <s v="SALTINHO"/>
    <s v="PAA"/>
    <n v="19"/>
    <m/>
    <x v="17"/>
    <x v="4"/>
    <m/>
    <m/>
    <x v="12"/>
  </r>
  <r>
    <s v="AYCT01"/>
    <s v="SANTO ANTONIO DE POSSE"/>
    <s v="CAS"/>
    <n v="19"/>
    <m/>
    <x v="17"/>
    <x v="4"/>
    <m/>
    <m/>
    <x v="13"/>
  </r>
  <r>
    <s v="NJCT01"/>
    <s v="SANTO ANTONIO DO JARDIM"/>
    <s v="PAA"/>
    <n v="19"/>
    <m/>
    <x v="17"/>
    <x v="5"/>
    <m/>
    <m/>
    <x v="12"/>
  </r>
  <r>
    <s v="GEWL01"/>
    <s v="SANTA GERTRUDES"/>
    <s v="PAA"/>
    <n v="19"/>
    <m/>
    <x v="17"/>
    <x v="5"/>
    <m/>
    <m/>
    <x v="12"/>
  </r>
  <r>
    <s v="RACT01"/>
    <s v="SAO JOSE DO RIO PARDO"/>
    <s v="PAA"/>
    <n v="19"/>
    <m/>
    <x v="17"/>
    <x v="9"/>
    <m/>
    <m/>
    <x v="12"/>
  </r>
  <r>
    <s v="RAMC01"/>
    <s v="SAO JOSE DO RIO PARDO"/>
    <s v="PAA"/>
    <n v="19"/>
    <m/>
    <x v="17"/>
    <x v="9"/>
    <m/>
    <m/>
    <x v="12"/>
  </r>
  <r>
    <s v="JVRD01"/>
    <s v="SAO JOAO DA BOA VISTA"/>
    <s v="PAA"/>
    <n v="19"/>
    <m/>
    <x v="17"/>
    <x v="7"/>
    <m/>
    <m/>
    <x v="12"/>
  </r>
  <r>
    <s v="JVRD02"/>
    <s v="SAO JOAO DA BOA VISTA"/>
    <s v="PAA"/>
    <n v="19"/>
    <m/>
    <x v="17"/>
    <x v="7"/>
    <m/>
    <m/>
    <x v="12"/>
  </r>
  <r>
    <s v="JVJM01"/>
    <s v="SAO JOAO DA BOA VISTA"/>
    <s v="PAA"/>
    <n v="19"/>
    <m/>
    <x v="17"/>
    <x v="8"/>
    <m/>
    <m/>
    <x v="12"/>
  </r>
  <r>
    <s v="JVCT02"/>
    <s v="SAO JOAO DA BOA VISTA"/>
    <s v="PAA"/>
    <n v="19"/>
    <s v="PAA"/>
    <x v="50"/>
    <x v="1"/>
    <d v="2017-12-27T00:00:00"/>
    <m/>
    <x v="12"/>
  </r>
  <r>
    <s v="JVRD03"/>
    <s v="SAO JOAO DA BOA VISTA"/>
    <s v="PAA"/>
    <n v="19"/>
    <m/>
    <x v="17"/>
    <x v="2"/>
    <m/>
    <m/>
    <x v="12"/>
  </r>
  <r>
    <s v="SGBP01"/>
    <s v="SERRA NEGRA"/>
    <s v="CAS"/>
    <n v="19"/>
    <m/>
    <x v="17"/>
    <x v="7"/>
    <m/>
    <m/>
    <x v="13"/>
  </r>
  <r>
    <s v="SGQC01"/>
    <s v="SERRA NEGRA"/>
    <s v="CAS"/>
    <n v="19"/>
    <m/>
    <x v="17"/>
    <x v="5"/>
    <m/>
    <m/>
    <x v="13"/>
  </r>
  <r>
    <s v="SGSG06"/>
    <s v="SERRA NEGRA"/>
    <s v="CAS"/>
    <n v="19"/>
    <m/>
    <x v="17"/>
    <x v="5"/>
    <m/>
    <m/>
    <x v="13"/>
  </r>
  <r>
    <s v="SGQCRP"/>
    <s v="SERRA NEGRA"/>
    <s v="CAS"/>
    <n v="19"/>
    <s v="CAS"/>
    <x v="50"/>
    <x v="1"/>
    <d v="2017-12-11T00:00:00"/>
    <m/>
    <x v="13"/>
  </r>
  <r>
    <s v="SI9680"/>
    <s v="SERRA NEGRA"/>
    <s v="CAS"/>
    <n v="19"/>
    <m/>
    <x v="17"/>
    <x v="11"/>
    <m/>
    <m/>
    <x v="13"/>
  </r>
  <r>
    <s v="SI9682"/>
    <s v="SERRA NEGRA"/>
    <s v="CAS"/>
    <n v="19"/>
    <m/>
    <x v="17"/>
    <x v="10"/>
    <m/>
    <m/>
    <x v="13"/>
  </r>
  <r>
    <s v="SI9495"/>
    <s v="SERRA NEGRA"/>
    <s v="CAS"/>
    <n v="19"/>
    <m/>
    <x v="17"/>
    <x v="11"/>
    <m/>
    <m/>
    <x v="13"/>
  </r>
  <r>
    <s v="OCST01"/>
    <s v="SOCORRO"/>
    <s v="CAS"/>
    <n v="19"/>
    <m/>
    <x v="17"/>
    <x v="5"/>
    <m/>
    <m/>
    <x v="13"/>
  </r>
  <r>
    <s v="OCRD02"/>
    <s v="SOCORRO"/>
    <s v="CAS"/>
    <n v="19"/>
    <m/>
    <x v="17"/>
    <x v="4"/>
    <m/>
    <m/>
    <x v="13"/>
  </r>
  <r>
    <s v="OCRD03"/>
    <s v="SOCORRO"/>
    <s v="CAS"/>
    <n v="19"/>
    <m/>
    <x v="17"/>
    <x v="7"/>
    <m/>
    <m/>
    <x v="13"/>
  </r>
  <r>
    <s v="SI9534"/>
    <s v="SOCORRO"/>
    <s v="CAS"/>
    <n v="19"/>
    <m/>
    <x v="17"/>
    <x v="10"/>
    <m/>
    <m/>
    <x v="13"/>
  </r>
  <r>
    <s v="DRCT01"/>
    <s v="SAO PEDRO"/>
    <s v="PAA"/>
    <n v="19"/>
    <m/>
    <x v="17"/>
    <x v="6"/>
    <m/>
    <m/>
    <x v="12"/>
  </r>
  <r>
    <s v="DRCT02"/>
    <s v="SAO PEDRO"/>
    <s v="PAA"/>
    <n v="19"/>
    <m/>
    <x v="17"/>
    <x v="3"/>
    <m/>
    <m/>
    <x v="12"/>
  </r>
  <r>
    <s v="SI9527"/>
    <s v="SAO PEDRO"/>
    <s v="PAA"/>
    <n v="19"/>
    <m/>
    <x v="17"/>
    <x v="7"/>
    <m/>
    <m/>
    <x v="12"/>
  </r>
  <r>
    <s v="PQAN01"/>
    <s v="SANTA RITA DO PASSA QUATRO"/>
    <s v="PAA"/>
    <n v="19"/>
    <m/>
    <x v="17"/>
    <x v="3"/>
    <m/>
    <m/>
    <x v="12"/>
  </r>
  <r>
    <s v="PQAN02"/>
    <s v="SANTA RITA DO PASSA QUATRO"/>
    <s v="PAA"/>
    <n v="19"/>
    <m/>
    <x v="17"/>
    <x v="3"/>
    <m/>
    <m/>
    <x v="12"/>
  </r>
  <r>
    <s v="PQAN03"/>
    <s v="SANTA RITA DO PASSA QUATRO"/>
    <s v="PAA"/>
    <n v="19"/>
    <m/>
    <x v="17"/>
    <x v="6"/>
    <m/>
    <m/>
    <x v="12"/>
  </r>
  <r>
    <s v="PQCT01"/>
    <s v="SANTA RITA DO PASSA QUATRO"/>
    <s v="PAA"/>
    <n v="19"/>
    <m/>
    <x v="50"/>
    <x v="0"/>
    <d v="2017-11-10T00:00:00"/>
    <d v="2017-12-05T00:00:00"/>
    <x v="12"/>
  </r>
  <r>
    <s v="PQRD01"/>
    <s v="SANTA RITA DO PASSA QUATRO"/>
    <s v="PAA"/>
    <n v="19"/>
    <m/>
    <x v="50"/>
    <x v="0"/>
    <d v="2017-11-22T00:00:00"/>
    <d v="2017-12-05T00:00:00"/>
    <x v="12"/>
  </r>
  <r>
    <s v="SI9555"/>
    <s v="SANTA RITA DO PASSA QUATRO"/>
    <s v="PAA"/>
    <n v="19"/>
    <m/>
    <x v="17"/>
    <x v="6"/>
    <m/>
    <m/>
    <x v="12"/>
  </r>
  <r>
    <s v="BMCT01"/>
    <s v="SAO SEBASTIAO DA GRAMA"/>
    <s v="PAA"/>
    <n v="19"/>
    <s v="PAA"/>
    <x v="50"/>
    <x v="1"/>
    <d v="2017-12-15T00:00:00"/>
    <d v="2018-01-03T00:00:00"/>
    <x v="12"/>
  </r>
  <r>
    <s v="SDCT01"/>
    <s v="SANTA BARBARA D`OESTE"/>
    <s v="PAA"/>
    <n v="19"/>
    <m/>
    <x v="17"/>
    <x v="9"/>
    <m/>
    <m/>
    <x v="12"/>
  </r>
  <r>
    <s v="SDFN01"/>
    <s v="SANTA BARBARA D`OESTE"/>
    <s v="PAA"/>
    <n v="19"/>
    <m/>
    <x v="50"/>
    <x v="0"/>
    <d v="2017-11-23T00:00:00"/>
    <d v="2017-12-05T00:00:00"/>
    <x v="12"/>
  </r>
  <r>
    <s v="SDJI01"/>
    <s v="SANTA BARBARA D`OESTE"/>
    <s v="PAA"/>
    <n v="19"/>
    <m/>
    <x v="17"/>
    <x v="9"/>
    <m/>
    <m/>
    <x v="12"/>
  </r>
  <r>
    <s v="SDJP01"/>
    <s v="SANTA BARBARA D`OESTE"/>
    <s v="PAA"/>
    <n v="19"/>
    <m/>
    <x v="17"/>
    <x v="3"/>
    <m/>
    <m/>
    <x v="12"/>
  </r>
  <r>
    <s v="SDSA01"/>
    <s v="SANTA BARBARA D`OESTE"/>
    <s v="PAA"/>
    <n v="19"/>
    <s v="PAA"/>
    <x v="50"/>
    <x v="1"/>
    <d v="2017-12-21T00:00:00"/>
    <d v="2018-01-05T00:00:00"/>
    <x v="12"/>
  </r>
  <r>
    <s v="SDRD01"/>
    <s v="SANTA BARBARA D`OESTE"/>
    <s v="PAA"/>
    <n v="19"/>
    <m/>
    <x v="17"/>
    <x v="4"/>
    <m/>
    <m/>
    <x v="12"/>
  </r>
  <r>
    <s v="SDPS01"/>
    <s v="SANTA BARBARA D`OESTE"/>
    <s v="PAA"/>
    <n v="19"/>
    <m/>
    <x v="17"/>
    <x v="7"/>
    <m/>
    <m/>
    <x v="12"/>
  </r>
  <r>
    <s v="SDPS02"/>
    <s v="SANTA BARBARA D`OESTE"/>
    <s v="PAA"/>
    <n v="19"/>
    <m/>
    <x v="17"/>
    <x v="6"/>
    <m/>
    <m/>
    <x v="12"/>
  </r>
  <r>
    <s v="SI9364"/>
    <s v="SANTA BARBARA D`OESTE"/>
    <s v="PAA"/>
    <n v="19"/>
    <m/>
    <x v="17"/>
    <x v="10"/>
    <m/>
    <m/>
    <x v="12"/>
  </r>
  <r>
    <s v="SI9370"/>
    <s v="SANTA BARBARA D`OESTE"/>
    <s v="PAA"/>
    <n v="19"/>
    <m/>
    <x v="17"/>
    <x v="11"/>
    <m/>
    <m/>
    <x v="12"/>
  </r>
  <r>
    <s v="SI9353"/>
    <s v="SANTA BARBARA D`OESTE"/>
    <s v="PAA"/>
    <n v="19"/>
    <m/>
    <x v="17"/>
    <x v="7"/>
    <m/>
    <m/>
    <x v="12"/>
  </r>
  <r>
    <s v="SI9355"/>
    <s v="SANTA BARBARA D`OESTE"/>
    <s v="PAA"/>
    <n v="19"/>
    <m/>
    <x v="17"/>
    <x v="6"/>
    <m/>
    <m/>
    <x v="12"/>
  </r>
  <r>
    <s v="SI9360"/>
    <s v="SANTA BARBARA D`OESTE"/>
    <s v="PAA"/>
    <n v="19"/>
    <m/>
    <x v="17"/>
    <x v="8"/>
    <m/>
    <m/>
    <x v="12"/>
  </r>
  <r>
    <s v="SI9361"/>
    <s v="SANTA BARBARA D`OESTE"/>
    <s v="PAA"/>
    <n v="19"/>
    <m/>
    <x v="17"/>
    <x v="10"/>
    <m/>
    <m/>
    <x v="12"/>
  </r>
  <r>
    <s v="SI9362"/>
    <s v="SANTA BARBARA D`OESTE"/>
    <s v="PAA"/>
    <n v="19"/>
    <m/>
    <x v="17"/>
    <x v="8"/>
    <m/>
    <m/>
    <x v="12"/>
  </r>
  <r>
    <s v="SI9366"/>
    <s v="SANTA BARBARA D`OESTE"/>
    <s v="PAA"/>
    <n v="19"/>
    <m/>
    <x v="17"/>
    <x v="8"/>
    <m/>
    <m/>
    <x v="12"/>
  </r>
  <r>
    <s v="SI9354"/>
    <s v="SANTA BARBARA D`OESTE"/>
    <s v="PAA"/>
    <n v="19"/>
    <m/>
    <x v="17"/>
    <x v="8"/>
    <m/>
    <m/>
    <x v="12"/>
  </r>
  <r>
    <s v="SI9371"/>
    <s v="SANTA BARBARA D`OESTE"/>
    <s v="PAA"/>
    <n v="19"/>
    <m/>
    <x v="17"/>
    <x v="10"/>
    <m/>
    <m/>
    <x v="12"/>
  </r>
  <r>
    <s v="SI9367"/>
    <s v="SANTA BARBARA D`OESTE"/>
    <s v="PAA"/>
    <n v="19"/>
    <m/>
    <x v="17"/>
    <x v="9"/>
    <m/>
    <m/>
    <x v="12"/>
  </r>
  <r>
    <s v="SI9356"/>
    <s v="SANTA BARBARA D`OESTE"/>
    <s v="PAA"/>
    <n v="19"/>
    <m/>
    <x v="17"/>
    <x v="9"/>
    <m/>
    <m/>
    <x v="12"/>
  </r>
  <r>
    <s v="SI9358"/>
    <s v="SANTA BARBARA D`OESTE"/>
    <s v="PAA"/>
    <n v="19"/>
    <m/>
    <x v="17"/>
    <x v="10"/>
    <m/>
    <m/>
    <x v="12"/>
  </r>
  <r>
    <s v="SI9359"/>
    <s v="SANTA BARBARA D`OESTE"/>
    <s v="PAA"/>
    <n v="19"/>
    <m/>
    <x v="17"/>
    <x v="10"/>
    <m/>
    <m/>
    <x v="12"/>
  </r>
  <r>
    <s v="SI9363"/>
    <s v="SANTA BARBARA D`OESTE"/>
    <s v="PAA"/>
    <n v="19"/>
    <m/>
    <x v="17"/>
    <x v="10"/>
    <m/>
    <m/>
    <x v="12"/>
  </r>
  <r>
    <s v="SI9369"/>
    <s v="SANTA BARBARA D`OESTE"/>
    <s v="PAA"/>
    <n v="19"/>
    <m/>
    <x v="17"/>
    <x v="4"/>
    <m/>
    <m/>
    <x v="12"/>
  </r>
  <r>
    <s v="SI9365"/>
    <s v="SANTA BARBARA D`OESTE"/>
    <s v="PAA"/>
    <n v="19"/>
    <m/>
    <x v="17"/>
    <x v="10"/>
    <m/>
    <m/>
    <x v="12"/>
  </r>
  <r>
    <s v="SI9217"/>
    <s v="SUMARE"/>
    <s v="CAS"/>
    <n v="19"/>
    <m/>
    <x v="17"/>
    <x v="6"/>
    <m/>
    <m/>
    <x v="13"/>
  </r>
  <r>
    <s v="SI9214"/>
    <s v="SUMARE"/>
    <s v="CAS"/>
    <n v="19"/>
    <m/>
    <x v="17"/>
    <x v="6"/>
    <m/>
    <m/>
    <x v="13"/>
  </r>
  <r>
    <s v="SI9237"/>
    <s v="SUMARE"/>
    <s v="CAS"/>
    <n v="19"/>
    <m/>
    <x v="50"/>
    <x v="0"/>
    <d v="2017-11-27T00:00:00"/>
    <d v="2017-12-05T00:00:00"/>
    <x v="13"/>
  </r>
  <r>
    <s v="SI9216"/>
    <s v="SUMARE"/>
    <s v="CAS"/>
    <n v="19"/>
    <m/>
    <x v="50"/>
    <x v="0"/>
    <d v="2017-11-16T00:00:00"/>
    <d v="2017-12-05T00:00:00"/>
    <x v="13"/>
  </r>
  <r>
    <s v="SI9213"/>
    <s v="SUMARE"/>
    <s v="CAS"/>
    <n v="19"/>
    <m/>
    <x v="17"/>
    <x v="9"/>
    <m/>
    <m/>
    <x v="13"/>
  </r>
  <r>
    <s v="SI9218"/>
    <s v="SUMARE"/>
    <s v="CAS"/>
    <n v="19"/>
    <m/>
    <x v="17"/>
    <x v="8"/>
    <m/>
    <m/>
    <x v="13"/>
  </r>
  <r>
    <s v="SI9219"/>
    <s v="SUMARE"/>
    <s v="CAS"/>
    <n v="19"/>
    <m/>
    <x v="17"/>
    <x v="8"/>
    <m/>
    <m/>
    <x v="13"/>
  </r>
  <r>
    <s v="SI9240"/>
    <s v="SUMARE"/>
    <s v="CAS"/>
    <n v="19"/>
    <m/>
    <x v="17"/>
    <x v="7"/>
    <m/>
    <m/>
    <x v="13"/>
  </r>
  <r>
    <s v="SI9243"/>
    <s v="SUMARE"/>
    <s v="CAS"/>
    <n v="19"/>
    <m/>
    <x v="17"/>
    <x v="7"/>
    <m/>
    <m/>
    <x v="13"/>
  </r>
  <r>
    <s v="SI9246"/>
    <s v="SUMARE"/>
    <s v="CAS"/>
    <n v="19"/>
    <s v="CAS"/>
    <x v="50"/>
    <x v="1"/>
    <d v="2017-12-27T00:00:00"/>
    <d v="2018-01-04T00:00:00"/>
    <x v="13"/>
  </r>
  <r>
    <s v="SI9117"/>
    <s v="SUMARE"/>
    <s v="CAS"/>
    <n v="19"/>
    <m/>
    <x v="17"/>
    <x v="9"/>
    <m/>
    <m/>
    <x v="13"/>
  </r>
  <r>
    <s v="SI9118"/>
    <s v="SUMARE"/>
    <s v="CAS"/>
    <n v="19"/>
    <m/>
    <x v="17"/>
    <x v="11"/>
    <m/>
    <m/>
    <x v="13"/>
  </r>
  <r>
    <s v="SI9121"/>
    <s v="SUMARE"/>
    <s v="CAS"/>
    <n v="19"/>
    <m/>
    <x v="17"/>
    <x v="11"/>
    <m/>
    <m/>
    <x v="13"/>
  </r>
  <r>
    <s v="SI9122"/>
    <s v="SUMARE"/>
    <s v="CAS"/>
    <n v="19"/>
    <m/>
    <x v="17"/>
    <x v="9"/>
    <m/>
    <m/>
    <x v="13"/>
  </r>
  <r>
    <s v="SI9124"/>
    <s v="SUMARE"/>
    <s v="CAS"/>
    <n v="19"/>
    <m/>
    <x v="17"/>
    <x v="9"/>
    <m/>
    <m/>
    <x v="13"/>
  </r>
  <r>
    <s v="SI9120"/>
    <s v="SUMARE"/>
    <s v="CAS"/>
    <n v="19"/>
    <m/>
    <x v="17"/>
    <x v="9"/>
    <m/>
    <m/>
    <x v="13"/>
  </r>
  <r>
    <s v="SI9125"/>
    <s v="SUMARE"/>
    <s v="CAS"/>
    <n v="19"/>
    <m/>
    <x v="17"/>
    <x v="9"/>
    <m/>
    <m/>
    <x v="13"/>
  </r>
  <r>
    <s v="KZCT01"/>
    <s v="SANTA CRUZ DAS PALMEIRAS"/>
    <s v="PAA"/>
    <n v="19"/>
    <m/>
    <x v="17"/>
    <x v="3"/>
    <m/>
    <m/>
    <x v="12"/>
  </r>
  <r>
    <s v="KZCT02"/>
    <s v="SANTA CRUZ DAS PALMEIRAS"/>
    <s v="PAA"/>
    <n v="19"/>
    <m/>
    <x v="17"/>
    <x v="9"/>
    <m/>
    <m/>
    <x v="12"/>
  </r>
  <r>
    <s v="CNAN01"/>
    <s v="SANTA CRUZ DA CONCEICAO"/>
    <s v="PAA"/>
    <n v="19"/>
    <s v="PAA"/>
    <x v="50"/>
    <x v="1"/>
    <d v="2017-12-21T00:00:00"/>
    <d v="2018-01-05T00:00:00"/>
    <x v="12"/>
  </r>
  <r>
    <s v="CNCT01"/>
    <s v="SANTA CRUZ DA CONCEICAO"/>
    <s v="PAA"/>
    <n v="19"/>
    <m/>
    <x v="17"/>
    <x v="9"/>
    <m/>
    <m/>
    <x v="12"/>
  </r>
  <r>
    <s v="SI9570"/>
    <s v="TAMBAU"/>
    <s v="PAA"/>
    <n v="19"/>
    <m/>
    <x v="17"/>
    <x v="5"/>
    <m/>
    <m/>
    <x v="12"/>
  </r>
  <r>
    <s v="SI9746"/>
    <s v="TAPIRATIBA"/>
    <s v="PAA"/>
    <n v="19"/>
    <s v="PAA"/>
    <x v="50"/>
    <x v="1"/>
    <d v="2017-12-11T00:00:00"/>
    <d v="2018-01-03T00:00:00"/>
    <x v="12"/>
  </r>
  <r>
    <s v="SI9882"/>
    <s v="VARGEM GRANDE DO SUL"/>
    <s v="PAA"/>
    <n v="19"/>
    <m/>
    <x v="17"/>
    <x v="9"/>
    <m/>
    <m/>
    <x v="12"/>
  </r>
  <r>
    <s v="SI9881"/>
    <s v="VARGEM GRANDE DO SUL"/>
    <s v="PAA"/>
    <n v="19"/>
    <m/>
    <x v="17"/>
    <x v="5"/>
    <m/>
    <m/>
    <x v="12"/>
  </r>
  <r>
    <s v="SI9880"/>
    <s v="VARGEM GRANDE DO SUL"/>
    <s v="PAA"/>
    <n v="19"/>
    <m/>
    <x v="17"/>
    <x v="2"/>
    <m/>
    <m/>
    <x v="12"/>
  </r>
  <r>
    <s v="BMRD01"/>
    <s v="VARGEM GRANDE DO SUL"/>
    <s v="PAA"/>
    <n v="19"/>
    <m/>
    <x v="17"/>
    <x v="10"/>
    <m/>
    <m/>
    <x v="12"/>
  </r>
  <r>
    <s v="SI9142"/>
    <s v="VINHEDO"/>
    <s v="CAS"/>
    <n v="19"/>
    <m/>
    <x v="17"/>
    <x v="4"/>
    <m/>
    <m/>
    <x v="13"/>
  </r>
  <r>
    <s v="SI9146"/>
    <s v="VINHEDO"/>
    <s v="CAS"/>
    <n v="19"/>
    <m/>
    <x v="17"/>
    <x v="3"/>
    <m/>
    <m/>
    <x v="13"/>
  </r>
  <r>
    <s v="SI9140"/>
    <s v="VINHEDO"/>
    <s v="CAS"/>
    <n v="19"/>
    <m/>
    <x v="17"/>
    <x v="4"/>
    <m/>
    <m/>
    <x v="13"/>
  </r>
  <r>
    <s v="SI9141"/>
    <s v="VINHEDO"/>
    <s v="CAS"/>
    <n v="19"/>
    <m/>
    <x v="17"/>
    <x v="3"/>
    <m/>
    <m/>
    <x v="13"/>
  </r>
  <r>
    <s v="SI9144"/>
    <s v="VINHEDO"/>
    <s v="CAS"/>
    <n v="19"/>
    <s v="CAS"/>
    <x v="50"/>
    <x v="1"/>
    <d v="2017-12-27T00:00:00"/>
    <d v="2018-01-04T00:00:00"/>
    <x v="13"/>
  </r>
  <r>
    <s v="SI9147"/>
    <s v="VINHEDO"/>
    <s v="CAS"/>
    <n v="19"/>
    <m/>
    <x v="17"/>
    <x v="4"/>
    <m/>
    <m/>
    <x v="13"/>
  </r>
  <r>
    <s v="SI9153"/>
    <s v="VINHEDO"/>
    <s v="CAS"/>
    <n v="19"/>
    <m/>
    <x v="17"/>
    <x v="2"/>
    <m/>
    <m/>
    <x v="13"/>
  </r>
  <r>
    <s v="SI9149"/>
    <s v="VINHEDO"/>
    <s v="CAS"/>
    <n v="19"/>
    <m/>
    <x v="17"/>
    <x v="11"/>
    <m/>
    <m/>
    <x v="13"/>
  </r>
  <r>
    <s v="SI9107"/>
    <s v="VALINHOS"/>
    <s v="CAS"/>
    <n v="19"/>
    <m/>
    <x v="17"/>
    <x v="3"/>
    <m/>
    <m/>
    <x v="13"/>
  </r>
  <r>
    <s v="SI9101"/>
    <s v="VALINHOS"/>
    <s v="CAS"/>
    <n v="19"/>
    <s v="CAS"/>
    <x v="50"/>
    <x v="1"/>
    <d v="2017-12-27T00:00:00"/>
    <d v="2018-01-04T00:00:00"/>
    <x v="13"/>
  </r>
  <r>
    <s v="SI9103"/>
    <s v="VALINHOS"/>
    <s v="CAS"/>
    <n v="19"/>
    <m/>
    <x v="17"/>
    <x v="2"/>
    <m/>
    <m/>
    <x v="13"/>
  </r>
  <r>
    <s v="SI9105"/>
    <s v="VALINHOS"/>
    <s v="CAS"/>
    <n v="19"/>
    <s v="CAS"/>
    <x v="50"/>
    <x v="1"/>
    <d v="2017-12-15T00:00:00"/>
    <d v="2018-01-04T00:00:00"/>
    <x v="13"/>
  </r>
  <r>
    <s v="SI9106"/>
    <s v="VALINHOS"/>
    <s v="CAS"/>
    <n v="19"/>
    <s v="CAS"/>
    <x v="50"/>
    <x v="1"/>
    <d v="2017-12-15T00:00:00"/>
    <d v="2018-01-05T00:00:00"/>
    <x v="13"/>
  </r>
  <r>
    <s v="SI9102"/>
    <s v="VALINHOS"/>
    <s v="CAS"/>
    <n v="19"/>
    <m/>
    <x v="17"/>
    <x v="7"/>
    <m/>
    <m/>
    <x v="13"/>
  </r>
  <r>
    <s v="SI9109"/>
    <s v="VALINHOS"/>
    <s v="CAS"/>
    <n v="19"/>
    <m/>
    <x v="17"/>
    <x v="5"/>
    <m/>
    <m/>
    <x v="13"/>
  </r>
  <r>
    <s v="SI9110"/>
    <s v="VALINHOS"/>
    <s v="CAS"/>
    <n v="19"/>
    <m/>
    <x v="17"/>
    <x v="8"/>
    <m/>
    <m/>
    <x v="13"/>
  </r>
  <r>
    <s v="SI9113"/>
    <s v="VALINHOS"/>
    <s v="CAS"/>
    <n v="19"/>
    <m/>
    <x v="17"/>
    <x v="11"/>
    <m/>
    <m/>
    <x v="13"/>
  </r>
  <r>
    <s v="SI9104"/>
    <s v="VALINHOS"/>
    <s v="CAS"/>
    <n v="19"/>
    <m/>
    <x v="17"/>
    <x v="4"/>
    <m/>
    <m/>
    <x v="13"/>
  </r>
  <r>
    <s v="SI9112"/>
    <s v="VALINHOS"/>
    <s v="CAS"/>
    <n v="19"/>
    <m/>
    <x v="17"/>
    <x v="5"/>
    <m/>
    <m/>
    <x v="13"/>
  </r>
  <r>
    <s v="SI9114"/>
    <s v="VALINHOS"/>
    <s v="CAS"/>
    <n v="19"/>
    <m/>
    <x v="17"/>
    <x v="6"/>
    <m/>
    <m/>
    <x v="13"/>
  </r>
  <r>
    <s v="ADYMW01"/>
    <s v="ANALANDIA"/>
    <s v="PAA"/>
    <n v="19"/>
    <m/>
    <x v="17"/>
    <x v="10"/>
    <m/>
    <m/>
    <x v="12"/>
  </r>
  <r>
    <s v="AROMW03"/>
    <s v="AMPARO"/>
    <s v="CAS"/>
    <n v="19"/>
    <m/>
    <x v="17"/>
    <x v="7"/>
    <m/>
    <m/>
    <x v="13"/>
  </r>
  <r>
    <s v="CASMW07"/>
    <s v="CAMPINAS"/>
    <s v="CAS"/>
    <n v="19"/>
    <m/>
    <x v="17"/>
    <x v="8"/>
    <m/>
    <m/>
    <x v="13"/>
  </r>
  <r>
    <s v="DVNMW01"/>
    <s v="DIVINOLANDIA"/>
    <s v="PAA"/>
    <n v="19"/>
    <m/>
    <x v="17"/>
    <x v="11"/>
    <m/>
    <m/>
    <x v="12"/>
  </r>
  <r>
    <s v="MJMIRP"/>
    <s v="MOGI MIRIM"/>
    <s v="CAS"/>
    <n v="19"/>
    <m/>
    <x v="17"/>
    <x v="8"/>
    <m/>
    <m/>
    <x v="13"/>
  </r>
  <r>
    <s v="MMMMW01"/>
    <s v="MOGI MIRIM"/>
    <s v="CAS"/>
    <n v="19"/>
    <m/>
    <x v="17"/>
    <x v="11"/>
    <m/>
    <m/>
    <x v="13"/>
  </r>
  <r>
    <s v="MOCMW02"/>
    <s v="MOCOCA"/>
    <s v="PAA"/>
    <n v="19"/>
    <m/>
    <x v="17"/>
    <x v="11"/>
    <m/>
    <m/>
    <x v="12"/>
  </r>
  <r>
    <s v="LOCD01"/>
    <s v="Louveira"/>
    <s v="CAS"/>
    <n v="19"/>
    <m/>
    <x v="17"/>
    <x v="10"/>
    <m/>
    <m/>
    <x v="13"/>
  </r>
  <r>
    <s v="NOPR01"/>
    <s v="Nova Odessa"/>
    <s v="PAA"/>
    <n v="19"/>
    <m/>
    <x v="17"/>
    <x v="3"/>
    <m/>
    <m/>
    <x v="13"/>
  </r>
  <r>
    <s v="SLSPBF15"/>
    <s v="SAO PAULO"/>
    <s v="Q2"/>
    <n v="11"/>
    <m/>
    <x v="17"/>
    <x v="11"/>
    <m/>
    <m/>
    <x v="0"/>
  </r>
  <r>
    <s v="SLDDJA01"/>
    <s v="DIADEMA"/>
    <s v="Q4"/>
    <n v="11"/>
    <m/>
    <x v="17"/>
    <x v="11"/>
    <m/>
    <m/>
    <x v="3"/>
  </r>
  <r>
    <s v="SLSPRT04"/>
    <s v="SAO PAULO"/>
    <s v="Q2"/>
    <n v="11"/>
    <m/>
    <x v="17"/>
    <x v="11"/>
    <m/>
    <m/>
    <x v="0"/>
  </r>
  <r>
    <s v="SLSPJA05"/>
    <s v="SAO PAULO"/>
    <s v="Q2"/>
    <n v="11"/>
    <m/>
    <x v="17"/>
    <x v="11"/>
    <m/>
    <m/>
    <x v="0"/>
  </r>
  <r>
    <s v="SP7083"/>
    <s v="GUARULHOS"/>
    <s v="Q1"/>
    <n v="11"/>
    <m/>
    <x v="17"/>
    <x v="11"/>
    <m/>
    <m/>
    <x v="2"/>
  </r>
  <r>
    <s v="SP7088"/>
    <s v="GUARULHOS"/>
    <s v="Q1"/>
    <n v="11"/>
    <m/>
    <x v="17"/>
    <x v="11"/>
    <m/>
    <m/>
    <x v="2"/>
  </r>
  <r>
    <s v="SLSPLI05"/>
    <s v="SAO PAULO"/>
    <s v="Q2"/>
    <n v="11"/>
    <m/>
    <x v="17"/>
    <x v="11"/>
    <m/>
    <m/>
    <x v="0"/>
  </r>
  <r>
    <s v="SLSPBT09"/>
    <s v="SAO PAULO"/>
    <s v="Q2"/>
    <n v="11"/>
    <m/>
    <x v="17"/>
    <x v="11"/>
    <m/>
    <m/>
    <x v="0"/>
  </r>
  <r>
    <s v="SLSPPZ29"/>
    <s v="SAO PAULO"/>
    <s v="Q2"/>
    <n v="11"/>
    <m/>
    <x v="17"/>
    <x v="11"/>
    <m/>
    <m/>
    <x v="0"/>
  </r>
  <r>
    <s v="SP1836"/>
    <s v="SAO PAULO"/>
    <s v="Q3"/>
    <n v="11"/>
    <m/>
    <x v="17"/>
    <x v="11"/>
    <m/>
    <m/>
    <x v="1"/>
  </r>
  <r>
    <s v="SP1931"/>
    <s v="SAO PAULO"/>
    <s v="Q3"/>
    <n v="11"/>
    <m/>
    <x v="17"/>
    <x v="11"/>
    <m/>
    <m/>
    <x v="1"/>
  </r>
  <r>
    <s v="SP7094"/>
    <s v="GUARULHOS"/>
    <s v="Q1"/>
    <n v="11"/>
    <m/>
    <x v="17"/>
    <x v="11"/>
    <m/>
    <m/>
    <x v="2"/>
  </r>
  <r>
    <s v="SLSPSM51"/>
    <s v="SAO PAULO"/>
    <s v="Q3"/>
    <n v="11"/>
    <m/>
    <x v="17"/>
    <x v="11"/>
    <m/>
    <m/>
    <x v="1"/>
  </r>
  <r>
    <s v="SLSPCM15"/>
    <s v="SAO PAULO"/>
    <s v="Q3"/>
    <n v="11"/>
    <m/>
    <x v="17"/>
    <x v="11"/>
    <m/>
    <m/>
    <x v="1"/>
  </r>
  <r>
    <s v="SLSPMN08"/>
    <s v="SAO PAULO"/>
    <s v="Q2"/>
    <n v="11"/>
    <m/>
    <x v="17"/>
    <x v="11"/>
    <m/>
    <m/>
    <x v="0"/>
  </r>
  <r>
    <s v="SLTSPP08"/>
    <s v="TABOAO DA SERRA"/>
    <s v="Q3"/>
    <n v="11"/>
    <m/>
    <x v="17"/>
    <x v="11"/>
    <m/>
    <m/>
    <x v="1"/>
  </r>
  <r>
    <s v="SP4414"/>
    <s v="SAO PAULO"/>
    <s v="Q2"/>
    <n v="11"/>
    <m/>
    <x v="17"/>
    <x v="11"/>
    <m/>
    <m/>
    <x v="0"/>
  </r>
  <r>
    <s v="SLSZVS02"/>
    <s v="SUZANO"/>
    <s v="Q1"/>
    <n v="11"/>
    <m/>
    <x v="17"/>
    <x v="11"/>
    <m/>
    <m/>
    <x v="2"/>
  </r>
  <r>
    <s v="SLSZVA01"/>
    <s v="SUZANO"/>
    <s v="Q1"/>
    <n v="11"/>
    <m/>
    <x v="17"/>
    <x v="11"/>
    <m/>
    <m/>
    <x v="2"/>
  </r>
  <r>
    <s v="SLSZJS02"/>
    <s v="SUZANO"/>
    <s v="Q1"/>
    <n v="11"/>
    <m/>
    <x v="17"/>
    <x v="11"/>
    <m/>
    <m/>
    <x v="2"/>
  </r>
  <r>
    <s v="SP4020"/>
    <s v="SAO PAULO"/>
    <s v="Q2"/>
    <n v="11"/>
    <m/>
    <x v="17"/>
    <x v="11"/>
    <m/>
    <m/>
    <x v="0"/>
  </r>
  <r>
    <s v="SP1907"/>
    <s v="SAO PAULO"/>
    <s v="Q2"/>
    <n v="11"/>
    <m/>
    <x v="17"/>
    <x v="11"/>
    <m/>
    <m/>
    <x v="0"/>
  </r>
  <r>
    <s v="SLSZJS03"/>
    <s v="SUZANO"/>
    <s v="Q1"/>
    <n v="11"/>
    <m/>
    <x v="17"/>
    <x v="11"/>
    <m/>
    <m/>
    <x v="2"/>
  </r>
  <r>
    <s v="SP4628"/>
    <s v="SAO PAULO"/>
    <s v="Q2"/>
    <n v="11"/>
    <m/>
    <x v="17"/>
    <x v="11"/>
    <m/>
    <m/>
    <x v="0"/>
  </r>
  <r>
    <s v="SP4430"/>
    <s v="SAO PAULO"/>
    <s v="Q2"/>
    <n v="11"/>
    <m/>
    <x v="17"/>
    <x v="11"/>
    <m/>
    <m/>
    <x v="0"/>
  </r>
  <r>
    <s v="SP4327"/>
    <s v="SAO PAULO"/>
    <s v="Q2"/>
    <n v="11"/>
    <m/>
    <x v="17"/>
    <x v="11"/>
    <m/>
    <m/>
    <x v="0"/>
  </r>
  <r>
    <s v="SP4320"/>
    <s v="SAO PAULO"/>
    <s v="Q2"/>
    <n v="11"/>
    <m/>
    <x v="17"/>
    <x v="11"/>
    <m/>
    <m/>
    <x v="0"/>
  </r>
  <r>
    <s v="SP4629"/>
    <s v="SAO PAULO"/>
    <s v="Q2"/>
    <n v="11"/>
    <m/>
    <x v="17"/>
    <x v="11"/>
    <m/>
    <m/>
    <x v="0"/>
  </r>
  <r>
    <s v="SLSZVS01"/>
    <s v="SUZANO"/>
    <s v="Q1"/>
    <n v="11"/>
    <m/>
    <x v="17"/>
    <x v="11"/>
    <m/>
    <m/>
    <x v="2"/>
  </r>
  <r>
    <s v="SP0731"/>
    <s v="SAO PAULO"/>
    <s v="Q2"/>
    <n v="11"/>
    <m/>
    <x v="17"/>
    <x v="11"/>
    <m/>
    <m/>
    <x v="0"/>
  </r>
  <r>
    <s v="SP1307"/>
    <s v="SAO PAULO"/>
    <s v="Q2"/>
    <n v="11"/>
    <m/>
    <x v="17"/>
    <x v="11"/>
    <m/>
    <m/>
    <x v="0"/>
  </r>
  <r>
    <s v="SP1969"/>
    <s v="SAO PAULO"/>
    <s v="Q2"/>
    <n v="11"/>
    <m/>
    <x v="17"/>
    <x v="11"/>
    <m/>
    <m/>
    <x v="0"/>
  </r>
  <r>
    <s v="SLSPCS08"/>
    <s v="SAO PAULO"/>
    <s v="Q4"/>
    <n v="11"/>
    <m/>
    <x v="17"/>
    <x v="11"/>
    <m/>
    <m/>
    <x v="3"/>
  </r>
  <r>
    <s v="SPY291"/>
    <s v="SAO PAULO"/>
    <s v="Q3"/>
    <n v="11"/>
    <m/>
    <x v="17"/>
    <x v="11"/>
    <m/>
    <m/>
    <x v="1"/>
  </r>
  <r>
    <s v="SPX649"/>
    <s v="SAO PAULO"/>
    <s v="Q2"/>
    <n v="11"/>
    <m/>
    <x v="17"/>
    <x v="11"/>
    <m/>
    <m/>
    <x v="0"/>
  </r>
  <r>
    <s v="SPX650"/>
    <s v="SAO PAULO"/>
    <s v="Q2"/>
    <n v="11"/>
    <m/>
    <x v="17"/>
    <x v="11"/>
    <m/>
    <m/>
    <x v="0"/>
  </r>
  <r>
    <s v="SPY715"/>
    <s v="SAO PAULO"/>
    <s v="Q4"/>
    <n v="11"/>
    <m/>
    <x v="17"/>
    <x v="11"/>
    <m/>
    <m/>
    <x v="3"/>
  </r>
  <r>
    <s v="SLMCCC01"/>
    <s v="MOGI DAS CRUZES"/>
    <s v="Q1"/>
    <n v="11"/>
    <m/>
    <x v="17"/>
    <x v="11"/>
    <m/>
    <m/>
    <x v="2"/>
  </r>
  <r>
    <s v="SLSPPH07"/>
    <s v="SAO PAULO"/>
    <s v="Q1"/>
    <n v="11"/>
    <m/>
    <x v="17"/>
    <x v="11"/>
    <m/>
    <m/>
    <x v="2"/>
  </r>
  <r>
    <s v="SPY097"/>
    <s v="SAO PAULO"/>
    <s v="Q3"/>
    <n v="11"/>
    <m/>
    <x v="17"/>
    <x v="11"/>
    <m/>
    <m/>
    <x v="1"/>
  </r>
  <r>
    <s v="SPY099"/>
    <s v="SAO PAULO"/>
    <s v="Q3"/>
    <n v="11"/>
    <m/>
    <x v="17"/>
    <x v="11"/>
    <m/>
    <m/>
    <x v="1"/>
  </r>
  <r>
    <s v="SPY103"/>
    <s v="SAO PAULO"/>
    <s v="Q3"/>
    <n v="11"/>
    <m/>
    <x v="17"/>
    <x v="11"/>
    <m/>
    <m/>
    <x v="1"/>
  </r>
  <r>
    <s v="SPY105"/>
    <s v="SAO PAULO"/>
    <s v="Q3"/>
    <n v="11"/>
    <m/>
    <x v="17"/>
    <x v="11"/>
    <m/>
    <m/>
    <x v="1"/>
  </r>
  <r>
    <s v="SPY107"/>
    <s v="SAO PAULO"/>
    <s v="Q3"/>
    <n v="11"/>
    <m/>
    <x v="17"/>
    <x v="11"/>
    <m/>
    <m/>
    <x v="1"/>
  </r>
  <r>
    <s v="SPY109"/>
    <s v="SAO PAULO"/>
    <s v="Q3"/>
    <n v="11"/>
    <m/>
    <x v="17"/>
    <x v="11"/>
    <m/>
    <m/>
    <x v="1"/>
  </r>
  <r>
    <s v="SPY111"/>
    <s v="SAO PAULO"/>
    <s v="Q3"/>
    <n v="11"/>
    <m/>
    <x v="17"/>
    <x v="11"/>
    <m/>
    <m/>
    <x v="1"/>
  </r>
  <r>
    <s v="SPY117"/>
    <s v="SAO PAULO"/>
    <s v="Q3"/>
    <n v="11"/>
    <m/>
    <x v="17"/>
    <x v="11"/>
    <m/>
    <m/>
    <x v="1"/>
  </r>
  <r>
    <s v="SPY119"/>
    <s v="SAO PAULO"/>
    <s v="Q3"/>
    <n v="11"/>
    <m/>
    <x v="17"/>
    <x v="11"/>
    <m/>
    <m/>
    <x v="1"/>
  </r>
  <r>
    <s v="SPY121"/>
    <s v="SAO PAULO"/>
    <s v="Q3"/>
    <n v="11"/>
    <m/>
    <x v="17"/>
    <x v="11"/>
    <m/>
    <m/>
    <x v="1"/>
  </r>
  <r>
    <s v="SPY129"/>
    <s v="SAO PAULO"/>
    <s v="Q3"/>
    <n v="11"/>
    <m/>
    <x v="17"/>
    <x v="11"/>
    <m/>
    <m/>
    <x v="1"/>
  </r>
  <r>
    <s v="SPY139"/>
    <s v="SAO PAULO"/>
    <s v="Q3"/>
    <n v="11"/>
    <m/>
    <x v="17"/>
    <x v="11"/>
    <m/>
    <m/>
    <x v="1"/>
  </r>
  <r>
    <s v="SPY223"/>
    <s v="SAO PAULO"/>
    <s v="Q3"/>
    <n v="11"/>
    <m/>
    <x v="17"/>
    <x v="11"/>
    <m/>
    <m/>
    <x v="1"/>
  </r>
  <r>
    <s v="SPY243"/>
    <s v="SAO PAULO"/>
    <s v="Q3"/>
    <n v="11"/>
    <m/>
    <x v="17"/>
    <x v="11"/>
    <m/>
    <m/>
    <x v="1"/>
  </r>
  <r>
    <s v="SPY289"/>
    <s v="SAO PAULO"/>
    <s v="Q3"/>
    <n v="11"/>
    <m/>
    <x v="17"/>
    <x v="11"/>
    <m/>
    <m/>
    <x v="1"/>
  </r>
  <r>
    <s v="SPY307"/>
    <s v="SAO PAULO"/>
    <s v="Q3"/>
    <n v="11"/>
    <m/>
    <x v="17"/>
    <x v="11"/>
    <m/>
    <m/>
    <x v="1"/>
  </r>
  <r>
    <s v="SPY313"/>
    <s v="SAO PAULO"/>
    <s v="Q3"/>
    <n v="11"/>
    <m/>
    <x v="17"/>
    <x v="11"/>
    <m/>
    <m/>
    <x v="1"/>
  </r>
  <r>
    <s v="SPY317"/>
    <s v="SAO PAULO"/>
    <s v="Q3"/>
    <n v="11"/>
    <m/>
    <x v="17"/>
    <x v="11"/>
    <m/>
    <m/>
    <x v="1"/>
  </r>
  <r>
    <s v="SPY319"/>
    <s v="SAO PAULO"/>
    <s v="Q3"/>
    <n v="11"/>
    <m/>
    <x v="17"/>
    <x v="11"/>
    <m/>
    <m/>
    <x v="1"/>
  </r>
  <r>
    <s v="SPY321"/>
    <s v="SAO PAULO"/>
    <s v="Q3"/>
    <n v="11"/>
    <m/>
    <x v="17"/>
    <x v="11"/>
    <m/>
    <m/>
    <x v="1"/>
  </r>
  <r>
    <s v="SPY323"/>
    <s v="SAO PAULO"/>
    <s v="Q3"/>
    <n v="11"/>
    <m/>
    <x v="17"/>
    <x v="11"/>
    <m/>
    <m/>
    <x v="1"/>
  </r>
  <r>
    <s v="SPY325"/>
    <s v="SAO PAULO"/>
    <s v="Q3"/>
    <n v="11"/>
    <m/>
    <x v="17"/>
    <x v="11"/>
    <m/>
    <m/>
    <x v="1"/>
  </r>
  <r>
    <s v="SP3515"/>
    <s v="SAO PAULO"/>
    <s v="Q1"/>
    <n v="11"/>
    <m/>
    <x v="17"/>
    <x v="11"/>
    <m/>
    <m/>
    <x v="2"/>
  </r>
  <r>
    <s v="GR162S"/>
    <s v="GUARULHOS"/>
    <s v="Q1"/>
    <n v="11"/>
    <m/>
    <x v="17"/>
    <x v="11"/>
    <m/>
    <m/>
    <x v="2"/>
  </r>
  <r>
    <s v="SPY691"/>
    <s v="SAO PAULO"/>
    <s v="Q4"/>
    <n v="11"/>
    <m/>
    <x v="17"/>
    <x v="11"/>
    <m/>
    <m/>
    <x v="3"/>
  </r>
  <r>
    <s v="SPY705"/>
    <s v="SAO PAULO"/>
    <s v="Q4"/>
    <n v="11"/>
    <m/>
    <x v="17"/>
    <x v="11"/>
    <m/>
    <m/>
    <x v="3"/>
  </r>
  <r>
    <s v="SPY707"/>
    <s v="SAO PAULO"/>
    <s v="Q4"/>
    <n v="11"/>
    <m/>
    <x v="17"/>
    <x v="11"/>
    <m/>
    <m/>
    <x v="3"/>
  </r>
  <r>
    <s v="SPY709"/>
    <s v="SAO PAULO"/>
    <s v="Q4"/>
    <n v="11"/>
    <m/>
    <x v="17"/>
    <x v="11"/>
    <m/>
    <m/>
    <x v="3"/>
  </r>
  <r>
    <s v="SPY711"/>
    <s v="SAO PAULO"/>
    <s v="Q4"/>
    <n v="11"/>
    <m/>
    <x v="17"/>
    <x v="11"/>
    <m/>
    <m/>
    <x v="3"/>
  </r>
  <r>
    <s v="SPY713"/>
    <s v="SAO PAULO"/>
    <s v="Q4"/>
    <n v="11"/>
    <m/>
    <x v="17"/>
    <x v="11"/>
    <m/>
    <m/>
    <x v="3"/>
  </r>
  <r>
    <s v="MRCV01"/>
    <s v="Mairiporã"/>
    <s v="Q2"/>
    <n v="11"/>
    <m/>
    <x v="17"/>
    <x v="11"/>
    <m/>
    <m/>
    <x v="0"/>
  </r>
  <r>
    <s v="PGCA02"/>
    <s v="PRAIA GRANDE"/>
    <s v="STS"/>
    <n v="13"/>
    <m/>
    <x v="17"/>
    <x v="11"/>
    <m/>
    <m/>
    <x v="4"/>
  </r>
  <r>
    <s v="PRGU01"/>
    <s v="PERUIBE"/>
    <s v="STS"/>
    <n v="13"/>
    <m/>
    <x v="17"/>
    <x v="11"/>
    <m/>
    <m/>
    <x v="4"/>
  </r>
  <r>
    <s v="SI3038"/>
    <s v="SANTOS"/>
    <s v="STS"/>
    <n v="13"/>
    <m/>
    <x v="17"/>
    <x v="11"/>
    <m/>
    <m/>
    <x v="4"/>
  </r>
  <r>
    <s v="SI3034"/>
    <s v="SANTOS"/>
    <s v="STS"/>
    <n v="13"/>
    <m/>
    <x v="17"/>
    <x v="11"/>
    <m/>
    <m/>
    <x v="4"/>
  </r>
  <r>
    <s v="SI3016"/>
    <s v="SANTOS"/>
    <s v="STS"/>
    <n v="13"/>
    <m/>
    <x v="17"/>
    <x v="11"/>
    <m/>
    <m/>
    <x v="4"/>
  </r>
  <r>
    <s v="SI3042"/>
    <s v="SANTOS"/>
    <s v="STS"/>
    <n v="13"/>
    <m/>
    <x v="17"/>
    <x v="11"/>
    <m/>
    <m/>
    <x v="4"/>
  </r>
  <r>
    <s v="SI3023"/>
    <s v="SANTOS"/>
    <s v="STS"/>
    <n v="13"/>
    <m/>
    <x v="17"/>
    <x v="11"/>
    <m/>
    <m/>
    <x v="4"/>
  </r>
  <r>
    <s v="SI3009"/>
    <s v="SANTOS"/>
    <s v="STS"/>
    <n v="13"/>
    <m/>
    <x v="17"/>
    <x v="11"/>
    <m/>
    <m/>
    <x v="4"/>
  </r>
  <r>
    <s v="STJM05"/>
    <s v="SANTOS"/>
    <s v="STS"/>
    <n v="13"/>
    <m/>
    <x v="17"/>
    <x v="11"/>
    <m/>
    <m/>
    <x v="4"/>
  </r>
  <r>
    <s v="SI3368"/>
    <s v="SAO VICENTE"/>
    <s v="STS"/>
    <n v="13"/>
    <m/>
    <x v="17"/>
    <x v="11"/>
    <m/>
    <m/>
    <x v="4"/>
  </r>
  <r>
    <s v="RGTMW01"/>
    <s v="REGISTRO"/>
    <s v="STS"/>
    <n v="13"/>
    <m/>
    <x v="17"/>
    <x v="11"/>
    <m/>
    <m/>
    <x v="4"/>
  </r>
  <r>
    <s v="CAJTMW01"/>
    <s v="CAJATI"/>
    <s v="STS"/>
    <n v="13"/>
    <m/>
    <x v="17"/>
    <x v="11"/>
    <m/>
    <m/>
    <x v="4"/>
  </r>
  <r>
    <s v="CAOMW01"/>
    <s v="CUBATAO"/>
    <s v="STS"/>
    <n v="13"/>
    <m/>
    <x v="17"/>
    <x v="11"/>
    <m/>
    <m/>
    <x v="4"/>
  </r>
  <r>
    <s v="CEYMW01"/>
    <s v="CANANEIA"/>
    <s v="STS"/>
    <n v="13"/>
    <m/>
    <x v="17"/>
    <x v="11"/>
    <m/>
    <m/>
    <x v="4"/>
  </r>
  <r>
    <s v="IGPMW01"/>
    <s v="IGUAPE"/>
    <s v="STS"/>
    <n v="13"/>
    <m/>
    <x v="17"/>
    <x v="11"/>
    <m/>
    <m/>
    <x v="4"/>
  </r>
  <r>
    <s v="MIUMW01"/>
    <s v="MIRACATU"/>
    <s v="STS"/>
    <n v="13"/>
    <m/>
    <x v="17"/>
    <x v="11"/>
    <m/>
    <m/>
    <x v="4"/>
  </r>
  <r>
    <s v="PQUMW01"/>
    <s v="PARIQUERA-ACU"/>
    <s v="STS"/>
    <n v="13"/>
    <m/>
    <x v="17"/>
    <x v="11"/>
    <m/>
    <m/>
    <x v="4"/>
  </r>
  <r>
    <s v="ATFD01"/>
    <s v="ATIBAIA"/>
    <s v="JAI"/>
    <s v="JAI"/>
    <m/>
    <x v="17"/>
    <x v="11"/>
    <m/>
    <m/>
    <x v="5"/>
  </r>
  <r>
    <s v="ATJL01"/>
    <s v="ATIBAIA"/>
    <s v="JAI"/>
    <s v="JAI"/>
    <m/>
    <x v="17"/>
    <x v="11"/>
    <m/>
    <m/>
    <x v="5"/>
  </r>
  <r>
    <s v="IGCT01"/>
    <s v="IGARATA"/>
    <s v="JAI"/>
    <s v="JAI"/>
    <m/>
    <x v="17"/>
    <x v="11"/>
    <m/>
    <m/>
    <x v="5"/>
  </r>
  <r>
    <s v="JNJP01"/>
    <s v="JUNDIAI"/>
    <s v="JAI"/>
    <s v="JAI"/>
    <m/>
    <x v="17"/>
    <x v="11"/>
    <m/>
    <m/>
    <x v="5"/>
  </r>
  <r>
    <s v="NPCT01"/>
    <s v="NAZARE PAULISTA"/>
    <s v="JAI"/>
    <s v="JAI"/>
    <m/>
    <x v="17"/>
    <x v="11"/>
    <m/>
    <m/>
    <x v="5"/>
  </r>
  <r>
    <s v="SP6504"/>
    <s v="VARZEA PAULISTA"/>
    <s v="JAI"/>
    <s v="JAI"/>
    <m/>
    <x v="17"/>
    <x v="11"/>
    <m/>
    <m/>
    <x v="5"/>
  </r>
  <r>
    <s v="SP6502"/>
    <s v="VARZEA PAULISTA"/>
    <s v="JAI"/>
    <s v="JAI"/>
    <m/>
    <x v="17"/>
    <x v="11"/>
    <m/>
    <m/>
    <x v="5"/>
  </r>
  <r>
    <s v="ALSL02"/>
    <s v="SÃO PAULO"/>
    <s v="Q1"/>
    <n v="11"/>
    <m/>
    <x v="17"/>
    <x v="2"/>
    <m/>
    <m/>
    <x v="2"/>
  </r>
  <r>
    <s v="CPVMW01"/>
    <s v="CAMPINAS"/>
    <s v="CAS"/>
    <n v="19"/>
    <m/>
    <x v="17"/>
    <x v="3"/>
    <m/>
    <m/>
    <x v="13"/>
  </r>
  <r>
    <s v="FRBC05"/>
    <s v="FRANCO DA ROCHA"/>
    <s v="Q1"/>
    <n v="11"/>
    <m/>
    <x v="17"/>
    <x v="3"/>
    <m/>
    <m/>
    <x v="2"/>
  </r>
  <r>
    <s v="HTJP02"/>
    <s v="HORTOLANDIA"/>
    <s v="CAS"/>
    <n v="19"/>
    <m/>
    <x v="17"/>
    <x v="4"/>
    <m/>
    <m/>
    <x v="13"/>
  </r>
  <r>
    <s v="NLSJNH05"/>
    <s v="SAO JOSE DOS CAMPOS"/>
    <s v="SJC"/>
    <n v="12"/>
    <m/>
    <x v="17"/>
    <x v="4"/>
    <m/>
    <m/>
    <x v="7"/>
  </r>
  <r>
    <s v="NZPMW01"/>
    <s v="NAZARE PAULISTA"/>
    <s v="JAI"/>
    <s v="JAI"/>
    <m/>
    <x v="17"/>
    <x v="5"/>
    <m/>
    <m/>
    <x v="5"/>
  </r>
  <r>
    <s v="SI2616"/>
    <s v="CAMPOS DO JORDAO"/>
    <s v="SJC"/>
    <n v="12"/>
    <m/>
    <x v="17"/>
    <x v="5"/>
    <m/>
    <m/>
    <x v="7"/>
  </r>
  <r>
    <s v="SI7137"/>
    <s v="BARRETOS"/>
    <s v="SRR"/>
    <n v="17"/>
    <m/>
    <x v="17"/>
    <x v="6"/>
    <m/>
    <m/>
    <x v="10"/>
  </r>
  <r>
    <s v="SI9489"/>
    <s v="LIMEIRA"/>
    <s v="PAA"/>
    <n v="19"/>
    <m/>
    <x v="17"/>
    <x v="6"/>
    <m/>
    <m/>
    <x v="12"/>
  </r>
  <r>
    <s v="SI9681"/>
    <s v="SERRA NEGRA"/>
    <s v="CAS"/>
    <n v="19"/>
    <m/>
    <x v="17"/>
    <x v="7"/>
    <m/>
    <m/>
    <x v="13"/>
  </r>
  <r>
    <s v="SJCMW02"/>
    <s v="SAO JOSE DOS CAMPOS"/>
    <s v="SJC"/>
    <n v="12"/>
    <m/>
    <x v="17"/>
    <x v="7"/>
    <m/>
    <m/>
    <x v="7"/>
  </r>
  <r>
    <s v="SJRMW01"/>
    <s v="SAO JOSE DO RIO PARDO"/>
    <s v="BRU"/>
    <n v="14"/>
    <m/>
    <x v="17"/>
    <x v="8"/>
    <m/>
    <m/>
    <x v="6"/>
  </r>
  <r>
    <s v="SLSIX283"/>
    <s v="BAURU"/>
    <s v="BRU"/>
    <n v="14"/>
    <m/>
    <x v="17"/>
    <x v="8"/>
    <m/>
    <m/>
    <x v="6"/>
  </r>
  <r>
    <s v="SLSPX438"/>
    <s v="SAO PAULO"/>
    <s v="Q1"/>
    <n v="11"/>
    <m/>
    <x v="17"/>
    <x v="9"/>
    <m/>
    <m/>
    <x v="2"/>
  </r>
  <r>
    <s v="SLSP057M"/>
    <s v="GUARULHOS"/>
    <s v="Q1"/>
    <n v="11"/>
    <m/>
    <x v="17"/>
    <x v="9"/>
    <m/>
    <m/>
    <x v="2"/>
  </r>
  <r>
    <s v="SOCMW03"/>
    <s v="SOROCABA"/>
    <s v="SOC"/>
    <n v="15"/>
    <m/>
    <x v="17"/>
    <x v="10"/>
    <m/>
    <m/>
    <x v="8"/>
  </r>
  <r>
    <s v="SP8155"/>
    <s v="SANTO ANDRE"/>
    <s v="Q1"/>
    <n v="11"/>
    <m/>
    <x v="17"/>
    <x v="10"/>
    <m/>
    <m/>
    <x v="2"/>
  </r>
  <r>
    <s v="SP7107"/>
    <s v="ARUJA"/>
    <s v="JAI"/>
    <n v="11"/>
    <m/>
    <x v="17"/>
    <x v="11"/>
    <m/>
    <m/>
    <x v="5"/>
  </r>
  <r>
    <s v="SP6323"/>
    <s v="ITUPEVA"/>
    <s v="Q1"/>
    <n v="11"/>
    <m/>
    <x v="17"/>
    <x v="11"/>
    <m/>
    <m/>
    <x v="2"/>
  </r>
  <r>
    <s v="SP8755"/>
    <s v="POA"/>
    <s v="Q1"/>
    <n v="11"/>
    <m/>
    <x v="17"/>
    <x v="10"/>
    <m/>
    <m/>
    <x v="2"/>
  </r>
  <r>
    <s v="UTBMW01"/>
    <s v="UBATUBA"/>
    <s v="SJC"/>
    <n v="12"/>
    <m/>
    <x v="17"/>
    <x v="10"/>
    <m/>
    <m/>
    <x v="7"/>
  </r>
  <r>
    <s v="INEMW01"/>
    <s v="SANTOS"/>
    <s v="STS"/>
    <n v="13"/>
    <m/>
    <x v="17"/>
    <x v="10"/>
    <m/>
    <m/>
    <x v="4"/>
  </r>
  <r>
    <s v="ITYMW01"/>
    <s v="BAURU"/>
    <s v="BRU"/>
    <n v="14"/>
    <m/>
    <x v="17"/>
    <x v="10"/>
    <m/>
    <m/>
    <x v="6"/>
  </r>
  <r>
    <s v="RFS01"/>
    <s v="RIO CLARO"/>
    <s v="PAA"/>
    <n v="19"/>
    <m/>
    <x v="17"/>
    <x v="12"/>
    <m/>
    <m/>
    <x v="12"/>
  </r>
  <r>
    <s v="SI3327"/>
    <s v="SAO VICENTE"/>
    <s v="STS"/>
    <n v="13"/>
    <s v="STS"/>
    <x v="14"/>
    <x v="1"/>
    <d v="2017-12-18T00:00:00"/>
    <d v="2018-01-05T00:00:00"/>
    <x v="4"/>
  </r>
  <r>
    <s v="SI3085"/>
    <s v="SETE BARRAS"/>
    <s v="STS"/>
    <n v="13"/>
    <s v="STS"/>
    <x v="13"/>
    <x v="1"/>
    <d v="2017-12-18T00:00:00"/>
    <d v="2018-01-05T00:00:00"/>
    <x v="4"/>
  </r>
  <r>
    <s v="SI3044"/>
    <s v="SANTOS"/>
    <s v="STS"/>
    <n v="13"/>
    <s v="STS"/>
    <x v="14"/>
    <x v="1"/>
    <d v="2017-12-20T00:00:00"/>
    <d v="2018-01-05T00:00:00"/>
    <x v="4"/>
  </r>
  <r>
    <s v="SI3040"/>
    <s v="SANTOS"/>
    <s v="STS"/>
    <n v="13"/>
    <s v="STS"/>
    <x v="12"/>
    <x v="1"/>
    <d v="2017-12-20T00:00:00"/>
    <d v="2018-01-05T00:00:00"/>
    <x v="4"/>
  </r>
  <r>
    <s v="SI3037"/>
    <s v="SANTOS"/>
    <s v="STS"/>
    <n v="13"/>
    <s v="STS"/>
    <x v="12"/>
    <x v="1"/>
    <d v="2017-12-20T00:00:00"/>
    <d v="2018-01-05T00:00:00"/>
    <x v="4"/>
  </r>
  <r>
    <s v="SI3027"/>
    <s v="SANTOS"/>
    <s v="STS"/>
    <n v="13"/>
    <s v="STS"/>
    <x v="12"/>
    <x v="1"/>
    <d v="2017-12-18T00:00:00"/>
    <d v="2018-01-05T00:00:00"/>
    <x v="4"/>
  </r>
  <r>
    <s v="RORD03"/>
    <s v="REGISTRO"/>
    <s v="STS"/>
    <n v="13"/>
    <s v="STS"/>
    <x v="13"/>
    <x v="1"/>
    <d v="2017-12-18T00:00:00"/>
    <d v="2018-01-05T00:00:00"/>
    <x v="4"/>
  </r>
  <r>
    <s v="ROCT01"/>
    <s v="REGISTRO"/>
    <s v="STS"/>
    <n v="13"/>
    <s v="STS"/>
    <x v="13"/>
    <x v="1"/>
    <d v="2017-12-18T00:00:00"/>
    <d v="2018-01-05T00:00:00"/>
    <x v="4"/>
  </r>
  <r>
    <s v="MRTP01"/>
    <s v="MAIRIPORA"/>
    <s v="Q2"/>
    <n v="11"/>
    <s v="Q2"/>
    <x v="0"/>
    <x v="1"/>
    <d v="2017-12-20T00:00:00"/>
    <d v="2018-01-05T00:00:00"/>
    <x v="0"/>
  </r>
  <r>
    <s v="LRPRRP"/>
    <s v="LORENA"/>
    <s v="SJC"/>
    <n v="12"/>
    <s v="SJC"/>
    <x v="18"/>
    <x v="1"/>
    <d v="2017-12-20T00:00:00"/>
    <d v="2018-01-03T00:00:00"/>
    <x v="7"/>
  </r>
  <r>
    <s v="JNPQ02"/>
    <s v="JUNDIAI"/>
    <s v="JAI"/>
    <s v="JAI"/>
    <s v="JAI"/>
    <x v="16"/>
    <x v="1"/>
    <d v="2017-12-20T00:00:00"/>
    <d v="2018-01-03T00:00:00"/>
    <x v="5"/>
  </r>
  <r>
    <s v="JNPC01"/>
    <s v="JUNDIAI"/>
    <s v="JAI"/>
    <s v="JAI"/>
    <s v="JAI"/>
    <x v="16"/>
    <x v="1"/>
    <d v="2017-12-18T00:00:00"/>
    <m/>
    <x v="5"/>
  </r>
  <r>
    <s v="FRSR01"/>
    <s v="CAJAMAR"/>
    <s v="Q2"/>
    <n v="11"/>
    <s v="Q2"/>
    <x v="0"/>
    <x v="1"/>
    <d v="2017-12-20T00:00:00"/>
    <d v="2018-01-05T00:00:00"/>
    <x v="0"/>
  </r>
  <r>
    <s v="BECT01"/>
    <s v="BOFETE"/>
    <s v="BRU"/>
    <n v="14"/>
    <s v="BRU"/>
    <x v="51"/>
    <x v="1"/>
    <d v="2017-12-20T00:00:00"/>
    <d v="2017-12-28T00:00:00"/>
    <x v="6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  <r>
    <m/>
    <m/>
    <m/>
    <m/>
    <m/>
    <x v="17"/>
    <x v="13"/>
    <m/>
    <m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30">
  <r>
    <s v="SLSPMN01"/>
    <m/>
    <s v="Q4"/>
    <m/>
    <m/>
    <m/>
    <x v="0"/>
    <m/>
    <m/>
    <x v="0"/>
  </r>
  <r>
    <s v="SLSPPN20"/>
    <m/>
    <s v="Q4"/>
    <m/>
    <m/>
    <m/>
    <x v="0"/>
    <m/>
    <m/>
    <x v="0"/>
  </r>
  <r>
    <s v="SLSPVP03"/>
    <m/>
    <s v="Q4"/>
    <m/>
    <m/>
    <m/>
    <x v="0"/>
    <m/>
    <m/>
    <x v="0"/>
  </r>
  <r>
    <s v="ARNH01"/>
    <m/>
    <s v="Q2"/>
    <m/>
    <m/>
    <m/>
    <x v="0"/>
    <m/>
    <m/>
    <x v="1"/>
  </r>
  <r>
    <s v="SNSH01"/>
    <m/>
    <s v="Q2"/>
    <m/>
    <m/>
    <m/>
    <x v="0"/>
    <m/>
    <m/>
    <x v="1"/>
  </r>
  <r>
    <s v="AJJS01"/>
    <m/>
    <s v="Q1"/>
    <m/>
    <m/>
    <m/>
    <x v="0"/>
    <m/>
    <m/>
    <x v="2"/>
  </r>
  <r>
    <s v="BACT01"/>
    <m/>
    <s v="Q2"/>
    <m/>
    <m/>
    <m/>
    <x v="0"/>
    <m/>
    <m/>
    <x v="1"/>
  </r>
  <r>
    <s v="BAJM01"/>
    <m/>
    <s v="Q2"/>
    <m/>
    <m/>
    <m/>
    <x v="0"/>
    <m/>
    <m/>
    <x v="1"/>
  </r>
  <r>
    <s v="BAPC01"/>
    <m/>
    <s v="Q2"/>
    <m/>
    <m/>
    <m/>
    <x v="0"/>
    <m/>
    <m/>
    <x v="1"/>
  </r>
  <r>
    <s v="BATM01"/>
    <m/>
    <s v="Q2"/>
    <m/>
    <m/>
    <m/>
    <x v="0"/>
    <m/>
    <m/>
    <x v="1"/>
  </r>
  <r>
    <s v="CMSB01"/>
    <m/>
    <s v="Q2"/>
    <m/>
    <m/>
    <m/>
    <x v="0"/>
    <m/>
    <m/>
    <x v="1"/>
  </r>
  <r>
    <s v="CMSI01"/>
    <m/>
    <s v="Q2"/>
    <m/>
    <m/>
    <m/>
    <x v="0"/>
    <m/>
    <m/>
    <x v="1"/>
  </r>
  <r>
    <s v="DDCO01"/>
    <m/>
    <s v="Q4"/>
    <m/>
    <m/>
    <m/>
    <x v="0"/>
    <m/>
    <m/>
    <x v="0"/>
  </r>
  <r>
    <s v="DDJR01"/>
    <m/>
    <s v="Q4"/>
    <m/>
    <m/>
    <m/>
    <x v="0"/>
    <m/>
    <m/>
    <x v="0"/>
  </r>
  <r>
    <s v="EEEW01"/>
    <m/>
    <s v="Q4"/>
    <m/>
    <m/>
    <m/>
    <x v="0"/>
    <m/>
    <m/>
    <x v="0"/>
  </r>
  <r>
    <s v="EBDJ01"/>
    <m/>
    <s v="Q3"/>
    <m/>
    <m/>
    <m/>
    <x v="0"/>
    <m/>
    <m/>
    <x v="3"/>
  </r>
  <r>
    <s v="FMNB01"/>
    <m/>
    <s v="Q2"/>
    <m/>
    <m/>
    <m/>
    <x v="0"/>
    <m/>
    <m/>
    <x v="1"/>
  </r>
  <r>
    <s v="FRBC01"/>
    <m/>
    <s v="Q2"/>
    <m/>
    <m/>
    <m/>
    <x v="0"/>
    <m/>
    <m/>
    <x v="1"/>
  </r>
  <r>
    <s v="FRCT01"/>
    <m/>
    <s v="Q2"/>
    <m/>
    <m/>
    <m/>
    <x v="0"/>
    <m/>
    <m/>
    <x v="1"/>
  </r>
  <r>
    <s v="GRBS01"/>
    <m/>
    <s v="Q1"/>
    <m/>
    <m/>
    <m/>
    <x v="0"/>
    <m/>
    <m/>
    <x v="2"/>
  </r>
  <r>
    <s v="GRCM04"/>
    <m/>
    <s v="Q1"/>
    <m/>
    <m/>
    <m/>
    <x v="0"/>
    <m/>
    <m/>
    <x v="2"/>
  </r>
  <r>
    <s v="GRCM05"/>
    <m/>
    <s v="Q1"/>
    <m/>
    <m/>
    <m/>
    <x v="0"/>
    <m/>
    <m/>
    <x v="2"/>
  </r>
  <r>
    <s v="GRCS01"/>
    <m/>
    <s v="Q1"/>
    <m/>
    <m/>
    <m/>
    <x v="0"/>
    <m/>
    <m/>
    <x v="2"/>
  </r>
  <r>
    <s v="GRJA01"/>
    <m/>
    <s v="Q1"/>
    <m/>
    <m/>
    <m/>
    <x v="0"/>
    <m/>
    <m/>
    <x v="2"/>
  </r>
  <r>
    <s v="GRPB02"/>
    <m/>
    <s v="Q1"/>
    <m/>
    <m/>
    <m/>
    <x v="0"/>
    <m/>
    <m/>
    <x v="2"/>
  </r>
  <r>
    <s v="GRSM01"/>
    <m/>
    <s v="Q1"/>
    <m/>
    <m/>
    <m/>
    <x v="0"/>
    <m/>
    <m/>
    <x v="2"/>
  </r>
  <r>
    <s v="GRVA01"/>
    <m/>
    <s v="Q1"/>
    <m/>
    <m/>
    <m/>
    <x v="0"/>
    <m/>
    <m/>
    <x v="2"/>
  </r>
  <r>
    <s v="IQBV01"/>
    <m/>
    <s v="Q1"/>
    <m/>
    <m/>
    <m/>
    <x v="0"/>
    <m/>
    <m/>
    <x v="2"/>
  </r>
  <r>
    <s v="IQJI01"/>
    <m/>
    <s v="Q1"/>
    <m/>
    <m/>
    <m/>
    <x v="0"/>
    <m/>
    <m/>
    <x v="2"/>
  </r>
  <r>
    <s v="MCSB01"/>
    <m/>
    <s v="Q1"/>
    <m/>
    <m/>
    <m/>
    <x v="0"/>
    <m/>
    <m/>
    <x v="2"/>
  </r>
  <r>
    <s v="IPNI01"/>
    <m/>
    <s v="Q2"/>
    <m/>
    <m/>
    <m/>
    <x v="0"/>
    <m/>
    <m/>
    <x v="1"/>
  </r>
  <r>
    <s v="ITHB01"/>
    <m/>
    <s v="Q2"/>
    <m/>
    <m/>
    <m/>
    <x v="0"/>
    <m/>
    <m/>
    <x v="1"/>
  </r>
  <r>
    <s v="ITPR01"/>
    <m/>
    <s v="Q2"/>
    <m/>
    <m/>
    <m/>
    <x v="0"/>
    <m/>
    <m/>
    <x v="1"/>
  </r>
  <r>
    <s v="ITPR02"/>
    <m/>
    <s v="Q2"/>
    <m/>
    <m/>
    <m/>
    <x v="0"/>
    <m/>
    <m/>
    <x v="1"/>
  </r>
  <r>
    <s v="ITSJ01"/>
    <m/>
    <s v="Q2"/>
    <m/>
    <m/>
    <m/>
    <x v="0"/>
    <m/>
    <m/>
    <x v="1"/>
  </r>
  <r>
    <s v="MRAC01"/>
    <m/>
    <s v="Q2"/>
    <m/>
    <m/>
    <m/>
    <x v="0"/>
    <m/>
    <m/>
    <x v="1"/>
  </r>
  <r>
    <s v="MAJV01"/>
    <m/>
    <s v="Q4"/>
    <m/>
    <m/>
    <m/>
    <x v="0"/>
    <m/>
    <m/>
    <x v="0"/>
  </r>
  <r>
    <s v="MASM03"/>
    <m/>
    <s v="Q4"/>
    <m/>
    <m/>
    <m/>
    <x v="0"/>
    <m/>
    <m/>
    <x v="0"/>
  </r>
  <r>
    <s v="MASV01"/>
    <m/>
    <s v="Q4"/>
    <m/>
    <m/>
    <m/>
    <x v="0"/>
    <m/>
    <m/>
    <x v="0"/>
  </r>
  <r>
    <s v="MAVD01"/>
    <m/>
    <s v="Q4"/>
    <m/>
    <m/>
    <m/>
    <x v="0"/>
    <m/>
    <m/>
    <x v="0"/>
  </r>
  <r>
    <s v="SLSPCN02"/>
    <m/>
    <s v="Q1"/>
    <m/>
    <m/>
    <m/>
    <x v="0"/>
    <m/>
    <m/>
    <x v="2"/>
  </r>
  <r>
    <s v="OSJP01"/>
    <m/>
    <s v="Q2"/>
    <m/>
    <m/>
    <m/>
    <x v="0"/>
    <m/>
    <m/>
    <x v="1"/>
  </r>
  <r>
    <s v="OSPA04"/>
    <m/>
    <s v="Q2"/>
    <m/>
    <m/>
    <m/>
    <x v="0"/>
    <m/>
    <m/>
    <x v="1"/>
  </r>
  <r>
    <s v="SLSPIT03"/>
    <m/>
    <s v="Q1"/>
    <m/>
    <m/>
    <m/>
    <x v="0"/>
    <m/>
    <m/>
    <x v="2"/>
  </r>
  <r>
    <s v="SLSPJB01"/>
    <m/>
    <s v="Q1"/>
    <m/>
    <m/>
    <m/>
    <x v="0"/>
    <m/>
    <m/>
    <x v="2"/>
  </r>
  <r>
    <s v="SLSPJB03"/>
    <m/>
    <s v="Q1"/>
    <m/>
    <m/>
    <m/>
    <x v="0"/>
    <m/>
    <m/>
    <x v="2"/>
  </r>
  <r>
    <s v="SAJV01"/>
    <m/>
    <s v="Q4"/>
    <m/>
    <m/>
    <m/>
    <x v="0"/>
    <m/>
    <m/>
    <x v="0"/>
  </r>
  <r>
    <s v="SAVA01"/>
    <m/>
    <s v="Q4"/>
    <m/>
    <m/>
    <m/>
    <x v="0"/>
    <m/>
    <m/>
    <x v="0"/>
  </r>
  <r>
    <s v="SAVP01"/>
    <m/>
    <s v="Q4"/>
    <m/>
    <m/>
    <m/>
    <x v="0"/>
    <m/>
    <m/>
    <x v="0"/>
  </r>
  <r>
    <s v="SBJB03"/>
    <m/>
    <s v="Q4"/>
    <m/>
    <m/>
    <m/>
    <x v="0"/>
    <m/>
    <m/>
    <x v="0"/>
  </r>
  <r>
    <s v="SBJT01"/>
    <m/>
    <s v="Q4"/>
    <m/>
    <m/>
    <m/>
    <x v="0"/>
    <m/>
    <m/>
    <x v="0"/>
  </r>
  <r>
    <s v="SBJU02"/>
    <m/>
    <s v="Q4"/>
    <m/>
    <m/>
    <m/>
    <x v="0"/>
    <m/>
    <m/>
    <x v="0"/>
  </r>
  <r>
    <s v="SLSPCO01"/>
    <m/>
    <s v="Q4"/>
    <m/>
    <m/>
    <m/>
    <x v="0"/>
    <m/>
    <m/>
    <x v="0"/>
  </r>
  <r>
    <s v="SLSPCO15"/>
    <m/>
    <s v="Q4"/>
    <m/>
    <m/>
    <m/>
    <x v="0"/>
    <m/>
    <m/>
    <x v="0"/>
  </r>
  <r>
    <s v="SLSPJH01"/>
    <m/>
    <s v="Q1"/>
    <m/>
    <m/>
    <m/>
    <x v="0"/>
    <m/>
    <m/>
    <x v="2"/>
  </r>
  <r>
    <s v="SLSPLJ06"/>
    <m/>
    <s v="Q1"/>
    <m/>
    <m/>
    <m/>
    <x v="0"/>
    <m/>
    <m/>
    <x v="2"/>
  </r>
  <r>
    <s v="SLSPBS04"/>
    <m/>
    <s v="Q2"/>
    <m/>
    <m/>
    <m/>
    <x v="0"/>
    <m/>
    <m/>
    <x v="1"/>
  </r>
  <r>
    <s v="SLSPCB14"/>
    <m/>
    <s v="Q3"/>
    <m/>
    <m/>
    <m/>
    <x v="0"/>
    <m/>
    <m/>
    <x v="3"/>
  </r>
  <r>
    <s v="SLSPPH04"/>
    <m/>
    <s v="Q1"/>
    <m/>
    <m/>
    <m/>
    <x v="0"/>
    <m/>
    <m/>
    <x v="2"/>
  </r>
  <r>
    <s v="SLSPSB01"/>
    <m/>
    <s v="Q1"/>
    <m/>
    <m/>
    <m/>
    <x v="0"/>
    <m/>
    <m/>
    <x v="2"/>
  </r>
  <r>
    <s v="SLSPSB02"/>
    <m/>
    <s v="Q1"/>
    <m/>
    <m/>
    <m/>
    <x v="0"/>
    <m/>
    <m/>
    <x v="2"/>
  </r>
  <r>
    <s v="SLSPCM10"/>
    <m/>
    <s v="Q3"/>
    <m/>
    <m/>
    <m/>
    <x v="0"/>
    <m/>
    <m/>
    <x v="3"/>
  </r>
  <r>
    <s v="SLSPCR03"/>
    <m/>
    <s v="Q3"/>
    <m/>
    <m/>
    <m/>
    <x v="0"/>
    <m/>
    <m/>
    <x v="3"/>
  </r>
  <r>
    <s v="SLSPLB16"/>
    <m/>
    <s v="Q4"/>
    <m/>
    <m/>
    <m/>
    <x v="0"/>
    <m/>
    <m/>
    <x v="0"/>
  </r>
  <r>
    <s v="SLSPIB09"/>
    <m/>
    <s v="Q3"/>
    <m/>
    <m/>
    <m/>
    <x v="0"/>
    <m/>
    <m/>
    <x v="3"/>
  </r>
  <r>
    <s v="SLSPSR01"/>
    <m/>
    <s v="Q1"/>
    <m/>
    <m/>
    <m/>
    <x v="0"/>
    <m/>
    <m/>
    <x v="2"/>
  </r>
  <r>
    <s v="SLSPIB23"/>
    <m/>
    <s v="Q3"/>
    <m/>
    <m/>
    <m/>
    <x v="0"/>
    <m/>
    <m/>
    <x v="3"/>
  </r>
  <r>
    <s v="SLSPIB25"/>
    <m/>
    <s v="Q3"/>
    <m/>
    <m/>
    <m/>
    <x v="0"/>
    <m/>
    <m/>
    <x v="3"/>
  </r>
  <r>
    <s v="SLSPPZ02"/>
    <m/>
    <s v="Q2"/>
    <m/>
    <m/>
    <m/>
    <x v="0"/>
    <m/>
    <m/>
    <x v="1"/>
  </r>
  <r>
    <s v="SLSPRP06"/>
    <m/>
    <s v="Q2"/>
    <m/>
    <m/>
    <m/>
    <x v="0"/>
    <m/>
    <m/>
    <x v="1"/>
  </r>
  <r>
    <s v="SLSPRT03"/>
    <m/>
    <s v="Q2"/>
    <m/>
    <m/>
    <m/>
    <x v="0"/>
    <m/>
    <m/>
    <x v="1"/>
  </r>
  <r>
    <s v="SLSPSU05"/>
    <m/>
    <s v="Q1"/>
    <m/>
    <m/>
    <m/>
    <x v="0"/>
    <m/>
    <m/>
    <x v="2"/>
  </r>
  <r>
    <s v="SLSPJN04"/>
    <m/>
    <s v="Q3"/>
    <m/>
    <m/>
    <m/>
    <x v="0"/>
    <m/>
    <m/>
    <x v="3"/>
  </r>
  <r>
    <s v="SLSPTT12"/>
    <m/>
    <s v="Q1"/>
    <m/>
    <m/>
    <m/>
    <x v="0"/>
    <m/>
    <m/>
    <x v="2"/>
  </r>
  <r>
    <s v="SLSPTC04"/>
    <m/>
    <s v="Q2"/>
    <m/>
    <m/>
    <m/>
    <x v="0"/>
    <m/>
    <m/>
    <x v="1"/>
  </r>
  <r>
    <s v="SLSPVF02"/>
    <m/>
    <s v="Q1"/>
    <m/>
    <m/>
    <m/>
    <x v="0"/>
    <m/>
    <m/>
    <x v="2"/>
  </r>
  <r>
    <s v="SLSPVG04"/>
    <m/>
    <s v="Q2"/>
    <m/>
    <m/>
    <m/>
    <x v="0"/>
    <m/>
    <m/>
    <x v="1"/>
  </r>
  <r>
    <s v="SLSPSC01"/>
    <m/>
    <s v="Q4"/>
    <m/>
    <m/>
    <m/>
    <x v="0"/>
    <m/>
    <m/>
    <x v="0"/>
  </r>
  <r>
    <s v="SLSPSC05"/>
    <m/>
    <s v="Q4"/>
    <m/>
    <m/>
    <m/>
    <x v="0"/>
    <m/>
    <m/>
    <x v="0"/>
  </r>
  <r>
    <s v="SLSPVJ02"/>
    <m/>
    <s v="Q1"/>
    <m/>
    <m/>
    <m/>
    <x v="0"/>
    <m/>
    <m/>
    <x v="2"/>
  </r>
  <r>
    <s v="SLSPJQ16"/>
    <m/>
    <s v="Q3"/>
    <m/>
    <m/>
    <m/>
    <x v="0"/>
    <m/>
    <m/>
    <x v="3"/>
  </r>
  <r>
    <s v="SLSPSD08"/>
    <m/>
    <s v="Q4"/>
    <m/>
    <m/>
    <m/>
    <x v="0"/>
    <m/>
    <m/>
    <x v="0"/>
  </r>
  <r>
    <s v="SLSPVM01"/>
    <m/>
    <s v="Q4"/>
    <m/>
    <m/>
    <m/>
    <x v="0"/>
    <m/>
    <m/>
    <x v="0"/>
  </r>
  <r>
    <s v="SLSPVM31"/>
    <m/>
    <s v="Q4"/>
    <m/>
    <m/>
    <m/>
    <x v="0"/>
    <m/>
    <m/>
    <x v="0"/>
  </r>
  <r>
    <s v="SLSPMR02"/>
    <m/>
    <s v="Q3"/>
    <m/>
    <m/>
    <m/>
    <x v="0"/>
    <m/>
    <m/>
    <x v="3"/>
  </r>
  <r>
    <s v="SLSPMR28"/>
    <m/>
    <s v="Q3"/>
    <m/>
    <m/>
    <m/>
    <x v="0"/>
    <m/>
    <m/>
    <x v="3"/>
  </r>
  <r>
    <s v="SLSPPN04"/>
    <m/>
    <s v="Q3"/>
    <m/>
    <m/>
    <m/>
    <x v="0"/>
    <m/>
    <m/>
    <x v="3"/>
  </r>
  <r>
    <s v="SLSPPN12"/>
    <m/>
    <s v="Q3"/>
    <m/>
    <m/>
    <m/>
    <x v="0"/>
    <m/>
    <m/>
    <x v="3"/>
  </r>
  <r>
    <s v="SLSPTC11"/>
    <m/>
    <s v="Q2"/>
    <m/>
    <m/>
    <m/>
    <x v="0"/>
    <m/>
    <m/>
    <x v="1"/>
  </r>
  <r>
    <s v="SLSPSM06"/>
    <m/>
    <s v="Q3"/>
    <m/>
    <m/>
    <m/>
    <x v="0"/>
    <m/>
    <m/>
    <x v="3"/>
  </r>
  <r>
    <s v="SLSPSM09"/>
    <m/>
    <s v="Q3"/>
    <m/>
    <m/>
    <m/>
    <x v="0"/>
    <m/>
    <m/>
    <x v="3"/>
  </r>
  <r>
    <s v="SLSPSM10"/>
    <m/>
    <s v="Q3"/>
    <m/>
    <m/>
    <m/>
    <x v="0"/>
    <m/>
    <m/>
    <x v="3"/>
  </r>
  <r>
    <s v="SLSPSM12"/>
    <m/>
    <s v="Q3"/>
    <m/>
    <m/>
    <m/>
    <x v="0"/>
    <m/>
    <m/>
    <x v="3"/>
  </r>
  <r>
    <s v="SLSPSM22"/>
    <m/>
    <s v="Q3"/>
    <m/>
    <m/>
    <m/>
    <x v="0"/>
    <m/>
    <m/>
    <x v="3"/>
  </r>
  <r>
    <s v="SLSPRT07"/>
    <m/>
    <s v="Q2"/>
    <m/>
    <m/>
    <m/>
    <x v="0"/>
    <m/>
    <m/>
    <x v="1"/>
  </r>
  <r>
    <s v="SLSPVA11"/>
    <m/>
    <s v="Q3"/>
    <m/>
    <m/>
    <m/>
    <x v="0"/>
    <m/>
    <m/>
    <x v="3"/>
  </r>
  <r>
    <s v="SLSPVS02"/>
    <m/>
    <s v="Q3"/>
    <m/>
    <m/>
    <m/>
    <x v="0"/>
    <m/>
    <m/>
    <x v="3"/>
  </r>
  <r>
    <s v="SLSPVS05"/>
    <m/>
    <s v="Q3"/>
    <m/>
    <m/>
    <m/>
    <x v="0"/>
    <m/>
    <m/>
    <x v="3"/>
  </r>
  <r>
    <s v="SLSPBT08"/>
    <m/>
    <s v="Q2"/>
    <m/>
    <m/>
    <m/>
    <x v="0"/>
    <m/>
    <m/>
    <x v="1"/>
  </r>
  <r>
    <s v="SP1129"/>
    <m/>
    <s v="Q4"/>
    <m/>
    <m/>
    <m/>
    <x v="0"/>
    <m/>
    <m/>
    <x v="0"/>
  </r>
  <r>
    <s v="SP135S"/>
    <m/>
    <s v="Q4"/>
    <m/>
    <m/>
    <m/>
    <x v="0"/>
    <m/>
    <m/>
    <x v="0"/>
  </r>
  <r>
    <s v="SLIQRM04"/>
    <m/>
    <s v="Q1"/>
    <m/>
    <m/>
    <m/>
    <x v="0"/>
    <m/>
    <m/>
    <x v="2"/>
  </r>
  <r>
    <s v="SLSZJR02"/>
    <m/>
    <s v="Q1"/>
    <m/>
    <m/>
    <m/>
    <x v="0"/>
    <m/>
    <m/>
    <x v="2"/>
  </r>
  <r>
    <s v="SLSPTT07"/>
    <m/>
    <s v="Q1"/>
    <m/>
    <m/>
    <m/>
    <x v="0"/>
    <m/>
    <m/>
    <x v="2"/>
  </r>
  <r>
    <s v="SLSPTT08"/>
    <m/>
    <s v="Q1"/>
    <m/>
    <m/>
    <m/>
    <x v="0"/>
    <m/>
    <m/>
    <x v="2"/>
  </r>
  <r>
    <s v="SP5805"/>
    <m/>
    <s v="Q2"/>
    <m/>
    <m/>
    <m/>
    <x v="0"/>
    <m/>
    <m/>
    <x v="1"/>
  </r>
  <r>
    <s v="SRSB02"/>
    <m/>
    <s v="Q2"/>
    <m/>
    <m/>
    <m/>
    <x v="0"/>
    <m/>
    <m/>
    <x v="1"/>
  </r>
  <r>
    <s v="SLSPRT02"/>
    <m/>
    <s v="Q2"/>
    <m/>
    <m/>
    <m/>
    <x v="0"/>
    <m/>
    <m/>
    <x v="1"/>
  </r>
  <r>
    <s v="SP1581"/>
    <m/>
    <s v="Q3"/>
    <m/>
    <m/>
    <m/>
    <x v="0"/>
    <m/>
    <m/>
    <x v="3"/>
  </r>
  <r>
    <s v="OS121S"/>
    <m/>
    <s v="Q2"/>
    <m/>
    <m/>
    <m/>
    <x v="0"/>
    <m/>
    <m/>
    <x v="1"/>
  </r>
  <r>
    <s v="SP039R"/>
    <m/>
    <s v="Q3"/>
    <m/>
    <m/>
    <m/>
    <x v="0"/>
    <m/>
    <m/>
    <x v="3"/>
  </r>
  <r>
    <s v="SP088R"/>
    <m/>
    <s v="Q3"/>
    <m/>
    <m/>
    <m/>
    <x v="0"/>
    <m/>
    <m/>
    <x v="3"/>
  </r>
  <r>
    <s v="BTJA01"/>
    <m/>
    <s v="STS"/>
    <m/>
    <m/>
    <m/>
    <x v="0"/>
    <m/>
    <m/>
    <x v="4"/>
  </r>
  <r>
    <s v="BTJC01"/>
    <m/>
    <s v="STS"/>
    <m/>
    <m/>
    <m/>
    <x v="0"/>
    <m/>
    <m/>
    <x v="4"/>
  </r>
  <r>
    <s v="BTJL01"/>
    <m/>
    <s v="STS"/>
    <m/>
    <m/>
    <m/>
    <x v="0"/>
    <m/>
    <m/>
    <x v="4"/>
  </r>
  <r>
    <s v="BTJP01"/>
    <m/>
    <s v="STS"/>
    <m/>
    <m/>
    <m/>
    <x v="0"/>
    <m/>
    <m/>
    <x v="4"/>
  </r>
  <r>
    <s v="BTRS03"/>
    <m/>
    <s v="STS"/>
    <m/>
    <m/>
    <m/>
    <x v="0"/>
    <m/>
    <m/>
    <x v="4"/>
  </r>
  <r>
    <s v="BTSL01"/>
    <m/>
    <s v="STS"/>
    <m/>
    <m/>
    <m/>
    <x v="0"/>
    <m/>
    <m/>
    <x v="4"/>
  </r>
  <r>
    <s v="BTSL02"/>
    <m/>
    <s v="STS"/>
    <m/>
    <m/>
    <m/>
    <x v="0"/>
    <m/>
    <m/>
    <x v="4"/>
  </r>
  <r>
    <s v="BTVA01"/>
    <m/>
    <s v="STS"/>
    <m/>
    <m/>
    <m/>
    <x v="0"/>
    <m/>
    <m/>
    <x v="4"/>
  </r>
  <r>
    <s v="BTMP01"/>
    <m/>
    <s v="STS"/>
    <m/>
    <m/>
    <m/>
    <x v="0"/>
    <m/>
    <m/>
    <x v="4"/>
  </r>
  <r>
    <s v="CYRD01"/>
    <m/>
    <s v="STS"/>
    <m/>
    <m/>
    <m/>
    <x v="0"/>
    <m/>
    <m/>
    <x v="4"/>
  </r>
  <r>
    <s v="CBSJ01"/>
    <m/>
    <s v="STS"/>
    <m/>
    <m/>
    <m/>
    <x v="0"/>
    <m/>
    <m/>
    <x v="4"/>
  </r>
  <r>
    <s v="GJEN03"/>
    <m/>
    <s v="STS"/>
    <m/>
    <m/>
    <m/>
    <x v="0"/>
    <m/>
    <m/>
    <x v="4"/>
  </r>
  <r>
    <s v="GJJA01"/>
    <m/>
    <s v="STS"/>
    <m/>
    <m/>
    <m/>
    <x v="0"/>
    <m/>
    <m/>
    <x v="4"/>
  </r>
  <r>
    <s v="GJSA01"/>
    <m/>
    <s v="STS"/>
    <m/>
    <m/>
    <m/>
    <x v="0"/>
    <m/>
    <m/>
    <x v="4"/>
  </r>
  <r>
    <s v="INJE01"/>
    <m/>
    <s v="STS"/>
    <m/>
    <m/>
    <m/>
    <x v="0"/>
    <m/>
    <m/>
    <x v="4"/>
  </r>
  <r>
    <s v="INJR01"/>
    <m/>
    <s v="STS"/>
    <m/>
    <m/>
    <m/>
    <x v="0"/>
    <m/>
    <m/>
    <x v="4"/>
  </r>
  <r>
    <s v="INGY01"/>
    <m/>
    <s v="STS"/>
    <m/>
    <m/>
    <m/>
    <x v="0"/>
    <m/>
    <m/>
    <x v="4"/>
  </r>
  <r>
    <s v="INSS01"/>
    <m/>
    <s v="STS"/>
    <m/>
    <m/>
    <m/>
    <x v="0"/>
    <m/>
    <m/>
    <x v="4"/>
  </r>
  <r>
    <s v="JIRD03"/>
    <m/>
    <s v="STS"/>
    <m/>
    <m/>
    <m/>
    <x v="0"/>
    <m/>
    <m/>
    <x v="4"/>
  </r>
  <r>
    <s v="JIRD04"/>
    <m/>
    <s v="STS"/>
    <m/>
    <m/>
    <m/>
    <x v="0"/>
    <m/>
    <m/>
    <x v="4"/>
  </r>
  <r>
    <s v="JQRD01"/>
    <m/>
    <s v="STS"/>
    <m/>
    <m/>
    <m/>
    <x v="0"/>
    <m/>
    <m/>
    <x v="4"/>
  </r>
  <r>
    <s v="JQRDRP"/>
    <m/>
    <s v="STS"/>
    <m/>
    <m/>
    <m/>
    <x v="0"/>
    <m/>
    <m/>
    <x v="4"/>
  </r>
  <r>
    <s v="PGTB01"/>
    <m/>
    <s v="STS"/>
    <m/>
    <m/>
    <m/>
    <x v="0"/>
    <m/>
    <m/>
    <x v="4"/>
  </r>
  <r>
    <s v="ATFD02"/>
    <m/>
    <s v="JAI"/>
    <m/>
    <m/>
    <m/>
    <x v="0"/>
    <m/>
    <m/>
    <x v="5"/>
  </r>
  <r>
    <s v="ATJC01"/>
    <m/>
    <s v="JAI"/>
    <m/>
    <m/>
    <m/>
    <x v="0"/>
    <m/>
    <m/>
    <x v="5"/>
  </r>
  <r>
    <s v="ATPA01"/>
    <m/>
    <s v="JAI"/>
    <m/>
    <m/>
    <m/>
    <x v="0"/>
    <m/>
    <m/>
    <x v="5"/>
  </r>
  <r>
    <s v="BPCP01"/>
    <m/>
    <s v="JAI"/>
    <m/>
    <m/>
    <m/>
    <x v="0"/>
    <m/>
    <m/>
    <x v="5"/>
  </r>
  <r>
    <s v="BPCT01"/>
    <m/>
    <s v="JAI"/>
    <m/>
    <m/>
    <m/>
    <x v="0"/>
    <m/>
    <m/>
    <x v="5"/>
  </r>
  <r>
    <s v="IAED01"/>
    <m/>
    <s v="JAI"/>
    <m/>
    <m/>
    <m/>
    <x v="0"/>
    <m/>
    <m/>
    <x v="5"/>
  </r>
  <r>
    <s v="SP6322"/>
    <m/>
    <s v="JAI"/>
    <m/>
    <m/>
    <m/>
    <x v="0"/>
    <m/>
    <m/>
    <x v="5"/>
  </r>
  <r>
    <s v="JNCT01"/>
    <m/>
    <s v="JAI"/>
    <m/>
    <m/>
    <m/>
    <x v="0"/>
    <m/>
    <m/>
    <x v="5"/>
  </r>
  <r>
    <s v="BAAH01"/>
    <m/>
    <s v="Q2"/>
    <m/>
    <s v="Q2"/>
    <s v="RODOLFO ALVES VITORINO"/>
    <x v="1"/>
    <d v="2017-12-26T00:00:00"/>
    <d v="2018-01-03T00:00:00"/>
    <x v="1"/>
  </r>
  <r>
    <s v="SLSNMP01"/>
    <m/>
    <s v="Q2"/>
    <m/>
    <s v="SPC EV"/>
    <s v="WERIQUE BRAGA DA SILVA"/>
    <x v="1"/>
    <d v="2018-01-03T00:00:00"/>
    <d v="2018-01-03T00:00:00"/>
    <x v="6"/>
  </r>
  <r>
    <s v="BAAH08"/>
    <m/>
    <s v="Q2"/>
    <m/>
    <s v="SPC EV"/>
    <s v="WERIQUE BRAGA DA SILVA"/>
    <x v="1"/>
    <d v="2018-01-03T00:00:00"/>
    <d v="2018-01-03T00:00:00"/>
    <x v="6"/>
  </r>
  <r>
    <s v="FRSR01"/>
    <m/>
    <s v="Q2"/>
    <m/>
    <s v="Q2"/>
    <s v="RODOLFO ALVES VITORINO"/>
    <x v="1"/>
    <d v="2017-12-20T00:00:00"/>
    <d v="2018-01-03T00:00:00"/>
    <x v="1"/>
  </r>
  <r>
    <s v="SLCOGJ03"/>
    <m/>
    <s v="Q2"/>
    <m/>
    <s v="SPC EV"/>
    <s v="WERIQUE BRAGA DA SILVA"/>
    <x v="1"/>
    <d v="2017-11-15T00:00:00"/>
    <d v="2017-12-27T00:00:00"/>
    <x v="6"/>
  </r>
  <r>
    <s v="DDCT02"/>
    <m/>
    <s v="Q4"/>
    <m/>
    <s v="SPC EV"/>
    <s v="WERIQUE BRAGA DA SILVA"/>
    <x v="1"/>
    <d v="2017-11-15T00:00:00"/>
    <d v="2017-12-27T00:00:00"/>
    <x v="6"/>
  </r>
  <r>
    <s v="DDJN01"/>
    <m/>
    <s v="Q4"/>
    <m/>
    <s v="Q4"/>
    <s v="WALLACE OLIVEIRA LEITE LIMA"/>
    <x v="1"/>
    <d v="2018-01-04T00:00:00"/>
    <d v="2018-01-05T00:00:00"/>
    <x v="0"/>
  </r>
  <r>
    <s v="MABE02"/>
    <m/>
    <s v="Q4"/>
    <m/>
    <s v="Q4"/>
    <s v="WALLACE OLIVEIRA LEITE LIMA"/>
    <x v="1"/>
    <d v="2017-11-15T00:00:00"/>
    <d v="2018-01-05T00:00:00"/>
    <x v="0"/>
  </r>
  <r>
    <s v="MABE04"/>
    <m/>
    <s v="Q4"/>
    <m/>
    <s v="Q4"/>
    <s v="WALLACE OLIVEIRA LEITE LIMA"/>
    <x v="1"/>
    <d v="2017-11-15T00:00:00"/>
    <d v="2018-01-05T00:00:00"/>
    <x v="0"/>
  </r>
  <r>
    <s v="MCBB01"/>
    <m/>
    <s v="Q1"/>
    <m/>
    <s v="Q1"/>
    <s v="SERGIO NILTON DA CUNHA"/>
    <x v="1"/>
    <d v="2017-12-26T00:00:00"/>
    <d v="2018-01-05T00:00:00"/>
    <x v="2"/>
  </r>
  <r>
    <s v="MCSP01"/>
    <m/>
    <s v="Q1"/>
    <m/>
    <s v="Q1"/>
    <s v="SERGIO NILTON DA CUNHA"/>
    <x v="1"/>
    <d v="2017-12-26T00:00:00"/>
    <d v="2018-01-05T00:00:00"/>
    <x v="2"/>
  </r>
  <r>
    <s v="MCVB01"/>
    <m/>
    <s v="Q1"/>
    <m/>
    <s v="Q1"/>
    <s v="SERGIO NILTON DA CUNHA"/>
    <x v="1"/>
    <d v="2017-12-26T00:00:00"/>
    <d v="2018-01-05T00:00:00"/>
    <x v="2"/>
  </r>
  <r>
    <s v="GRAM01"/>
    <m/>
    <s v="Q1"/>
    <m/>
    <s v="SPC EV"/>
    <s v="WERIQUE BRAGA DA SILVA"/>
    <x v="1"/>
    <d v="2018-01-03T00:00:00"/>
    <d v="2018-01-03T00:00:00"/>
    <x v="6"/>
  </r>
  <r>
    <s v="GRCM03"/>
    <m/>
    <s v="Q1"/>
    <m/>
    <s v="SPC EV"/>
    <s v="WERIQUE BRAGA DA SILVA"/>
    <x v="1"/>
    <d v="2017-11-15T00:00:00"/>
    <d v="2018-01-03T00:00:00"/>
    <x v="6"/>
  </r>
  <r>
    <s v="PAVR01"/>
    <m/>
    <s v="Q1"/>
    <m/>
    <s v="Q1"/>
    <s v="SERGIO NILTON DA CUNHA"/>
    <x v="1"/>
    <d v="2018-01-05T00:00:00"/>
    <d v="2018-01-05T00:00:00"/>
    <x v="2"/>
  </r>
  <r>
    <s v="SICH02"/>
    <m/>
    <s v="Q1"/>
    <m/>
    <s v="Q1"/>
    <s v="SERGIO NILTON DA CUNHA"/>
    <x v="1"/>
    <d v="2017-12-26T00:00:00"/>
    <d v="2018-01-05T00:00:00"/>
    <x v="2"/>
  </r>
  <r>
    <s v="SLSPAR05"/>
    <m/>
    <s v="Q1"/>
    <m/>
    <s v="Q1"/>
    <s v="SERGIO NILTON DA CUNHA"/>
    <x v="1"/>
    <d v="2017-12-26T00:00:00"/>
    <d v="2018-01-05T00:00:00"/>
    <x v="2"/>
  </r>
  <r>
    <s v="ISJJ02"/>
    <m/>
    <s v="Q3"/>
    <m/>
    <s v="Q3"/>
    <s v="RODOLFO LEITE LIMA"/>
    <x v="1"/>
    <d v="2017-12-27T00:00:00"/>
    <d v="2018-01-03T00:00:00"/>
    <x v="3"/>
  </r>
  <r>
    <s v="SLSPEM04"/>
    <m/>
    <s v="Q1"/>
    <m/>
    <s v="Q1"/>
    <s v="SERGIO NILTON DA CUNHA"/>
    <x v="1"/>
    <d v="2017-12-26T00:00:00"/>
    <d v="2018-01-05T00:00:00"/>
    <x v="2"/>
  </r>
  <r>
    <s v="SLSPIA03"/>
    <m/>
    <s v="Q1"/>
    <m/>
    <s v="SPC EV"/>
    <s v="WERIQUE BRAGA DA SILVA"/>
    <x v="1"/>
    <d v="2017-11-15T00:00:00"/>
    <d v="2018-01-05T00:00:00"/>
    <x v="6"/>
  </r>
  <r>
    <s v="SACT02"/>
    <m/>
    <s v="Q4"/>
    <m/>
    <s v="Q4"/>
    <s v="WALLACE OLIVEIRA LEITE LIMA"/>
    <x v="1"/>
    <d v="2018-01-04T00:00:00"/>
    <d v="2018-01-05T00:00:00"/>
    <x v="0"/>
  </r>
  <r>
    <s v="SBST02"/>
    <m/>
    <s v="Q4"/>
    <m/>
    <s v="Q4"/>
    <s v="WALLACE OLIVEIRA LEITE LIMA"/>
    <x v="1"/>
    <d v="2017-12-26T00:00:00"/>
    <d v="2018-01-05T00:00:00"/>
    <x v="0"/>
  </r>
  <r>
    <s v="SBVV01"/>
    <m/>
    <s v="Q4"/>
    <m/>
    <s v="Q4"/>
    <s v="WALLACE OLIVEIRA LEITE LIMA"/>
    <x v="1"/>
    <d v="2018-01-04T00:00:00"/>
    <d v="2018-01-05T00:00:00"/>
    <x v="0"/>
  </r>
  <r>
    <s v="SLSPCO06"/>
    <m/>
    <s v="Q4"/>
    <m/>
    <s v="Q4"/>
    <s v="WALLACE OLIVEIRA LEITE LIMA"/>
    <x v="1"/>
    <d v="2017-11-15T00:00:00"/>
    <d v="2018-01-05T00:00:00"/>
    <x v="0"/>
  </r>
  <r>
    <s v="SLSPCB03"/>
    <m/>
    <s v="Q3"/>
    <m/>
    <s v="Q3"/>
    <s v="RODOLFO LEITE LIMA"/>
    <x v="1"/>
    <d v="2017-12-18T00:00:00"/>
    <d v="2018-01-05T00:00:00"/>
    <x v="3"/>
  </r>
  <r>
    <s v="SLSPAA10"/>
    <m/>
    <s v="Q1"/>
    <m/>
    <s v="SPC EV"/>
    <s v="WERIQUE BRAGA DA SILVA"/>
    <x v="1"/>
    <s v="S/ ACESSO"/>
    <s v="S/ ACESSO"/>
    <x v="6"/>
  </r>
  <r>
    <s v="SLSPPR08"/>
    <m/>
    <s v="Q1"/>
    <m/>
    <s v="Q1"/>
    <s v="SERGIO NILTON DA CUNHA"/>
    <x v="1"/>
    <d v="2018-01-05T00:00:00"/>
    <d v="2018-01-05T00:00:00"/>
    <x v="2"/>
  </r>
  <r>
    <s v="SLSPJP02"/>
    <m/>
    <s v="Q4"/>
    <m/>
    <s v="Q4"/>
    <s v="WALLACE OLIVEIRA LEITE LIMA"/>
    <x v="1"/>
    <d v="2018-01-04T00:00:00"/>
    <d v="2018-01-05T00:00:00"/>
    <x v="0"/>
  </r>
  <r>
    <s v="ISPP01"/>
    <m/>
    <s v="Q3"/>
    <m/>
    <s v="Q3"/>
    <s v="RODOLFO LEITE LIMA"/>
    <x v="1"/>
    <d v="2017-12-26T00:00:00"/>
    <d v="2018-01-03T00:00:00"/>
    <x v="3"/>
  </r>
  <r>
    <s v="LSRB02"/>
    <m/>
    <s v="Q3"/>
    <m/>
    <s v="Q3"/>
    <s v="RODOLFO LEITE LIMA"/>
    <x v="1"/>
    <d v="2017-12-26T00:00:00"/>
    <d v="2018-01-03T00:00:00"/>
    <x v="3"/>
  </r>
  <r>
    <s v="ITMR01"/>
    <m/>
    <s v="Q2"/>
    <m/>
    <s v="Q2"/>
    <s v="RODOLFO ALVES VITORINO"/>
    <x v="1"/>
    <d v="2017-12-26T00:00:00"/>
    <d v="2018-01-03T00:00:00"/>
    <x v="1"/>
  </r>
  <r>
    <s v="ITPC01"/>
    <m/>
    <s v="Q2"/>
    <m/>
    <s v="Q2"/>
    <s v="RODOLFO ALVES VITORINO"/>
    <x v="1"/>
    <d v="2017-12-26T00:00:00"/>
    <d v="2018-01-03T00:00:00"/>
    <x v="1"/>
  </r>
  <r>
    <s v="ITVL01"/>
    <m/>
    <s v="Q2"/>
    <m/>
    <s v="SPC EV"/>
    <s v="WERIQUE BRAGA DA SILVA"/>
    <x v="1"/>
    <d v="2017-11-15T00:00:00"/>
    <d v="2018-01-03T00:00:00"/>
    <x v="6"/>
  </r>
  <r>
    <s v="MRTP01"/>
    <m/>
    <s v="Q2"/>
    <m/>
    <s v="Q2"/>
    <s v="RODOLFO ALVES VITORINO"/>
    <x v="1"/>
    <d v="2017-12-20T00:00:00"/>
    <d v="2018-01-03T00:00:00"/>
    <x v="1"/>
  </r>
  <r>
    <s v="SLSPIB12"/>
    <m/>
    <s v="Q3"/>
    <m/>
    <s v="Q3"/>
    <s v="RODOLFO LEITE LIMA"/>
    <x v="1"/>
    <d v="2017-12-18T00:00:00"/>
    <d v="2018-01-05T00:00:00"/>
    <x v="3"/>
  </r>
  <r>
    <s v="SLSPIB15"/>
    <m/>
    <s v="Q3"/>
    <m/>
    <s v="Q3"/>
    <s v="RODOLFO LEITE LIMA"/>
    <x v="1"/>
    <d v="2017-12-18T00:00:00"/>
    <d v="2018-01-05T00:00:00"/>
    <x v="3"/>
  </r>
  <r>
    <s v="SLSPIB16"/>
    <m/>
    <s v="Q3"/>
    <m/>
    <s v="Q3"/>
    <s v="RODOLFO LEITE LIMA"/>
    <x v="1"/>
    <d v="2017-12-18T00:00:00"/>
    <d v="2018-01-05T00:00:00"/>
    <x v="3"/>
  </r>
  <r>
    <s v="SLSPIB26"/>
    <m/>
    <s v="Q3"/>
    <m/>
    <s v="Q3"/>
    <s v="RODOLFO LEITE LIMA"/>
    <x v="1"/>
    <d v="2018-01-02T00:00:00"/>
    <d v="2018-01-05T00:00:00"/>
    <x v="3"/>
  </r>
  <r>
    <s v="SPIB63"/>
    <m/>
    <s v="Q3"/>
    <m/>
    <s v="Q3"/>
    <s v="RODOLFO LEITE LIMA"/>
    <x v="1"/>
    <d v="2017-12-18T00:00:00"/>
    <d v="2018-01-05T00:00:00"/>
    <x v="3"/>
  </r>
  <r>
    <s v="SP5922"/>
    <m/>
    <s v="Q2"/>
    <m/>
    <s v="Q2"/>
    <s v="RODOLFO ALVES VITORINO"/>
    <x v="1"/>
    <d v="2017-12-26T00:00:00"/>
    <d v="2018-01-03T00:00:00"/>
    <x v="1"/>
  </r>
  <r>
    <s v="SLOSVJ01"/>
    <m/>
    <s v="Q2"/>
    <m/>
    <s v="SPC EV"/>
    <s v="WERIQUE BRAGA DA SILVA"/>
    <x v="1"/>
    <d v="2017-11-15T00:00:00"/>
    <d v="2017-12-27T00:00:00"/>
    <x v="6"/>
  </r>
  <r>
    <s v="OSVY01"/>
    <m/>
    <s v="Q2"/>
    <m/>
    <s v="SPC EV"/>
    <s v="WERIQUE BRAGA DA SILVA"/>
    <x v="1"/>
    <d v="2017-11-15T00:00:00"/>
    <d v="2017-12-27T00:00:00"/>
    <x v="6"/>
  </r>
  <r>
    <s v="OSJO02"/>
    <m/>
    <s v="Q2"/>
    <m/>
    <s v="Q2"/>
    <s v="RODOLFO ALVES VITORINO"/>
    <x v="1"/>
    <d v="2017-12-26T00:00:00"/>
    <d v="2018-01-03T00:00:00"/>
    <x v="1"/>
  </r>
  <r>
    <s v="SLSPVF05"/>
    <m/>
    <s v="Q1"/>
    <m/>
    <s v="Q1"/>
    <s v="SERGIO NILTON DA CUNHA"/>
    <x v="1"/>
    <d v="2018-01-05T00:00:00"/>
    <d v="2018-01-05T00:00:00"/>
    <x v="2"/>
  </r>
  <r>
    <s v="SLSPVF06"/>
    <m/>
    <s v="Q1"/>
    <m/>
    <s v="Q1"/>
    <s v="SERGIO NILTON DA CUNHA"/>
    <x v="1"/>
    <d v="2017-12-26T00:00:00"/>
    <d v="2018-01-05T00:00:00"/>
    <x v="2"/>
  </r>
  <r>
    <s v="SLSPJQ18"/>
    <m/>
    <s v="Q3"/>
    <m/>
    <s v="Q3"/>
    <s v="RODOLFO LEITE LIMA"/>
    <x v="1"/>
    <d v="2017-12-18T00:00:00"/>
    <d v="2018-01-05T00:00:00"/>
    <x v="3"/>
  </r>
  <r>
    <s v="SLSPJS02"/>
    <m/>
    <s v="Q3"/>
    <m/>
    <s v="Q3"/>
    <s v="RODOLFO LEITE LIMA"/>
    <x v="1"/>
    <d v="2017-12-26T00:00:00"/>
    <d v="2018-01-05T00:00:00"/>
    <x v="3"/>
  </r>
  <r>
    <s v="SLSPJS20"/>
    <m/>
    <s v="Q3"/>
    <m/>
    <s v="Q3"/>
    <s v="RODOLFO LEITE LIMA"/>
    <x v="1"/>
    <d v="2017-12-18T00:00:00"/>
    <d v="2018-01-05T00:00:00"/>
    <x v="3"/>
  </r>
  <r>
    <s v="SLSPMM26"/>
    <m/>
    <s v="Q3"/>
    <m/>
    <s v="Q3"/>
    <s v="RODOLFO LEITE LIMA"/>
    <x v="1"/>
    <d v="2017-12-18T00:00:00"/>
    <d v="2018-01-05T00:00:00"/>
    <x v="3"/>
  </r>
  <r>
    <s v="SLSPPN02"/>
    <m/>
    <s v="Q3"/>
    <m/>
    <s v="Q3"/>
    <s v="RODOLFO LEITE LIMA"/>
    <x v="1"/>
    <d v="2017-12-18T00:00:00"/>
    <d v="2018-01-05T00:00:00"/>
    <x v="3"/>
  </r>
  <r>
    <s v="SLSPPN06"/>
    <m/>
    <s v="Q3"/>
    <m/>
    <s v="Q3"/>
    <s v="RODOLFO LEITE LIMA"/>
    <x v="1"/>
    <d v="2017-12-18T00:00:00"/>
    <d v="2018-01-05T00:00:00"/>
    <x v="3"/>
  </r>
  <r>
    <s v="SBST03"/>
    <m/>
    <s v="Q4"/>
    <m/>
    <s v="SPC EV"/>
    <s v="WERIQUE BRAGA DA SILVA"/>
    <x v="1"/>
    <d v="2017-11-15T00:00:00"/>
    <d v="2017-12-27T00:00:00"/>
    <x v="6"/>
  </r>
  <r>
    <s v="SBVD01"/>
    <m/>
    <s v="Q4"/>
    <m/>
    <s v="Q4"/>
    <s v="WALLACE OLIVEIRA LEITE LIMA"/>
    <x v="1"/>
    <d v="2017-11-15T00:00:00"/>
    <d v="2017-12-27T00:00:00"/>
    <x v="0"/>
  </r>
  <r>
    <s v="SLVI01"/>
    <m/>
    <s v="Q2"/>
    <m/>
    <s v="Q2"/>
    <s v="RODOLFO ALVES VITORINO"/>
    <x v="1"/>
    <d v="2018-01-03T00:00:00"/>
    <d v="2018-01-03T00:00:00"/>
    <x v="1"/>
  </r>
  <r>
    <s v="SP3129"/>
    <m/>
    <s v="Q1"/>
    <m/>
    <s v="Q1"/>
    <s v="SERGIO NILTON DA CUNHA"/>
    <x v="1"/>
    <d v="2017-12-26T00:00:00"/>
    <d v="2018-01-05T00:00:00"/>
    <x v="2"/>
  </r>
  <r>
    <s v="SCCT02"/>
    <m/>
    <s v="Q4"/>
    <m/>
    <s v="SPC EV"/>
    <s v="WERIQUE BRAGA DA SILVA"/>
    <x v="1"/>
    <d v="2017-11-15T00:00:00"/>
    <d v="2017-12-27T00:00:00"/>
    <x v="6"/>
  </r>
  <r>
    <s v="SLSPBV04"/>
    <m/>
    <s v="Q4"/>
    <m/>
    <s v="Q4"/>
    <s v="WALLACE OLIVEIRA LEITE LIMA"/>
    <x v="1"/>
    <d v="2017-11-15T00:00:00"/>
    <d v="2018-01-03T00:00:00"/>
    <x v="0"/>
  </r>
  <r>
    <s v="SLSPBV06"/>
    <m/>
    <s v="Q4"/>
    <m/>
    <s v="Q4"/>
    <s v="WALLACE OLIVEIRA LEITE LIMA"/>
    <x v="1"/>
    <d v="2017-11-15T00:00:00"/>
    <d v="2017-12-27T00:00:00"/>
    <x v="0"/>
  </r>
  <r>
    <s v="SLSPBV07"/>
    <m/>
    <s v="Q4"/>
    <m/>
    <s v="Q4"/>
    <s v="WALLACE OLIVEIRA LEITE LIMA"/>
    <x v="1"/>
    <d v="2017-11-15T00:00:00"/>
    <d v="2018-01-03T00:00:00"/>
    <x v="0"/>
  </r>
  <r>
    <s v="SLSPBV11"/>
    <m/>
    <s v="Q4"/>
    <m/>
    <s v="Q4"/>
    <s v="WALLACE OLIVEIRA LEITE LIMA"/>
    <x v="1"/>
    <d v="2017-11-15T00:00:00"/>
    <d v="2018-01-03T00:00:00"/>
    <x v="0"/>
  </r>
  <r>
    <s v="SLSPPN22"/>
    <m/>
    <s v="Q3"/>
    <m/>
    <s v="Q3"/>
    <s v="RODOLFO LEITE LIMA"/>
    <x v="1"/>
    <d v="2017-12-18T00:00:00"/>
    <d v="2018-01-05T00:00:00"/>
    <x v="3"/>
  </r>
  <r>
    <s v="CMPL01"/>
    <m/>
    <s v="Q2"/>
    <m/>
    <s v="Q2"/>
    <s v="RODOLFO ALVES VITORINO"/>
    <x v="1"/>
    <d v="2018-01-03T00:00:00"/>
    <d v="2018-01-03T00:00:00"/>
    <x v="1"/>
  </r>
  <r>
    <s v="SLSPAN02"/>
    <m/>
    <s v="Q2"/>
    <m/>
    <s v="Q2"/>
    <s v="RODOLFO ALVES VITORINO"/>
    <x v="1"/>
    <d v="2017-12-26T00:00:00"/>
    <d v="2018-01-03T00:00:00"/>
    <x v="1"/>
  </r>
  <r>
    <s v="SLSPBT01"/>
    <m/>
    <s v="Q2"/>
    <m/>
    <s v="Q2"/>
    <s v="RODOLFO ALVES VITORINO"/>
    <x v="1"/>
    <d v="2017-12-26T00:00:00"/>
    <d v="2018-01-03T00:00:00"/>
    <x v="1"/>
  </r>
  <r>
    <s v="SLSPSM02"/>
    <m/>
    <s v="Q3"/>
    <m/>
    <s v="Q3"/>
    <s v="RODOLFO LEITE LIMA"/>
    <x v="1"/>
    <d v="2017-12-18T00:00:00"/>
    <d v="2018-01-05T00:00:00"/>
    <x v="3"/>
  </r>
  <r>
    <s v="SLSPCD06"/>
    <m/>
    <s v="Q3"/>
    <m/>
    <s v="Q3"/>
    <s v="RODOLFO LEITE LIMA"/>
    <x v="1"/>
    <d v="2017-12-18T00:00:00"/>
    <d v="2018-01-03T00:00:00"/>
    <x v="3"/>
  </r>
  <r>
    <s v="SP3410"/>
    <m/>
    <s v="Q1"/>
    <m/>
    <s v="Q1"/>
    <s v="SERGIO NILTON DA CUNHA"/>
    <x v="1"/>
    <d v="2017-12-26T00:00:00"/>
    <d v="2018-01-05T00:00:00"/>
    <x v="2"/>
  </r>
  <r>
    <s v="SP3533"/>
    <m/>
    <s v="Q1"/>
    <m/>
    <s v="Q1"/>
    <s v="SERGIO NILTON DA CUNHA"/>
    <x v="1"/>
    <d v="2018-01-05T00:00:00"/>
    <d v="2018-01-05T00:00:00"/>
    <x v="2"/>
  </r>
  <r>
    <s v="SLSPSM31"/>
    <m/>
    <s v="Q3"/>
    <m/>
    <s v="Q3"/>
    <s v="RODOLFO LEITE LIMA"/>
    <x v="1"/>
    <d v="2017-12-18T00:00:00"/>
    <d v="2018-01-05T00:00:00"/>
    <x v="3"/>
  </r>
  <r>
    <s v="SLSPJP17"/>
    <m/>
    <s v="Q4"/>
    <m/>
    <s v="Q4"/>
    <s v="WALLACE OLIVEIRA LEITE LIMA"/>
    <x v="1"/>
    <d v="2017-12-26T00:00:00"/>
    <d v="2018-01-03T00:00:00"/>
    <x v="0"/>
  </r>
  <r>
    <s v="SLSPSM40"/>
    <m/>
    <s v="Q3"/>
    <m/>
    <s v="Q3"/>
    <s v="RODOLFO LEITE LIMA"/>
    <x v="1"/>
    <d v="2017-12-18T00:00:00"/>
    <d v="2018-01-05T00:00:00"/>
    <x v="3"/>
  </r>
  <r>
    <s v="SLSPJP22"/>
    <m/>
    <s v="Q4"/>
    <m/>
    <s v="Q4"/>
    <s v="WALLACE OLIVEIRA LEITE LIMA"/>
    <x v="1"/>
    <d v="2018-01-03T00:00:00"/>
    <d v="2018-01-03T00:00:00"/>
    <x v="0"/>
  </r>
  <r>
    <s v="SLSPCR05"/>
    <m/>
    <s v="Q3"/>
    <m/>
    <s v="Q3"/>
    <s v="RODOLFO LEITE LIMA"/>
    <x v="1"/>
    <d v="2017-12-26T00:00:00"/>
    <d v="2018-01-03T00:00:00"/>
    <x v="3"/>
  </r>
  <r>
    <s v="SLSPCR06"/>
    <m/>
    <s v="Q3"/>
    <m/>
    <s v="Q3"/>
    <s v="RODOLFO LEITE LIMA"/>
    <x v="1"/>
    <d v="2017-12-27T00:00:00"/>
    <d v="2018-01-03T00:00:00"/>
    <x v="3"/>
  </r>
  <r>
    <s v="SLSPGR03"/>
    <m/>
    <s v="Q3"/>
    <m/>
    <s v="Q3"/>
    <s v="RODOLFO LEITE LIMA"/>
    <x v="1"/>
    <d v="2017-12-26T00:00:00"/>
    <d v="2018-01-03T00:00:00"/>
    <x v="3"/>
  </r>
  <r>
    <s v="SLSPLP07"/>
    <m/>
    <s v="Q2"/>
    <m/>
    <s v="Q2"/>
    <s v="RODOLFO ALVES VITORINO"/>
    <x v="1"/>
    <d v="2017-12-26T00:00:00"/>
    <d v="2018-01-03T00:00:00"/>
    <x v="1"/>
  </r>
  <r>
    <s v="SLSPVA15"/>
    <m/>
    <s v="Q3"/>
    <m/>
    <s v="Q3"/>
    <s v="RODOLFO LEITE LIMA"/>
    <x v="1"/>
    <d v="2017-12-18T00:00:00"/>
    <d v="2018-01-05T00:00:00"/>
    <x v="3"/>
  </r>
  <r>
    <s v="SLSPCB29"/>
    <m/>
    <s v="Q3"/>
    <m/>
    <s v="Q3"/>
    <s v="RODOLFO LEITE LIMA"/>
    <x v="1"/>
    <d v="2017-12-18T00:00:00"/>
    <d v="2018-01-05T00:00:00"/>
    <x v="3"/>
  </r>
  <r>
    <s v="SLSZIT04"/>
    <m/>
    <s v="Q1"/>
    <m/>
    <s v="Q1"/>
    <s v="SERGIO NILTON DA CUNHA"/>
    <x v="1"/>
    <d v="2017-12-26T00:00:00"/>
    <d v="2018-01-05T00:00:00"/>
    <x v="2"/>
  </r>
  <r>
    <s v="SLSPIB21"/>
    <m/>
    <s v="Q3"/>
    <m/>
    <s v="Q3"/>
    <s v="RODOLFO LEITE LIMA"/>
    <x v="1"/>
    <d v="2017-12-18T00:00:00"/>
    <d v="2018-01-03T00:00:00"/>
    <x v="3"/>
  </r>
  <r>
    <s v="SP8795"/>
    <m/>
    <s v="Q1"/>
    <m/>
    <s v="Q1"/>
    <s v="SERGIO NILTON DA CUNHA"/>
    <x v="1"/>
    <d v="2017-12-26T00:00:00"/>
    <d v="2018-01-05T00:00:00"/>
    <x v="2"/>
  </r>
  <r>
    <s v="SLSPPS02"/>
    <m/>
    <s v="Q2"/>
    <m/>
    <s v="SPC EV"/>
    <s v="WERIQUE BRAGA DA SILVA"/>
    <x v="1"/>
    <d v="2018-01-03T00:00:00"/>
    <d v="2018-01-03T00:00:00"/>
    <x v="6"/>
  </r>
  <r>
    <s v="SLSPPT01"/>
    <m/>
    <s v="Q2"/>
    <m/>
    <s v="Q2"/>
    <s v="RODOLFO ALVES VITORINO"/>
    <x v="1"/>
    <d v="2017-12-26T00:00:00"/>
    <d v="2018-01-03T00:00:00"/>
    <x v="1"/>
  </r>
  <r>
    <s v="SLSPJQ25"/>
    <m/>
    <s v="Q3"/>
    <m/>
    <s v="Q3"/>
    <s v="RODOLFO LEITE LIMA"/>
    <x v="1"/>
    <d v="2017-12-18T00:00:00"/>
    <d v="2018-01-05T00:00:00"/>
    <x v="3"/>
  </r>
  <r>
    <s v="SLSPSG01"/>
    <m/>
    <s v="Q2"/>
    <m/>
    <s v="SPC EV"/>
    <s v="WERIQUE BRAGA DA SILVA"/>
    <x v="1"/>
    <d v="2018-01-03T00:00:00"/>
    <d v="2018-01-03T00:00:00"/>
    <x v="6"/>
  </r>
  <r>
    <s v="INPA01"/>
    <m/>
    <s v="STS"/>
    <m/>
    <s v="STS"/>
    <s v="MARIO ROGERIO DOS SANTOS"/>
    <x v="1"/>
    <d v="2018-01-05T00:00:00"/>
    <m/>
    <x v="4"/>
  </r>
  <r>
    <s v="SLSPJN13"/>
    <m/>
    <s v="Q3"/>
    <m/>
    <s v="Q3"/>
    <s v="RODOLFO LEITE LIMA"/>
    <x v="1"/>
    <d v="2017-12-26T00:00:00"/>
    <d v="2018-01-03T00:00:00"/>
    <x v="3"/>
  </r>
  <r>
    <s v="SLSPVG01 "/>
    <m/>
    <s v="STS"/>
    <m/>
    <s v="SPC EV"/>
    <s v="WERIQUE BRAGA DA SILVA"/>
    <x v="1"/>
    <d v="2018-01-05T00:00:00"/>
    <d v="2018-01-05T00:00:00"/>
    <x v="6"/>
  </r>
  <r>
    <s v="JNMD01"/>
    <m/>
    <s v="JAI"/>
    <m/>
    <s v="SPC EV"/>
    <s v="WERIQUE BRAGA DA SILVA"/>
    <x v="1"/>
    <d v="2018-01-03T00:00:00"/>
    <d v="2018-01-05T00:00:00"/>
    <x v="6"/>
  </r>
  <r>
    <s v="DDED01"/>
    <m/>
    <s v="Q4"/>
    <m/>
    <s v="Q4"/>
    <s v="WALLACE OLIVEIRA LEITE LIMA"/>
    <x v="1"/>
    <d v="2018-01-04T00:00:00"/>
    <d v="2018-01-05T00:00:00"/>
    <x v="0"/>
  </r>
  <r>
    <s v="SLSPSD05"/>
    <m/>
    <s v="Q4"/>
    <m/>
    <s v="Q4"/>
    <s v="WALLACE OLIVEIRA LEITE LIMA"/>
    <x v="1"/>
    <d v="2017-12-26T00:00:00"/>
    <d v="2018-01-03T00:00:00"/>
    <x v="0"/>
  </r>
  <r>
    <s v="SLSPSD06"/>
    <m/>
    <s v="Q4"/>
    <m/>
    <s v="Q4"/>
    <s v="WALLACE OLIVEIRA LEITE LIMA"/>
    <x v="1"/>
    <d v="2018-01-03T00:00:00"/>
    <d v="2018-01-03T00:00:00"/>
    <x v="0"/>
  </r>
  <r>
    <s v="DDVM02"/>
    <m/>
    <s v="Q4"/>
    <m/>
    <s v="Q4"/>
    <s v="WALLACE OLIVEIRA LEITE LIMA"/>
    <x v="1"/>
    <d v="2018-01-04T00:00:00"/>
    <d v="2018-01-05T00:00:00"/>
    <x v="0"/>
  </r>
  <r>
    <s v="SLSPST11"/>
    <m/>
    <s v="Q2"/>
    <m/>
    <s v="Q2"/>
    <s v="RODOLFO ALVES VITORINO"/>
    <x v="1"/>
    <d v="2017-12-26T00:00:00"/>
    <d v="2018-01-03T00:00:00"/>
    <x v="1"/>
  </r>
  <r>
    <s v="SLSPJS01"/>
    <m/>
    <s v="Q3"/>
    <m/>
    <s v="Q3"/>
    <s v="RODOLFO LEITE LIMA"/>
    <x v="1"/>
    <d v="2017-12-27T00:00:00"/>
    <d v="2018-01-03T00:00:00"/>
    <x v="3"/>
  </r>
  <r>
    <s v="MABE03"/>
    <m/>
    <s v="Q4"/>
    <m/>
    <s v="Q4"/>
    <s v="WALLACE OLIVEIRA LEITE LIMA"/>
    <x v="1"/>
    <d v="2018-01-04T00:00:00"/>
    <d v="2018-01-05T00:00:00"/>
    <x v="0"/>
  </r>
  <r>
    <s v="GRJE01"/>
    <m/>
    <s v="Q1"/>
    <m/>
    <s v="Q1"/>
    <s v="SERGIO NILTON DA CUNHA"/>
    <x v="1"/>
    <d v="2017-12-26T00:00:00"/>
    <d v="2018-01-05T00:00:00"/>
    <x v="2"/>
  </r>
  <r>
    <s v="GRJL01"/>
    <m/>
    <s v="Q1"/>
    <m/>
    <s v="Q1"/>
    <s v="SERGIO NILTON DA CUNHA"/>
    <x v="1"/>
    <d v="2017-12-26T00:00:00"/>
    <d v="2018-01-05T00:00:00"/>
    <x v="2"/>
  </r>
  <r>
    <s v="SLSPTC06"/>
    <m/>
    <s v="Q2"/>
    <m/>
    <s v="Q2"/>
    <s v="RODOLFO ALVES VITORINO"/>
    <x v="1"/>
    <d v="2017-12-26T00:00:00"/>
    <d v="2018-01-03T00:00:00"/>
    <x v="1"/>
  </r>
  <r>
    <s v="GRJS01"/>
    <m/>
    <s v="Q1"/>
    <m/>
    <s v="Q1"/>
    <s v="SERGIO NILTON DA CUNHA"/>
    <x v="1"/>
    <d v="2017-12-26T00:00:00"/>
    <d v="2018-01-05T00:00:00"/>
    <x v="2"/>
  </r>
  <r>
    <s v="SLSPMR07"/>
    <m/>
    <s v="Q3"/>
    <m/>
    <s v="Q3"/>
    <s v="RODOLFO LEITE LIMA"/>
    <x v="1"/>
    <d v="2017-12-18T00:00:00"/>
    <d v="2018-01-03T00:00:00"/>
    <x v="3"/>
  </r>
  <r>
    <s v="SLSPAN04"/>
    <m/>
    <s v="Q2"/>
    <m/>
    <s v="Q2"/>
    <s v="RODOLFO ALVES VITORINO"/>
    <x v="1"/>
    <d v="2017-12-26T00:00:00"/>
    <d v="2018-01-03T00:00:00"/>
    <x v="1"/>
  </r>
  <r>
    <s v="MCRI01"/>
    <m/>
    <s v="Q1"/>
    <m/>
    <s v="Q1"/>
    <s v="SERGIO NILTON DA CUNHA"/>
    <x v="1"/>
    <d v="2017-12-26T00:00:00"/>
    <d v="2018-01-05T00:00:00"/>
    <x v="2"/>
  </r>
  <r>
    <s v="MCVL01"/>
    <m/>
    <s v="Q1"/>
    <m/>
    <s v="Q1"/>
    <s v="SERGIO NILTON DA CUNHA"/>
    <x v="1"/>
    <d v="2017-12-26T00:00:00"/>
    <d v="2018-01-05T00:00:00"/>
    <x v="2"/>
  </r>
  <r>
    <s v="SLSPAR04"/>
    <m/>
    <s v="Q1"/>
    <m/>
    <s v="Q1"/>
    <s v="SERGIO NILTON DA CUNHA"/>
    <x v="1"/>
    <d v="2018-01-05T00:00:00"/>
    <d v="2018-01-05T00:00:00"/>
    <x v="2"/>
  </r>
  <r>
    <s v="RPIT02"/>
    <m/>
    <s v="Q4"/>
    <m/>
    <s v="Q4"/>
    <s v="WALLACE OLIVEIRA LEITE LIMA"/>
    <x v="1"/>
    <d v="2018-01-04T00:00:00"/>
    <d v="2018-01-05T00:00:00"/>
    <x v="0"/>
  </r>
  <r>
    <s v="SLSPIA04"/>
    <m/>
    <s v="Q1"/>
    <m/>
    <s v="Q1"/>
    <s v="SERGIO NILTON DA CUNHA"/>
    <x v="1"/>
    <d v="2017-12-26T00:00:00"/>
    <d v="2018-01-05T00:00:00"/>
    <x v="2"/>
  </r>
  <r>
    <s v="SLSPIA08"/>
    <m/>
    <s v="Q1"/>
    <m/>
    <s v="Q1"/>
    <s v="SERGIO NILTON DA CUNHA"/>
    <x v="1"/>
    <d v="2018-01-05T00:00:00"/>
    <d v="2018-01-05T00:00:00"/>
    <x v="2"/>
  </r>
  <r>
    <s v="SLSPJG04"/>
    <m/>
    <s v="Q2"/>
    <m/>
    <s v="Q2"/>
    <s v="RODOLFO ALVES VITORINO"/>
    <x v="1"/>
    <d v="2017-12-26T00:00:00"/>
    <d v="2018-01-03T00:00:00"/>
    <x v="1"/>
  </r>
  <r>
    <s v="SAJA01"/>
    <m/>
    <s v="Q4"/>
    <m/>
    <s v="Q4"/>
    <s v="WALLACE OLIVEIRA LEITE LIMA"/>
    <x v="1"/>
    <d v="2018-01-04T00:00:00"/>
    <d v="2018-01-05T00:00:00"/>
    <x v="0"/>
  </r>
  <r>
    <s v="SLSPVG14"/>
    <m/>
    <s v="Q2"/>
    <m/>
    <s v="Q2"/>
    <s v="RODOLFO ALVES VITORINO"/>
    <x v="1"/>
    <d v="2017-12-26T00:00:00"/>
    <d v="2018-01-03T00:00:00"/>
    <x v="1"/>
  </r>
  <r>
    <s v="SLSPVG15"/>
    <m/>
    <s v="Q2"/>
    <m/>
    <s v="Q2"/>
    <s v="RODOLFO ALVES VITORINO"/>
    <x v="1"/>
    <d v="2017-12-26T00:00:00"/>
    <d v="2018-01-03T00:00:00"/>
    <x v="1"/>
  </r>
  <r>
    <s v="SAVV01"/>
    <m/>
    <s v="Q4"/>
    <m/>
    <s v="Q4"/>
    <s v="WALLACE OLIVEIRA LEITE LIMA"/>
    <x v="1"/>
    <d v="2018-01-04T00:00:00"/>
    <d v="2018-01-05T00:00:00"/>
    <x v="0"/>
  </r>
  <r>
    <s v="SBFZ01"/>
    <m/>
    <s v="Q4"/>
    <m/>
    <s v="Q4"/>
    <s v="WALLACE OLIVEIRA LEITE LIMA"/>
    <x v="1"/>
    <d v="2018-01-04T00:00:00"/>
    <d v="2018-01-05T00:00:00"/>
    <x v="0"/>
  </r>
  <r>
    <s v="SBJA01"/>
    <m/>
    <s v="Q4"/>
    <m/>
    <s v="Q4"/>
    <s v="WALLACE OLIVEIRA LEITE LIMA"/>
    <x v="1"/>
    <d v="2018-01-04T00:00:00"/>
    <d v="2018-01-05T00:00:00"/>
    <x v="0"/>
  </r>
  <r>
    <s v="SBRG01"/>
    <m/>
    <s v="Q4"/>
    <m/>
    <s v="Q4"/>
    <s v="WALLACE OLIVEIRA LEITE LIMA"/>
    <x v="1"/>
    <d v="2018-01-04T00:00:00"/>
    <d v="2018-01-05T00:00:00"/>
    <x v="0"/>
  </r>
  <r>
    <s v="SBST01"/>
    <m/>
    <s v="Q4"/>
    <m/>
    <s v="Q4"/>
    <s v="WALLACE OLIVEIRA LEITE LIMA"/>
    <x v="1"/>
    <d v="2018-01-04T00:00:00"/>
    <d v="2018-01-05T00:00:00"/>
    <x v="0"/>
  </r>
  <r>
    <s v="SLSPPR03"/>
    <m/>
    <s v="Q1"/>
    <m/>
    <s v="Q1"/>
    <s v="SERGIO NILTON DA CUNHA"/>
    <x v="1"/>
    <d v="2018-01-05T00:00:00"/>
    <d v="2018-01-05T00:00:00"/>
    <x v="2"/>
  </r>
  <r>
    <s v="SLSPJP21"/>
    <m/>
    <s v="Q4"/>
    <m/>
    <s v="Q4"/>
    <s v="WALLACE OLIVEIRA LEITE LIMA"/>
    <x v="1"/>
    <d v="2018-01-04T00:00:00"/>
    <d v="2018-01-05T00:00:00"/>
    <x v="0"/>
  </r>
  <r>
    <s v="SLSPCR12"/>
    <m/>
    <s v="Q3"/>
    <m/>
    <s v="Q3"/>
    <s v="RODOLFO LEITE LIMA"/>
    <x v="1"/>
    <d v="2017-12-26T00:00:00"/>
    <d v="2018-01-03T00:00:00"/>
    <x v="3"/>
  </r>
  <r>
    <s v="SP108R"/>
    <m/>
    <s v="Q4"/>
    <m/>
    <s v="SPC EV"/>
    <s v="WERIQUE BRAGA DA SILVA"/>
    <x v="1"/>
    <d v="2017-11-15T00:00:00"/>
    <d v="2017-12-27T00:00:00"/>
    <x v="6"/>
  </r>
  <r>
    <s v="SP109R"/>
    <m/>
    <s v="Q4"/>
    <m/>
    <s v="SPC EV"/>
    <s v="WERIQUE BRAGA DA SILVA"/>
    <x v="1"/>
    <d v="2017-11-15T00:00:00"/>
    <d v="2018-01-03T00:00:00"/>
    <x v="6"/>
  </r>
  <r>
    <s v="SP157S"/>
    <m/>
    <s v="Q4"/>
    <m/>
    <s v="SPC EV"/>
    <s v="WERIQUE BRAGA DA SILVA"/>
    <x v="1"/>
    <d v="2018-01-03T00:00:00"/>
    <d v="2018-01-03T00:00:00"/>
    <x v="6"/>
  </r>
  <r>
    <s v="SP2243"/>
    <m/>
    <s v="Q3"/>
    <m/>
    <s v="Q3"/>
    <s v="RODOLFO LEITE LIMA"/>
    <x v="1"/>
    <d v="2017-12-18T00:00:00"/>
    <d v="2018-01-03T00:00:00"/>
    <x v="3"/>
  </r>
  <r>
    <s v="SLSPRE01"/>
    <m/>
    <s v="Q4"/>
    <m/>
    <s v="Q4"/>
    <s v="WALLACE OLIVEIRA LEITE LIMA"/>
    <x v="1"/>
    <d v="2018-01-04T00:00:00"/>
    <d v="2018-01-05T00:00:00"/>
    <x v="0"/>
  </r>
  <r>
    <s v="SP2423"/>
    <m/>
    <s v="Q3"/>
    <m/>
    <s v="Q3"/>
    <s v="RODOLFO LEITE LIMA"/>
    <x v="1"/>
    <d v="2017-12-26T00:00:00"/>
    <d v="2018-01-03T00:00:00"/>
    <x v="3"/>
  </r>
  <r>
    <s v="SP2515"/>
    <m/>
    <s v="Q3"/>
    <m/>
    <s v="Q3"/>
    <s v="RODOLFO LEITE LIMA"/>
    <x v="1"/>
    <d v="2017-12-18T00:00:00"/>
    <d v="2018-01-03T00:00:00"/>
    <x v="3"/>
  </r>
  <r>
    <s v="SLSPPD10"/>
    <m/>
    <s v="Q3"/>
    <m/>
    <s v="Q3"/>
    <s v="RODOLFO LEITE LIMA"/>
    <x v="1"/>
    <d v="2017-12-18T00:00:00"/>
    <d v="2018-01-03T00:00:00"/>
    <x v="3"/>
  </r>
  <r>
    <s v="SLSPSE02"/>
    <m/>
    <s v="Q4"/>
    <m/>
    <s v="Q4"/>
    <s v="WALLACE OLIVEIRA LEITE LIMA"/>
    <x v="1"/>
    <d v="2018-01-04T00:00:00"/>
    <d v="2018-01-05T00:00:00"/>
    <x v="0"/>
  </r>
  <r>
    <s v="SLSPVM02"/>
    <m/>
    <s v="Q4"/>
    <m/>
    <s v="Q4"/>
    <s v="WALLACE OLIVEIRA LEITE LIMA"/>
    <x v="1"/>
    <d v="2018-01-04T00:00:00"/>
    <d v="2018-01-05T00:00:00"/>
    <x v="0"/>
  </r>
  <r>
    <s v="SP3150"/>
    <m/>
    <s v="Q1"/>
    <m/>
    <s v="Q1"/>
    <s v="SERGIO NILTON DA CUNHA"/>
    <x v="1"/>
    <d v="2017-12-26T00:00:00"/>
    <d v="2018-01-05T00:00:00"/>
    <x v="2"/>
  </r>
  <r>
    <s v="SP3765"/>
    <m/>
    <s v="Q1"/>
    <m/>
    <s v="Q1"/>
    <s v="SERGIO NILTON DA CUNHA"/>
    <x v="1"/>
    <d v="2017-12-26T00:00:00"/>
    <d v="2018-01-05T00:00:00"/>
    <x v="2"/>
  </r>
  <r>
    <s v="SP3865"/>
    <m/>
    <s v="Q1"/>
    <m/>
    <s v="Q1"/>
    <s v="SERGIO NILTON DA CUNHA"/>
    <x v="1"/>
    <d v="2017-12-26T00:00:00"/>
    <d v="2018-01-05T00:00:00"/>
    <x v="2"/>
  </r>
  <r>
    <s v="SP3866"/>
    <m/>
    <s v="Q1"/>
    <m/>
    <s v="Q1"/>
    <s v="SERGIO NILTON DA CUNHA"/>
    <x v="1"/>
    <d v="2018-01-05T00:00:00"/>
    <d v="2018-01-05T00:00:00"/>
    <x v="2"/>
  </r>
  <r>
    <s v="SP5800"/>
    <m/>
    <s v="Q2"/>
    <m/>
    <s v="Q2"/>
    <s v="RODOLFO ALVES VITORINO"/>
    <x v="1"/>
    <d v="2018-01-03T00:00:00"/>
    <d v="2018-01-03T00:00:00"/>
    <x v="1"/>
  </r>
  <r>
    <s v="SP2456"/>
    <m/>
    <s v="Q3"/>
    <m/>
    <s v="SPC EV"/>
    <s v="WERIQUE BRAGA DA SILVA"/>
    <x v="1"/>
    <d v="2017-11-15T00:00:00"/>
    <d v="2017-12-27T00:00:00"/>
    <x v="6"/>
  </r>
  <r>
    <s v="SP139S"/>
    <m/>
    <s v="Q3"/>
    <m/>
    <s v="SPC EV"/>
    <s v="WERIQUE BRAGA DA SILVA"/>
    <x v="1"/>
    <d v="2017-11-15T00:00:00"/>
    <d v="2017-12-27T00:00:00"/>
    <x v="6"/>
  </r>
  <r>
    <s v="SP138S"/>
    <m/>
    <s v="Q3"/>
    <m/>
    <s v="SPC EV"/>
    <s v="WERIQUE BRAGA DA SILVA"/>
    <x v="1"/>
    <d v="2017-11-15T00:00:00"/>
    <d v="2017-12-27T00:00:00"/>
    <x v="6"/>
  </r>
  <r>
    <s v="SPTT11"/>
    <m/>
    <s v="Q1"/>
    <m/>
    <s v="SPC EV"/>
    <s v="WERIQUE BRAGA DA SILVA"/>
    <x v="1"/>
    <d v="2017-11-15T00:00:00"/>
    <d v="2017-12-27T00:00:00"/>
    <x v="6"/>
  </r>
  <r>
    <s v="SP2336"/>
    <m/>
    <s v="Q3"/>
    <m/>
    <s v="Q3"/>
    <s v="RODOLFO LEITE LIMA"/>
    <x v="1"/>
    <d v="2017-12-26T00:00:00"/>
    <d v="2018-01-05T00:00:00"/>
    <x v="3"/>
  </r>
  <r>
    <s v="SLSZJR04"/>
    <m/>
    <s v="Q1"/>
    <m/>
    <s v="Q1"/>
    <s v="SERGIO NILTON DA CUNHA"/>
    <x v="1"/>
    <d v="2017-12-26T00:00:00"/>
    <d v="2018-01-05T00:00:00"/>
    <x v="2"/>
  </r>
  <r>
    <s v="SP8799"/>
    <m/>
    <s v="Q1"/>
    <m/>
    <s v="Q1"/>
    <s v="SERGIO NILTON DA CUNHA"/>
    <x v="1"/>
    <d v="2018-01-05T00:00:00"/>
    <d v="2018-01-05T00:00:00"/>
    <x v="2"/>
  </r>
  <r>
    <s v="MOBI01"/>
    <m/>
    <s v="STS"/>
    <m/>
    <s v="STS"/>
    <s v="MARIO ROGERIO DOS SANTOS"/>
    <x v="1"/>
    <d v="2018-01-05T00:00:00"/>
    <m/>
    <x v="4"/>
  </r>
  <r>
    <s v="MUCT01"/>
    <m/>
    <s v="STS"/>
    <m/>
    <s v="STS"/>
    <s v="MARIO ROGERIO DOS SANTOS"/>
    <x v="1"/>
    <d v="2018-01-05T00:00:00"/>
    <m/>
    <x v="4"/>
  </r>
  <r>
    <s v="MURD04"/>
    <m/>
    <s v="STS"/>
    <m/>
    <s v="STS"/>
    <s v="MARIO ROGERIO DOS SANTOS"/>
    <x v="1"/>
    <d v="2018-01-05T00:00:00"/>
    <m/>
    <x v="4"/>
  </r>
  <r>
    <s v="MURD05"/>
    <m/>
    <s v="STS"/>
    <m/>
    <s v="STS"/>
    <s v="MARIO ROGERIO DOS SANTOS"/>
    <x v="1"/>
    <d v="2018-01-05T00:00:00"/>
    <m/>
    <x v="4"/>
  </r>
  <r>
    <s v="PGBP01"/>
    <m/>
    <s v="STS"/>
    <m/>
    <s v="STS"/>
    <s v="MARIO ROGERIO DOS SANTOS"/>
    <x v="1"/>
    <d v="2018-01-05T00:00:00"/>
    <m/>
    <x v="4"/>
  </r>
  <r>
    <s v="PGIG01"/>
    <m/>
    <s v="STS"/>
    <m/>
    <s v="STS"/>
    <s v="MARIO ROGERIO DOS SANTOS"/>
    <x v="1"/>
    <d v="2018-01-05T00:00:00"/>
    <m/>
    <x v="4"/>
  </r>
  <r>
    <s v="PRPR01"/>
    <m/>
    <s v="STS"/>
    <m/>
    <s v="SPC EV"/>
    <s v="WERIQUE BRAGA DA SILVA"/>
    <x v="1"/>
    <s v="REPROGRAMAR"/>
    <s v="REPROGRAMAR"/>
    <x v="6"/>
  </r>
  <r>
    <s v="PGCA01"/>
    <m/>
    <s v="STS"/>
    <m/>
    <s v="STS"/>
    <s v="MARIO ROGERIO DOS SANTOS"/>
    <x v="1"/>
    <d v="2018-01-05T00:00:00"/>
    <m/>
    <x v="4"/>
  </r>
  <r>
    <s v="PRCT01"/>
    <m/>
    <s v="STS"/>
    <m/>
    <s v="STS"/>
    <s v="MARIO ROGERIO DOS SANTOS"/>
    <x v="1"/>
    <d v="2018-01-05T00:00:00"/>
    <m/>
    <x v="4"/>
  </r>
  <r>
    <s v="ROCT01"/>
    <m/>
    <s v="STS"/>
    <m/>
    <s v="STS"/>
    <s v="MARIO ROGERIO DOS SANTOS"/>
    <x v="1"/>
    <d v="2017-12-18T00:00:00"/>
    <m/>
    <x v="4"/>
  </r>
  <r>
    <s v="RORD03"/>
    <m/>
    <s v="STS"/>
    <m/>
    <s v="STS"/>
    <s v="MARIO ROGERIO DOS SANTOS"/>
    <x v="1"/>
    <d v="2017-12-18T00:00:00"/>
    <m/>
    <x v="4"/>
  </r>
  <r>
    <s v="SI3085"/>
    <m/>
    <s v="STS"/>
    <m/>
    <s v="STS"/>
    <s v="MARIO ROGERIO DOS SANTOS"/>
    <x v="1"/>
    <d v="2017-12-18T00:00:00"/>
    <m/>
    <x v="4"/>
  </r>
  <r>
    <s v="GJCR01"/>
    <m/>
    <s v="STS"/>
    <m/>
    <s v="STS"/>
    <s v="MARIO ROGERIO DOS SANTOS"/>
    <x v="1"/>
    <d v="2017-12-18T00:00:00"/>
    <m/>
    <x v="4"/>
  </r>
  <r>
    <s v="SI3044"/>
    <m/>
    <s v="STS"/>
    <m/>
    <s v="STS"/>
    <s v="MARIO ROGERIO DOS SANTOS"/>
    <x v="1"/>
    <d v="2017-12-20T00:00:00"/>
    <m/>
    <x v="4"/>
  </r>
  <r>
    <s v="SI3026"/>
    <m/>
    <s v="STS"/>
    <m/>
    <s v="STS"/>
    <s v="MARIO ROGERIO DOS SANTOS"/>
    <x v="1"/>
    <d v="2017-12-18T00:00:00"/>
    <m/>
    <x v="4"/>
  </r>
  <r>
    <s v="SI3027"/>
    <m/>
    <s v="STS"/>
    <m/>
    <s v="STS"/>
    <s v="MARIO ROGERIO DOS SANTOS"/>
    <x v="1"/>
    <d v="2017-12-18T00:00:00"/>
    <m/>
    <x v="4"/>
  </r>
  <r>
    <s v="SI3039"/>
    <m/>
    <s v="STS"/>
    <m/>
    <s v="STS"/>
    <s v="MARIO ROGERIO DOS SANTOS"/>
    <x v="1"/>
    <d v="2018-01-05T00:00:00"/>
    <m/>
    <x v="4"/>
  </r>
  <r>
    <s v="SI3040"/>
    <m/>
    <s v="STS"/>
    <m/>
    <s v="STS"/>
    <s v="MARIO ROGERIO DOS SANTOS"/>
    <x v="1"/>
    <d v="2017-12-20T00:00:00"/>
    <m/>
    <x v="4"/>
  </r>
  <r>
    <s v="SI3046"/>
    <m/>
    <s v="STS"/>
    <m/>
    <s v="STS"/>
    <s v="MARIO ROGERIO DOS SANTOS"/>
    <x v="1"/>
    <d v="2018-01-05T00:00:00"/>
    <m/>
    <x v="4"/>
  </r>
  <r>
    <s v="SI3037"/>
    <m/>
    <s v="STS"/>
    <m/>
    <s v="STS"/>
    <s v="MARIO ROGERIO DOS SANTOS"/>
    <x v="1"/>
    <d v="2017-12-20T00:00:00"/>
    <m/>
    <x v="4"/>
  </r>
  <r>
    <s v="SI3315"/>
    <m/>
    <s v="STS"/>
    <m/>
    <s v="STS"/>
    <s v="MARIO ROGERIO DOS SANTOS"/>
    <x v="1"/>
    <d v="2018-01-05T00:00:00"/>
    <m/>
    <x v="4"/>
  </r>
  <r>
    <s v="SI3316"/>
    <m/>
    <s v="STS"/>
    <m/>
    <s v="STS"/>
    <s v="MARIO ROGERIO DOS SANTOS"/>
    <x v="1"/>
    <d v="2018-01-05T00:00:00"/>
    <m/>
    <x v="4"/>
  </r>
  <r>
    <s v="SI3327"/>
    <m/>
    <s v="STS"/>
    <m/>
    <s v="STS"/>
    <s v="MARIO ROGERIO DOS SANTOS"/>
    <x v="1"/>
    <d v="2017-12-18T00:00:00"/>
    <m/>
    <x v="4"/>
  </r>
  <r>
    <s v="SI3320"/>
    <m/>
    <s v="STS"/>
    <m/>
    <s v="STS"/>
    <s v="MARIO ROGERIO DOS SANTOS"/>
    <x v="1"/>
    <d v="2018-01-05T00:00:00"/>
    <m/>
    <x v="4"/>
  </r>
  <r>
    <s v="SI3323"/>
    <m/>
    <s v="STS"/>
    <m/>
    <s v="STS"/>
    <s v="MARIO ROGERIO DOS SANTOS"/>
    <x v="1"/>
    <d v="2018-01-05T00:00:00"/>
    <m/>
    <x v="4"/>
  </r>
  <r>
    <s v="BPNB01"/>
    <m/>
    <s v="JAI"/>
    <m/>
    <s v="JAI"/>
    <s v="CRISTIAN FERREIRA ROSA"/>
    <x v="1"/>
    <d v="2017-12-18T00:00:00"/>
    <d v="2018-01-03T00:00:00"/>
    <x v="5"/>
  </r>
  <r>
    <s v="IASM01"/>
    <m/>
    <s v="JAI"/>
    <m/>
    <s v="JAI"/>
    <s v="CRISTIAN FERREIRA ROSA"/>
    <x v="1"/>
    <d v="2018-01-02T00:00:00"/>
    <d v="2018-01-03T00:00:00"/>
    <x v="5"/>
  </r>
  <r>
    <s v="SI3324"/>
    <m/>
    <s v="STS"/>
    <m/>
    <s v="STS"/>
    <s v="MARIO ROGERIO DOS SANTOS"/>
    <x v="1"/>
    <d v="2018-01-05T00:00:00"/>
    <m/>
    <x v="4"/>
  </r>
  <r>
    <s v="IAXP01"/>
    <m/>
    <s v="JAI"/>
    <m/>
    <s v="JAI"/>
    <s v="CRISTIAN FERREIRA ROSA"/>
    <x v="1"/>
    <d v="2018-01-04T00:00:00"/>
    <d v="2018-01-05T00:00:00"/>
    <x v="5"/>
  </r>
  <r>
    <s v="JNJG01"/>
    <m/>
    <s v="JAI"/>
    <m/>
    <s v="JAI"/>
    <s v="CRISTIAN FERREIRA ROSA"/>
    <x v="1"/>
    <d v="2017-12-18T00:00:00"/>
    <d v="2018-01-05T00:00:00"/>
    <x v="5"/>
  </r>
  <r>
    <s v="JNPS01"/>
    <m/>
    <s v="JAI"/>
    <m/>
    <s v="JAI"/>
    <s v="CRISTIAN FERREIRA ROSA"/>
    <x v="1"/>
    <d v="2017-12-18T00:00:00"/>
    <d v="2018-01-03T00:00:00"/>
    <x v="5"/>
  </r>
  <r>
    <s v="JNPC01"/>
    <m/>
    <s v="JAI"/>
    <m/>
    <s v="JAI"/>
    <s v="CRISTIAN FERREIRA ROSA"/>
    <x v="1"/>
    <d v="2017-12-20T00:00:00"/>
    <d v="2018-01-05T00:00:00"/>
    <x v="5"/>
  </r>
  <r>
    <s v="SLVPJB01"/>
    <m/>
    <s v="JAI"/>
    <m/>
    <s v="JAI"/>
    <s v="CRISTIAN FERREIRA ROSA"/>
    <x v="1"/>
    <d v="2018-01-02T00:00:00"/>
    <d v="2018-01-05T00:00:00"/>
    <x v="5"/>
  </r>
  <r>
    <s v="JNPQ02"/>
    <m/>
    <s v="JAI"/>
    <m/>
    <s v="JAI"/>
    <s v="CRISTIAN FERREIRA ROSA"/>
    <x v="1"/>
    <d v="2017-12-20T00:00:00"/>
    <d v="2018-01-03T00:00:00"/>
    <x v="5"/>
  </r>
  <r>
    <s v="JNSH01"/>
    <m/>
    <s v="JAI"/>
    <m/>
    <s v="SPC EV"/>
    <s v="WERIQUE BRAGA DA SILVA"/>
    <x v="1"/>
    <d v="2017-12-26T00:00:00"/>
    <d v="2018-01-03T00:00:00"/>
    <x v="6"/>
  </r>
  <r>
    <s v="SP7801"/>
    <m/>
    <s v="JAI"/>
    <m/>
    <s v="JAI"/>
    <s v="CRISTIAN FERREIRA ROSA"/>
    <x v="1"/>
    <d v="2018-01-05T00:00:00"/>
    <d v="2018-01-05T00:00:00"/>
    <x v="5"/>
  </r>
  <r>
    <s v="SLSPBF12"/>
    <m/>
    <s v="Q4"/>
    <m/>
    <m/>
    <m/>
    <x v="2"/>
    <m/>
    <m/>
    <x v="0"/>
  </r>
  <r>
    <s v="SLSPBU12"/>
    <m/>
    <s v="Q4"/>
    <m/>
    <m/>
    <m/>
    <x v="2"/>
    <m/>
    <m/>
    <x v="0"/>
  </r>
  <r>
    <s v="SLSPMC02"/>
    <m/>
    <s v="Q1"/>
    <m/>
    <m/>
    <m/>
    <x v="2"/>
    <m/>
    <m/>
    <x v="2"/>
  </r>
  <r>
    <s v="OSJB01"/>
    <m/>
    <s v="Q2"/>
    <m/>
    <m/>
    <m/>
    <x v="2"/>
    <m/>
    <m/>
    <x v="1"/>
  </r>
  <r>
    <s v="CMVN01"/>
    <m/>
    <s v="Q2"/>
    <m/>
    <m/>
    <m/>
    <x v="2"/>
    <m/>
    <m/>
    <x v="1"/>
  </r>
  <r>
    <s v="COJS01"/>
    <m/>
    <s v="Q2"/>
    <m/>
    <m/>
    <m/>
    <x v="2"/>
    <m/>
    <m/>
    <x v="1"/>
  </r>
  <r>
    <s v="COMS01"/>
    <m/>
    <s v="Q2"/>
    <m/>
    <m/>
    <m/>
    <x v="2"/>
    <m/>
    <m/>
    <x v="1"/>
  </r>
  <r>
    <s v="COVJ01"/>
    <m/>
    <s v="Q2"/>
    <m/>
    <m/>
    <m/>
    <x v="2"/>
    <m/>
    <m/>
    <x v="1"/>
  </r>
  <r>
    <s v="SP5513"/>
    <m/>
    <s v="Q2"/>
    <m/>
    <m/>
    <m/>
    <x v="2"/>
    <m/>
    <m/>
    <x v="1"/>
  </r>
  <r>
    <s v="COSF01"/>
    <m/>
    <s v="Q2"/>
    <m/>
    <m/>
    <m/>
    <x v="2"/>
    <m/>
    <m/>
    <x v="1"/>
  </r>
  <r>
    <s v="DDPA01"/>
    <m/>
    <s v="Q4"/>
    <m/>
    <m/>
    <m/>
    <x v="2"/>
    <m/>
    <m/>
    <x v="0"/>
  </r>
  <r>
    <s v="DDPJ01"/>
    <m/>
    <s v="Q4"/>
    <m/>
    <m/>
    <m/>
    <x v="2"/>
    <m/>
    <m/>
    <x v="0"/>
  </r>
  <r>
    <s v="DDSN01"/>
    <m/>
    <s v="Q4"/>
    <m/>
    <m/>
    <m/>
    <x v="2"/>
    <m/>
    <m/>
    <x v="0"/>
  </r>
  <r>
    <s v="MAJM01"/>
    <m/>
    <s v="Q4"/>
    <m/>
    <m/>
    <m/>
    <x v="2"/>
    <m/>
    <m/>
    <x v="0"/>
  </r>
  <r>
    <s v="EBJF01"/>
    <m/>
    <s v="Q3"/>
    <m/>
    <m/>
    <m/>
    <x v="2"/>
    <m/>
    <m/>
    <x v="3"/>
  </r>
  <r>
    <s v="EBJS01"/>
    <m/>
    <s v="Q3"/>
    <m/>
    <m/>
    <m/>
    <x v="2"/>
    <m/>
    <m/>
    <x v="3"/>
  </r>
  <r>
    <s v="EBJS05"/>
    <m/>
    <s v="Q3"/>
    <m/>
    <m/>
    <m/>
    <x v="2"/>
    <m/>
    <m/>
    <x v="3"/>
  </r>
  <r>
    <s v="EBJS09"/>
    <m/>
    <s v="Q3"/>
    <m/>
    <m/>
    <m/>
    <x v="2"/>
    <m/>
    <m/>
    <x v="3"/>
  </r>
  <r>
    <s v="EBSM02"/>
    <m/>
    <s v="Q3"/>
    <m/>
    <m/>
    <m/>
    <x v="2"/>
    <m/>
    <m/>
    <x v="3"/>
  </r>
  <r>
    <s v="FMNB02"/>
    <m/>
    <s v="Q2"/>
    <m/>
    <m/>
    <m/>
    <x v="2"/>
    <m/>
    <m/>
    <x v="1"/>
  </r>
  <r>
    <s v="FVPD03"/>
    <m/>
    <s v="Q1"/>
    <m/>
    <m/>
    <m/>
    <x v="2"/>
    <m/>
    <m/>
    <x v="2"/>
  </r>
  <r>
    <s v="FVSM01"/>
    <m/>
    <s v="Q1"/>
    <m/>
    <m/>
    <m/>
    <x v="2"/>
    <m/>
    <m/>
    <x v="2"/>
  </r>
  <r>
    <s v="FRCT03"/>
    <m/>
    <s v="Q2"/>
    <m/>
    <m/>
    <m/>
    <x v="2"/>
    <m/>
    <m/>
    <x v="1"/>
  </r>
  <r>
    <s v="GRCB01"/>
    <m/>
    <s v="Q1"/>
    <m/>
    <m/>
    <m/>
    <x v="2"/>
    <m/>
    <m/>
    <x v="2"/>
  </r>
  <r>
    <s v="GRCI03"/>
    <m/>
    <s v="Q1"/>
    <m/>
    <m/>
    <m/>
    <x v="2"/>
    <m/>
    <m/>
    <x v="2"/>
  </r>
  <r>
    <s v="GRIT01"/>
    <m/>
    <s v="Q1"/>
    <m/>
    <m/>
    <m/>
    <x v="2"/>
    <m/>
    <m/>
    <x v="2"/>
  </r>
  <r>
    <s v="GRJT01"/>
    <m/>
    <s v="Q1"/>
    <m/>
    <m/>
    <m/>
    <x v="2"/>
    <m/>
    <m/>
    <x v="2"/>
  </r>
  <r>
    <s v="GRLE01"/>
    <m/>
    <s v="Q1"/>
    <m/>
    <m/>
    <m/>
    <x v="2"/>
    <m/>
    <m/>
    <x v="2"/>
  </r>
  <r>
    <s v="GRSD01"/>
    <m/>
    <s v="Q1"/>
    <m/>
    <m/>
    <m/>
    <x v="2"/>
    <m/>
    <m/>
    <x v="2"/>
  </r>
  <r>
    <s v="GRVA02"/>
    <m/>
    <s v="Q1"/>
    <m/>
    <m/>
    <m/>
    <x v="2"/>
    <m/>
    <m/>
    <x v="2"/>
  </r>
  <r>
    <s v="GRVB01"/>
    <m/>
    <s v="Q1"/>
    <m/>
    <m/>
    <m/>
    <x v="2"/>
    <m/>
    <m/>
    <x v="2"/>
  </r>
  <r>
    <s v="GRVC01"/>
    <m/>
    <s v="Q1"/>
    <m/>
    <m/>
    <m/>
    <x v="2"/>
    <m/>
    <m/>
    <x v="2"/>
  </r>
  <r>
    <s v="GRVC02"/>
    <m/>
    <s v="Q1"/>
    <m/>
    <m/>
    <m/>
    <x v="2"/>
    <m/>
    <m/>
    <x v="2"/>
  </r>
  <r>
    <s v="IQMB01"/>
    <m/>
    <s v="Q1"/>
    <m/>
    <m/>
    <m/>
    <x v="2"/>
    <m/>
    <m/>
    <x v="2"/>
  </r>
  <r>
    <s v="IQRD01"/>
    <m/>
    <s v="Q1"/>
    <m/>
    <m/>
    <m/>
    <x v="2"/>
    <m/>
    <m/>
    <x v="2"/>
  </r>
  <r>
    <s v="ISJJ01"/>
    <m/>
    <s v="Q3"/>
    <m/>
    <m/>
    <m/>
    <x v="2"/>
    <m/>
    <m/>
    <x v="3"/>
  </r>
  <r>
    <s v="MCBT01"/>
    <m/>
    <s v="Q1"/>
    <m/>
    <m/>
    <m/>
    <x v="2"/>
    <m/>
    <m/>
    <x v="2"/>
  </r>
  <r>
    <s v="MCJA02"/>
    <m/>
    <s v="Q1"/>
    <m/>
    <m/>
    <m/>
    <x v="2"/>
    <m/>
    <m/>
    <x v="2"/>
  </r>
  <r>
    <s v="MCJP02"/>
    <m/>
    <s v="Q1"/>
    <m/>
    <m/>
    <m/>
    <x v="2"/>
    <m/>
    <m/>
    <x v="2"/>
  </r>
  <r>
    <s v="MCJP03"/>
    <m/>
    <s v="Q1"/>
    <m/>
    <m/>
    <m/>
    <x v="2"/>
    <m/>
    <m/>
    <x v="2"/>
  </r>
  <r>
    <s v="MCTB03"/>
    <m/>
    <s v="Q1"/>
    <m/>
    <m/>
    <m/>
    <x v="2"/>
    <m/>
    <m/>
    <x v="2"/>
  </r>
  <r>
    <s v="MCVM03"/>
    <m/>
    <s v="Q1"/>
    <m/>
    <m/>
    <m/>
    <x v="2"/>
    <m/>
    <m/>
    <x v="2"/>
  </r>
  <r>
    <s v="MCVO01"/>
    <m/>
    <s v="Q1"/>
    <m/>
    <m/>
    <m/>
    <x v="2"/>
    <m/>
    <m/>
    <x v="2"/>
  </r>
  <r>
    <s v="MCVP01"/>
    <m/>
    <s v="Q1"/>
    <m/>
    <m/>
    <m/>
    <x v="2"/>
    <m/>
    <m/>
    <x v="2"/>
  </r>
  <r>
    <s v="SICH01"/>
    <m/>
    <s v="Q1"/>
    <m/>
    <m/>
    <m/>
    <x v="2"/>
    <m/>
    <m/>
    <x v="2"/>
  </r>
  <r>
    <s v="SLSPAA01"/>
    <m/>
    <s v="Q1"/>
    <m/>
    <m/>
    <m/>
    <x v="2"/>
    <m/>
    <m/>
    <x v="2"/>
  </r>
  <r>
    <s v="SLSPAC01"/>
    <m/>
    <s v="Q1"/>
    <m/>
    <m/>
    <m/>
    <x v="2"/>
    <m/>
    <m/>
    <x v="2"/>
  </r>
  <r>
    <s v="SLSPBE04"/>
    <m/>
    <s v="Q1"/>
    <m/>
    <m/>
    <m/>
    <x v="2"/>
    <m/>
    <m/>
    <x v="2"/>
  </r>
  <r>
    <s v="SLSPBE05"/>
    <m/>
    <s v="Q1"/>
    <m/>
    <m/>
    <m/>
    <x v="2"/>
    <m/>
    <m/>
    <x v="2"/>
  </r>
  <r>
    <s v="ISRB01"/>
    <m/>
    <s v="Q3"/>
    <m/>
    <m/>
    <m/>
    <x v="2"/>
    <m/>
    <m/>
    <x v="3"/>
  </r>
  <r>
    <s v="ISSH01"/>
    <m/>
    <s v="Q3"/>
    <m/>
    <m/>
    <m/>
    <x v="2"/>
    <m/>
    <m/>
    <x v="3"/>
  </r>
  <r>
    <s v="IPJP01"/>
    <m/>
    <s v="Q2"/>
    <m/>
    <m/>
    <m/>
    <x v="2"/>
    <m/>
    <m/>
    <x v="1"/>
  </r>
  <r>
    <s v="ITSL02"/>
    <m/>
    <s v="Q2"/>
    <m/>
    <m/>
    <m/>
    <x v="2"/>
    <m/>
    <m/>
    <x v="1"/>
  </r>
  <r>
    <s v="MRFD01"/>
    <m/>
    <s v="Q2"/>
    <m/>
    <m/>
    <m/>
    <x v="2"/>
    <m/>
    <m/>
    <x v="1"/>
  </r>
  <r>
    <s v="MRCM01"/>
    <m/>
    <s v="Q2"/>
    <m/>
    <m/>
    <m/>
    <x v="2"/>
    <m/>
    <m/>
    <x v="1"/>
  </r>
  <r>
    <s v="MAJV02"/>
    <m/>
    <s v="Q4"/>
    <m/>
    <m/>
    <m/>
    <x v="2"/>
    <m/>
    <m/>
    <x v="0"/>
  </r>
  <r>
    <s v="MAJV03"/>
    <m/>
    <s v="Q4"/>
    <m/>
    <m/>
    <m/>
    <x v="2"/>
    <m/>
    <m/>
    <x v="0"/>
  </r>
  <r>
    <s v="MAMM01"/>
    <m/>
    <s v="Q4"/>
    <m/>
    <m/>
    <m/>
    <x v="2"/>
    <m/>
    <m/>
    <x v="0"/>
  </r>
  <r>
    <s v="MAMM02"/>
    <m/>
    <s v="Q4"/>
    <m/>
    <m/>
    <m/>
    <x v="2"/>
    <m/>
    <m/>
    <x v="0"/>
  </r>
  <r>
    <s v="MAMM03"/>
    <m/>
    <s v="Q4"/>
    <m/>
    <m/>
    <m/>
    <x v="2"/>
    <m/>
    <m/>
    <x v="0"/>
  </r>
  <r>
    <s v="MASJ01"/>
    <m/>
    <s v="Q4"/>
    <m/>
    <m/>
    <m/>
    <x v="2"/>
    <m/>
    <m/>
    <x v="0"/>
  </r>
  <r>
    <s v="MAVA02"/>
    <m/>
    <s v="Q4"/>
    <m/>
    <m/>
    <m/>
    <x v="2"/>
    <m/>
    <m/>
    <x v="0"/>
  </r>
  <r>
    <s v="MAVF01"/>
    <m/>
    <s v="Q4"/>
    <m/>
    <m/>
    <m/>
    <x v="2"/>
    <m/>
    <m/>
    <x v="0"/>
  </r>
  <r>
    <s v="RPIT01"/>
    <m/>
    <s v="Q4"/>
    <m/>
    <m/>
    <m/>
    <x v="2"/>
    <m/>
    <m/>
    <x v="0"/>
  </r>
  <r>
    <s v="SLSPEM07"/>
    <m/>
    <s v="Q1"/>
    <m/>
    <m/>
    <m/>
    <x v="2"/>
    <m/>
    <m/>
    <x v="2"/>
  </r>
  <r>
    <s v="SLSPEM09"/>
    <m/>
    <s v="Q1"/>
    <m/>
    <m/>
    <m/>
    <x v="2"/>
    <m/>
    <m/>
    <x v="2"/>
  </r>
  <r>
    <s v="SLSPJR04"/>
    <m/>
    <s v="Q2"/>
    <m/>
    <m/>
    <m/>
    <x v="2"/>
    <m/>
    <m/>
    <x v="1"/>
  </r>
  <r>
    <s v="SACT03"/>
    <m/>
    <s v="Q4"/>
    <m/>
    <m/>
    <m/>
    <x v="2"/>
    <m/>
    <m/>
    <x v="0"/>
  </r>
  <r>
    <s v="SAJS01"/>
    <m/>
    <s v="Q4"/>
    <m/>
    <m/>
    <m/>
    <x v="2"/>
    <m/>
    <m/>
    <x v="0"/>
  </r>
  <r>
    <s v="SANO01"/>
    <m/>
    <s v="Q4"/>
    <m/>
    <m/>
    <m/>
    <x v="2"/>
    <m/>
    <m/>
    <x v="0"/>
  </r>
  <r>
    <s v="SAPI32"/>
    <m/>
    <s v="Q4"/>
    <m/>
    <m/>
    <m/>
    <x v="2"/>
    <m/>
    <m/>
    <x v="0"/>
  </r>
  <r>
    <s v="SASD01"/>
    <m/>
    <s v="Q4"/>
    <m/>
    <m/>
    <m/>
    <x v="2"/>
    <m/>
    <m/>
    <x v="0"/>
  </r>
  <r>
    <s v="SAVR02"/>
    <m/>
    <s v="Q4"/>
    <m/>
    <m/>
    <m/>
    <x v="2"/>
    <m/>
    <m/>
    <x v="0"/>
  </r>
  <r>
    <s v="SBBN01"/>
    <m/>
    <s v="Q4"/>
    <m/>
    <m/>
    <m/>
    <x v="2"/>
    <m/>
    <m/>
    <x v="0"/>
  </r>
  <r>
    <s v="SBBT01"/>
    <m/>
    <s v="Q4"/>
    <m/>
    <m/>
    <m/>
    <x v="2"/>
    <m/>
    <m/>
    <x v="0"/>
  </r>
  <r>
    <s v="SBJR01"/>
    <m/>
    <s v="Q4"/>
    <m/>
    <m/>
    <m/>
    <x v="2"/>
    <m/>
    <m/>
    <x v="0"/>
  </r>
  <r>
    <s v="SBMN01"/>
    <m/>
    <s v="Q4"/>
    <m/>
    <m/>
    <m/>
    <x v="2"/>
    <m/>
    <m/>
    <x v="0"/>
  </r>
  <r>
    <s v="SCFN01"/>
    <m/>
    <s v="Q4"/>
    <m/>
    <m/>
    <m/>
    <x v="2"/>
    <m/>
    <m/>
    <x v="0"/>
  </r>
  <r>
    <s v="SLSPBV02"/>
    <m/>
    <s v="Q4"/>
    <m/>
    <m/>
    <m/>
    <x v="2"/>
    <m/>
    <m/>
    <x v="0"/>
  </r>
  <r>
    <s v="SLSPBV14"/>
    <m/>
    <s v="Q4"/>
    <m/>
    <m/>
    <m/>
    <x v="2"/>
    <m/>
    <m/>
    <x v="0"/>
  </r>
  <r>
    <s v="SLSNTM01"/>
    <m/>
    <s v="Q2"/>
    <m/>
    <m/>
    <m/>
    <x v="2"/>
    <m/>
    <m/>
    <x v="1"/>
  </r>
  <r>
    <s v="SLSNFZ01"/>
    <m/>
    <s v="Q2"/>
    <m/>
    <m/>
    <m/>
    <x v="2"/>
    <m/>
    <m/>
    <x v="1"/>
  </r>
  <r>
    <s v="SLSPAI07"/>
    <m/>
    <s v="Q3"/>
    <m/>
    <m/>
    <m/>
    <x v="2"/>
    <m/>
    <m/>
    <x v="3"/>
  </r>
  <r>
    <s v="SLSPLJ05"/>
    <m/>
    <s v="Q1"/>
    <m/>
    <m/>
    <m/>
    <x v="2"/>
    <m/>
    <m/>
    <x v="2"/>
  </r>
  <r>
    <s v="SLSPBU02"/>
    <m/>
    <s v="Q3"/>
    <m/>
    <m/>
    <m/>
    <x v="2"/>
    <m/>
    <m/>
    <x v="3"/>
  </r>
  <r>
    <s v="SLSPBU03"/>
    <m/>
    <s v="Q3"/>
    <m/>
    <m/>
    <m/>
    <x v="2"/>
    <m/>
    <m/>
    <x v="3"/>
  </r>
  <r>
    <s v="SLSPBF01"/>
    <m/>
    <s v="Q2"/>
    <m/>
    <m/>
    <m/>
    <x v="2"/>
    <m/>
    <m/>
    <x v="1"/>
  </r>
  <r>
    <s v="SLSPBT04"/>
    <m/>
    <s v="Q2"/>
    <m/>
    <m/>
    <m/>
    <x v="2"/>
    <m/>
    <m/>
    <x v="1"/>
  </r>
  <r>
    <s v="SLSPBU04"/>
    <m/>
    <s v="Q3"/>
    <m/>
    <m/>
    <m/>
    <x v="2"/>
    <m/>
    <m/>
    <x v="3"/>
  </r>
  <r>
    <s v="SLSPBU11"/>
    <m/>
    <s v="Q3"/>
    <m/>
    <m/>
    <m/>
    <x v="2"/>
    <m/>
    <m/>
    <x v="3"/>
  </r>
  <r>
    <s v="SLSPBU14"/>
    <m/>
    <s v="Q3"/>
    <m/>
    <m/>
    <m/>
    <x v="2"/>
    <m/>
    <m/>
    <x v="3"/>
  </r>
  <r>
    <s v="SLSPCB04"/>
    <m/>
    <s v="Q3"/>
    <m/>
    <m/>
    <m/>
    <x v="2"/>
    <m/>
    <m/>
    <x v="3"/>
  </r>
  <r>
    <s v="SLSPCB05"/>
    <m/>
    <s v="Q3"/>
    <m/>
    <m/>
    <m/>
    <x v="2"/>
    <m/>
    <m/>
    <x v="3"/>
  </r>
  <r>
    <s v="SLSPCB07"/>
    <m/>
    <s v="Q3"/>
    <m/>
    <m/>
    <m/>
    <x v="2"/>
    <m/>
    <m/>
    <x v="3"/>
  </r>
  <r>
    <s v="SLSPCG04"/>
    <m/>
    <s v="Q3"/>
    <m/>
    <m/>
    <m/>
    <x v="2"/>
    <m/>
    <m/>
    <x v="3"/>
  </r>
  <r>
    <s v="SLSPCY04"/>
    <m/>
    <s v="Q4"/>
    <m/>
    <m/>
    <m/>
    <x v="2"/>
    <m/>
    <m/>
    <x v="0"/>
  </r>
  <r>
    <s v="SLSPIP01"/>
    <m/>
    <s v="Q4"/>
    <m/>
    <m/>
    <m/>
    <x v="2"/>
    <m/>
    <m/>
    <x v="0"/>
  </r>
  <r>
    <s v="SLSPCG08"/>
    <m/>
    <s v="Q3"/>
    <m/>
    <m/>
    <m/>
    <x v="2"/>
    <m/>
    <m/>
    <x v="3"/>
  </r>
  <r>
    <s v="SLSPSB03"/>
    <m/>
    <s v="Q1"/>
    <m/>
    <m/>
    <m/>
    <x v="2"/>
    <m/>
    <m/>
    <x v="2"/>
  </r>
  <r>
    <s v="SLSPCL02"/>
    <m/>
    <s v="Q3"/>
    <m/>
    <m/>
    <m/>
    <x v="2"/>
    <m/>
    <m/>
    <x v="3"/>
  </r>
  <r>
    <s v="SLSPJP43"/>
    <m/>
    <s v="Q4"/>
    <m/>
    <m/>
    <m/>
    <x v="2"/>
    <m/>
    <m/>
    <x v="0"/>
  </r>
  <r>
    <s v="SLSPLB01"/>
    <m/>
    <s v="Q4"/>
    <m/>
    <m/>
    <m/>
    <x v="2"/>
    <m/>
    <m/>
    <x v="0"/>
  </r>
  <r>
    <s v="SLSPLB06"/>
    <m/>
    <s v="Q4"/>
    <m/>
    <m/>
    <m/>
    <x v="2"/>
    <m/>
    <m/>
    <x v="0"/>
  </r>
  <r>
    <s v="SLSPJR01"/>
    <m/>
    <s v="Q2"/>
    <m/>
    <m/>
    <m/>
    <x v="2"/>
    <m/>
    <m/>
    <x v="1"/>
  </r>
  <r>
    <s v="SLSPJR02"/>
    <m/>
    <s v="Q2"/>
    <m/>
    <m/>
    <m/>
    <x v="2"/>
    <m/>
    <m/>
    <x v="1"/>
  </r>
  <r>
    <s v="SLSPJR03"/>
    <m/>
    <s v="Q2"/>
    <m/>
    <m/>
    <m/>
    <x v="2"/>
    <m/>
    <m/>
    <x v="1"/>
  </r>
  <r>
    <s v="SLSPSL04"/>
    <m/>
    <s v="Q1"/>
    <m/>
    <m/>
    <m/>
    <x v="2"/>
    <m/>
    <m/>
    <x v="2"/>
  </r>
  <r>
    <s v="SLSPIB03"/>
    <m/>
    <s v="Q3"/>
    <m/>
    <m/>
    <m/>
    <x v="2"/>
    <m/>
    <m/>
    <x v="3"/>
  </r>
  <r>
    <s v="SLSPIB04"/>
    <m/>
    <s v="Q3"/>
    <m/>
    <m/>
    <m/>
    <x v="2"/>
    <m/>
    <m/>
    <x v="3"/>
  </r>
  <r>
    <s v="SLSPMN03"/>
    <m/>
    <s v="Q2"/>
    <m/>
    <m/>
    <m/>
    <x v="2"/>
    <m/>
    <m/>
    <x v="1"/>
  </r>
  <r>
    <s v="SLSPIB13"/>
    <m/>
    <s v="Q3"/>
    <m/>
    <m/>
    <m/>
    <x v="2"/>
    <m/>
    <m/>
    <x v="3"/>
  </r>
  <r>
    <s v="SLSPPI02"/>
    <m/>
    <s v="Q2"/>
    <m/>
    <m/>
    <m/>
    <x v="2"/>
    <m/>
    <m/>
    <x v="1"/>
  </r>
  <r>
    <s v="SLSPPI03"/>
    <m/>
    <s v="Q2"/>
    <m/>
    <m/>
    <m/>
    <x v="2"/>
    <m/>
    <m/>
    <x v="1"/>
  </r>
  <r>
    <s v="SLSPPZ06"/>
    <m/>
    <s v="Q2"/>
    <m/>
    <m/>
    <m/>
    <x v="2"/>
    <m/>
    <m/>
    <x v="1"/>
  </r>
  <r>
    <s v="SLSPSU07"/>
    <m/>
    <s v="Q1"/>
    <m/>
    <m/>
    <m/>
    <x v="2"/>
    <m/>
    <m/>
    <x v="2"/>
  </r>
  <r>
    <s v="SLSPRE21"/>
    <m/>
    <s v="Q4"/>
    <m/>
    <m/>
    <m/>
    <x v="2"/>
    <m/>
    <m/>
    <x v="0"/>
  </r>
  <r>
    <s v="SLSPSG05"/>
    <m/>
    <s v="Q2"/>
    <m/>
    <m/>
    <m/>
    <x v="2"/>
    <m/>
    <m/>
    <x v="1"/>
  </r>
  <r>
    <s v="SLSPSG06"/>
    <m/>
    <s v="Q2"/>
    <m/>
    <m/>
    <m/>
    <x v="2"/>
    <m/>
    <m/>
    <x v="1"/>
  </r>
  <r>
    <s v="SLSPST01"/>
    <m/>
    <s v="Q2"/>
    <m/>
    <m/>
    <m/>
    <x v="2"/>
    <m/>
    <m/>
    <x v="1"/>
  </r>
  <r>
    <s v="SLSPST02"/>
    <m/>
    <s v="Q2"/>
    <m/>
    <m/>
    <m/>
    <x v="2"/>
    <m/>
    <m/>
    <x v="1"/>
  </r>
  <r>
    <s v="SLSPST06"/>
    <m/>
    <s v="Q2"/>
    <m/>
    <m/>
    <m/>
    <x v="2"/>
    <m/>
    <m/>
    <x v="1"/>
  </r>
  <r>
    <s v="SLSPJQ02"/>
    <m/>
    <s v="Q3"/>
    <m/>
    <m/>
    <m/>
    <x v="2"/>
    <m/>
    <m/>
    <x v="3"/>
  </r>
  <r>
    <s v="SLSPVF07"/>
    <m/>
    <s v="Q1"/>
    <m/>
    <m/>
    <m/>
    <x v="2"/>
    <m/>
    <m/>
    <x v="2"/>
  </r>
  <r>
    <s v="SLSPJQ12"/>
    <m/>
    <s v="Q3"/>
    <m/>
    <m/>
    <m/>
    <x v="2"/>
    <m/>
    <m/>
    <x v="3"/>
  </r>
  <r>
    <s v="SLSPSE19"/>
    <m/>
    <s v="Q4"/>
    <m/>
    <m/>
    <m/>
    <x v="2"/>
    <m/>
    <m/>
    <x v="0"/>
  </r>
  <r>
    <s v="SLSPVG11"/>
    <m/>
    <s v="Q2"/>
    <m/>
    <m/>
    <m/>
    <x v="2"/>
    <m/>
    <m/>
    <x v="1"/>
  </r>
  <r>
    <s v="SLSPJS14"/>
    <m/>
    <s v="Q3"/>
    <m/>
    <m/>
    <m/>
    <x v="2"/>
    <m/>
    <m/>
    <x v="3"/>
  </r>
  <r>
    <s v="SLSPJS17"/>
    <m/>
    <s v="Q3"/>
    <m/>
    <m/>
    <m/>
    <x v="2"/>
    <m/>
    <m/>
    <x v="3"/>
  </r>
  <r>
    <s v="SLSPJS18"/>
    <m/>
    <s v="Q3"/>
    <m/>
    <m/>
    <m/>
    <x v="2"/>
    <m/>
    <m/>
    <x v="3"/>
  </r>
  <r>
    <s v="SLSPMM08"/>
    <m/>
    <s v="Q3"/>
    <m/>
    <m/>
    <m/>
    <x v="2"/>
    <m/>
    <m/>
    <x v="3"/>
  </r>
  <r>
    <s v="SLSPLP20"/>
    <m/>
    <s v="Q2"/>
    <m/>
    <m/>
    <m/>
    <x v="2"/>
    <m/>
    <m/>
    <x v="1"/>
  </r>
  <r>
    <s v="SLSPMM21"/>
    <m/>
    <s v="Q3"/>
    <m/>
    <m/>
    <m/>
    <x v="2"/>
    <m/>
    <m/>
    <x v="3"/>
  </r>
  <r>
    <s v="SLSPMR03"/>
    <m/>
    <s v="Q3"/>
    <m/>
    <m/>
    <m/>
    <x v="2"/>
    <m/>
    <m/>
    <x v="3"/>
  </r>
  <r>
    <s v="SLSPMR04"/>
    <m/>
    <s v="Q3"/>
    <m/>
    <m/>
    <m/>
    <x v="2"/>
    <m/>
    <m/>
    <x v="3"/>
  </r>
  <r>
    <s v="SLSPPN03"/>
    <m/>
    <s v="Q3"/>
    <m/>
    <m/>
    <m/>
    <x v="2"/>
    <m/>
    <m/>
    <x v="3"/>
  </r>
  <r>
    <s v="SLSPPN07"/>
    <m/>
    <s v="Q3"/>
    <m/>
    <m/>
    <m/>
    <x v="2"/>
    <m/>
    <m/>
    <x v="3"/>
  </r>
  <r>
    <s v="SLSBVD02"/>
    <m/>
    <s v="Q4"/>
    <m/>
    <m/>
    <m/>
    <x v="2"/>
    <m/>
    <m/>
    <x v="0"/>
  </r>
  <r>
    <s v="SLSPRT01"/>
    <m/>
    <s v="Q3"/>
    <m/>
    <m/>
    <m/>
    <x v="2"/>
    <m/>
    <m/>
    <x v="3"/>
  </r>
  <r>
    <s v="SP8156"/>
    <m/>
    <s v="Q4"/>
    <m/>
    <m/>
    <m/>
    <x v="2"/>
    <m/>
    <m/>
    <x v="0"/>
  </r>
  <r>
    <s v="SLSPST08"/>
    <m/>
    <s v="Q2"/>
    <m/>
    <m/>
    <m/>
    <x v="2"/>
    <m/>
    <m/>
    <x v="1"/>
  </r>
  <r>
    <s v="SP3523"/>
    <m/>
    <s v="Q1"/>
    <m/>
    <m/>
    <m/>
    <x v="2"/>
    <m/>
    <m/>
    <x v="2"/>
  </r>
  <r>
    <s v="SLSPSM05"/>
    <m/>
    <s v="Q3"/>
    <m/>
    <m/>
    <m/>
    <x v="2"/>
    <m/>
    <m/>
    <x v="3"/>
  </r>
  <r>
    <s v="SP8215"/>
    <m/>
    <s v="Q4"/>
    <m/>
    <m/>
    <m/>
    <x v="2"/>
    <m/>
    <m/>
    <x v="0"/>
  </r>
  <r>
    <s v="SLSPSM30"/>
    <m/>
    <s v="Q3"/>
    <m/>
    <m/>
    <m/>
    <x v="2"/>
    <m/>
    <m/>
    <x v="3"/>
  </r>
  <r>
    <s v="SP8218"/>
    <m/>
    <s v="Q4"/>
    <m/>
    <m/>
    <m/>
    <x v="2"/>
    <m/>
    <m/>
    <x v="0"/>
  </r>
  <r>
    <s v="SLSPMN07"/>
    <m/>
    <s v="Q2"/>
    <m/>
    <m/>
    <m/>
    <x v="2"/>
    <m/>
    <m/>
    <x v="1"/>
  </r>
  <r>
    <s v="SLSPVA04"/>
    <m/>
    <s v="Q3"/>
    <m/>
    <m/>
    <m/>
    <x v="2"/>
    <m/>
    <m/>
    <x v="3"/>
  </r>
  <r>
    <s v="SLDDVC03"/>
    <m/>
    <s v="Q4"/>
    <m/>
    <m/>
    <m/>
    <x v="2"/>
    <m/>
    <m/>
    <x v="0"/>
  </r>
  <r>
    <s v="SLDDJM01"/>
    <m/>
    <s v="Q4"/>
    <m/>
    <m/>
    <m/>
    <x v="2"/>
    <m/>
    <m/>
    <x v="0"/>
  </r>
  <r>
    <s v="SLMABE08"/>
    <m/>
    <s v="Q4"/>
    <m/>
    <m/>
    <m/>
    <x v="2"/>
    <m/>
    <m/>
    <x v="0"/>
  </r>
  <r>
    <s v="SP8434"/>
    <m/>
    <s v="Q4"/>
    <m/>
    <m/>
    <m/>
    <x v="2"/>
    <m/>
    <m/>
    <x v="0"/>
  </r>
  <r>
    <s v="SLMAJD01"/>
    <m/>
    <s v="Q4"/>
    <m/>
    <m/>
    <m/>
    <x v="2"/>
    <m/>
    <m/>
    <x v="0"/>
  </r>
  <r>
    <s v="SP8438"/>
    <m/>
    <s v="Q4"/>
    <m/>
    <m/>
    <m/>
    <x v="2"/>
    <m/>
    <m/>
    <x v="0"/>
  </r>
  <r>
    <s v="SLSPPN38"/>
    <m/>
    <s v="Q3"/>
    <m/>
    <m/>
    <m/>
    <x v="2"/>
    <m/>
    <m/>
    <x v="3"/>
  </r>
  <r>
    <s v="SLSPPZ28"/>
    <m/>
    <s v="Q2"/>
    <m/>
    <m/>
    <m/>
    <x v="2"/>
    <m/>
    <m/>
    <x v="1"/>
  </r>
  <r>
    <s v="SLGRCT04"/>
    <m/>
    <s v="Q1"/>
    <m/>
    <m/>
    <m/>
    <x v="2"/>
    <m/>
    <m/>
    <x v="2"/>
  </r>
  <r>
    <s v="SP7097"/>
    <m/>
    <s v="Q1"/>
    <m/>
    <m/>
    <m/>
    <x v="2"/>
    <m/>
    <m/>
    <x v="2"/>
  </r>
  <r>
    <s v="SLSPCD29"/>
    <m/>
    <s v="Q3"/>
    <m/>
    <m/>
    <m/>
    <x v="2"/>
    <m/>
    <m/>
    <x v="3"/>
  </r>
  <r>
    <s v="SLSPSM49"/>
    <m/>
    <s v="Q3"/>
    <m/>
    <m/>
    <m/>
    <x v="2"/>
    <m/>
    <m/>
    <x v="3"/>
  </r>
  <r>
    <s v="SP5450"/>
    <m/>
    <s v="Q3"/>
    <m/>
    <m/>
    <m/>
    <x v="2"/>
    <m/>
    <m/>
    <x v="3"/>
  </r>
  <r>
    <s v="SP7908"/>
    <m/>
    <s v="Q1"/>
    <m/>
    <m/>
    <m/>
    <x v="2"/>
    <m/>
    <m/>
    <x v="2"/>
  </r>
  <r>
    <s v="SLPAVL01"/>
    <m/>
    <s v="Q1"/>
    <m/>
    <m/>
    <m/>
    <x v="2"/>
    <m/>
    <m/>
    <x v="2"/>
  </r>
  <r>
    <s v="SLMCVM06"/>
    <m/>
    <s v="Q1"/>
    <m/>
    <m/>
    <m/>
    <x v="2"/>
    <m/>
    <m/>
    <x v="2"/>
  </r>
  <r>
    <s v="SP8831"/>
    <m/>
    <s v="Q1"/>
    <m/>
    <m/>
    <m/>
    <x v="2"/>
    <m/>
    <m/>
    <x v="2"/>
  </r>
  <r>
    <s v="SP8832"/>
    <m/>
    <s v="Q1"/>
    <m/>
    <m/>
    <m/>
    <x v="2"/>
    <m/>
    <m/>
    <x v="2"/>
  </r>
  <r>
    <s v="SP8838"/>
    <m/>
    <s v="Q1"/>
    <m/>
    <m/>
    <m/>
    <x v="2"/>
    <m/>
    <m/>
    <x v="2"/>
  </r>
  <r>
    <s v="SP8841"/>
    <m/>
    <s v="Q1"/>
    <m/>
    <m/>
    <m/>
    <x v="2"/>
    <m/>
    <m/>
    <x v="2"/>
  </r>
  <r>
    <s v="SLSP052M"/>
    <m/>
    <s v="Q1"/>
    <m/>
    <m/>
    <m/>
    <x v="2"/>
    <m/>
    <m/>
    <x v="2"/>
  </r>
  <r>
    <s v="SLSP051M"/>
    <m/>
    <s v="Q1"/>
    <m/>
    <m/>
    <m/>
    <x v="2"/>
    <m/>
    <m/>
    <x v="2"/>
  </r>
  <r>
    <s v="SLSP053M"/>
    <m/>
    <s v="Q1"/>
    <m/>
    <m/>
    <m/>
    <x v="2"/>
    <m/>
    <m/>
    <x v="2"/>
  </r>
  <r>
    <s v="EBSMRP"/>
    <m/>
    <s v="Q3"/>
    <m/>
    <m/>
    <m/>
    <x v="2"/>
    <m/>
    <m/>
    <x v="3"/>
  </r>
  <r>
    <s v="SP5624"/>
    <m/>
    <s v="Q3"/>
    <m/>
    <m/>
    <m/>
    <x v="2"/>
    <m/>
    <m/>
    <x v="3"/>
  </r>
  <r>
    <s v="SP0108"/>
    <m/>
    <s v="Q2"/>
    <m/>
    <m/>
    <m/>
    <x v="2"/>
    <m/>
    <m/>
    <x v="1"/>
  </r>
  <r>
    <s v="SP5522"/>
    <m/>
    <s v="Q2"/>
    <m/>
    <m/>
    <m/>
    <x v="2"/>
    <m/>
    <m/>
    <x v="1"/>
  </r>
  <r>
    <s v="BTTT01"/>
    <m/>
    <s v="STS"/>
    <m/>
    <m/>
    <m/>
    <x v="2"/>
    <m/>
    <m/>
    <x v="4"/>
  </r>
  <r>
    <s v="BTVI01"/>
    <m/>
    <s v="STS"/>
    <m/>
    <m/>
    <m/>
    <x v="2"/>
    <m/>
    <m/>
    <x v="4"/>
  </r>
  <r>
    <s v="BTCP01"/>
    <m/>
    <s v="STS"/>
    <m/>
    <m/>
    <m/>
    <x v="2"/>
    <m/>
    <m/>
    <x v="4"/>
  </r>
  <r>
    <s v="SI3219"/>
    <m/>
    <s v="STS"/>
    <m/>
    <m/>
    <m/>
    <x v="2"/>
    <m/>
    <m/>
    <x v="4"/>
  </r>
  <r>
    <s v="SI3210"/>
    <m/>
    <s v="STS"/>
    <m/>
    <m/>
    <m/>
    <x v="2"/>
    <m/>
    <m/>
    <x v="4"/>
  </r>
  <r>
    <s v="SP9987"/>
    <m/>
    <s v="STS"/>
    <m/>
    <m/>
    <m/>
    <x v="2"/>
    <m/>
    <m/>
    <x v="4"/>
  </r>
  <r>
    <s v="CYRD02"/>
    <m/>
    <s v="STS"/>
    <m/>
    <m/>
    <m/>
    <x v="2"/>
    <m/>
    <m/>
    <x v="4"/>
  </r>
  <r>
    <s v="CBAN01"/>
    <m/>
    <s v="STS"/>
    <m/>
    <m/>
    <m/>
    <x v="2"/>
    <m/>
    <m/>
    <x v="4"/>
  </r>
  <r>
    <s v="CBPG01"/>
    <m/>
    <s v="STS"/>
    <m/>
    <m/>
    <m/>
    <x v="2"/>
    <m/>
    <m/>
    <x v="4"/>
  </r>
  <r>
    <s v="CBSR01"/>
    <m/>
    <s v="STS"/>
    <m/>
    <m/>
    <m/>
    <x v="2"/>
    <m/>
    <m/>
    <x v="4"/>
  </r>
  <r>
    <s v="SI3452"/>
    <m/>
    <s v="STS"/>
    <m/>
    <m/>
    <m/>
    <x v="2"/>
    <m/>
    <m/>
    <x v="4"/>
  </r>
  <r>
    <s v="ELCT01"/>
    <m/>
    <s v="STS"/>
    <m/>
    <m/>
    <m/>
    <x v="2"/>
    <m/>
    <m/>
    <x v="4"/>
  </r>
  <r>
    <s v="GJLP01"/>
    <m/>
    <s v="STS"/>
    <m/>
    <m/>
    <m/>
    <x v="2"/>
    <m/>
    <m/>
    <x v="4"/>
  </r>
  <r>
    <s v="SI3116"/>
    <m/>
    <s v="STS"/>
    <m/>
    <m/>
    <m/>
    <x v="2"/>
    <m/>
    <m/>
    <x v="4"/>
  </r>
  <r>
    <s v="SI3122"/>
    <m/>
    <s v="STS"/>
    <m/>
    <m/>
    <m/>
    <x v="2"/>
    <m/>
    <m/>
    <x v="4"/>
  </r>
  <r>
    <s v="INCI01"/>
    <m/>
    <s v="STS"/>
    <m/>
    <m/>
    <m/>
    <x v="2"/>
    <m/>
    <m/>
    <x v="4"/>
  </r>
  <r>
    <s v="MURD10"/>
    <m/>
    <s v="STS"/>
    <m/>
    <m/>
    <m/>
    <x v="2"/>
    <m/>
    <m/>
    <x v="4"/>
  </r>
  <r>
    <s v="PRBE01"/>
    <m/>
    <s v="STS"/>
    <m/>
    <m/>
    <m/>
    <x v="2"/>
    <m/>
    <m/>
    <x v="4"/>
  </r>
  <r>
    <s v="SI3045"/>
    <m/>
    <s v="STS"/>
    <m/>
    <m/>
    <m/>
    <x v="2"/>
    <m/>
    <m/>
    <x v="4"/>
  </r>
  <r>
    <s v="ATJM01"/>
    <m/>
    <s v="JAI"/>
    <m/>
    <m/>
    <m/>
    <x v="2"/>
    <m/>
    <m/>
    <x v="5"/>
  </r>
  <r>
    <s v="ATJP01"/>
    <m/>
    <s v="JAI"/>
    <m/>
    <m/>
    <m/>
    <x v="2"/>
    <m/>
    <m/>
    <x v="5"/>
  </r>
  <r>
    <s v="ATJI01"/>
    <m/>
    <s v="JAI"/>
    <m/>
    <m/>
    <m/>
    <x v="2"/>
    <m/>
    <m/>
    <x v="5"/>
  </r>
  <r>
    <s v="IAJI01"/>
    <m/>
    <s v="JAI"/>
    <m/>
    <m/>
    <m/>
    <x v="2"/>
    <m/>
    <m/>
    <x v="5"/>
  </r>
  <r>
    <s v="IAJF01"/>
    <m/>
    <s v="JAI"/>
    <m/>
    <m/>
    <m/>
    <x v="2"/>
    <m/>
    <m/>
    <x v="5"/>
  </r>
  <r>
    <s v="ICCT01"/>
    <m/>
    <s v="JAI"/>
    <m/>
    <m/>
    <m/>
    <x v="2"/>
    <m/>
    <m/>
    <x v="5"/>
  </r>
  <r>
    <s v="SP7720"/>
    <m/>
    <s v="JAI"/>
    <m/>
    <m/>
    <m/>
    <x v="2"/>
    <m/>
    <m/>
    <x v="5"/>
  </r>
  <r>
    <s v="BAAH06"/>
    <m/>
    <s v="Q2"/>
    <m/>
    <m/>
    <m/>
    <x v="3"/>
    <m/>
    <m/>
    <x v="1"/>
  </r>
  <r>
    <s v="BAPC02"/>
    <m/>
    <s v="Q2"/>
    <m/>
    <m/>
    <m/>
    <x v="3"/>
    <m/>
    <m/>
    <x v="1"/>
  </r>
  <r>
    <s v="BAVN01"/>
    <m/>
    <s v="Q2"/>
    <m/>
    <m/>
    <m/>
    <x v="3"/>
    <m/>
    <m/>
    <x v="1"/>
  </r>
  <r>
    <s v="CRAE01"/>
    <m/>
    <s v="Q2"/>
    <m/>
    <m/>
    <m/>
    <x v="3"/>
    <m/>
    <m/>
    <x v="1"/>
  </r>
  <r>
    <s v="CRBS01"/>
    <m/>
    <s v="Q2"/>
    <m/>
    <m/>
    <m/>
    <x v="3"/>
    <m/>
    <m/>
    <x v="1"/>
  </r>
  <r>
    <s v="CRVH01"/>
    <m/>
    <s v="Q2"/>
    <m/>
    <m/>
    <m/>
    <x v="3"/>
    <m/>
    <m/>
    <x v="1"/>
  </r>
  <r>
    <s v="CRBS02"/>
    <m/>
    <s v="Q2"/>
    <m/>
    <m/>
    <m/>
    <x v="3"/>
    <m/>
    <m/>
    <x v="1"/>
  </r>
  <r>
    <s v="CRVM02"/>
    <m/>
    <s v="Q2"/>
    <m/>
    <m/>
    <m/>
    <x v="3"/>
    <m/>
    <m/>
    <x v="1"/>
  </r>
  <r>
    <s v="CRBS03"/>
    <m/>
    <s v="Q2"/>
    <m/>
    <m/>
    <m/>
    <x v="3"/>
    <m/>
    <m/>
    <x v="1"/>
  </r>
  <r>
    <s v="SP5118"/>
    <m/>
    <s v="Q2"/>
    <m/>
    <m/>
    <m/>
    <x v="3"/>
    <m/>
    <m/>
    <x v="1"/>
  </r>
  <r>
    <s v="COJP02"/>
    <m/>
    <s v="Q2"/>
    <m/>
    <m/>
    <m/>
    <x v="3"/>
    <m/>
    <m/>
    <x v="1"/>
  </r>
  <r>
    <s v="COSR01"/>
    <m/>
    <s v="Q2"/>
    <m/>
    <m/>
    <m/>
    <x v="3"/>
    <m/>
    <m/>
    <x v="1"/>
  </r>
  <r>
    <s v="COWU01"/>
    <m/>
    <s v="Q2"/>
    <m/>
    <m/>
    <m/>
    <x v="3"/>
    <m/>
    <m/>
    <x v="1"/>
  </r>
  <r>
    <s v="DDSN02"/>
    <m/>
    <s v="Q4"/>
    <m/>
    <m/>
    <m/>
    <x v="3"/>
    <m/>
    <m/>
    <x v="0"/>
  </r>
  <r>
    <s v="DDVC01"/>
    <m/>
    <s v="Q4"/>
    <m/>
    <m/>
    <m/>
    <x v="3"/>
    <m/>
    <m/>
    <x v="0"/>
  </r>
  <r>
    <s v="EBJS02"/>
    <m/>
    <s v="Q3"/>
    <m/>
    <m/>
    <m/>
    <x v="3"/>
    <m/>
    <m/>
    <x v="3"/>
  </r>
  <r>
    <s v="SP6624"/>
    <m/>
    <s v="Q2"/>
    <m/>
    <m/>
    <m/>
    <x v="3"/>
    <m/>
    <m/>
    <x v="1"/>
  </r>
  <r>
    <s v="SP6626"/>
    <m/>
    <s v="Q2"/>
    <m/>
    <m/>
    <m/>
    <x v="3"/>
    <m/>
    <m/>
    <x v="1"/>
  </r>
  <r>
    <s v="FVPD01"/>
    <m/>
    <s v="Q1"/>
    <m/>
    <m/>
    <m/>
    <x v="3"/>
    <m/>
    <m/>
    <x v="2"/>
  </r>
  <r>
    <s v="SP6609"/>
    <m/>
    <s v="Q2"/>
    <m/>
    <m/>
    <m/>
    <x v="3"/>
    <m/>
    <m/>
    <x v="1"/>
  </r>
  <r>
    <s v="GRCM02"/>
    <m/>
    <s v="Q1"/>
    <m/>
    <m/>
    <m/>
    <x v="3"/>
    <m/>
    <m/>
    <x v="2"/>
  </r>
  <r>
    <s v="GRIS01"/>
    <m/>
    <s v="Q1"/>
    <m/>
    <m/>
    <m/>
    <x v="3"/>
    <m/>
    <m/>
    <x v="2"/>
  </r>
  <r>
    <s v="GRJD02"/>
    <m/>
    <s v="Q1"/>
    <m/>
    <m/>
    <m/>
    <x v="3"/>
    <m/>
    <m/>
    <x v="2"/>
  </r>
  <r>
    <s v="GRML01"/>
    <m/>
    <s v="Q1"/>
    <m/>
    <m/>
    <m/>
    <x v="3"/>
    <m/>
    <m/>
    <x v="2"/>
  </r>
  <r>
    <s v="GRVB02"/>
    <m/>
    <s v="Q1"/>
    <m/>
    <m/>
    <m/>
    <x v="3"/>
    <m/>
    <m/>
    <x v="2"/>
  </r>
  <r>
    <s v="IQJM01"/>
    <m/>
    <s v="Q1"/>
    <m/>
    <m/>
    <m/>
    <x v="3"/>
    <m/>
    <m/>
    <x v="2"/>
  </r>
  <r>
    <s v="IQPV01"/>
    <m/>
    <s v="Q1"/>
    <m/>
    <m/>
    <m/>
    <x v="3"/>
    <m/>
    <m/>
    <x v="2"/>
  </r>
  <r>
    <s v="IQRM02"/>
    <m/>
    <s v="Q1"/>
    <m/>
    <m/>
    <m/>
    <x v="3"/>
    <m/>
    <m/>
    <x v="2"/>
  </r>
  <r>
    <s v="IQVJ01"/>
    <m/>
    <s v="Q1"/>
    <m/>
    <m/>
    <m/>
    <x v="3"/>
    <m/>
    <m/>
    <x v="2"/>
  </r>
  <r>
    <s v="SILB01"/>
    <m/>
    <s v="Q1"/>
    <m/>
    <m/>
    <m/>
    <x v="3"/>
    <m/>
    <m/>
    <x v="2"/>
  </r>
  <r>
    <s v="SLSPAA09"/>
    <m/>
    <s v="Q1"/>
    <m/>
    <m/>
    <m/>
    <x v="3"/>
    <m/>
    <m/>
    <x v="2"/>
  </r>
  <r>
    <s v="SLSPAC08"/>
    <m/>
    <s v="Q1"/>
    <m/>
    <m/>
    <m/>
    <x v="3"/>
    <m/>
    <m/>
    <x v="2"/>
  </r>
  <r>
    <s v="ISRP01"/>
    <m/>
    <s v="Q3"/>
    <m/>
    <m/>
    <m/>
    <x v="3"/>
    <m/>
    <m/>
    <x v="3"/>
  </r>
  <r>
    <s v="SLSPAI01"/>
    <m/>
    <s v="Q3"/>
    <m/>
    <m/>
    <m/>
    <x v="3"/>
    <m/>
    <m/>
    <x v="3"/>
  </r>
  <r>
    <s v="SLSPAI02"/>
    <m/>
    <s v="Q3"/>
    <m/>
    <m/>
    <m/>
    <x v="3"/>
    <m/>
    <m/>
    <x v="3"/>
  </r>
  <r>
    <s v="SLSPAI03"/>
    <m/>
    <s v="Q3"/>
    <m/>
    <m/>
    <m/>
    <x v="3"/>
    <m/>
    <m/>
    <x v="3"/>
  </r>
  <r>
    <s v="SLIPMF04"/>
    <m/>
    <s v="Q2"/>
    <m/>
    <m/>
    <m/>
    <x v="3"/>
    <m/>
    <m/>
    <x v="1"/>
  </r>
  <r>
    <s v="ITCN01"/>
    <m/>
    <s v="Q2"/>
    <m/>
    <m/>
    <m/>
    <x v="3"/>
    <m/>
    <m/>
    <x v="1"/>
  </r>
  <r>
    <s v="MRCE01"/>
    <m/>
    <s v="Q2"/>
    <m/>
    <m/>
    <m/>
    <x v="3"/>
    <m/>
    <m/>
    <x v="1"/>
  </r>
  <r>
    <s v="MAVA03"/>
    <m/>
    <s v="Q4"/>
    <m/>
    <m/>
    <m/>
    <x v="3"/>
    <m/>
    <m/>
    <x v="0"/>
  </r>
  <r>
    <s v="RPJB01"/>
    <m/>
    <s v="Q4"/>
    <m/>
    <m/>
    <m/>
    <x v="3"/>
    <m/>
    <m/>
    <x v="0"/>
  </r>
  <r>
    <s v="SA005M"/>
    <m/>
    <s v="Q4"/>
    <m/>
    <m/>
    <m/>
    <x v="3"/>
    <m/>
    <m/>
    <x v="0"/>
  </r>
  <r>
    <s v="SAAF01"/>
    <m/>
    <s v="Q4"/>
    <m/>
    <m/>
    <m/>
    <x v="3"/>
    <m/>
    <m/>
    <x v="0"/>
  </r>
  <r>
    <s v="SLSPCI07"/>
    <m/>
    <s v="Q1"/>
    <m/>
    <m/>
    <m/>
    <x v="3"/>
    <m/>
    <m/>
    <x v="2"/>
  </r>
  <r>
    <s v="SLSPIA09"/>
    <m/>
    <s v="Q1"/>
    <m/>
    <m/>
    <m/>
    <x v="3"/>
    <m/>
    <m/>
    <x v="2"/>
  </r>
  <r>
    <s v="OSVJ02"/>
    <m/>
    <s v="Q2"/>
    <m/>
    <m/>
    <m/>
    <x v="3"/>
    <m/>
    <m/>
    <x v="1"/>
  </r>
  <r>
    <s v="OSVR02"/>
    <m/>
    <s v="Q2"/>
    <m/>
    <m/>
    <m/>
    <x v="3"/>
    <m/>
    <m/>
    <x v="1"/>
  </r>
  <r>
    <s v="SLSPIT02"/>
    <m/>
    <s v="Q1"/>
    <m/>
    <m/>
    <m/>
    <x v="3"/>
    <m/>
    <m/>
    <x v="2"/>
  </r>
  <r>
    <s v="SACA09"/>
    <m/>
    <s v="Q4"/>
    <m/>
    <m/>
    <m/>
    <x v="3"/>
    <m/>
    <m/>
    <x v="0"/>
  </r>
  <r>
    <s v="SACM01"/>
    <m/>
    <s v="Q4"/>
    <m/>
    <m/>
    <m/>
    <x v="3"/>
    <m/>
    <m/>
    <x v="0"/>
  </r>
  <r>
    <s v="SLSPJC02"/>
    <m/>
    <s v="Q1"/>
    <m/>
    <m/>
    <m/>
    <x v="3"/>
    <m/>
    <m/>
    <x v="2"/>
  </r>
  <r>
    <s v="SAVB01"/>
    <m/>
    <s v="Q4"/>
    <m/>
    <m/>
    <m/>
    <x v="3"/>
    <m/>
    <m/>
    <x v="0"/>
  </r>
  <r>
    <s v="SAVR01"/>
    <m/>
    <s v="Q4"/>
    <m/>
    <m/>
    <m/>
    <x v="3"/>
    <m/>
    <m/>
    <x v="0"/>
  </r>
  <r>
    <s v="SBBT02"/>
    <m/>
    <s v="Q4"/>
    <m/>
    <m/>
    <m/>
    <x v="3"/>
    <m/>
    <m/>
    <x v="0"/>
  </r>
  <r>
    <s v="SBFZ03"/>
    <m/>
    <s v="Q4"/>
    <m/>
    <m/>
    <m/>
    <x v="3"/>
    <m/>
    <m/>
    <x v="0"/>
  </r>
  <r>
    <s v="SBMN02"/>
    <m/>
    <s v="Q4"/>
    <m/>
    <m/>
    <m/>
    <x v="3"/>
    <m/>
    <m/>
    <x v="0"/>
  </r>
  <r>
    <s v="SBVA01"/>
    <m/>
    <s v="Q4"/>
    <m/>
    <m/>
    <m/>
    <x v="3"/>
    <m/>
    <m/>
    <x v="0"/>
  </r>
  <r>
    <s v="SBVJ01"/>
    <m/>
    <s v="Q4"/>
    <m/>
    <m/>
    <m/>
    <x v="3"/>
    <m/>
    <m/>
    <x v="0"/>
  </r>
  <r>
    <s v="SBVL01"/>
    <m/>
    <s v="Q4"/>
    <m/>
    <m/>
    <m/>
    <x v="3"/>
    <m/>
    <m/>
    <x v="0"/>
  </r>
  <r>
    <s v="SCBV01"/>
    <m/>
    <s v="Q4"/>
    <m/>
    <m/>
    <m/>
    <x v="3"/>
    <m/>
    <m/>
    <x v="0"/>
  </r>
  <r>
    <s v="SLSPBV01"/>
    <m/>
    <s v="Q4"/>
    <m/>
    <m/>
    <m/>
    <x v="3"/>
    <m/>
    <m/>
    <x v="0"/>
  </r>
  <r>
    <s v="SLSPBV03"/>
    <m/>
    <s v="Q4"/>
    <m/>
    <m/>
    <m/>
    <x v="3"/>
    <m/>
    <m/>
    <x v="0"/>
  </r>
  <r>
    <s v="SLSPBV24"/>
    <m/>
    <s v="Q4"/>
    <m/>
    <m/>
    <m/>
    <x v="3"/>
    <m/>
    <m/>
    <x v="0"/>
  </r>
  <r>
    <s v="SLSPCO02"/>
    <m/>
    <s v="Q4"/>
    <m/>
    <m/>
    <m/>
    <x v="3"/>
    <m/>
    <m/>
    <x v="0"/>
  </r>
  <r>
    <s v="SLSPCO03"/>
    <m/>
    <s v="Q4"/>
    <m/>
    <m/>
    <m/>
    <x v="3"/>
    <m/>
    <m/>
    <x v="0"/>
  </r>
  <r>
    <s v="SLSPCO12"/>
    <m/>
    <s v="Q4"/>
    <m/>
    <m/>
    <m/>
    <x v="3"/>
    <m/>
    <m/>
    <x v="0"/>
  </r>
  <r>
    <s v="SLSNAH04"/>
    <m/>
    <s v="Q2"/>
    <m/>
    <m/>
    <m/>
    <x v="3"/>
    <m/>
    <m/>
    <x v="1"/>
  </r>
  <r>
    <s v="SLSPLJ04"/>
    <m/>
    <s v="Q1"/>
    <m/>
    <m/>
    <m/>
    <x v="3"/>
    <m/>
    <m/>
    <x v="2"/>
  </r>
  <r>
    <s v="SLSPLJ09"/>
    <m/>
    <s v="Q1"/>
    <m/>
    <m/>
    <m/>
    <x v="3"/>
    <m/>
    <m/>
    <x v="2"/>
  </r>
  <r>
    <s v="SLSPPC02"/>
    <m/>
    <s v="Q1"/>
    <m/>
    <m/>
    <m/>
    <x v="3"/>
    <m/>
    <m/>
    <x v="2"/>
  </r>
  <r>
    <s v="SLSPCS05"/>
    <m/>
    <s v="Q4"/>
    <m/>
    <m/>
    <m/>
    <x v="3"/>
    <m/>
    <m/>
    <x v="0"/>
  </r>
  <r>
    <s v="SLSPCS06"/>
    <m/>
    <s v="Q4"/>
    <m/>
    <m/>
    <m/>
    <x v="3"/>
    <m/>
    <m/>
    <x v="0"/>
  </r>
  <r>
    <s v="SLSPCS07"/>
    <m/>
    <s v="Q4"/>
    <m/>
    <m/>
    <m/>
    <x v="3"/>
    <m/>
    <m/>
    <x v="0"/>
  </r>
  <r>
    <s v="SLSPCS10"/>
    <m/>
    <s v="Q4"/>
    <m/>
    <m/>
    <m/>
    <x v="3"/>
    <m/>
    <m/>
    <x v="0"/>
  </r>
  <r>
    <s v="SLSPCB12"/>
    <m/>
    <s v="Q3"/>
    <m/>
    <m/>
    <m/>
    <x v="3"/>
    <m/>
    <m/>
    <x v="3"/>
  </r>
  <r>
    <s v="SLSPCB20"/>
    <m/>
    <s v="Q3"/>
    <m/>
    <m/>
    <m/>
    <x v="3"/>
    <m/>
    <m/>
    <x v="3"/>
  </r>
  <r>
    <s v="SLSPCD02"/>
    <m/>
    <s v="Q3"/>
    <m/>
    <m/>
    <m/>
    <x v="3"/>
    <m/>
    <m/>
    <x v="3"/>
  </r>
  <r>
    <s v="SLSPCY02"/>
    <m/>
    <s v="Q4"/>
    <m/>
    <m/>
    <m/>
    <x v="3"/>
    <m/>
    <m/>
    <x v="0"/>
  </r>
  <r>
    <s v="SLSPCD13"/>
    <m/>
    <s v="Q3"/>
    <m/>
    <m/>
    <m/>
    <x v="3"/>
    <m/>
    <m/>
    <x v="3"/>
  </r>
  <r>
    <s v="SLSPPH14"/>
    <m/>
    <s v="Q1"/>
    <m/>
    <m/>
    <m/>
    <x v="3"/>
    <m/>
    <m/>
    <x v="2"/>
  </r>
  <r>
    <s v="SLSPPR01"/>
    <m/>
    <s v="Q1"/>
    <m/>
    <m/>
    <m/>
    <x v="3"/>
    <m/>
    <m/>
    <x v="2"/>
  </r>
  <r>
    <s v="SLSPIP03"/>
    <m/>
    <s v="Q4"/>
    <m/>
    <m/>
    <m/>
    <x v="3"/>
    <m/>
    <m/>
    <x v="0"/>
  </r>
  <r>
    <s v="SLSPCG09"/>
    <m/>
    <s v="Q3"/>
    <m/>
    <m/>
    <m/>
    <x v="3"/>
    <m/>
    <m/>
    <x v="3"/>
  </r>
  <r>
    <s v="SLSPJP03"/>
    <m/>
    <s v="Q4"/>
    <m/>
    <m/>
    <m/>
    <x v="3"/>
    <m/>
    <m/>
    <x v="0"/>
  </r>
  <r>
    <s v="SLSPCV01"/>
    <m/>
    <s v="Q2"/>
    <m/>
    <m/>
    <m/>
    <x v="3"/>
    <m/>
    <m/>
    <x v="1"/>
  </r>
  <r>
    <s v="SLSPCV05"/>
    <m/>
    <s v="Q2"/>
    <m/>
    <m/>
    <m/>
    <x v="3"/>
    <m/>
    <m/>
    <x v="1"/>
  </r>
  <r>
    <s v="SLSPCV07"/>
    <m/>
    <s v="Q2"/>
    <m/>
    <m/>
    <m/>
    <x v="3"/>
    <m/>
    <m/>
    <x v="1"/>
  </r>
  <r>
    <s v="SLSPJP10"/>
    <m/>
    <s v="Q4"/>
    <m/>
    <m/>
    <m/>
    <x v="3"/>
    <m/>
    <m/>
    <x v="0"/>
  </r>
  <r>
    <s v="SLSPFO02"/>
    <m/>
    <s v="Q2"/>
    <m/>
    <m/>
    <m/>
    <x v="3"/>
    <m/>
    <m/>
    <x v="1"/>
  </r>
  <r>
    <s v="SLSPFO03"/>
    <m/>
    <s v="Q2"/>
    <m/>
    <m/>
    <m/>
    <x v="3"/>
    <m/>
    <m/>
    <x v="1"/>
  </r>
  <r>
    <s v="SLSPFO05"/>
    <m/>
    <s v="Q2"/>
    <m/>
    <m/>
    <m/>
    <x v="3"/>
    <m/>
    <m/>
    <x v="1"/>
  </r>
  <r>
    <s v="SLSPCL01"/>
    <m/>
    <s v="Q3"/>
    <m/>
    <m/>
    <m/>
    <x v="3"/>
    <m/>
    <m/>
    <x v="3"/>
  </r>
  <r>
    <s v="SLSPSB06"/>
    <m/>
    <s v="Q1"/>
    <m/>
    <m/>
    <m/>
    <x v="3"/>
    <m/>
    <m/>
    <x v="2"/>
  </r>
  <r>
    <s v="SLSPCL08"/>
    <m/>
    <s v="Q3"/>
    <m/>
    <m/>
    <m/>
    <x v="3"/>
    <m/>
    <m/>
    <x v="3"/>
  </r>
  <r>
    <s v="SLSPCL14"/>
    <m/>
    <s v="Q3"/>
    <m/>
    <m/>
    <m/>
    <x v="3"/>
    <m/>
    <m/>
    <x v="3"/>
  </r>
  <r>
    <s v="SLSPSI02"/>
    <m/>
    <s v="Q1"/>
    <m/>
    <m/>
    <m/>
    <x v="3"/>
    <m/>
    <m/>
    <x v="2"/>
  </r>
  <r>
    <s v="SLSPSI03"/>
    <m/>
    <s v="Q1"/>
    <m/>
    <m/>
    <m/>
    <x v="3"/>
    <m/>
    <m/>
    <x v="2"/>
  </r>
  <r>
    <s v="SLSPJP49"/>
    <m/>
    <s v="Q4"/>
    <m/>
    <m/>
    <m/>
    <x v="3"/>
    <m/>
    <m/>
    <x v="0"/>
  </r>
  <r>
    <s v="SLSPLB04"/>
    <m/>
    <s v="Q4"/>
    <m/>
    <m/>
    <m/>
    <x v="3"/>
    <m/>
    <m/>
    <x v="0"/>
  </r>
  <r>
    <s v="SLSPMC07"/>
    <m/>
    <s v="Q4"/>
    <m/>
    <m/>
    <m/>
    <x v="3"/>
    <m/>
    <m/>
    <x v="0"/>
  </r>
  <r>
    <s v="SLSPLI03"/>
    <m/>
    <s v="Q2"/>
    <m/>
    <m/>
    <m/>
    <x v="3"/>
    <m/>
    <m/>
    <x v="1"/>
  </r>
  <r>
    <s v="SLSPLP05"/>
    <m/>
    <s v="Q2"/>
    <m/>
    <m/>
    <m/>
    <x v="3"/>
    <m/>
    <m/>
    <x v="1"/>
  </r>
  <r>
    <s v="SLSPSU03"/>
    <m/>
    <s v="Q1"/>
    <m/>
    <m/>
    <m/>
    <x v="3"/>
    <m/>
    <m/>
    <x v="2"/>
  </r>
  <r>
    <s v="SLSPPT03"/>
    <m/>
    <s v="Q2"/>
    <m/>
    <m/>
    <m/>
    <x v="3"/>
    <m/>
    <m/>
    <x v="1"/>
  </r>
  <r>
    <s v="SLSPPT04"/>
    <m/>
    <s v="Q2"/>
    <m/>
    <m/>
    <m/>
    <x v="3"/>
    <m/>
    <m/>
    <x v="1"/>
  </r>
  <r>
    <s v="SLSPPT06"/>
    <m/>
    <s v="Q2"/>
    <m/>
    <m/>
    <m/>
    <x v="3"/>
    <m/>
    <m/>
    <x v="1"/>
  </r>
  <r>
    <s v="SLSPPT08"/>
    <m/>
    <s v="Q2"/>
    <m/>
    <m/>
    <m/>
    <x v="3"/>
    <m/>
    <m/>
    <x v="1"/>
  </r>
  <r>
    <s v="SLSPRP03"/>
    <m/>
    <s v="Q2"/>
    <m/>
    <m/>
    <m/>
    <x v="3"/>
    <m/>
    <m/>
    <x v="1"/>
  </r>
  <r>
    <s v="SLSPRP04"/>
    <m/>
    <s v="Q2"/>
    <m/>
    <m/>
    <m/>
    <x v="3"/>
    <m/>
    <m/>
    <x v="1"/>
  </r>
  <r>
    <s v="SLSPRE03"/>
    <m/>
    <s v="Q4"/>
    <m/>
    <m/>
    <m/>
    <x v="3"/>
    <m/>
    <m/>
    <x v="0"/>
  </r>
  <r>
    <s v="SLSPJQ03"/>
    <m/>
    <s v="Q3"/>
    <m/>
    <m/>
    <m/>
    <x v="3"/>
    <m/>
    <m/>
    <x v="3"/>
  </r>
  <r>
    <s v="SLSPVG02"/>
    <m/>
    <s v="Q2"/>
    <m/>
    <m/>
    <m/>
    <x v="3"/>
    <m/>
    <m/>
    <x v="1"/>
  </r>
  <r>
    <s v="SLSPVF09"/>
    <m/>
    <s v="Q1"/>
    <m/>
    <m/>
    <m/>
    <x v="3"/>
    <m/>
    <m/>
    <x v="2"/>
  </r>
  <r>
    <s v="SLSPSC06"/>
    <m/>
    <s v="Q4"/>
    <m/>
    <m/>
    <m/>
    <x v="3"/>
    <m/>
    <m/>
    <x v="0"/>
  </r>
  <r>
    <s v="SLSPJQ13"/>
    <m/>
    <s v="Q3"/>
    <m/>
    <m/>
    <m/>
    <x v="3"/>
    <m/>
    <m/>
    <x v="3"/>
  </r>
  <r>
    <s v="SLSPPZ05"/>
    <m/>
    <s v="Q2"/>
    <m/>
    <m/>
    <m/>
    <x v="3"/>
    <m/>
    <m/>
    <x v="1"/>
  </r>
  <r>
    <s v="SLSPJQ17"/>
    <m/>
    <s v="Q3"/>
    <m/>
    <m/>
    <m/>
    <x v="3"/>
    <m/>
    <m/>
    <x v="3"/>
  </r>
  <r>
    <s v="SLSPJQ24"/>
    <m/>
    <s v="Q3"/>
    <m/>
    <m/>
    <m/>
    <x v="3"/>
    <m/>
    <m/>
    <x v="3"/>
  </r>
  <r>
    <s v="SLSPJS05"/>
    <m/>
    <s v="Q3"/>
    <m/>
    <m/>
    <m/>
    <x v="3"/>
    <m/>
    <m/>
    <x v="3"/>
  </r>
  <r>
    <s v="SLSP011M"/>
    <m/>
    <s v="Q2"/>
    <m/>
    <m/>
    <m/>
    <x v="3"/>
    <m/>
    <m/>
    <x v="1"/>
  </r>
  <r>
    <s v="SLSPVM03"/>
    <m/>
    <s v="Q4"/>
    <m/>
    <m/>
    <m/>
    <x v="3"/>
    <m/>
    <m/>
    <x v="0"/>
  </r>
  <r>
    <s v="SLSPVM06"/>
    <m/>
    <s v="Q4"/>
    <m/>
    <m/>
    <m/>
    <x v="3"/>
    <m/>
    <m/>
    <x v="0"/>
  </r>
  <r>
    <s v="SLSPMM06"/>
    <m/>
    <s v="Q3"/>
    <m/>
    <m/>
    <m/>
    <x v="3"/>
    <m/>
    <m/>
    <x v="3"/>
  </r>
  <r>
    <s v="SLSPMM09"/>
    <m/>
    <s v="Q3"/>
    <m/>
    <m/>
    <m/>
    <x v="3"/>
    <m/>
    <m/>
    <x v="3"/>
  </r>
  <r>
    <s v="SLSPVM25"/>
    <m/>
    <s v="Q4"/>
    <m/>
    <m/>
    <m/>
    <x v="3"/>
    <m/>
    <m/>
    <x v="0"/>
  </r>
  <r>
    <s v="SP0508"/>
    <m/>
    <s v="Q4"/>
    <m/>
    <m/>
    <m/>
    <x v="3"/>
    <m/>
    <m/>
    <x v="0"/>
  </r>
  <r>
    <s v="SLSPSC20"/>
    <m/>
    <s v="Q4"/>
    <m/>
    <m/>
    <m/>
    <x v="3"/>
    <m/>
    <m/>
    <x v="0"/>
  </r>
  <r>
    <s v="SLSPMR06"/>
    <m/>
    <s v="Q3"/>
    <m/>
    <m/>
    <m/>
    <x v="3"/>
    <m/>
    <m/>
    <x v="3"/>
  </r>
  <r>
    <s v="SP1160"/>
    <m/>
    <s v="Q4"/>
    <m/>
    <m/>
    <m/>
    <x v="3"/>
    <m/>
    <m/>
    <x v="0"/>
  </r>
  <r>
    <s v="SLSPVT06"/>
    <m/>
    <s v="Q1"/>
    <m/>
    <m/>
    <m/>
    <x v="3"/>
    <m/>
    <m/>
    <x v="2"/>
  </r>
  <r>
    <s v="SLSPVT07"/>
    <m/>
    <s v="Q1"/>
    <m/>
    <m/>
    <m/>
    <x v="3"/>
    <m/>
    <m/>
    <x v="2"/>
  </r>
  <r>
    <s v="SLSPPD03"/>
    <m/>
    <s v="Q3"/>
    <m/>
    <m/>
    <m/>
    <x v="3"/>
    <m/>
    <m/>
    <x v="3"/>
  </r>
  <r>
    <s v="SLSBMC01"/>
    <m/>
    <s v="Q4"/>
    <m/>
    <m/>
    <m/>
    <x v="3"/>
    <m/>
    <m/>
    <x v="0"/>
  </r>
  <r>
    <s v="SLSPPN13"/>
    <m/>
    <s v="Q3"/>
    <m/>
    <m/>
    <m/>
    <x v="3"/>
    <m/>
    <m/>
    <x v="3"/>
  </r>
  <r>
    <s v="SLSPIG02"/>
    <m/>
    <s v="Q2"/>
    <m/>
    <m/>
    <m/>
    <x v="3"/>
    <m/>
    <m/>
    <x v="1"/>
  </r>
  <r>
    <s v="SP3412"/>
    <m/>
    <s v="Q1"/>
    <m/>
    <m/>
    <m/>
    <x v="3"/>
    <m/>
    <m/>
    <x v="2"/>
  </r>
  <r>
    <s v="SLSPCV20"/>
    <m/>
    <s v="Q2"/>
    <m/>
    <m/>
    <m/>
    <x v="3"/>
    <m/>
    <m/>
    <x v="1"/>
  </r>
  <r>
    <s v="SLSPCC05"/>
    <m/>
    <s v="Q2"/>
    <m/>
    <m/>
    <m/>
    <x v="3"/>
    <m/>
    <m/>
    <x v="1"/>
  </r>
  <r>
    <s v="SLSPCC06"/>
    <m/>
    <s v="Q2"/>
    <m/>
    <m/>
    <m/>
    <x v="3"/>
    <m/>
    <m/>
    <x v="1"/>
  </r>
  <r>
    <s v="SP3629"/>
    <m/>
    <s v="Q1"/>
    <m/>
    <m/>
    <m/>
    <x v="3"/>
    <m/>
    <m/>
    <x v="2"/>
  </r>
  <r>
    <s v="SP8161"/>
    <m/>
    <s v="Q4"/>
    <m/>
    <m/>
    <m/>
    <x v="3"/>
    <m/>
    <m/>
    <x v="0"/>
  </r>
  <r>
    <s v="SLSPPS05"/>
    <m/>
    <s v="Q2"/>
    <m/>
    <m/>
    <m/>
    <x v="3"/>
    <m/>
    <m/>
    <x v="1"/>
  </r>
  <r>
    <s v="SLGRCT03"/>
    <m/>
    <s v="Q1"/>
    <m/>
    <m/>
    <m/>
    <x v="3"/>
    <m/>
    <m/>
    <x v="2"/>
  </r>
  <r>
    <s v="SLGRPD02"/>
    <m/>
    <s v="Q1"/>
    <m/>
    <m/>
    <m/>
    <x v="3"/>
    <m/>
    <m/>
    <x v="2"/>
  </r>
  <r>
    <s v="SLDDVC04"/>
    <m/>
    <s v="Q4"/>
    <m/>
    <m/>
    <m/>
    <x v="3"/>
    <m/>
    <m/>
    <x v="0"/>
  </r>
  <r>
    <s v="SLSPCV22"/>
    <m/>
    <s v="Q2"/>
    <m/>
    <m/>
    <m/>
    <x v="3"/>
    <m/>
    <m/>
    <x v="1"/>
  </r>
  <r>
    <s v="SLSPPZ19"/>
    <m/>
    <s v="Q2"/>
    <m/>
    <m/>
    <m/>
    <x v="3"/>
    <m/>
    <m/>
    <x v="1"/>
  </r>
  <r>
    <s v="SP1564"/>
    <m/>
    <s v="Q3"/>
    <m/>
    <m/>
    <m/>
    <x v="3"/>
    <m/>
    <m/>
    <x v="3"/>
  </r>
  <r>
    <s v="SP7091"/>
    <m/>
    <s v="Q1"/>
    <m/>
    <m/>
    <m/>
    <x v="3"/>
    <m/>
    <m/>
    <x v="2"/>
  </r>
  <r>
    <s v="SLSPRP07"/>
    <m/>
    <s v="Q2"/>
    <m/>
    <m/>
    <m/>
    <x v="3"/>
    <m/>
    <m/>
    <x v="1"/>
  </r>
  <r>
    <s v="SP2338"/>
    <m/>
    <s v="Q3"/>
    <m/>
    <m/>
    <m/>
    <x v="3"/>
    <m/>
    <m/>
    <x v="3"/>
  </r>
  <r>
    <s v="SP7901"/>
    <m/>
    <s v="Q1"/>
    <m/>
    <m/>
    <m/>
    <x v="3"/>
    <m/>
    <m/>
    <x v="2"/>
  </r>
  <r>
    <s v="SLSPCB32"/>
    <m/>
    <s v="Q3"/>
    <m/>
    <m/>
    <m/>
    <x v="3"/>
    <m/>
    <m/>
    <x v="3"/>
  </r>
  <r>
    <s v="SP7911"/>
    <m/>
    <s v="Q1"/>
    <m/>
    <m/>
    <m/>
    <x v="3"/>
    <m/>
    <m/>
    <x v="2"/>
  </r>
  <r>
    <s v="SP4626"/>
    <m/>
    <s v="Q2"/>
    <m/>
    <m/>
    <m/>
    <x v="3"/>
    <m/>
    <m/>
    <x v="1"/>
  </r>
  <r>
    <s v="SLSZIT01"/>
    <m/>
    <s v="Q1"/>
    <m/>
    <m/>
    <m/>
    <x v="3"/>
    <m/>
    <m/>
    <x v="2"/>
  </r>
  <r>
    <s v="SLSZIT02"/>
    <m/>
    <s v="Q1"/>
    <m/>
    <m/>
    <m/>
    <x v="3"/>
    <m/>
    <m/>
    <x v="2"/>
  </r>
  <r>
    <s v="SLGRCI02"/>
    <m/>
    <s v="Q1"/>
    <m/>
    <m/>
    <m/>
    <x v="3"/>
    <m/>
    <m/>
    <x v="2"/>
  </r>
  <r>
    <s v="SP0713"/>
    <m/>
    <s v="Q2"/>
    <m/>
    <m/>
    <m/>
    <x v="3"/>
    <m/>
    <m/>
    <x v="1"/>
  </r>
  <r>
    <s v="SP1627"/>
    <m/>
    <s v="Q3"/>
    <m/>
    <m/>
    <m/>
    <x v="3"/>
    <m/>
    <m/>
    <x v="3"/>
  </r>
  <r>
    <s v="SLSPIB56"/>
    <m/>
    <s v="Q3"/>
    <m/>
    <m/>
    <m/>
    <x v="3"/>
    <m/>
    <m/>
    <x v="3"/>
  </r>
  <r>
    <s v="SP2441"/>
    <m/>
    <s v="Q3"/>
    <m/>
    <m/>
    <m/>
    <x v="3"/>
    <m/>
    <m/>
    <x v="3"/>
  </r>
  <r>
    <s v="BTSL03"/>
    <m/>
    <s v="STS"/>
    <m/>
    <m/>
    <m/>
    <x v="3"/>
    <m/>
    <m/>
    <x v="4"/>
  </r>
  <r>
    <s v="BTVL01"/>
    <m/>
    <s v="STS"/>
    <m/>
    <m/>
    <m/>
    <x v="3"/>
    <m/>
    <m/>
    <x v="4"/>
  </r>
  <r>
    <s v="CYRD06"/>
    <m/>
    <s v="STS"/>
    <m/>
    <m/>
    <m/>
    <x v="3"/>
    <m/>
    <m/>
    <x v="4"/>
  </r>
  <r>
    <s v="CBCQ01"/>
    <m/>
    <s v="STS"/>
    <m/>
    <m/>
    <m/>
    <x v="3"/>
    <m/>
    <m/>
    <x v="4"/>
  </r>
  <r>
    <s v="CBPG02"/>
    <m/>
    <s v="STS"/>
    <m/>
    <m/>
    <m/>
    <x v="3"/>
    <m/>
    <m/>
    <x v="4"/>
  </r>
  <r>
    <s v="SI3453"/>
    <m/>
    <s v="STS"/>
    <m/>
    <m/>
    <m/>
    <x v="3"/>
    <m/>
    <m/>
    <x v="4"/>
  </r>
  <r>
    <s v="SI3455"/>
    <m/>
    <s v="STS"/>
    <m/>
    <m/>
    <m/>
    <x v="3"/>
    <m/>
    <m/>
    <x v="4"/>
  </r>
  <r>
    <s v="SI3457"/>
    <m/>
    <s v="STS"/>
    <m/>
    <m/>
    <m/>
    <x v="3"/>
    <m/>
    <m/>
    <x v="4"/>
  </r>
  <r>
    <s v="SI3459"/>
    <m/>
    <s v="STS"/>
    <m/>
    <m/>
    <m/>
    <x v="3"/>
    <m/>
    <m/>
    <x v="4"/>
  </r>
  <r>
    <s v="SI3446"/>
    <m/>
    <s v="STS"/>
    <m/>
    <m/>
    <m/>
    <x v="3"/>
    <m/>
    <m/>
    <x v="4"/>
  </r>
  <r>
    <s v="SI3448"/>
    <m/>
    <s v="STS"/>
    <m/>
    <m/>
    <m/>
    <x v="3"/>
    <m/>
    <m/>
    <x v="4"/>
  </r>
  <r>
    <s v="SI3450"/>
    <m/>
    <s v="STS"/>
    <m/>
    <m/>
    <m/>
    <x v="3"/>
    <m/>
    <m/>
    <x v="4"/>
  </r>
  <r>
    <s v="SI3447"/>
    <m/>
    <s v="STS"/>
    <m/>
    <m/>
    <m/>
    <x v="3"/>
    <m/>
    <m/>
    <x v="4"/>
  </r>
  <r>
    <s v="GJCT02"/>
    <m/>
    <s v="STS"/>
    <m/>
    <m/>
    <m/>
    <x v="3"/>
    <m/>
    <m/>
    <x v="4"/>
  </r>
  <r>
    <s v="GJPQ01"/>
    <m/>
    <s v="STS"/>
    <m/>
    <m/>
    <m/>
    <x v="3"/>
    <m/>
    <m/>
    <x v="4"/>
  </r>
  <r>
    <s v="SI3421"/>
    <m/>
    <s v="STS"/>
    <m/>
    <m/>
    <m/>
    <x v="3"/>
    <m/>
    <m/>
    <x v="4"/>
  </r>
  <r>
    <s v="PGVA01"/>
    <m/>
    <s v="STS"/>
    <m/>
    <m/>
    <m/>
    <x v="3"/>
    <m/>
    <m/>
    <x v="4"/>
  </r>
  <r>
    <s v="PGVC02"/>
    <m/>
    <s v="STS"/>
    <m/>
    <m/>
    <m/>
    <x v="3"/>
    <m/>
    <m/>
    <x v="4"/>
  </r>
  <r>
    <s v="PGVA02"/>
    <m/>
    <s v="STS"/>
    <m/>
    <m/>
    <m/>
    <x v="3"/>
    <m/>
    <m/>
    <x v="4"/>
  </r>
  <r>
    <s v="PRCT02"/>
    <m/>
    <s v="STS"/>
    <m/>
    <m/>
    <m/>
    <x v="3"/>
    <m/>
    <m/>
    <x v="4"/>
  </r>
  <r>
    <s v="SI3052"/>
    <m/>
    <s v="STS"/>
    <m/>
    <m/>
    <m/>
    <x v="3"/>
    <m/>
    <m/>
    <x v="4"/>
  </r>
  <r>
    <s v="ATPD01"/>
    <m/>
    <s v="JAI"/>
    <m/>
    <m/>
    <m/>
    <x v="3"/>
    <m/>
    <m/>
    <x v="5"/>
  </r>
  <r>
    <s v="CLVT01"/>
    <m/>
    <s v="JAI"/>
    <m/>
    <m/>
    <m/>
    <x v="3"/>
    <m/>
    <m/>
    <x v="5"/>
  </r>
  <r>
    <s v="IAJL01"/>
    <m/>
    <s v="JAI"/>
    <m/>
    <m/>
    <m/>
    <x v="3"/>
    <m/>
    <m/>
    <x v="5"/>
  </r>
  <r>
    <s v="JNVR01"/>
    <m/>
    <s v="JAI"/>
    <m/>
    <m/>
    <m/>
    <x v="3"/>
    <m/>
    <m/>
    <x v="5"/>
  </r>
  <r>
    <s v="JNBV01"/>
    <m/>
    <s v="JAI"/>
    <m/>
    <m/>
    <m/>
    <x v="3"/>
    <m/>
    <m/>
    <x v="5"/>
  </r>
  <r>
    <s v="JNJS01"/>
    <m/>
    <s v="JAI"/>
    <m/>
    <m/>
    <m/>
    <x v="3"/>
    <m/>
    <m/>
    <x v="5"/>
  </r>
  <r>
    <s v="JNCD01"/>
    <m/>
    <s v="JAI"/>
    <m/>
    <m/>
    <m/>
    <x v="3"/>
    <m/>
    <m/>
    <x v="5"/>
  </r>
  <r>
    <s v="SLJNVJ01"/>
    <m/>
    <s v="JAI"/>
    <m/>
    <m/>
    <m/>
    <x v="3"/>
    <m/>
    <m/>
    <x v="5"/>
  </r>
  <r>
    <s v="JNSA01"/>
    <m/>
    <s v="JAI"/>
    <m/>
    <m/>
    <m/>
    <x v="3"/>
    <m/>
    <m/>
    <x v="5"/>
  </r>
  <r>
    <s v="SLSPTT09"/>
    <m/>
    <s v="Q4"/>
    <m/>
    <m/>
    <m/>
    <x v="4"/>
    <m/>
    <m/>
    <x v="0"/>
  </r>
  <r>
    <s v="SLSPVF04"/>
    <m/>
    <s v="Q4"/>
    <m/>
    <m/>
    <m/>
    <x v="4"/>
    <m/>
    <m/>
    <x v="0"/>
  </r>
  <r>
    <s v="AJJJ01"/>
    <m/>
    <s v="Q1"/>
    <m/>
    <m/>
    <m/>
    <x v="4"/>
    <m/>
    <m/>
    <x v="2"/>
  </r>
  <r>
    <s v="BAAH03"/>
    <m/>
    <s v="Q2"/>
    <m/>
    <m/>
    <m/>
    <x v="4"/>
    <m/>
    <m/>
    <x v="1"/>
  </r>
  <r>
    <s v="BAJB01"/>
    <m/>
    <s v="Q2"/>
    <m/>
    <m/>
    <m/>
    <x v="4"/>
    <m/>
    <m/>
    <x v="1"/>
  </r>
  <r>
    <s v="BAMC01"/>
    <m/>
    <s v="Q2"/>
    <m/>
    <m/>
    <m/>
    <x v="4"/>
    <m/>
    <m/>
    <x v="1"/>
  </r>
  <r>
    <s v="BARA01"/>
    <m/>
    <s v="Q2"/>
    <m/>
    <m/>
    <m/>
    <x v="4"/>
    <m/>
    <m/>
    <x v="1"/>
  </r>
  <r>
    <s v="BAAH07"/>
    <m/>
    <s v="Q2"/>
    <m/>
    <m/>
    <m/>
    <x v="4"/>
    <m/>
    <m/>
    <x v="1"/>
  </r>
  <r>
    <s v="BAPC03"/>
    <m/>
    <s v="Q2"/>
    <m/>
    <m/>
    <m/>
    <x v="4"/>
    <m/>
    <m/>
    <x v="1"/>
  </r>
  <r>
    <s v="CSCT01"/>
    <m/>
    <s v="Q2"/>
    <m/>
    <m/>
    <m/>
    <x v="4"/>
    <m/>
    <m/>
    <x v="1"/>
  </r>
  <r>
    <s v="CRST01"/>
    <m/>
    <s v="Q2"/>
    <m/>
    <m/>
    <m/>
    <x v="4"/>
    <m/>
    <m/>
    <x v="1"/>
  </r>
  <r>
    <s v="CRVS01"/>
    <m/>
    <s v="Q2"/>
    <m/>
    <m/>
    <m/>
    <x v="4"/>
    <m/>
    <m/>
    <x v="1"/>
  </r>
  <r>
    <s v="CRVS03"/>
    <m/>
    <s v="Q2"/>
    <m/>
    <m/>
    <m/>
    <x v="4"/>
    <m/>
    <m/>
    <x v="1"/>
  </r>
  <r>
    <s v="CMFV01"/>
    <m/>
    <s v="Q2"/>
    <m/>
    <m/>
    <m/>
    <x v="4"/>
    <m/>
    <m/>
    <x v="1"/>
  </r>
  <r>
    <s v="CMAN01"/>
    <m/>
    <s v="Q2"/>
    <m/>
    <m/>
    <m/>
    <x v="4"/>
    <m/>
    <m/>
    <x v="1"/>
  </r>
  <r>
    <s v="CONC01"/>
    <m/>
    <s v="Q2"/>
    <m/>
    <m/>
    <m/>
    <x v="4"/>
    <m/>
    <m/>
    <x v="1"/>
  </r>
  <r>
    <s v="COVJ02"/>
    <m/>
    <s v="Q2"/>
    <m/>
    <m/>
    <m/>
    <x v="4"/>
    <m/>
    <m/>
    <x v="1"/>
  </r>
  <r>
    <s v="SLCOPI01"/>
    <m/>
    <s v="Q2"/>
    <m/>
    <m/>
    <m/>
    <x v="4"/>
    <m/>
    <m/>
    <x v="1"/>
  </r>
  <r>
    <s v="SLCOSC01"/>
    <m/>
    <s v="Q2"/>
    <m/>
    <m/>
    <m/>
    <x v="4"/>
    <m/>
    <m/>
    <x v="1"/>
  </r>
  <r>
    <s v="SLCOAV01"/>
    <m/>
    <s v="Q2"/>
    <m/>
    <m/>
    <m/>
    <x v="4"/>
    <m/>
    <m/>
    <x v="1"/>
  </r>
  <r>
    <s v="MABE01"/>
    <m/>
    <s v="Q4"/>
    <m/>
    <m/>
    <m/>
    <x v="4"/>
    <m/>
    <m/>
    <x v="0"/>
  </r>
  <r>
    <s v="EBEP01"/>
    <m/>
    <s v="Q3"/>
    <m/>
    <m/>
    <m/>
    <x v="4"/>
    <m/>
    <m/>
    <x v="3"/>
  </r>
  <r>
    <s v="GRCT02"/>
    <m/>
    <s v="Q1"/>
    <m/>
    <m/>
    <m/>
    <x v="4"/>
    <m/>
    <m/>
    <x v="2"/>
  </r>
  <r>
    <s v="GRJC01"/>
    <m/>
    <s v="Q1"/>
    <m/>
    <m/>
    <m/>
    <x v="4"/>
    <m/>
    <m/>
    <x v="2"/>
  </r>
  <r>
    <s v="GRJD01"/>
    <m/>
    <s v="Q1"/>
    <m/>
    <m/>
    <m/>
    <x v="4"/>
    <m/>
    <m/>
    <x v="2"/>
  </r>
  <r>
    <s v="GRJJ01"/>
    <m/>
    <s v="Q1"/>
    <m/>
    <m/>
    <m/>
    <x v="4"/>
    <m/>
    <m/>
    <x v="2"/>
  </r>
  <r>
    <s v="GRVL01"/>
    <m/>
    <s v="Q1"/>
    <m/>
    <m/>
    <m/>
    <x v="4"/>
    <m/>
    <m/>
    <x v="2"/>
  </r>
  <r>
    <s v="IQBV02"/>
    <m/>
    <s v="Q1"/>
    <m/>
    <m/>
    <m/>
    <x v="4"/>
    <m/>
    <m/>
    <x v="2"/>
  </r>
  <r>
    <s v="IQPV02"/>
    <m/>
    <s v="Q1"/>
    <m/>
    <m/>
    <m/>
    <x v="4"/>
    <m/>
    <m/>
    <x v="2"/>
  </r>
  <r>
    <s v="MCBU01"/>
    <m/>
    <s v="Q1"/>
    <m/>
    <m/>
    <m/>
    <x v="4"/>
    <d v="2017-12-26T00:00:00"/>
    <m/>
    <x v="2"/>
  </r>
  <r>
    <s v="MCCS01"/>
    <m/>
    <s v="Q1"/>
    <m/>
    <m/>
    <m/>
    <x v="4"/>
    <m/>
    <m/>
    <x v="2"/>
  </r>
  <r>
    <s v="MCGB01"/>
    <m/>
    <s v="Q1"/>
    <m/>
    <m/>
    <m/>
    <x v="4"/>
    <m/>
    <m/>
    <x v="2"/>
  </r>
  <r>
    <s v="MCIP02"/>
    <m/>
    <s v="Q1"/>
    <m/>
    <m/>
    <m/>
    <x v="4"/>
    <m/>
    <m/>
    <x v="2"/>
  </r>
  <r>
    <s v="MCMM01"/>
    <m/>
    <s v="Q1"/>
    <m/>
    <m/>
    <m/>
    <x v="4"/>
    <m/>
    <m/>
    <x v="2"/>
  </r>
  <r>
    <s v="MCSR03"/>
    <m/>
    <s v="Q1"/>
    <m/>
    <m/>
    <m/>
    <x v="4"/>
    <m/>
    <m/>
    <x v="2"/>
  </r>
  <r>
    <s v="MCVI02"/>
    <m/>
    <s v="Q1"/>
    <m/>
    <m/>
    <m/>
    <x v="4"/>
    <m/>
    <m/>
    <x v="2"/>
  </r>
  <r>
    <s v="SLSPAC03"/>
    <m/>
    <s v="Q1"/>
    <m/>
    <m/>
    <m/>
    <x v="4"/>
    <m/>
    <m/>
    <x v="2"/>
  </r>
  <r>
    <s v="SLSPAR01"/>
    <m/>
    <s v="Q1"/>
    <m/>
    <m/>
    <m/>
    <x v="4"/>
    <m/>
    <m/>
    <x v="2"/>
  </r>
  <r>
    <s v="SLSPAR03"/>
    <m/>
    <s v="Q1"/>
    <m/>
    <m/>
    <m/>
    <x v="4"/>
    <m/>
    <m/>
    <x v="2"/>
  </r>
  <r>
    <s v="SLSPBE01"/>
    <m/>
    <s v="Q1"/>
    <m/>
    <m/>
    <m/>
    <x v="4"/>
    <m/>
    <m/>
    <x v="2"/>
  </r>
  <r>
    <s v="ISJP01"/>
    <m/>
    <s v="Q3"/>
    <m/>
    <m/>
    <m/>
    <x v="4"/>
    <m/>
    <m/>
    <x v="3"/>
  </r>
  <r>
    <s v="IPMF01"/>
    <m/>
    <s v="Q2"/>
    <m/>
    <m/>
    <m/>
    <x v="4"/>
    <m/>
    <m/>
    <x v="1"/>
  </r>
  <r>
    <s v="IPJL02"/>
    <m/>
    <s v="Q2"/>
    <m/>
    <m/>
    <m/>
    <x v="4"/>
    <m/>
    <m/>
    <x v="1"/>
  </r>
  <r>
    <s v="IPJL03"/>
    <m/>
    <s v="Q2"/>
    <m/>
    <m/>
    <m/>
    <x v="4"/>
    <m/>
    <m/>
    <x v="1"/>
  </r>
  <r>
    <s v="MASM01"/>
    <m/>
    <s v="Q4"/>
    <m/>
    <m/>
    <m/>
    <x v="4"/>
    <m/>
    <m/>
    <x v="0"/>
  </r>
  <r>
    <s v="SLSPIA01"/>
    <m/>
    <s v="Q1"/>
    <m/>
    <m/>
    <m/>
    <x v="4"/>
    <m/>
    <m/>
    <x v="2"/>
  </r>
  <r>
    <s v="MQRP01"/>
    <m/>
    <s v="Q2"/>
    <m/>
    <m/>
    <m/>
    <x v="4"/>
    <m/>
    <m/>
    <x v="1"/>
  </r>
  <r>
    <s v="MQPS01"/>
    <m/>
    <s v="Q2"/>
    <m/>
    <m/>
    <m/>
    <x v="4"/>
    <m/>
    <m/>
    <x v="1"/>
  </r>
  <r>
    <s v="SLSPIT04"/>
    <m/>
    <s v="Q1"/>
    <m/>
    <m/>
    <m/>
    <x v="4"/>
    <m/>
    <m/>
    <x v="2"/>
  </r>
  <r>
    <s v="SACP05"/>
    <m/>
    <s v="Q4"/>
    <m/>
    <m/>
    <m/>
    <x v="4"/>
    <m/>
    <m/>
    <x v="0"/>
  </r>
  <r>
    <s v="SLSPAI06"/>
    <m/>
    <s v="Q3"/>
    <m/>
    <m/>
    <m/>
    <x v="4"/>
    <m/>
    <m/>
    <x v="3"/>
  </r>
  <r>
    <s v="SAUT01"/>
    <m/>
    <s v="Q4"/>
    <m/>
    <m/>
    <m/>
    <x v="4"/>
    <m/>
    <m/>
    <x v="0"/>
  </r>
  <r>
    <s v="SAVB02"/>
    <m/>
    <s v="Q4"/>
    <m/>
    <m/>
    <m/>
    <x v="4"/>
    <m/>
    <m/>
    <x v="0"/>
  </r>
  <r>
    <s v="SBPC01"/>
    <m/>
    <s v="Q4"/>
    <m/>
    <m/>
    <m/>
    <x v="4"/>
    <m/>
    <m/>
    <x v="0"/>
  </r>
  <r>
    <s v="SLSPBV05"/>
    <m/>
    <s v="Q4"/>
    <m/>
    <m/>
    <m/>
    <x v="4"/>
    <m/>
    <m/>
    <x v="0"/>
  </r>
  <r>
    <s v="SLSPBV20"/>
    <m/>
    <s v="Q4"/>
    <m/>
    <m/>
    <m/>
    <x v="4"/>
    <m/>
    <m/>
    <x v="0"/>
  </r>
  <r>
    <s v="SLSPCO05"/>
    <m/>
    <s v="Q4"/>
    <m/>
    <m/>
    <m/>
    <x v="4"/>
    <m/>
    <m/>
    <x v="0"/>
  </r>
  <r>
    <s v="SLSPCO07"/>
    <m/>
    <s v="Q4"/>
    <m/>
    <m/>
    <m/>
    <x v="4"/>
    <m/>
    <m/>
    <x v="0"/>
  </r>
  <r>
    <s v="SP6014"/>
    <m/>
    <s v="Q2"/>
    <m/>
    <m/>
    <m/>
    <x v="4"/>
    <m/>
    <m/>
    <x v="1"/>
  </r>
  <r>
    <s v="SP6020"/>
    <m/>
    <s v="Q2"/>
    <m/>
    <m/>
    <m/>
    <x v="4"/>
    <m/>
    <m/>
    <x v="1"/>
  </r>
  <r>
    <s v="SLSPLJ02"/>
    <m/>
    <s v="Q1"/>
    <m/>
    <m/>
    <m/>
    <x v="4"/>
    <m/>
    <m/>
    <x v="2"/>
  </r>
  <r>
    <s v="SLSPAI10"/>
    <m/>
    <s v="Q3"/>
    <m/>
    <m/>
    <m/>
    <x v="4"/>
    <m/>
    <m/>
    <x v="3"/>
  </r>
  <r>
    <s v="SLSPBU01"/>
    <m/>
    <s v="Q3"/>
    <m/>
    <m/>
    <m/>
    <x v="4"/>
    <m/>
    <m/>
    <x v="3"/>
  </r>
  <r>
    <s v="SLSPBL01"/>
    <m/>
    <s v="Q2"/>
    <m/>
    <m/>
    <m/>
    <x v="4"/>
    <m/>
    <m/>
    <x v="1"/>
  </r>
  <r>
    <s v="SLSPCS04"/>
    <m/>
    <s v="Q4"/>
    <m/>
    <m/>
    <m/>
    <x v="4"/>
    <m/>
    <m/>
    <x v="0"/>
  </r>
  <r>
    <s v="SLSPCB01"/>
    <m/>
    <s v="Q3"/>
    <m/>
    <m/>
    <m/>
    <x v="4"/>
    <m/>
    <m/>
    <x v="3"/>
  </r>
  <r>
    <s v="SLSPCB11"/>
    <m/>
    <s v="Q3"/>
    <m/>
    <m/>
    <m/>
    <x v="4"/>
    <m/>
    <m/>
    <x v="3"/>
  </r>
  <r>
    <s v="SLSPCY03"/>
    <m/>
    <s v="Q4"/>
    <m/>
    <m/>
    <m/>
    <x v="4"/>
    <m/>
    <m/>
    <x v="0"/>
  </r>
  <r>
    <s v="SLSPCO04"/>
    <m/>
    <s v="Q2"/>
    <m/>
    <m/>
    <m/>
    <x v="4"/>
    <m/>
    <m/>
    <x v="1"/>
  </r>
  <r>
    <s v="SLSPIP05"/>
    <m/>
    <s v="Q4"/>
    <m/>
    <m/>
    <m/>
    <x v="4"/>
    <m/>
    <m/>
    <x v="0"/>
  </r>
  <r>
    <s v="SPJM01"/>
    <m/>
    <s v="Q4"/>
    <m/>
    <m/>
    <m/>
    <x v="4"/>
    <m/>
    <m/>
    <x v="0"/>
  </r>
  <r>
    <s v="SLSPJP01"/>
    <m/>
    <s v="Q4"/>
    <m/>
    <m/>
    <m/>
    <x v="4"/>
    <m/>
    <m/>
    <x v="0"/>
  </r>
  <r>
    <s v="SLSPJP07"/>
    <m/>
    <s v="Q4"/>
    <m/>
    <m/>
    <m/>
    <x v="4"/>
    <m/>
    <m/>
    <x v="0"/>
  </r>
  <r>
    <s v="SLSPJP09"/>
    <m/>
    <s v="Q4"/>
    <m/>
    <m/>
    <m/>
    <x v="4"/>
    <m/>
    <m/>
    <x v="0"/>
  </r>
  <r>
    <s v="SLSPSB04"/>
    <m/>
    <s v="Q1"/>
    <m/>
    <m/>
    <m/>
    <x v="4"/>
    <m/>
    <m/>
    <x v="2"/>
  </r>
  <r>
    <s v="SLSPCL05"/>
    <m/>
    <s v="Q3"/>
    <m/>
    <m/>
    <m/>
    <x v="4"/>
    <m/>
    <m/>
    <x v="3"/>
  </r>
  <r>
    <s v="SLSPCL06"/>
    <m/>
    <s v="Q3"/>
    <m/>
    <m/>
    <m/>
    <x v="4"/>
    <m/>
    <m/>
    <x v="3"/>
  </r>
  <r>
    <s v="SLSPCL07"/>
    <m/>
    <s v="Q3"/>
    <m/>
    <m/>
    <m/>
    <x v="4"/>
    <m/>
    <m/>
    <x v="3"/>
  </r>
  <r>
    <s v="SLSPCL11"/>
    <m/>
    <s v="Q3"/>
    <m/>
    <m/>
    <m/>
    <x v="4"/>
    <m/>
    <m/>
    <x v="3"/>
  </r>
  <r>
    <s v="SLSPSB10"/>
    <m/>
    <s v="Q1"/>
    <m/>
    <m/>
    <m/>
    <x v="4"/>
    <m/>
    <m/>
    <x v="2"/>
  </r>
  <r>
    <s v="SLSPJG01"/>
    <m/>
    <s v="Q2"/>
    <m/>
    <m/>
    <m/>
    <x v="4"/>
    <m/>
    <m/>
    <x v="1"/>
  </r>
  <r>
    <s v="SLSPCM07"/>
    <m/>
    <s v="Q3"/>
    <m/>
    <m/>
    <m/>
    <x v="4"/>
    <m/>
    <m/>
    <x v="3"/>
  </r>
  <r>
    <s v="SLSPJP18"/>
    <m/>
    <s v="Q4"/>
    <m/>
    <m/>
    <m/>
    <x v="4"/>
    <m/>
    <m/>
    <x v="0"/>
  </r>
  <r>
    <s v="SLSPJP48"/>
    <m/>
    <s v="Q4"/>
    <m/>
    <m/>
    <m/>
    <x v="4"/>
    <m/>
    <m/>
    <x v="0"/>
  </r>
  <r>
    <s v="SLSPLB07"/>
    <m/>
    <s v="Q4"/>
    <m/>
    <m/>
    <m/>
    <x v="4"/>
    <m/>
    <m/>
    <x v="0"/>
  </r>
  <r>
    <s v="SLSPCM09"/>
    <m/>
    <s v="Q3"/>
    <m/>
    <m/>
    <m/>
    <x v="4"/>
    <m/>
    <m/>
    <x v="3"/>
  </r>
  <r>
    <s v="SLSPMC05"/>
    <m/>
    <s v="Q4"/>
    <m/>
    <m/>
    <m/>
    <x v="4"/>
    <m/>
    <m/>
    <x v="0"/>
  </r>
  <r>
    <s v="SLSPLP06"/>
    <m/>
    <s v="Q2"/>
    <m/>
    <m/>
    <m/>
    <x v="4"/>
    <m/>
    <m/>
    <x v="1"/>
  </r>
  <r>
    <s v="SLSPGR10"/>
    <m/>
    <s v="Q3"/>
    <m/>
    <m/>
    <m/>
    <x v="4"/>
    <m/>
    <m/>
    <x v="3"/>
  </r>
  <r>
    <s v="SLSPIB29"/>
    <m/>
    <s v="Q3"/>
    <m/>
    <m/>
    <m/>
    <x v="4"/>
    <m/>
    <m/>
    <x v="3"/>
  </r>
  <r>
    <s v="SLSPPA04"/>
    <m/>
    <s v="Q4"/>
    <m/>
    <m/>
    <m/>
    <x v="4"/>
    <m/>
    <m/>
    <x v="0"/>
  </r>
  <r>
    <s v="SLSPRE20"/>
    <m/>
    <s v="Q4"/>
    <m/>
    <m/>
    <m/>
    <x v="4"/>
    <m/>
    <m/>
    <x v="0"/>
  </r>
  <r>
    <s v="SLSPSA01"/>
    <m/>
    <s v="Q4"/>
    <m/>
    <m/>
    <m/>
    <x v="4"/>
    <m/>
    <m/>
    <x v="0"/>
  </r>
  <r>
    <s v="SLSPSA06"/>
    <m/>
    <s v="Q4"/>
    <m/>
    <m/>
    <m/>
    <x v="4"/>
    <m/>
    <m/>
    <x v="0"/>
  </r>
  <r>
    <s v="SLSPSA09"/>
    <m/>
    <s v="Q4"/>
    <m/>
    <m/>
    <m/>
    <x v="4"/>
    <m/>
    <m/>
    <x v="0"/>
  </r>
  <r>
    <s v="SLSPTC01"/>
    <m/>
    <s v="Q2"/>
    <m/>
    <m/>
    <m/>
    <x v="4"/>
    <m/>
    <m/>
    <x v="1"/>
  </r>
  <r>
    <s v="SLSPSC11"/>
    <m/>
    <s v="Q4"/>
    <m/>
    <m/>
    <m/>
    <x v="4"/>
    <m/>
    <m/>
    <x v="0"/>
  </r>
  <r>
    <s v="SLSPSC13"/>
    <m/>
    <s v="Q4"/>
    <m/>
    <m/>
    <m/>
    <x v="4"/>
    <m/>
    <m/>
    <x v="0"/>
  </r>
  <r>
    <s v="SLSPSC14"/>
    <m/>
    <s v="Q4"/>
    <m/>
    <m/>
    <m/>
    <x v="4"/>
    <m/>
    <m/>
    <x v="0"/>
  </r>
  <r>
    <s v="SLSPSD01"/>
    <m/>
    <s v="Q4"/>
    <m/>
    <m/>
    <m/>
    <x v="4"/>
    <m/>
    <m/>
    <x v="0"/>
  </r>
  <r>
    <s v="SLSPVR04"/>
    <m/>
    <s v="Q1"/>
    <m/>
    <m/>
    <m/>
    <x v="4"/>
    <m/>
    <m/>
    <x v="2"/>
  </r>
  <r>
    <s v="SLSPSD02"/>
    <m/>
    <s v="Q4"/>
    <m/>
    <m/>
    <m/>
    <x v="4"/>
    <m/>
    <m/>
    <x v="0"/>
  </r>
  <r>
    <s v="SLSPSD03"/>
    <m/>
    <s v="Q4"/>
    <m/>
    <m/>
    <m/>
    <x v="4"/>
    <m/>
    <m/>
    <x v="0"/>
  </r>
  <r>
    <s v="SLSPSE03"/>
    <m/>
    <s v="Q4"/>
    <m/>
    <m/>
    <m/>
    <x v="4"/>
    <m/>
    <m/>
    <x v="0"/>
  </r>
  <r>
    <s v="SLSPSE12"/>
    <m/>
    <s v="Q4"/>
    <m/>
    <m/>
    <m/>
    <x v="4"/>
    <m/>
    <m/>
    <x v="0"/>
  </r>
  <r>
    <s v="SLSPSE13"/>
    <m/>
    <s v="Q4"/>
    <m/>
    <m/>
    <m/>
    <x v="4"/>
    <m/>
    <m/>
    <x v="0"/>
  </r>
  <r>
    <s v="SLSPBF09"/>
    <m/>
    <s v="Q2"/>
    <m/>
    <m/>
    <m/>
    <x v="4"/>
    <m/>
    <m/>
    <x v="1"/>
  </r>
  <r>
    <s v="SLSPJS08"/>
    <m/>
    <s v="Q3"/>
    <m/>
    <m/>
    <m/>
    <x v="4"/>
    <m/>
    <m/>
    <x v="3"/>
  </r>
  <r>
    <s v="SLSPVM04"/>
    <m/>
    <s v="Q4"/>
    <m/>
    <m/>
    <m/>
    <x v="4"/>
    <m/>
    <m/>
    <x v="0"/>
  </r>
  <r>
    <s v="SLSPJS19"/>
    <m/>
    <s v="Q3"/>
    <m/>
    <m/>
    <m/>
    <x v="4"/>
    <m/>
    <m/>
    <x v="3"/>
  </r>
  <r>
    <s v="SLSPJS22"/>
    <m/>
    <s v="Q3"/>
    <m/>
    <m/>
    <m/>
    <x v="4"/>
    <m/>
    <m/>
    <x v="3"/>
  </r>
  <r>
    <s v="SLSPBF10"/>
    <m/>
    <s v="Q2"/>
    <m/>
    <m/>
    <m/>
    <x v="4"/>
    <m/>
    <m/>
    <x v="1"/>
  </r>
  <r>
    <s v="SLSPAH01"/>
    <m/>
    <s v="Q2"/>
    <m/>
    <m/>
    <m/>
    <x v="4"/>
    <m/>
    <m/>
    <x v="1"/>
  </r>
  <r>
    <s v="SLSPPD06"/>
    <m/>
    <s v="Q3"/>
    <m/>
    <m/>
    <m/>
    <x v="4"/>
    <m/>
    <m/>
    <x v="3"/>
  </r>
  <r>
    <s v="SLSPPN08"/>
    <m/>
    <s v="Q3"/>
    <m/>
    <m/>
    <m/>
    <x v="4"/>
    <m/>
    <m/>
    <x v="3"/>
  </r>
  <r>
    <s v="SLSPPZ17"/>
    <m/>
    <s v="Q2"/>
    <m/>
    <m/>
    <m/>
    <x v="4"/>
    <m/>
    <m/>
    <x v="1"/>
  </r>
  <r>
    <s v="SLSAHM01"/>
    <m/>
    <s v="Q4"/>
    <m/>
    <m/>
    <m/>
    <x v="4"/>
    <m/>
    <m/>
    <x v="0"/>
  </r>
  <r>
    <s v="SLSPTC08"/>
    <m/>
    <s v="Q2"/>
    <m/>
    <m/>
    <m/>
    <x v="4"/>
    <m/>
    <m/>
    <x v="1"/>
  </r>
  <r>
    <s v="SLSPFO06"/>
    <m/>
    <s v="Q2"/>
    <m/>
    <m/>
    <m/>
    <x v="4"/>
    <m/>
    <m/>
    <x v="1"/>
  </r>
  <r>
    <s v="SLSPVG13"/>
    <m/>
    <s v="Q2"/>
    <m/>
    <m/>
    <m/>
    <x v="4"/>
    <m/>
    <m/>
    <x v="1"/>
  </r>
  <r>
    <s v="SP3445"/>
    <m/>
    <s v="Q1"/>
    <m/>
    <m/>
    <m/>
    <x v="4"/>
    <m/>
    <m/>
    <x v="2"/>
  </r>
  <r>
    <s v="SP3563"/>
    <m/>
    <s v="Q1"/>
    <m/>
    <m/>
    <m/>
    <x v="4"/>
    <m/>
    <m/>
    <x v="2"/>
  </r>
  <r>
    <s v="SP3616"/>
    <m/>
    <s v="Q1"/>
    <m/>
    <m/>
    <m/>
    <x v="4"/>
    <m/>
    <m/>
    <x v="2"/>
  </r>
  <r>
    <s v="SP3628"/>
    <m/>
    <s v="Q1"/>
    <m/>
    <m/>
    <m/>
    <x v="4"/>
    <m/>
    <m/>
    <x v="2"/>
  </r>
  <r>
    <s v="SP3652"/>
    <m/>
    <s v="Q1"/>
    <m/>
    <m/>
    <m/>
    <x v="4"/>
    <m/>
    <m/>
    <x v="2"/>
  </r>
  <r>
    <s v="SP3654"/>
    <m/>
    <s v="Q1"/>
    <m/>
    <m/>
    <m/>
    <x v="4"/>
    <m/>
    <m/>
    <x v="2"/>
  </r>
  <r>
    <s v="SP3715"/>
    <m/>
    <s v="Q1"/>
    <m/>
    <m/>
    <m/>
    <x v="4"/>
    <m/>
    <m/>
    <x v="2"/>
  </r>
  <r>
    <s v="SLSPSM20"/>
    <m/>
    <s v="Q3"/>
    <m/>
    <m/>
    <m/>
    <x v="4"/>
    <m/>
    <m/>
    <x v="3"/>
  </r>
  <r>
    <s v="SLSPPT11"/>
    <m/>
    <s v="Q2"/>
    <m/>
    <m/>
    <m/>
    <x v="4"/>
    <m/>
    <m/>
    <x v="1"/>
  </r>
  <r>
    <s v="SLSPSM25"/>
    <m/>
    <s v="Q3"/>
    <m/>
    <m/>
    <m/>
    <x v="4"/>
    <m/>
    <m/>
    <x v="3"/>
  </r>
  <r>
    <s v="SLSPJR06"/>
    <m/>
    <s v="Q2"/>
    <m/>
    <m/>
    <m/>
    <x v="4"/>
    <m/>
    <m/>
    <x v="1"/>
  </r>
  <r>
    <s v="SLGRJB01"/>
    <m/>
    <s v="Q1"/>
    <m/>
    <m/>
    <m/>
    <x v="4"/>
    <m/>
    <m/>
    <x v="2"/>
  </r>
  <r>
    <s v="SLGRMA05"/>
    <m/>
    <s v="Q1"/>
    <m/>
    <m/>
    <m/>
    <x v="4"/>
    <m/>
    <m/>
    <x v="2"/>
  </r>
  <r>
    <s v="SLSPVA14"/>
    <m/>
    <s v="Q3"/>
    <m/>
    <m/>
    <m/>
    <x v="4"/>
    <m/>
    <m/>
    <x v="3"/>
  </r>
  <r>
    <s v="SLMABE07"/>
    <m/>
    <s v="Q4"/>
    <m/>
    <m/>
    <m/>
    <x v="4"/>
    <m/>
    <m/>
    <x v="0"/>
  </r>
  <r>
    <s v="SLSPPN27"/>
    <m/>
    <s v="Q3"/>
    <m/>
    <m/>
    <m/>
    <x v="4"/>
    <m/>
    <m/>
    <x v="3"/>
  </r>
  <r>
    <s v="SLSPPN28"/>
    <m/>
    <s v="Q3"/>
    <m/>
    <m/>
    <m/>
    <x v="4"/>
    <m/>
    <m/>
    <x v="3"/>
  </r>
  <r>
    <s v="SLSPMM25"/>
    <m/>
    <s v="Q3"/>
    <m/>
    <m/>
    <m/>
    <x v="4"/>
    <m/>
    <m/>
    <x v="3"/>
  </r>
  <r>
    <s v="SP2238"/>
    <m/>
    <s v="Q3"/>
    <m/>
    <m/>
    <m/>
    <x v="4"/>
    <m/>
    <m/>
    <x v="3"/>
  </r>
  <r>
    <s v="SP2240"/>
    <m/>
    <s v="Q3"/>
    <m/>
    <m/>
    <m/>
    <x v="4"/>
    <m/>
    <m/>
    <x v="3"/>
  </r>
  <r>
    <s v="SP7096"/>
    <m/>
    <s v="Q1"/>
    <m/>
    <m/>
    <m/>
    <x v="4"/>
    <m/>
    <m/>
    <x v="2"/>
  </r>
  <r>
    <s v="SP2242"/>
    <m/>
    <s v="Q3"/>
    <m/>
    <m/>
    <m/>
    <x v="4"/>
    <m/>
    <m/>
    <x v="3"/>
  </r>
  <r>
    <s v="SP2335"/>
    <m/>
    <s v="Q3"/>
    <m/>
    <m/>
    <m/>
    <x v="4"/>
    <m/>
    <m/>
    <x v="3"/>
  </r>
  <r>
    <s v="SLSPSM46"/>
    <m/>
    <s v="Q3"/>
    <m/>
    <m/>
    <m/>
    <x v="4"/>
    <m/>
    <m/>
    <x v="3"/>
  </r>
  <r>
    <s v="SLSPJP20"/>
    <m/>
    <s v="Q4"/>
    <m/>
    <m/>
    <m/>
    <x v="4"/>
    <m/>
    <m/>
    <x v="0"/>
  </r>
  <r>
    <s v="SLSPPT12"/>
    <m/>
    <s v="Q2"/>
    <m/>
    <m/>
    <m/>
    <x v="4"/>
    <m/>
    <m/>
    <x v="1"/>
  </r>
  <r>
    <s v="SLSPLB15"/>
    <m/>
    <s v="Q4"/>
    <m/>
    <m/>
    <m/>
    <x v="4"/>
    <m/>
    <m/>
    <x v="0"/>
  </r>
  <r>
    <s v="SP5607"/>
    <m/>
    <s v="Q3"/>
    <m/>
    <m/>
    <m/>
    <x v="4"/>
    <m/>
    <m/>
    <x v="3"/>
  </r>
  <r>
    <s v="SLSPCY05"/>
    <m/>
    <s v="Q4"/>
    <m/>
    <m/>
    <m/>
    <x v="4"/>
    <m/>
    <m/>
    <x v="0"/>
  </r>
  <r>
    <s v="SP5613"/>
    <m/>
    <s v="Q3"/>
    <m/>
    <m/>
    <m/>
    <x v="4"/>
    <m/>
    <m/>
    <x v="3"/>
  </r>
  <r>
    <s v="SLIQJA01"/>
    <m/>
    <s v="Q1"/>
    <m/>
    <m/>
    <m/>
    <x v="4"/>
    <m/>
    <m/>
    <x v="2"/>
  </r>
  <r>
    <s v="SP4415"/>
    <m/>
    <s v="Q2"/>
    <m/>
    <m/>
    <m/>
    <x v="4"/>
    <m/>
    <m/>
    <x v="1"/>
  </r>
  <r>
    <s v="SLSPSD14"/>
    <m/>
    <s v="Q4"/>
    <m/>
    <m/>
    <m/>
    <x v="4"/>
    <m/>
    <m/>
    <x v="0"/>
  </r>
  <r>
    <s v="SLFVJD01"/>
    <m/>
    <s v="Q1"/>
    <m/>
    <m/>
    <m/>
    <x v="4"/>
    <m/>
    <m/>
    <x v="2"/>
  </r>
  <r>
    <s v="SP4505"/>
    <m/>
    <s v="Q2"/>
    <m/>
    <m/>
    <m/>
    <x v="4"/>
    <m/>
    <m/>
    <x v="1"/>
  </r>
  <r>
    <s v="SA116R"/>
    <m/>
    <s v="Q4"/>
    <m/>
    <m/>
    <m/>
    <x v="4"/>
    <m/>
    <m/>
    <x v="0"/>
  </r>
  <r>
    <s v="SP5615"/>
    <m/>
    <s v="Q3"/>
    <m/>
    <m/>
    <m/>
    <x v="4"/>
    <m/>
    <m/>
    <x v="3"/>
  </r>
  <r>
    <s v="SLTSPG01"/>
    <m/>
    <s v="Q3"/>
    <m/>
    <m/>
    <m/>
    <x v="4"/>
    <m/>
    <m/>
    <x v="3"/>
  </r>
  <r>
    <s v="SLTSPP01"/>
    <m/>
    <s v="Q3"/>
    <m/>
    <m/>
    <m/>
    <x v="4"/>
    <m/>
    <m/>
    <x v="3"/>
  </r>
  <r>
    <s v="SP8840"/>
    <m/>
    <s v="Q1"/>
    <m/>
    <m/>
    <m/>
    <x v="4"/>
    <m/>
    <m/>
    <x v="2"/>
  </r>
  <r>
    <s v="SP7074"/>
    <m/>
    <s v="Q1"/>
    <m/>
    <m/>
    <m/>
    <x v="4"/>
    <m/>
    <m/>
    <x v="2"/>
  </r>
  <r>
    <s v="SP0712"/>
    <m/>
    <s v="Q2"/>
    <m/>
    <m/>
    <m/>
    <x v="4"/>
    <m/>
    <m/>
    <x v="1"/>
  </r>
  <r>
    <s v="SP1559"/>
    <m/>
    <s v="Q3"/>
    <m/>
    <m/>
    <m/>
    <x v="4"/>
    <m/>
    <m/>
    <x v="3"/>
  </r>
  <r>
    <s v="SP5801"/>
    <m/>
    <s v="Q2"/>
    <m/>
    <m/>
    <m/>
    <x v="4"/>
    <m/>
    <m/>
    <x v="1"/>
  </r>
  <r>
    <s v="SP5802"/>
    <m/>
    <s v="Q2"/>
    <m/>
    <m/>
    <m/>
    <x v="4"/>
    <m/>
    <m/>
    <x v="1"/>
  </r>
  <r>
    <s v="SP079S"/>
    <m/>
    <s v="Q3"/>
    <m/>
    <m/>
    <m/>
    <x v="4"/>
    <m/>
    <m/>
    <x v="3"/>
  </r>
  <r>
    <s v="SI3449"/>
    <m/>
    <s v="STS"/>
    <m/>
    <m/>
    <m/>
    <x v="4"/>
    <m/>
    <m/>
    <x v="4"/>
  </r>
  <r>
    <s v="SI3451"/>
    <m/>
    <s v="STS"/>
    <m/>
    <m/>
    <m/>
    <x v="4"/>
    <m/>
    <m/>
    <x v="4"/>
  </r>
  <r>
    <s v="SI3454"/>
    <m/>
    <s v="STS"/>
    <m/>
    <m/>
    <m/>
    <x v="4"/>
    <m/>
    <m/>
    <x v="4"/>
  </r>
  <r>
    <s v="SI3456"/>
    <m/>
    <s v="STS"/>
    <m/>
    <m/>
    <m/>
    <x v="4"/>
    <m/>
    <m/>
    <x v="4"/>
  </r>
  <r>
    <s v="EICT01"/>
    <m/>
    <s v="STS"/>
    <m/>
    <m/>
    <m/>
    <x v="4"/>
    <m/>
    <m/>
    <x v="4"/>
  </r>
  <r>
    <s v="GJCT03"/>
    <m/>
    <s v="STS"/>
    <m/>
    <m/>
    <m/>
    <x v="4"/>
    <m/>
    <m/>
    <x v="4"/>
  </r>
  <r>
    <s v="GJEN01"/>
    <m/>
    <s v="STS"/>
    <m/>
    <m/>
    <m/>
    <x v="4"/>
    <m/>
    <m/>
    <x v="4"/>
  </r>
  <r>
    <s v="GJSR01"/>
    <m/>
    <s v="STS"/>
    <m/>
    <m/>
    <m/>
    <x v="4"/>
    <m/>
    <m/>
    <x v="4"/>
  </r>
  <r>
    <s v="SI3119"/>
    <m/>
    <s v="STS"/>
    <m/>
    <m/>
    <m/>
    <x v="4"/>
    <m/>
    <m/>
    <x v="4"/>
  </r>
  <r>
    <s v="SI3120"/>
    <m/>
    <s v="STS"/>
    <m/>
    <m/>
    <m/>
    <x v="4"/>
    <m/>
    <m/>
    <x v="4"/>
  </r>
  <r>
    <s v="SI3107"/>
    <m/>
    <s v="STS"/>
    <m/>
    <m/>
    <m/>
    <x v="4"/>
    <m/>
    <m/>
    <x v="4"/>
  </r>
  <r>
    <s v="GJJC01"/>
    <m/>
    <s v="STS"/>
    <m/>
    <m/>
    <m/>
    <x v="4"/>
    <m/>
    <m/>
    <x v="4"/>
  </r>
  <r>
    <s v="GJSO02"/>
    <m/>
    <s v="STS"/>
    <m/>
    <m/>
    <m/>
    <x v="4"/>
    <m/>
    <m/>
    <x v="4"/>
  </r>
  <r>
    <s v="SI3134"/>
    <m/>
    <s v="STS"/>
    <m/>
    <m/>
    <m/>
    <x v="4"/>
    <m/>
    <m/>
    <x v="4"/>
  </r>
  <r>
    <s v="SI3138"/>
    <m/>
    <s v="STS"/>
    <m/>
    <m/>
    <m/>
    <x v="4"/>
    <m/>
    <m/>
    <x v="4"/>
  </r>
  <r>
    <s v="PGVN01"/>
    <m/>
    <s v="STS"/>
    <m/>
    <m/>
    <m/>
    <x v="4"/>
    <m/>
    <m/>
    <x v="4"/>
  </r>
  <r>
    <s v="PGVO01"/>
    <m/>
    <s v="STS"/>
    <m/>
    <m/>
    <m/>
    <x v="4"/>
    <m/>
    <m/>
    <x v="4"/>
  </r>
  <r>
    <s v="CBBARP"/>
    <m/>
    <s v="STS"/>
    <m/>
    <m/>
    <m/>
    <x v="4"/>
    <m/>
    <m/>
    <x v="4"/>
  </r>
  <r>
    <s v="ATVH01"/>
    <m/>
    <s v="JAI"/>
    <m/>
    <m/>
    <m/>
    <x v="4"/>
    <m/>
    <m/>
    <x v="5"/>
  </r>
  <r>
    <s v="ATJA01"/>
    <m/>
    <s v="JAI"/>
    <m/>
    <m/>
    <m/>
    <x v="4"/>
    <m/>
    <m/>
    <x v="5"/>
  </r>
  <r>
    <s v="SP7320"/>
    <m/>
    <s v="JAI"/>
    <m/>
    <m/>
    <m/>
    <x v="4"/>
    <m/>
    <m/>
    <x v="5"/>
  </r>
  <r>
    <s v="SP7317"/>
    <m/>
    <s v="JAI"/>
    <m/>
    <m/>
    <m/>
    <x v="4"/>
    <m/>
    <m/>
    <x v="5"/>
  </r>
  <r>
    <s v="BJDP01"/>
    <m/>
    <s v="JAI"/>
    <m/>
    <m/>
    <m/>
    <x v="4"/>
    <m/>
    <m/>
    <x v="5"/>
  </r>
  <r>
    <s v="JRCT01"/>
    <m/>
    <s v="JAI"/>
    <m/>
    <m/>
    <m/>
    <x v="4"/>
    <m/>
    <m/>
    <x v="5"/>
  </r>
  <r>
    <s v="JRDI01"/>
    <m/>
    <s v="JAI"/>
    <m/>
    <m/>
    <m/>
    <x v="4"/>
    <m/>
    <m/>
    <x v="5"/>
  </r>
  <r>
    <s v="JNNJ01"/>
    <m/>
    <s v="JAI"/>
    <m/>
    <m/>
    <m/>
    <x v="4"/>
    <m/>
    <m/>
    <x v="5"/>
  </r>
  <r>
    <s v="JNVL01"/>
    <m/>
    <s v="JAI"/>
    <m/>
    <m/>
    <m/>
    <x v="4"/>
    <m/>
    <m/>
    <x v="5"/>
  </r>
  <r>
    <s v="JNPQ01"/>
    <m/>
    <s v="JAI"/>
    <m/>
    <m/>
    <m/>
    <x v="4"/>
    <m/>
    <m/>
    <x v="5"/>
  </r>
  <r>
    <s v="SLSPCG06"/>
    <m/>
    <s v="Q4"/>
    <m/>
    <m/>
    <m/>
    <x v="5"/>
    <m/>
    <m/>
    <x v="0"/>
  </r>
  <r>
    <s v="SLSPVP05"/>
    <m/>
    <s v="Q4"/>
    <m/>
    <m/>
    <m/>
    <x v="5"/>
    <m/>
    <m/>
    <x v="0"/>
  </r>
  <r>
    <s v="CSPG01"/>
    <m/>
    <s v="Q2"/>
    <m/>
    <m/>
    <m/>
    <x v="5"/>
    <m/>
    <m/>
    <x v="1"/>
  </r>
  <r>
    <s v="BACT02"/>
    <m/>
    <s v="Q2"/>
    <m/>
    <m/>
    <m/>
    <x v="5"/>
    <m/>
    <m/>
    <x v="1"/>
  </r>
  <r>
    <s v="COCA01"/>
    <m/>
    <s v="Q2"/>
    <m/>
    <m/>
    <m/>
    <x v="5"/>
    <m/>
    <m/>
    <x v="1"/>
  </r>
  <r>
    <s v="DDJO01"/>
    <m/>
    <s v="Q4"/>
    <m/>
    <m/>
    <m/>
    <x v="5"/>
    <m/>
    <m/>
    <x v="0"/>
  </r>
  <r>
    <s v="DDTB01"/>
    <m/>
    <s v="Q4"/>
    <m/>
    <m/>
    <m/>
    <x v="5"/>
    <m/>
    <m/>
    <x v="0"/>
  </r>
  <r>
    <s v="DDVC02"/>
    <m/>
    <s v="Q4"/>
    <m/>
    <m/>
    <m/>
    <x v="5"/>
    <m/>
    <m/>
    <x v="0"/>
  </r>
  <r>
    <s v="EBJC02"/>
    <m/>
    <s v="Q3"/>
    <m/>
    <m/>
    <m/>
    <x v="5"/>
    <m/>
    <m/>
    <x v="3"/>
  </r>
  <r>
    <s v="EBML01"/>
    <m/>
    <s v="Q3"/>
    <m/>
    <m/>
    <m/>
    <x v="5"/>
    <m/>
    <m/>
    <x v="3"/>
  </r>
  <r>
    <s v="EBML02"/>
    <m/>
    <s v="Q3"/>
    <m/>
    <m/>
    <m/>
    <x v="5"/>
    <m/>
    <m/>
    <x v="3"/>
  </r>
  <r>
    <s v="EBSM01"/>
    <m/>
    <s v="Q3"/>
    <m/>
    <m/>
    <m/>
    <x v="5"/>
    <m/>
    <m/>
    <x v="3"/>
  </r>
  <r>
    <s v="FVPD02"/>
    <m/>
    <s v="Q1"/>
    <m/>
    <m/>
    <m/>
    <x v="5"/>
    <m/>
    <m/>
    <x v="2"/>
  </r>
  <r>
    <s v="GMCT02"/>
    <m/>
    <s v="Q1"/>
    <m/>
    <m/>
    <m/>
    <x v="5"/>
    <m/>
    <m/>
    <x v="2"/>
  </r>
  <r>
    <s v="GMLM01"/>
    <m/>
    <s v="Q1"/>
    <m/>
    <m/>
    <m/>
    <x v="5"/>
    <m/>
    <m/>
    <x v="2"/>
  </r>
  <r>
    <s v="GRCM06"/>
    <m/>
    <s v="Q1"/>
    <m/>
    <m/>
    <m/>
    <x v="5"/>
    <m/>
    <m/>
    <x v="2"/>
  </r>
  <r>
    <s v="GRCT01"/>
    <m/>
    <s v="Q1"/>
    <m/>
    <m/>
    <m/>
    <x v="5"/>
    <m/>
    <m/>
    <x v="2"/>
  </r>
  <r>
    <s v="GRJI01"/>
    <m/>
    <s v="Q1"/>
    <m/>
    <m/>
    <m/>
    <x v="5"/>
    <m/>
    <m/>
    <x v="2"/>
  </r>
  <r>
    <s v="GRJO01"/>
    <m/>
    <s v="Q1"/>
    <m/>
    <m/>
    <m/>
    <x v="5"/>
    <m/>
    <m/>
    <x v="2"/>
  </r>
  <r>
    <s v="GRMA02"/>
    <m/>
    <s v="Q1"/>
    <m/>
    <m/>
    <m/>
    <x v="5"/>
    <m/>
    <m/>
    <x v="2"/>
  </r>
  <r>
    <s v="GRPB01"/>
    <m/>
    <s v="Q1"/>
    <m/>
    <m/>
    <m/>
    <x v="5"/>
    <m/>
    <m/>
    <x v="2"/>
  </r>
  <r>
    <s v="GRPC01"/>
    <m/>
    <s v="Q1"/>
    <m/>
    <m/>
    <m/>
    <x v="5"/>
    <m/>
    <m/>
    <x v="2"/>
  </r>
  <r>
    <s v="GRPH01"/>
    <m/>
    <s v="Q1"/>
    <m/>
    <m/>
    <m/>
    <x v="5"/>
    <m/>
    <m/>
    <x v="2"/>
  </r>
  <r>
    <s v="GRSA01"/>
    <m/>
    <s v="Q1"/>
    <m/>
    <m/>
    <m/>
    <x v="5"/>
    <m/>
    <m/>
    <x v="2"/>
  </r>
  <r>
    <s v="GRSE01"/>
    <m/>
    <s v="Q1"/>
    <m/>
    <m/>
    <m/>
    <x v="5"/>
    <m/>
    <m/>
    <x v="2"/>
  </r>
  <r>
    <s v="GRSJ01"/>
    <m/>
    <s v="Q1"/>
    <m/>
    <m/>
    <m/>
    <x v="5"/>
    <m/>
    <m/>
    <x v="2"/>
  </r>
  <r>
    <s v="GRVE01"/>
    <m/>
    <s v="Q1"/>
    <m/>
    <m/>
    <m/>
    <x v="5"/>
    <m/>
    <m/>
    <x v="2"/>
  </r>
  <r>
    <s v="IQRD02"/>
    <m/>
    <s v="Q1"/>
    <m/>
    <m/>
    <m/>
    <x v="5"/>
    <m/>
    <m/>
    <x v="2"/>
  </r>
  <r>
    <s v="IQRM01"/>
    <m/>
    <s v="Q1"/>
    <m/>
    <m/>
    <m/>
    <x v="5"/>
    <m/>
    <m/>
    <x v="2"/>
  </r>
  <r>
    <s v="MCJP01"/>
    <m/>
    <s v="Q1"/>
    <m/>
    <m/>
    <m/>
    <x v="5"/>
    <m/>
    <m/>
    <x v="2"/>
  </r>
  <r>
    <s v="SLSPAC05"/>
    <m/>
    <s v="Q1"/>
    <m/>
    <m/>
    <m/>
    <x v="5"/>
    <m/>
    <m/>
    <x v="2"/>
  </r>
  <r>
    <s v="SLSPBE02"/>
    <m/>
    <s v="Q1"/>
    <m/>
    <m/>
    <m/>
    <x v="5"/>
    <m/>
    <m/>
    <x v="2"/>
  </r>
  <r>
    <s v="SLSPBE07"/>
    <m/>
    <s v="Q1"/>
    <m/>
    <m/>
    <m/>
    <x v="5"/>
    <m/>
    <m/>
    <x v="2"/>
  </r>
  <r>
    <s v="SLSPBE08"/>
    <m/>
    <s v="Q1"/>
    <m/>
    <m/>
    <m/>
    <x v="5"/>
    <m/>
    <m/>
    <x v="2"/>
  </r>
  <r>
    <s v="SLSPCA03"/>
    <m/>
    <s v="Q1"/>
    <m/>
    <m/>
    <m/>
    <x v="5"/>
    <m/>
    <m/>
    <x v="2"/>
  </r>
  <r>
    <s v="ITPR03"/>
    <m/>
    <s v="Q2"/>
    <m/>
    <m/>
    <m/>
    <x v="5"/>
    <m/>
    <m/>
    <x v="1"/>
  </r>
  <r>
    <s v="ITPT01"/>
    <m/>
    <s v="Q2"/>
    <m/>
    <m/>
    <m/>
    <x v="5"/>
    <m/>
    <m/>
    <x v="1"/>
  </r>
  <r>
    <s v="ITRD03"/>
    <m/>
    <s v="Q2"/>
    <m/>
    <m/>
    <m/>
    <x v="5"/>
    <m/>
    <m/>
    <x v="1"/>
  </r>
  <r>
    <s v="RPJB02"/>
    <m/>
    <s v="Q4"/>
    <m/>
    <m/>
    <m/>
    <x v="5"/>
    <m/>
    <m/>
    <x v="0"/>
  </r>
  <r>
    <s v="SLSPCI05"/>
    <m/>
    <s v="Q1"/>
    <m/>
    <m/>
    <m/>
    <x v="5"/>
    <m/>
    <m/>
    <x v="2"/>
  </r>
  <r>
    <s v="SLSPCI06"/>
    <m/>
    <s v="Q1"/>
    <m/>
    <m/>
    <m/>
    <x v="5"/>
    <m/>
    <m/>
    <x v="2"/>
  </r>
  <r>
    <s v="SLSPCN05"/>
    <m/>
    <s v="Q1"/>
    <m/>
    <m/>
    <m/>
    <x v="5"/>
    <m/>
    <m/>
    <x v="2"/>
  </r>
  <r>
    <s v="SLSPIT01"/>
    <m/>
    <s v="Q1"/>
    <m/>
    <m/>
    <m/>
    <x v="5"/>
    <m/>
    <m/>
    <x v="2"/>
  </r>
  <r>
    <s v="OSPA02"/>
    <m/>
    <s v="Q2"/>
    <m/>
    <m/>
    <m/>
    <x v="5"/>
    <m/>
    <m/>
    <x v="1"/>
  </r>
  <r>
    <s v="OSPD01"/>
    <m/>
    <s v="Q2"/>
    <m/>
    <m/>
    <m/>
    <x v="5"/>
    <m/>
    <m/>
    <x v="1"/>
  </r>
  <r>
    <s v="OSVO01"/>
    <m/>
    <s v="Q2"/>
    <m/>
    <m/>
    <m/>
    <x v="5"/>
    <m/>
    <m/>
    <x v="1"/>
  </r>
  <r>
    <s v="OSVQ01"/>
    <m/>
    <s v="Q2"/>
    <m/>
    <m/>
    <m/>
    <x v="5"/>
    <m/>
    <m/>
    <x v="1"/>
  </r>
  <r>
    <s v="OSVM02"/>
    <m/>
    <s v="Q2"/>
    <m/>
    <m/>
    <m/>
    <x v="5"/>
    <m/>
    <m/>
    <x v="1"/>
  </r>
  <r>
    <s v="SARB01"/>
    <m/>
    <s v="Q4"/>
    <m/>
    <m/>
    <m/>
    <x v="5"/>
    <m/>
    <m/>
    <x v="0"/>
  </r>
  <r>
    <s v="SAVR03"/>
    <m/>
    <s v="Q4"/>
    <m/>
    <m/>
    <m/>
    <x v="5"/>
    <m/>
    <m/>
    <x v="0"/>
  </r>
  <r>
    <s v="SBBN02"/>
    <m/>
    <s v="Q4"/>
    <m/>
    <m/>
    <m/>
    <x v="5"/>
    <m/>
    <m/>
    <x v="0"/>
  </r>
  <r>
    <s v="SBFZ05"/>
    <m/>
    <s v="Q4"/>
    <m/>
    <m/>
    <m/>
    <x v="5"/>
    <m/>
    <m/>
    <x v="0"/>
  </r>
  <r>
    <s v="SBJB01"/>
    <m/>
    <s v="Q4"/>
    <m/>
    <m/>
    <m/>
    <x v="5"/>
    <m/>
    <m/>
    <x v="0"/>
  </r>
  <r>
    <s v="SBJM01"/>
    <m/>
    <s v="Q4"/>
    <m/>
    <m/>
    <m/>
    <x v="5"/>
    <m/>
    <m/>
    <x v="0"/>
  </r>
  <r>
    <s v="SBJN01"/>
    <m/>
    <s v="Q4"/>
    <m/>
    <m/>
    <m/>
    <x v="5"/>
    <m/>
    <m/>
    <x v="0"/>
  </r>
  <r>
    <s v="SBPC03"/>
    <m/>
    <s v="Q4"/>
    <m/>
    <m/>
    <m/>
    <x v="5"/>
    <m/>
    <m/>
    <x v="0"/>
  </r>
  <r>
    <s v="SLSPBV08"/>
    <m/>
    <s v="Q4"/>
    <m/>
    <m/>
    <m/>
    <x v="5"/>
    <m/>
    <m/>
    <x v="0"/>
  </r>
  <r>
    <s v="SLSPBV21"/>
    <m/>
    <s v="Q4"/>
    <m/>
    <m/>
    <m/>
    <x v="5"/>
    <m/>
    <m/>
    <x v="0"/>
  </r>
  <r>
    <s v="SLSPLJ01"/>
    <m/>
    <s v="Q1"/>
    <m/>
    <m/>
    <m/>
    <x v="5"/>
    <m/>
    <m/>
    <x v="2"/>
  </r>
  <r>
    <s v="SPLJ08"/>
    <m/>
    <s v="Q1"/>
    <m/>
    <m/>
    <m/>
    <x v="5"/>
    <m/>
    <m/>
    <x v="2"/>
  </r>
  <r>
    <s v="SLSPBT02"/>
    <m/>
    <s v="Q2"/>
    <m/>
    <m/>
    <m/>
    <x v="5"/>
    <m/>
    <m/>
    <x v="1"/>
  </r>
  <r>
    <s v="SLSPBU10"/>
    <m/>
    <s v="Q3"/>
    <m/>
    <m/>
    <m/>
    <x v="5"/>
    <m/>
    <m/>
    <x v="3"/>
  </r>
  <r>
    <s v="SLSPCS09"/>
    <m/>
    <s v="Q4"/>
    <m/>
    <m/>
    <m/>
    <x v="5"/>
    <m/>
    <m/>
    <x v="0"/>
  </r>
  <r>
    <s v="SLSPCB06"/>
    <m/>
    <s v="Q3"/>
    <m/>
    <m/>
    <m/>
    <x v="5"/>
    <m/>
    <m/>
    <x v="3"/>
  </r>
  <r>
    <s v="SLSPCB18"/>
    <m/>
    <s v="Q3"/>
    <m/>
    <m/>
    <m/>
    <x v="5"/>
    <m/>
    <m/>
    <x v="3"/>
  </r>
  <r>
    <s v="SLSPCD03"/>
    <m/>
    <s v="Q3"/>
    <m/>
    <m/>
    <m/>
    <x v="5"/>
    <m/>
    <m/>
    <x v="3"/>
  </r>
  <r>
    <s v="SLSPCD04"/>
    <m/>
    <s v="Q3"/>
    <m/>
    <m/>
    <m/>
    <x v="5"/>
    <m/>
    <m/>
    <x v="3"/>
  </r>
  <r>
    <s v="SLSPCD10"/>
    <m/>
    <s v="Q3"/>
    <m/>
    <m/>
    <m/>
    <x v="5"/>
    <m/>
    <m/>
    <x v="3"/>
  </r>
  <r>
    <s v="SLSPIP07"/>
    <m/>
    <s v="Q4"/>
    <m/>
    <m/>
    <m/>
    <x v="5"/>
    <m/>
    <m/>
    <x v="0"/>
  </r>
  <r>
    <s v="SLSPCG05"/>
    <m/>
    <s v="Q3"/>
    <m/>
    <m/>
    <m/>
    <x v="5"/>
    <m/>
    <m/>
    <x v="3"/>
  </r>
  <r>
    <s v="SLSPCV08"/>
    <m/>
    <s v="Q2"/>
    <m/>
    <m/>
    <m/>
    <x v="5"/>
    <m/>
    <m/>
    <x v="1"/>
  </r>
  <r>
    <s v="SLSPCM05"/>
    <m/>
    <s v="Q3"/>
    <m/>
    <m/>
    <m/>
    <x v="5"/>
    <m/>
    <m/>
    <x v="3"/>
  </r>
  <r>
    <s v="SLSPJP15"/>
    <m/>
    <s v="Q4"/>
    <m/>
    <m/>
    <m/>
    <x v="5"/>
    <m/>
    <m/>
    <x v="0"/>
  </r>
  <r>
    <s v="SLSPLB02"/>
    <m/>
    <s v="Q4"/>
    <m/>
    <m/>
    <m/>
    <x v="5"/>
    <m/>
    <m/>
    <x v="0"/>
  </r>
  <r>
    <s v="SLSPCR04"/>
    <m/>
    <s v="Q3"/>
    <m/>
    <m/>
    <m/>
    <x v="5"/>
    <m/>
    <m/>
    <x v="3"/>
  </r>
  <r>
    <s v="SLSPGR02"/>
    <m/>
    <s v="Q3"/>
    <m/>
    <m/>
    <m/>
    <x v="5"/>
    <m/>
    <m/>
    <x v="3"/>
  </r>
  <r>
    <s v="SLSPMC01"/>
    <m/>
    <s v="Q4"/>
    <m/>
    <m/>
    <m/>
    <x v="5"/>
    <m/>
    <m/>
    <x v="0"/>
  </r>
  <r>
    <s v="SLSPGR08"/>
    <m/>
    <s v="Q3"/>
    <m/>
    <m/>
    <m/>
    <x v="5"/>
    <m/>
    <m/>
    <x v="3"/>
  </r>
  <r>
    <s v="SLSPIB11"/>
    <m/>
    <s v="Q3"/>
    <m/>
    <m/>
    <m/>
    <x v="5"/>
    <m/>
    <m/>
    <x v="3"/>
  </r>
  <r>
    <s v="SLSPSR05"/>
    <m/>
    <s v="Q1"/>
    <m/>
    <m/>
    <m/>
    <x v="5"/>
    <m/>
    <m/>
    <x v="2"/>
  </r>
  <r>
    <s v="SLSPSR09"/>
    <m/>
    <s v="Q1"/>
    <m/>
    <m/>
    <m/>
    <x v="5"/>
    <m/>
    <m/>
    <x v="2"/>
  </r>
  <r>
    <s v="SLSPIB20"/>
    <m/>
    <s v="Q3"/>
    <m/>
    <m/>
    <m/>
    <x v="5"/>
    <m/>
    <m/>
    <x v="3"/>
  </r>
  <r>
    <s v="SLSPIB42"/>
    <m/>
    <s v="Q3"/>
    <m/>
    <m/>
    <m/>
    <x v="5"/>
    <m/>
    <m/>
    <x v="3"/>
  </r>
  <r>
    <s v="SLSPIB44"/>
    <m/>
    <s v="Q3"/>
    <m/>
    <m/>
    <m/>
    <x v="5"/>
    <m/>
    <m/>
    <x v="3"/>
  </r>
  <r>
    <s v="SLSPIB49"/>
    <m/>
    <s v="Q3"/>
    <m/>
    <m/>
    <m/>
    <x v="5"/>
    <m/>
    <m/>
    <x v="3"/>
  </r>
  <r>
    <s v="SLSPIB51"/>
    <m/>
    <s v="Q3"/>
    <m/>
    <m/>
    <m/>
    <x v="5"/>
    <m/>
    <m/>
    <x v="3"/>
  </r>
  <r>
    <s v="SLSPVD01"/>
    <m/>
    <s v="Q1"/>
    <m/>
    <m/>
    <m/>
    <x v="5"/>
    <m/>
    <m/>
    <x v="2"/>
  </r>
  <r>
    <s v="SLSPVD03"/>
    <m/>
    <s v="Q1"/>
    <m/>
    <m/>
    <m/>
    <x v="5"/>
    <m/>
    <m/>
    <x v="2"/>
  </r>
  <r>
    <s v="SLSPVD04"/>
    <m/>
    <s v="Q1"/>
    <m/>
    <m/>
    <m/>
    <x v="5"/>
    <m/>
    <m/>
    <x v="2"/>
  </r>
  <r>
    <s v="SLSPVP04"/>
    <m/>
    <s v="Q1"/>
    <m/>
    <m/>
    <m/>
    <x v="5"/>
    <m/>
    <m/>
    <x v="2"/>
  </r>
  <r>
    <s v="SLSPVP06"/>
    <m/>
    <s v="Q1"/>
    <m/>
    <m/>
    <m/>
    <x v="5"/>
    <m/>
    <m/>
    <x v="2"/>
  </r>
  <r>
    <s v="SLSPVP08"/>
    <m/>
    <s v="Q1"/>
    <m/>
    <m/>
    <m/>
    <x v="5"/>
    <m/>
    <m/>
    <x v="2"/>
  </r>
  <r>
    <s v="SLSPVP09"/>
    <m/>
    <s v="Q1"/>
    <m/>
    <m/>
    <m/>
    <x v="5"/>
    <m/>
    <m/>
    <x v="2"/>
  </r>
  <r>
    <s v="SLSPSE04"/>
    <m/>
    <s v="Q4"/>
    <m/>
    <m/>
    <m/>
    <x v="5"/>
    <m/>
    <m/>
    <x v="0"/>
  </r>
  <r>
    <s v="SLSPSE05"/>
    <m/>
    <s v="Q4"/>
    <m/>
    <m/>
    <m/>
    <x v="5"/>
    <m/>
    <m/>
    <x v="0"/>
  </r>
  <r>
    <s v="SLSPSE06"/>
    <m/>
    <s v="Q4"/>
    <m/>
    <m/>
    <m/>
    <x v="5"/>
    <m/>
    <m/>
    <x v="0"/>
  </r>
  <r>
    <s v="SLSPVM09"/>
    <m/>
    <s v="Q4"/>
    <m/>
    <m/>
    <m/>
    <x v="5"/>
    <m/>
    <m/>
    <x v="0"/>
  </r>
  <r>
    <s v="SLSPLP21"/>
    <m/>
    <s v="Q2"/>
    <m/>
    <m/>
    <m/>
    <x v="5"/>
    <m/>
    <m/>
    <x v="1"/>
  </r>
  <r>
    <s v="SLSPBT07"/>
    <m/>
    <s v="Q2"/>
    <m/>
    <m/>
    <m/>
    <x v="5"/>
    <m/>
    <m/>
    <x v="1"/>
  </r>
  <r>
    <s v="SP0224"/>
    <m/>
    <s v="Q4"/>
    <m/>
    <m/>
    <m/>
    <x v="5"/>
    <m/>
    <m/>
    <x v="0"/>
  </r>
  <r>
    <s v="SP0418"/>
    <m/>
    <s v="Q4"/>
    <m/>
    <m/>
    <m/>
    <x v="5"/>
    <m/>
    <m/>
    <x v="0"/>
  </r>
  <r>
    <s v="SLSPJP26"/>
    <m/>
    <s v="Q4"/>
    <m/>
    <m/>
    <m/>
    <x v="5"/>
    <m/>
    <m/>
    <x v="0"/>
  </r>
  <r>
    <s v="SLSPMR08"/>
    <m/>
    <s v="Q3"/>
    <m/>
    <m/>
    <m/>
    <x v="5"/>
    <m/>
    <m/>
    <x v="3"/>
  </r>
  <r>
    <s v="SLSPVT04"/>
    <m/>
    <s v="Q1"/>
    <m/>
    <m/>
    <m/>
    <x v="5"/>
    <m/>
    <m/>
    <x v="2"/>
  </r>
  <r>
    <s v="SP2936"/>
    <m/>
    <s v="Q4"/>
    <m/>
    <m/>
    <m/>
    <x v="5"/>
    <m/>
    <m/>
    <x v="0"/>
  </r>
  <r>
    <s v="SP0730"/>
    <m/>
    <s v="Q1"/>
    <m/>
    <m/>
    <m/>
    <x v="5"/>
    <m/>
    <m/>
    <x v="2"/>
  </r>
  <r>
    <s v="SP2937"/>
    <m/>
    <s v="Q4"/>
    <m/>
    <m/>
    <m/>
    <x v="5"/>
    <m/>
    <m/>
    <x v="0"/>
  </r>
  <r>
    <s v="SP3110"/>
    <m/>
    <s v="Q4"/>
    <m/>
    <m/>
    <m/>
    <x v="5"/>
    <m/>
    <m/>
    <x v="0"/>
  </r>
  <r>
    <s v="SLSPPN14"/>
    <m/>
    <s v="Q3"/>
    <m/>
    <m/>
    <m/>
    <x v="5"/>
    <m/>
    <m/>
    <x v="3"/>
  </r>
  <r>
    <s v="SP3230"/>
    <m/>
    <s v="Q1"/>
    <m/>
    <m/>
    <m/>
    <x v="5"/>
    <m/>
    <m/>
    <x v="2"/>
  </r>
  <r>
    <s v="SLSPPT10"/>
    <m/>
    <s v="Q2"/>
    <m/>
    <m/>
    <m/>
    <x v="5"/>
    <m/>
    <m/>
    <x v="1"/>
  </r>
  <r>
    <s v="SP3716"/>
    <m/>
    <s v="Q1"/>
    <m/>
    <m/>
    <m/>
    <x v="5"/>
    <m/>
    <m/>
    <x v="2"/>
  </r>
  <r>
    <s v="SP3717"/>
    <m/>
    <s v="Q1"/>
    <m/>
    <m/>
    <m/>
    <x v="5"/>
    <m/>
    <m/>
    <x v="2"/>
  </r>
  <r>
    <s v="SP3724"/>
    <m/>
    <s v="Q1"/>
    <m/>
    <m/>
    <m/>
    <x v="5"/>
    <m/>
    <m/>
    <x v="2"/>
  </r>
  <r>
    <s v="SP3725"/>
    <m/>
    <s v="Q1"/>
    <m/>
    <m/>
    <m/>
    <x v="5"/>
    <m/>
    <m/>
    <x v="2"/>
  </r>
  <r>
    <s v="SP3752"/>
    <m/>
    <s v="Q1"/>
    <m/>
    <m/>
    <m/>
    <x v="5"/>
    <m/>
    <m/>
    <x v="2"/>
  </r>
  <r>
    <s v="SLGRVL02"/>
    <m/>
    <s v="Q1"/>
    <m/>
    <m/>
    <m/>
    <x v="5"/>
    <m/>
    <m/>
    <x v="2"/>
  </r>
  <r>
    <s v="SLSPBF16"/>
    <m/>
    <s v="Q2"/>
    <m/>
    <m/>
    <m/>
    <x v="5"/>
    <m/>
    <m/>
    <x v="1"/>
  </r>
  <r>
    <s v="SP7079"/>
    <m/>
    <s v="Q1"/>
    <m/>
    <m/>
    <m/>
    <x v="5"/>
    <m/>
    <m/>
    <x v="2"/>
  </r>
  <r>
    <s v="SP7080"/>
    <m/>
    <s v="Q1"/>
    <m/>
    <m/>
    <m/>
    <x v="5"/>
    <m/>
    <m/>
    <x v="2"/>
  </r>
  <r>
    <s v="SP7081"/>
    <m/>
    <s v="Q1"/>
    <m/>
    <m/>
    <m/>
    <x v="5"/>
    <m/>
    <m/>
    <x v="2"/>
  </r>
  <r>
    <s v="SP7086"/>
    <m/>
    <s v="Q1"/>
    <m/>
    <m/>
    <m/>
    <x v="5"/>
    <m/>
    <m/>
    <x v="2"/>
  </r>
  <r>
    <s v="SP1231"/>
    <m/>
    <s v="Q3"/>
    <m/>
    <m/>
    <m/>
    <x v="5"/>
    <m/>
    <m/>
    <x v="3"/>
  </r>
  <r>
    <s v="SLSPIB60"/>
    <m/>
    <s v="Q3"/>
    <m/>
    <m/>
    <m/>
    <x v="5"/>
    <m/>
    <m/>
    <x v="3"/>
  </r>
  <r>
    <s v="SLSPLP29"/>
    <m/>
    <s v="Q2"/>
    <m/>
    <m/>
    <m/>
    <x v="5"/>
    <m/>
    <m/>
    <x v="1"/>
  </r>
  <r>
    <s v="SP2241"/>
    <m/>
    <s v="Q3"/>
    <m/>
    <m/>
    <m/>
    <x v="5"/>
    <m/>
    <m/>
    <x v="3"/>
  </r>
  <r>
    <s v="SLSPGR14"/>
    <m/>
    <s v="Q3"/>
    <m/>
    <m/>
    <m/>
    <x v="5"/>
    <m/>
    <m/>
    <x v="3"/>
  </r>
  <r>
    <s v="SP7098"/>
    <m/>
    <s v="Q1"/>
    <m/>
    <m/>
    <m/>
    <x v="5"/>
    <m/>
    <m/>
    <x v="2"/>
  </r>
  <r>
    <s v="SP7099"/>
    <m/>
    <s v="Q1"/>
    <m/>
    <m/>
    <m/>
    <x v="5"/>
    <m/>
    <m/>
    <x v="2"/>
  </r>
  <r>
    <s v="SP7902"/>
    <m/>
    <s v="Q1"/>
    <m/>
    <m/>
    <m/>
    <x v="5"/>
    <m/>
    <m/>
    <x v="2"/>
  </r>
  <r>
    <s v="SP8735"/>
    <m/>
    <s v="Q1"/>
    <m/>
    <m/>
    <m/>
    <x v="5"/>
    <m/>
    <m/>
    <x v="2"/>
  </r>
  <r>
    <s v="SP8740"/>
    <m/>
    <s v="Q1"/>
    <m/>
    <m/>
    <m/>
    <x v="5"/>
    <m/>
    <m/>
    <x v="2"/>
  </r>
  <r>
    <s v="SLPAVR03"/>
    <m/>
    <s v="Q1"/>
    <m/>
    <m/>
    <m/>
    <x v="5"/>
    <m/>
    <m/>
    <x v="2"/>
  </r>
  <r>
    <s v="SP8842"/>
    <m/>
    <s v="Q1"/>
    <m/>
    <m/>
    <m/>
    <x v="5"/>
    <m/>
    <m/>
    <x v="2"/>
  </r>
  <r>
    <s v="SLTSPP03"/>
    <m/>
    <s v="Q3"/>
    <m/>
    <m/>
    <m/>
    <x v="5"/>
    <m/>
    <m/>
    <x v="3"/>
  </r>
  <r>
    <s v="SLTSRB01"/>
    <m/>
    <s v="Q3"/>
    <m/>
    <m/>
    <m/>
    <x v="5"/>
    <m/>
    <m/>
    <x v="3"/>
  </r>
  <r>
    <s v="SLEBHA01"/>
    <m/>
    <s v="Q3"/>
    <m/>
    <m/>
    <m/>
    <x v="5"/>
    <m/>
    <m/>
    <x v="3"/>
  </r>
  <r>
    <s v="SLSPAI09"/>
    <m/>
    <s v="Q3"/>
    <m/>
    <m/>
    <m/>
    <x v="5"/>
    <m/>
    <m/>
    <x v="3"/>
  </r>
  <r>
    <s v="SP4547"/>
    <m/>
    <s v="Q2"/>
    <m/>
    <m/>
    <m/>
    <x v="5"/>
    <m/>
    <m/>
    <x v="1"/>
  </r>
  <r>
    <s v="SLSPIB43"/>
    <m/>
    <s v="Q3"/>
    <m/>
    <m/>
    <m/>
    <x v="5"/>
    <m/>
    <m/>
    <x v="3"/>
  </r>
  <r>
    <s v="SLSPBV17"/>
    <m/>
    <s v="Q4"/>
    <m/>
    <m/>
    <m/>
    <x v="5"/>
    <m/>
    <m/>
    <x v="0"/>
  </r>
  <r>
    <s v="SLSPBV16"/>
    <m/>
    <s v="Q4"/>
    <m/>
    <m/>
    <m/>
    <x v="5"/>
    <m/>
    <m/>
    <x v="0"/>
  </r>
  <r>
    <s v="SLSPBV26"/>
    <m/>
    <s v="Q4"/>
    <m/>
    <m/>
    <m/>
    <x v="5"/>
    <m/>
    <m/>
    <x v="0"/>
  </r>
  <r>
    <s v="SLSPLB24"/>
    <m/>
    <s v="Q4"/>
    <m/>
    <m/>
    <m/>
    <x v="5"/>
    <m/>
    <m/>
    <x v="0"/>
  </r>
  <r>
    <s v="SP2819"/>
    <m/>
    <s v="Q4"/>
    <m/>
    <m/>
    <m/>
    <x v="5"/>
    <m/>
    <m/>
    <x v="0"/>
  </r>
  <r>
    <s v="SLSPSD22"/>
    <m/>
    <s v="Q4"/>
    <m/>
    <m/>
    <m/>
    <x v="5"/>
    <m/>
    <m/>
    <x v="0"/>
  </r>
  <r>
    <s v="SLSPSD28"/>
    <m/>
    <s v="Q4"/>
    <m/>
    <m/>
    <m/>
    <x v="5"/>
    <m/>
    <m/>
    <x v="0"/>
  </r>
  <r>
    <s v="SLSPSD20"/>
    <m/>
    <s v="Q4"/>
    <m/>
    <m/>
    <m/>
    <x v="5"/>
    <m/>
    <m/>
    <x v="0"/>
  </r>
  <r>
    <s v="SLSPCN08"/>
    <m/>
    <s v="Q1"/>
    <m/>
    <m/>
    <m/>
    <x v="5"/>
    <m/>
    <m/>
    <x v="2"/>
  </r>
  <r>
    <s v="SP5521"/>
    <m/>
    <s v="Q2"/>
    <m/>
    <m/>
    <m/>
    <x v="5"/>
    <m/>
    <m/>
    <x v="1"/>
  </r>
  <r>
    <s v="SP5537"/>
    <m/>
    <s v="Q2"/>
    <m/>
    <m/>
    <m/>
    <x v="5"/>
    <m/>
    <m/>
    <x v="1"/>
  </r>
  <r>
    <s v="SP5539"/>
    <m/>
    <s v="Q2"/>
    <m/>
    <m/>
    <m/>
    <x v="5"/>
    <m/>
    <m/>
    <x v="1"/>
  </r>
  <r>
    <s v="AMIOMW01"/>
    <m/>
    <s v="Q2"/>
    <m/>
    <m/>
    <m/>
    <x v="5"/>
    <m/>
    <m/>
    <x v="1"/>
  </r>
  <r>
    <s v="SPLP16"/>
    <m/>
    <s v="Q2"/>
    <m/>
    <m/>
    <m/>
    <x v="5"/>
    <m/>
    <m/>
    <x v="1"/>
  </r>
  <r>
    <s v="GJEN02"/>
    <m/>
    <s v="STS"/>
    <m/>
    <m/>
    <m/>
    <x v="5"/>
    <m/>
    <m/>
    <x v="4"/>
  </r>
  <r>
    <s v="GJVC01"/>
    <m/>
    <s v="STS"/>
    <m/>
    <m/>
    <m/>
    <x v="5"/>
    <m/>
    <m/>
    <x v="4"/>
  </r>
  <r>
    <s v="SI3141"/>
    <m/>
    <s v="STS"/>
    <m/>
    <m/>
    <m/>
    <x v="5"/>
    <m/>
    <m/>
    <x v="4"/>
  </r>
  <r>
    <s v="SI3133"/>
    <m/>
    <s v="STS"/>
    <m/>
    <m/>
    <m/>
    <x v="5"/>
    <m/>
    <m/>
    <x v="4"/>
  </r>
  <r>
    <s v="SI3131"/>
    <m/>
    <s v="STS"/>
    <m/>
    <m/>
    <m/>
    <x v="5"/>
    <m/>
    <m/>
    <x v="4"/>
  </r>
  <r>
    <s v="SI3129"/>
    <m/>
    <s v="STS"/>
    <m/>
    <m/>
    <m/>
    <x v="5"/>
    <m/>
    <m/>
    <x v="4"/>
  </r>
  <r>
    <s v="SI3130"/>
    <m/>
    <s v="STS"/>
    <m/>
    <m/>
    <m/>
    <x v="5"/>
    <m/>
    <m/>
    <x v="4"/>
  </r>
  <r>
    <s v="SI3135"/>
    <m/>
    <s v="STS"/>
    <m/>
    <m/>
    <m/>
    <x v="5"/>
    <m/>
    <m/>
    <x v="4"/>
  </r>
  <r>
    <s v="SI3136"/>
    <m/>
    <s v="STS"/>
    <m/>
    <m/>
    <m/>
    <x v="5"/>
    <m/>
    <m/>
    <x v="4"/>
  </r>
  <r>
    <s v="SI3137"/>
    <m/>
    <s v="STS"/>
    <m/>
    <m/>
    <m/>
    <x v="5"/>
    <m/>
    <m/>
    <x v="4"/>
  </r>
  <r>
    <s v="SI3140"/>
    <m/>
    <s v="STS"/>
    <m/>
    <m/>
    <m/>
    <x v="5"/>
    <m/>
    <m/>
    <x v="4"/>
  </r>
  <r>
    <s v="JQRD03"/>
    <m/>
    <s v="STS"/>
    <m/>
    <m/>
    <m/>
    <x v="5"/>
    <m/>
    <m/>
    <x v="4"/>
  </r>
  <r>
    <s v="MOPG01"/>
    <m/>
    <s v="STS"/>
    <m/>
    <m/>
    <m/>
    <x v="5"/>
    <m/>
    <m/>
    <x v="4"/>
  </r>
  <r>
    <s v="MURD03"/>
    <m/>
    <s v="STS"/>
    <m/>
    <m/>
    <m/>
    <x v="5"/>
    <m/>
    <m/>
    <x v="4"/>
  </r>
  <r>
    <s v="JQRD02"/>
    <m/>
    <s v="STS"/>
    <m/>
    <m/>
    <m/>
    <x v="5"/>
    <m/>
    <m/>
    <x v="4"/>
  </r>
  <r>
    <s v="SI3030"/>
    <m/>
    <s v="STS"/>
    <m/>
    <m/>
    <m/>
    <x v="5"/>
    <m/>
    <m/>
    <x v="4"/>
  </r>
  <r>
    <s v="SI3372"/>
    <m/>
    <s v="STS"/>
    <m/>
    <m/>
    <m/>
    <x v="5"/>
    <m/>
    <m/>
    <x v="4"/>
  </r>
  <r>
    <s v="SI3337"/>
    <m/>
    <s v="STS"/>
    <m/>
    <m/>
    <m/>
    <x v="5"/>
    <m/>
    <m/>
    <x v="4"/>
  </r>
  <r>
    <s v="SI3348"/>
    <m/>
    <s v="STS"/>
    <m/>
    <m/>
    <m/>
    <x v="5"/>
    <m/>
    <m/>
    <x v="4"/>
  </r>
  <r>
    <s v="SI3350"/>
    <m/>
    <s v="STS"/>
    <m/>
    <m/>
    <m/>
    <x v="5"/>
    <m/>
    <m/>
    <x v="4"/>
  </r>
  <r>
    <s v="SI3354"/>
    <m/>
    <s v="STS"/>
    <m/>
    <m/>
    <m/>
    <x v="5"/>
    <m/>
    <m/>
    <x v="4"/>
  </r>
  <r>
    <s v="SP7323"/>
    <m/>
    <s v="JAI"/>
    <m/>
    <m/>
    <m/>
    <x v="5"/>
    <m/>
    <m/>
    <x v="5"/>
  </r>
  <r>
    <s v="BPFD01"/>
    <m/>
    <s v="JAI"/>
    <m/>
    <m/>
    <m/>
    <x v="5"/>
    <m/>
    <m/>
    <x v="5"/>
  </r>
  <r>
    <s v="BPSL01"/>
    <m/>
    <s v="JAI"/>
    <m/>
    <m/>
    <m/>
    <x v="5"/>
    <m/>
    <m/>
    <x v="5"/>
  </r>
  <r>
    <s v="SP7612"/>
    <m/>
    <s v="JAI"/>
    <m/>
    <m/>
    <m/>
    <x v="5"/>
    <m/>
    <m/>
    <x v="5"/>
  </r>
  <r>
    <s v="CLBJ02"/>
    <m/>
    <s v="JAI"/>
    <m/>
    <m/>
    <m/>
    <x v="5"/>
    <m/>
    <m/>
    <x v="5"/>
  </r>
  <r>
    <s v="IASA01"/>
    <m/>
    <s v="JAI"/>
    <m/>
    <m/>
    <m/>
    <x v="5"/>
    <m/>
    <m/>
    <x v="5"/>
  </r>
  <r>
    <s v="IAPN01"/>
    <m/>
    <s v="JAI"/>
    <m/>
    <m/>
    <m/>
    <x v="5"/>
    <m/>
    <m/>
    <x v="5"/>
  </r>
  <r>
    <s v="JYCT01"/>
    <m/>
    <s v="JAI"/>
    <m/>
    <m/>
    <m/>
    <x v="5"/>
    <m/>
    <m/>
    <x v="5"/>
  </r>
  <r>
    <s v="JNMR01"/>
    <m/>
    <s v="JAI"/>
    <m/>
    <m/>
    <m/>
    <x v="5"/>
    <m/>
    <m/>
    <x v="5"/>
  </r>
  <r>
    <s v="JTRB01"/>
    <m/>
    <s v="Q1"/>
    <m/>
    <m/>
    <m/>
    <x v="6"/>
    <m/>
    <m/>
    <x v="2"/>
  </r>
  <r>
    <s v="JTRB02"/>
    <m/>
    <s v="Q1"/>
    <m/>
    <m/>
    <m/>
    <x v="6"/>
    <m/>
    <m/>
    <x v="2"/>
  </r>
  <r>
    <s v="SLSPTT10"/>
    <m/>
    <s v="Q4"/>
    <m/>
    <m/>
    <m/>
    <x v="6"/>
    <m/>
    <m/>
    <x v="0"/>
  </r>
  <r>
    <s v="SLSPIB58"/>
    <m/>
    <s v="Q1"/>
    <m/>
    <m/>
    <m/>
    <x v="6"/>
    <m/>
    <m/>
    <x v="2"/>
  </r>
  <r>
    <s v="ALSN01"/>
    <m/>
    <s v="Q2"/>
    <m/>
    <m/>
    <m/>
    <x v="6"/>
    <m/>
    <m/>
    <x v="1"/>
  </r>
  <r>
    <s v="ARVN01"/>
    <m/>
    <s v="Q2"/>
    <m/>
    <m/>
    <m/>
    <x v="6"/>
    <m/>
    <m/>
    <x v="1"/>
  </r>
  <r>
    <s v="AJDI01"/>
    <m/>
    <s v="Q1"/>
    <m/>
    <m/>
    <m/>
    <x v="6"/>
    <m/>
    <m/>
    <x v="2"/>
  </r>
  <r>
    <s v="AJFR02"/>
    <m/>
    <s v="Q1"/>
    <m/>
    <m/>
    <m/>
    <x v="6"/>
    <m/>
    <m/>
    <x v="2"/>
  </r>
  <r>
    <s v="AJRB01"/>
    <m/>
    <s v="Q1"/>
    <m/>
    <m/>
    <m/>
    <x v="6"/>
    <m/>
    <m/>
    <x v="2"/>
  </r>
  <r>
    <s v="SLSNEN01"/>
    <m/>
    <s v="Q2"/>
    <m/>
    <m/>
    <m/>
    <x v="6"/>
    <m/>
    <m/>
    <x v="1"/>
  </r>
  <r>
    <s v="SP5227"/>
    <m/>
    <s v="Q2"/>
    <m/>
    <m/>
    <m/>
    <x v="6"/>
    <m/>
    <m/>
    <x v="1"/>
  </r>
  <r>
    <s v="SLBATM04"/>
    <m/>
    <s v="Q2"/>
    <m/>
    <m/>
    <m/>
    <x v="6"/>
    <m/>
    <m/>
    <x v="1"/>
  </r>
  <r>
    <s v="BAAH17"/>
    <m/>
    <s v="Q2"/>
    <m/>
    <m/>
    <m/>
    <x v="6"/>
    <m/>
    <m/>
    <x v="1"/>
  </r>
  <r>
    <s v="GRPB03"/>
    <m/>
    <s v="Q1"/>
    <m/>
    <m/>
    <m/>
    <x v="6"/>
    <m/>
    <m/>
    <x v="2"/>
  </r>
  <r>
    <s v="GRSE03"/>
    <m/>
    <s v="Q1"/>
    <m/>
    <m/>
    <m/>
    <x v="6"/>
    <m/>
    <m/>
    <x v="2"/>
  </r>
  <r>
    <s v="EGJS01"/>
    <m/>
    <s v="Q3"/>
    <m/>
    <m/>
    <m/>
    <x v="6"/>
    <m/>
    <m/>
    <x v="3"/>
  </r>
  <r>
    <s v="MCVP02"/>
    <m/>
    <s v="Q1"/>
    <m/>
    <m/>
    <m/>
    <x v="6"/>
    <m/>
    <m/>
    <x v="2"/>
  </r>
  <r>
    <s v="SLSPAR02"/>
    <m/>
    <s v="Q1"/>
    <m/>
    <m/>
    <m/>
    <x v="6"/>
    <m/>
    <m/>
    <x v="2"/>
  </r>
  <r>
    <s v="SLSPAR07"/>
    <m/>
    <s v="Q1"/>
    <m/>
    <m/>
    <m/>
    <x v="6"/>
    <m/>
    <m/>
    <x v="2"/>
  </r>
  <r>
    <s v="SLSPCA02"/>
    <m/>
    <s v="Q1"/>
    <m/>
    <m/>
    <m/>
    <x v="6"/>
    <m/>
    <m/>
    <x v="2"/>
  </r>
  <r>
    <s v="LSCT01"/>
    <m/>
    <s v="Q3"/>
    <m/>
    <m/>
    <m/>
    <x v="6"/>
    <m/>
    <m/>
    <x v="3"/>
  </r>
  <r>
    <s v="LSRB01"/>
    <m/>
    <s v="Q3"/>
    <m/>
    <m/>
    <m/>
    <x v="6"/>
    <m/>
    <m/>
    <x v="3"/>
  </r>
  <r>
    <s v="SLIPCS01"/>
    <m/>
    <s v="Q2"/>
    <m/>
    <m/>
    <m/>
    <x v="6"/>
    <m/>
    <m/>
    <x v="1"/>
  </r>
  <r>
    <s v="SLIPJM01"/>
    <m/>
    <s v="Q2"/>
    <m/>
    <m/>
    <m/>
    <x v="6"/>
    <m/>
    <m/>
    <x v="1"/>
  </r>
  <r>
    <s v="SP5313"/>
    <m/>
    <s v="Q2"/>
    <m/>
    <m/>
    <m/>
    <x v="6"/>
    <m/>
    <m/>
    <x v="1"/>
  </r>
  <r>
    <s v="ITRD02"/>
    <m/>
    <s v="Q2"/>
    <m/>
    <m/>
    <m/>
    <x v="6"/>
    <m/>
    <m/>
    <x v="1"/>
  </r>
  <r>
    <s v="JDJB02"/>
    <m/>
    <s v="Q2"/>
    <m/>
    <m/>
    <m/>
    <x v="6"/>
    <m/>
    <m/>
    <x v="1"/>
  </r>
  <r>
    <s v="JDJB03"/>
    <m/>
    <s v="Q2"/>
    <m/>
    <m/>
    <m/>
    <x v="6"/>
    <m/>
    <m/>
    <x v="1"/>
  </r>
  <r>
    <s v="MRLP01"/>
    <m/>
    <s v="Q2"/>
    <m/>
    <m/>
    <m/>
    <x v="6"/>
    <m/>
    <m/>
    <x v="1"/>
  </r>
  <r>
    <s v="MRVR01"/>
    <m/>
    <s v="Q2"/>
    <m/>
    <m/>
    <m/>
    <x v="6"/>
    <m/>
    <m/>
    <x v="1"/>
  </r>
  <r>
    <s v="SLSPCI01"/>
    <m/>
    <s v="Q1"/>
    <m/>
    <m/>
    <m/>
    <x v="6"/>
    <m/>
    <m/>
    <x v="2"/>
  </r>
  <r>
    <s v="SLSPCN10"/>
    <m/>
    <s v="Q1"/>
    <m/>
    <m/>
    <m/>
    <x v="6"/>
    <m/>
    <m/>
    <x v="2"/>
  </r>
  <r>
    <s v="SLSPEM05"/>
    <m/>
    <s v="Q1"/>
    <m/>
    <m/>
    <m/>
    <x v="6"/>
    <m/>
    <m/>
    <x v="2"/>
  </r>
  <r>
    <s v="SLSPIA10"/>
    <m/>
    <s v="Q1"/>
    <m/>
    <m/>
    <m/>
    <x v="6"/>
    <m/>
    <m/>
    <x v="2"/>
  </r>
  <r>
    <s v="SLSPIA13"/>
    <m/>
    <s v="Q1"/>
    <m/>
    <m/>
    <m/>
    <x v="6"/>
    <m/>
    <m/>
    <x v="2"/>
  </r>
  <r>
    <s v="OSCD01"/>
    <m/>
    <s v="Q2"/>
    <m/>
    <m/>
    <m/>
    <x v="6"/>
    <m/>
    <m/>
    <x v="1"/>
  </r>
  <r>
    <s v="OSJE01"/>
    <m/>
    <s v="Q2"/>
    <m/>
    <m/>
    <m/>
    <x v="6"/>
    <m/>
    <m/>
    <x v="1"/>
  </r>
  <r>
    <s v="OSJH01"/>
    <m/>
    <s v="Q2"/>
    <m/>
    <m/>
    <m/>
    <x v="6"/>
    <m/>
    <m/>
    <x v="1"/>
  </r>
  <r>
    <s v="OSJO01"/>
    <m/>
    <s v="Q2"/>
    <m/>
    <m/>
    <m/>
    <x v="6"/>
    <m/>
    <m/>
    <x v="1"/>
  </r>
  <r>
    <s v="OSRR01"/>
    <m/>
    <s v="Q2"/>
    <m/>
    <m/>
    <m/>
    <x v="6"/>
    <m/>
    <m/>
    <x v="1"/>
  </r>
  <r>
    <s v="OSVI01"/>
    <m/>
    <s v="Q2"/>
    <m/>
    <m/>
    <m/>
    <x v="6"/>
    <m/>
    <m/>
    <x v="1"/>
  </r>
  <r>
    <s v="OSVQ03"/>
    <m/>
    <s v="Q2"/>
    <m/>
    <m/>
    <m/>
    <x v="6"/>
    <m/>
    <m/>
    <x v="1"/>
  </r>
  <r>
    <s v="SLSPIT06"/>
    <m/>
    <s v="Q1"/>
    <m/>
    <m/>
    <m/>
    <x v="6"/>
    <m/>
    <m/>
    <x v="2"/>
  </r>
  <r>
    <s v="SAVG01"/>
    <m/>
    <s v="Q4"/>
    <m/>
    <m/>
    <m/>
    <x v="6"/>
    <m/>
    <m/>
    <x v="0"/>
  </r>
  <r>
    <s v="SBPI01"/>
    <m/>
    <s v="Q4"/>
    <m/>
    <m/>
    <m/>
    <x v="6"/>
    <m/>
    <m/>
    <x v="0"/>
  </r>
  <r>
    <s v="SBPQ01"/>
    <m/>
    <s v="Q4"/>
    <m/>
    <m/>
    <m/>
    <x v="6"/>
    <m/>
    <m/>
    <x v="0"/>
  </r>
  <r>
    <s v="SLBR01"/>
    <m/>
    <s v="Q2"/>
    <m/>
    <m/>
    <m/>
    <x v="6"/>
    <m/>
    <m/>
    <x v="1"/>
  </r>
  <r>
    <s v="SBVV02"/>
    <m/>
    <s v="Q4"/>
    <m/>
    <m/>
    <m/>
    <x v="6"/>
    <m/>
    <m/>
    <x v="0"/>
  </r>
  <r>
    <s v="SCBV02"/>
    <m/>
    <s v="Q4"/>
    <m/>
    <m/>
    <m/>
    <x v="6"/>
    <m/>
    <m/>
    <x v="0"/>
  </r>
  <r>
    <s v="SCSP02"/>
    <m/>
    <s v="Q4"/>
    <m/>
    <m/>
    <m/>
    <x v="6"/>
    <m/>
    <m/>
    <x v="0"/>
  </r>
  <r>
    <s v="SLSNSL01"/>
    <m/>
    <s v="Q2"/>
    <m/>
    <m/>
    <m/>
    <x v="6"/>
    <m/>
    <m/>
    <x v="1"/>
  </r>
  <r>
    <s v="SLSNAH02"/>
    <m/>
    <s v="Q2"/>
    <m/>
    <m/>
    <m/>
    <x v="6"/>
    <m/>
    <m/>
    <x v="1"/>
  </r>
  <r>
    <s v="SLSNAH03"/>
    <m/>
    <s v="Q2"/>
    <m/>
    <m/>
    <m/>
    <x v="6"/>
    <m/>
    <m/>
    <x v="1"/>
  </r>
  <r>
    <s v="SPJC03"/>
    <m/>
    <s v="Q1"/>
    <m/>
    <m/>
    <m/>
    <x v="6"/>
    <m/>
    <m/>
    <x v="2"/>
  </r>
  <r>
    <s v="SLSPJH02"/>
    <m/>
    <s v="Q1"/>
    <m/>
    <m/>
    <m/>
    <x v="6"/>
    <m/>
    <m/>
    <x v="2"/>
  </r>
  <r>
    <s v="SLSPAN01"/>
    <m/>
    <s v="Q3"/>
    <m/>
    <m/>
    <m/>
    <x v="6"/>
    <m/>
    <m/>
    <x v="3"/>
  </r>
  <r>
    <s v="SLSPPC01"/>
    <m/>
    <s v="Q1"/>
    <m/>
    <m/>
    <m/>
    <x v="6"/>
    <m/>
    <m/>
    <x v="2"/>
  </r>
  <r>
    <s v="SLSPPC03"/>
    <m/>
    <s v="Q1"/>
    <m/>
    <m/>
    <m/>
    <x v="6"/>
    <m/>
    <m/>
    <x v="2"/>
  </r>
  <r>
    <s v="SLSPBF05"/>
    <m/>
    <s v="Q2"/>
    <m/>
    <m/>
    <m/>
    <x v="6"/>
    <m/>
    <m/>
    <x v="1"/>
  </r>
  <r>
    <s v="SLSPPH02"/>
    <m/>
    <s v="Q1"/>
    <m/>
    <m/>
    <m/>
    <x v="6"/>
    <m/>
    <m/>
    <x v="2"/>
  </r>
  <r>
    <s v="SLSPCB17"/>
    <m/>
    <s v="Q3"/>
    <m/>
    <m/>
    <m/>
    <x v="6"/>
    <m/>
    <m/>
    <x v="3"/>
  </r>
  <r>
    <s v="SLSPCG02"/>
    <m/>
    <s v="Q3"/>
    <m/>
    <m/>
    <m/>
    <x v="6"/>
    <m/>
    <m/>
    <x v="3"/>
  </r>
  <r>
    <s v="SLSPPR07"/>
    <m/>
    <s v="Q1"/>
    <m/>
    <m/>
    <m/>
    <x v="6"/>
    <m/>
    <m/>
    <x v="2"/>
  </r>
  <r>
    <s v="SLSPCG10"/>
    <m/>
    <s v="Q3"/>
    <m/>
    <m/>
    <m/>
    <x v="6"/>
    <m/>
    <m/>
    <x v="3"/>
  </r>
  <r>
    <s v="SLSPJP12"/>
    <m/>
    <s v="Q4"/>
    <m/>
    <m/>
    <m/>
    <x v="6"/>
    <m/>
    <m/>
    <x v="0"/>
  </r>
  <r>
    <s v="SLSPCG12"/>
    <m/>
    <s v="Q3"/>
    <m/>
    <m/>
    <m/>
    <x v="6"/>
    <m/>
    <m/>
    <x v="3"/>
  </r>
  <r>
    <s v="SLSPCL04"/>
    <m/>
    <s v="Q3"/>
    <m/>
    <m/>
    <m/>
    <x v="6"/>
    <m/>
    <m/>
    <x v="3"/>
  </r>
  <r>
    <s v="SLSPJP16"/>
    <m/>
    <s v="Q4"/>
    <m/>
    <m/>
    <m/>
    <x v="6"/>
    <m/>
    <m/>
    <x v="0"/>
  </r>
  <r>
    <s v="SLSPJA01"/>
    <m/>
    <s v="Q2"/>
    <m/>
    <m/>
    <m/>
    <x v="6"/>
    <m/>
    <m/>
    <x v="1"/>
  </r>
  <r>
    <s v="SLSPSI06"/>
    <m/>
    <s v="Q1"/>
    <m/>
    <m/>
    <m/>
    <x v="6"/>
    <m/>
    <m/>
    <x v="2"/>
  </r>
  <r>
    <s v="SLSPJP47"/>
    <m/>
    <s v="Q4"/>
    <m/>
    <m/>
    <m/>
    <x v="6"/>
    <m/>
    <m/>
    <x v="0"/>
  </r>
  <r>
    <s v="SLSPLB03"/>
    <m/>
    <s v="Q4"/>
    <m/>
    <m/>
    <m/>
    <x v="6"/>
    <m/>
    <m/>
    <x v="0"/>
  </r>
  <r>
    <s v="SLSPLB05"/>
    <m/>
    <s v="Q4"/>
    <m/>
    <m/>
    <m/>
    <x v="6"/>
    <m/>
    <m/>
    <x v="0"/>
  </r>
  <r>
    <s v="SLSPCR10"/>
    <m/>
    <s v="Q3"/>
    <m/>
    <m/>
    <m/>
    <x v="6"/>
    <m/>
    <m/>
    <x v="3"/>
  </r>
  <r>
    <s v="SLSPGR01"/>
    <m/>
    <s v="Q3"/>
    <m/>
    <m/>
    <m/>
    <x v="6"/>
    <m/>
    <m/>
    <x v="3"/>
  </r>
  <r>
    <s v="SLSPLP02"/>
    <m/>
    <s v="Q2"/>
    <m/>
    <m/>
    <m/>
    <x v="6"/>
    <m/>
    <m/>
    <x v="1"/>
  </r>
  <r>
    <s v="SLSPSR07"/>
    <m/>
    <s v="Q1"/>
    <m/>
    <m/>
    <m/>
    <x v="6"/>
    <m/>
    <m/>
    <x v="2"/>
  </r>
  <r>
    <s v="SLSPIB38"/>
    <m/>
    <s v="Q3"/>
    <m/>
    <m/>
    <m/>
    <x v="6"/>
    <m/>
    <m/>
    <x v="3"/>
  </r>
  <r>
    <s v="SLSPIB50"/>
    <m/>
    <s v="Q3"/>
    <m/>
    <m/>
    <m/>
    <x v="6"/>
    <m/>
    <m/>
    <x v="3"/>
  </r>
  <r>
    <s v="SPIB52"/>
    <m/>
    <s v="Q3"/>
    <m/>
    <m/>
    <m/>
    <x v="6"/>
    <m/>
    <m/>
    <x v="3"/>
  </r>
  <r>
    <s v="SLSPPS01"/>
    <m/>
    <s v="Q2"/>
    <m/>
    <m/>
    <m/>
    <x v="6"/>
    <m/>
    <m/>
    <x v="1"/>
  </r>
  <r>
    <s v="SLSPPS03"/>
    <m/>
    <s v="Q2"/>
    <m/>
    <m/>
    <m/>
    <x v="6"/>
    <m/>
    <m/>
    <x v="1"/>
  </r>
  <r>
    <s v="SLSPPT05"/>
    <m/>
    <s v="Q2"/>
    <m/>
    <m/>
    <m/>
    <x v="6"/>
    <m/>
    <m/>
    <x v="1"/>
  </r>
  <r>
    <s v="SLSPIB54"/>
    <m/>
    <s v="Q3"/>
    <m/>
    <m/>
    <m/>
    <x v="6"/>
    <m/>
    <m/>
    <x v="3"/>
  </r>
  <r>
    <s v="SLSPRE04"/>
    <m/>
    <s v="Q4"/>
    <m/>
    <m/>
    <m/>
    <x v="6"/>
    <m/>
    <m/>
    <x v="0"/>
  </r>
  <r>
    <s v="SLSPRE06"/>
    <m/>
    <s v="Q4"/>
    <m/>
    <m/>
    <m/>
    <x v="6"/>
    <m/>
    <m/>
    <x v="0"/>
  </r>
  <r>
    <s v="SLSPRE08"/>
    <m/>
    <s v="Q4"/>
    <m/>
    <m/>
    <m/>
    <x v="6"/>
    <m/>
    <m/>
    <x v="0"/>
  </r>
  <r>
    <s v="SLSPRE10"/>
    <m/>
    <s v="Q4"/>
    <m/>
    <m/>
    <m/>
    <x v="6"/>
    <m/>
    <m/>
    <x v="0"/>
  </r>
  <r>
    <s v="SLSPRE11"/>
    <m/>
    <s v="Q4"/>
    <m/>
    <m/>
    <m/>
    <x v="6"/>
    <m/>
    <m/>
    <x v="0"/>
  </r>
  <r>
    <s v="SLSPRE12"/>
    <m/>
    <s v="Q4"/>
    <m/>
    <m/>
    <m/>
    <x v="6"/>
    <m/>
    <m/>
    <x v="0"/>
  </r>
  <r>
    <s v="SLSPSA02"/>
    <m/>
    <s v="Q4"/>
    <m/>
    <m/>
    <m/>
    <x v="6"/>
    <m/>
    <m/>
    <x v="0"/>
  </r>
  <r>
    <s v="SLSPSA05"/>
    <m/>
    <s v="Q4"/>
    <m/>
    <m/>
    <m/>
    <x v="6"/>
    <m/>
    <m/>
    <x v="0"/>
  </r>
  <r>
    <s v="SLSPTR07"/>
    <m/>
    <s v="Q1"/>
    <m/>
    <m/>
    <m/>
    <x v="6"/>
    <m/>
    <m/>
    <x v="2"/>
  </r>
  <r>
    <s v="SLSPTT01"/>
    <m/>
    <s v="Q1"/>
    <m/>
    <m/>
    <m/>
    <x v="6"/>
    <m/>
    <m/>
    <x v="2"/>
  </r>
  <r>
    <s v="SLSPST03"/>
    <m/>
    <s v="Q2"/>
    <m/>
    <m/>
    <m/>
    <x v="6"/>
    <m/>
    <m/>
    <x v="1"/>
  </r>
  <r>
    <s v="SLSPST05"/>
    <m/>
    <s v="Q2"/>
    <m/>
    <m/>
    <m/>
    <x v="6"/>
    <m/>
    <m/>
    <x v="1"/>
  </r>
  <r>
    <s v="SLSPTT02"/>
    <m/>
    <s v="Q1"/>
    <m/>
    <m/>
    <m/>
    <x v="6"/>
    <m/>
    <m/>
    <x v="2"/>
  </r>
  <r>
    <s v="SLSPTT13"/>
    <m/>
    <s v="Q1"/>
    <m/>
    <m/>
    <m/>
    <x v="6"/>
    <m/>
    <m/>
    <x v="2"/>
  </r>
  <r>
    <s v="SLSPJQ01"/>
    <m/>
    <s v="Q3"/>
    <m/>
    <m/>
    <m/>
    <x v="6"/>
    <m/>
    <m/>
    <x v="3"/>
  </r>
  <r>
    <s v="SLSPVL04"/>
    <m/>
    <s v="Q2"/>
    <m/>
    <m/>
    <m/>
    <x v="6"/>
    <m/>
    <m/>
    <x v="1"/>
  </r>
  <r>
    <s v="SLSPSA11"/>
    <m/>
    <s v="Q4"/>
    <m/>
    <m/>
    <m/>
    <x v="6"/>
    <m/>
    <m/>
    <x v="0"/>
  </r>
  <r>
    <s v="SLSPJQ04"/>
    <m/>
    <s v="Q3"/>
    <m/>
    <m/>
    <m/>
    <x v="6"/>
    <m/>
    <m/>
    <x v="3"/>
  </r>
  <r>
    <s v="SLSPJQ05"/>
    <m/>
    <s v="Q3"/>
    <m/>
    <m/>
    <m/>
    <x v="6"/>
    <m/>
    <m/>
    <x v="3"/>
  </r>
  <r>
    <s v="SLSPJQ06"/>
    <m/>
    <s v="Q3"/>
    <m/>
    <m/>
    <m/>
    <x v="6"/>
    <m/>
    <m/>
    <x v="3"/>
  </r>
  <r>
    <s v="SLSPBL03"/>
    <m/>
    <s v="Q2"/>
    <m/>
    <m/>
    <m/>
    <x v="6"/>
    <m/>
    <m/>
    <x v="1"/>
  </r>
  <r>
    <s v="SLSPJQ19"/>
    <m/>
    <s v="Q3"/>
    <m/>
    <m/>
    <m/>
    <x v="6"/>
    <m/>
    <m/>
    <x v="3"/>
  </r>
  <r>
    <s v="SLSPJQ23"/>
    <m/>
    <s v="Q3"/>
    <m/>
    <m/>
    <m/>
    <x v="6"/>
    <m/>
    <m/>
    <x v="3"/>
  </r>
  <r>
    <s v="SLSPVR06"/>
    <m/>
    <s v="Q1"/>
    <m/>
    <m/>
    <m/>
    <x v="6"/>
    <m/>
    <m/>
    <x v="2"/>
  </r>
  <r>
    <s v="SP1335"/>
    <m/>
    <s v="Q2"/>
    <m/>
    <m/>
    <m/>
    <x v="6"/>
    <m/>
    <m/>
    <x v="1"/>
  </r>
  <r>
    <s v="SLSPJS04"/>
    <m/>
    <s v="Q3"/>
    <m/>
    <m/>
    <m/>
    <x v="6"/>
    <m/>
    <m/>
    <x v="3"/>
  </r>
  <r>
    <s v="SLSPSL05"/>
    <m/>
    <s v="Q4"/>
    <m/>
    <m/>
    <m/>
    <x v="6"/>
    <m/>
    <m/>
    <x v="0"/>
  </r>
  <r>
    <s v="SLSPJS09"/>
    <m/>
    <s v="Q3"/>
    <m/>
    <m/>
    <m/>
    <x v="6"/>
    <m/>
    <m/>
    <x v="3"/>
  </r>
  <r>
    <s v="SLSPSL06"/>
    <m/>
    <s v="Q4"/>
    <m/>
    <m/>
    <m/>
    <x v="6"/>
    <m/>
    <m/>
    <x v="0"/>
  </r>
  <r>
    <s v="SLSPJS11"/>
    <m/>
    <s v="Q3"/>
    <m/>
    <m/>
    <m/>
    <x v="6"/>
    <m/>
    <m/>
    <x v="3"/>
  </r>
  <r>
    <s v="SLSPLP19"/>
    <m/>
    <s v="Q2"/>
    <m/>
    <m/>
    <m/>
    <x v="6"/>
    <m/>
    <m/>
    <x v="1"/>
  </r>
  <r>
    <s v="SLSPJS13"/>
    <m/>
    <s v="Q3"/>
    <m/>
    <m/>
    <m/>
    <x v="6"/>
    <m/>
    <m/>
    <x v="3"/>
  </r>
  <r>
    <s v="SLSPJS15"/>
    <m/>
    <s v="Q3"/>
    <m/>
    <m/>
    <m/>
    <x v="6"/>
    <m/>
    <m/>
    <x v="3"/>
  </r>
  <r>
    <s v="SLSPBT06"/>
    <m/>
    <s v="Q2"/>
    <m/>
    <m/>
    <m/>
    <x v="6"/>
    <m/>
    <m/>
    <x v="1"/>
  </r>
  <r>
    <s v="SLSPME57"/>
    <m/>
    <s v="Q3"/>
    <m/>
    <m/>
    <m/>
    <x v="6"/>
    <m/>
    <m/>
    <x v="3"/>
  </r>
  <r>
    <s v="SLSPVM08"/>
    <m/>
    <s v="Q4"/>
    <m/>
    <m/>
    <m/>
    <x v="6"/>
    <m/>
    <m/>
    <x v="0"/>
  </r>
  <r>
    <s v="SLSPME58"/>
    <m/>
    <s v="Q3"/>
    <m/>
    <m/>
    <m/>
    <x v="6"/>
    <m/>
    <m/>
    <x v="3"/>
  </r>
  <r>
    <s v="SLSPVM10"/>
    <m/>
    <s v="Q4"/>
    <m/>
    <m/>
    <m/>
    <x v="6"/>
    <m/>
    <m/>
    <x v="0"/>
  </r>
  <r>
    <s v="SLSPVM11"/>
    <m/>
    <s v="Q4"/>
    <m/>
    <m/>
    <m/>
    <x v="6"/>
    <m/>
    <m/>
    <x v="0"/>
  </r>
  <r>
    <s v="SLSPVR09"/>
    <m/>
    <s v="Q1"/>
    <m/>
    <m/>
    <m/>
    <x v="6"/>
    <m/>
    <m/>
    <x v="2"/>
  </r>
  <r>
    <s v="SLSPVM17"/>
    <m/>
    <s v="Q4"/>
    <m/>
    <m/>
    <m/>
    <x v="6"/>
    <m/>
    <m/>
    <x v="0"/>
  </r>
  <r>
    <s v="SLSPVM18"/>
    <m/>
    <s v="Q4"/>
    <m/>
    <m/>
    <m/>
    <x v="6"/>
    <m/>
    <m/>
    <x v="0"/>
  </r>
  <r>
    <s v="SLSPVR10"/>
    <m/>
    <s v="Q1"/>
    <m/>
    <m/>
    <m/>
    <x v="6"/>
    <m/>
    <m/>
    <x v="2"/>
  </r>
  <r>
    <s v="SLSPVT01"/>
    <m/>
    <s v="Q1"/>
    <m/>
    <m/>
    <m/>
    <x v="6"/>
    <m/>
    <m/>
    <x v="2"/>
  </r>
  <r>
    <s v="SP2033"/>
    <m/>
    <s v="Q4"/>
    <m/>
    <m/>
    <m/>
    <x v="6"/>
    <m/>
    <m/>
    <x v="0"/>
  </r>
  <r>
    <s v="SLSPVT02"/>
    <m/>
    <s v="Q1"/>
    <m/>
    <m/>
    <m/>
    <x v="6"/>
    <m/>
    <m/>
    <x v="2"/>
  </r>
  <r>
    <s v="SLSPVX01"/>
    <m/>
    <s v="Q1"/>
    <m/>
    <m/>
    <m/>
    <x v="6"/>
    <m/>
    <m/>
    <x v="2"/>
  </r>
  <r>
    <s v="SLSPPD02"/>
    <m/>
    <s v="Q3"/>
    <m/>
    <m/>
    <m/>
    <x v="6"/>
    <m/>
    <m/>
    <x v="3"/>
  </r>
  <r>
    <s v="SLSPPD05"/>
    <m/>
    <s v="Q3"/>
    <m/>
    <m/>
    <m/>
    <x v="6"/>
    <m/>
    <m/>
    <x v="3"/>
  </r>
  <r>
    <s v="SLSPBL04"/>
    <m/>
    <s v="Q2"/>
    <m/>
    <m/>
    <m/>
    <x v="6"/>
    <m/>
    <m/>
    <x v="1"/>
  </r>
  <r>
    <s v="SLSPPS04"/>
    <m/>
    <s v="Q2"/>
    <m/>
    <m/>
    <m/>
    <x v="6"/>
    <m/>
    <m/>
    <x v="1"/>
  </r>
  <r>
    <s v="SLSPBL05"/>
    <m/>
    <s v="Q2"/>
    <m/>
    <m/>
    <m/>
    <x v="6"/>
    <m/>
    <m/>
    <x v="1"/>
  </r>
  <r>
    <s v="SP3249"/>
    <m/>
    <s v="Q1"/>
    <m/>
    <m/>
    <m/>
    <x v="6"/>
    <m/>
    <m/>
    <x v="2"/>
  </r>
  <r>
    <s v="SLSPBL09"/>
    <m/>
    <s v="Q2"/>
    <m/>
    <m/>
    <m/>
    <x v="6"/>
    <m/>
    <m/>
    <x v="1"/>
  </r>
  <r>
    <s v="SP3753"/>
    <m/>
    <s v="Q1"/>
    <m/>
    <m/>
    <m/>
    <x v="6"/>
    <m/>
    <m/>
    <x v="2"/>
  </r>
  <r>
    <s v="SP3766"/>
    <m/>
    <s v="Q1"/>
    <m/>
    <m/>
    <m/>
    <x v="6"/>
    <m/>
    <m/>
    <x v="2"/>
  </r>
  <r>
    <s v="SP3811"/>
    <m/>
    <s v="Q1"/>
    <m/>
    <m/>
    <m/>
    <x v="6"/>
    <m/>
    <m/>
    <x v="2"/>
  </r>
  <r>
    <s v="SP3830"/>
    <m/>
    <s v="Q1"/>
    <m/>
    <m/>
    <m/>
    <x v="6"/>
    <m/>
    <m/>
    <x v="2"/>
  </r>
  <r>
    <s v="SP3847"/>
    <m/>
    <s v="Q1"/>
    <m/>
    <m/>
    <m/>
    <x v="6"/>
    <m/>
    <m/>
    <x v="2"/>
  </r>
  <r>
    <s v="SLSPSM08"/>
    <m/>
    <s v="Q3"/>
    <m/>
    <m/>
    <m/>
    <x v="6"/>
    <m/>
    <m/>
    <x v="3"/>
  </r>
  <r>
    <s v="SLSPBL10"/>
    <m/>
    <s v="Q2"/>
    <m/>
    <m/>
    <m/>
    <x v="6"/>
    <m/>
    <m/>
    <x v="1"/>
  </r>
  <r>
    <s v="SP7087"/>
    <m/>
    <s v="Q1"/>
    <m/>
    <m/>
    <m/>
    <x v="6"/>
    <m/>
    <m/>
    <x v="2"/>
  </r>
  <r>
    <s v="SLMAFT01"/>
    <m/>
    <s v="Q4"/>
    <m/>
    <m/>
    <m/>
    <x v="6"/>
    <m/>
    <m/>
    <x v="0"/>
  </r>
  <r>
    <s v="SLMAVC02"/>
    <m/>
    <s v="Q4"/>
    <m/>
    <m/>
    <m/>
    <x v="6"/>
    <m/>
    <m/>
    <x v="0"/>
  </r>
  <r>
    <s v="SP7095"/>
    <m/>
    <s v="Q1"/>
    <m/>
    <m/>
    <m/>
    <x v="6"/>
    <m/>
    <m/>
    <x v="2"/>
  </r>
  <r>
    <s v="SP2513"/>
    <m/>
    <s v="Q3"/>
    <m/>
    <m/>
    <m/>
    <x v="6"/>
    <m/>
    <m/>
    <x v="3"/>
  </r>
  <r>
    <s v="SP2524"/>
    <m/>
    <s v="Q3"/>
    <m/>
    <m/>
    <m/>
    <x v="6"/>
    <m/>
    <m/>
    <x v="3"/>
  </r>
  <r>
    <s v="SLSPBS07"/>
    <m/>
    <s v="Q2"/>
    <m/>
    <m/>
    <m/>
    <x v="6"/>
    <m/>
    <m/>
    <x v="1"/>
  </r>
  <r>
    <s v="SP7903"/>
    <m/>
    <s v="Q1"/>
    <m/>
    <m/>
    <m/>
    <x v="6"/>
    <m/>
    <m/>
    <x v="2"/>
  </r>
  <r>
    <s v="SP7909"/>
    <m/>
    <s v="Q1"/>
    <m/>
    <m/>
    <m/>
    <x v="6"/>
    <m/>
    <m/>
    <x v="2"/>
  </r>
  <r>
    <s v="SP7912"/>
    <m/>
    <s v="Q1"/>
    <m/>
    <m/>
    <m/>
    <x v="6"/>
    <m/>
    <m/>
    <x v="2"/>
  </r>
  <r>
    <s v="SP8798"/>
    <m/>
    <s v="Q1"/>
    <m/>
    <m/>
    <m/>
    <x v="6"/>
    <m/>
    <m/>
    <x v="2"/>
  </r>
  <r>
    <s v="SP4606"/>
    <m/>
    <s v="Q2"/>
    <m/>
    <m/>
    <m/>
    <x v="6"/>
    <m/>
    <m/>
    <x v="1"/>
  </r>
  <r>
    <s v="SP0129"/>
    <m/>
    <s v="Q2"/>
    <m/>
    <m/>
    <m/>
    <x v="6"/>
    <m/>
    <m/>
    <x v="1"/>
  </r>
  <r>
    <s v="SLSPIB37"/>
    <m/>
    <s v="Q3"/>
    <m/>
    <m/>
    <m/>
    <x v="6"/>
    <m/>
    <m/>
    <x v="3"/>
  </r>
  <r>
    <s v="SLSPJP41"/>
    <m/>
    <s v="Q4"/>
    <m/>
    <m/>
    <m/>
    <x v="6"/>
    <m/>
    <m/>
    <x v="0"/>
  </r>
  <r>
    <s v="SP1146"/>
    <m/>
    <s v="Q4"/>
    <m/>
    <m/>
    <m/>
    <x v="6"/>
    <m/>
    <m/>
    <x v="0"/>
  </r>
  <r>
    <s v="CYRD04"/>
    <m/>
    <s v="STS"/>
    <m/>
    <m/>
    <m/>
    <x v="6"/>
    <m/>
    <m/>
    <x v="4"/>
  </r>
  <r>
    <s v="SI3142"/>
    <m/>
    <s v="STS"/>
    <m/>
    <m/>
    <m/>
    <x v="6"/>
    <m/>
    <m/>
    <x v="4"/>
  </r>
  <r>
    <s v="ILCT01"/>
    <m/>
    <s v="STS"/>
    <m/>
    <m/>
    <m/>
    <x v="6"/>
    <m/>
    <m/>
    <x v="4"/>
  </r>
  <r>
    <s v="SI3220"/>
    <m/>
    <s v="STS"/>
    <m/>
    <m/>
    <m/>
    <x v="6"/>
    <m/>
    <m/>
    <x v="4"/>
  </r>
  <r>
    <s v="SI3222"/>
    <m/>
    <s v="STS"/>
    <m/>
    <m/>
    <m/>
    <x v="6"/>
    <m/>
    <m/>
    <x v="4"/>
  </r>
  <r>
    <s v="SI3224"/>
    <m/>
    <s v="STS"/>
    <m/>
    <m/>
    <m/>
    <x v="6"/>
    <m/>
    <m/>
    <x v="4"/>
  </r>
  <r>
    <s v="SI3226"/>
    <m/>
    <s v="STS"/>
    <m/>
    <m/>
    <m/>
    <x v="6"/>
    <m/>
    <m/>
    <x v="4"/>
  </r>
  <r>
    <s v="SI3228"/>
    <m/>
    <s v="STS"/>
    <m/>
    <m/>
    <m/>
    <x v="6"/>
    <m/>
    <m/>
    <x v="4"/>
  </r>
  <r>
    <s v="SI3229"/>
    <m/>
    <s v="STS"/>
    <m/>
    <m/>
    <m/>
    <x v="6"/>
    <m/>
    <m/>
    <x v="4"/>
  </r>
  <r>
    <s v="SI3221"/>
    <m/>
    <s v="STS"/>
    <m/>
    <m/>
    <m/>
    <x v="6"/>
    <m/>
    <m/>
    <x v="4"/>
  </r>
  <r>
    <s v="SI3223"/>
    <m/>
    <s v="STS"/>
    <m/>
    <m/>
    <m/>
    <x v="6"/>
    <m/>
    <m/>
    <x v="4"/>
  </r>
  <r>
    <s v="SI3225"/>
    <m/>
    <s v="STS"/>
    <m/>
    <m/>
    <m/>
    <x v="6"/>
    <m/>
    <m/>
    <x v="4"/>
  </r>
  <r>
    <s v="SI3227"/>
    <m/>
    <s v="STS"/>
    <m/>
    <m/>
    <m/>
    <x v="6"/>
    <m/>
    <m/>
    <x v="4"/>
  </r>
  <r>
    <s v="MOCT01"/>
    <m/>
    <s v="STS"/>
    <m/>
    <m/>
    <m/>
    <x v="6"/>
    <m/>
    <m/>
    <x v="4"/>
  </r>
  <r>
    <s v="SI3231"/>
    <m/>
    <s v="STS"/>
    <m/>
    <m/>
    <m/>
    <x v="6"/>
    <m/>
    <m/>
    <x v="4"/>
  </r>
  <r>
    <s v="SI3232"/>
    <m/>
    <s v="STS"/>
    <m/>
    <m/>
    <m/>
    <x v="6"/>
    <m/>
    <m/>
    <x v="4"/>
  </r>
  <r>
    <s v="MURD14"/>
    <m/>
    <s v="STS"/>
    <m/>
    <m/>
    <m/>
    <x v="6"/>
    <m/>
    <m/>
    <x v="4"/>
  </r>
  <r>
    <s v="OWCT01"/>
    <m/>
    <s v="STS"/>
    <m/>
    <m/>
    <m/>
    <x v="6"/>
    <m/>
    <m/>
    <x v="4"/>
  </r>
  <r>
    <s v="SI3047"/>
    <m/>
    <s v="STS"/>
    <m/>
    <m/>
    <m/>
    <x v="6"/>
    <m/>
    <m/>
    <x v="4"/>
  </r>
  <r>
    <s v="ATBH01"/>
    <m/>
    <s v="JAI"/>
    <m/>
    <m/>
    <m/>
    <x v="6"/>
    <m/>
    <m/>
    <x v="5"/>
  </r>
  <r>
    <s v="CVAMW02"/>
    <m/>
    <s v="JAI"/>
    <m/>
    <m/>
    <m/>
    <x v="6"/>
    <m/>
    <m/>
    <x v="5"/>
  </r>
  <r>
    <s v="IGDP01"/>
    <m/>
    <s v="JAI"/>
    <m/>
    <m/>
    <m/>
    <x v="6"/>
    <m/>
    <m/>
    <x v="5"/>
  </r>
  <r>
    <s v="JNTJ01"/>
    <m/>
    <s v="JAI"/>
    <m/>
    <m/>
    <m/>
    <x v="6"/>
    <m/>
    <m/>
    <x v="5"/>
  </r>
  <r>
    <s v="JNSG01"/>
    <m/>
    <s v="JAI"/>
    <m/>
    <m/>
    <m/>
    <x v="6"/>
    <m/>
    <m/>
    <x v="5"/>
  </r>
  <r>
    <s v="NPDP02"/>
    <m/>
    <s v="JAI"/>
    <m/>
    <m/>
    <m/>
    <x v="6"/>
    <m/>
    <m/>
    <x v="5"/>
  </r>
  <r>
    <s v="SP7821"/>
    <m/>
    <s v="JAI"/>
    <m/>
    <m/>
    <m/>
    <x v="6"/>
    <m/>
    <m/>
    <x v="5"/>
  </r>
  <r>
    <s v="PJCT01"/>
    <m/>
    <s v="Q2"/>
    <m/>
    <m/>
    <m/>
    <x v="6"/>
    <m/>
    <m/>
    <x v="1"/>
  </r>
  <r>
    <s v="SP7701"/>
    <m/>
    <s v="JAI"/>
    <m/>
    <m/>
    <m/>
    <x v="6"/>
    <m/>
    <m/>
    <x v="5"/>
  </r>
  <r>
    <s v="SP6503"/>
    <m/>
    <s v="JAI"/>
    <m/>
    <m/>
    <m/>
    <x v="6"/>
    <m/>
    <m/>
    <x v="5"/>
  </r>
  <r>
    <s v="SP6505"/>
    <m/>
    <s v="JAI"/>
    <m/>
    <m/>
    <m/>
    <x v="6"/>
    <m/>
    <m/>
    <x v="5"/>
  </r>
  <r>
    <s v="JTRB03"/>
    <m/>
    <s v="Q1"/>
    <m/>
    <m/>
    <m/>
    <x v="7"/>
    <m/>
    <m/>
    <x v="2"/>
  </r>
  <r>
    <s v="SLSPCE07"/>
    <m/>
    <s v="Q4"/>
    <m/>
    <m/>
    <m/>
    <x v="7"/>
    <m/>
    <m/>
    <x v="0"/>
  </r>
  <r>
    <s v="SLSPMR24"/>
    <m/>
    <s v="Q4"/>
    <m/>
    <m/>
    <m/>
    <x v="7"/>
    <m/>
    <m/>
    <x v="0"/>
  </r>
  <r>
    <s v="SLSPPN11"/>
    <m/>
    <s v="Q4"/>
    <m/>
    <m/>
    <m/>
    <x v="7"/>
    <m/>
    <m/>
    <x v="0"/>
  </r>
  <r>
    <s v="SP2815"/>
    <m/>
    <s v="Q1"/>
    <m/>
    <m/>
    <m/>
    <x v="7"/>
    <m/>
    <m/>
    <x v="2"/>
  </r>
  <r>
    <s v="SLSPSM47"/>
    <m/>
    <s v="Q1"/>
    <m/>
    <m/>
    <m/>
    <x v="7"/>
    <m/>
    <m/>
    <x v="2"/>
  </r>
  <r>
    <s v="SLSPCB36"/>
    <m/>
    <s v="Q1"/>
    <m/>
    <m/>
    <m/>
    <x v="7"/>
    <m/>
    <m/>
    <x v="2"/>
  </r>
  <r>
    <s v="CSLJ01"/>
    <m/>
    <s v="Q2"/>
    <m/>
    <m/>
    <m/>
    <x v="7"/>
    <m/>
    <m/>
    <x v="1"/>
  </r>
  <r>
    <s v="BAPE01"/>
    <m/>
    <s v="Q2"/>
    <m/>
    <m/>
    <m/>
    <x v="7"/>
    <m/>
    <m/>
    <x v="1"/>
  </r>
  <r>
    <s v="CRVM01"/>
    <m/>
    <s v="Q2"/>
    <m/>
    <m/>
    <m/>
    <x v="7"/>
    <m/>
    <m/>
    <x v="1"/>
  </r>
  <r>
    <s v="CRVS02"/>
    <m/>
    <s v="Q2"/>
    <m/>
    <m/>
    <m/>
    <x v="7"/>
    <m/>
    <m/>
    <x v="1"/>
  </r>
  <r>
    <s v="DDJO02"/>
    <m/>
    <s v="Q4"/>
    <m/>
    <m/>
    <m/>
    <x v="7"/>
    <m/>
    <m/>
    <x v="0"/>
  </r>
  <r>
    <s v="DDJP01"/>
    <m/>
    <s v="Q4"/>
    <m/>
    <m/>
    <m/>
    <x v="7"/>
    <m/>
    <m/>
    <x v="0"/>
  </r>
  <r>
    <s v="EBML04"/>
    <m/>
    <s v="Q3"/>
    <m/>
    <m/>
    <m/>
    <x v="7"/>
    <m/>
    <m/>
    <x v="3"/>
  </r>
  <r>
    <s v="FVJH01"/>
    <m/>
    <s v="Q1"/>
    <m/>
    <m/>
    <m/>
    <x v="7"/>
    <m/>
    <m/>
    <x v="2"/>
  </r>
  <r>
    <s v="GRCM01"/>
    <m/>
    <s v="Q1"/>
    <m/>
    <m/>
    <m/>
    <x v="7"/>
    <m/>
    <m/>
    <x v="2"/>
  </r>
  <r>
    <s v="GRJN01"/>
    <m/>
    <s v="Q1"/>
    <m/>
    <m/>
    <m/>
    <x v="7"/>
    <m/>
    <m/>
    <x v="2"/>
  </r>
  <r>
    <s v="GRSE02"/>
    <m/>
    <s v="Q1"/>
    <m/>
    <m/>
    <m/>
    <x v="7"/>
    <m/>
    <m/>
    <x v="2"/>
  </r>
  <r>
    <s v="GRSR02"/>
    <m/>
    <s v="Q1"/>
    <m/>
    <m/>
    <m/>
    <x v="7"/>
    <m/>
    <m/>
    <x v="2"/>
  </r>
  <r>
    <s v="GRVI01"/>
    <m/>
    <s v="Q1"/>
    <m/>
    <m/>
    <m/>
    <x v="7"/>
    <m/>
    <m/>
    <x v="2"/>
  </r>
  <r>
    <s v="GRVM01"/>
    <m/>
    <s v="Q1"/>
    <m/>
    <m/>
    <m/>
    <x v="7"/>
    <m/>
    <m/>
    <x v="2"/>
  </r>
  <r>
    <s v="GRVS01"/>
    <m/>
    <s v="Q1"/>
    <m/>
    <m/>
    <m/>
    <x v="7"/>
    <m/>
    <m/>
    <x v="2"/>
  </r>
  <r>
    <s v="MCVM01"/>
    <m/>
    <s v="Q1"/>
    <m/>
    <m/>
    <m/>
    <x v="7"/>
    <m/>
    <m/>
    <x v="2"/>
  </r>
  <r>
    <s v="SP5328"/>
    <m/>
    <s v="Q2"/>
    <m/>
    <m/>
    <m/>
    <x v="7"/>
    <m/>
    <m/>
    <x v="1"/>
  </r>
  <r>
    <s v="MAVA01"/>
    <m/>
    <s v="Q4"/>
    <m/>
    <m/>
    <m/>
    <x v="7"/>
    <m/>
    <m/>
    <x v="0"/>
  </r>
  <r>
    <s v="RPIT03"/>
    <m/>
    <s v="Q4"/>
    <m/>
    <m/>
    <m/>
    <x v="7"/>
    <m/>
    <m/>
    <x v="0"/>
  </r>
  <r>
    <s v="RPIT04"/>
    <m/>
    <s v="Q4"/>
    <m/>
    <m/>
    <m/>
    <x v="7"/>
    <m/>
    <m/>
    <x v="0"/>
  </r>
  <r>
    <s v="RPRC01"/>
    <m/>
    <s v="Q4"/>
    <m/>
    <m/>
    <m/>
    <x v="7"/>
    <m/>
    <m/>
    <x v="0"/>
  </r>
  <r>
    <s v="RPVR01"/>
    <m/>
    <s v="Q4"/>
    <m/>
    <m/>
    <m/>
    <x v="7"/>
    <m/>
    <m/>
    <x v="0"/>
  </r>
  <r>
    <s v="SLSPEM01"/>
    <m/>
    <s v="Q1"/>
    <m/>
    <m/>
    <m/>
    <x v="7"/>
    <m/>
    <m/>
    <x v="2"/>
  </r>
  <r>
    <s v="SLSPEM03"/>
    <m/>
    <s v="Q1"/>
    <m/>
    <m/>
    <m/>
    <x v="7"/>
    <m/>
    <m/>
    <x v="2"/>
  </r>
  <r>
    <s v="SLSPEM06"/>
    <m/>
    <s v="Q1"/>
    <m/>
    <m/>
    <m/>
    <x v="7"/>
    <m/>
    <m/>
    <x v="2"/>
  </r>
  <r>
    <s v="SLSPIA02"/>
    <m/>
    <s v="Q1"/>
    <m/>
    <m/>
    <m/>
    <x v="7"/>
    <m/>
    <m/>
    <x v="2"/>
  </r>
  <r>
    <s v="OSJF01"/>
    <m/>
    <s v="Q2"/>
    <m/>
    <m/>
    <m/>
    <x v="7"/>
    <m/>
    <m/>
    <x v="1"/>
  </r>
  <r>
    <s v="OSJG01"/>
    <m/>
    <s v="Q2"/>
    <m/>
    <m/>
    <m/>
    <x v="7"/>
    <m/>
    <m/>
    <x v="1"/>
  </r>
  <r>
    <s v="OSCT01"/>
    <m/>
    <s v="Q2"/>
    <m/>
    <m/>
    <m/>
    <x v="7"/>
    <m/>
    <m/>
    <x v="1"/>
  </r>
  <r>
    <s v="OSJE02"/>
    <m/>
    <s v="Q2"/>
    <m/>
    <m/>
    <m/>
    <x v="7"/>
    <m/>
    <m/>
    <x v="1"/>
  </r>
  <r>
    <s v="SAJR01"/>
    <m/>
    <s v="Q4"/>
    <m/>
    <m/>
    <m/>
    <x v="7"/>
    <m/>
    <m/>
    <x v="0"/>
  </r>
  <r>
    <s v="SAML01"/>
    <m/>
    <s v="Q4"/>
    <m/>
    <m/>
    <m/>
    <x v="7"/>
    <m/>
    <m/>
    <x v="0"/>
  </r>
  <r>
    <s v="SAVB04"/>
    <m/>
    <s v="Q4"/>
    <m/>
    <m/>
    <m/>
    <x v="7"/>
    <m/>
    <m/>
    <x v="0"/>
  </r>
  <r>
    <s v="SAVB05"/>
    <m/>
    <s v="Q4"/>
    <m/>
    <m/>
    <m/>
    <x v="7"/>
    <m/>
    <m/>
    <x v="0"/>
  </r>
  <r>
    <s v="SAVB06"/>
    <m/>
    <s v="Q4"/>
    <m/>
    <m/>
    <m/>
    <x v="7"/>
    <m/>
    <m/>
    <x v="0"/>
  </r>
  <r>
    <s v="SBAL02"/>
    <m/>
    <s v="Q4"/>
    <m/>
    <m/>
    <m/>
    <x v="7"/>
    <m/>
    <m/>
    <x v="0"/>
  </r>
  <r>
    <s v="SBFZ02"/>
    <m/>
    <s v="Q4"/>
    <m/>
    <m/>
    <m/>
    <x v="7"/>
    <m/>
    <m/>
    <x v="0"/>
  </r>
  <r>
    <s v="SLDI01"/>
    <m/>
    <s v="Q2"/>
    <m/>
    <m/>
    <m/>
    <x v="7"/>
    <m/>
    <m/>
    <x v="1"/>
  </r>
  <r>
    <s v="SLJC01"/>
    <m/>
    <s v="Q2"/>
    <m/>
    <m/>
    <m/>
    <x v="7"/>
    <m/>
    <m/>
    <x v="1"/>
  </r>
  <r>
    <s v="SLSJ01"/>
    <m/>
    <s v="Q2"/>
    <m/>
    <m/>
    <m/>
    <x v="7"/>
    <m/>
    <m/>
    <x v="1"/>
  </r>
  <r>
    <s v="SCSJ01"/>
    <m/>
    <s v="Q4"/>
    <m/>
    <m/>
    <m/>
    <x v="7"/>
    <m/>
    <m/>
    <x v="0"/>
  </r>
  <r>
    <s v="SLSPAI08"/>
    <m/>
    <s v="Q3"/>
    <m/>
    <m/>
    <m/>
    <x v="7"/>
    <m/>
    <m/>
    <x v="3"/>
  </r>
  <r>
    <s v="SLSPLJ03"/>
    <m/>
    <s v="Q1"/>
    <m/>
    <m/>
    <m/>
    <x v="7"/>
    <m/>
    <m/>
    <x v="2"/>
  </r>
  <r>
    <s v="SPAI11"/>
    <m/>
    <s v="Q3"/>
    <m/>
    <m/>
    <m/>
    <x v="7"/>
    <m/>
    <m/>
    <x v="3"/>
  </r>
  <r>
    <s v="SLSPBF03"/>
    <m/>
    <s v="Q2"/>
    <m/>
    <m/>
    <m/>
    <x v="7"/>
    <m/>
    <m/>
    <x v="1"/>
  </r>
  <r>
    <s v="SLSPCY01"/>
    <m/>
    <s v="Q4"/>
    <m/>
    <m/>
    <m/>
    <x v="7"/>
    <m/>
    <m/>
    <x v="0"/>
  </r>
  <r>
    <s v="SLSPPH10"/>
    <m/>
    <s v="Q1"/>
    <m/>
    <m/>
    <m/>
    <x v="7"/>
    <m/>
    <m/>
    <x v="2"/>
  </r>
  <r>
    <s v="SLSPPH11"/>
    <m/>
    <s v="Q1"/>
    <m/>
    <m/>
    <m/>
    <x v="7"/>
    <m/>
    <m/>
    <x v="2"/>
  </r>
  <r>
    <s v="SLSPPH13"/>
    <m/>
    <s v="Q1"/>
    <m/>
    <m/>
    <m/>
    <x v="7"/>
    <m/>
    <m/>
    <x v="2"/>
  </r>
  <r>
    <s v="SLSPCD11"/>
    <m/>
    <s v="Q3"/>
    <m/>
    <m/>
    <m/>
    <x v="7"/>
    <m/>
    <m/>
    <x v="3"/>
  </r>
  <r>
    <s v="SLSPCG03"/>
    <m/>
    <s v="Q3"/>
    <m/>
    <m/>
    <m/>
    <x v="7"/>
    <m/>
    <m/>
    <x v="3"/>
  </r>
  <r>
    <s v="SLSPJP04"/>
    <m/>
    <s v="Q4"/>
    <m/>
    <m/>
    <m/>
    <x v="7"/>
    <m/>
    <m/>
    <x v="0"/>
  </r>
  <r>
    <s v="SLSPSB05"/>
    <m/>
    <s v="Q1"/>
    <m/>
    <m/>
    <m/>
    <x v="7"/>
    <m/>
    <m/>
    <x v="2"/>
  </r>
  <r>
    <s v="SLSPCM03"/>
    <m/>
    <s v="Q3"/>
    <m/>
    <m/>
    <m/>
    <x v="7"/>
    <m/>
    <m/>
    <x v="3"/>
  </r>
  <r>
    <s v="SLSPCR01"/>
    <m/>
    <s v="Q3"/>
    <m/>
    <m/>
    <m/>
    <x v="7"/>
    <m/>
    <m/>
    <x v="3"/>
  </r>
  <r>
    <s v="SLSPCR07"/>
    <m/>
    <s v="Q3"/>
    <m/>
    <m/>
    <m/>
    <x v="7"/>
    <m/>
    <m/>
    <x v="3"/>
  </r>
  <r>
    <s v="SLSPSL07"/>
    <m/>
    <s v="Q1"/>
    <m/>
    <m/>
    <m/>
    <x v="7"/>
    <m/>
    <m/>
    <x v="2"/>
  </r>
  <r>
    <s v="SLSPSL08"/>
    <m/>
    <s v="Q1"/>
    <m/>
    <m/>
    <m/>
    <x v="7"/>
    <m/>
    <m/>
    <x v="2"/>
  </r>
  <r>
    <s v="SLSPMC08"/>
    <m/>
    <s v="Q4"/>
    <m/>
    <m/>
    <m/>
    <x v="7"/>
    <m/>
    <m/>
    <x v="0"/>
  </r>
  <r>
    <s v="SLSPMC09"/>
    <m/>
    <s v="Q4"/>
    <m/>
    <m/>
    <m/>
    <x v="7"/>
    <m/>
    <m/>
    <x v="0"/>
  </r>
  <r>
    <s v="SLSPMN04"/>
    <m/>
    <s v="Q2"/>
    <m/>
    <m/>
    <m/>
    <x v="7"/>
    <m/>
    <m/>
    <x v="1"/>
  </r>
  <r>
    <s v="SLSPIB08"/>
    <m/>
    <s v="Q3"/>
    <m/>
    <m/>
    <m/>
    <x v="7"/>
    <m/>
    <m/>
    <x v="3"/>
  </r>
  <r>
    <s v="SLSPSR04"/>
    <m/>
    <s v="Q1"/>
    <m/>
    <m/>
    <m/>
    <x v="7"/>
    <m/>
    <m/>
    <x v="2"/>
  </r>
  <r>
    <s v="SLSPPI01"/>
    <m/>
    <s v="Q2"/>
    <m/>
    <m/>
    <m/>
    <x v="7"/>
    <m/>
    <m/>
    <x v="1"/>
  </r>
  <r>
    <s v="SLSPPZ01"/>
    <m/>
    <s v="Q2"/>
    <m/>
    <m/>
    <m/>
    <x v="7"/>
    <m/>
    <m/>
    <x v="1"/>
  </r>
  <r>
    <s v="SLSPSU04"/>
    <m/>
    <s v="Q1"/>
    <m/>
    <m/>
    <m/>
    <x v="7"/>
    <m/>
    <m/>
    <x v="2"/>
  </r>
  <r>
    <s v="SLSPRE02"/>
    <m/>
    <s v="Q4"/>
    <m/>
    <m/>
    <m/>
    <x v="7"/>
    <m/>
    <m/>
    <x v="0"/>
  </r>
  <r>
    <s v="SLSPSA07"/>
    <m/>
    <s v="Q4"/>
    <m/>
    <m/>
    <m/>
    <x v="7"/>
    <m/>
    <m/>
    <x v="0"/>
  </r>
  <r>
    <s v="SLSPSG03"/>
    <m/>
    <s v="Q2"/>
    <m/>
    <m/>
    <m/>
    <x v="7"/>
    <m/>
    <m/>
    <x v="1"/>
  </r>
  <r>
    <s v="SLSPSU10"/>
    <m/>
    <s v="Q1"/>
    <m/>
    <m/>
    <m/>
    <x v="7"/>
    <m/>
    <m/>
    <x v="2"/>
  </r>
  <r>
    <s v="SLSPTR02"/>
    <m/>
    <s v="Q1"/>
    <m/>
    <m/>
    <m/>
    <x v="7"/>
    <m/>
    <m/>
    <x v="2"/>
  </r>
  <r>
    <s v="SLSPTR05"/>
    <m/>
    <s v="Q1"/>
    <m/>
    <m/>
    <m/>
    <x v="7"/>
    <m/>
    <m/>
    <x v="2"/>
  </r>
  <r>
    <s v="SLSPJN02"/>
    <m/>
    <s v="Q3"/>
    <m/>
    <m/>
    <m/>
    <x v="7"/>
    <m/>
    <m/>
    <x v="3"/>
  </r>
  <r>
    <s v="SLSPTR06"/>
    <m/>
    <s v="Q1"/>
    <m/>
    <m/>
    <m/>
    <x v="7"/>
    <m/>
    <m/>
    <x v="2"/>
  </r>
  <r>
    <s v="SLSPTT04"/>
    <m/>
    <s v="Q1"/>
    <m/>
    <m/>
    <m/>
    <x v="7"/>
    <m/>
    <m/>
    <x v="2"/>
  </r>
  <r>
    <s v="SLSPTT15"/>
    <m/>
    <s v="Q1"/>
    <m/>
    <m/>
    <m/>
    <x v="7"/>
    <m/>
    <m/>
    <x v="2"/>
  </r>
  <r>
    <s v="SLSPTT17"/>
    <m/>
    <s v="Q1"/>
    <m/>
    <m/>
    <m/>
    <x v="7"/>
    <m/>
    <m/>
    <x v="2"/>
  </r>
  <r>
    <s v="SLSPVC04"/>
    <m/>
    <s v="Q1"/>
    <m/>
    <m/>
    <m/>
    <x v="7"/>
    <m/>
    <m/>
    <x v="2"/>
  </r>
  <r>
    <s v="SLSPVF03"/>
    <m/>
    <s v="Q1"/>
    <m/>
    <m/>
    <m/>
    <x v="7"/>
    <m/>
    <m/>
    <x v="2"/>
  </r>
  <r>
    <s v="SLSPVF08"/>
    <m/>
    <s v="Q1"/>
    <m/>
    <m/>
    <m/>
    <x v="7"/>
    <m/>
    <m/>
    <x v="2"/>
  </r>
  <r>
    <s v="SLSPVL03"/>
    <m/>
    <s v="Q2"/>
    <m/>
    <m/>
    <m/>
    <x v="7"/>
    <m/>
    <m/>
    <x v="1"/>
  </r>
  <r>
    <s v="SLSPSC12"/>
    <m/>
    <s v="Q4"/>
    <m/>
    <m/>
    <m/>
    <x v="7"/>
    <m/>
    <m/>
    <x v="0"/>
  </r>
  <r>
    <s v="SLSPJQ07"/>
    <m/>
    <s v="Q3"/>
    <m/>
    <m/>
    <m/>
    <x v="7"/>
    <m/>
    <m/>
    <x v="3"/>
  </r>
  <r>
    <s v="SLSPSE22"/>
    <m/>
    <s v="Q4"/>
    <m/>
    <m/>
    <m/>
    <x v="7"/>
    <m/>
    <m/>
    <x v="0"/>
  </r>
  <r>
    <s v="SLSPJS06"/>
    <m/>
    <s v="Q3"/>
    <m/>
    <m/>
    <m/>
    <x v="7"/>
    <m/>
    <m/>
    <x v="3"/>
  </r>
  <r>
    <s v="SLSPJS10"/>
    <m/>
    <s v="Q3"/>
    <m/>
    <m/>
    <m/>
    <x v="7"/>
    <m/>
    <m/>
    <x v="3"/>
  </r>
  <r>
    <s v="SLSPJS12"/>
    <m/>
    <s v="Q3"/>
    <m/>
    <m/>
    <m/>
    <x v="7"/>
    <m/>
    <m/>
    <x v="3"/>
  </r>
  <r>
    <s v="SLSPMM02"/>
    <m/>
    <s v="Q3"/>
    <m/>
    <m/>
    <m/>
    <x v="7"/>
    <m/>
    <m/>
    <x v="3"/>
  </r>
  <r>
    <s v="SLSPVR08"/>
    <m/>
    <s v="Q1"/>
    <m/>
    <m/>
    <m/>
    <x v="7"/>
    <m/>
    <m/>
    <x v="2"/>
  </r>
  <r>
    <s v="SLSPMM04"/>
    <m/>
    <s v="Q3"/>
    <m/>
    <m/>
    <m/>
    <x v="7"/>
    <m/>
    <m/>
    <x v="3"/>
  </r>
  <r>
    <s v="SLSPMM05"/>
    <m/>
    <s v="Q3"/>
    <m/>
    <m/>
    <m/>
    <x v="7"/>
    <m/>
    <m/>
    <x v="3"/>
  </r>
  <r>
    <s v="SLSPMM07"/>
    <m/>
    <s v="Q3"/>
    <m/>
    <m/>
    <m/>
    <x v="7"/>
    <m/>
    <m/>
    <x v="3"/>
  </r>
  <r>
    <s v="SLSPMM10"/>
    <m/>
    <s v="Q3"/>
    <m/>
    <m/>
    <m/>
    <x v="7"/>
    <m/>
    <m/>
    <x v="3"/>
  </r>
  <r>
    <s v="SLSPVT03"/>
    <m/>
    <s v="Q1"/>
    <m/>
    <m/>
    <m/>
    <x v="7"/>
    <m/>
    <m/>
    <x v="2"/>
  </r>
  <r>
    <s v="SLSPMR16"/>
    <m/>
    <s v="Q3"/>
    <m/>
    <m/>
    <m/>
    <x v="7"/>
    <m/>
    <m/>
    <x v="3"/>
  </r>
  <r>
    <s v="SP8059"/>
    <m/>
    <s v="Q4"/>
    <m/>
    <m/>
    <m/>
    <x v="7"/>
    <m/>
    <m/>
    <x v="0"/>
  </r>
  <r>
    <s v="SLSPST14"/>
    <m/>
    <s v="Q2"/>
    <m/>
    <m/>
    <m/>
    <x v="7"/>
    <m/>
    <m/>
    <x v="1"/>
  </r>
  <r>
    <s v="SLSPPD08"/>
    <m/>
    <s v="Q3"/>
    <m/>
    <m/>
    <m/>
    <x v="7"/>
    <m/>
    <m/>
    <x v="3"/>
  </r>
  <r>
    <s v="SLSPTT28"/>
    <m/>
    <s v="Q1"/>
    <m/>
    <m/>
    <m/>
    <x v="7"/>
    <m/>
    <m/>
    <x v="2"/>
  </r>
  <r>
    <s v="SLSPPI06"/>
    <m/>
    <s v="Q2"/>
    <m/>
    <m/>
    <m/>
    <x v="7"/>
    <m/>
    <m/>
    <x v="1"/>
  </r>
  <r>
    <s v="SP3131"/>
    <m/>
    <s v="Q1"/>
    <m/>
    <m/>
    <m/>
    <x v="7"/>
    <m/>
    <m/>
    <x v="2"/>
  </r>
  <r>
    <s v="SLSPPN10"/>
    <m/>
    <s v="Q3"/>
    <m/>
    <m/>
    <m/>
    <x v="7"/>
    <m/>
    <m/>
    <x v="3"/>
  </r>
  <r>
    <s v="SP8153"/>
    <m/>
    <s v="Q4"/>
    <m/>
    <m/>
    <m/>
    <x v="7"/>
    <m/>
    <m/>
    <x v="0"/>
  </r>
  <r>
    <s v="SLSPSM04"/>
    <m/>
    <s v="Q3"/>
    <m/>
    <m/>
    <m/>
    <x v="7"/>
    <m/>
    <m/>
    <x v="3"/>
  </r>
  <r>
    <s v="SLSPTC09"/>
    <m/>
    <s v="Q2"/>
    <m/>
    <m/>
    <m/>
    <x v="7"/>
    <m/>
    <m/>
    <x v="1"/>
  </r>
  <r>
    <s v="SLSPTC10"/>
    <m/>
    <s v="Q2"/>
    <m/>
    <m/>
    <m/>
    <x v="7"/>
    <m/>
    <m/>
    <x v="1"/>
  </r>
  <r>
    <s v="SLSPTC12"/>
    <m/>
    <s v="Q2"/>
    <m/>
    <m/>
    <m/>
    <x v="7"/>
    <m/>
    <m/>
    <x v="1"/>
  </r>
  <r>
    <s v="SLSPCV19"/>
    <m/>
    <s v="Q2"/>
    <m/>
    <m/>
    <m/>
    <x v="7"/>
    <m/>
    <m/>
    <x v="1"/>
  </r>
  <r>
    <s v="SLSPCE19"/>
    <m/>
    <s v="Q1"/>
    <m/>
    <m/>
    <m/>
    <x v="7"/>
    <m/>
    <m/>
    <x v="2"/>
  </r>
  <r>
    <s v="SLSPBL08"/>
    <m/>
    <s v="Q2"/>
    <m/>
    <m/>
    <m/>
    <x v="7"/>
    <m/>
    <m/>
    <x v="1"/>
  </r>
  <r>
    <s v="SLSPSM11"/>
    <m/>
    <s v="Q3"/>
    <m/>
    <m/>
    <m/>
    <x v="7"/>
    <m/>
    <m/>
    <x v="3"/>
  </r>
  <r>
    <s v="SP8171"/>
    <m/>
    <s v="Q4"/>
    <m/>
    <m/>
    <m/>
    <x v="7"/>
    <m/>
    <m/>
    <x v="0"/>
  </r>
  <r>
    <s v="SLSPVA01"/>
    <m/>
    <s v="Q3"/>
    <m/>
    <m/>
    <m/>
    <x v="7"/>
    <m/>
    <m/>
    <x v="3"/>
  </r>
  <r>
    <s v="SLSPVA03"/>
    <m/>
    <s v="Q3"/>
    <m/>
    <m/>
    <m/>
    <x v="7"/>
    <m/>
    <m/>
    <x v="3"/>
  </r>
  <r>
    <s v="SPVS10"/>
    <m/>
    <s v="Q3"/>
    <m/>
    <m/>
    <m/>
    <x v="7"/>
    <m/>
    <m/>
    <x v="3"/>
  </r>
  <r>
    <s v="SLMABE09"/>
    <m/>
    <s v="Q4"/>
    <m/>
    <m/>
    <m/>
    <x v="7"/>
    <m/>
    <m/>
    <x v="0"/>
  </r>
  <r>
    <s v="SP1430"/>
    <m/>
    <s v="Q3"/>
    <m/>
    <m/>
    <m/>
    <x v="7"/>
    <m/>
    <m/>
    <x v="3"/>
  </r>
  <r>
    <s v="SP1927"/>
    <m/>
    <s v="Q3"/>
    <m/>
    <m/>
    <m/>
    <x v="7"/>
    <m/>
    <m/>
    <x v="3"/>
  </r>
  <r>
    <s v="SP1949"/>
    <m/>
    <s v="Q3"/>
    <m/>
    <m/>
    <m/>
    <x v="7"/>
    <m/>
    <m/>
    <x v="3"/>
  </r>
  <r>
    <s v="SP2155"/>
    <m/>
    <s v="Q3"/>
    <m/>
    <m/>
    <m/>
    <x v="7"/>
    <m/>
    <m/>
    <x v="3"/>
  </r>
  <r>
    <s v="SP1948"/>
    <m/>
    <s v="Q2"/>
    <m/>
    <m/>
    <m/>
    <x v="7"/>
    <m/>
    <m/>
    <x v="1"/>
  </r>
  <r>
    <s v="SLTSJM01"/>
    <m/>
    <s v="Q3"/>
    <m/>
    <m/>
    <m/>
    <x v="7"/>
    <m/>
    <m/>
    <x v="3"/>
  </r>
  <r>
    <s v="SLTSPP04"/>
    <m/>
    <s v="Q3"/>
    <m/>
    <m/>
    <m/>
    <x v="7"/>
    <m/>
    <m/>
    <x v="3"/>
  </r>
  <r>
    <s v="SP7910"/>
    <m/>
    <s v="Q1"/>
    <m/>
    <m/>
    <m/>
    <x v="7"/>
    <m/>
    <m/>
    <x v="2"/>
  </r>
  <r>
    <s v="SP4627"/>
    <m/>
    <s v="Q2"/>
    <m/>
    <m/>
    <m/>
    <x v="7"/>
    <m/>
    <m/>
    <x v="1"/>
  </r>
  <r>
    <s v="SLIQEG01"/>
    <m/>
    <s v="Q1"/>
    <m/>
    <m/>
    <m/>
    <x v="7"/>
    <m/>
    <m/>
    <x v="2"/>
  </r>
  <r>
    <s v="SLSZJS04"/>
    <m/>
    <s v="Q1"/>
    <m/>
    <m/>
    <m/>
    <x v="7"/>
    <m/>
    <m/>
    <x v="2"/>
  </r>
  <r>
    <s v="SLMCVC01"/>
    <m/>
    <s v="Q1"/>
    <m/>
    <m/>
    <m/>
    <x v="7"/>
    <m/>
    <m/>
    <x v="2"/>
  </r>
  <r>
    <s v="SLGRBV01"/>
    <m/>
    <s v="Q1"/>
    <m/>
    <m/>
    <m/>
    <x v="7"/>
    <m/>
    <m/>
    <x v="2"/>
  </r>
  <r>
    <s v="SLSPPN21"/>
    <m/>
    <s v="Q3"/>
    <m/>
    <m/>
    <m/>
    <x v="7"/>
    <m/>
    <m/>
    <x v="3"/>
  </r>
  <r>
    <s v="SP8338"/>
    <m/>
    <s v="Q4"/>
    <m/>
    <m/>
    <m/>
    <x v="7"/>
    <m/>
    <m/>
    <x v="0"/>
  </r>
  <r>
    <s v="SLSPRE16"/>
    <m/>
    <s v="Q4"/>
    <m/>
    <m/>
    <m/>
    <x v="7"/>
    <m/>
    <m/>
    <x v="0"/>
  </r>
  <r>
    <s v="SLSPRE18"/>
    <m/>
    <s v="Q4"/>
    <m/>
    <m/>
    <m/>
    <x v="7"/>
    <m/>
    <m/>
    <x v="0"/>
  </r>
  <r>
    <s v="SLSPRE19"/>
    <m/>
    <s v="Q4"/>
    <m/>
    <m/>
    <m/>
    <x v="7"/>
    <m/>
    <m/>
    <x v="0"/>
  </r>
  <r>
    <s v="SLSPSE20"/>
    <m/>
    <s v="Q4"/>
    <m/>
    <m/>
    <m/>
    <x v="7"/>
    <m/>
    <m/>
    <x v="0"/>
  </r>
  <r>
    <s v="SLSPSE18"/>
    <m/>
    <s v="Q4"/>
    <m/>
    <m/>
    <m/>
    <x v="7"/>
    <m/>
    <m/>
    <x v="0"/>
  </r>
  <r>
    <s v="SLSPPT13"/>
    <m/>
    <s v="Q2"/>
    <m/>
    <m/>
    <m/>
    <x v="7"/>
    <m/>
    <m/>
    <x v="1"/>
  </r>
  <r>
    <s v="SLSPRT08"/>
    <m/>
    <s v="Q2"/>
    <m/>
    <m/>
    <m/>
    <x v="7"/>
    <m/>
    <m/>
    <x v="1"/>
  </r>
  <r>
    <s v="SI3234"/>
    <m/>
    <s v="STS"/>
    <m/>
    <m/>
    <m/>
    <x v="7"/>
    <m/>
    <m/>
    <x v="4"/>
  </r>
  <r>
    <s v="SI3233"/>
    <m/>
    <s v="STS"/>
    <m/>
    <m/>
    <m/>
    <x v="7"/>
    <m/>
    <m/>
    <x v="4"/>
  </r>
  <r>
    <s v="MOCT02"/>
    <m/>
    <s v="STS"/>
    <m/>
    <m/>
    <m/>
    <x v="7"/>
    <m/>
    <m/>
    <x v="4"/>
  </r>
  <r>
    <s v="MURD15"/>
    <m/>
    <s v="STS"/>
    <m/>
    <m/>
    <m/>
    <x v="7"/>
    <m/>
    <m/>
    <x v="4"/>
  </r>
  <r>
    <s v="PGBQ01"/>
    <m/>
    <s v="STS"/>
    <m/>
    <m/>
    <m/>
    <x v="7"/>
    <m/>
    <m/>
    <x v="4"/>
  </r>
  <r>
    <s v="PGCO02"/>
    <m/>
    <s v="STS"/>
    <m/>
    <m/>
    <m/>
    <x v="7"/>
    <m/>
    <m/>
    <x v="4"/>
  </r>
  <r>
    <s v="PGPP01"/>
    <m/>
    <s v="STS"/>
    <m/>
    <m/>
    <m/>
    <x v="7"/>
    <m/>
    <m/>
    <x v="4"/>
  </r>
  <r>
    <s v="PGSO01"/>
    <m/>
    <s v="STS"/>
    <m/>
    <m/>
    <m/>
    <x v="7"/>
    <m/>
    <m/>
    <x v="4"/>
  </r>
  <r>
    <s v="SI3358"/>
    <m/>
    <s v="STS"/>
    <m/>
    <m/>
    <m/>
    <x v="7"/>
    <m/>
    <m/>
    <x v="4"/>
  </r>
  <r>
    <s v="SI3365"/>
    <m/>
    <s v="STS"/>
    <m/>
    <m/>
    <m/>
    <x v="7"/>
    <m/>
    <m/>
    <x v="4"/>
  </r>
  <r>
    <s v="SI3367"/>
    <m/>
    <s v="STS"/>
    <m/>
    <m/>
    <m/>
    <x v="7"/>
    <m/>
    <m/>
    <x v="4"/>
  </r>
  <r>
    <s v="SI3359"/>
    <m/>
    <s v="STS"/>
    <m/>
    <m/>
    <m/>
    <x v="7"/>
    <m/>
    <m/>
    <x v="4"/>
  </r>
  <r>
    <s v="SI3363"/>
    <m/>
    <s v="STS"/>
    <m/>
    <m/>
    <m/>
    <x v="7"/>
    <m/>
    <m/>
    <x v="4"/>
  </r>
  <r>
    <s v="SI3362"/>
    <m/>
    <s v="STS"/>
    <m/>
    <m/>
    <m/>
    <x v="7"/>
    <m/>
    <m/>
    <x v="4"/>
  </r>
  <r>
    <s v="SI3364"/>
    <m/>
    <s v="STS"/>
    <m/>
    <m/>
    <m/>
    <x v="7"/>
    <m/>
    <m/>
    <x v="4"/>
  </r>
  <r>
    <s v="SI3036"/>
    <m/>
    <s v="STS"/>
    <m/>
    <m/>
    <m/>
    <x v="7"/>
    <m/>
    <m/>
    <x v="4"/>
  </r>
  <r>
    <s v="SI3318"/>
    <m/>
    <s v="STS"/>
    <m/>
    <m/>
    <m/>
    <x v="7"/>
    <m/>
    <m/>
    <x v="4"/>
  </r>
  <r>
    <s v="CLSJ01"/>
    <m/>
    <s v="JAI"/>
    <m/>
    <m/>
    <m/>
    <x v="7"/>
    <m/>
    <m/>
    <x v="5"/>
  </r>
  <r>
    <s v="IATG01"/>
    <m/>
    <s v="JAI"/>
    <m/>
    <m/>
    <m/>
    <x v="7"/>
    <m/>
    <m/>
    <x v="5"/>
  </r>
  <r>
    <s v="SP6320"/>
    <m/>
    <s v="JAI"/>
    <m/>
    <m/>
    <m/>
    <x v="7"/>
    <m/>
    <m/>
    <x v="5"/>
  </r>
  <r>
    <s v="JNCT02"/>
    <m/>
    <s v="JAI"/>
    <m/>
    <m/>
    <m/>
    <x v="7"/>
    <m/>
    <m/>
    <x v="5"/>
  </r>
  <r>
    <s v="JNEC01"/>
    <m/>
    <s v="JAI"/>
    <m/>
    <m/>
    <m/>
    <x v="7"/>
    <m/>
    <m/>
    <x v="5"/>
  </r>
  <r>
    <s v="JNCT03"/>
    <m/>
    <s v="JAI"/>
    <m/>
    <m/>
    <m/>
    <x v="7"/>
    <m/>
    <m/>
    <x v="5"/>
  </r>
  <r>
    <s v="JNFG01"/>
    <m/>
    <s v="JAI"/>
    <m/>
    <m/>
    <m/>
    <x v="7"/>
    <m/>
    <m/>
    <x v="5"/>
  </r>
  <r>
    <s v="SLJNJD02"/>
    <m/>
    <s v="JAI"/>
    <m/>
    <m/>
    <m/>
    <x v="7"/>
    <m/>
    <m/>
    <x v="5"/>
  </r>
  <r>
    <s v="JNCX02"/>
    <m/>
    <s v="JAI"/>
    <m/>
    <m/>
    <m/>
    <x v="7"/>
    <m/>
    <m/>
    <x v="5"/>
  </r>
  <r>
    <s v="SLSPCG07"/>
    <m/>
    <s v="Q4"/>
    <m/>
    <m/>
    <m/>
    <x v="8"/>
    <m/>
    <m/>
    <x v="0"/>
  </r>
  <r>
    <s v="SLSPJQ14"/>
    <m/>
    <s v="Q4"/>
    <m/>
    <m/>
    <m/>
    <x v="8"/>
    <m/>
    <m/>
    <x v="0"/>
  </r>
  <r>
    <s v="SLSPPZ11"/>
    <m/>
    <s v="Q4"/>
    <m/>
    <m/>
    <m/>
    <x v="8"/>
    <m/>
    <m/>
    <x v="0"/>
  </r>
  <r>
    <s v="BWCT01"/>
    <m/>
    <s v="Q1"/>
    <m/>
    <m/>
    <m/>
    <x v="8"/>
    <m/>
    <m/>
    <x v="2"/>
  </r>
  <r>
    <s v="BAAI02"/>
    <m/>
    <s v="Q2"/>
    <m/>
    <m/>
    <m/>
    <x v="8"/>
    <m/>
    <m/>
    <x v="1"/>
  </r>
  <r>
    <s v="BAAH04"/>
    <m/>
    <s v="Q2"/>
    <m/>
    <m/>
    <m/>
    <x v="8"/>
    <m/>
    <m/>
    <x v="1"/>
  </r>
  <r>
    <s v="CRCT01"/>
    <m/>
    <s v="Q2"/>
    <m/>
    <m/>
    <m/>
    <x v="8"/>
    <m/>
    <m/>
    <x v="1"/>
  </r>
  <r>
    <s v="SLCRCT04"/>
    <m/>
    <s v="Q2"/>
    <m/>
    <m/>
    <m/>
    <x v="8"/>
    <m/>
    <m/>
    <x v="1"/>
  </r>
  <r>
    <s v="COGV01"/>
    <m/>
    <s v="Q2"/>
    <m/>
    <m/>
    <m/>
    <x v="8"/>
    <m/>
    <m/>
    <x v="1"/>
  </r>
  <r>
    <s v="SLCOJL01"/>
    <m/>
    <s v="Q2"/>
    <m/>
    <m/>
    <m/>
    <x v="8"/>
    <m/>
    <m/>
    <x v="1"/>
  </r>
  <r>
    <s v="DDMH01"/>
    <m/>
    <s v="Q4"/>
    <m/>
    <m/>
    <m/>
    <x v="8"/>
    <m/>
    <m/>
    <x v="0"/>
  </r>
  <r>
    <s v="EBJC01"/>
    <m/>
    <s v="Q3"/>
    <m/>
    <m/>
    <m/>
    <x v="8"/>
    <m/>
    <m/>
    <x v="3"/>
  </r>
  <r>
    <s v="EBJS08"/>
    <m/>
    <s v="Q3"/>
    <m/>
    <m/>
    <m/>
    <x v="8"/>
    <m/>
    <m/>
    <x v="3"/>
  </r>
  <r>
    <s v="EBSM03"/>
    <m/>
    <s v="Q3"/>
    <m/>
    <m/>
    <m/>
    <x v="8"/>
    <m/>
    <m/>
    <x v="3"/>
  </r>
  <r>
    <s v="EBVA01"/>
    <m/>
    <s v="Q3"/>
    <m/>
    <m/>
    <m/>
    <x v="8"/>
    <m/>
    <m/>
    <x v="3"/>
  </r>
  <r>
    <s v="GRAG01"/>
    <m/>
    <s v="Q1"/>
    <m/>
    <m/>
    <m/>
    <x v="8"/>
    <m/>
    <m/>
    <x v="2"/>
  </r>
  <r>
    <s v="GRJA02"/>
    <m/>
    <s v="Q1"/>
    <m/>
    <m/>
    <m/>
    <x v="8"/>
    <m/>
    <m/>
    <x v="2"/>
  </r>
  <r>
    <s v="GRPD01"/>
    <m/>
    <s v="Q1"/>
    <m/>
    <m/>
    <m/>
    <x v="8"/>
    <m/>
    <m/>
    <x v="2"/>
  </r>
  <r>
    <s v="GRSF01"/>
    <m/>
    <s v="Q1"/>
    <m/>
    <m/>
    <m/>
    <x v="8"/>
    <m/>
    <m/>
    <x v="2"/>
  </r>
  <r>
    <s v="GRSM02"/>
    <m/>
    <s v="Q1"/>
    <m/>
    <m/>
    <m/>
    <x v="8"/>
    <m/>
    <m/>
    <x v="2"/>
  </r>
  <r>
    <s v="GRSR01"/>
    <m/>
    <s v="Q1"/>
    <m/>
    <m/>
    <m/>
    <x v="8"/>
    <m/>
    <m/>
    <x v="2"/>
  </r>
  <r>
    <s v="IQJG01"/>
    <m/>
    <s v="Q1"/>
    <m/>
    <m/>
    <m/>
    <x v="8"/>
    <m/>
    <m/>
    <x v="2"/>
  </r>
  <r>
    <s v="IQJM02"/>
    <m/>
    <s v="Q1"/>
    <m/>
    <m/>
    <m/>
    <x v="8"/>
    <m/>
    <m/>
    <x v="2"/>
  </r>
  <r>
    <s v="IQVJ02"/>
    <m/>
    <s v="Q1"/>
    <m/>
    <m/>
    <m/>
    <x v="8"/>
    <m/>
    <m/>
    <x v="2"/>
  </r>
  <r>
    <s v="MCVJ01"/>
    <m/>
    <s v="Q1"/>
    <m/>
    <m/>
    <m/>
    <x v="8"/>
    <m/>
    <m/>
    <x v="2"/>
  </r>
  <r>
    <s v="MCVM04"/>
    <m/>
    <s v="Q1"/>
    <m/>
    <m/>
    <m/>
    <x v="8"/>
    <m/>
    <m/>
    <x v="2"/>
  </r>
  <r>
    <s v="SIVN01"/>
    <m/>
    <s v="Q1"/>
    <m/>
    <m/>
    <m/>
    <x v="8"/>
    <m/>
    <m/>
    <x v="2"/>
  </r>
  <r>
    <s v="SLSPAA02"/>
    <m/>
    <s v="Q1"/>
    <m/>
    <m/>
    <m/>
    <x v="8"/>
    <m/>
    <m/>
    <x v="2"/>
  </r>
  <r>
    <s v="SLSPAA03"/>
    <m/>
    <s v="Q1"/>
    <m/>
    <m/>
    <m/>
    <x v="8"/>
    <m/>
    <m/>
    <x v="2"/>
  </r>
  <r>
    <s v="SLSPBE06"/>
    <m/>
    <s v="Q1"/>
    <m/>
    <m/>
    <m/>
    <x v="8"/>
    <m/>
    <m/>
    <x v="2"/>
  </r>
  <r>
    <s v="IPLJ03"/>
    <m/>
    <s v="Q2"/>
    <m/>
    <m/>
    <m/>
    <x v="8"/>
    <m/>
    <m/>
    <x v="1"/>
  </r>
  <r>
    <s v="ITVP01"/>
    <m/>
    <s v="Q2"/>
    <m/>
    <m/>
    <m/>
    <x v="8"/>
    <m/>
    <m/>
    <x v="1"/>
  </r>
  <r>
    <s v="JDJB01"/>
    <m/>
    <s v="Q2"/>
    <m/>
    <m/>
    <m/>
    <x v="8"/>
    <m/>
    <m/>
    <x v="1"/>
  </r>
  <r>
    <s v="SLSPCN03"/>
    <m/>
    <s v="Q1"/>
    <m/>
    <m/>
    <m/>
    <x v="8"/>
    <m/>
    <m/>
    <x v="2"/>
  </r>
  <r>
    <s v="SLSPCN07"/>
    <m/>
    <s v="Q1"/>
    <m/>
    <m/>
    <m/>
    <x v="8"/>
    <m/>
    <m/>
    <x v="2"/>
  </r>
  <r>
    <s v="OSJT01"/>
    <m/>
    <s v="Q2"/>
    <m/>
    <m/>
    <m/>
    <x v="8"/>
    <m/>
    <m/>
    <x v="1"/>
  </r>
  <r>
    <s v="OSVL01"/>
    <m/>
    <s v="Q2"/>
    <m/>
    <m/>
    <m/>
    <x v="8"/>
    <m/>
    <m/>
    <x v="1"/>
  </r>
  <r>
    <s v="OSVQ02"/>
    <m/>
    <s v="Q2"/>
    <m/>
    <m/>
    <m/>
    <x v="8"/>
    <m/>
    <m/>
    <x v="1"/>
  </r>
  <r>
    <s v="OSVR01"/>
    <m/>
    <s v="Q2"/>
    <m/>
    <m/>
    <m/>
    <x v="8"/>
    <m/>
    <m/>
    <x v="1"/>
  </r>
  <r>
    <s v="SLOSPR01"/>
    <m/>
    <s v="Q2"/>
    <m/>
    <m/>
    <m/>
    <x v="8"/>
    <m/>
    <m/>
    <x v="1"/>
  </r>
  <r>
    <s v="SLSPIT05"/>
    <m/>
    <s v="Q1"/>
    <m/>
    <m/>
    <m/>
    <x v="8"/>
    <m/>
    <m/>
    <x v="2"/>
  </r>
  <r>
    <s v="SACM04"/>
    <m/>
    <s v="Q4"/>
    <m/>
    <m/>
    <m/>
    <x v="8"/>
    <m/>
    <m/>
    <x v="0"/>
  </r>
  <r>
    <s v="SAHU01"/>
    <m/>
    <s v="Q4"/>
    <m/>
    <m/>
    <m/>
    <x v="8"/>
    <m/>
    <m/>
    <x v="0"/>
  </r>
  <r>
    <s v="SLSPJC01"/>
    <m/>
    <s v="Q1"/>
    <m/>
    <m/>
    <m/>
    <x v="8"/>
    <m/>
    <m/>
    <x v="2"/>
  </r>
  <r>
    <s v="SAJA02"/>
    <m/>
    <s v="Q4"/>
    <m/>
    <m/>
    <m/>
    <x v="8"/>
    <m/>
    <m/>
    <x v="0"/>
  </r>
  <r>
    <s v="SBJB02"/>
    <m/>
    <s v="Q4"/>
    <m/>
    <m/>
    <m/>
    <x v="8"/>
    <m/>
    <m/>
    <x v="0"/>
  </r>
  <r>
    <s v="SBJT02"/>
    <m/>
    <s v="Q4"/>
    <m/>
    <m/>
    <m/>
    <x v="8"/>
    <m/>
    <m/>
    <x v="0"/>
  </r>
  <r>
    <s v="SBJU01"/>
    <m/>
    <s v="Q4"/>
    <m/>
    <m/>
    <m/>
    <x v="8"/>
    <m/>
    <m/>
    <x v="0"/>
  </r>
  <r>
    <s v="SBPC02"/>
    <m/>
    <s v="Q4"/>
    <m/>
    <m/>
    <m/>
    <x v="8"/>
    <m/>
    <m/>
    <x v="0"/>
  </r>
  <r>
    <s v="SBRP01"/>
    <m/>
    <s v="Q4"/>
    <m/>
    <m/>
    <m/>
    <x v="8"/>
    <m/>
    <m/>
    <x v="0"/>
  </r>
  <r>
    <s v="SBVL02"/>
    <m/>
    <s v="Q4"/>
    <m/>
    <m/>
    <m/>
    <x v="8"/>
    <m/>
    <m/>
    <x v="0"/>
  </r>
  <r>
    <s v="SCCT01"/>
    <m/>
    <s v="Q4"/>
    <m/>
    <m/>
    <m/>
    <x v="8"/>
    <m/>
    <m/>
    <x v="0"/>
  </r>
  <r>
    <s v="SCSA01"/>
    <m/>
    <s v="Q4"/>
    <m/>
    <m/>
    <m/>
    <x v="8"/>
    <m/>
    <m/>
    <x v="0"/>
  </r>
  <r>
    <s v="SCSM01"/>
    <m/>
    <s v="Q4"/>
    <m/>
    <m/>
    <m/>
    <x v="8"/>
    <m/>
    <m/>
    <x v="0"/>
  </r>
  <r>
    <s v="SLSPBV12"/>
    <m/>
    <s v="Q4"/>
    <m/>
    <m/>
    <m/>
    <x v="8"/>
    <m/>
    <m/>
    <x v="0"/>
  </r>
  <r>
    <s v="SLSPCO10"/>
    <m/>
    <s v="Q4"/>
    <m/>
    <m/>
    <m/>
    <x v="8"/>
    <m/>
    <m/>
    <x v="0"/>
  </r>
  <r>
    <s v="SLSNAS01"/>
    <m/>
    <s v="Q2"/>
    <m/>
    <m/>
    <m/>
    <x v="8"/>
    <m/>
    <m/>
    <x v="1"/>
  </r>
  <r>
    <s v="SLSNFZ02"/>
    <m/>
    <s v="Q2"/>
    <m/>
    <m/>
    <m/>
    <x v="8"/>
    <m/>
    <m/>
    <x v="1"/>
  </r>
  <r>
    <s v="SLSPVM29"/>
    <m/>
    <s v="Q2"/>
    <m/>
    <m/>
    <m/>
    <x v="8"/>
    <m/>
    <m/>
    <x v="1"/>
  </r>
  <r>
    <s v="SLSPLJ10"/>
    <m/>
    <s v="Q1"/>
    <m/>
    <m/>
    <m/>
    <x v="8"/>
    <m/>
    <m/>
    <x v="2"/>
  </r>
  <r>
    <s v="SLSPBF06"/>
    <m/>
    <s v="Q2"/>
    <m/>
    <m/>
    <m/>
    <x v="8"/>
    <m/>
    <m/>
    <x v="1"/>
  </r>
  <r>
    <s v="SLSPCS03"/>
    <m/>
    <s v="Q4"/>
    <m/>
    <m/>
    <m/>
    <x v="8"/>
    <m/>
    <m/>
    <x v="0"/>
  </r>
  <r>
    <s v="SLSPSI01"/>
    <m/>
    <s v="Q1"/>
    <m/>
    <m/>
    <m/>
    <x v="8"/>
    <m/>
    <m/>
    <x v="2"/>
  </r>
  <r>
    <s v="SLSPSL02"/>
    <m/>
    <s v="Q1"/>
    <m/>
    <m/>
    <m/>
    <x v="8"/>
    <m/>
    <m/>
    <x v="2"/>
  </r>
  <r>
    <s v="SLSPJP19"/>
    <m/>
    <s v="Q4"/>
    <m/>
    <m/>
    <m/>
    <x v="8"/>
    <m/>
    <m/>
    <x v="0"/>
  </r>
  <r>
    <s v="SLSPCR02"/>
    <m/>
    <s v="Q3"/>
    <m/>
    <m/>
    <m/>
    <x v="8"/>
    <m/>
    <m/>
    <x v="3"/>
  </r>
  <r>
    <s v="SLSPCR08"/>
    <m/>
    <s v="Q3"/>
    <m/>
    <m/>
    <m/>
    <x v="8"/>
    <m/>
    <m/>
    <x v="3"/>
  </r>
  <r>
    <s v="SLSPMC06"/>
    <m/>
    <s v="Q4"/>
    <m/>
    <m/>
    <m/>
    <x v="8"/>
    <m/>
    <m/>
    <x v="0"/>
  </r>
  <r>
    <s v="SLSPLP01"/>
    <m/>
    <s v="Q2"/>
    <m/>
    <m/>
    <m/>
    <x v="8"/>
    <m/>
    <m/>
    <x v="1"/>
  </r>
  <r>
    <s v="SLSPSR02"/>
    <m/>
    <s v="Q1"/>
    <m/>
    <m/>
    <m/>
    <x v="8"/>
    <m/>
    <m/>
    <x v="2"/>
  </r>
  <r>
    <s v="SLSPSR03"/>
    <m/>
    <s v="Q1"/>
    <m/>
    <m/>
    <m/>
    <x v="8"/>
    <m/>
    <m/>
    <x v="2"/>
  </r>
  <r>
    <s v="SLSPSU02"/>
    <m/>
    <s v="Q1"/>
    <m/>
    <m/>
    <m/>
    <x v="8"/>
    <m/>
    <m/>
    <x v="2"/>
  </r>
  <r>
    <s v="SLSPSU06"/>
    <m/>
    <s v="Q1"/>
    <m/>
    <m/>
    <m/>
    <x v="8"/>
    <m/>
    <m/>
    <x v="2"/>
  </r>
  <r>
    <s v="SLSPSU08"/>
    <m/>
    <s v="Q1"/>
    <m/>
    <m/>
    <m/>
    <x v="8"/>
    <m/>
    <m/>
    <x v="2"/>
  </r>
  <r>
    <s v="SLSPRE17"/>
    <m/>
    <s v="Q4"/>
    <m/>
    <m/>
    <m/>
    <x v="8"/>
    <m/>
    <m/>
    <x v="0"/>
  </r>
  <r>
    <s v="SLSPTR01"/>
    <m/>
    <s v="Q1"/>
    <m/>
    <m/>
    <m/>
    <x v="8"/>
    <m/>
    <m/>
    <x v="2"/>
  </r>
  <r>
    <s v="SPIB65"/>
    <m/>
    <s v="Q3"/>
    <m/>
    <m/>
    <m/>
    <x v="8"/>
    <m/>
    <m/>
    <x v="3"/>
  </r>
  <r>
    <s v="SLSPTC05"/>
    <m/>
    <s v="Q2"/>
    <m/>
    <m/>
    <m/>
    <x v="8"/>
    <m/>
    <m/>
    <x v="1"/>
  </r>
  <r>
    <s v="SLSPVD02"/>
    <m/>
    <s v="Q1"/>
    <m/>
    <m/>
    <m/>
    <x v="8"/>
    <m/>
    <m/>
    <x v="2"/>
  </r>
  <r>
    <s v="SLSPVA12"/>
    <m/>
    <s v="Q2"/>
    <m/>
    <m/>
    <m/>
    <x v="8"/>
    <m/>
    <m/>
    <x v="1"/>
  </r>
  <r>
    <s v="SLSPJN11"/>
    <m/>
    <s v="Q3"/>
    <m/>
    <m/>
    <m/>
    <x v="8"/>
    <m/>
    <m/>
    <x v="3"/>
  </r>
  <r>
    <s v="SLSPVG01"/>
    <m/>
    <s v="Q2"/>
    <m/>
    <m/>
    <m/>
    <x v="8"/>
    <m/>
    <m/>
    <x v="1"/>
  </r>
  <r>
    <s v="SLSPVL01"/>
    <m/>
    <s v="Q2"/>
    <m/>
    <m/>
    <m/>
    <x v="8"/>
    <m/>
    <m/>
    <x v="1"/>
  </r>
  <r>
    <s v="SLSPSA12"/>
    <m/>
    <s v="Q4"/>
    <m/>
    <m/>
    <m/>
    <x v="8"/>
    <m/>
    <m/>
    <x v="0"/>
  </r>
  <r>
    <s v="SLSPSA13"/>
    <m/>
    <s v="Q4"/>
    <m/>
    <m/>
    <m/>
    <x v="8"/>
    <m/>
    <m/>
    <x v="0"/>
  </r>
  <r>
    <s v="SLSPSC04"/>
    <m/>
    <s v="Q4"/>
    <m/>
    <m/>
    <m/>
    <x v="8"/>
    <m/>
    <m/>
    <x v="0"/>
  </r>
  <r>
    <s v="SLSPVJ03"/>
    <m/>
    <s v="Q1"/>
    <m/>
    <m/>
    <m/>
    <x v="8"/>
    <m/>
    <m/>
    <x v="2"/>
  </r>
  <r>
    <s v="SLSPSC15"/>
    <m/>
    <s v="Q4"/>
    <m/>
    <m/>
    <m/>
    <x v="8"/>
    <m/>
    <m/>
    <x v="0"/>
  </r>
  <r>
    <s v="SLSPVR01"/>
    <m/>
    <s v="Q1"/>
    <m/>
    <m/>
    <m/>
    <x v="8"/>
    <m/>
    <m/>
    <x v="2"/>
  </r>
  <r>
    <s v="SLSPVR02"/>
    <m/>
    <s v="Q1"/>
    <m/>
    <m/>
    <m/>
    <x v="8"/>
    <m/>
    <m/>
    <x v="2"/>
  </r>
  <r>
    <s v="SLSPVR03"/>
    <m/>
    <s v="Q1"/>
    <m/>
    <m/>
    <m/>
    <x v="8"/>
    <m/>
    <m/>
    <x v="2"/>
  </r>
  <r>
    <s v="SLSPSE17"/>
    <m/>
    <s v="Q4"/>
    <m/>
    <m/>
    <m/>
    <x v="8"/>
    <m/>
    <m/>
    <x v="0"/>
  </r>
  <r>
    <s v="SLSPRT06"/>
    <m/>
    <s v="Q2"/>
    <m/>
    <m/>
    <m/>
    <x v="8"/>
    <m/>
    <m/>
    <x v="1"/>
  </r>
  <r>
    <s v="SLSPST12"/>
    <m/>
    <s v="Q2"/>
    <m/>
    <m/>
    <m/>
    <x v="8"/>
    <m/>
    <m/>
    <x v="1"/>
  </r>
  <r>
    <s v="SLSPVR07"/>
    <m/>
    <s v="Q1"/>
    <m/>
    <m/>
    <m/>
    <x v="8"/>
    <m/>
    <m/>
    <x v="2"/>
  </r>
  <r>
    <s v="SLSPVG09"/>
    <m/>
    <s v="Q2"/>
    <m/>
    <m/>
    <m/>
    <x v="8"/>
    <m/>
    <m/>
    <x v="1"/>
  </r>
  <r>
    <s v="SLSPMR01"/>
    <m/>
    <s v="Q3"/>
    <m/>
    <m/>
    <m/>
    <x v="8"/>
    <m/>
    <m/>
    <x v="3"/>
  </r>
  <r>
    <s v="SP2840"/>
    <m/>
    <s v="Q4"/>
    <m/>
    <m/>
    <m/>
    <x v="8"/>
    <m/>
    <m/>
    <x v="0"/>
  </r>
  <r>
    <s v="SP2909"/>
    <m/>
    <s v="Q4"/>
    <m/>
    <m/>
    <m/>
    <x v="8"/>
    <m/>
    <m/>
    <x v="0"/>
  </r>
  <r>
    <s v="SLSPST15"/>
    <m/>
    <s v="Q2"/>
    <m/>
    <m/>
    <m/>
    <x v="8"/>
    <m/>
    <m/>
    <x v="1"/>
  </r>
  <r>
    <s v="SLSPBF13"/>
    <m/>
    <s v="Q2"/>
    <m/>
    <m/>
    <m/>
    <x v="8"/>
    <m/>
    <m/>
    <x v="1"/>
  </r>
  <r>
    <s v="SLSPBS06"/>
    <m/>
    <s v="Q2"/>
    <m/>
    <m/>
    <m/>
    <x v="8"/>
    <m/>
    <m/>
    <x v="1"/>
  </r>
  <r>
    <s v="SLSBBN05"/>
    <m/>
    <s v="Q4"/>
    <m/>
    <m/>
    <m/>
    <x v="8"/>
    <m/>
    <m/>
    <x v="0"/>
  </r>
  <r>
    <s v="SLSBJP01"/>
    <m/>
    <s v="Q4"/>
    <m/>
    <m/>
    <m/>
    <x v="8"/>
    <m/>
    <m/>
    <x v="0"/>
  </r>
  <r>
    <s v="SLSBVL06"/>
    <m/>
    <s v="Q4"/>
    <m/>
    <m/>
    <m/>
    <x v="8"/>
    <m/>
    <m/>
    <x v="0"/>
  </r>
  <r>
    <s v="SLSPPN16"/>
    <m/>
    <s v="Q3"/>
    <m/>
    <m/>
    <m/>
    <x v="8"/>
    <m/>
    <m/>
    <x v="3"/>
  </r>
  <r>
    <s v="SLSPPN19"/>
    <m/>
    <s v="Q3"/>
    <m/>
    <m/>
    <m/>
    <x v="8"/>
    <m/>
    <m/>
    <x v="3"/>
  </r>
  <r>
    <s v="SP3248"/>
    <m/>
    <s v="Q1"/>
    <m/>
    <m/>
    <m/>
    <x v="8"/>
    <m/>
    <m/>
    <x v="2"/>
  </r>
  <r>
    <s v="SLSPCV16"/>
    <m/>
    <s v="Q2"/>
    <m/>
    <m/>
    <m/>
    <x v="8"/>
    <m/>
    <m/>
    <x v="1"/>
  </r>
  <r>
    <s v="SP3250"/>
    <m/>
    <s v="Q1"/>
    <m/>
    <m/>
    <m/>
    <x v="8"/>
    <m/>
    <m/>
    <x v="2"/>
  </r>
  <r>
    <s v="SLSPCV17"/>
    <m/>
    <s v="Q2"/>
    <m/>
    <m/>
    <m/>
    <x v="8"/>
    <m/>
    <m/>
    <x v="1"/>
  </r>
  <r>
    <s v="SLSPCV18"/>
    <m/>
    <s v="Q2"/>
    <m/>
    <m/>
    <m/>
    <x v="8"/>
    <m/>
    <m/>
    <x v="1"/>
  </r>
  <r>
    <s v="SLSPLI06"/>
    <m/>
    <s v="Q2"/>
    <m/>
    <m/>
    <m/>
    <x v="8"/>
    <m/>
    <m/>
    <x v="1"/>
  </r>
  <r>
    <s v="SP3450"/>
    <m/>
    <s v="Q1"/>
    <m/>
    <m/>
    <m/>
    <x v="8"/>
    <m/>
    <m/>
    <x v="2"/>
  </r>
  <r>
    <s v="SP3532"/>
    <m/>
    <s v="Q1"/>
    <m/>
    <m/>
    <m/>
    <x v="8"/>
    <m/>
    <m/>
    <x v="2"/>
  </r>
  <r>
    <s v="SP3534"/>
    <m/>
    <s v="Q1"/>
    <m/>
    <m/>
    <m/>
    <x v="8"/>
    <m/>
    <m/>
    <x v="2"/>
  </r>
  <r>
    <s v="SP3535"/>
    <m/>
    <s v="Q1"/>
    <m/>
    <m/>
    <m/>
    <x v="8"/>
    <m/>
    <m/>
    <x v="2"/>
  </r>
  <r>
    <s v="SP3615"/>
    <m/>
    <s v="Q1"/>
    <m/>
    <m/>
    <m/>
    <x v="8"/>
    <m/>
    <m/>
    <x v="2"/>
  </r>
  <r>
    <s v="SP4028"/>
    <m/>
    <s v="Q1"/>
    <m/>
    <m/>
    <m/>
    <x v="8"/>
    <m/>
    <m/>
    <x v="2"/>
  </r>
  <r>
    <s v="SLSPSM28"/>
    <m/>
    <s v="Q3"/>
    <m/>
    <m/>
    <m/>
    <x v="8"/>
    <m/>
    <m/>
    <x v="3"/>
  </r>
  <r>
    <s v="SP4131"/>
    <m/>
    <s v="Q1"/>
    <m/>
    <m/>
    <m/>
    <x v="8"/>
    <m/>
    <m/>
    <x v="2"/>
  </r>
  <r>
    <s v="SP4132"/>
    <m/>
    <s v="Q1"/>
    <m/>
    <m/>
    <m/>
    <x v="8"/>
    <m/>
    <m/>
    <x v="2"/>
  </r>
  <r>
    <s v="SLSPSM34"/>
    <m/>
    <s v="Q3"/>
    <m/>
    <m/>
    <m/>
    <x v="8"/>
    <m/>
    <m/>
    <x v="3"/>
  </r>
  <r>
    <s v="SLSPSM36"/>
    <m/>
    <s v="Q3"/>
    <m/>
    <m/>
    <m/>
    <x v="8"/>
    <m/>
    <m/>
    <x v="3"/>
  </r>
  <r>
    <s v="SP8329"/>
    <m/>
    <s v="Q4"/>
    <m/>
    <m/>
    <m/>
    <x v="8"/>
    <m/>
    <m/>
    <x v="0"/>
  </r>
  <r>
    <s v="SLSPVA05"/>
    <m/>
    <s v="Q3"/>
    <m/>
    <m/>
    <m/>
    <x v="8"/>
    <m/>
    <m/>
    <x v="3"/>
  </r>
  <r>
    <s v="SLSPVA06"/>
    <m/>
    <s v="Q3"/>
    <m/>
    <m/>
    <m/>
    <x v="8"/>
    <m/>
    <m/>
    <x v="3"/>
  </r>
  <r>
    <s v="SLSPVA07"/>
    <m/>
    <s v="Q3"/>
    <m/>
    <m/>
    <m/>
    <x v="8"/>
    <m/>
    <m/>
    <x v="3"/>
  </r>
  <r>
    <s v="SLSPVA17"/>
    <m/>
    <s v="Q3"/>
    <m/>
    <m/>
    <m/>
    <x v="8"/>
    <m/>
    <m/>
    <x v="3"/>
  </r>
  <r>
    <s v="SLSPVS01"/>
    <m/>
    <s v="Q3"/>
    <m/>
    <m/>
    <m/>
    <x v="8"/>
    <m/>
    <m/>
    <x v="3"/>
  </r>
  <r>
    <s v="SP7082"/>
    <m/>
    <s v="Q1"/>
    <m/>
    <m/>
    <m/>
    <x v="8"/>
    <m/>
    <m/>
    <x v="2"/>
  </r>
  <r>
    <s v="SLSPTC14"/>
    <m/>
    <s v="Q2"/>
    <m/>
    <m/>
    <m/>
    <x v="8"/>
    <m/>
    <m/>
    <x v="1"/>
  </r>
  <r>
    <s v="SLSPVS03"/>
    <m/>
    <s v="Q3"/>
    <m/>
    <m/>
    <m/>
    <x v="8"/>
    <m/>
    <m/>
    <x v="3"/>
  </r>
  <r>
    <s v="SLSPVS04"/>
    <m/>
    <s v="Q3"/>
    <m/>
    <m/>
    <m/>
    <x v="8"/>
    <m/>
    <m/>
    <x v="3"/>
  </r>
  <r>
    <s v="PRPR01 "/>
    <m/>
    <s v="Q3"/>
    <m/>
    <s v="SPC EV"/>
    <s v="WERIQUE BRAGA DA SILVA"/>
    <x v="1"/>
    <d v="2018-01-03T00:00:00"/>
    <d v="2018-01-03T00:00:00"/>
    <x v="3"/>
  </r>
  <r>
    <s v="SLSPVS08"/>
    <m/>
    <s v="Q3"/>
    <m/>
    <m/>
    <m/>
    <x v="8"/>
    <m/>
    <m/>
    <x v="3"/>
  </r>
  <r>
    <s v="SLSPVS09"/>
    <m/>
    <s v="Q3"/>
    <m/>
    <m/>
    <m/>
    <x v="8"/>
    <m/>
    <m/>
    <x v="3"/>
  </r>
  <r>
    <s v="SP8508"/>
    <m/>
    <s v="Q4"/>
    <m/>
    <m/>
    <m/>
    <x v="8"/>
    <m/>
    <m/>
    <x v="0"/>
  </r>
  <r>
    <s v="SLSPZZ30"/>
    <m/>
    <s v="Q3"/>
    <m/>
    <m/>
    <m/>
    <x v="8"/>
    <m/>
    <m/>
    <x v="3"/>
  </r>
  <r>
    <s v="SP7090"/>
    <m/>
    <s v="Q1"/>
    <m/>
    <m/>
    <m/>
    <x v="8"/>
    <m/>
    <m/>
    <x v="2"/>
  </r>
  <r>
    <s v="SLSPLP04"/>
    <m/>
    <s v="Q2"/>
    <m/>
    <m/>
    <m/>
    <x v="8"/>
    <m/>
    <m/>
    <x v="1"/>
  </r>
  <r>
    <s v="SLSPVA18"/>
    <m/>
    <s v="Q3"/>
    <m/>
    <m/>
    <m/>
    <x v="8"/>
    <m/>
    <m/>
    <x v="3"/>
  </r>
  <r>
    <s v="SP2207"/>
    <m/>
    <s v="Q3"/>
    <m/>
    <m/>
    <m/>
    <x v="8"/>
    <m/>
    <m/>
    <x v="3"/>
  </r>
  <r>
    <s v="SP2215"/>
    <m/>
    <s v="Q3"/>
    <m/>
    <m/>
    <m/>
    <x v="8"/>
    <m/>
    <m/>
    <x v="3"/>
  </r>
  <r>
    <s v="SLSPSM48"/>
    <m/>
    <s v="Q3"/>
    <m/>
    <m/>
    <m/>
    <x v="8"/>
    <m/>
    <m/>
    <x v="3"/>
  </r>
  <r>
    <s v="SP2536"/>
    <m/>
    <s v="Q3"/>
    <m/>
    <m/>
    <m/>
    <x v="8"/>
    <m/>
    <m/>
    <x v="3"/>
  </r>
  <r>
    <s v="SLTSPP05"/>
    <m/>
    <s v="Q3"/>
    <m/>
    <m/>
    <m/>
    <x v="8"/>
    <m/>
    <m/>
    <x v="3"/>
  </r>
  <r>
    <s v="SLTSPG02"/>
    <m/>
    <s v="Q3"/>
    <m/>
    <m/>
    <m/>
    <x v="8"/>
    <m/>
    <m/>
    <x v="3"/>
  </r>
  <r>
    <s v="SLIQRD03"/>
    <m/>
    <s v="Q1"/>
    <m/>
    <m/>
    <m/>
    <x v="8"/>
    <m/>
    <m/>
    <x v="2"/>
  </r>
  <r>
    <s v="SP8837"/>
    <m/>
    <s v="Q1"/>
    <m/>
    <m/>
    <m/>
    <x v="8"/>
    <m/>
    <m/>
    <x v="2"/>
  </r>
  <r>
    <s v="SLSZIT03"/>
    <m/>
    <s v="Q1"/>
    <m/>
    <m/>
    <m/>
    <x v="8"/>
    <m/>
    <m/>
    <x v="2"/>
  </r>
  <r>
    <s v="SLSZJM01"/>
    <m/>
    <s v="Q1"/>
    <m/>
    <m/>
    <m/>
    <x v="8"/>
    <m/>
    <m/>
    <x v="2"/>
  </r>
  <r>
    <s v="SLSPSM27"/>
    <m/>
    <s v="Q3"/>
    <m/>
    <m/>
    <m/>
    <x v="8"/>
    <m/>
    <m/>
    <x v="3"/>
  </r>
  <r>
    <s v="SP4644"/>
    <m/>
    <s v="Q2"/>
    <m/>
    <m/>
    <m/>
    <x v="8"/>
    <m/>
    <m/>
    <x v="1"/>
  </r>
  <r>
    <s v="SP5803"/>
    <m/>
    <s v="Q2"/>
    <m/>
    <m/>
    <m/>
    <x v="8"/>
    <m/>
    <m/>
    <x v="1"/>
  </r>
  <r>
    <s v="INCT01"/>
    <m/>
    <s v="STS"/>
    <m/>
    <m/>
    <m/>
    <x v="8"/>
    <m/>
    <m/>
    <x v="4"/>
  </r>
  <r>
    <s v="INJE02"/>
    <m/>
    <s v="STS"/>
    <m/>
    <m/>
    <m/>
    <x v="8"/>
    <m/>
    <m/>
    <x v="4"/>
  </r>
  <r>
    <s v="IWCT01"/>
    <m/>
    <s v="STS"/>
    <m/>
    <m/>
    <m/>
    <x v="8"/>
    <m/>
    <m/>
    <x v="4"/>
  </r>
  <r>
    <s v="IWRDRP"/>
    <m/>
    <s v="STS"/>
    <m/>
    <m/>
    <m/>
    <x v="8"/>
    <m/>
    <m/>
    <x v="4"/>
  </r>
  <r>
    <s v="MURD13"/>
    <m/>
    <s v="STS"/>
    <m/>
    <m/>
    <m/>
    <x v="8"/>
    <m/>
    <m/>
    <x v="4"/>
  </r>
  <r>
    <s v="PGJM01"/>
    <m/>
    <s v="STS"/>
    <m/>
    <m/>
    <m/>
    <x v="8"/>
    <m/>
    <m/>
    <x v="4"/>
  </r>
  <r>
    <s v="RQCT01"/>
    <m/>
    <s v="STS"/>
    <m/>
    <m/>
    <m/>
    <x v="8"/>
    <m/>
    <m/>
    <x v="4"/>
  </r>
  <r>
    <s v="SI3236"/>
    <m/>
    <s v="STS"/>
    <m/>
    <m/>
    <m/>
    <x v="8"/>
    <m/>
    <m/>
    <x v="4"/>
  </r>
  <r>
    <s v="SI3240"/>
    <m/>
    <s v="STS"/>
    <m/>
    <m/>
    <m/>
    <x v="8"/>
    <m/>
    <m/>
    <x v="4"/>
  </r>
  <r>
    <s v="SI3242"/>
    <m/>
    <s v="STS"/>
    <m/>
    <m/>
    <m/>
    <x v="8"/>
    <m/>
    <m/>
    <x v="4"/>
  </r>
  <r>
    <s v="SI3235"/>
    <m/>
    <s v="STS"/>
    <m/>
    <m/>
    <m/>
    <x v="8"/>
    <m/>
    <m/>
    <x v="4"/>
  </r>
  <r>
    <s v="SI3237"/>
    <m/>
    <s v="STS"/>
    <m/>
    <m/>
    <m/>
    <x v="8"/>
    <m/>
    <m/>
    <x v="4"/>
  </r>
  <r>
    <s v="SI3239"/>
    <m/>
    <s v="STS"/>
    <m/>
    <m/>
    <m/>
    <x v="8"/>
    <m/>
    <m/>
    <x v="4"/>
  </r>
  <r>
    <s v="SI3241"/>
    <m/>
    <s v="STS"/>
    <m/>
    <m/>
    <m/>
    <x v="8"/>
    <m/>
    <m/>
    <x v="4"/>
  </r>
  <r>
    <s v="SI3031"/>
    <m/>
    <s v="STS"/>
    <m/>
    <m/>
    <m/>
    <x v="8"/>
    <m/>
    <m/>
    <x v="4"/>
  </r>
  <r>
    <s v="SI3041"/>
    <m/>
    <s v="STS"/>
    <m/>
    <m/>
    <m/>
    <x v="8"/>
    <m/>
    <m/>
    <x v="4"/>
  </r>
  <r>
    <s v="SI3005"/>
    <m/>
    <s v="STS"/>
    <m/>
    <m/>
    <m/>
    <x v="8"/>
    <m/>
    <m/>
    <x v="4"/>
  </r>
  <r>
    <s v="SI3021"/>
    <m/>
    <s v="STS"/>
    <m/>
    <m/>
    <m/>
    <x v="8"/>
    <m/>
    <m/>
    <x v="4"/>
  </r>
  <r>
    <s v="SI3317"/>
    <m/>
    <s v="STS"/>
    <m/>
    <m/>
    <m/>
    <x v="8"/>
    <m/>
    <m/>
    <x v="4"/>
  </r>
  <r>
    <s v="SI3322"/>
    <m/>
    <s v="STS"/>
    <m/>
    <m/>
    <m/>
    <x v="8"/>
    <m/>
    <m/>
    <x v="4"/>
  </r>
  <r>
    <s v="ATBP01"/>
    <m/>
    <s v="JAI"/>
    <m/>
    <m/>
    <m/>
    <x v="8"/>
    <m/>
    <m/>
    <x v="5"/>
  </r>
  <r>
    <s v="SP7318"/>
    <m/>
    <s v="JAI"/>
    <m/>
    <m/>
    <m/>
    <x v="8"/>
    <m/>
    <m/>
    <x v="5"/>
  </r>
  <r>
    <s v="SP7316"/>
    <m/>
    <s v="JAI"/>
    <m/>
    <m/>
    <m/>
    <x v="8"/>
    <m/>
    <m/>
    <x v="5"/>
  </r>
  <r>
    <s v="AIAMW01"/>
    <m/>
    <s v="JAI"/>
    <m/>
    <m/>
    <m/>
    <x v="8"/>
    <m/>
    <m/>
    <x v="5"/>
  </r>
  <r>
    <s v="BPAC01"/>
    <m/>
    <s v="JAI"/>
    <m/>
    <m/>
    <m/>
    <x v="8"/>
    <m/>
    <m/>
    <x v="5"/>
  </r>
  <r>
    <s v="IAJI02"/>
    <m/>
    <s v="JAI"/>
    <m/>
    <m/>
    <m/>
    <x v="8"/>
    <m/>
    <m/>
    <x v="5"/>
  </r>
  <r>
    <s v="JNJT01"/>
    <m/>
    <s v="JAI"/>
    <m/>
    <m/>
    <m/>
    <x v="8"/>
    <m/>
    <m/>
    <x v="5"/>
  </r>
  <r>
    <s v="JNJV01"/>
    <m/>
    <s v="JAI"/>
    <m/>
    <m/>
    <m/>
    <x v="8"/>
    <m/>
    <m/>
    <x v="5"/>
  </r>
  <r>
    <s v="JNTU01"/>
    <m/>
    <s v="JAI"/>
    <m/>
    <m/>
    <m/>
    <x v="8"/>
    <m/>
    <m/>
    <x v="5"/>
  </r>
  <r>
    <s v="JN089R"/>
    <m/>
    <s v="JAI"/>
    <m/>
    <m/>
    <m/>
    <x v="8"/>
    <m/>
    <m/>
    <x v="5"/>
  </r>
  <r>
    <s v="SLSPBU05"/>
    <m/>
    <s v="Q4"/>
    <m/>
    <m/>
    <m/>
    <x v="9"/>
    <m/>
    <m/>
    <x v="0"/>
  </r>
  <r>
    <s v="SP1637"/>
    <m/>
    <s v="Q1"/>
    <m/>
    <m/>
    <m/>
    <x v="9"/>
    <m/>
    <m/>
    <x v="2"/>
  </r>
  <r>
    <s v="SP2225"/>
    <m/>
    <s v="Q1"/>
    <m/>
    <m/>
    <m/>
    <x v="9"/>
    <m/>
    <m/>
    <x v="2"/>
  </r>
  <r>
    <s v="ALSL01"/>
    <m/>
    <s v="Q2"/>
    <m/>
    <m/>
    <m/>
    <x v="9"/>
    <m/>
    <m/>
    <x v="1"/>
  </r>
  <r>
    <s v="BAAI04"/>
    <m/>
    <s v="Q2"/>
    <m/>
    <m/>
    <m/>
    <x v="9"/>
    <m/>
    <m/>
    <x v="1"/>
  </r>
  <r>
    <s v="SP5226"/>
    <m/>
    <s v="Q2"/>
    <m/>
    <m/>
    <m/>
    <x v="9"/>
    <m/>
    <m/>
    <x v="1"/>
  </r>
  <r>
    <s v="SP5246"/>
    <m/>
    <s v="Q2"/>
    <m/>
    <m/>
    <m/>
    <x v="9"/>
    <m/>
    <m/>
    <x v="1"/>
  </r>
  <r>
    <s v="BAAH20"/>
    <m/>
    <s v="Q2"/>
    <m/>
    <m/>
    <m/>
    <x v="9"/>
    <m/>
    <m/>
    <x v="1"/>
  </r>
  <r>
    <s v="CSNC01"/>
    <m/>
    <s v="Q2"/>
    <m/>
    <m/>
    <m/>
    <x v="9"/>
    <m/>
    <m/>
    <x v="1"/>
  </r>
  <r>
    <s v="CSLJ02"/>
    <m/>
    <s v="Q2"/>
    <m/>
    <m/>
    <m/>
    <x v="9"/>
    <m/>
    <m/>
    <x v="1"/>
  </r>
  <r>
    <s v="CRCT02"/>
    <m/>
    <s v="Q2"/>
    <m/>
    <m/>
    <m/>
    <x v="9"/>
    <m/>
    <m/>
    <x v="1"/>
  </r>
  <r>
    <s v="SP5116"/>
    <m/>
    <s v="Q2"/>
    <m/>
    <m/>
    <m/>
    <x v="9"/>
    <m/>
    <m/>
    <x v="1"/>
  </r>
  <r>
    <s v="SLCRCT03"/>
    <m/>
    <s v="Q2"/>
    <m/>
    <m/>
    <m/>
    <x v="9"/>
    <m/>
    <m/>
    <x v="1"/>
  </r>
  <r>
    <s v="SP5124"/>
    <m/>
    <s v="Q2"/>
    <m/>
    <m/>
    <m/>
    <x v="9"/>
    <m/>
    <m/>
    <x v="1"/>
  </r>
  <r>
    <s v="COCR01"/>
    <m/>
    <s v="Q2"/>
    <m/>
    <m/>
    <m/>
    <x v="9"/>
    <m/>
    <m/>
    <x v="1"/>
  </r>
  <r>
    <s v="FMNB03"/>
    <m/>
    <s v="Q2"/>
    <m/>
    <m/>
    <m/>
    <x v="9"/>
    <m/>
    <m/>
    <x v="1"/>
  </r>
  <r>
    <s v="FRCT02"/>
    <m/>
    <s v="Q2"/>
    <m/>
    <m/>
    <m/>
    <x v="9"/>
    <m/>
    <m/>
    <x v="1"/>
  </r>
  <r>
    <s v="FRBC04"/>
    <m/>
    <s v="Q2"/>
    <m/>
    <m/>
    <m/>
    <x v="9"/>
    <m/>
    <m/>
    <x v="1"/>
  </r>
  <r>
    <s v="SLIQRM03"/>
    <m/>
    <s v="Q2"/>
    <m/>
    <m/>
    <m/>
    <x v="9"/>
    <m/>
    <m/>
    <x v="1"/>
  </r>
  <r>
    <s v="SP8736"/>
    <m/>
    <s v="Q2"/>
    <m/>
    <m/>
    <m/>
    <x v="9"/>
    <m/>
    <m/>
    <x v="1"/>
  </r>
  <r>
    <s v="ISRB02"/>
    <m/>
    <s v="Q3"/>
    <m/>
    <m/>
    <m/>
    <x v="9"/>
    <m/>
    <m/>
    <x v="3"/>
  </r>
  <r>
    <s v="IPJL01"/>
    <m/>
    <s v="Q2"/>
    <m/>
    <m/>
    <m/>
    <x v="9"/>
    <m/>
    <m/>
    <x v="1"/>
  </r>
  <r>
    <s v="SLIPMF03"/>
    <m/>
    <s v="Q2"/>
    <m/>
    <m/>
    <m/>
    <x v="9"/>
    <m/>
    <m/>
    <x v="1"/>
  </r>
  <r>
    <s v="SP5315"/>
    <m/>
    <s v="Q2"/>
    <m/>
    <m/>
    <m/>
    <x v="9"/>
    <m/>
    <m/>
    <x v="1"/>
  </r>
  <r>
    <s v="ITPI01"/>
    <m/>
    <s v="Q2"/>
    <m/>
    <m/>
    <m/>
    <x v="9"/>
    <m/>
    <m/>
    <x v="1"/>
  </r>
  <r>
    <s v="BAPC04"/>
    <m/>
    <s v="Q2"/>
    <m/>
    <m/>
    <m/>
    <x v="9"/>
    <m/>
    <m/>
    <x v="1"/>
  </r>
  <r>
    <s v="MRCV02"/>
    <m/>
    <s v="Q2"/>
    <m/>
    <m/>
    <m/>
    <x v="9"/>
    <m/>
    <m/>
    <x v="1"/>
  </r>
  <r>
    <s v="SP7409"/>
    <m/>
    <s v="Q2"/>
    <m/>
    <m/>
    <m/>
    <x v="9"/>
    <m/>
    <m/>
    <x v="1"/>
  </r>
  <r>
    <s v="SLMAVC01"/>
    <m/>
    <s v="Q2"/>
    <m/>
    <m/>
    <m/>
    <x v="9"/>
    <m/>
    <m/>
    <x v="1"/>
  </r>
  <r>
    <s v="OSVM01"/>
    <m/>
    <s v="Q2"/>
    <m/>
    <m/>
    <m/>
    <x v="9"/>
    <m/>
    <m/>
    <x v="1"/>
  </r>
  <r>
    <s v="OSVM04"/>
    <m/>
    <s v="Q2"/>
    <m/>
    <m/>
    <m/>
    <x v="9"/>
    <m/>
    <m/>
    <x v="1"/>
  </r>
  <r>
    <s v="OSJV01"/>
    <m/>
    <s v="Q2"/>
    <m/>
    <m/>
    <m/>
    <x v="9"/>
    <m/>
    <m/>
    <x v="1"/>
  </r>
  <r>
    <s v="SLOSJE03"/>
    <m/>
    <s v="Q2"/>
    <m/>
    <m/>
    <m/>
    <x v="9"/>
    <m/>
    <m/>
    <x v="1"/>
  </r>
  <r>
    <s v="SP5043"/>
    <m/>
    <s v="Q2"/>
    <m/>
    <m/>
    <m/>
    <x v="9"/>
    <m/>
    <m/>
    <x v="1"/>
  </r>
  <r>
    <s v="SBMN04"/>
    <m/>
    <s v="Q2"/>
    <m/>
    <m/>
    <m/>
    <x v="9"/>
    <m/>
    <m/>
    <x v="1"/>
  </r>
  <r>
    <s v="SP6241"/>
    <m/>
    <s v="Q2"/>
    <m/>
    <m/>
    <m/>
    <x v="9"/>
    <m/>
    <m/>
    <x v="1"/>
  </r>
  <r>
    <s v="SLSAHM02"/>
    <m/>
    <s v="Q2"/>
    <m/>
    <m/>
    <m/>
    <x v="9"/>
    <m/>
    <m/>
    <x v="1"/>
  </r>
  <r>
    <s v="SP5253"/>
    <m/>
    <s v="Q2"/>
    <m/>
    <m/>
    <m/>
    <x v="9"/>
    <m/>
    <m/>
    <x v="1"/>
  </r>
  <r>
    <s v="SLSPIB61"/>
    <m/>
    <s v="Q3"/>
    <m/>
    <m/>
    <m/>
    <x v="9"/>
    <m/>
    <m/>
    <x v="3"/>
  </r>
  <r>
    <s v="SLSPIB70"/>
    <m/>
    <s v="Q3"/>
    <m/>
    <m/>
    <m/>
    <x v="9"/>
    <m/>
    <m/>
    <x v="3"/>
  </r>
  <r>
    <s v="SLSPIB71"/>
    <m/>
    <s v="Q3"/>
    <m/>
    <m/>
    <m/>
    <x v="9"/>
    <m/>
    <m/>
    <x v="3"/>
  </r>
  <r>
    <s v="SLSPLP26"/>
    <m/>
    <s v="Q2"/>
    <m/>
    <m/>
    <m/>
    <x v="9"/>
    <m/>
    <m/>
    <x v="1"/>
  </r>
  <r>
    <s v="SP2012"/>
    <m/>
    <s v="Q4"/>
    <m/>
    <m/>
    <m/>
    <x v="9"/>
    <m/>
    <m/>
    <x v="0"/>
  </r>
  <r>
    <s v="SLSBCT02"/>
    <m/>
    <s v="Q4"/>
    <m/>
    <m/>
    <m/>
    <x v="9"/>
    <m/>
    <m/>
    <x v="0"/>
  </r>
  <r>
    <s v="SP3229"/>
    <m/>
    <s v="Q1"/>
    <m/>
    <m/>
    <m/>
    <x v="9"/>
    <m/>
    <m/>
    <x v="2"/>
  </r>
  <r>
    <s v="SLSBJG01"/>
    <m/>
    <s v="Q4"/>
    <m/>
    <m/>
    <m/>
    <x v="9"/>
    <m/>
    <m/>
    <x v="0"/>
  </r>
  <r>
    <s v="SP3305"/>
    <m/>
    <s v="Q1"/>
    <m/>
    <m/>
    <m/>
    <x v="9"/>
    <m/>
    <m/>
    <x v="2"/>
  </r>
  <r>
    <s v="SP3350"/>
    <m/>
    <s v="Q1"/>
    <m/>
    <m/>
    <m/>
    <x v="9"/>
    <m/>
    <m/>
    <x v="2"/>
  </r>
  <r>
    <s v="SP3411"/>
    <m/>
    <s v="Q1"/>
    <m/>
    <m/>
    <m/>
    <x v="9"/>
    <m/>
    <m/>
    <x v="2"/>
  </r>
  <r>
    <s v="SP3451"/>
    <m/>
    <s v="Q1"/>
    <m/>
    <m/>
    <m/>
    <x v="9"/>
    <m/>
    <m/>
    <x v="2"/>
  </r>
  <r>
    <s v="SP3452"/>
    <m/>
    <s v="Q1"/>
    <m/>
    <m/>
    <m/>
    <x v="9"/>
    <m/>
    <m/>
    <x v="2"/>
  </r>
  <r>
    <s v="SP3512"/>
    <m/>
    <s v="Q1"/>
    <m/>
    <m/>
    <m/>
    <x v="9"/>
    <m/>
    <m/>
    <x v="2"/>
  </r>
  <r>
    <s v="SP3585"/>
    <m/>
    <s v="Q1"/>
    <m/>
    <m/>
    <m/>
    <x v="9"/>
    <m/>
    <m/>
    <x v="2"/>
  </r>
  <r>
    <s v="SP3653"/>
    <m/>
    <s v="Q1"/>
    <m/>
    <m/>
    <m/>
    <x v="9"/>
    <m/>
    <m/>
    <x v="2"/>
  </r>
  <r>
    <s v="SP4217"/>
    <m/>
    <s v="Q1"/>
    <m/>
    <m/>
    <m/>
    <x v="9"/>
    <m/>
    <m/>
    <x v="2"/>
  </r>
  <r>
    <s v="SLSPCB30"/>
    <m/>
    <s v="Q3"/>
    <m/>
    <m/>
    <m/>
    <x v="9"/>
    <m/>
    <m/>
    <x v="3"/>
  </r>
  <r>
    <s v="SLSPCB31"/>
    <m/>
    <s v="Q3"/>
    <m/>
    <m/>
    <m/>
    <x v="9"/>
    <m/>
    <m/>
    <x v="3"/>
  </r>
  <r>
    <s v="SLPAJI01"/>
    <m/>
    <s v="Q1"/>
    <m/>
    <m/>
    <m/>
    <x v="9"/>
    <m/>
    <m/>
    <x v="2"/>
  </r>
  <r>
    <s v="SLSP055M"/>
    <m/>
    <s v="Q1"/>
    <m/>
    <m/>
    <m/>
    <x v="9"/>
    <m/>
    <m/>
    <x v="2"/>
  </r>
  <r>
    <s v="SI3326"/>
    <m/>
    <s v="STS"/>
    <m/>
    <m/>
    <m/>
    <x v="9"/>
    <m/>
    <m/>
    <x v="4"/>
  </r>
  <r>
    <s v="SI3018"/>
    <m/>
    <s v="STS"/>
    <m/>
    <m/>
    <m/>
    <x v="9"/>
    <m/>
    <m/>
    <x v="4"/>
  </r>
  <r>
    <s v="SI3017"/>
    <m/>
    <s v="STS"/>
    <m/>
    <m/>
    <m/>
    <x v="9"/>
    <m/>
    <m/>
    <x v="4"/>
  </r>
  <r>
    <s v="SI3020"/>
    <m/>
    <s v="STS"/>
    <m/>
    <m/>
    <m/>
    <x v="9"/>
    <m/>
    <m/>
    <x v="4"/>
  </r>
  <r>
    <s v="SI3003"/>
    <m/>
    <s v="STS"/>
    <m/>
    <m/>
    <m/>
    <x v="9"/>
    <m/>
    <m/>
    <x v="4"/>
  </r>
  <r>
    <s v="SI3025"/>
    <m/>
    <s v="STS"/>
    <m/>
    <m/>
    <m/>
    <x v="9"/>
    <m/>
    <m/>
    <x v="4"/>
  </r>
  <r>
    <s v="SPZ999"/>
    <m/>
    <s v="STS"/>
    <m/>
    <m/>
    <m/>
    <x v="9"/>
    <m/>
    <m/>
    <x v="4"/>
  </r>
  <r>
    <s v="SI3050"/>
    <m/>
    <s v="STS"/>
    <m/>
    <m/>
    <m/>
    <x v="9"/>
    <m/>
    <m/>
    <x v="4"/>
  </r>
  <r>
    <s v="SI3319"/>
    <m/>
    <s v="STS"/>
    <m/>
    <m/>
    <m/>
    <x v="9"/>
    <m/>
    <m/>
    <x v="4"/>
  </r>
  <r>
    <s v="SI3333"/>
    <m/>
    <s v="STS"/>
    <m/>
    <m/>
    <m/>
    <x v="9"/>
    <m/>
    <m/>
    <x v="4"/>
  </r>
  <r>
    <s v="SI3334"/>
    <m/>
    <s v="STS"/>
    <m/>
    <m/>
    <m/>
    <x v="9"/>
    <m/>
    <m/>
    <x v="4"/>
  </r>
  <r>
    <s v="SI3335"/>
    <m/>
    <s v="STS"/>
    <m/>
    <m/>
    <m/>
    <x v="9"/>
    <m/>
    <m/>
    <x v="4"/>
  </r>
  <r>
    <s v="SI3336"/>
    <m/>
    <s v="STS"/>
    <m/>
    <m/>
    <m/>
    <x v="9"/>
    <m/>
    <m/>
    <x v="4"/>
  </r>
  <r>
    <s v="SI3339"/>
    <m/>
    <s v="STS"/>
    <m/>
    <m/>
    <m/>
    <x v="9"/>
    <m/>
    <m/>
    <x v="4"/>
  </r>
  <r>
    <s v="SI3338"/>
    <m/>
    <s v="STS"/>
    <m/>
    <m/>
    <m/>
    <x v="9"/>
    <m/>
    <m/>
    <x v="4"/>
  </r>
  <r>
    <s v="SI3371"/>
    <m/>
    <s v="STS"/>
    <m/>
    <m/>
    <m/>
    <x v="9"/>
    <m/>
    <m/>
    <x v="4"/>
  </r>
  <r>
    <s v="SI3373"/>
    <m/>
    <s v="STS"/>
    <m/>
    <m/>
    <m/>
    <x v="9"/>
    <m/>
    <m/>
    <x v="4"/>
  </r>
  <r>
    <s v="SI3344"/>
    <m/>
    <s v="STS"/>
    <m/>
    <m/>
    <m/>
    <x v="9"/>
    <m/>
    <m/>
    <x v="4"/>
  </r>
  <r>
    <s v="SI3346"/>
    <m/>
    <s v="STS"/>
    <m/>
    <m/>
    <m/>
    <x v="9"/>
    <m/>
    <m/>
    <x v="4"/>
  </r>
  <r>
    <s v="ATFD03"/>
    <m/>
    <s v="JAI"/>
    <m/>
    <m/>
    <m/>
    <x v="9"/>
    <m/>
    <m/>
    <x v="5"/>
  </r>
  <r>
    <s v="SP7609"/>
    <m/>
    <s v="JAI"/>
    <m/>
    <m/>
    <m/>
    <x v="9"/>
    <m/>
    <m/>
    <x v="5"/>
  </r>
  <r>
    <s v="CLVI01"/>
    <m/>
    <s v="JAI"/>
    <m/>
    <m/>
    <m/>
    <x v="9"/>
    <m/>
    <m/>
    <x v="5"/>
  </r>
  <r>
    <s v="IAMA01"/>
    <m/>
    <s v="JAI"/>
    <m/>
    <m/>
    <m/>
    <x v="9"/>
    <m/>
    <m/>
    <x v="5"/>
  </r>
  <r>
    <s v="YACP01"/>
    <m/>
    <s v="JAI"/>
    <m/>
    <m/>
    <m/>
    <x v="9"/>
    <m/>
    <m/>
    <x v="5"/>
  </r>
  <r>
    <s v="JNJC01"/>
    <m/>
    <s v="JAI"/>
    <m/>
    <m/>
    <m/>
    <x v="9"/>
    <m/>
    <m/>
    <x v="5"/>
  </r>
  <r>
    <s v="JNDT01"/>
    <m/>
    <s v="JAI"/>
    <m/>
    <m/>
    <m/>
    <x v="9"/>
    <m/>
    <m/>
    <x v="5"/>
  </r>
  <r>
    <s v="SLJNDI01"/>
    <m/>
    <s v="JAI"/>
    <m/>
    <m/>
    <m/>
    <x v="9"/>
    <m/>
    <m/>
    <x v="5"/>
  </r>
  <r>
    <s v="SP7625"/>
    <m/>
    <s v="JAI"/>
    <m/>
    <m/>
    <m/>
    <x v="9"/>
    <m/>
    <m/>
    <x v="5"/>
  </r>
  <r>
    <s v="SLSPCE06"/>
    <m/>
    <s v="Q4"/>
    <m/>
    <m/>
    <m/>
    <x v="10"/>
    <m/>
    <m/>
    <x v="0"/>
  </r>
  <r>
    <s v="SLSPMC04"/>
    <m/>
    <s v="Q4"/>
    <m/>
    <m/>
    <m/>
    <x v="10"/>
    <m/>
    <m/>
    <x v="0"/>
  </r>
  <r>
    <s v="SLSPPH08"/>
    <m/>
    <s v="Q4"/>
    <m/>
    <m/>
    <m/>
    <x v="10"/>
    <m/>
    <m/>
    <x v="0"/>
  </r>
  <r>
    <s v="BAAI01"/>
    <m/>
    <s v="Q2"/>
    <m/>
    <m/>
    <m/>
    <x v="10"/>
    <m/>
    <m/>
    <x v="1"/>
  </r>
  <r>
    <s v="COJS02"/>
    <m/>
    <s v="Q2"/>
    <m/>
    <m/>
    <m/>
    <x v="10"/>
    <m/>
    <m/>
    <x v="1"/>
  </r>
  <r>
    <s v="SLSPAA04"/>
    <m/>
    <s v="Q1"/>
    <m/>
    <m/>
    <m/>
    <x v="10"/>
    <m/>
    <m/>
    <x v="2"/>
  </r>
  <r>
    <s v="SLSPAA05"/>
    <m/>
    <s v="Q1"/>
    <m/>
    <m/>
    <m/>
    <x v="10"/>
    <m/>
    <m/>
    <x v="2"/>
  </r>
  <r>
    <s v="SLSPBS02"/>
    <m/>
    <s v="Q1"/>
    <m/>
    <m/>
    <m/>
    <x v="10"/>
    <m/>
    <m/>
    <x v="2"/>
  </r>
  <r>
    <s v="ITSL01"/>
    <m/>
    <s v="Q2"/>
    <m/>
    <m/>
    <m/>
    <x v="10"/>
    <m/>
    <m/>
    <x v="1"/>
  </r>
  <r>
    <s v="SLSPCI02"/>
    <m/>
    <s v="Q1"/>
    <m/>
    <m/>
    <m/>
    <x v="10"/>
    <m/>
    <m/>
    <x v="2"/>
  </r>
  <r>
    <s v="SLSPCI03"/>
    <m/>
    <s v="Q1"/>
    <m/>
    <m/>
    <m/>
    <x v="10"/>
    <m/>
    <m/>
    <x v="2"/>
  </r>
  <r>
    <s v="SLSPGN01"/>
    <m/>
    <s v="Q1"/>
    <m/>
    <m/>
    <m/>
    <x v="10"/>
    <m/>
    <m/>
    <x v="2"/>
  </r>
  <r>
    <s v="SLSPIA14"/>
    <m/>
    <s v="Q1"/>
    <m/>
    <m/>
    <m/>
    <x v="10"/>
    <m/>
    <m/>
    <x v="2"/>
  </r>
  <r>
    <s v="SLOSVM03"/>
    <m/>
    <s v="Q2"/>
    <m/>
    <m/>
    <m/>
    <x v="10"/>
    <m/>
    <m/>
    <x v="1"/>
  </r>
  <r>
    <s v="SP5031"/>
    <m/>
    <s v="Q2"/>
    <m/>
    <m/>
    <m/>
    <x v="10"/>
    <m/>
    <m/>
    <x v="1"/>
  </r>
  <r>
    <s v="SLOSCT02"/>
    <m/>
    <s v="Q2"/>
    <m/>
    <m/>
    <m/>
    <x v="10"/>
    <m/>
    <m/>
    <x v="1"/>
  </r>
  <r>
    <s v="SLOSAL01"/>
    <m/>
    <s v="Q2"/>
    <m/>
    <m/>
    <m/>
    <x v="10"/>
    <m/>
    <m/>
    <x v="1"/>
  </r>
  <r>
    <s v="SLOSVO03"/>
    <m/>
    <s v="Q2"/>
    <m/>
    <m/>
    <m/>
    <x v="10"/>
    <m/>
    <m/>
    <x v="1"/>
  </r>
  <r>
    <s v="SLOSVQ04"/>
    <m/>
    <s v="Q2"/>
    <m/>
    <m/>
    <m/>
    <x v="10"/>
    <m/>
    <m/>
    <x v="1"/>
  </r>
  <r>
    <s v="SP5055"/>
    <m/>
    <s v="Q2"/>
    <m/>
    <m/>
    <m/>
    <x v="10"/>
    <m/>
    <m/>
    <x v="1"/>
  </r>
  <r>
    <s v="SP5048"/>
    <m/>
    <s v="Q2"/>
    <m/>
    <m/>
    <m/>
    <x v="10"/>
    <m/>
    <m/>
    <x v="1"/>
  </r>
  <r>
    <s v="SP5049"/>
    <m/>
    <s v="Q2"/>
    <m/>
    <m/>
    <m/>
    <x v="10"/>
    <m/>
    <m/>
    <x v="1"/>
  </r>
  <r>
    <s v="SP5059"/>
    <m/>
    <s v="Q2"/>
    <m/>
    <m/>
    <m/>
    <x v="10"/>
    <m/>
    <m/>
    <x v="1"/>
  </r>
  <r>
    <s v="SP5053"/>
    <m/>
    <s v="Q2"/>
    <m/>
    <m/>
    <m/>
    <x v="10"/>
    <m/>
    <m/>
    <x v="1"/>
  </r>
  <r>
    <s v="SP5042"/>
    <m/>
    <s v="Q2"/>
    <m/>
    <m/>
    <m/>
    <x v="10"/>
    <m/>
    <m/>
    <x v="1"/>
  </r>
  <r>
    <s v="SACM02"/>
    <m/>
    <s v="Q4"/>
    <m/>
    <m/>
    <m/>
    <x v="10"/>
    <m/>
    <m/>
    <x v="0"/>
  </r>
  <r>
    <s v="SAHT01"/>
    <m/>
    <s v="Q4"/>
    <m/>
    <m/>
    <m/>
    <x v="10"/>
    <m/>
    <m/>
    <x v="0"/>
  </r>
  <r>
    <s v="SLSPAI05"/>
    <m/>
    <s v="Q3"/>
    <m/>
    <m/>
    <m/>
    <x v="10"/>
    <m/>
    <m/>
    <x v="3"/>
  </r>
  <r>
    <s v="SAJL01"/>
    <m/>
    <s v="Q4"/>
    <m/>
    <m/>
    <m/>
    <x v="10"/>
    <m/>
    <m/>
    <x v="0"/>
  </r>
  <r>
    <s v="SAJL02"/>
    <m/>
    <s v="Q4"/>
    <m/>
    <m/>
    <m/>
    <x v="10"/>
    <m/>
    <m/>
    <x v="0"/>
  </r>
  <r>
    <s v="SAJR02"/>
    <m/>
    <s v="Q4"/>
    <m/>
    <m/>
    <m/>
    <x v="10"/>
    <m/>
    <m/>
    <x v="0"/>
  </r>
  <r>
    <s v="SAVS01"/>
    <m/>
    <s v="Q4"/>
    <m/>
    <m/>
    <m/>
    <x v="10"/>
    <m/>
    <m/>
    <x v="0"/>
  </r>
  <r>
    <s v="SBCT01"/>
    <m/>
    <s v="Q4"/>
    <m/>
    <m/>
    <m/>
    <x v="10"/>
    <m/>
    <m/>
    <x v="0"/>
  </r>
  <r>
    <s v="SBFZ04"/>
    <m/>
    <s v="Q4"/>
    <m/>
    <m/>
    <m/>
    <x v="10"/>
    <m/>
    <m/>
    <x v="0"/>
  </r>
  <r>
    <s v="BABMW01"/>
    <m/>
    <s v="BRU"/>
    <m/>
    <m/>
    <m/>
    <x v="9"/>
    <m/>
    <m/>
    <x v="7"/>
  </r>
  <r>
    <s v="SBJM02"/>
    <m/>
    <s v="Q4"/>
    <m/>
    <m/>
    <m/>
    <x v="10"/>
    <m/>
    <m/>
    <x v="0"/>
  </r>
  <r>
    <s v="SBJM03"/>
    <m/>
    <s v="Q4"/>
    <m/>
    <m/>
    <m/>
    <x v="10"/>
    <m/>
    <m/>
    <x v="0"/>
  </r>
  <r>
    <s v="SBMN03"/>
    <m/>
    <s v="Q4"/>
    <m/>
    <m/>
    <m/>
    <x v="10"/>
    <m/>
    <m/>
    <x v="0"/>
  </r>
  <r>
    <s v="SBPC05"/>
    <m/>
    <s v="Q4"/>
    <m/>
    <m/>
    <m/>
    <x v="10"/>
    <m/>
    <m/>
    <x v="0"/>
  </r>
  <r>
    <s v="SP8080"/>
    <m/>
    <s v="Q2"/>
    <m/>
    <m/>
    <m/>
    <x v="10"/>
    <m/>
    <m/>
    <x v="1"/>
  </r>
  <r>
    <s v="SBTB01"/>
    <m/>
    <s v="Q4"/>
    <m/>
    <m/>
    <m/>
    <x v="10"/>
    <m/>
    <m/>
    <x v="0"/>
  </r>
  <r>
    <s v="SBVL03"/>
    <m/>
    <s v="Q4"/>
    <m/>
    <m/>
    <m/>
    <x v="10"/>
    <m/>
    <m/>
    <x v="0"/>
  </r>
  <r>
    <s v="SP6240"/>
    <m/>
    <s v="Q2"/>
    <m/>
    <m/>
    <m/>
    <x v="10"/>
    <m/>
    <m/>
    <x v="1"/>
  </r>
  <r>
    <s v="SBVM01"/>
    <m/>
    <s v="Q4"/>
    <m/>
    <m/>
    <m/>
    <x v="10"/>
    <m/>
    <m/>
    <x v="0"/>
  </r>
  <r>
    <s v="SCSA02"/>
    <m/>
    <s v="Q4"/>
    <m/>
    <m/>
    <m/>
    <x v="10"/>
    <m/>
    <m/>
    <x v="0"/>
  </r>
  <r>
    <s v="SCSP05"/>
    <m/>
    <s v="Q4"/>
    <m/>
    <m/>
    <m/>
    <x v="10"/>
    <m/>
    <m/>
    <x v="0"/>
  </r>
  <r>
    <s v="SLSPJH03"/>
    <m/>
    <s v="Q1"/>
    <m/>
    <m/>
    <m/>
    <x v="10"/>
    <m/>
    <m/>
    <x v="2"/>
  </r>
  <r>
    <s v="SLSPBL02"/>
    <m/>
    <s v="Q2"/>
    <m/>
    <m/>
    <m/>
    <x v="10"/>
    <m/>
    <m/>
    <x v="1"/>
  </r>
  <r>
    <s v="SLSPBS01"/>
    <m/>
    <s v="Q2"/>
    <m/>
    <m/>
    <m/>
    <x v="10"/>
    <m/>
    <m/>
    <x v="1"/>
  </r>
  <r>
    <s v="SLSPCS11"/>
    <m/>
    <s v="Q4"/>
    <m/>
    <m/>
    <m/>
    <x v="10"/>
    <m/>
    <m/>
    <x v="0"/>
  </r>
  <r>
    <s v="SLSPCB08"/>
    <m/>
    <s v="Q3"/>
    <m/>
    <m/>
    <m/>
    <x v="10"/>
    <m/>
    <m/>
    <x v="3"/>
  </r>
  <r>
    <s v="SLSPCC01"/>
    <m/>
    <s v="Q2"/>
    <m/>
    <m/>
    <m/>
    <x v="10"/>
    <m/>
    <m/>
    <x v="1"/>
  </r>
  <r>
    <s v="SLSPCC02"/>
    <m/>
    <s v="Q2"/>
    <m/>
    <m/>
    <m/>
    <x v="10"/>
    <m/>
    <m/>
    <x v="1"/>
  </r>
  <r>
    <s v="SLSPCB15"/>
    <m/>
    <s v="Q3"/>
    <m/>
    <m/>
    <m/>
    <x v="10"/>
    <m/>
    <m/>
    <x v="3"/>
  </r>
  <r>
    <s v="SLSPCB23"/>
    <m/>
    <s v="Q3"/>
    <m/>
    <m/>
    <m/>
    <x v="10"/>
    <m/>
    <m/>
    <x v="3"/>
  </r>
  <r>
    <s v="SLSPCD01"/>
    <m/>
    <s v="Q3"/>
    <m/>
    <m/>
    <m/>
    <x v="10"/>
    <m/>
    <m/>
    <x v="3"/>
  </r>
  <r>
    <s v="SLSPPH12"/>
    <m/>
    <s v="Q1"/>
    <m/>
    <m/>
    <m/>
    <x v="10"/>
    <m/>
    <m/>
    <x v="2"/>
  </r>
  <r>
    <s v="SLSPCD09"/>
    <m/>
    <s v="Q3"/>
    <m/>
    <m/>
    <m/>
    <x v="10"/>
    <m/>
    <m/>
    <x v="3"/>
  </r>
  <r>
    <s v="SLSPGJ01"/>
    <m/>
    <s v="Q4"/>
    <m/>
    <m/>
    <m/>
    <x v="10"/>
    <m/>
    <m/>
    <x v="0"/>
  </r>
  <r>
    <s v="SLSPGJ02"/>
    <m/>
    <s v="Q4"/>
    <m/>
    <m/>
    <m/>
    <x v="10"/>
    <m/>
    <m/>
    <x v="0"/>
  </r>
  <r>
    <s v="SLSPCV03"/>
    <m/>
    <s v="Q2"/>
    <m/>
    <m/>
    <m/>
    <x v="10"/>
    <m/>
    <m/>
    <x v="1"/>
  </r>
  <r>
    <s v="SLSPJP11"/>
    <m/>
    <s v="Q4"/>
    <m/>
    <m/>
    <m/>
    <x v="10"/>
    <m/>
    <m/>
    <x v="0"/>
  </r>
  <r>
    <s v="SLSPFO04"/>
    <m/>
    <s v="Q2"/>
    <m/>
    <m/>
    <m/>
    <x v="10"/>
    <m/>
    <m/>
    <x v="1"/>
  </r>
  <r>
    <s v="SLSPCL09"/>
    <m/>
    <s v="Q3"/>
    <m/>
    <m/>
    <m/>
    <x v="10"/>
    <m/>
    <m/>
    <x v="3"/>
  </r>
  <r>
    <s v="SLSPCL10"/>
    <m/>
    <s v="Q3"/>
    <m/>
    <m/>
    <m/>
    <x v="10"/>
    <m/>
    <m/>
    <x v="3"/>
  </r>
  <r>
    <s v="SLSPCM01"/>
    <m/>
    <s v="Q3"/>
    <m/>
    <m/>
    <m/>
    <x v="10"/>
    <m/>
    <m/>
    <x v="3"/>
  </r>
  <r>
    <s v="SLSPSB09"/>
    <m/>
    <s v="Q1"/>
    <m/>
    <m/>
    <m/>
    <x v="10"/>
    <m/>
    <m/>
    <x v="2"/>
  </r>
  <r>
    <s v="SLSPSI04"/>
    <m/>
    <s v="Q1"/>
    <m/>
    <m/>
    <m/>
    <x v="10"/>
    <m/>
    <m/>
    <x v="2"/>
  </r>
  <r>
    <s v="SLSPSL03"/>
    <m/>
    <s v="Q1"/>
    <m/>
    <m/>
    <m/>
    <x v="10"/>
    <m/>
    <m/>
    <x v="2"/>
  </r>
  <r>
    <s v="SLSPCM08"/>
    <m/>
    <s v="Q3"/>
    <m/>
    <m/>
    <m/>
    <x v="10"/>
    <m/>
    <m/>
    <x v="3"/>
  </r>
  <r>
    <s v="SLSPCM12"/>
    <m/>
    <s v="Q3"/>
    <m/>
    <m/>
    <m/>
    <x v="10"/>
    <m/>
    <m/>
    <x v="3"/>
  </r>
  <r>
    <s v="SLSPMC03"/>
    <m/>
    <s v="Q4"/>
    <m/>
    <m/>
    <m/>
    <x v="10"/>
    <m/>
    <m/>
    <x v="0"/>
  </r>
  <r>
    <s v="SLSPLI02"/>
    <m/>
    <s v="Q2"/>
    <m/>
    <m/>
    <m/>
    <x v="10"/>
    <m/>
    <m/>
    <x v="1"/>
  </r>
  <r>
    <s v="SLSPLP08"/>
    <m/>
    <s v="Q2"/>
    <m/>
    <m/>
    <m/>
    <x v="10"/>
    <m/>
    <m/>
    <x v="1"/>
  </r>
  <r>
    <s v="SLSPGR04"/>
    <m/>
    <s v="Q3"/>
    <m/>
    <m/>
    <m/>
    <x v="10"/>
    <m/>
    <m/>
    <x v="3"/>
  </r>
  <r>
    <s v="SLSPGR06"/>
    <m/>
    <s v="Q3"/>
    <m/>
    <m/>
    <m/>
    <x v="10"/>
    <m/>
    <m/>
    <x v="3"/>
  </r>
  <r>
    <s v="SLSPGR07"/>
    <m/>
    <s v="Q3"/>
    <m/>
    <m/>
    <m/>
    <x v="10"/>
    <m/>
    <m/>
    <x v="3"/>
  </r>
  <r>
    <s v="SLSPGR09"/>
    <m/>
    <s v="Q3"/>
    <m/>
    <m/>
    <m/>
    <x v="10"/>
    <m/>
    <m/>
    <x v="3"/>
  </r>
  <r>
    <s v="SLSPIB05"/>
    <m/>
    <s v="Q3"/>
    <m/>
    <m/>
    <m/>
    <x v="10"/>
    <m/>
    <m/>
    <x v="3"/>
  </r>
  <r>
    <s v="SLSPIB06"/>
    <m/>
    <s v="Q3"/>
    <m/>
    <m/>
    <m/>
    <x v="10"/>
    <m/>
    <m/>
    <x v="3"/>
  </r>
  <r>
    <s v="SLSPIB17"/>
    <m/>
    <s v="Q3"/>
    <m/>
    <m/>
    <m/>
    <x v="10"/>
    <m/>
    <m/>
    <x v="3"/>
  </r>
  <r>
    <s v="SLSPIB19"/>
    <m/>
    <s v="Q3"/>
    <m/>
    <m/>
    <m/>
    <x v="10"/>
    <m/>
    <m/>
    <x v="3"/>
  </r>
  <r>
    <s v="SLSPSU01"/>
    <m/>
    <s v="Q1"/>
    <m/>
    <m/>
    <m/>
    <x v="10"/>
    <m/>
    <m/>
    <x v="2"/>
  </r>
  <r>
    <s v="SLSPPT02"/>
    <m/>
    <s v="Q2"/>
    <m/>
    <m/>
    <m/>
    <x v="10"/>
    <m/>
    <m/>
    <x v="1"/>
  </r>
  <r>
    <s v="SLSPPZ04"/>
    <m/>
    <s v="Q2"/>
    <m/>
    <m/>
    <m/>
    <x v="10"/>
    <m/>
    <m/>
    <x v="1"/>
  </r>
  <r>
    <s v="SLSPPZ08"/>
    <m/>
    <s v="Q2"/>
    <m/>
    <m/>
    <m/>
    <x v="10"/>
    <m/>
    <m/>
    <x v="1"/>
  </r>
  <r>
    <s v="SLSPJN01"/>
    <m/>
    <s v="Q3"/>
    <m/>
    <m/>
    <m/>
    <x v="10"/>
    <m/>
    <m/>
    <x v="3"/>
  </r>
  <r>
    <s v="APCT01"/>
    <m/>
    <s v="SJC"/>
    <m/>
    <m/>
    <m/>
    <x v="0"/>
    <m/>
    <m/>
    <x v="8"/>
  </r>
  <r>
    <s v="APIT01"/>
    <m/>
    <s v="SJC"/>
    <m/>
    <m/>
    <m/>
    <x v="2"/>
    <m/>
    <m/>
    <x v="8"/>
  </r>
  <r>
    <s v="APCT02"/>
    <m/>
    <s v="SJC"/>
    <m/>
    <m/>
    <m/>
    <x v="2"/>
    <m/>
    <m/>
    <x v="8"/>
  </r>
  <r>
    <s v="APCT03"/>
    <m/>
    <s v="SJC"/>
    <m/>
    <m/>
    <m/>
    <x v="7"/>
    <m/>
    <m/>
    <x v="8"/>
  </r>
  <r>
    <s v="SI2714"/>
    <m/>
    <s v="SJC"/>
    <m/>
    <m/>
    <m/>
    <x v="8"/>
    <m/>
    <m/>
    <x v="8"/>
  </r>
  <r>
    <s v="SI2716"/>
    <m/>
    <s v="SJC"/>
    <m/>
    <m/>
    <m/>
    <x v="7"/>
    <m/>
    <m/>
    <x v="8"/>
  </r>
  <r>
    <s v="SI2726"/>
    <m/>
    <s v="SJC"/>
    <m/>
    <m/>
    <m/>
    <x v="11"/>
    <m/>
    <m/>
    <x v="8"/>
  </r>
  <r>
    <s v="SI2727"/>
    <m/>
    <s v="SJC"/>
    <m/>
    <m/>
    <m/>
    <x v="11"/>
    <m/>
    <m/>
    <x v="8"/>
  </r>
  <r>
    <s v="KREA01"/>
    <m/>
    <s v="SJC"/>
    <m/>
    <m/>
    <m/>
    <x v="7"/>
    <m/>
    <m/>
    <x v="8"/>
  </r>
  <r>
    <s v="NNCT01"/>
    <m/>
    <s v="SJC"/>
    <m/>
    <m/>
    <m/>
    <x v="9"/>
    <m/>
    <m/>
    <x v="8"/>
  </r>
  <r>
    <s v="CGAR01"/>
    <m/>
    <s v="SJC"/>
    <m/>
    <m/>
    <m/>
    <x v="0"/>
    <m/>
    <m/>
    <x v="8"/>
  </r>
  <r>
    <s v="CGEN01"/>
    <m/>
    <s v="SJC"/>
    <m/>
    <m/>
    <m/>
    <x v="0"/>
    <m/>
    <m/>
    <x v="8"/>
  </r>
  <r>
    <s v="CGIN02"/>
    <m/>
    <s v="SJC"/>
    <m/>
    <m/>
    <m/>
    <x v="2"/>
    <m/>
    <m/>
    <x v="8"/>
  </r>
  <r>
    <s v="CGMG01"/>
    <m/>
    <s v="SJC"/>
    <m/>
    <m/>
    <m/>
    <x v="3"/>
    <m/>
    <m/>
    <x v="8"/>
  </r>
  <r>
    <s v="SI2110"/>
    <m/>
    <s v="SJC"/>
    <m/>
    <s v="SJC"/>
    <s v="DENILSON ANDRADE DE MELO"/>
    <x v="1"/>
    <d v="2017-12-28T00:00:00"/>
    <d v="2018-01-03T00:00:00"/>
    <x v="8"/>
  </r>
  <r>
    <s v="CGPA01"/>
    <m/>
    <s v="SJC"/>
    <m/>
    <m/>
    <m/>
    <x v="8"/>
    <m/>
    <m/>
    <x v="8"/>
  </r>
  <r>
    <s v="CGPN01"/>
    <m/>
    <s v="SJC"/>
    <m/>
    <m/>
    <m/>
    <x v="4"/>
    <m/>
    <m/>
    <x v="8"/>
  </r>
  <r>
    <s v="CGRO01"/>
    <m/>
    <s v="SJC"/>
    <m/>
    <m/>
    <m/>
    <x v="3"/>
    <m/>
    <m/>
    <x v="8"/>
  </r>
  <r>
    <s v="CGTB01"/>
    <m/>
    <s v="SJC"/>
    <m/>
    <m/>
    <m/>
    <x v="7"/>
    <m/>
    <m/>
    <x v="8"/>
  </r>
  <r>
    <s v="CGTT01"/>
    <m/>
    <s v="SJC"/>
    <m/>
    <m/>
    <m/>
    <x v="11"/>
    <m/>
    <m/>
    <x v="8"/>
  </r>
  <r>
    <s v="CGTT03"/>
    <m/>
    <s v="SJC"/>
    <m/>
    <m/>
    <m/>
    <x v="3"/>
    <m/>
    <m/>
    <x v="8"/>
  </r>
  <r>
    <s v="CGEN02"/>
    <m/>
    <s v="SJC"/>
    <m/>
    <m/>
    <m/>
    <x v="10"/>
    <m/>
    <m/>
    <x v="8"/>
  </r>
  <r>
    <s v="SI2118"/>
    <m/>
    <s v="SJC"/>
    <m/>
    <m/>
    <m/>
    <x v="7"/>
    <m/>
    <m/>
    <x v="8"/>
  </r>
  <r>
    <s v="SI2122"/>
    <m/>
    <s v="SJC"/>
    <m/>
    <m/>
    <m/>
    <x v="10"/>
    <m/>
    <m/>
    <x v="8"/>
  </r>
  <r>
    <s v="SI2125"/>
    <m/>
    <s v="SJC"/>
    <m/>
    <m/>
    <m/>
    <x v="10"/>
    <m/>
    <m/>
    <x v="8"/>
  </r>
  <r>
    <s v="SI2127"/>
    <m/>
    <s v="SJC"/>
    <m/>
    <m/>
    <m/>
    <x v="10"/>
    <m/>
    <m/>
    <x v="8"/>
  </r>
  <r>
    <s v="SI2129"/>
    <m/>
    <s v="SJC"/>
    <m/>
    <s v="SJC"/>
    <s v="DENILSON ANDRADE DE MELO"/>
    <x v="1"/>
    <d v="2017-12-28T00:00:00"/>
    <d v="2018-01-03T00:00:00"/>
    <x v="8"/>
  </r>
  <r>
    <s v="SI2131"/>
    <m/>
    <s v="SJC"/>
    <m/>
    <m/>
    <m/>
    <x v="3"/>
    <m/>
    <m/>
    <x v="8"/>
  </r>
  <r>
    <s v="SI2124"/>
    <m/>
    <s v="SJC"/>
    <m/>
    <m/>
    <m/>
    <x v="10"/>
    <m/>
    <m/>
    <x v="8"/>
  </r>
  <r>
    <s v="SI2126"/>
    <m/>
    <s v="SJC"/>
    <m/>
    <m/>
    <m/>
    <x v="3"/>
    <m/>
    <m/>
    <x v="8"/>
  </r>
  <r>
    <s v="SI2130"/>
    <m/>
    <s v="SJC"/>
    <m/>
    <m/>
    <m/>
    <x v="10"/>
    <m/>
    <m/>
    <x v="8"/>
  </r>
  <r>
    <s v="CCSJ01"/>
    <m/>
    <s v="SJC"/>
    <m/>
    <m/>
    <m/>
    <x v="2"/>
    <m/>
    <m/>
    <x v="8"/>
  </r>
  <r>
    <s v="CCSJ02"/>
    <m/>
    <s v="SJC"/>
    <m/>
    <m/>
    <m/>
    <x v="11"/>
    <m/>
    <m/>
    <x v="8"/>
  </r>
  <r>
    <s v="QACT01"/>
    <m/>
    <s v="SJC"/>
    <m/>
    <m/>
    <m/>
    <x v="9"/>
    <m/>
    <m/>
    <x v="8"/>
  </r>
  <r>
    <s v="CJAB01"/>
    <m/>
    <s v="SJC"/>
    <m/>
    <m/>
    <m/>
    <x v="4"/>
    <m/>
    <m/>
    <x v="8"/>
  </r>
  <r>
    <s v="CJAC01"/>
    <m/>
    <s v="SJC"/>
    <m/>
    <m/>
    <m/>
    <x v="6"/>
    <m/>
    <m/>
    <x v="8"/>
  </r>
  <r>
    <s v="CJPN01"/>
    <m/>
    <s v="SJC"/>
    <m/>
    <m/>
    <m/>
    <x v="4"/>
    <m/>
    <m/>
    <x v="8"/>
  </r>
  <r>
    <s v="CJSC01"/>
    <m/>
    <s v="SJC"/>
    <m/>
    <m/>
    <m/>
    <x v="6"/>
    <m/>
    <m/>
    <x v="8"/>
  </r>
  <r>
    <s v="CJSR01"/>
    <m/>
    <s v="SJC"/>
    <m/>
    <m/>
    <m/>
    <x v="2"/>
    <m/>
    <m/>
    <x v="8"/>
  </r>
  <r>
    <s v="CJTT01"/>
    <m/>
    <s v="SJC"/>
    <m/>
    <m/>
    <m/>
    <x v="5"/>
    <m/>
    <m/>
    <x v="8"/>
  </r>
  <r>
    <s v="CJVI01"/>
    <m/>
    <s v="SJC"/>
    <m/>
    <m/>
    <m/>
    <x v="4"/>
    <m/>
    <m/>
    <x v="8"/>
  </r>
  <r>
    <s v="CJVL01"/>
    <m/>
    <s v="SJC"/>
    <m/>
    <m/>
    <m/>
    <x v="2"/>
    <m/>
    <m/>
    <x v="8"/>
  </r>
  <r>
    <s v="CJVM01"/>
    <m/>
    <s v="SJC"/>
    <m/>
    <m/>
    <m/>
    <x v="0"/>
    <m/>
    <m/>
    <x v="8"/>
  </r>
  <r>
    <s v="CJFPRP"/>
    <m/>
    <s v="SJC"/>
    <m/>
    <m/>
    <m/>
    <x v="0"/>
    <m/>
    <m/>
    <x v="8"/>
  </r>
  <r>
    <s v="CJLG01"/>
    <m/>
    <s v="SJC"/>
    <m/>
    <m/>
    <m/>
    <x v="2"/>
    <m/>
    <m/>
    <x v="8"/>
  </r>
  <r>
    <s v="CJBV03"/>
    <m/>
    <s v="SJC"/>
    <m/>
    <m/>
    <m/>
    <x v="2"/>
    <m/>
    <m/>
    <x v="8"/>
  </r>
  <r>
    <s v="SI2614"/>
    <m/>
    <s v="SJC"/>
    <m/>
    <m/>
    <m/>
    <x v="2"/>
    <m/>
    <m/>
    <x v="8"/>
  </r>
  <r>
    <s v="CVNC01"/>
    <m/>
    <s v="SJC"/>
    <m/>
    <m/>
    <m/>
    <x v="2"/>
    <m/>
    <m/>
    <x v="8"/>
  </r>
  <r>
    <s v="CVNE01"/>
    <m/>
    <s v="SJC"/>
    <m/>
    <m/>
    <m/>
    <x v="6"/>
    <m/>
    <m/>
    <x v="8"/>
  </r>
  <r>
    <s v="CVSC01"/>
    <m/>
    <s v="SJC"/>
    <m/>
    <m/>
    <m/>
    <x v="2"/>
    <m/>
    <m/>
    <x v="8"/>
  </r>
  <r>
    <s v="CVSJ01"/>
    <m/>
    <s v="SJC"/>
    <m/>
    <m/>
    <m/>
    <x v="8"/>
    <m/>
    <m/>
    <x v="8"/>
  </r>
  <r>
    <s v="CVPK01"/>
    <m/>
    <s v="SJC"/>
    <m/>
    <m/>
    <m/>
    <x v="2"/>
    <m/>
    <m/>
    <x v="8"/>
  </r>
  <r>
    <s v="CVXL02"/>
    <m/>
    <s v="SJC"/>
    <m/>
    <m/>
    <m/>
    <x v="2"/>
    <m/>
    <m/>
    <x v="8"/>
  </r>
  <r>
    <s v="CZCT01"/>
    <m/>
    <s v="SJC"/>
    <m/>
    <m/>
    <m/>
    <x v="0"/>
    <m/>
    <m/>
    <x v="8"/>
  </r>
  <r>
    <s v="CZFP01"/>
    <m/>
    <s v="SJC"/>
    <m/>
    <m/>
    <m/>
    <x v="0"/>
    <m/>
    <m/>
    <x v="8"/>
  </r>
  <r>
    <s v="CZRM01"/>
    <m/>
    <s v="SJC"/>
    <m/>
    <m/>
    <m/>
    <x v="3"/>
    <m/>
    <m/>
    <x v="8"/>
  </r>
  <r>
    <s v="KACT01"/>
    <m/>
    <s v="SJC"/>
    <m/>
    <m/>
    <m/>
    <x v="9"/>
    <m/>
    <m/>
    <x v="8"/>
  </r>
  <r>
    <s v="GTNG01"/>
    <m/>
    <s v="SJC"/>
    <m/>
    <s v="SJC"/>
    <s v="DENILSON ANDRADE DE MELO"/>
    <x v="1"/>
    <d v="2017-12-28T00:00:00"/>
    <d v="2018-01-03T00:00:00"/>
    <x v="8"/>
  </r>
  <r>
    <s v="GTSJ01"/>
    <m/>
    <s v="SJC"/>
    <m/>
    <m/>
    <m/>
    <x v="3"/>
    <m/>
    <m/>
    <x v="8"/>
  </r>
  <r>
    <s v="GTSJ02"/>
    <m/>
    <s v="SJC"/>
    <m/>
    <m/>
    <m/>
    <x v="0"/>
    <m/>
    <m/>
    <x v="8"/>
  </r>
  <r>
    <s v="GTPD01"/>
    <m/>
    <s v="SJC"/>
    <m/>
    <s v="SJC"/>
    <s v="DENILSON ANDRADE DE MELO"/>
    <x v="1"/>
    <d v="2017-12-28T00:00:00"/>
    <d v="2018-01-03T00:00:00"/>
    <x v="8"/>
  </r>
  <r>
    <s v="GTRD01"/>
    <m/>
    <s v="SJC"/>
    <m/>
    <m/>
    <m/>
    <x v="3"/>
    <m/>
    <m/>
    <x v="8"/>
  </r>
  <r>
    <s v="GTPD02"/>
    <m/>
    <s v="SJC"/>
    <m/>
    <m/>
    <m/>
    <x v="2"/>
    <m/>
    <m/>
    <x v="8"/>
  </r>
  <r>
    <s v="SI2707"/>
    <m/>
    <s v="SJC"/>
    <m/>
    <m/>
    <m/>
    <x v="4"/>
    <m/>
    <m/>
    <x v="8"/>
  </r>
  <r>
    <s v="SI2791"/>
    <m/>
    <s v="SJC"/>
    <m/>
    <m/>
    <m/>
    <x v="11"/>
    <m/>
    <m/>
    <x v="8"/>
  </r>
  <r>
    <s v="SI2776"/>
    <m/>
    <s v="SJC"/>
    <m/>
    <m/>
    <m/>
    <x v="11"/>
    <m/>
    <m/>
    <x v="8"/>
  </r>
  <r>
    <s v="SI2777"/>
    <m/>
    <s v="SJC"/>
    <m/>
    <m/>
    <m/>
    <x v="2"/>
    <m/>
    <m/>
    <x v="8"/>
  </r>
  <r>
    <s v="SI2796"/>
    <m/>
    <s v="SJC"/>
    <m/>
    <m/>
    <m/>
    <x v="10"/>
    <m/>
    <m/>
    <x v="8"/>
  </r>
  <r>
    <s v="SI2779"/>
    <m/>
    <s v="SJC"/>
    <m/>
    <m/>
    <m/>
    <x v="2"/>
    <m/>
    <m/>
    <x v="8"/>
  </r>
  <r>
    <s v="SI2798"/>
    <m/>
    <s v="SJC"/>
    <m/>
    <m/>
    <m/>
    <x v="3"/>
    <m/>
    <m/>
    <x v="8"/>
  </r>
  <r>
    <s v="SI2786"/>
    <m/>
    <s v="SJC"/>
    <m/>
    <m/>
    <m/>
    <x v="9"/>
    <m/>
    <m/>
    <x v="8"/>
  </r>
  <r>
    <s v="SI2788"/>
    <m/>
    <s v="SJC"/>
    <m/>
    <m/>
    <m/>
    <x v="11"/>
    <m/>
    <m/>
    <x v="8"/>
  </r>
  <r>
    <s v="SI2775"/>
    <m/>
    <s v="SJC"/>
    <m/>
    <m/>
    <m/>
    <x v="11"/>
    <m/>
    <m/>
    <x v="8"/>
  </r>
  <r>
    <s v="SI2793"/>
    <m/>
    <s v="SJC"/>
    <m/>
    <m/>
    <m/>
    <x v="3"/>
    <m/>
    <m/>
    <x v="8"/>
  </r>
  <r>
    <s v="SI2794"/>
    <m/>
    <s v="SJC"/>
    <m/>
    <m/>
    <m/>
    <x v="10"/>
    <m/>
    <m/>
    <x v="8"/>
  </r>
  <r>
    <s v="SI2795"/>
    <m/>
    <s v="SJC"/>
    <m/>
    <m/>
    <m/>
    <x v="10"/>
    <m/>
    <m/>
    <x v="8"/>
  </r>
  <r>
    <s v="SI2778"/>
    <m/>
    <s v="SJC"/>
    <m/>
    <m/>
    <m/>
    <x v="11"/>
    <m/>
    <m/>
    <x v="8"/>
  </r>
  <r>
    <s v="SI2785"/>
    <m/>
    <s v="SJC"/>
    <m/>
    <m/>
    <m/>
    <x v="11"/>
    <m/>
    <m/>
    <x v="8"/>
  </r>
  <r>
    <s v="SI2787"/>
    <m/>
    <s v="SJC"/>
    <m/>
    <m/>
    <m/>
    <x v="11"/>
    <m/>
    <m/>
    <x v="8"/>
  </r>
  <r>
    <s v="SI2789"/>
    <m/>
    <s v="SJC"/>
    <m/>
    <m/>
    <m/>
    <x v="10"/>
    <m/>
    <m/>
    <x v="8"/>
  </r>
  <r>
    <s v="IBBB01"/>
    <m/>
    <s v="SJC"/>
    <m/>
    <s v="SJC"/>
    <s v="DENILSON ANDRADE DE MELO"/>
    <x v="1"/>
    <d v="2017-12-28T00:00:00"/>
    <d v="2018-01-03T00:00:00"/>
    <x v="8"/>
  </r>
  <r>
    <s v="IBCT01"/>
    <m/>
    <s v="SJC"/>
    <m/>
    <s v="SJC"/>
    <s v="DENILSON ANDRADE DE MELO"/>
    <x v="1"/>
    <d v="2017-12-28T00:00:00"/>
    <d v="2018-01-03T00:00:00"/>
    <x v="8"/>
  </r>
  <r>
    <s v="IBPS01"/>
    <m/>
    <s v="SJC"/>
    <m/>
    <s v="SJC"/>
    <s v="DENILSON ANDRADE DE MELO"/>
    <x v="1"/>
    <d v="2017-12-28T00:00:00"/>
    <d v="2018-01-03T00:00:00"/>
    <x v="8"/>
  </r>
  <r>
    <s v="JCAV01"/>
    <m/>
    <s v="SJC"/>
    <m/>
    <m/>
    <m/>
    <x v="2"/>
    <m/>
    <m/>
    <x v="8"/>
  </r>
  <r>
    <s v="JCBB01"/>
    <m/>
    <s v="SJC"/>
    <m/>
    <m/>
    <m/>
    <x v="7"/>
    <m/>
    <m/>
    <x v="8"/>
  </r>
  <r>
    <s v="JCCA01"/>
    <m/>
    <s v="SJC"/>
    <m/>
    <m/>
    <m/>
    <x v="0"/>
    <m/>
    <m/>
    <x v="8"/>
  </r>
  <r>
    <s v="JCCG01"/>
    <m/>
    <s v="SJC"/>
    <m/>
    <m/>
    <m/>
    <x v="0"/>
    <m/>
    <m/>
    <x v="8"/>
  </r>
  <r>
    <s v="JCJC01"/>
    <m/>
    <s v="SJC"/>
    <m/>
    <m/>
    <m/>
    <x v="4"/>
    <m/>
    <m/>
    <x v="8"/>
  </r>
  <r>
    <s v="JCJP01"/>
    <m/>
    <s v="SJC"/>
    <m/>
    <m/>
    <m/>
    <x v="3"/>
    <m/>
    <m/>
    <x v="8"/>
  </r>
  <r>
    <s v="JCNE01"/>
    <m/>
    <s v="SJC"/>
    <m/>
    <m/>
    <m/>
    <x v="3"/>
    <m/>
    <m/>
    <x v="8"/>
  </r>
  <r>
    <s v="JCPM01"/>
    <m/>
    <s v="SJC"/>
    <m/>
    <m/>
    <m/>
    <x v="2"/>
    <m/>
    <m/>
    <x v="8"/>
  </r>
  <r>
    <s v="JCRA01"/>
    <m/>
    <s v="SJC"/>
    <m/>
    <m/>
    <m/>
    <x v="2"/>
    <m/>
    <m/>
    <x v="8"/>
  </r>
  <r>
    <s v="JCSJ01"/>
    <m/>
    <s v="SJC"/>
    <m/>
    <m/>
    <m/>
    <x v="3"/>
    <m/>
    <m/>
    <x v="8"/>
  </r>
  <r>
    <s v="JCVD01"/>
    <m/>
    <s v="SJC"/>
    <m/>
    <m/>
    <m/>
    <x v="3"/>
    <m/>
    <m/>
    <x v="8"/>
  </r>
  <r>
    <s v="JCVP01"/>
    <m/>
    <s v="SJC"/>
    <m/>
    <m/>
    <m/>
    <x v="7"/>
    <m/>
    <m/>
    <x v="8"/>
  </r>
  <r>
    <s v="JCVR01"/>
    <m/>
    <s v="SJC"/>
    <m/>
    <m/>
    <m/>
    <x v="0"/>
    <m/>
    <m/>
    <x v="8"/>
  </r>
  <r>
    <s v="JCVX01"/>
    <m/>
    <s v="SJC"/>
    <m/>
    <m/>
    <m/>
    <x v="2"/>
    <m/>
    <m/>
    <x v="8"/>
  </r>
  <r>
    <s v="JCAM01"/>
    <m/>
    <s v="SJC"/>
    <m/>
    <m/>
    <m/>
    <x v="2"/>
    <m/>
    <m/>
    <x v="8"/>
  </r>
  <r>
    <s v="JCSS01"/>
    <m/>
    <s v="SJC"/>
    <m/>
    <m/>
    <m/>
    <x v="4"/>
    <m/>
    <m/>
    <x v="8"/>
  </r>
  <r>
    <s v="JCCA03"/>
    <m/>
    <s v="SJC"/>
    <m/>
    <m/>
    <m/>
    <x v="6"/>
    <m/>
    <m/>
    <x v="8"/>
  </r>
  <r>
    <s v="SI2389"/>
    <m/>
    <s v="SJC"/>
    <m/>
    <m/>
    <m/>
    <x v="10"/>
    <m/>
    <m/>
    <x v="8"/>
  </r>
  <r>
    <s v="SI2390"/>
    <m/>
    <s v="SJC"/>
    <m/>
    <m/>
    <m/>
    <x v="7"/>
    <m/>
    <m/>
    <x v="8"/>
  </r>
  <r>
    <s v="SI2393"/>
    <m/>
    <s v="SJC"/>
    <m/>
    <m/>
    <m/>
    <x v="7"/>
    <m/>
    <m/>
    <x v="8"/>
  </r>
  <r>
    <s v="SI2394"/>
    <m/>
    <s v="SJC"/>
    <m/>
    <m/>
    <m/>
    <x v="7"/>
    <m/>
    <m/>
    <x v="8"/>
  </r>
  <r>
    <s v="SI2395"/>
    <m/>
    <s v="SJC"/>
    <m/>
    <m/>
    <m/>
    <x v="2"/>
    <m/>
    <m/>
    <x v="8"/>
  </r>
  <r>
    <s v="SI2396"/>
    <m/>
    <s v="SJC"/>
    <m/>
    <m/>
    <m/>
    <x v="7"/>
    <m/>
    <m/>
    <x v="8"/>
  </r>
  <r>
    <s v="SI2398"/>
    <m/>
    <s v="SJC"/>
    <m/>
    <m/>
    <m/>
    <x v="7"/>
    <m/>
    <m/>
    <x v="8"/>
  </r>
  <r>
    <s v="SI2399"/>
    <m/>
    <s v="SJC"/>
    <m/>
    <m/>
    <m/>
    <x v="3"/>
    <m/>
    <m/>
    <x v="8"/>
  </r>
  <r>
    <s v="SI2956"/>
    <m/>
    <s v="SJC"/>
    <m/>
    <m/>
    <m/>
    <x v="3"/>
    <m/>
    <m/>
    <x v="8"/>
  </r>
  <r>
    <s v="SI2954"/>
    <m/>
    <s v="SJC"/>
    <m/>
    <m/>
    <m/>
    <x v="3"/>
    <m/>
    <m/>
    <x v="8"/>
  </r>
  <r>
    <s v="JBRM01"/>
    <m/>
    <s v="SJC"/>
    <m/>
    <m/>
    <m/>
    <x v="8"/>
    <m/>
    <m/>
    <x v="8"/>
  </r>
  <r>
    <s v="JBTP01"/>
    <m/>
    <s v="SJC"/>
    <m/>
    <m/>
    <m/>
    <x v="0"/>
    <m/>
    <m/>
    <x v="8"/>
  </r>
  <r>
    <s v="LRCT01"/>
    <m/>
    <s v="SJC"/>
    <m/>
    <m/>
    <m/>
    <x v="3"/>
    <m/>
    <m/>
    <x v="8"/>
  </r>
  <r>
    <s v="LRPR01"/>
    <m/>
    <s v="SJC"/>
    <m/>
    <m/>
    <m/>
    <x v="2"/>
    <m/>
    <m/>
    <x v="8"/>
  </r>
  <r>
    <s v="LRCE01"/>
    <m/>
    <s v="SJC"/>
    <m/>
    <m/>
    <m/>
    <x v="2"/>
    <m/>
    <m/>
    <x v="8"/>
  </r>
  <r>
    <s v="LRPRRP"/>
    <m/>
    <s v="SJC"/>
    <m/>
    <s v="SJC"/>
    <s v="DENILSON ANDRADE DE MELO"/>
    <x v="1"/>
    <d v="2017-12-20T00:00:00"/>
    <d v="2018-01-03T00:00:00"/>
    <x v="8"/>
  </r>
  <r>
    <s v="LRPR02"/>
    <m/>
    <s v="SJC"/>
    <m/>
    <m/>
    <m/>
    <x v="8"/>
    <m/>
    <m/>
    <x v="8"/>
  </r>
  <r>
    <s v="LVBB01"/>
    <m/>
    <s v="SJC"/>
    <m/>
    <m/>
    <m/>
    <x v="7"/>
    <m/>
    <m/>
    <x v="8"/>
  </r>
  <r>
    <s v="LVFG01"/>
    <m/>
    <s v="SJC"/>
    <m/>
    <m/>
    <m/>
    <x v="8"/>
    <m/>
    <m/>
    <x v="8"/>
  </r>
  <r>
    <s v="LVCT01"/>
    <m/>
    <s v="SJC"/>
    <m/>
    <m/>
    <m/>
    <x v="2"/>
    <m/>
    <m/>
    <x v="8"/>
  </r>
  <r>
    <s v="LVCT02"/>
    <m/>
    <s v="SJC"/>
    <m/>
    <m/>
    <m/>
    <x v="7"/>
    <m/>
    <m/>
    <x v="8"/>
  </r>
  <r>
    <s v="SI2010"/>
    <m/>
    <s v="SJC"/>
    <m/>
    <m/>
    <m/>
    <x v="7"/>
    <m/>
    <m/>
    <x v="8"/>
  </r>
  <r>
    <s v="NICT01"/>
    <m/>
    <s v="SJC"/>
    <m/>
    <m/>
    <m/>
    <x v="5"/>
    <m/>
    <m/>
    <x v="8"/>
  </r>
  <r>
    <s v="PDCR01"/>
    <m/>
    <s v="SJC"/>
    <m/>
    <m/>
    <m/>
    <x v="8"/>
    <m/>
    <m/>
    <x v="8"/>
  </r>
  <r>
    <s v="PDCT01"/>
    <m/>
    <s v="SJC"/>
    <m/>
    <m/>
    <m/>
    <x v="8"/>
    <m/>
    <m/>
    <x v="8"/>
  </r>
  <r>
    <s v="PDPU01"/>
    <m/>
    <s v="SJC"/>
    <m/>
    <s v="SJC"/>
    <s v="DENILSON ANDRADE DE MELO"/>
    <x v="1"/>
    <d v="2017-12-28T00:00:00"/>
    <d v="2018-01-03T00:00:00"/>
    <x v="8"/>
  </r>
  <r>
    <s v="PDSC01"/>
    <m/>
    <s v="SJC"/>
    <m/>
    <m/>
    <m/>
    <x v="9"/>
    <m/>
    <m/>
    <x v="8"/>
  </r>
  <r>
    <s v="PDAP01"/>
    <m/>
    <s v="SJC"/>
    <m/>
    <m/>
    <m/>
    <x v="8"/>
    <m/>
    <m/>
    <x v="8"/>
  </r>
  <r>
    <s v="PDMC01"/>
    <m/>
    <s v="SJC"/>
    <m/>
    <m/>
    <m/>
    <x v="0"/>
    <m/>
    <m/>
    <x v="8"/>
  </r>
  <r>
    <s v="PDPC01"/>
    <m/>
    <s v="SJC"/>
    <m/>
    <m/>
    <m/>
    <x v="2"/>
    <m/>
    <m/>
    <x v="8"/>
  </r>
  <r>
    <s v="PDCN01"/>
    <m/>
    <s v="SJC"/>
    <m/>
    <m/>
    <m/>
    <x v="7"/>
    <m/>
    <m/>
    <x v="8"/>
  </r>
  <r>
    <s v="PDRD01"/>
    <m/>
    <s v="SJC"/>
    <m/>
    <m/>
    <m/>
    <x v="10"/>
    <m/>
    <m/>
    <x v="8"/>
  </r>
  <r>
    <s v="PD139S"/>
    <m/>
    <s v="SJC"/>
    <m/>
    <m/>
    <m/>
    <x v="6"/>
    <m/>
    <m/>
    <x v="8"/>
  </r>
  <r>
    <s v="SI2639"/>
    <m/>
    <s v="SJC"/>
    <m/>
    <m/>
    <m/>
    <x v="11"/>
    <m/>
    <m/>
    <x v="8"/>
  </r>
  <r>
    <s v="SI2640"/>
    <m/>
    <s v="SJC"/>
    <m/>
    <m/>
    <m/>
    <x v="9"/>
    <m/>
    <m/>
    <x v="8"/>
  </r>
  <r>
    <s v="SI2642"/>
    <m/>
    <s v="SJC"/>
    <m/>
    <m/>
    <m/>
    <x v="10"/>
    <m/>
    <m/>
    <x v="8"/>
  </r>
  <r>
    <s v="SI2643"/>
    <m/>
    <s v="SJC"/>
    <m/>
    <m/>
    <m/>
    <x v="11"/>
    <m/>
    <m/>
    <x v="8"/>
  </r>
  <r>
    <s v="SI2644"/>
    <m/>
    <s v="SJC"/>
    <m/>
    <m/>
    <m/>
    <x v="11"/>
    <m/>
    <m/>
    <x v="8"/>
  </r>
  <r>
    <s v="SI2663"/>
    <m/>
    <s v="SJC"/>
    <m/>
    <m/>
    <m/>
    <x v="3"/>
    <m/>
    <m/>
    <x v="8"/>
  </r>
  <r>
    <s v="SI2646"/>
    <m/>
    <s v="SJC"/>
    <m/>
    <m/>
    <m/>
    <x v="11"/>
    <m/>
    <m/>
    <x v="8"/>
  </r>
  <r>
    <s v="SI2647"/>
    <m/>
    <s v="SJC"/>
    <m/>
    <m/>
    <m/>
    <x v="11"/>
    <m/>
    <m/>
    <x v="8"/>
  </r>
  <r>
    <s v="SI2641"/>
    <m/>
    <s v="SJC"/>
    <m/>
    <m/>
    <m/>
    <x v="3"/>
    <m/>
    <m/>
    <x v="8"/>
  </r>
  <r>
    <s v="SI2661"/>
    <m/>
    <s v="SJC"/>
    <m/>
    <m/>
    <m/>
    <x v="9"/>
    <m/>
    <m/>
    <x v="8"/>
  </r>
  <r>
    <s v="SI2662"/>
    <m/>
    <s v="SJC"/>
    <m/>
    <m/>
    <m/>
    <x v="11"/>
    <m/>
    <m/>
    <x v="8"/>
  </r>
  <r>
    <s v="SI2645"/>
    <m/>
    <s v="SJC"/>
    <m/>
    <m/>
    <m/>
    <x v="11"/>
    <m/>
    <m/>
    <x v="8"/>
  </r>
  <r>
    <s v="SI2664"/>
    <m/>
    <s v="SJC"/>
    <m/>
    <m/>
    <m/>
    <x v="11"/>
    <m/>
    <m/>
    <x v="8"/>
  </r>
  <r>
    <s v="SI2648"/>
    <m/>
    <s v="SJC"/>
    <m/>
    <m/>
    <m/>
    <x v="3"/>
    <m/>
    <m/>
    <x v="8"/>
  </r>
  <r>
    <s v="SI2665"/>
    <m/>
    <s v="SJC"/>
    <m/>
    <m/>
    <m/>
    <x v="3"/>
    <m/>
    <m/>
    <x v="8"/>
  </r>
  <r>
    <s v="ETCT01"/>
    <m/>
    <s v="SJC"/>
    <m/>
    <m/>
    <m/>
    <x v="5"/>
    <m/>
    <m/>
    <x v="8"/>
  </r>
  <r>
    <s v="OMCT01"/>
    <m/>
    <s v="SJC"/>
    <m/>
    <m/>
    <m/>
    <x v="4"/>
    <m/>
    <m/>
    <x v="8"/>
  </r>
  <r>
    <s v="PBCH01"/>
    <m/>
    <s v="SJC"/>
    <m/>
    <m/>
    <m/>
    <x v="0"/>
    <m/>
    <m/>
    <x v="8"/>
  </r>
  <r>
    <s v="PBET01"/>
    <m/>
    <s v="SJC"/>
    <m/>
    <m/>
    <m/>
    <x v="0"/>
    <m/>
    <m/>
    <x v="8"/>
  </r>
  <r>
    <s v="PBMR01"/>
    <m/>
    <s v="SJC"/>
    <m/>
    <m/>
    <m/>
    <x v="3"/>
    <m/>
    <m/>
    <x v="8"/>
  </r>
  <r>
    <s v="PBPL01"/>
    <m/>
    <s v="SJC"/>
    <m/>
    <m/>
    <m/>
    <x v="8"/>
    <m/>
    <m/>
    <x v="8"/>
  </r>
  <r>
    <s v="PBRA01"/>
    <m/>
    <s v="SJC"/>
    <m/>
    <m/>
    <m/>
    <x v="3"/>
    <m/>
    <m/>
    <x v="8"/>
  </r>
  <r>
    <s v="PBRP01"/>
    <m/>
    <s v="SJC"/>
    <m/>
    <m/>
    <m/>
    <x v="0"/>
    <m/>
    <m/>
    <x v="8"/>
  </r>
  <r>
    <s v="PBSF01"/>
    <m/>
    <s v="SJC"/>
    <m/>
    <m/>
    <m/>
    <x v="0"/>
    <m/>
    <m/>
    <x v="8"/>
  </r>
  <r>
    <s v="PBST01"/>
    <m/>
    <s v="SJC"/>
    <m/>
    <m/>
    <m/>
    <x v="3"/>
    <m/>
    <m/>
    <x v="8"/>
  </r>
  <r>
    <s v="QLSJ01"/>
    <m/>
    <s v="SJC"/>
    <m/>
    <m/>
    <m/>
    <x v="4"/>
    <m/>
    <m/>
    <x v="8"/>
  </r>
  <r>
    <s v="RSBR01"/>
    <m/>
    <s v="SJC"/>
    <m/>
    <m/>
    <m/>
    <x v="11"/>
    <m/>
    <m/>
    <x v="8"/>
  </r>
  <r>
    <s v="RSCT01"/>
    <m/>
    <s v="SJC"/>
    <m/>
    <m/>
    <m/>
    <x v="4"/>
    <m/>
    <m/>
    <x v="8"/>
  </r>
  <r>
    <s v="ENCT01"/>
    <m/>
    <s v="SJC"/>
    <m/>
    <m/>
    <m/>
    <x v="4"/>
    <m/>
    <m/>
    <x v="8"/>
  </r>
  <r>
    <s v="BCCT01"/>
    <m/>
    <s v="SJC"/>
    <m/>
    <m/>
    <m/>
    <x v="5"/>
    <m/>
    <m/>
    <x v="8"/>
  </r>
  <r>
    <s v="SP8941"/>
    <m/>
    <s v="SJC"/>
    <m/>
    <m/>
    <m/>
    <x v="2"/>
    <m/>
    <m/>
    <x v="8"/>
  </r>
  <r>
    <s v="SI2302"/>
    <m/>
    <s v="SJC"/>
    <m/>
    <m/>
    <m/>
    <x v="9"/>
    <m/>
    <m/>
    <x v="8"/>
  </r>
  <r>
    <s v="SI2303"/>
    <m/>
    <s v="SJC"/>
    <m/>
    <m/>
    <m/>
    <x v="7"/>
    <m/>
    <m/>
    <x v="8"/>
  </r>
  <r>
    <s v="SI2338"/>
    <m/>
    <s v="SJC"/>
    <m/>
    <m/>
    <m/>
    <x v="11"/>
    <m/>
    <m/>
    <x v="8"/>
  </r>
  <r>
    <s v="SI2304"/>
    <m/>
    <s v="SJC"/>
    <m/>
    <m/>
    <m/>
    <x v="2"/>
    <m/>
    <m/>
    <x v="8"/>
  </r>
  <r>
    <s v="SI2348"/>
    <m/>
    <s v="SJC"/>
    <m/>
    <m/>
    <m/>
    <x v="5"/>
    <m/>
    <m/>
    <x v="8"/>
  </r>
  <r>
    <s v="SI2353"/>
    <m/>
    <s v="SJC"/>
    <m/>
    <m/>
    <m/>
    <x v="9"/>
    <m/>
    <m/>
    <x v="8"/>
  </r>
  <r>
    <s v="SI2305"/>
    <m/>
    <s v="SJC"/>
    <m/>
    <m/>
    <m/>
    <x v="8"/>
    <m/>
    <m/>
    <x v="8"/>
  </r>
  <r>
    <s v="SI2306"/>
    <m/>
    <s v="SJC"/>
    <m/>
    <m/>
    <m/>
    <x v="4"/>
    <m/>
    <m/>
    <x v="8"/>
  </r>
  <r>
    <s v="SI2335"/>
    <m/>
    <s v="SJC"/>
    <m/>
    <m/>
    <m/>
    <x v="5"/>
    <m/>
    <m/>
    <x v="8"/>
  </r>
  <r>
    <s v="SI2308"/>
    <m/>
    <s v="SJC"/>
    <m/>
    <m/>
    <m/>
    <x v="4"/>
    <m/>
    <m/>
    <x v="8"/>
  </r>
  <r>
    <s v="SI2309"/>
    <m/>
    <s v="SJC"/>
    <m/>
    <m/>
    <m/>
    <x v="5"/>
    <m/>
    <m/>
    <x v="8"/>
  </r>
  <r>
    <s v="SI2310"/>
    <m/>
    <s v="SJC"/>
    <m/>
    <m/>
    <m/>
    <x v="7"/>
    <m/>
    <m/>
    <x v="8"/>
  </r>
  <r>
    <s v="SI2311"/>
    <m/>
    <s v="SJC"/>
    <m/>
    <m/>
    <m/>
    <x v="6"/>
    <m/>
    <m/>
    <x v="8"/>
  </r>
  <r>
    <s v="SI2312"/>
    <m/>
    <s v="SJC"/>
    <m/>
    <m/>
    <m/>
    <x v="9"/>
    <m/>
    <m/>
    <x v="8"/>
  </r>
  <r>
    <s v="SI2313"/>
    <m/>
    <s v="SJC"/>
    <m/>
    <s v="SJC"/>
    <s v="DENILSON ANDRADE DE MELO"/>
    <x v="1"/>
    <d v="2017-12-28T00:00:00"/>
    <d v="2018-01-03T00:00:00"/>
    <x v="8"/>
  </r>
  <r>
    <s v="SI2314"/>
    <m/>
    <s v="SJC"/>
    <m/>
    <m/>
    <m/>
    <x v="5"/>
    <m/>
    <m/>
    <x v="8"/>
  </r>
  <r>
    <s v="SI2315"/>
    <m/>
    <s v="SJC"/>
    <m/>
    <m/>
    <m/>
    <x v="3"/>
    <m/>
    <m/>
    <x v="8"/>
  </r>
  <r>
    <s v="SJMC04"/>
    <m/>
    <s v="SJC"/>
    <m/>
    <m/>
    <m/>
    <x v="10"/>
    <m/>
    <m/>
    <x v="8"/>
  </r>
  <r>
    <s v="SI2317"/>
    <m/>
    <s v="SJC"/>
    <m/>
    <m/>
    <m/>
    <x v="4"/>
    <m/>
    <m/>
    <x v="8"/>
  </r>
  <r>
    <s v="SI2318"/>
    <m/>
    <s v="SJC"/>
    <m/>
    <s v="SJC"/>
    <s v="DENILSON ANDRADE DE MELO"/>
    <x v="1"/>
    <d v="2017-12-28T00:00:00"/>
    <d v="2018-01-03T00:00:00"/>
    <x v="8"/>
  </r>
  <r>
    <s v="SI2321"/>
    <m/>
    <s v="SJC"/>
    <m/>
    <m/>
    <m/>
    <x v="5"/>
    <m/>
    <m/>
    <x v="8"/>
  </r>
  <r>
    <s v="SI2341"/>
    <m/>
    <s v="SJC"/>
    <m/>
    <m/>
    <m/>
    <x v="9"/>
    <m/>
    <m/>
    <x v="8"/>
  </r>
  <r>
    <s v="SI2322"/>
    <m/>
    <s v="SJC"/>
    <m/>
    <m/>
    <m/>
    <x v="2"/>
    <m/>
    <m/>
    <x v="8"/>
  </r>
  <r>
    <s v="SI2344"/>
    <m/>
    <s v="SJC"/>
    <m/>
    <m/>
    <m/>
    <x v="0"/>
    <m/>
    <m/>
    <x v="8"/>
  </r>
  <r>
    <s v="SI2319"/>
    <m/>
    <s v="SJC"/>
    <m/>
    <m/>
    <m/>
    <x v="4"/>
    <m/>
    <m/>
    <x v="8"/>
  </r>
  <r>
    <s v="SI2336"/>
    <m/>
    <s v="SJC"/>
    <m/>
    <m/>
    <m/>
    <x v="9"/>
    <m/>
    <m/>
    <x v="8"/>
  </r>
  <r>
    <s v="SI2325"/>
    <m/>
    <s v="SJC"/>
    <m/>
    <m/>
    <m/>
    <x v="9"/>
    <m/>
    <m/>
    <x v="8"/>
  </r>
  <r>
    <s v="SI2326"/>
    <m/>
    <s v="SJC"/>
    <m/>
    <m/>
    <m/>
    <x v="9"/>
    <m/>
    <m/>
    <x v="8"/>
  </r>
  <r>
    <s v="SI2331"/>
    <m/>
    <s v="SJC"/>
    <m/>
    <m/>
    <m/>
    <x v="6"/>
    <m/>
    <m/>
    <x v="8"/>
  </r>
  <r>
    <s v="SI2327"/>
    <m/>
    <s v="SJC"/>
    <m/>
    <m/>
    <m/>
    <x v="9"/>
    <m/>
    <m/>
    <x v="8"/>
  </r>
  <r>
    <s v="SI2328"/>
    <m/>
    <s v="SJC"/>
    <m/>
    <m/>
    <m/>
    <x v="6"/>
    <m/>
    <m/>
    <x v="8"/>
  </r>
  <r>
    <s v="SI2329"/>
    <m/>
    <s v="SJC"/>
    <m/>
    <m/>
    <m/>
    <x v="5"/>
    <m/>
    <m/>
    <x v="8"/>
  </r>
  <r>
    <s v="SI2324"/>
    <m/>
    <s v="SJC"/>
    <m/>
    <m/>
    <m/>
    <x v="4"/>
    <m/>
    <m/>
    <x v="8"/>
  </r>
  <r>
    <s v="SI2342"/>
    <m/>
    <s v="SJC"/>
    <m/>
    <m/>
    <m/>
    <x v="8"/>
    <m/>
    <m/>
    <x v="8"/>
  </r>
  <r>
    <s v="SI2332"/>
    <m/>
    <s v="SJC"/>
    <m/>
    <m/>
    <m/>
    <x v="9"/>
    <m/>
    <m/>
    <x v="8"/>
  </r>
  <r>
    <s v="SI2330"/>
    <m/>
    <s v="SJC"/>
    <m/>
    <m/>
    <m/>
    <x v="10"/>
    <m/>
    <m/>
    <x v="8"/>
  </r>
  <r>
    <s v="SI2333"/>
    <m/>
    <s v="SJC"/>
    <m/>
    <m/>
    <m/>
    <x v="8"/>
    <m/>
    <m/>
    <x v="8"/>
  </r>
  <r>
    <s v="SI2323"/>
    <m/>
    <s v="SJC"/>
    <m/>
    <m/>
    <m/>
    <x v="10"/>
    <m/>
    <m/>
    <x v="8"/>
  </r>
  <r>
    <s v="SI2337"/>
    <m/>
    <s v="SJC"/>
    <m/>
    <m/>
    <m/>
    <x v="6"/>
    <m/>
    <m/>
    <x v="8"/>
  </r>
  <r>
    <s v="SI2345"/>
    <m/>
    <s v="SJC"/>
    <m/>
    <s v="SJC"/>
    <s v="DENILSON ANDRADE DE MELO"/>
    <x v="1"/>
    <d v="2017-12-28T00:00:00"/>
    <d v="2018-01-03T00:00:00"/>
    <x v="8"/>
  </r>
  <r>
    <s v="SI2350"/>
    <m/>
    <s v="SJC"/>
    <m/>
    <m/>
    <m/>
    <x v="5"/>
    <m/>
    <m/>
    <x v="8"/>
  </r>
  <r>
    <s v="ASJC01"/>
    <m/>
    <s v="SJC"/>
    <m/>
    <m/>
    <m/>
    <x v="4"/>
    <m/>
    <m/>
    <x v="8"/>
  </r>
  <r>
    <s v="SI2301"/>
    <m/>
    <s v="SJC"/>
    <m/>
    <m/>
    <m/>
    <x v="9"/>
    <m/>
    <m/>
    <x v="8"/>
  </r>
  <r>
    <s v="SJNA01"/>
    <m/>
    <s v="SJC"/>
    <m/>
    <m/>
    <m/>
    <x v="2"/>
    <m/>
    <m/>
    <x v="8"/>
  </r>
  <r>
    <s v="SI2016"/>
    <m/>
    <s v="SJC"/>
    <m/>
    <m/>
    <m/>
    <x v="6"/>
    <m/>
    <m/>
    <x v="8"/>
  </r>
  <r>
    <s v="SI2349"/>
    <m/>
    <s v="SJC"/>
    <m/>
    <m/>
    <m/>
    <x v="5"/>
    <m/>
    <m/>
    <x v="8"/>
  </r>
  <r>
    <s v="SI2351"/>
    <m/>
    <s v="SJC"/>
    <m/>
    <m/>
    <m/>
    <x v="5"/>
    <m/>
    <m/>
    <x v="8"/>
  </r>
  <r>
    <s v="SI2347"/>
    <m/>
    <s v="SJC"/>
    <m/>
    <m/>
    <m/>
    <x v="5"/>
    <m/>
    <m/>
    <x v="8"/>
  </r>
  <r>
    <s v="SI2352"/>
    <m/>
    <s v="SJC"/>
    <m/>
    <m/>
    <m/>
    <x v="0"/>
    <m/>
    <m/>
    <x v="8"/>
  </r>
  <r>
    <s v="SI2356"/>
    <m/>
    <s v="SJC"/>
    <m/>
    <m/>
    <m/>
    <x v="8"/>
    <m/>
    <m/>
    <x v="8"/>
  </r>
  <r>
    <s v="SI2357"/>
    <m/>
    <s v="SJC"/>
    <m/>
    <m/>
    <m/>
    <x v="6"/>
    <m/>
    <m/>
    <x v="8"/>
  </r>
  <r>
    <s v="SI2358"/>
    <m/>
    <s v="SJC"/>
    <m/>
    <m/>
    <m/>
    <x v="7"/>
    <m/>
    <m/>
    <x v="8"/>
  </r>
  <r>
    <s v="SI2361"/>
    <m/>
    <s v="SJC"/>
    <m/>
    <m/>
    <m/>
    <x v="8"/>
    <m/>
    <m/>
    <x v="8"/>
  </r>
  <r>
    <s v="SI2363"/>
    <m/>
    <s v="SJC"/>
    <m/>
    <m/>
    <m/>
    <x v="6"/>
    <m/>
    <m/>
    <x v="8"/>
  </r>
  <r>
    <s v="SI2364"/>
    <m/>
    <s v="SJC"/>
    <m/>
    <m/>
    <m/>
    <x v="3"/>
    <m/>
    <m/>
    <x v="8"/>
  </r>
  <r>
    <s v="SI2365"/>
    <m/>
    <s v="SJC"/>
    <m/>
    <m/>
    <m/>
    <x v="7"/>
    <m/>
    <m/>
    <x v="8"/>
  </r>
  <r>
    <s v="SI2368"/>
    <m/>
    <s v="SJC"/>
    <m/>
    <m/>
    <m/>
    <x v="3"/>
    <m/>
    <m/>
    <x v="8"/>
  </r>
  <r>
    <s v="SI2901"/>
    <m/>
    <s v="SJC"/>
    <m/>
    <m/>
    <m/>
    <x v="2"/>
    <m/>
    <m/>
    <x v="8"/>
  </r>
  <r>
    <s v="SI2904"/>
    <m/>
    <s v="SJC"/>
    <m/>
    <m/>
    <m/>
    <x v="10"/>
    <m/>
    <m/>
    <x v="8"/>
  </r>
  <r>
    <s v="SI2910"/>
    <m/>
    <s v="SJC"/>
    <m/>
    <m/>
    <m/>
    <x v="6"/>
    <m/>
    <m/>
    <x v="8"/>
  </r>
  <r>
    <s v="SI2911"/>
    <m/>
    <s v="SJC"/>
    <m/>
    <m/>
    <m/>
    <x v="4"/>
    <m/>
    <m/>
    <x v="8"/>
  </r>
  <r>
    <s v="SI2912"/>
    <m/>
    <s v="SJC"/>
    <m/>
    <m/>
    <m/>
    <x v="4"/>
    <m/>
    <m/>
    <x v="8"/>
  </r>
  <r>
    <s v="SI2914"/>
    <m/>
    <s v="SJC"/>
    <m/>
    <m/>
    <m/>
    <x v="7"/>
    <m/>
    <m/>
    <x v="8"/>
  </r>
  <r>
    <s v="SI2915"/>
    <m/>
    <s v="SJC"/>
    <m/>
    <m/>
    <m/>
    <x v="3"/>
    <m/>
    <m/>
    <x v="8"/>
  </r>
  <r>
    <s v="SI2918"/>
    <m/>
    <s v="SJC"/>
    <m/>
    <m/>
    <m/>
    <x v="6"/>
    <m/>
    <m/>
    <x v="8"/>
  </r>
  <r>
    <s v="SLSP065M"/>
    <m/>
    <s v="SJC"/>
    <m/>
    <m/>
    <m/>
    <x v="7"/>
    <m/>
    <m/>
    <x v="8"/>
  </r>
  <r>
    <s v="SI2923"/>
    <m/>
    <s v="SJC"/>
    <m/>
    <m/>
    <m/>
    <x v="7"/>
    <m/>
    <m/>
    <x v="8"/>
  </r>
  <r>
    <s v="SI2924"/>
    <m/>
    <s v="SJC"/>
    <m/>
    <m/>
    <m/>
    <x v="7"/>
    <m/>
    <m/>
    <x v="8"/>
  </r>
  <r>
    <s v="SI2925"/>
    <m/>
    <s v="SJC"/>
    <m/>
    <m/>
    <m/>
    <x v="8"/>
    <m/>
    <m/>
    <x v="8"/>
  </r>
  <r>
    <s v="SI2926"/>
    <m/>
    <s v="SJC"/>
    <m/>
    <m/>
    <m/>
    <x v="8"/>
    <m/>
    <m/>
    <x v="8"/>
  </r>
  <r>
    <s v="SI2932"/>
    <m/>
    <s v="SJC"/>
    <m/>
    <m/>
    <m/>
    <x v="8"/>
    <m/>
    <m/>
    <x v="8"/>
  </r>
  <r>
    <s v="SI2936"/>
    <m/>
    <s v="SJC"/>
    <m/>
    <m/>
    <m/>
    <x v="8"/>
    <m/>
    <m/>
    <x v="8"/>
  </r>
  <r>
    <s v="LUCT01"/>
    <m/>
    <s v="SJC"/>
    <m/>
    <m/>
    <m/>
    <x v="9"/>
    <m/>
    <m/>
    <x v="8"/>
  </r>
  <r>
    <s v="PHCT01"/>
    <m/>
    <s v="SJC"/>
    <m/>
    <m/>
    <m/>
    <x v="2"/>
    <m/>
    <m/>
    <x v="8"/>
  </r>
  <r>
    <s v="PHLG01"/>
    <m/>
    <s v="SJC"/>
    <m/>
    <m/>
    <m/>
    <x v="4"/>
    <m/>
    <m/>
    <x v="8"/>
  </r>
  <r>
    <s v="PHSR01"/>
    <m/>
    <s v="SJC"/>
    <m/>
    <s v="SJC"/>
    <s v="DENILSON ANDRADE DE MELO"/>
    <x v="1"/>
    <d v="2017-12-28T00:00:00"/>
    <d v="2018-01-03T00:00:00"/>
    <x v="8"/>
  </r>
  <r>
    <s v="PHCT02"/>
    <m/>
    <s v="SJC"/>
    <m/>
    <m/>
    <m/>
    <x v="8"/>
    <m/>
    <m/>
    <x v="8"/>
  </r>
  <r>
    <s v="SI2065"/>
    <m/>
    <s v="SJC"/>
    <m/>
    <m/>
    <m/>
    <x v="10"/>
    <m/>
    <m/>
    <x v="8"/>
  </r>
  <r>
    <s v="SI2412"/>
    <m/>
    <s v="SJC"/>
    <m/>
    <m/>
    <m/>
    <x v="10"/>
    <m/>
    <m/>
    <x v="8"/>
  </r>
  <r>
    <s v="SI2415"/>
    <m/>
    <s v="SJC"/>
    <m/>
    <s v="SJC"/>
    <s v="DENILSON ANDRADE DE MELO"/>
    <x v="1"/>
    <d v="2017-12-28T00:00:00"/>
    <d v="2018-01-03T00:00:00"/>
    <x v="8"/>
  </r>
  <r>
    <s v="SI2416"/>
    <m/>
    <s v="SJC"/>
    <m/>
    <m/>
    <m/>
    <x v="10"/>
    <m/>
    <m/>
    <x v="8"/>
  </r>
  <r>
    <s v="SI2413"/>
    <m/>
    <s v="SJC"/>
    <m/>
    <m/>
    <m/>
    <x v="5"/>
    <m/>
    <m/>
    <x v="8"/>
  </r>
  <r>
    <s v="SI2403"/>
    <m/>
    <s v="SJC"/>
    <m/>
    <m/>
    <m/>
    <x v="4"/>
    <m/>
    <m/>
    <x v="8"/>
  </r>
  <r>
    <s v="SI2406"/>
    <m/>
    <s v="SJC"/>
    <m/>
    <m/>
    <m/>
    <x v="5"/>
    <m/>
    <m/>
    <x v="8"/>
  </r>
  <r>
    <s v="SI2408"/>
    <m/>
    <s v="SJC"/>
    <m/>
    <m/>
    <m/>
    <x v="5"/>
    <m/>
    <m/>
    <x v="8"/>
  </r>
  <r>
    <s v="SI2411"/>
    <m/>
    <s v="SJC"/>
    <m/>
    <m/>
    <m/>
    <x v="4"/>
    <m/>
    <m/>
    <x v="8"/>
  </r>
  <r>
    <s v="SI2414"/>
    <m/>
    <s v="SJC"/>
    <m/>
    <m/>
    <m/>
    <x v="4"/>
    <m/>
    <m/>
    <x v="8"/>
  </r>
  <r>
    <s v="SI2417"/>
    <m/>
    <s v="SJC"/>
    <m/>
    <m/>
    <m/>
    <x v="8"/>
    <m/>
    <m/>
    <x v="8"/>
  </r>
  <r>
    <s v="SI2405"/>
    <m/>
    <s v="SJC"/>
    <m/>
    <m/>
    <m/>
    <x v="8"/>
    <m/>
    <m/>
    <x v="8"/>
  </r>
  <r>
    <s v="SI2402"/>
    <m/>
    <s v="SJC"/>
    <m/>
    <m/>
    <m/>
    <x v="8"/>
    <m/>
    <m/>
    <x v="8"/>
  </r>
  <r>
    <s v="SI2407"/>
    <m/>
    <s v="SJC"/>
    <m/>
    <m/>
    <m/>
    <x v="4"/>
    <m/>
    <m/>
    <x v="8"/>
  </r>
  <r>
    <s v="SI2409"/>
    <m/>
    <s v="SJC"/>
    <m/>
    <m/>
    <m/>
    <x v="9"/>
    <m/>
    <m/>
    <x v="8"/>
  </r>
  <r>
    <s v="SI2404"/>
    <m/>
    <s v="SJC"/>
    <m/>
    <m/>
    <m/>
    <x v="5"/>
    <m/>
    <m/>
    <x v="8"/>
  </r>
  <r>
    <s v="SI2418"/>
    <m/>
    <s v="SJC"/>
    <m/>
    <m/>
    <m/>
    <x v="11"/>
    <m/>
    <m/>
    <x v="8"/>
  </r>
  <r>
    <s v="SI2419"/>
    <m/>
    <s v="SJC"/>
    <m/>
    <m/>
    <m/>
    <x v="6"/>
    <m/>
    <m/>
    <x v="8"/>
  </r>
  <r>
    <s v="SI2420"/>
    <m/>
    <s v="SJC"/>
    <m/>
    <m/>
    <m/>
    <x v="9"/>
    <m/>
    <m/>
    <x v="8"/>
  </r>
  <r>
    <s v="SI2401"/>
    <m/>
    <s v="SJC"/>
    <m/>
    <m/>
    <m/>
    <x v="5"/>
    <m/>
    <m/>
    <x v="8"/>
  </r>
  <r>
    <s v="SI2421"/>
    <m/>
    <s v="SJC"/>
    <m/>
    <m/>
    <m/>
    <x v="11"/>
    <m/>
    <m/>
    <x v="8"/>
  </r>
  <r>
    <s v="SI2410"/>
    <m/>
    <s v="SJC"/>
    <m/>
    <m/>
    <m/>
    <x v="2"/>
    <m/>
    <m/>
    <x v="8"/>
  </r>
  <r>
    <s v="SXPTRP"/>
    <m/>
    <s v="SJC"/>
    <m/>
    <s v="SJC"/>
    <s v="DENILSON ANDRADE DE MELO"/>
    <x v="1"/>
    <d v="2017-12-28T00:00:00"/>
    <d v="2018-01-03T00:00:00"/>
    <x v="8"/>
  </r>
  <r>
    <s v="SI2075"/>
    <m/>
    <s v="SJC"/>
    <m/>
    <m/>
    <m/>
    <x v="6"/>
    <m/>
    <m/>
    <x v="8"/>
  </r>
  <r>
    <s v="SI2830"/>
    <m/>
    <s v="SJC"/>
    <m/>
    <s v="SJC"/>
    <s v="DENILSON ANDRADE DE MELO"/>
    <x v="1"/>
    <d v="2017-12-28T00:00:00"/>
    <d v="2018-01-03T00:00:00"/>
    <x v="8"/>
  </r>
  <r>
    <s v="SI2831"/>
    <m/>
    <s v="SJC"/>
    <m/>
    <m/>
    <m/>
    <x v="8"/>
    <m/>
    <m/>
    <x v="8"/>
  </r>
  <r>
    <s v="SI2832"/>
    <m/>
    <s v="SJC"/>
    <m/>
    <s v="SJC"/>
    <s v="DENILSON ANDRADE DE MELO"/>
    <x v="1"/>
    <d v="2017-12-28T00:00:00"/>
    <d v="2018-01-03T00:00:00"/>
    <x v="8"/>
  </r>
  <r>
    <s v="SI2833"/>
    <m/>
    <s v="SJC"/>
    <m/>
    <m/>
    <m/>
    <x v="7"/>
    <m/>
    <m/>
    <x v="8"/>
  </r>
  <r>
    <s v="SI2812"/>
    <m/>
    <s v="SJC"/>
    <m/>
    <s v="SJC"/>
    <s v="DENILSON ANDRADE DE MELO"/>
    <x v="1"/>
    <d v="2017-12-28T00:00:00"/>
    <d v="2018-01-03T00:00:00"/>
    <x v="8"/>
  </r>
  <r>
    <s v="SI2809"/>
    <m/>
    <s v="SJC"/>
    <m/>
    <m/>
    <m/>
    <x v="5"/>
    <m/>
    <m/>
    <x v="8"/>
  </r>
  <r>
    <s v="SI2801"/>
    <m/>
    <s v="SJC"/>
    <m/>
    <s v="SJC"/>
    <s v="DENILSON ANDRADE DE MELO"/>
    <x v="1"/>
    <d v="2017-12-28T00:00:00"/>
    <d v="2018-01-03T00:00:00"/>
    <x v="8"/>
  </r>
  <r>
    <s v="SI2815"/>
    <m/>
    <s v="SJC"/>
    <m/>
    <s v="SJC"/>
    <s v="DENILSON ANDRADE DE MELO"/>
    <x v="1"/>
    <d v="2017-12-28T00:00:00"/>
    <d v="2018-01-03T00:00:00"/>
    <x v="8"/>
  </r>
  <r>
    <s v="SI2810"/>
    <m/>
    <s v="SJC"/>
    <m/>
    <m/>
    <m/>
    <x v="5"/>
    <m/>
    <m/>
    <x v="8"/>
  </r>
  <r>
    <s v="SI2802"/>
    <m/>
    <s v="SJC"/>
    <m/>
    <m/>
    <m/>
    <x v="6"/>
    <m/>
    <m/>
    <x v="8"/>
  </r>
  <r>
    <s v="SI2816"/>
    <m/>
    <s v="SJC"/>
    <m/>
    <m/>
    <m/>
    <x v="6"/>
    <m/>
    <m/>
    <x v="8"/>
  </r>
  <r>
    <s v="SI2803"/>
    <m/>
    <s v="SJC"/>
    <m/>
    <s v="SJC"/>
    <s v="DENILSON ANDRADE DE MELO"/>
    <x v="1"/>
    <d v="2017-12-28T00:00:00"/>
    <d v="2018-01-03T00:00:00"/>
    <x v="8"/>
  </r>
  <r>
    <s v="SI2813"/>
    <m/>
    <s v="SJC"/>
    <m/>
    <m/>
    <m/>
    <x v="9"/>
    <m/>
    <m/>
    <x v="8"/>
  </r>
  <r>
    <s v="SI2804"/>
    <m/>
    <s v="SJC"/>
    <m/>
    <m/>
    <m/>
    <x v="8"/>
    <m/>
    <m/>
    <x v="8"/>
  </r>
  <r>
    <s v="SI2805"/>
    <m/>
    <s v="SJC"/>
    <m/>
    <m/>
    <m/>
    <x v="0"/>
    <m/>
    <m/>
    <x v="8"/>
  </r>
  <r>
    <s v="SI2806"/>
    <m/>
    <s v="SJC"/>
    <m/>
    <m/>
    <m/>
    <x v="6"/>
    <m/>
    <m/>
    <x v="8"/>
  </r>
  <r>
    <s v="SI2807"/>
    <m/>
    <s v="SJC"/>
    <m/>
    <s v="SJC"/>
    <s v="DENILSON ANDRADE DE MELO"/>
    <x v="1"/>
    <d v="2017-12-28T00:00:00"/>
    <d v="2018-01-03T00:00:00"/>
    <x v="8"/>
  </r>
  <r>
    <s v="SI2811"/>
    <m/>
    <s v="SJC"/>
    <m/>
    <m/>
    <m/>
    <x v="5"/>
    <m/>
    <m/>
    <x v="8"/>
  </r>
  <r>
    <s v="SI2800"/>
    <m/>
    <s v="SJC"/>
    <m/>
    <m/>
    <m/>
    <x v="2"/>
    <m/>
    <m/>
    <x v="8"/>
  </r>
  <r>
    <s v="SI2808"/>
    <m/>
    <s v="SJC"/>
    <m/>
    <m/>
    <m/>
    <x v="6"/>
    <m/>
    <m/>
    <x v="8"/>
  </r>
  <r>
    <s v="SI2817"/>
    <m/>
    <s v="SJC"/>
    <m/>
    <m/>
    <m/>
    <x v="2"/>
    <m/>
    <m/>
    <x v="8"/>
  </r>
  <r>
    <s v="SI2818"/>
    <m/>
    <s v="SJC"/>
    <m/>
    <m/>
    <m/>
    <x v="2"/>
    <m/>
    <m/>
    <x v="8"/>
  </r>
  <r>
    <s v="SI2821"/>
    <m/>
    <s v="SJC"/>
    <m/>
    <m/>
    <m/>
    <x v="6"/>
    <m/>
    <m/>
    <x v="8"/>
  </r>
  <r>
    <s v="SI2819"/>
    <m/>
    <s v="SJC"/>
    <m/>
    <m/>
    <m/>
    <x v="6"/>
    <m/>
    <m/>
    <x v="8"/>
  </r>
  <r>
    <s v="SI2820"/>
    <m/>
    <s v="SJC"/>
    <m/>
    <m/>
    <m/>
    <x v="10"/>
    <m/>
    <m/>
    <x v="8"/>
  </r>
  <r>
    <s v="SI2829"/>
    <m/>
    <s v="SJC"/>
    <m/>
    <m/>
    <m/>
    <x v="8"/>
    <m/>
    <m/>
    <x v="8"/>
  </r>
  <r>
    <s v="SI2852"/>
    <m/>
    <s v="SJC"/>
    <m/>
    <m/>
    <m/>
    <x v="8"/>
    <m/>
    <m/>
    <x v="8"/>
  </r>
  <r>
    <s v="SI2824"/>
    <m/>
    <s v="SJC"/>
    <m/>
    <m/>
    <m/>
    <x v="8"/>
    <m/>
    <m/>
    <x v="8"/>
  </r>
  <r>
    <s v="SI2825"/>
    <m/>
    <s v="SJC"/>
    <m/>
    <m/>
    <m/>
    <x v="8"/>
    <m/>
    <m/>
    <x v="8"/>
  </r>
  <r>
    <s v="SI2853"/>
    <m/>
    <s v="SJC"/>
    <m/>
    <m/>
    <m/>
    <x v="8"/>
    <m/>
    <m/>
    <x v="8"/>
  </r>
  <r>
    <s v="SI2827"/>
    <m/>
    <s v="SJC"/>
    <m/>
    <m/>
    <m/>
    <x v="8"/>
    <m/>
    <m/>
    <x v="8"/>
  </r>
  <r>
    <s v="SI2855"/>
    <m/>
    <s v="SJC"/>
    <m/>
    <m/>
    <m/>
    <x v="8"/>
    <m/>
    <m/>
    <x v="8"/>
  </r>
  <r>
    <s v="SI2828"/>
    <m/>
    <s v="SJC"/>
    <m/>
    <m/>
    <m/>
    <x v="9"/>
    <m/>
    <m/>
    <x v="8"/>
  </r>
  <r>
    <s v="SI2504"/>
    <m/>
    <s v="SJC"/>
    <m/>
    <s v="SJC"/>
    <s v="DENILSON ANDRADE DE MELO"/>
    <x v="1"/>
    <d v="2017-12-28T00:00:00"/>
    <d v="2018-01-03T00:00:00"/>
    <x v="8"/>
  </r>
  <r>
    <s v="SI2503"/>
    <m/>
    <s v="SJC"/>
    <m/>
    <m/>
    <m/>
    <x v="6"/>
    <m/>
    <m/>
    <x v="8"/>
  </r>
  <r>
    <s v="SI2422"/>
    <m/>
    <s v="SJC"/>
    <m/>
    <m/>
    <m/>
    <x v="5"/>
    <m/>
    <m/>
    <x v="8"/>
  </r>
  <r>
    <s v="SI2508"/>
    <m/>
    <s v="SJC"/>
    <m/>
    <m/>
    <m/>
    <x v="0"/>
    <m/>
    <m/>
    <x v="8"/>
  </r>
  <r>
    <s v="SI2509"/>
    <m/>
    <s v="SJC"/>
    <m/>
    <m/>
    <m/>
    <x v="5"/>
    <m/>
    <m/>
    <x v="8"/>
  </r>
  <r>
    <s v="SI2501"/>
    <m/>
    <s v="SJC"/>
    <m/>
    <m/>
    <m/>
    <x v="6"/>
    <m/>
    <m/>
    <x v="8"/>
  </r>
  <r>
    <s v="SI2513"/>
    <m/>
    <s v="SJC"/>
    <m/>
    <m/>
    <m/>
    <x v="11"/>
    <m/>
    <m/>
    <x v="8"/>
  </r>
  <r>
    <s v="SI2507"/>
    <m/>
    <s v="SJC"/>
    <m/>
    <m/>
    <m/>
    <x v="6"/>
    <m/>
    <m/>
    <x v="8"/>
  </r>
  <r>
    <s v="SI2502"/>
    <m/>
    <s v="SJC"/>
    <m/>
    <m/>
    <m/>
    <x v="9"/>
    <m/>
    <m/>
    <x v="8"/>
  </r>
  <r>
    <s v="SI2514"/>
    <m/>
    <s v="SJC"/>
    <m/>
    <s v="SJC"/>
    <s v="DENILSON ANDRADE DE MELO"/>
    <x v="1"/>
    <d v="2017-12-28T00:00:00"/>
    <d v="2018-01-03T00:00:00"/>
    <x v="8"/>
  </r>
  <r>
    <s v="SI2800"/>
    <m/>
    <s v="SJC"/>
    <m/>
    <m/>
    <m/>
    <x v="2"/>
    <m/>
    <m/>
    <x v="8"/>
  </r>
  <r>
    <s v="SI2512"/>
    <m/>
    <s v="SJC"/>
    <m/>
    <m/>
    <m/>
    <x v="5"/>
    <m/>
    <m/>
    <x v="8"/>
  </r>
  <r>
    <s v="SI2505"/>
    <m/>
    <s v="SJC"/>
    <m/>
    <m/>
    <m/>
    <x v="5"/>
    <m/>
    <m/>
    <x v="8"/>
  </r>
  <r>
    <s v="SI2517"/>
    <m/>
    <s v="SJC"/>
    <m/>
    <m/>
    <m/>
    <x v="9"/>
    <m/>
    <m/>
    <x v="8"/>
  </r>
  <r>
    <s v="SI2528"/>
    <m/>
    <s v="SJC"/>
    <m/>
    <m/>
    <m/>
    <x v="9"/>
    <m/>
    <m/>
    <x v="8"/>
  </r>
  <r>
    <s v="SI2530"/>
    <m/>
    <s v="SJC"/>
    <m/>
    <m/>
    <m/>
    <x v="9"/>
    <m/>
    <m/>
    <x v="8"/>
  </r>
  <r>
    <s v="SI2533"/>
    <m/>
    <s v="SJC"/>
    <m/>
    <m/>
    <m/>
    <x v="10"/>
    <m/>
    <m/>
    <x v="8"/>
  </r>
  <r>
    <s v="SI2520"/>
    <m/>
    <s v="SJC"/>
    <m/>
    <m/>
    <m/>
    <x v="9"/>
    <m/>
    <m/>
    <x v="8"/>
  </r>
  <r>
    <s v="SI2522"/>
    <m/>
    <s v="SJC"/>
    <m/>
    <m/>
    <m/>
    <x v="10"/>
    <m/>
    <m/>
    <x v="8"/>
  </r>
  <r>
    <s v="SI2519"/>
    <m/>
    <s v="SJC"/>
    <m/>
    <m/>
    <m/>
    <x v="9"/>
    <m/>
    <m/>
    <x v="8"/>
  </r>
  <r>
    <s v="SI2521"/>
    <m/>
    <s v="SJC"/>
    <m/>
    <m/>
    <m/>
    <x v="10"/>
    <m/>
    <m/>
    <x v="8"/>
  </r>
  <r>
    <s v="SI2523"/>
    <m/>
    <s v="SJC"/>
    <m/>
    <m/>
    <m/>
    <x v="9"/>
    <m/>
    <m/>
    <x v="8"/>
  </r>
  <r>
    <s v="SI2527"/>
    <m/>
    <s v="SJC"/>
    <m/>
    <m/>
    <m/>
    <x v="9"/>
    <m/>
    <m/>
    <x v="8"/>
  </r>
  <r>
    <s v="SI2532"/>
    <m/>
    <s v="SJC"/>
    <m/>
    <m/>
    <m/>
    <x v="9"/>
    <m/>
    <m/>
    <x v="8"/>
  </r>
  <r>
    <s v="SI2534"/>
    <m/>
    <s v="SJC"/>
    <m/>
    <m/>
    <m/>
    <x v="9"/>
    <m/>
    <m/>
    <x v="8"/>
  </r>
  <r>
    <s v="GTAMW02"/>
    <m/>
    <s v="SJC"/>
    <m/>
    <m/>
    <m/>
    <x v="9"/>
    <m/>
    <m/>
    <x v="8"/>
  </r>
  <r>
    <s v="MLBMW01"/>
    <m/>
    <s v="SJC"/>
    <m/>
    <m/>
    <m/>
    <x v="9"/>
    <m/>
    <m/>
    <x v="8"/>
  </r>
  <r>
    <s v="PBSFRP"/>
    <m/>
    <s v="SJC"/>
    <m/>
    <m/>
    <m/>
    <x v="10"/>
    <m/>
    <m/>
    <x v="8"/>
  </r>
  <r>
    <s v="SJ057R"/>
    <m/>
    <s v="SJC"/>
    <m/>
    <m/>
    <m/>
    <x v="10"/>
    <m/>
    <m/>
    <x v="8"/>
  </r>
  <r>
    <s v="SJ045R"/>
    <m/>
    <s v="SJC"/>
    <m/>
    <m/>
    <m/>
    <x v="10"/>
    <m/>
    <m/>
    <x v="8"/>
  </r>
  <r>
    <s v="SJSDRP"/>
    <m/>
    <s v="SJC"/>
    <m/>
    <m/>
    <m/>
    <x v="8"/>
    <m/>
    <m/>
    <x v="8"/>
  </r>
  <r>
    <s v="SSTMW02"/>
    <m/>
    <s v="SJC"/>
    <m/>
    <m/>
    <m/>
    <x v="10"/>
    <m/>
    <m/>
    <x v="8"/>
  </r>
  <r>
    <s v="SSTMW06"/>
    <m/>
    <s v="SJC"/>
    <m/>
    <m/>
    <m/>
    <x v="10"/>
    <m/>
    <m/>
    <x v="8"/>
  </r>
  <r>
    <s v="SSTMW07"/>
    <m/>
    <s v="SJC"/>
    <m/>
    <m/>
    <m/>
    <x v="10"/>
    <m/>
    <m/>
    <x v="8"/>
  </r>
  <r>
    <s v="SSTMW08"/>
    <m/>
    <s v="SJC"/>
    <m/>
    <m/>
    <m/>
    <x v="10"/>
    <m/>
    <m/>
    <x v="8"/>
  </r>
  <r>
    <s v="TB160S"/>
    <m/>
    <s v="SJC"/>
    <m/>
    <m/>
    <m/>
    <x v="11"/>
    <m/>
    <m/>
    <x v="8"/>
  </r>
  <r>
    <s v="UBTMW04"/>
    <m/>
    <s v="SJC"/>
    <m/>
    <m/>
    <m/>
    <x v="11"/>
    <m/>
    <m/>
    <x v="8"/>
  </r>
  <r>
    <s v="UBTMW03"/>
    <m/>
    <s v="SJC"/>
    <m/>
    <m/>
    <m/>
    <x v="11"/>
    <m/>
    <m/>
    <x v="8"/>
  </r>
  <r>
    <s v="UBTMW02"/>
    <m/>
    <s v="SJC"/>
    <m/>
    <m/>
    <m/>
    <x v="11"/>
    <m/>
    <m/>
    <x v="8"/>
  </r>
  <r>
    <s v="UBTMW07"/>
    <m/>
    <s v="SJC"/>
    <m/>
    <m/>
    <m/>
    <x v="11"/>
    <m/>
    <m/>
    <x v="8"/>
  </r>
  <r>
    <s v="UBTMW08"/>
    <m/>
    <s v="SJC"/>
    <m/>
    <m/>
    <m/>
    <x v="11"/>
    <m/>
    <m/>
    <x v="8"/>
  </r>
  <r>
    <s v="CVJJ01 - CVJULIETA01"/>
    <m/>
    <s v="SJC"/>
    <m/>
    <m/>
    <m/>
    <x v="11"/>
    <m/>
    <m/>
    <x v="8"/>
  </r>
  <r>
    <s v="CVXL01"/>
    <m/>
    <s v="SJC"/>
    <m/>
    <m/>
    <m/>
    <x v="11"/>
    <m/>
    <m/>
    <x v="8"/>
  </r>
  <r>
    <s v="SLSPTT03"/>
    <m/>
    <s v="Q1"/>
    <m/>
    <m/>
    <m/>
    <x v="10"/>
    <m/>
    <m/>
    <x v="2"/>
  </r>
  <r>
    <s v="SLSPTC02"/>
    <m/>
    <s v="Q2"/>
    <m/>
    <m/>
    <m/>
    <x v="10"/>
    <m/>
    <m/>
    <x v="1"/>
  </r>
  <r>
    <s v="SLSPTC03"/>
    <m/>
    <s v="Q2"/>
    <m/>
    <m/>
    <m/>
    <x v="10"/>
    <m/>
    <m/>
    <x v="1"/>
  </r>
  <r>
    <s v="SLSPVC01"/>
    <m/>
    <s v="Q1"/>
    <m/>
    <m/>
    <m/>
    <x v="10"/>
    <m/>
    <m/>
    <x v="2"/>
  </r>
  <r>
    <s v="SLSPVC03"/>
    <m/>
    <s v="Q1"/>
    <m/>
    <m/>
    <m/>
    <x v="10"/>
    <m/>
    <m/>
    <x v="2"/>
  </r>
  <r>
    <s v="SLSPJN10"/>
    <m/>
    <s v="Q3"/>
    <m/>
    <m/>
    <m/>
    <x v="10"/>
    <m/>
    <m/>
    <x v="3"/>
  </r>
  <r>
    <s v="SLSPSC07"/>
    <m/>
    <s v="Q4"/>
    <m/>
    <m/>
    <m/>
    <x v="10"/>
    <m/>
    <m/>
    <x v="0"/>
  </r>
  <r>
    <s v="SLSPSC08"/>
    <m/>
    <s v="Q4"/>
    <m/>
    <m/>
    <m/>
    <x v="10"/>
    <m/>
    <m/>
    <x v="0"/>
  </r>
  <r>
    <s v="SLSPVP01"/>
    <m/>
    <s v="Q1"/>
    <m/>
    <m/>
    <m/>
    <x v="10"/>
    <m/>
    <m/>
    <x v="2"/>
  </r>
  <r>
    <s v="SLSPVP02"/>
    <m/>
    <s v="Q1"/>
    <m/>
    <m/>
    <m/>
    <x v="10"/>
    <m/>
    <m/>
    <x v="2"/>
  </r>
  <r>
    <s v="SLSPVR05"/>
    <m/>
    <s v="Q1"/>
    <m/>
    <m/>
    <m/>
    <x v="10"/>
    <m/>
    <m/>
    <x v="2"/>
  </r>
  <r>
    <s v="SLSPPI04"/>
    <m/>
    <s v="Q2"/>
    <m/>
    <m/>
    <m/>
    <x v="10"/>
    <m/>
    <m/>
    <x v="1"/>
  </r>
  <r>
    <s v="SLSPSD07"/>
    <m/>
    <s v="Q4"/>
    <m/>
    <m/>
    <m/>
    <x v="10"/>
    <m/>
    <m/>
    <x v="0"/>
  </r>
  <r>
    <s v="SLSPSE01"/>
    <m/>
    <s v="Q4"/>
    <m/>
    <m/>
    <m/>
    <x v="10"/>
    <m/>
    <m/>
    <x v="0"/>
  </r>
  <r>
    <s v="SLSPBS05"/>
    <m/>
    <s v="Q2"/>
    <m/>
    <m/>
    <m/>
    <x v="10"/>
    <m/>
    <m/>
    <x v="1"/>
  </r>
  <r>
    <s v="SLSPVM19"/>
    <m/>
    <s v="Q4"/>
    <m/>
    <m/>
    <m/>
    <x v="10"/>
    <m/>
    <m/>
    <x v="0"/>
  </r>
  <r>
    <s v="SLSPMM22"/>
    <m/>
    <s v="Q3"/>
    <m/>
    <m/>
    <m/>
    <x v="10"/>
    <m/>
    <m/>
    <x v="3"/>
  </r>
  <r>
    <s v="SLSPMM24"/>
    <m/>
    <s v="Q3"/>
    <m/>
    <m/>
    <m/>
    <x v="10"/>
    <m/>
    <m/>
    <x v="3"/>
  </r>
  <r>
    <s v="SLSPVM32"/>
    <m/>
    <s v="Q4"/>
    <m/>
    <m/>
    <m/>
    <x v="10"/>
    <m/>
    <m/>
    <x v="0"/>
  </r>
  <r>
    <s v="SLSPPI05"/>
    <m/>
    <s v="Q2"/>
    <m/>
    <m/>
    <m/>
    <x v="10"/>
    <m/>
    <m/>
    <x v="1"/>
  </r>
  <r>
    <s v="SLSPJP61"/>
    <m/>
    <s v="Q4"/>
    <m/>
    <m/>
    <m/>
    <x v="10"/>
    <m/>
    <m/>
    <x v="0"/>
  </r>
  <r>
    <s v="SLSPMR10"/>
    <m/>
    <s v="Q3"/>
    <m/>
    <m/>
    <m/>
    <x v="10"/>
    <m/>
    <m/>
    <x v="3"/>
  </r>
  <r>
    <s v="SLSPMR11"/>
    <m/>
    <s v="Q3"/>
    <m/>
    <m/>
    <m/>
    <x v="10"/>
    <m/>
    <m/>
    <x v="3"/>
  </r>
  <r>
    <s v="SLSPMR14"/>
    <m/>
    <s v="Q3"/>
    <m/>
    <m/>
    <m/>
    <x v="10"/>
    <m/>
    <m/>
    <x v="3"/>
  </r>
  <r>
    <s v="SLSPLP23"/>
    <m/>
    <s v="Q2"/>
    <m/>
    <m/>
    <m/>
    <x v="10"/>
    <m/>
    <m/>
    <x v="1"/>
  </r>
  <r>
    <s v="SLSPMR17"/>
    <m/>
    <s v="Q3"/>
    <m/>
    <m/>
    <m/>
    <x v="10"/>
    <m/>
    <m/>
    <x v="3"/>
  </r>
  <r>
    <s v="SLSPMR21"/>
    <m/>
    <s v="Q3"/>
    <m/>
    <m/>
    <m/>
    <x v="10"/>
    <m/>
    <m/>
    <x v="3"/>
  </r>
  <r>
    <s v="SLSPMR22"/>
    <m/>
    <s v="Q3"/>
    <m/>
    <m/>
    <m/>
    <x v="10"/>
    <m/>
    <m/>
    <x v="3"/>
  </r>
  <r>
    <s v="SLSPMR23"/>
    <m/>
    <s v="Q3"/>
    <m/>
    <m/>
    <m/>
    <x v="10"/>
    <m/>
    <m/>
    <x v="3"/>
  </r>
  <r>
    <s v="SLSPPD01"/>
    <m/>
    <s v="Q3"/>
    <m/>
    <m/>
    <m/>
    <x v="10"/>
    <m/>
    <m/>
    <x v="3"/>
  </r>
  <r>
    <s v="SLSPPN01"/>
    <m/>
    <s v="Q3"/>
    <m/>
    <m/>
    <m/>
    <x v="10"/>
    <m/>
    <m/>
    <x v="3"/>
  </r>
  <r>
    <s v="SLSPPN09"/>
    <m/>
    <s v="Q3"/>
    <m/>
    <m/>
    <m/>
    <x v="10"/>
    <m/>
    <m/>
    <x v="3"/>
  </r>
  <r>
    <s v="SLSBMN05"/>
    <m/>
    <s v="Q4"/>
    <m/>
    <m/>
    <m/>
    <x v="10"/>
    <m/>
    <m/>
    <x v="0"/>
  </r>
  <r>
    <s v="SLSPCC04"/>
    <m/>
    <s v="Q2"/>
    <m/>
    <m/>
    <m/>
    <x v="10"/>
    <m/>
    <m/>
    <x v="1"/>
  </r>
  <r>
    <s v="SLSPBL06"/>
    <m/>
    <s v="Q2"/>
    <m/>
    <m/>
    <m/>
    <x v="10"/>
    <m/>
    <m/>
    <x v="1"/>
  </r>
  <r>
    <s v="SP8152"/>
    <m/>
    <s v="Q4"/>
    <m/>
    <m/>
    <m/>
    <x v="10"/>
    <m/>
    <m/>
    <x v="0"/>
  </r>
  <r>
    <s v="SP3304"/>
    <m/>
    <s v="Q1"/>
    <m/>
    <m/>
    <m/>
    <x v="10"/>
    <m/>
    <m/>
    <x v="2"/>
  </r>
  <r>
    <s v="SP3726"/>
    <m/>
    <s v="Q1"/>
    <m/>
    <m/>
    <m/>
    <x v="10"/>
    <m/>
    <m/>
    <x v="2"/>
  </r>
  <r>
    <s v="SP3848"/>
    <m/>
    <s v="Q1"/>
    <m/>
    <m/>
    <m/>
    <x v="10"/>
    <m/>
    <m/>
    <x v="2"/>
  </r>
  <r>
    <s v="SP4054"/>
    <m/>
    <s v="Q1"/>
    <m/>
    <m/>
    <m/>
    <x v="10"/>
    <m/>
    <m/>
    <x v="2"/>
  </r>
  <r>
    <s v="SLSPSM14"/>
    <m/>
    <s v="Q3"/>
    <m/>
    <m/>
    <m/>
    <x v="10"/>
    <m/>
    <m/>
    <x v="3"/>
  </r>
  <r>
    <s v="SLSPSM15"/>
    <m/>
    <s v="Q3"/>
    <m/>
    <m/>
    <m/>
    <x v="10"/>
    <m/>
    <m/>
    <x v="3"/>
  </r>
  <r>
    <s v="SLSPTC13"/>
    <m/>
    <s v="Q2"/>
    <m/>
    <m/>
    <m/>
    <x v="10"/>
    <m/>
    <m/>
    <x v="1"/>
  </r>
  <r>
    <s v="SLSPSM29"/>
    <m/>
    <s v="Q3"/>
    <m/>
    <m/>
    <m/>
    <x v="10"/>
    <m/>
    <m/>
    <x v="3"/>
  </r>
  <r>
    <s v="SLSPSM32"/>
    <m/>
    <s v="Q3"/>
    <m/>
    <m/>
    <m/>
    <x v="10"/>
    <m/>
    <m/>
    <x v="3"/>
  </r>
  <r>
    <s v="SLSPSM33"/>
    <m/>
    <s v="Q3"/>
    <m/>
    <m/>
    <m/>
    <x v="10"/>
    <m/>
    <m/>
    <x v="3"/>
  </r>
  <r>
    <s v="SLSPSM35"/>
    <m/>
    <s v="Q3"/>
    <m/>
    <m/>
    <m/>
    <x v="10"/>
    <m/>
    <m/>
    <x v="3"/>
  </r>
  <r>
    <s v="SLSPSO03"/>
    <m/>
    <s v="Q3"/>
    <m/>
    <m/>
    <m/>
    <x v="10"/>
    <m/>
    <m/>
    <x v="3"/>
  </r>
  <r>
    <s v="SLSPLP27"/>
    <m/>
    <s v="Q2"/>
    <m/>
    <m/>
    <m/>
    <x v="10"/>
    <m/>
    <m/>
    <x v="1"/>
  </r>
  <r>
    <s v="SLSPVL15"/>
    <m/>
    <s v="Q2"/>
    <m/>
    <m/>
    <m/>
    <x v="10"/>
    <m/>
    <m/>
    <x v="1"/>
  </r>
  <r>
    <s v="SLSPAI22"/>
    <m/>
    <s v="Q3"/>
    <m/>
    <m/>
    <m/>
    <x v="10"/>
    <m/>
    <m/>
    <x v="3"/>
  </r>
  <r>
    <s v="SLSPJS35"/>
    <m/>
    <s v="Q3"/>
    <m/>
    <m/>
    <m/>
    <x v="10"/>
    <m/>
    <m/>
    <x v="3"/>
  </r>
  <r>
    <s v="SLSPJS37"/>
    <m/>
    <s v="Q3"/>
    <m/>
    <m/>
    <m/>
    <x v="10"/>
    <m/>
    <m/>
    <x v="3"/>
  </r>
  <r>
    <s v="SLSPJN39"/>
    <m/>
    <s v="Q3"/>
    <m/>
    <m/>
    <m/>
    <x v="10"/>
    <m/>
    <m/>
    <x v="3"/>
  </r>
  <r>
    <s v="SLSPCD20"/>
    <m/>
    <s v="Q3"/>
    <m/>
    <m/>
    <m/>
    <x v="10"/>
    <m/>
    <m/>
    <x v="3"/>
  </r>
  <r>
    <s v="SLSPCB34"/>
    <m/>
    <s v="Q3"/>
    <m/>
    <m/>
    <m/>
    <x v="10"/>
    <m/>
    <m/>
    <x v="3"/>
  </r>
  <r>
    <s v="SLFVVC01"/>
    <m/>
    <s v="Q1"/>
    <m/>
    <m/>
    <m/>
    <x v="10"/>
    <m/>
    <m/>
    <x v="2"/>
  </r>
  <r>
    <s v="SLFVJB01"/>
    <m/>
    <s v="Q1"/>
    <m/>
    <m/>
    <m/>
    <x v="10"/>
    <m/>
    <m/>
    <x v="2"/>
  </r>
  <r>
    <s v="SP5617"/>
    <m/>
    <s v="Q3"/>
    <m/>
    <m/>
    <m/>
    <x v="10"/>
    <m/>
    <m/>
    <x v="3"/>
  </r>
  <r>
    <s v="SLSZJS01"/>
    <m/>
    <s v="Q1"/>
    <m/>
    <m/>
    <m/>
    <x v="10"/>
    <m/>
    <m/>
    <x v="2"/>
  </r>
  <r>
    <s v="SP1730"/>
    <m/>
    <s v="Q2"/>
    <m/>
    <m/>
    <m/>
    <x v="10"/>
    <m/>
    <m/>
    <x v="1"/>
  </r>
  <r>
    <s v="SP4345"/>
    <m/>
    <s v="Q2"/>
    <m/>
    <m/>
    <m/>
    <x v="10"/>
    <m/>
    <m/>
    <x v="1"/>
  </r>
  <r>
    <s v="SLMCVM02"/>
    <m/>
    <s v="Q1"/>
    <m/>
    <m/>
    <m/>
    <x v="10"/>
    <m/>
    <m/>
    <x v="2"/>
  </r>
  <r>
    <s v="SLSAVB03"/>
    <m/>
    <s v="Q4"/>
    <m/>
    <m/>
    <m/>
    <x v="10"/>
    <m/>
    <m/>
    <x v="0"/>
  </r>
  <r>
    <s v="SI3121"/>
    <m/>
    <s v="STS"/>
    <m/>
    <m/>
    <m/>
    <x v="10"/>
    <m/>
    <m/>
    <x v="4"/>
  </r>
  <r>
    <s v="SI3022"/>
    <m/>
    <s v="STS"/>
    <m/>
    <m/>
    <m/>
    <x v="10"/>
    <m/>
    <m/>
    <x v="4"/>
  </r>
  <r>
    <s v="SI3032"/>
    <m/>
    <s v="STS"/>
    <m/>
    <m/>
    <m/>
    <x v="10"/>
    <m/>
    <m/>
    <x v="4"/>
  </r>
  <r>
    <s v="SI3024"/>
    <m/>
    <s v="STS"/>
    <m/>
    <m/>
    <m/>
    <x v="10"/>
    <m/>
    <m/>
    <x v="4"/>
  </r>
  <r>
    <s v="SI3007"/>
    <m/>
    <s v="STS"/>
    <m/>
    <m/>
    <m/>
    <x v="10"/>
    <m/>
    <m/>
    <x v="4"/>
  </r>
  <r>
    <s v="SI3028"/>
    <m/>
    <s v="STS"/>
    <m/>
    <m/>
    <m/>
    <x v="10"/>
    <m/>
    <m/>
    <x v="4"/>
  </r>
  <r>
    <s v="SI3029"/>
    <m/>
    <s v="STS"/>
    <m/>
    <m/>
    <m/>
    <x v="10"/>
    <m/>
    <m/>
    <x v="4"/>
  </r>
  <r>
    <s v="SI3049"/>
    <m/>
    <s v="STS"/>
    <m/>
    <m/>
    <m/>
    <x v="10"/>
    <m/>
    <m/>
    <x v="4"/>
  </r>
  <r>
    <s v="SI3321"/>
    <m/>
    <s v="STS"/>
    <m/>
    <m/>
    <m/>
    <x v="10"/>
    <m/>
    <m/>
    <x v="4"/>
  </r>
  <r>
    <s v="SI3325"/>
    <m/>
    <s v="STS"/>
    <m/>
    <m/>
    <m/>
    <x v="10"/>
    <m/>
    <m/>
    <x v="4"/>
  </r>
  <r>
    <s v="SI3347"/>
    <m/>
    <s v="STS"/>
    <m/>
    <m/>
    <m/>
    <x v="10"/>
    <m/>
    <m/>
    <x v="4"/>
  </r>
  <r>
    <s v="SI3349"/>
    <m/>
    <s v="STS"/>
    <m/>
    <m/>
    <m/>
    <x v="10"/>
    <m/>
    <m/>
    <x v="4"/>
  </r>
  <r>
    <s v="SI3351"/>
    <m/>
    <s v="STS"/>
    <m/>
    <m/>
    <m/>
    <x v="10"/>
    <m/>
    <m/>
    <x v="4"/>
  </r>
  <r>
    <s v="SI3353"/>
    <m/>
    <s v="STS"/>
    <m/>
    <m/>
    <m/>
    <x v="10"/>
    <m/>
    <m/>
    <x v="4"/>
  </r>
  <r>
    <s v="SI3355"/>
    <m/>
    <s v="STS"/>
    <m/>
    <m/>
    <m/>
    <x v="10"/>
    <m/>
    <m/>
    <x v="4"/>
  </r>
  <r>
    <s v="SI3356"/>
    <m/>
    <s v="STS"/>
    <m/>
    <m/>
    <m/>
    <x v="10"/>
    <m/>
    <m/>
    <x v="4"/>
  </r>
  <r>
    <s v="SI3342"/>
    <m/>
    <s v="STS"/>
    <m/>
    <m/>
    <m/>
    <x v="10"/>
    <m/>
    <m/>
    <x v="4"/>
  </r>
  <r>
    <s v="SI3370"/>
    <m/>
    <s v="STS"/>
    <m/>
    <m/>
    <m/>
    <x v="10"/>
    <m/>
    <m/>
    <x v="4"/>
  </r>
  <r>
    <s v="SI3329"/>
    <m/>
    <s v="STS"/>
    <m/>
    <m/>
    <m/>
    <x v="10"/>
    <m/>
    <m/>
    <x v="4"/>
  </r>
  <r>
    <s v="SI3343"/>
    <m/>
    <s v="STS"/>
    <m/>
    <m/>
    <m/>
    <x v="10"/>
    <m/>
    <m/>
    <x v="4"/>
  </r>
  <r>
    <s v="SI3345"/>
    <m/>
    <s v="STS"/>
    <m/>
    <m/>
    <m/>
    <x v="10"/>
    <m/>
    <m/>
    <x v="4"/>
  </r>
  <r>
    <s v="SP7321"/>
    <m/>
    <s v="JAI"/>
    <m/>
    <m/>
    <m/>
    <x v="10"/>
    <m/>
    <m/>
    <x v="5"/>
  </r>
  <r>
    <s v="BPJM01"/>
    <m/>
    <s v="JAI"/>
    <m/>
    <m/>
    <m/>
    <x v="10"/>
    <m/>
    <m/>
    <x v="5"/>
  </r>
  <r>
    <s v="BPSJ01"/>
    <m/>
    <s v="JAI"/>
    <m/>
    <m/>
    <m/>
    <x v="10"/>
    <m/>
    <m/>
    <x v="5"/>
  </r>
  <r>
    <s v="CAJE01"/>
    <m/>
    <s v="JAI"/>
    <m/>
    <m/>
    <m/>
    <x v="10"/>
    <m/>
    <m/>
    <x v="5"/>
  </r>
  <r>
    <s v="CAJM01"/>
    <m/>
    <s v="JAI"/>
    <m/>
    <m/>
    <m/>
    <x v="10"/>
    <m/>
    <m/>
    <x v="5"/>
  </r>
  <r>
    <s v="CAJP01"/>
    <m/>
    <s v="JAI"/>
    <m/>
    <m/>
    <m/>
    <x v="10"/>
    <m/>
    <m/>
    <x v="5"/>
  </r>
  <r>
    <s v="CAMR04"/>
    <m/>
    <s v="JAI"/>
    <m/>
    <m/>
    <m/>
    <x v="10"/>
    <m/>
    <m/>
    <x v="5"/>
  </r>
  <r>
    <s v="JNJD01"/>
    <m/>
    <s v="JAI"/>
    <m/>
    <m/>
    <m/>
    <x v="10"/>
    <m/>
    <m/>
    <x v="5"/>
  </r>
  <r>
    <s v="SP7820"/>
    <m/>
    <s v="JAI"/>
    <m/>
    <m/>
    <m/>
    <x v="10"/>
    <m/>
    <m/>
    <x v="5"/>
  </r>
  <r>
    <s v="SLSPPN23"/>
    <m/>
    <s v="Q4"/>
    <m/>
    <m/>
    <m/>
    <x v="11"/>
    <m/>
    <m/>
    <x v="0"/>
  </r>
  <r>
    <s v="SLSPJN05"/>
    <m/>
    <s v="Q1"/>
    <m/>
    <m/>
    <m/>
    <x v="11"/>
    <m/>
    <m/>
    <x v="2"/>
  </r>
  <r>
    <s v="BAAI03"/>
    <m/>
    <s v="Q2"/>
    <m/>
    <m/>
    <m/>
    <x v="11"/>
    <m/>
    <m/>
    <x v="1"/>
  </r>
  <r>
    <s v="CRAE02"/>
    <m/>
    <s v="Q2"/>
    <m/>
    <m/>
    <m/>
    <x v="11"/>
    <m/>
    <m/>
    <x v="1"/>
  </r>
  <r>
    <s v="IPRV01"/>
    <m/>
    <s v="Q2"/>
    <m/>
    <m/>
    <m/>
    <x v="11"/>
    <m/>
    <m/>
    <x v="1"/>
  </r>
  <r>
    <s v="DDSN03"/>
    <m/>
    <s v="Q4"/>
    <m/>
    <m/>
    <m/>
    <x v="11"/>
    <m/>
    <m/>
    <x v="0"/>
  </r>
  <r>
    <s v="GMHE01"/>
    <m/>
    <s v="Q1"/>
    <m/>
    <m/>
    <m/>
    <x v="11"/>
    <m/>
    <m/>
    <x v="2"/>
  </r>
  <r>
    <s v="GMRD01"/>
    <m/>
    <s v="Q1"/>
    <m/>
    <m/>
    <m/>
    <x v="11"/>
    <m/>
    <m/>
    <x v="2"/>
  </r>
  <r>
    <s v="GRTA01"/>
    <m/>
    <s v="Q1"/>
    <m/>
    <m/>
    <m/>
    <x v="11"/>
    <m/>
    <m/>
    <x v="2"/>
  </r>
  <r>
    <s v="IQTP01"/>
    <m/>
    <s v="Q1"/>
    <m/>
    <m/>
    <m/>
    <x v="11"/>
    <m/>
    <m/>
    <x v="2"/>
  </r>
  <r>
    <s v="PAVR02"/>
    <m/>
    <s v="Q1"/>
    <m/>
    <m/>
    <m/>
    <x v="11"/>
    <m/>
    <m/>
    <x v="2"/>
  </r>
  <r>
    <s v="SLSPAA06"/>
    <m/>
    <s v="Q1"/>
    <m/>
    <m/>
    <m/>
    <x v="11"/>
    <m/>
    <m/>
    <x v="2"/>
  </r>
  <r>
    <s v="SLSPAA08"/>
    <m/>
    <s v="Q1"/>
    <m/>
    <m/>
    <m/>
    <x v="11"/>
    <m/>
    <m/>
    <x v="2"/>
  </r>
  <r>
    <s v="SLSPAC07"/>
    <m/>
    <s v="Q1"/>
    <m/>
    <m/>
    <m/>
    <x v="11"/>
    <m/>
    <m/>
    <x v="2"/>
  </r>
  <r>
    <s v="SLSPAR08"/>
    <m/>
    <s v="Q1"/>
    <m/>
    <m/>
    <m/>
    <x v="11"/>
    <m/>
    <m/>
    <x v="2"/>
  </r>
  <r>
    <s v="SLSPCE01"/>
    <m/>
    <s v="Q1"/>
    <m/>
    <m/>
    <m/>
    <x v="11"/>
    <m/>
    <m/>
    <x v="2"/>
  </r>
  <r>
    <s v="IPNI02"/>
    <m/>
    <s v="Q2"/>
    <m/>
    <m/>
    <m/>
    <x v="11"/>
    <m/>
    <m/>
    <x v="1"/>
  </r>
  <r>
    <s v="JDJA01"/>
    <m/>
    <s v="Q2"/>
    <m/>
    <m/>
    <m/>
    <x v="11"/>
    <m/>
    <m/>
    <x v="1"/>
  </r>
  <r>
    <s v="SLSPCE04"/>
    <m/>
    <s v="Q1"/>
    <m/>
    <m/>
    <m/>
    <x v="11"/>
    <m/>
    <m/>
    <x v="2"/>
  </r>
  <r>
    <s v="SLSPCE08"/>
    <m/>
    <s v="Q1"/>
    <m/>
    <m/>
    <m/>
    <x v="11"/>
    <m/>
    <m/>
    <x v="2"/>
  </r>
  <r>
    <s v="SLSPCE09"/>
    <m/>
    <s v="Q1"/>
    <m/>
    <m/>
    <m/>
    <x v="11"/>
    <m/>
    <m/>
    <x v="2"/>
  </r>
  <r>
    <s v="MAVV01"/>
    <m/>
    <s v="Q4"/>
    <m/>
    <m/>
    <m/>
    <x v="11"/>
    <m/>
    <m/>
    <x v="0"/>
  </r>
  <r>
    <s v="RGVF01"/>
    <m/>
    <s v="Q4"/>
    <m/>
    <m/>
    <m/>
    <x v="11"/>
    <m/>
    <m/>
    <x v="0"/>
  </r>
  <r>
    <s v="SLSPCI04"/>
    <m/>
    <s v="Q1"/>
    <m/>
    <m/>
    <m/>
    <x v="11"/>
    <m/>
    <m/>
    <x v="2"/>
  </r>
  <r>
    <s v="SLSPCN01"/>
    <m/>
    <s v="Q1"/>
    <m/>
    <m/>
    <m/>
    <x v="11"/>
    <m/>
    <m/>
    <x v="2"/>
  </r>
  <r>
    <s v="SLSPCN04"/>
    <m/>
    <s v="Q1"/>
    <m/>
    <m/>
    <m/>
    <x v="11"/>
    <m/>
    <m/>
    <x v="2"/>
  </r>
  <r>
    <s v="SLSPCN09"/>
    <m/>
    <s v="Q1"/>
    <m/>
    <m/>
    <m/>
    <x v="11"/>
    <m/>
    <m/>
    <x v="2"/>
  </r>
  <r>
    <s v="SLSPIA05"/>
    <m/>
    <s v="Q1"/>
    <m/>
    <m/>
    <m/>
    <x v="11"/>
    <m/>
    <m/>
    <x v="2"/>
  </r>
  <r>
    <s v="SLSPIA06"/>
    <m/>
    <s v="Q1"/>
    <m/>
    <m/>
    <m/>
    <x v="11"/>
    <m/>
    <m/>
    <x v="2"/>
  </r>
  <r>
    <s v="SLSPIG01"/>
    <m/>
    <s v="Q1"/>
    <m/>
    <m/>
    <m/>
    <x v="11"/>
    <m/>
    <m/>
    <x v="2"/>
  </r>
  <r>
    <s v="OSRE01"/>
    <m/>
    <s v="Q2"/>
    <m/>
    <m/>
    <m/>
    <x v="11"/>
    <m/>
    <m/>
    <x v="1"/>
  </r>
  <r>
    <s v="SLOSVC01"/>
    <m/>
    <s v="Q2"/>
    <m/>
    <m/>
    <m/>
    <x v="11"/>
    <m/>
    <m/>
    <x v="1"/>
  </r>
  <r>
    <s v="SLOSAR01"/>
    <m/>
    <s v="Q2"/>
    <m/>
    <m/>
    <m/>
    <x v="11"/>
    <m/>
    <m/>
    <x v="1"/>
  </r>
  <r>
    <s v="SLOSRO01"/>
    <m/>
    <s v="Q2"/>
    <m/>
    <m/>
    <m/>
    <x v="11"/>
    <m/>
    <m/>
    <x v="1"/>
  </r>
  <r>
    <s v="SLSPIT07"/>
    <m/>
    <s v="Q1"/>
    <m/>
    <m/>
    <m/>
    <x v="11"/>
    <m/>
    <m/>
    <x v="2"/>
  </r>
  <r>
    <s v="SLSPIT08"/>
    <m/>
    <s v="Q1"/>
    <m/>
    <m/>
    <m/>
    <x v="11"/>
    <m/>
    <m/>
    <x v="2"/>
  </r>
  <r>
    <s v="SLSPIT09"/>
    <m/>
    <s v="Q1"/>
    <m/>
    <m/>
    <m/>
    <x v="11"/>
    <m/>
    <m/>
    <x v="2"/>
  </r>
  <r>
    <s v="SACT01"/>
    <m/>
    <s v="Q4"/>
    <m/>
    <m/>
    <m/>
    <x v="11"/>
    <m/>
    <m/>
    <x v="0"/>
  </r>
  <r>
    <s v="SLSPAI04"/>
    <m/>
    <s v="Q3"/>
    <m/>
    <m/>
    <m/>
    <x v="11"/>
    <m/>
    <m/>
    <x v="3"/>
  </r>
  <r>
    <s v="SAPI31"/>
    <m/>
    <s v="Q4"/>
    <m/>
    <m/>
    <m/>
    <x v="11"/>
    <m/>
    <m/>
    <x v="0"/>
  </r>
  <r>
    <s v="SBPT01"/>
    <m/>
    <s v="Q4"/>
    <m/>
    <m/>
    <m/>
    <x v="11"/>
    <m/>
    <m/>
    <x v="0"/>
  </r>
  <r>
    <s v="SBRR01"/>
    <m/>
    <s v="Q4"/>
    <m/>
    <m/>
    <m/>
    <x v="11"/>
    <m/>
    <m/>
    <x v="0"/>
  </r>
  <r>
    <s v="SLSPBV31"/>
    <m/>
    <s v="Q4"/>
    <m/>
    <m/>
    <m/>
    <x v="11"/>
    <m/>
    <m/>
    <x v="0"/>
  </r>
  <r>
    <s v="SLSPCO13"/>
    <m/>
    <s v="Q4"/>
    <m/>
    <m/>
    <m/>
    <x v="11"/>
    <m/>
    <m/>
    <x v="0"/>
  </r>
  <r>
    <s v="SLSPCO20"/>
    <m/>
    <s v="Q4"/>
    <m/>
    <m/>
    <m/>
    <x v="11"/>
    <m/>
    <m/>
    <x v="0"/>
  </r>
  <r>
    <s v="SLSNAH01"/>
    <m/>
    <s v="Q2"/>
    <m/>
    <m/>
    <m/>
    <x v="11"/>
    <m/>
    <m/>
    <x v="1"/>
  </r>
  <r>
    <s v="SLSPCO27"/>
    <m/>
    <s v="Q4"/>
    <m/>
    <m/>
    <m/>
    <x v="11"/>
    <m/>
    <m/>
    <x v="0"/>
  </r>
  <r>
    <s v="SLSPPH01"/>
    <m/>
    <s v="Q1"/>
    <m/>
    <m/>
    <m/>
    <x v="11"/>
    <m/>
    <m/>
    <x v="2"/>
  </r>
  <r>
    <s v="SLSPBS03"/>
    <m/>
    <s v="Q2"/>
    <m/>
    <m/>
    <m/>
    <x v="11"/>
    <m/>
    <m/>
    <x v="1"/>
  </r>
  <r>
    <s v="SLSPBU09"/>
    <m/>
    <s v="Q3"/>
    <m/>
    <m/>
    <m/>
    <x v="11"/>
    <m/>
    <m/>
    <x v="3"/>
  </r>
  <r>
    <s v="SLSPCS01"/>
    <m/>
    <s v="Q4"/>
    <m/>
    <m/>
    <m/>
    <x v="11"/>
    <m/>
    <m/>
    <x v="0"/>
  </r>
  <r>
    <s v="SLSPCS02"/>
    <m/>
    <s v="Q4"/>
    <m/>
    <m/>
    <m/>
    <x v="11"/>
    <m/>
    <m/>
    <x v="0"/>
  </r>
  <r>
    <s v="SLSPCS12"/>
    <m/>
    <s v="Q4"/>
    <m/>
    <m/>
    <m/>
    <x v="11"/>
    <m/>
    <m/>
    <x v="0"/>
  </r>
  <r>
    <s v="SLSPBU16"/>
    <m/>
    <s v="Q3"/>
    <m/>
    <m/>
    <m/>
    <x v="11"/>
    <m/>
    <m/>
    <x v="3"/>
  </r>
  <r>
    <s v="SLSPPH05"/>
    <m/>
    <s v="Q1"/>
    <m/>
    <m/>
    <m/>
    <x v="11"/>
    <m/>
    <m/>
    <x v="2"/>
  </r>
  <r>
    <s v="SLSPCD07"/>
    <m/>
    <s v="Q3"/>
    <m/>
    <m/>
    <m/>
    <x v="11"/>
    <m/>
    <m/>
    <x v="3"/>
  </r>
  <r>
    <s v="SLSPCD15"/>
    <m/>
    <s v="Q3"/>
    <m/>
    <m/>
    <m/>
    <x v="11"/>
    <m/>
    <m/>
    <x v="3"/>
  </r>
  <r>
    <s v="SLSPCG01"/>
    <m/>
    <s v="Q3"/>
    <m/>
    <m/>
    <m/>
    <x v="11"/>
    <m/>
    <m/>
    <x v="3"/>
  </r>
  <r>
    <s v="SLSPPR02"/>
    <m/>
    <s v="Q1"/>
    <m/>
    <m/>
    <m/>
    <x v="11"/>
    <m/>
    <m/>
    <x v="2"/>
  </r>
  <r>
    <s v="SLSPJP05"/>
    <m/>
    <s v="Q4"/>
    <m/>
    <m/>
    <m/>
    <x v="11"/>
    <m/>
    <m/>
    <x v="0"/>
  </r>
  <r>
    <s v="SLSPJP06"/>
    <m/>
    <s v="Q4"/>
    <m/>
    <m/>
    <m/>
    <x v="11"/>
    <m/>
    <m/>
    <x v="0"/>
  </r>
  <r>
    <s v="SLSPJP08"/>
    <m/>
    <s v="Q4"/>
    <m/>
    <m/>
    <m/>
    <x v="11"/>
    <m/>
    <m/>
    <x v="0"/>
  </r>
  <r>
    <s v="SLSPSB07"/>
    <m/>
    <s v="Q1"/>
    <m/>
    <m/>
    <m/>
    <x v="11"/>
    <m/>
    <m/>
    <x v="2"/>
  </r>
  <r>
    <s v="SLSPSB08"/>
    <m/>
    <s v="Q1"/>
    <m/>
    <m/>
    <m/>
    <x v="11"/>
    <m/>
    <m/>
    <x v="2"/>
  </r>
  <r>
    <s v="SLSPCM02"/>
    <m/>
    <s v="Q3"/>
    <m/>
    <m/>
    <m/>
    <x v="11"/>
    <m/>
    <m/>
    <x v="3"/>
  </r>
  <r>
    <s v="SLSPCM06"/>
    <m/>
    <s v="Q3"/>
    <m/>
    <m/>
    <m/>
    <x v="11"/>
    <m/>
    <m/>
    <x v="3"/>
  </r>
  <r>
    <s v="SLSPJP13"/>
    <m/>
    <s v="Q4"/>
    <m/>
    <m/>
    <m/>
    <x v="11"/>
    <m/>
    <m/>
    <x v="0"/>
  </r>
  <r>
    <s v="SLSPJA02"/>
    <m/>
    <s v="Q2"/>
    <m/>
    <m/>
    <m/>
    <x v="11"/>
    <m/>
    <m/>
    <x v="1"/>
  </r>
  <r>
    <s v="SLSPJA03"/>
    <m/>
    <s v="Q2"/>
    <m/>
    <m/>
    <m/>
    <x v="11"/>
    <m/>
    <m/>
    <x v="1"/>
  </r>
  <r>
    <s v="SLSPSL01"/>
    <m/>
    <s v="Q1"/>
    <m/>
    <m/>
    <m/>
    <x v="11"/>
    <m/>
    <m/>
    <x v="2"/>
  </r>
  <r>
    <s v="SLSPCR09"/>
    <m/>
    <s v="Q3"/>
    <m/>
    <m/>
    <m/>
    <x v="11"/>
    <m/>
    <m/>
    <x v="3"/>
  </r>
  <r>
    <s v="SLSPLB13"/>
    <m/>
    <s v="Q4"/>
    <m/>
    <m/>
    <m/>
    <x v="11"/>
    <m/>
    <m/>
    <x v="0"/>
  </r>
  <r>
    <s v="SLSPLP09"/>
    <m/>
    <s v="Q2"/>
    <m/>
    <m/>
    <m/>
    <x v="11"/>
    <m/>
    <m/>
    <x v="1"/>
  </r>
  <r>
    <s v="SLSPIB01"/>
    <m/>
    <s v="Q3"/>
    <m/>
    <m/>
    <m/>
    <x v="11"/>
    <m/>
    <m/>
    <x v="3"/>
  </r>
  <r>
    <s v="SLSPIB02"/>
    <m/>
    <s v="Q3"/>
    <m/>
    <m/>
    <m/>
    <x v="11"/>
    <m/>
    <m/>
    <x v="3"/>
  </r>
  <r>
    <s v="SLSPIB07"/>
    <m/>
    <s v="Q3"/>
    <m/>
    <m/>
    <m/>
    <x v="11"/>
    <m/>
    <m/>
    <x v="3"/>
  </r>
  <r>
    <s v="SLSPIB10"/>
    <m/>
    <s v="Q3"/>
    <m/>
    <m/>
    <m/>
    <x v="11"/>
    <m/>
    <m/>
    <x v="3"/>
  </r>
  <r>
    <s v="SLSPIB18"/>
    <m/>
    <s v="Q3"/>
    <m/>
    <m/>
    <m/>
    <x v="11"/>
    <m/>
    <m/>
    <x v="3"/>
  </r>
  <r>
    <s v="SLSPRP02"/>
    <m/>
    <s v="Q2"/>
    <m/>
    <m/>
    <m/>
    <x v="11"/>
    <m/>
    <m/>
    <x v="1"/>
  </r>
  <r>
    <s v="SLSPPA05"/>
    <m/>
    <s v="Q4"/>
    <m/>
    <m/>
    <m/>
    <x v="11"/>
    <m/>
    <m/>
    <x v="0"/>
  </r>
  <r>
    <s v="SLSPPA06"/>
    <m/>
    <s v="Q4"/>
    <m/>
    <m/>
    <m/>
    <x v="11"/>
    <m/>
    <m/>
    <x v="0"/>
  </r>
  <r>
    <s v="SLSPSA03"/>
    <m/>
    <s v="Q4"/>
    <m/>
    <m/>
    <m/>
    <x v="11"/>
    <m/>
    <m/>
    <x v="0"/>
  </r>
  <r>
    <s v="SLSPSA08"/>
    <m/>
    <s v="Q4"/>
    <m/>
    <m/>
    <m/>
    <x v="11"/>
    <m/>
    <m/>
    <x v="0"/>
  </r>
  <r>
    <s v="SLSPTR03"/>
    <m/>
    <s v="Q1"/>
    <m/>
    <m/>
    <m/>
    <x v="11"/>
    <m/>
    <m/>
    <x v="2"/>
  </r>
  <r>
    <s v="SLSPJN06"/>
    <m/>
    <s v="Q3"/>
    <m/>
    <m/>
    <m/>
    <x v="11"/>
    <m/>
    <m/>
    <x v="3"/>
  </r>
  <r>
    <s v="SLSPTT14"/>
    <m/>
    <s v="Q1"/>
    <m/>
    <m/>
    <m/>
    <x v="11"/>
    <m/>
    <m/>
    <x v="2"/>
  </r>
  <r>
    <s v="SLSPJN08"/>
    <m/>
    <s v="Q3"/>
    <m/>
    <m/>
    <m/>
    <x v="11"/>
    <m/>
    <m/>
    <x v="3"/>
  </r>
  <r>
    <s v="SLSPVD05"/>
    <m/>
    <s v="Q1"/>
    <m/>
    <m/>
    <m/>
    <x v="11"/>
    <m/>
    <m/>
    <x v="2"/>
  </r>
  <r>
    <s v="SLSPVD06"/>
    <m/>
    <s v="Q1"/>
    <m/>
    <m/>
    <m/>
    <x v="11"/>
    <m/>
    <m/>
    <x v="2"/>
  </r>
  <r>
    <s v="SLSPSA10"/>
    <m/>
    <s v="Q4"/>
    <m/>
    <m/>
    <m/>
    <x v="11"/>
    <m/>
    <m/>
    <x v="0"/>
  </r>
  <r>
    <s v="SLSPSC03"/>
    <m/>
    <s v="Q4"/>
    <m/>
    <m/>
    <m/>
    <x v="11"/>
    <m/>
    <m/>
    <x v="0"/>
  </r>
  <r>
    <s v="SLSPJQ11"/>
    <m/>
    <s v="Q3"/>
    <m/>
    <m/>
    <m/>
    <x v="11"/>
    <m/>
    <m/>
    <x v="3"/>
  </r>
  <r>
    <s v="SLSPSD09"/>
    <m/>
    <s v="Q4"/>
    <m/>
    <m/>
    <m/>
    <x v="11"/>
    <m/>
    <m/>
    <x v="0"/>
  </r>
  <r>
    <s v="SPSD17"/>
    <m/>
    <s v="Q4"/>
    <m/>
    <m/>
    <m/>
    <x v="11"/>
    <m/>
    <m/>
    <x v="0"/>
  </r>
  <r>
    <s v="SLSPJQ22"/>
    <m/>
    <s v="Q3"/>
    <m/>
    <m/>
    <m/>
    <x v="11"/>
    <m/>
    <m/>
    <x v="3"/>
  </r>
  <r>
    <s v="SLSPJQ26"/>
    <m/>
    <s v="Q3"/>
    <m/>
    <m/>
    <m/>
    <x v="11"/>
    <m/>
    <m/>
    <x v="3"/>
  </r>
  <r>
    <s v="SLSPVM05"/>
    <m/>
    <s v="Q4"/>
    <m/>
    <m/>
    <m/>
    <x v="11"/>
    <m/>
    <m/>
    <x v="0"/>
  </r>
  <r>
    <s v="SLSPPZ09"/>
    <m/>
    <s v="Q2"/>
    <m/>
    <m/>
    <m/>
    <x v="11"/>
    <m/>
    <m/>
    <x v="1"/>
  </r>
  <r>
    <s v="SLSPVM07"/>
    <m/>
    <s v="Q4"/>
    <m/>
    <m/>
    <m/>
    <x v="11"/>
    <m/>
    <m/>
    <x v="0"/>
  </r>
  <r>
    <s v="SLSPVM16"/>
    <m/>
    <s v="Q4"/>
    <m/>
    <m/>
    <m/>
    <x v="11"/>
    <m/>
    <m/>
    <x v="0"/>
  </r>
  <r>
    <s v="SLSPMM11"/>
    <m/>
    <s v="Q3"/>
    <m/>
    <m/>
    <m/>
    <x v="11"/>
    <m/>
    <m/>
    <x v="3"/>
  </r>
  <r>
    <s v="SLSPMM12"/>
    <m/>
    <s v="Q3"/>
    <m/>
    <m/>
    <m/>
    <x v="11"/>
    <m/>
    <m/>
    <x v="3"/>
  </r>
  <r>
    <s v="SLSPMM20"/>
    <m/>
    <s v="Q3"/>
    <m/>
    <m/>
    <m/>
    <x v="11"/>
    <m/>
    <m/>
    <x v="3"/>
  </r>
  <r>
    <s v="SLSPVM27"/>
    <m/>
    <s v="Q4"/>
    <m/>
    <m/>
    <m/>
    <x v="11"/>
    <m/>
    <m/>
    <x v="0"/>
  </r>
  <r>
    <s v="SLSPVM30"/>
    <m/>
    <s v="Q4"/>
    <m/>
    <m/>
    <m/>
    <x v="11"/>
    <m/>
    <m/>
    <x v="0"/>
  </r>
  <r>
    <s v="SLSPRE23"/>
    <m/>
    <s v="Q4"/>
    <m/>
    <m/>
    <m/>
    <x v="11"/>
    <m/>
    <m/>
    <x v="0"/>
  </r>
  <r>
    <s v="SLSPMR12"/>
    <m/>
    <s v="Q3"/>
    <m/>
    <m/>
    <m/>
    <x v="11"/>
    <m/>
    <m/>
    <x v="3"/>
  </r>
  <r>
    <s v="SLSPPZ16"/>
    <m/>
    <s v="Q2"/>
    <m/>
    <m/>
    <m/>
    <x v="11"/>
    <m/>
    <m/>
    <x v="1"/>
  </r>
  <r>
    <s v="SLSPPA01"/>
    <m/>
    <s v="Q3"/>
    <m/>
    <m/>
    <m/>
    <x v="11"/>
    <m/>
    <m/>
    <x v="3"/>
  </r>
  <r>
    <s v="SLSPPA02"/>
    <m/>
    <s v="Q3"/>
    <m/>
    <m/>
    <m/>
    <x v="11"/>
    <m/>
    <m/>
    <x v="3"/>
  </r>
  <r>
    <s v="SLSPPN05"/>
    <m/>
    <s v="Q3"/>
    <m/>
    <m/>
    <m/>
    <x v="11"/>
    <m/>
    <m/>
    <x v="3"/>
  </r>
  <r>
    <s v="SP8060"/>
    <m/>
    <s v="Q4"/>
    <m/>
    <m/>
    <m/>
    <x v="11"/>
    <m/>
    <m/>
    <x v="0"/>
  </r>
  <r>
    <s v="SLSPSD10"/>
    <m/>
    <s v="Q3"/>
    <m/>
    <m/>
    <m/>
    <x v="11"/>
    <m/>
    <m/>
    <x v="3"/>
  </r>
  <r>
    <s v="SP4027"/>
    <m/>
    <s v="Q1"/>
    <m/>
    <m/>
    <m/>
    <x v="11"/>
    <m/>
    <m/>
    <x v="2"/>
  </r>
  <r>
    <s v="SLSPVG16"/>
    <m/>
    <s v="Q2"/>
    <m/>
    <m/>
    <m/>
    <x v="11"/>
    <m/>
    <m/>
    <x v="1"/>
  </r>
  <r>
    <s v="SP8219"/>
    <m/>
    <s v="Q4"/>
    <m/>
    <m/>
    <m/>
    <x v="11"/>
    <m/>
    <m/>
    <x v="0"/>
  </r>
  <r>
    <s v="SLGRPB05"/>
    <m/>
    <s v="Q1"/>
    <m/>
    <m/>
    <m/>
    <x v="11"/>
    <m/>
    <m/>
    <x v="2"/>
  </r>
  <r>
    <s v="SLDDMH02"/>
    <m/>
    <s v="Q4"/>
    <m/>
    <m/>
    <m/>
    <x v="11"/>
    <m/>
    <m/>
    <x v="0"/>
  </r>
  <r>
    <s v="SLGRVS03"/>
    <m/>
    <s v="Q1"/>
    <m/>
    <m/>
    <m/>
    <x v="11"/>
    <m/>
    <m/>
    <x v="2"/>
  </r>
  <r>
    <s v="GSCT01"/>
    <m/>
    <s v="BRU"/>
    <m/>
    <m/>
    <m/>
    <x v="3"/>
    <m/>
    <m/>
    <x v="7"/>
  </r>
  <r>
    <s v="GSRD01"/>
    <m/>
    <s v="BRU"/>
    <m/>
    <m/>
    <m/>
    <x v="5"/>
    <m/>
    <m/>
    <x v="7"/>
  </r>
  <r>
    <s v="GSRD02"/>
    <m/>
    <s v="BRU"/>
    <m/>
    <s v="BRU"/>
    <s v="REINALDO SOARES CAMARGO"/>
    <x v="1"/>
    <d v="2017-12-18T00:00:00"/>
    <d v="2018-01-04T00:00:00"/>
    <x v="7"/>
  </r>
  <r>
    <s v="DNCT02"/>
    <m/>
    <s v="BRU"/>
    <m/>
    <m/>
    <m/>
    <x v="7"/>
    <m/>
    <m/>
    <x v="7"/>
  </r>
  <r>
    <s v="AGCT01"/>
    <m/>
    <s v="BRU"/>
    <m/>
    <m/>
    <m/>
    <x v="7"/>
    <m/>
    <m/>
    <x v="7"/>
  </r>
  <r>
    <s v="NBRD01"/>
    <m/>
    <s v="BRU"/>
    <m/>
    <m/>
    <m/>
    <x v="4"/>
    <m/>
    <m/>
    <x v="7"/>
  </r>
  <r>
    <s v="NBCT01"/>
    <m/>
    <s v="BRU"/>
    <m/>
    <m/>
    <m/>
    <x v="5"/>
    <m/>
    <m/>
    <x v="7"/>
  </r>
  <r>
    <s v="AWCT01"/>
    <m/>
    <s v="BRU"/>
    <m/>
    <m/>
    <m/>
    <x v="3"/>
    <m/>
    <m/>
    <x v="7"/>
  </r>
  <r>
    <s v="AECT01"/>
    <m/>
    <s v="BRU"/>
    <m/>
    <m/>
    <m/>
    <x v="7"/>
    <m/>
    <m/>
    <x v="7"/>
  </r>
  <r>
    <s v="AERD01"/>
    <m/>
    <s v="BRU"/>
    <m/>
    <m/>
    <m/>
    <x v="7"/>
    <m/>
    <m/>
    <x v="7"/>
  </r>
  <r>
    <s v="AFRD02"/>
    <m/>
    <s v="BRU"/>
    <m/>
    <m/>
    <m/>
    <x v="3"/>
    <m/>
    <m/>
    <x v="7"/>
  </r>
  <r>
    <s v="AFCT01"/>
    <m/>
    <s v="BRU"/>
    <m/>
    <m/>
    <m/>
    <x v="4"/>
    <m/>
    <m/>
    <x v="7"/>
  </r>
  <r>
    <s v="AVJE01"/>
    <m/>
    <s v="BRU"/>
    <m/>
    <m/>
    <m/>
    <x v="9"/>
    <m/>
    <m/>
    <x v="7"/>
  </r>
  <r>
    <s v="AVRD01"/>
    <m/>
    <s v="BRU"/>
    <m/>
    <m/>
    <m/>
    <x v="3"/>
    <m/>
    <m/>
    <x v="7"/>
  </r>
  <r>
    <s v="AVRD02"/>
    <m/>
    <s v="BRU"/>
    <m/>
    <m/>
    <m/>
    <x v="3"/>
    <m/>
    <m/>
    <x v="7"/>
  </r>
  <r>
    <s v="AVBB01"/>
    <m/>
    <s v="BRU"/>
    <m/>
    <m/>
    <m/>
    <x v="7"/>
    <m/>
    <m/>
    <x v="7"/>
  </r>
  <r>
    <s v="AVCT01"/>
    <m/>
    <s v="BRU"/>
    <m/>
    <m/>
    <m/>
    <x v="3"/>
    <m/>
    <m/>
    <x v="7"/>
  </r>
  <r>
    <s v="QCCT01"/>
    <m/>
    <s v="BRU"/>
    <m/>
    <m/>
    <m/>
    <x v="10"/>
    <m/>
    <m/>
    <x v="7"/>
  </r>
  <r>
    <s v="SI4170"/>
    <m/>
    <s v="BRU"/>
    <m/>
    <m/>
    <m/>
    <x v="7"/>
    <m/>
    <m/>
    <x v="7"/>
  </r>
  <r>
    <s v="BNCT01"/>
    <m/>
    <s v="BRU"/>
    <m/>
    <m/>
    <m/>
    <x v="5"/>
    <m/>
    <m/>
    <x v="7"/>
  </r>
  <r>
    <s v="BECT01"/>
    <m/>
    <s v="BRU"/>
    <m/>
    <s v="BRU"/>
    <s v="REINALDO SOARES CAMARGO"/>
    <x v="1"/>
    <s v="REPROGRAMAR"/>
    <s v="REPROGRAMAR"/>
    <x v="7"/>
  </r>
  <r>
    <s v="BERD01"/>
    <m/>
    <s v="BRU"/>
    <m/>
    <m/>
    <m/>
    <x v="9"/>
    <m/>
    <m/>
    <x v="7"/>
  </r>
  <r>
    <s v="BERD02"/>
    <m/>
    <s v="BRU"/>
    <m/>
    <m/>
    <m/>
    <x v="5"/>
    <m/>
    <m/>
    <x v="7"/>
  </r>
  <r>
    <s v="BERD03"/>
    <m/>
    <s v="BRU"/>
    <m/>
    <m/>
    <m/>
    <x v="6"/>
    <m/>
    <m/>
    <x v="7"/>
  </r>
  <r>
    <s v="KPCT01"/>
    <m/>
    <s v="BRU"/>
    <m/>
    <s v="BRU"/>
    <s v="REINALDO SOARES CAMARGO"/>
    <x v="1"/>
    <s v="REPROGRAMAR"/>
    <s v="REPROGRAMAR"/>
    <x v="7"/>
  </r>
  <r>
    <s v="KPRD01"/>
    <m/>
    <s v="BRU"/>
    <m/>
    <m/>
    <m/>
    <x v="0"/>
    <m/>
    <m/>
    <x v="7"/>
  </r>
  <r>
    <s v="BKCT01"/>
    <m/>
    <s v="BRU"/>
    <m/>
    <m/>
    <m/>
    <x v="8"/>
    <m/>
    <m/>
    <x v="7"/>
  </r>
  <r>
    <s v="OFCT01"/>
    <m/>
    <s v="BRU"/>
    <m/>
    <m/>
    <m/>
    <x v="4"/>
    <m/>
    <m/>
    <x v="7"/>
  </r>
  <r>
    <s v="BYCT01"/>
    <m/>
    <s v="BRU"/>
    <m/>
    <m/>
    <m/>
    <x v="5"/>
    <m/>
    <m/>
    <x v="7"/>
  </r>
  <r>
    <s v="BYCT02"/>
    <m/>
    <s v="BRU"/>
    <m/>
    <m/>
    <m/>
    <x v="3"/>
    <m/>
    <m/>
    <x v="7"/>
  </r>
  <r>
    <s v="OTCT02"/>
    <m/>
    <s v="BRU"/>
    <m/>
    <m/>
    <m/>
    <x v="10"/>
    <m/>
    <m/>
    <x v="7"/>
  </r>
  <r>
    <s v="OTRD01"/>
    <m/>
    <s v="BRU"/>
    <m/>
    <m/>
    <m/>
    <x v="4"/>
    <m/>
    <m/>
    <x v="7"/>
  </r>
  <r>
    <s v="OTRD02"/>
    <m/>
    <s v="BRU"/>
    <m/>
    <m/>
    <m/>
    <x v="8"/>
    <m/>
    <m/>
    <x v="7"/>
  </r>
  <r>
    <s v="OTRD03"/>
    <m/>
    <s v="BRU"/>
    <m/>
    <m/>
    <m/>
    <x v="8"/>
    <m/>
    <m/>
    <x v="7"/>
  </r>
  <r>
    <s v="OTRD04"/>
    <m/>
    <s v="BRU"/>
    <m/>
    <m/>
    <m/>
    <x v="4"/>
    <m/>
    <m/>
    <x v="7"/>
  </r>
  <r>
    <s v="OTCT03"/>
    <m/>
    <s v="BRU"/>
    <m/>
    <m/>
    <m/>
    <x v="4"/>
    <m/>
    <m/>
    <x v="7"/>
  </r>
  <r>
    <s v="BRAM01"/>
    <m/>
    <s v="BRU"/>
    <m/>
    <m/>
    <m/>
    <x v="6"/>
    <m/>
    <m/>
    <x v="7"/>
  </r>
  <r>
    <s v="BRCS01"/>
    <m/>
    <s v="BRU"/>
    <m/>
    <m/>
    <m/>
    <x v="7"/>
    <m/>
    <m/>
    <x v="7"/>
  </r>
  <r>
    <s v="SI4005"/>
    <m/>
    <s v="BRU"/>
    <m/>
    <m/>
    <m/>
    <x v="7"/>
    <m/>
    <m/>
    <x v="7"/>
  </r>
  <r>
    <s v="BRJC01"/>
    <m/>
    <s v="BRU"/>
    <m/>
    <s v="BRU"/>
    <s v="REINALDO SOARES CAMARGO"/>
    <x v="1"/>
    <d v="2017-12-18T00:00:00"/>
    <d v="2018-01-05T00:00:00"/>
    <x v="7"/>
  </r>
  <r>
    <s v="BRJF01"/>
    <m/>
    <s v="BRU"/>
    <m/>
    <m/>
    <m/>
    <x v="0"/>
    <m/>
    <m/>
    <x v="7"/>
  </r>
  <r>
    <s v="BRPC01"/>
    <m/>
    <s v="BRU"/>
    <m/>
    <s v="BRU"/>
    <s v="REINALDO SOARES CAMARGO"/>
    <x v="1"/>
    <d v="2017-12-18T00:00:00"/>
    <d v="2018-01-04T00:00:00"/>
    <x v="7"/>
  </r>
  <r>
    <s v="BRSJ01"/>
    <m/>
    <s v="BRU"/>
    <m/>
    <m/>
    <m/>
    <x v="11"/>
    <m/>
    <m/>
    <x v="7"/>
  </r>
  <r>
    <s v="BRST01"/>
    <m/>
    <s v="BRU"/>
    <m/>
    <m/>
    <m/>
    <x v="0"/>
    <m/>
    <m/>
    <x v="7"/>
  </r>
  <r>
    <s v="BRVA01"/>
    <m/>
    <s v="BRU"/>
    <m/>
    <m/>
    <m/>
    <x v="2"/>
    <m/>
    <m/>
    <x v="7"/>
  </r>
  <r>
    <s v="BRUN01"/>
    <m/>
    <s v="BRU"/>
    <m/>
    <s v="BRU"/>
    <s v="REINALDO SOARES CAMARGO"/>
    <x v="1"/>
    <d v="2017-12-26T00:00:00"/>
    <d v="2018-01-03T00:00:00"/>
    <x v="7"/>
  </r>
  <r>
    <s v="BRJN02"/>
    <m/>
    <s v="BRU"/>
    <m/>
    <m/>
    <m/>
    <x v="10"/>
    <m/>
    <m/>
    <x v="7"/>
  </r>
  <r>
    <s v="BRVA03"/>
    <m/>
    <s v="BRU"/>
    <m/>
    <m/>
    <m/>
    <x v="11"/>
    <m/>
    <m/>
    <x v="7"/>
  </r>
  <r>
    <s v="BBRU01"/>
    <m/>
    <s v="BRU"/>
    <m/>
    <m/>
    <m/>
    <x v="3"/>
    <m/>
    <m/>
    <x v="7"/>
  </r>
  <r>
    <s v="BRAC01"/>
    <m/>
    <s v="BRU"/>
    <m/>
    <m/>
    <m/>
    <x v="11"/>
    <m/>
    <m/>
    <x v="7"/>
  </r>
  <r>
    <s v="BRSL05"/>
    <m/>
    <s v="BRU"/>
    <m/>
    <m/>
    <m/>
    <x v="11"/>
    <m/>
    <m/>
    <x v="7"/>
  </r>
  <r>
    <s v="BRJF02"/>
    <m/>
    <s v="BRU"/>
    <m/>
    <m/>
    <m/>
    <x v="9"/>
    <m/>
    <m/>
    <x v="7"/>
  </r>
  <r>
    <s v="BRUN02"/>
    <m/>
    <s v="BRU"/>
    <m/>
    <m/>
    <m/>
    <x v="11"/>
    <m/>
    <m/>
    <x v="7"/>
  </r>
  <r>
    <s v="BRBV02"/>
    <m/>
    <s v="BRU"/>
    <m/>
    <m/>
    <m/>
    <x v="11"/>
    <m/>
    <m/>
    <x v="7"/>
  </r>
  <r>
    <s v="BRJN04"/>
    <m/>
    <s v="BRU"/>
    <m/>
    <m/>
    <m/>
    <x v="11"/>
    <m/>
    <m/>
    <x v="7"/>
  </r>
  <r>
    <s v="BRCT02"/>
    <m/>
    <s v="BRU"/>
    <m/>
    <m/>
    <m/>
    <x v="8"/>
    <m/>
    <m/>
    <x v="7"/>
  </r>
  <r>
    <s v="BRNN01"/>
    <m/>
    <s v="BRU"/>
    <m/>
    <m/>
    <m/>
    <x v="4"/>
    <m/>
    <m/>
    <x v="7"/>
  </r>
  <r>
    <s v="BUMR02"/>
    <m/>
    <s v="BRU"/>
    <m/>
    <m/>
    <m/>
    <x v="3"/>
    <m/>
    <m/>
    <x v="7"/>
  </r>
  <r>
    <s v="BUPC01"/>
    <m/>
    <s v="BRU"/>
    <m/>
    <m/>
    <m/>
    <x v="2"/>
    <m/>
    <m/>
    <x v="7"/>
  </r>
  <r>
    <s v="BURD02"/>
    <m/>
    <s v="BRU"/>
    <m/>
    <m/>
    <m/>
    <x v="6"/>
    <m/>
    <m/>
    <x v="7"/>
  </r>
  <r>
    <s v="BURD04"/>
    <m/>
    <s v="BRU"/>
    <m/>
    <m/>
    <m/>
    <x v="6"/>
    <m/>
    <m/>
    <x v="7"/>
  </r>
  <r>
    <s v="BURD05"/>
    <m/>
    <s v="BRU"/>
    <m/>
    <m/>
    <m/>
    <x v="3"/>
    <m/>
    <m/>
    <x v="7"/>
  </r>
  <r>
    <s v="BUVA01"/>
    <m/>
    <s v="BRU"/>
    <m/>
    <m/>
    <m/>
    <x v="6"/>
    <m/>
    <m/>
    <x v="7"/>
  </r>
  <r>
    <s v="BUVE01"/>
    <m/>
    <s v="BRU"/>
    <m/>
    <m/>
    <m/>
    <x v="5"/>
    <m/>
    <m/>
    <x v="7"/>
  </r>
  <r>
    <s v="BUVP01"/>
    <m/>
    <s v="BRU"/>
    <m/>
    <m/>
    <m/>
    <x v="5"/>
    <m/>
    <m/>
    <x v="7"/>
  </r>
  <r>
    <s v="BULG01"/>
    <m/>
    <s v="BRU"/>
    <m/>
    <m/>
    <m/>
    <x v="9"/>
    <m/>
    <m/>
    <x v="7"/>
  </r>
  <r>
    <s v="BUCP01"/>
    <m/>
    <s v="BRU"/>
    <m/>
    <m/>
    <m/>
    <x v="8"/>
    <m/>
    <m/>
    <x v="7"/>
  </r>
  <r>
    <s v="BUJP01"/>
    <m/>
    <s v="BRU"/>
    <m/>
    <m/>
    <m/>
    <x v="3"/>
    <m/>
    <m/>
    <x v="7"/>
  </r>
  <r>
    <s v="BUAE01"/>
    <m/>
    <s v="BRU"/>
    <m/>
    <m/>
    <m/>
    <x v="2"/>
    <m/>
    <m/>
    <x v="7"/>
  </r>
  <r>
    <s v="SI4190"/>
    <m/>
    <s v="BRU"/>
    <m/>
    <m/>
    <m/>
    <x v="9"/>
    <m/>
    <m/>
    <x v="7"/>
  </r>
  <r>
    <s v="CFCT01"/>
    <m/>
    <s v="BRU"/>
    <m/>
    <m/>
    <m/>
    <x v="10"/>
    <m/>
    <m/>
    <x v="7"/>
  </r>
  <r>
    <s v="CFMR01"/>
    <m/>
    <s v="BRU"/>
    <m/>
    <m/>
    <m/>
    <x v="6"/>
    <m/>
    <m/>
    <x v="7"/>
  </r>
  <r>
    <s v="HARD01"/>
    <m/>
    <s v="BRU"/>
    <m/>
    <m/>
    <m/>
    <x v="0"/>
    <m/>
    <m/>
    <x v="7"/>
  </r>
  <r>
    <s v="QMCT02"/>
    <m/>
    <s v="BRU"/>
    <m/>
    <m/>
    <m/>
    <x v="11"/>
    <m/>
    <m/>
    <x v="7"/>
  </r>
  <r>
    <s v="ONRD01"/>
    <m/>
    <s v="BRU"/>
    <m/>
    <m/>
    <m/>
    <x v="9"/>
    <m/>
    <m/>
    <x v="7"/>
  </r>
  <r>
    <s v="ONRD02"/>
    <m/>
    <s v="BRU"/>
    <m/>
    <m/>
    <m/>
    <x v="10"/>
    <m/>
    <m/>
    <x v="7"/>
  </r>
  <r>
    <s v="CKRD01"/>
    <m/>
    <s v="BRU"/>
    <m/>
    <m/>
    <m/>
    <x v="11"/>
    <m/>
    <m/>
    <x v="7"/>
  </r>
  <r>
    <s v="CKCT02"/>
    <m/>
    <s v="BRU"/>
    <m/>
    <s v="BRU"/>
    <s v="REINALDO SOARES CAMARGO"/>
    <x v="1"/>
    <d v="2017-12-18T00:00:00"/>
    <d v="2018-01-03T00:00:00"/>
    <x v="7"/>
  </r>
  <r>
    <s v="QPCT01"/>
    <m/>
    <s v="BRU"/>
    <m/>
    <m/>
    <m/>
    <x v="2"/>
    <m/>
    <m/>
    <x v="7"/>
  </r>
  <r>
    <s v="DGCT01"/>
    <m/>
    <s v="BRU"/>
    <m/>
    <m/>
    <m/>
    <x v="9"/>
    <m/>
    <m/>
    <x v="7"/>
  </r>
  <r>
    <s v="DGRD01"/>
    <m/>
    <s v="BRU"/>
    <m/>
    <m/>
    <m/>
    <x v="5"/>
    <m/>
    <m/>
    <x v="7"/>
  </r>
  <r>
    <s v="DGCT02"/>
    <m/>
    <s v="BRU"/>
    <m/>
    <m/>
    <m/>
    <x v="10"/>
    <m/>
    <m/>
    <x v="7"/>
  </r>
  <r>
    <s v="DUCT01"/>
    <m/>
    <s v="BRU"/>
    <m/>
    <m/>
    <m/>
    <x v="0"/>
    <m/>
    <m/>
    <x v="7"/>
  </r>
  <r>
    <s v="EXCT01"/>
    <m/>
    <s v="BRU"/>
    <m/>
    <s v="BRU"/>
    <s v="REINALDO SOARES CAMARGO"/>
    <x v="1"/>
    <d v="2017-12-18T00:00:00"/>
    <d v="2018-01-03T00:00:00"/>
    <x v="7"/>
  </r>
  <r>
    <s v="FTCT01"/>
    <m/>
    <s v="BRU"/>
    <m/>
    <m/>
    <m/>
    <x v="9"/>
    <m/>
    <m/>
    <x v="7"/>
  </r>
  <r>
    <s v="GLCT01"/>
    <m/>
    <s v="BRU"/>
    <m/>
    <m/>
    <m/>
    <x v="7"/>
    <m/>
    <m/>
    <x v="7"/>
  </r>
  <r>
    <s v="GLRD02"/>
    <m/>
    <s v="BRU"/>
    <m/>
    <m/>
    <m/>
    <x v="5"/>
    <m/>
    <m/>
    <x v="7"/>
  </r>
  <r>
    <s v="GLRD01"/>
    <m/>
    <s v="BRU"/>
    <m/>
    <m/>
    <m/>
    <x v="0"/>
    <m/>
    <m/>
    <x v="7"/>
  </r>
  <r>
    <s v="GACT01"/>
    <m/>
    <s v="BRU"/>
    <m/>
    <s v="BRU"/>
    <s v="REINALDO SOARES CAMARGO"/>
    <x v="1"/>
    <s v="REPROGRAMAR"/>
    <s v="REPROGRAMAR"/>
    <x v="7"/>
  </r>
  <r>
    <s v="GARD01"/>
    <m/>
    <s v="BRU"/>
    <m/>
    <m/>
    <m/>
    <x v="9"/>
    <m/>
    <m/>
    <x v="7"/>
  </r>
  <r>
    <s v="GARD02"/>
    <m/>
    <s v="BRU"/>
    <m/>
    <m/>
    <m/>
    <x v="3"/>
    <m/>
    <m/>
    <x v="7"/>
  </r>
  <r>
    <s v="SI4310"/>
    <m/>
    <s v="BRU"/>
    <m/>
    <m/>
    <m/>
    <x v="9"/>
    <m/>
    <m/>
    <x v="7"/>
  </r>
  <r>
    <s v="GYCT01"/>
    <m/>
    <s v="BRU"/>
    <m/>
    <m/>
    <m/>
    <x v="8"/>
    <m/>
    <m/>
    <x v="7"/>
  </r>
  <r>
    <s v="GWCT01"/>
    <m/>
    <s v="BRU"/>
    <m/>
    <m/>
    <m/>
    <x v="10"/>
    <m/>
    <m/>
    <x v="7"/>
  </r>
  <r>
    <s v="GQCT01"/>
    <m/>
    <s v="BRU"/>
    <m/>
    <m/>
    <m/>
    <x v="0"/>
    <m/>
    <m/>
    <x v="7"/>
  </r>
  <r>
    <s v="HLRD01"/>
    <m/>
    <s v="BRU"/>
    <m/>
    <m/>
    <m/>
    <x v="3"/>
    <m/>
    <m/>
    <x v="7"/>
  </r>
  <r>
    <s v="SI4330"/>
    <m/>
    <s v="BRU"/>
    <m/>
    <m/>
    <m/>
    <x v="9"/>
    <m/>
    <m/>
    <x v="7"/>
  </r>
  <r>
    <s v="SI4305"/>
    <m/>
    <s v="BRU"/>
    <m/>
    <m/>
    <m/>
    <x v="3"/>
    <m/>
    <m/>
    <x v="7"/>
  </r>
  <r>
    <s v="IKCT01"/>
    <m/>
    <s v="BRU"/>
    <m/>
    <m/>
    <m/>
    <x v="11"/>
    <m/>
    <m/>
    <x v="7"/>
  </r>
  <r>
    <s v="IFCT01"/>
    <m/>
    <s v="BRU"/>
    <m/>
    <m/>
    <m/>
    <x v="5"/>
    <m/>
    <m/>
    <x v="7"/>
  </r>
  <r>
    <s v="IZCT01"/>
    <m/>
    <s v="BRU"/>
    <m/>
    <m/>
    <m/>
    <x v="3"/>
    <m/>
    <m/>
    <x v="7"/>
  </r>
  <r>
    <s v="SI4340"/>
    <m/>
    <s v="BRU"/>
    <m/>
    <m/>
    <m/>
    <x v="9"/>
    <m/>
    <m/>
    <x v="7"/>
  </r>
  <r>
    <s v="HICT01"/>
    <m/>
    <s v="BRU"/>
    <m/>
    <m/>
    <m/>
    <x v="6"/>
    <m/>
    <m/>
    <x v="7"/>
  </r>
  <r>
    <s v="IHCT01"/>
    <m/>
    <s v="BRU"/>
    <m/>
    <m/>
    <m/>
    <x v="4"/>
    <m/>
    <m/>
    <x v="7"/>
  </r>
  <r>
    <s v="IHRD02"/>
    <m/>
    <s v="BRU"/>
    <m/>
    <m/>
    <m/>
    <x v="10"/>
    <m/>
    <m/>
    <x v="7"/>
  </r>
  <r>
    <s v="IHRD03"/>
    <m/>
    <s v="BRU"/>
    <m/>
    <m/>
    <m/>
    <x v="4"/>
    <m/>
    <m/>
    <x v="7"/>
  </r>
  <r>
    <s v="IHRD04"/>
    <m/>
    <s v="BRU"/>
    <m/>
    <m/>
    <m/>
    <x v="4"/>
    <m/>
    <m/>
    <x v="7"/>
  </r>
  <r>
    <s v="SI4335"/>
    <m/>
    <s v="BRU"/>
    <m/>
    <m/>
    <m/>
    <x v="4"/>
    <m/>
    <m/>
    <x v="7"/>
  </r>
  <r>
    <s v="JUMA01"/>
    <m/>
    <s v="BRU"/>
    <m/>
    <m/>
    <m/>
    <x v="8"/>
    <m/>
    <m/>
    <x v="7"/>
  </r>
  <r>
    <s v="JURD04"/>
    <m/>
    <s v="BRU"/>
    <m/>
    <m/>
    <m/>
    <x v="8"/>
    <m/>
    <m/>
    <x v="7"/>
  </r>
  <r>
    <s v="JUCT01"/>
    <m/>
    <s v="BRU"/>
    <m/>
    <m/>
    <m/>
    <x v="3"/>
    <m/>
    <m/>
    <x v="7"/>
  </r>
  <r>
    <s v="JUBV02"/>
    <m/>
    <s v="BRU"/>
    <m/>
    <m/>
    <m/>
    <x v="8"/>
    <m/>
    <m/>
    <x v="7"/>
  </r>
  <r>
    <s v="JUVN02"/>
    <m/>
    <s v="BRU"/>
    <m/>
    <m/>
    <m/>
    <x v="8"/>
    <m/>
    <m/>
    <x v="7"/>
  </r>
  <r>
    <s v="JUSF01"/>
    <m/>
    <s v="BRU"/>
    <m/>
    <m/>
    <m/>
    <x v="6"/>
    <m/>
    <m/>
    <x v="7"/>
  </r>
  <r>
    <s v="JURD05"/>
    <m/>
    <s v="BRU"/>
    <m/>
    <m/>
    <m/>
    <x v="6"/>
    <m/>
    <m/>
    <x v="7"/>
  </r>
  <r>
    <s v="JECT02"/>
    <m/>
    <s v="BRU"/>
    <m/>
    <m/>
    <m/>
    <x v="2"/>
    <m/>
    <m/>
    <x v="7"/>
  </r>
  <r>
    <s v="LPRD03"/>
    <m/>
    <s v="BRU"/>
    <m/>
    <m/>
    <m/>
    <x v="4"/>
    <m/>
    <m/>
    <x v="7"/>
  </r>
  <r>
    <s v="LPTI01"/>
    <m/>
    <s v="BRU"/>
    <m/>
    <m/>
    <m/>
    <x v="10"/>
    <m/>
    <m/>
    <x v="7"/>
  </r>
  <r>
    <s v="LPCT01"/>
    <m/>
    <s v="BRU"/>
    <m/>
    <m/>
    <m/>
    <x v="8"/>
    <m/>
    <m/>
    <x v="7"/>
  </r>
  <r>
    <s v="LPJC01"/>
    <m/>
    <s v="BRU"/>
    <m/>
    <m/>
    <m/>
    <x v="4"/>
    <m/>
    <m/>
    <x v="7"/>
  </r>
  <r>
    <s v="LNBV01"/>
    <m/>
    <s v="BRU"/>
    <m/>
    <m/>
    <m/>
    <x v="2"/>
    <m/>
    <m/>
    <x v="7"/>
  </r>
  <r>
    <s v="LNVP01"/>
    <m/>
    <s v="BRU"/>
    <m/>
    <s v="BRU"/>
    <s v="REINALDO SOARES CAMARGO"/>
    <x v="1"/>
    <d v="2017-12-18T00:00:00"/>
    <d v="2018-01-03T00:00:00"/>
    <x v="7"/>
  </r>
  <r>
    <s v="LNCT02"/>
    <m/>
    <s v="BRU"/>
    <m/>
    <m/>
    <m/>
    <x v="0"/>
    <m/>
    <m/>
    <x v="7"/>
  </r>
  <r>
    <s v="LNJD01"/>
    <m/>
    <s v="BRU"/>
    <m/>
    <m/>
    <m/>
    <x v="9"/>
    <m/>
    <m/>
    <x v="7"/>
  </r>
  <r>
    <s v="LFCT01"/>
    <m/>
    <s v="BRU"/>
    <m/>
    <m/>
    <m/>
    <x v="6"/>
    <m/>
    <m/>
    <x v="7"/>
  </r>
  <r>
    <s v="KTCT01"/>
    <m/>
    <s v="BRU"/>
    <m/>
    <m/>
    <m/>
    <x v="2"/>
    <m/>
    <m/>
    <x v="7"/>
  </r>
  <r>
    <s v="MXCT01"/>
    <m/>
    <s v="BRU"/>
    <m/>
    <m/>
    <m/>
    <x v="0"/>
    <m/>
    <m/>
    <x v="7"/>
  </r>
  <r>
    <s v="MLDI01"/>
    <m/>
    <s v="BRU"/>
    <m/>
    <m/>
    <m/>
    <x v="7"/>
    <m/>
    <m/>
    <x v="7"/>
  </r>
  <r>
    <s v="MLFR01"/>
    <m/>
    <s v="BRU"/>
    <m/>
    <m/>
    <m/>
    <x v="8"/>
    <m/>
    <m/>
    <x v="7"/>
  </r>
  <r>
    <s v="MLMC01"/>
    <m/>
    <s v="BRU"/>
    <m/>
    <m/>
    <m/>
    <x v="4"/>
    <m/>
    <m/>
    <x v="7"/>
  </r>
  <r>
    <s v="MLMN01"/>
    <m/>
    <s v="BRU"/>
    <m/>
    <m/>
    <m/>
    <x v="9"/>
    <m/>
    <m/>
    <x v="7"/>
  </r>
  <r>
    <s v="MLPL01"/>
    <m/>
    <s v="BRU"/>
    <m/>
    <m/>
    <m/>
    <x v="6"/>
    <m/>
    <m/>
    <x v="7"/>
  </r>
  <r>
    <s v="MLPL02"/>
    <m/>
    <s v="BRU"/>
    <m/>
    <m/>
    <m/>
    <x v="6"/>
    <m/>
    <m/>
    <x v="7"/>
  </r>
  <r>
    <s v="MLUN01"/>
    <m/>
    <s v="BRU"/>
    <m/>
    <m/>
    <m/>
    <x v="10"/>
    <m/>
    <m/>
    <x v="7"/>
  </r>
  <r>
    <s v="MLRD03"/>
    <m/>
    <s v="BRU"/>
    <m/>
    <m/>
    <m/>
    <x v="11"/>
    <m/>
    <m/>
    <x v="7"/>
  </r>
  <r>
    <s v="MLCT01"/>
    <m/>
    <s v="BRU"/>
    <m/>
    <m/>
    <m/>
    <x v="10"/>
    <m/>
    <m/>
    <x v="7"/>
  </r>
  <r>
    <s v="MLOB01"/>
    <m/>
    <s v="BRU"/>
    <m/>
    <m/>
    <m/>
    <x v="9"/>
    <m/>
    <m/>
    <x v="7"/>
  </r>
  <r>
    <s v="MLCT02"/>
    <m/>
    <s v="BRU"/>
    <m/>
    <m/>
    <m/>
    <x v="6"/>
    <m/>
    <m/>
    <x v="7"/>
  </r>
  <r>
    <s v="SI4111"/>
    <m/>
    <s v="BRU"/>
    <m/>
    <m/>
    <m/>
    <x v="8"/>
    <m/>
    <m/>
    <x v="7"/>
  </r>
  <r>
    <s v="MLMC02"/>
    <m/>
    <s v="BRU"/>
    <m/>
    <m/>
    <m/>
    <x v="11"/>
    <m/>
    <m/>
    <x v="7"/>
  </r>
  <r>
    <s v="SI4114"/>
    <m/>
    <s v="BRU"/>
    <m/>
    <m/>
    <m/>
    <x v="2"/>
    <m/>
    <m/>
    <x v="7"/>
  </r>
  <r>
    <s v="SI4115"/>
    <m/>
    <s v="BRU"/>
    <m/>
    <m/>
    <m/>
    <x v="6"/>
    <m/>
    <m/>
    <x v="7"/>
  </r>
  <r>
    <s v="MECT01"/>
    <m/>
    <s v="BRU"/>
    <m/>
    <m/>
    <m/>
    <x v="7"/>
    <m/>
    <m/>
    <x v="7"/>
  </r>
  <r>
    <s v="MLRD02"/>
    <m/>
    <s v="BRU"/>
    <m/>
    <m/>
    <m/>
    <x v="9"/>
    <m/>
    <m/>
    <x v="7"/>
  </r>
  <r>
    <s v="OUJA01"/>
    <m/>
    <s v="BRU"/>
    <m/>
    <m/>
    <m/>
    <x v="6"/>
    <m/>
    <m/>
    <x v="7"/>
  </r>
  <r>
    <s v="OURD03"/>
    <m/>
    <s v="BRU"/>
    <m/>
    <s v="BRU"/>
    <s v="REINALDO SOARES CAMARGO"/>
    <x v="1"/>
    <d v="2017-12-18T00:00:00"/>
    <d v="2018-01-03T00:00:00"/>
    <x v="7"/>
  </r>
  <r>
    <s v="OUVR01"/>
    <m/>
    <s v="BRU"/>
    <m/>
    <m/>
    <m/>
    <x v="2"/>
    <m/>
    <m/>
    <x v="7"/>
  </r>
  <r>
    <s v="OUPN01"/>
    <m/>
    <s v="BRU"/>
    <m/>
    <m/>
    <m/>
    <x v="4"/>
    <m/>
    <m/>
    <x v="7"/>
  </r>
  <r>
    <s v="OUNC01"/>
    <m/>
    <s v="BRU"/>
    <m/>
    <m/>
    <m/>
    <x v="2"/>
    <m/>
    <m/>
    <x v="7"/>
  </r>
  <r>
    <s v="OUPN02"/>
    <m/>
    <s v="BRU"/>
    <m/>
    <m/>
    <m/>
    <x v="5"/>
    <m/>
    <m/>
    <x v="7"/>
  </r>
  <r>
    <s v="KKCT01"/>
    <m/>
    <s v="BRU"/>
    <m/>
    <m/>
    <m/>
    <x v="11"/>
    <m/>
    <m/>
    <x v="7"/>
  </r>
  <r>
    <s v="FYPLRP"/>
    <m/>
    <s v="BRU"/>
    <m/>
    <s v="BRU"/>
    <s v="REINALDO SOARES CAMARGO"/>
    <x v="1"/>
    <s v="DESATIVADO"/>
    <s v="DESATIVADO"/>
    <x v="7"/>
  </r>
  <r>
    <s v="OJCT01"/>
    <m/>
    <s v="BRU"/>
    <m/>
    <m/>
    <m/>
    <x v="10"/>
    <m/>
    <m/>
    <x v="7"/>
  </r>
  <r>
    <s v="PNCT01"/>
    <m/>
    <s v="BRU"/>
    <m/>
    <m/>
    <m/>
    <x v="7"/>
    <m/>
    <m/>
    <x v="7"/>
  </r>
  <r>
    <s v="PNRD02"/>
    <m/>
    <s v="BRU"/>
    <m/>
    <m/>
    <m/>
    <x v="2"/>
    <m/>
    <m/>
    <x v="7"/>
  </r>
  <r>
    <s v="PNCT02"/>
    <m/>
    <s v="BRU"/>
    <m/>
    <m/>
    <m/>
    <x v="2"/>
    <m/>
    <m/>
    <x v="7"/>
  </r>
  <r>
    <s v="SI4385"/>
    <m/>
    <s v="BRU"/>
    <m/>
    <m/>
    <m/>
    <x v="11"/>
    <m/>
    <m/>
    <x v="7"/>
  </r>
  <r>
    <s v="EZCT01"/>
    <m/>
    <s v="BRU"/>
    <m/>
    <m/>
    <m/>
    <x v="5"/>
    <m/>
    <m/>
    <x v="7"/>
  </r>
  <r>
    <s v="PTCT01"/>
    <m/>
    <s v="BRU"/>
    <m/>
    <m/>
    <m/>
    <x v="10"/>
    <m/>
    <m/>
    <x v="7"/>
  </r>
  <r>
    <s v="PTRD01"/>
    <m/>
    <s v="BRU"/>
    <m/>
    <s v="BRU"/>
    <s v="REINALDO SOARES CAMARGO"/>
    <x v="1"/>
    <d v="2017-12-18T00:00:00"/>
    <d v="2018-01-03T00:00:00"/>
    <x v="7"/>
  </r>
  <r>
    <s v="SI4070"/>
    <m/>
    <s v="BRU"/>
    <m/>
    <m/>
    <m/>
    <x v="9"/>
    <m/>
    <m/>
    <x v="7"/>
  </r>
  <r>
    <s v="SI4071"/>
    <m/>
    <s v="BRU"/>
    <m/>
    <m/>
    <m/>
    <x v="11"/>
    <m/>
    <m/>
    <x v="7"/>
  </r>
  <r>
    <s v="SI4072"/>
    <m/>
    <s v="BRU"/>
    <m/>
    <s v="BRU"/>
    <s v="REINALDO SOARES CAMARGO"/>
    <x v="1"/>
    <d v="2017-12-18T00:00:00"/>
    <d v="2018-01-03T00:00:00"/>
    <x v="7"/>
  </r>
  <r>
    <s v="SI4073"/>
    <m/>
    <s v="BRU"/>
    <m/>
    <m/>
    <m/>
    <x v="3"/>
    <m/>
    <m/>
    <x v="7"/>
  </r>
  <r>
    <s v="PMRD01"/>
    <m/>
    <s v="BRU"/>
    <m/>
    <m/>
    <m/>
    <x v="2"/>
    <m/>
    <m/>
    <x v="7"/>
  </r>
  <r>
    <s v="PMCT01"/>
    <m/>
    <s v="BRU"/>
    <m/>
    <m/>
    <m/>
    <x v="2"/>
    <m/>
    <m/>
    <x v="7"/>
  </r>
  <r>
    <s v="EYCT01"/>
    <m/>
    <s v="BRU"/>
    <m/>
    <m/>
    <m/>
    <x v="2"/>
    <m/>
    <m/>
    <x v="7"/>
  </r>
  <r>
    <s v="NMCT01"/>
    <m/>
    <s v="BRU"/>
    <m/>
    <m/>
    <m/>
    <x v="5"/>
    <m/>
    <m/>
    <x v="7"/>
  </r>
  <r>
    <s v="NMRD03"/>
    <m/>
    <s v="BRU"/>
    <m/>
    <m/>
    <m/>
    <x v="2"/>
    <m/>
    <m/>
    <x v="7"/>
  </r>
  <r>
    <s v="SI4420"/>
    <m/>
    <s v="BRU"/>
    <m/>
    <m/>
    <m/>
    <x v="11"/>
    <m/>
    <m/>
    <x v="7"/>
  </r>
  <r>
    <s v="SI4425"/>
    <m/>
    <s v="BRU"/>
    <m/>
    <s v="BRU"/>
    <s v="REINALDO SOARES CAMARGO"/>
    <x v="1"/>
    <d v="2017-12-26T00:00:00"/>
    <d v="2018-01-03T00:00:00"/>
    <x v="7"/>
  </r>
  <r>
    <s v="SI4426"/>
    <m/>
    <s v="BRU"/>
    <m/>
    <m/>
    <m/>
    <x v="10"/>
    <m/>
    <m/>
    <x v="7"/>
  </r>
  <r>
    <s v="QNCT01"/>
    <m/>
    <s v="BRU"/>
    <m/>
    <m/>
    <m/>
    <x v="2"/>
    <m/>
    <m/>
    <x v="7"/>
  </r>
  <r>
    <s v="SI4445"/>
    <m/>
    <s v="BRU"/>
    <m/>
    <m/>
    <m/>
    <x v="7"/>
    <m/>
    <m/>
    <x v="7"/>
  </r>
  <r>
    <s v="SI4440"/>
    <m/>
    <s v="BRU"/>
    <m/>
    <m/>
    <m/>
    <x v="4"/>
    <m/>
    <m/>
    <x v="7"/>
  </r>
  <r>
    <s v="RDRD01"/>
    <m/>
    <s v="BRU"/>
    <m/>
    <m/>
    <m/>
    <x v="10"/>
    <m/>
    <m/>
    <x v="7"/>
  </r>
  <r>
    <s v="RDTI01"/>
    <m/>
    <s v="BRU"/>
    <m/>
    <m/>
    <m/>
    <x v="10"/>
    <m/>
    <m/>
    <x v="7"/>
  </r>
  <r>
    <s v="SI4080"/>
    <m/>
    <s v="BRU"/>
    <m/>
    <m/>
    <m/>
    <x v="7"/>
    <m/>
    <m/>
    <x v="7"/>
  </r>
  <r>
    <s v="SI4455"/>
    <m/>
    <s v="BRU"/>
    <m/>
    <m/>
    <m/>
    <x v="5"/>
    <m/>
    <m/>
    <x v="7"/>
  </r>
  <r>
    <s v="SI4450"/>
    <m/>
    <s v="BRU"/>
    <m/>
    <m/>
    <m/>
    <x v="7"/>
    <m/>
    <m/>
    <x v="7"/>
  </r>
  <r>
    <s v="SI4090"/>
    <m/>
    <s v="BRU"/>
    <m/>
    <m/>
    <m/>
    <x v="10"/>
    <m/>
    <m/>
    <x v="7"/>
  </r>
  <r>
    <s v="SI4091"/>
    <m/>
    <s v="BRU"/>
    <m/>
    <m/>
    <m/>
    <x v="4"/>
    <m/>
    <m/>
    <x v="7"/>
  </r>
  <r>
    <s v="SI4092"/>
    <m/>
    <s v="BRU"/>
    <m/>
    <m/>
    <m/>
    <x v="6"/>
    <m/>
    <m/>
    <x v="7"/>
  </r>
  <r>
    <s v="GDRD01"/>
    <m/>
    <s v="BRU"/>
    <m/>
    <m/>
    <m/>
    <x v="5"/>
    <m/>
    <m/>
    <x v="7"/>
  </r>
  <r>
    <s v="DPCT01"/>
    <m/>
    <s v="BRU"/>
    <m/>
    <m/>
    <m/>
    <x v="7"/>
    <m/>
    <m/>
    <x v="7"/>
  </r>
  <r>
    <s v="SI4620"/>
    <m/>
    <s v="BRU"/>
    <m/>
    <m/>
    <m/>
    <x v="6"/>
    <m/>
    <m/>
    <x v="7"/>
  </r>
  <r>
    <s v="SI4465"/>
    <m/>
    <s v="BRU"/>
    <m/>
    <m/>
    <m/>
    <x v="7"/>
    <m/>
    <m/>
    <x v="7"/>
  </r>
  <r>
    <s v="RHCT01"/>
    <m/>
    <s v="BRU"/>
    <m/>
    <m/>
    <m/>
    <x v="6"/>
    <m/>
    <m/>
    <x v="7"/>
  </r>
  <r>
    <s v="QUCT01"/>
    <m/>
    <s v="BRU"/>
    <m/>
    <m/>
    <m/>
    <x v="10"/>
    <m/>
    <m/>
    <x v="7"/>
  </r>
  <r>
    <s v="SI4221"/>
    <m/>
    <s v="BRU"/>
    <m/>
    <m/>
    <m/>
    <x v="5"/>
    <m/>
    <m/>
    <x v="7"/>
  </r>
  <r>
    <s v="SI4220"/>
    <m/>
    <s v="BRU"/>
    <m/>
    <m/>
    <m/>
    <x v="5"/>
    <m/>
    <m/>
    <x v="7"/>
  </r>
  <r>
    <s v="TURD01"/>
    <m/>
    <s v="BRU"/>
    <m/>
    <m/>
    <m/>
    <x v="5"/>
    <m/>
    <m/>
    <x v="7"/>
  </r>
  <r>
    <s v="SI4475"/>
    <m/>
    <s v="BRU"/>
    <m/>
    <m/>
    <m/>
    <x v="8"/>
    <m/>
    <m/>
    <x v="7"/>
  </r>
  <r>
    <s v="SI4480"/>
    <m/>
    <s v="BRU"/>
    <m/>
    <m/>
    <m/>
    <x v="0"/>
    <m/>
    <m/>
    <x v="7"/>
  </r>
  <r>
    <s v="SI4481"/>
    <m/>
    <s v="BRU"/>
    <m/>
    <m/>
    <m/>
    <x v="0"/>
    <m/>
    <m/>
    <x v="7"/>
  </r>
  <r>
    <s v="AHMMW01"/>
    <m/>
    <s v="BRU"/>
    <m/>
    <m/>
    <m/>
    <x v="8"/>
    <m/>
    <m/>
    <x v="7"/>
  </r>
  <r>
    <s v="GARMW02"/>
    <m/>
    <s v="BRU"/>
    <m/>
    <m/>
    <m/>
    <x v="9"/>
    <m/>
    <m/>
    <x v="7"/>
  </r>
  <r>
    <s v="MIAMW02"/>
    <m/>
    <s v="BRU"/>
    <m/>
    <m/>
    <m/>
    <x v="10"/>
    <m/>
    <m/>
    <x v="7"/>
  </r>
  <r>
    <s v="SCPMW01"/>
    <m/>
    <s v="BRU"/>
    <m/>
    <m/>
    <m/>
    <x v="4"/>
    <m/>
    <m/>
    <x v="7"/>
  </r>
  <r>
    <s v="SIKMW01"/>
    <m/>
    <s v="BRU"/>
    <m/>
    <m/>
    <m/>
    <x v="5"/>
    <m/>
    <m/>
    <x v="7"/>
  </r>
  <r>
    <s v="TAGMW02"/>
    <m/>
    <s v="BRU"/>
    <m/>
    <m/>
    <m/>
    <x v="6"/>
    <m/>
    <m/>
    <x v="7"/>
  </r>
  <r>
    <s v="LG174S"/>
    <m/>
    <s v="SOC"/>
    <m/>
    <m/>
    <m/>
    <x v="4"/>
    <m/>
    <m/>
    <x v="9"/>
  </r>
  <r>
    <s v="SI5300"/>
    <m/>
    <s v="SOC"/>
    <m/>
    <m/>
    <m/>
    <x v="8"/>
    <m/>
    <m/>
    <x v="9"/>
  </r>
  <r>
    <s v="AIFC01"/>
    <m/>
    <s v="SOC"/>
    <m/>
    <m/>
    <m/>
    <x v="0"/>
    <m/>
    <m/>
    <x v="9"/>
  </r>
  <r>
    <s v="AIFC02"/>
    <m/>
    <s v="SOC"/>
    <m/>
    <m/>
    <m/>
    <x v="9"/>
    <m/>
    <m/>
    <x v="9"/>
  </r>
  <r>
    <s v="NGRD01"/>
    <m/>
    <s v="SOC"/>
    <m/>
    <m/>
    <m/>
    <x v="5"/>
    <m/>
    <m/>
    <x v="9"/>
  </r>
  <r>
    <s v="NGRD02"/>
    <m/>
    <s v="SOC"/>
    <m/>
    <m/>
    <m/>
    <x v="3"/>
    <m/>
    <m/>
    <x v="9"/>
  </r>
  <r>
    <s v="NGCT01"/>
    <m/>
    <s v="SOC"/>
    <m/>
    <m/>
    <m/>
    <x v="5"/>
    <m/>
    <m/>
    <x v="9"/>
  </r>
  <r>
    <s v="NGRD03"/>
    <m/>
    <s v="SOC"/>
    <m/>
    <m/>
    <m/>
    <x v="10"/>
    <m/>
    <m/>
    <x v="9"/>
  </r>
  <r>
    <s v="ASBR01"/>
    <m/>
    <s v="SOC"/>
    <m/>
    <m/>
    <m/>
    <x v="7"/>
    <m/>
    <m/>
    <x v="9"/>
  </r>
  <r>
    <s v="ASGF01"/>
    <m/>
    <s v="SOC"/>
    <m/>
    <m/>
    <m/>
    <x v="0"/>
    <m/>
    <m/>
    <x v="9"/>
  </r>
  <r>
    <s v="EWCT01"/>
    <m/>
    <s v="SOC"/>
    <m/>
    <m/>
    <m/>
    <x v="7"/>
    <m/>
    <m/>
    <x v="9"/>
  </r>
  <r>
    <s v="BZCT01"/>
    <m/>
    <s v="SOC"/>
    <m/>
    <m/>
    <m/>
    <x v="5"/>
    <m/>
    <m/>
    <x v="9"/>
  </r>
  <r>
    <s v="BZRD05"/>
    <m/>
    <s v="SOC"/>
    <m/>
    <m/>
    <m/>
    <x v="9"/>
    <m/>
    <m/>
    <x v="9"/>
  </r>
  <r>
    <s v="SI5080"/>
    <m/>
    <s v="SOC"/>
    <m/>
    <m/>
    <m/>
    <x v="4"/>
    <m/>
    <m/>
    <x v="9"/>
  </r>
  <r>
    <s v="HZBS01"/>
    <m/>
    <s v="SOC"/>
    <m/>
    <m/>
    <m/>
    <x v="5"/>
    <m/>
    <m/>
    <x v="9"/>
  </r>
  <r>
    <s v="BVCT01"/>
    <m/>
    <s v="SOC"/>
    <m/>
    <m/>
    <m/>
    <x v="0"/>
    <m/>
    <m/>
    <x v="9"/>
  </r>
  <r>
    <s v="BVRD01"/>
    <m/>
    <s v="SOC"/>
    <m/>
    <m/>
    <m/>
    <x v="7"/>
    <m/>
    <m/>
    <x v="9"/>
  </r>
  <r>
    <s v="LGRD02"/>
    <m/>
    <s v="SOC"/>
    <m/>
    <m/>
    <m/>
    <x v="10"/>
    <m/>
    <m/>
    <x v="9"/>
  </r>
  <r>
    <s v="LGTV01"/>
    <m/>
    <s v="SOC"/>
    <m/>
    <m/>
    <m/>
    <x v="8"/>
    <m/>
    <m/>
    <x v="9"/>
  </r>
  <r>
    <s v="KXCT01"/>
    <m/>
    <s v="SOC"/>
    <m/>
    <m/>
    <m/>
    <x v="10"/>
    <m/>
    <m/>
    <x v="9"/>
  </r>
  <r>
    <s v="SI5085"/>
    <m/>
    <s v="SOC"/>
    <m/>
    <m/>
    <m/>
    <x v="9"/>
    <m/>
    <m/>
    <x v="9"/>
  </r>
  <r>
    <s v="BOCT01"/>
    <m/>
    <s v="SOC"/>
    <m/>
    <m/>
    <m/>
    <x v="3"/>
    <m/>
    <m/>
    <x v="9"/>
  </r>
  <r>
    <s v="CQJE01"/>
    <m/>
    <s v="SOC"/>
    <m/>
    <m/>
    <m/>
    <x v="4"/>
    <m/>
    <m/>
    <x v="9"/>
  </r>
  <r>
    <s v="GVCT01"/>
    <m/>
    <s v="SOC"/>
    <m/>
    <m/>
    <m/>
    <x v="7"/>
    <m/>
    <m/>
    <x v="9"/>
  </r>
  <r>
    <s v="GHCT01"/>
    <m/>
    <s v="SOC"/>
    <m/>
    <m/>
    <m/>
    <x v="11"/>
    <m/>
    <m/>
    <x v="9"/>
  </r>
  <r>
    <s v="IUCR01"/>
    <m/>
    <s v="SOC"/>
    <m/>
    <m/>
    <m/>
    <x v="10"/>
    <m/>
    <m/>
    <x v="9"/>
  </r>
  <r>
    <s v="IUCT01"/>
    <m/>
    <s v="SOC"/>
    <m/>
    <m/>
    <m/>
    <x v="8"/>
    <m/>
    <m/>
    <x v="9"/>
  </r>
  <r>
    <s v="IUVT01"/>
    <m/>
    <s v="SOC"/>
    <m/>
    <m/>
    <m/>
    <x v="5"/>
    <m/>
    <m/>
    <x v="9"/>
  </r>
  <r>
    <s v="IURD02"/>
    <m/>
    <s v="SOC"/>
    <m/>
    <m/>
    <m/>
    <x v="2"/>
    <m/>
    <m/>
    <x v="9"/>
  </r>
  <r>
    <s v="IUVI01"/>
    <m/>
    <s v="SOC"/>
    <m/>
    <m/>
    <m/>
    <x v="2"/>
    <m/>
    <m/>
    <x v="9"/>
  </r>
  <r>
    <s v="IUMR01"/>
    <m/>
    <s v="SOC"/>
    <m/>
    <m/>
    <m/>
    <x v="4"/>
    <m/>
    <m/>
    <x v="9"/>
  </r>
  <r>
    <s v="IXCT01"/>
    <m/>
    <s v="SOC"/>
    <m/>
    <m/>
    <m/>
    <x v="2"/>
    <m/>
    <m/>
    <x v="9"/>
  </r>
  <r>
    <s v="IYCT01"/>
    <m/>
    <s v="SOC"/>
    <m/>
    <m/>
    <m/>
    <x v="2"/>
    <m/>
    <m/>
    <x v="9"/>
  </r>
  <r>
    <s v="IIBV01"/>
    <m/>
    <s v="SOC"/>
    <m/>
    <m/>
    <m/>
    <x v="4"/>
    <m/>
    <m/>
    <x v="9"/>
  </r>
  <r>
    <s v="IIFN01"/>
    <m/>
    <s v="SOC"/>
    <m/>
    <m/>
    <m/>
    <x v="0"/>
    <m/>
    <m/>
    <x v="9"/>
  </r>
  <r>
    <s v="IIJS01"/>
    <m/>
    <s v="SOC"/>
    <m/>
    <m/>
    <m/>
    <x v="4"/>
    <m/>
    <m/>
    <x v="9"/>
  </r>
  <r>
    <s v="IIRD01"/>
    <m/>
    <s v="SOC"/>
    <m/>
    <m/>
    <m/>
    <x v="9"/>
    <m/>
    <m/>
    <x v="9"/>
  </r>
  <r>
    <s v="IIRD05"/>
    <m/>
    <s v="SOC"/>
    <m/>
    <m/>
    <m/>
    <x v="0"/>
    <m/>
    <m/>
    <x v="9"/>
  </r>
  <r>
    <s v="IIRD06"/>
    <m/>
    <s v="SOC"/>
    <m/>
    <m/>
    <m/>
    <x v="4"/>
    <m/>
    <m/>
    <x v="9"/>
  </r>
  <r>
    <s v="IIVM01"/>
    <m/>
    <s v="SOC"/>
    <m/>
    <m/>
    <m/>
    <x v="3"/>
    <m/>
    <m/>
    <x v="9"/>
  </r>
  <r>
    <s v="IIVC01"/>
    <m/>
    <s v="SOC"/>
    <m/>
    <m/>
    <m/>
    <x v="10"/>
    <m/>
    <m/>
    <x v="9"/>
  </r>
  <r>
    <s v="IIVM02"/>
    <m/>
    <s v="SOC"/>
    <m/>
    <m/>
    <m/>
    <x v="3"/>
    <m/>
    <m/>
    <x v="9"/>
  </r>
  <r>
    <s v="SI5245"/>
    <m/>
    <s v="SOC"/>
    <m/>
    <m/>
    <m/>
    <x v="7"/>
    <m/>
    <m/>
    <x v="9"/>
  </r>
  <r>
    <s v="SI5255"/>
    <m/>
    <s v="SOC"/>
    <m/>
    <m/>
    <m/>
    <x v="9"/>
    <m/>
    <m/>
    <x v="9"/>
  </r>
  <r>
    <s v="SI5210"/>
    <m/>
    <s v="SOC"/>
    <m/>
    <m/>
    <m/>
    <x v="2"/>
    <m/>
    <m/>
    <x v="9"/>
  </r>
  <r>
    <s v="SI5211"/>
    <m/>
    <s v="SOC"/>
    <m/>
    <m/>
    <m/>
    <x v="8"/>
    <m/>
    <m/>
    <x v="9"/>
  </r>
  <r>
    <s v="SI5200"/>
    <m/>
    <s v="SOC"/>
    <m/>
    <m/>
    <m/>
    <x v="10"/>
    <m/>
    <m/>
    <x v="9"/>
  </r>
  <r>
    <s v="JMRD01"/>
    <m/>
    <s v="SOC"/>
    <m/>
    <m/>
    <m/>
    <x v="2"/>
    <m/>
    <m/>
    <x v="9"/>
  </r>
  <r>
    <s v="LADO01"/>
    <m/>
    <s v="SOC"/>
    <m/>
    <m/>
    <m/>
    <x v="5"/>
    <m/>
    <m/>
    <x v="9"/>
  </r>
  <r>
    <s v="LARD01"/>
    <m/>
    <s v="SOC"/>
    <m/>
    <m/>
    <m/>
    <x v="5"/>
    <m/>
    <m/>
    <x v="9"/>
  </r>
  <r>
    <s v="OVCT01"/>
    <m/>
    <s v="SOC"/>
    <m/>
    <m/>
    <m/>
    <x v="2"/>
    <m/>
    <m/>
    <x v="9"/>
  </r>
  <r>
    <s v="DAMG01"/>
    <m/>
    <s v="SOC"/>
    <m/>
    <m/>
    <m/>
    <x v="3"/>
    <m/>
    <m/>
    <x v="9"/>
  </r>
  <r>
    <s v="DARD01"/>
    <m/>
    <s v="SOC"/>
    <m/>
    <m/>
    <m/>
    <x v="5"/>
    <m/>
    <m/>
    <x v="9"/>
  </r>
  <r>
    <s v="DLCT01"/>
    <m/>
    <s v="SOC"/>
    <m/>
    <m/>
    <m/>
    <x v="7"/>
    <m/>
    <m/>
    <x v="9"/>
  </r>
  <r>
    <s v="PYRD01"/>
    <m/>
    <s v="SOC"/>
    <m/>
    <m/>
    <m/>
    <x v="2"/>
    <m/>
    <m/>
    <x v="9"/>
  </r>
  <r>
    <s v="PYRD03"/>
    <m/>
    <s v="SOC"/>
    <m/>
    <m/>
    <m/>
    <x v="6"/>
    <m/>
    <m/>
    <x v="9"/>
  </r>
  <r>
    <s v="PYCT01"/>
    <m/>
    <s v="SOC"/>
    <m/>
    <m/>
    <m/>
    <x v="2"/>
    <m/>
    <m/>
    <x v="9"/>
  </r>
  <r>
    <s v="PZCM01"/>
    <m/>
    <s v="SOC"/>
    <m/>
    <m/>
    <m/>
    <x v="7"/>
    <m/>
    <m/>
    <x v="9"/>
  </r>
  <r>
    <s v="PZPZ01"/>
    <m/>
    <s v="SOC"/>
    <m/>
    <m/>
    <m/>
    <x v="7"/>
    <m/>
    <m/>
    <x v="9"/>
  </r>
  <r>
    <s v="PZRD01"/>
    <m/>
    <s v="SOC"/>
    <m/>
    <m/>
    <m/>
    <x v="0"/>
    <m/>
    <m/>
    <x v="9"/>
  </r>
  <r>
    <s v="PZRD02"/>
    <m/>
    <s v="SOC"/>
    <m/>
    <m/>
    <m/>
    <x v="0"/>
    <m/>
    <m/>
    <x v="9"/>
  </r>
  <r>
    <s v="PZRD03"/>
    <m/>
    <s v="SOC"/>
    <m/>
    <m/>
    <m/>
    <x v="5"/>
    <m/>
    <m/>
    <x v="9"/>
  </r>
  <r>
    <s v="PZRD04"/>
    <m/>
    <s v="SOC"/>
    <m/>
    <m/>
    <m/>
    <x v="8"/>
    <m/>
    <m/>
    <x v="9"/>
  </r>
  <r>
    <s v="RWCT01"/>
    <m/>
    <s v="SOC"/>
    <m/>
    <m/>
    <m/>
    <x v="6"/>
    <m/>
    <m/>
    <x v="9"/>
  </r>
  <r>
    <s v="OGCT01"/>
    <m/>
    <s v="SOC"/>
    <m/>
    <m/>
    <m/>
    <x v="7"/>
    <m/>
    <m/>
    <x v="9"/>
  </r>
  <r>
    <s v="SI5280"/>
    <m/>
    <s v="SOC"/>
    <m/>
    <m/>
    <m/>
    <x v="9"/>
    <m/>
    <m/>
    <x v="9"/>
  </r>
  <r>
    <s v="SI5220"/>
    <m/>
    <s v="SOC"/>
    <m/>
    <m/>
    <m/>
    <x v="5"/>
    <m/>
    <m/>
    <x v="9"/>
  </r>
  <r>
    <s v="SI5031"/>
    <m/>
    <s v="SOC"/>
    <m/>
    <m/>
    <m/>
    <x v="6"/>
    <m/>
    <m/>
    <x v="9"/>
  </r>
  <r>
    <s v="SI5032"/>
    <m/>
    <s v="SOC"/>
    <m/>
    <m/>
    <m/>
    <x v="0"/>
    <m/>
    <m/>
    <x v="9"/>
  </r>
  <r>
    <s v="SI5002"/>
    <m/>
    <s v="SOC"/>
    <m/>
    <s v="SOC"/>
    <s v="PAULO ROBERTO DOS SANTOS"/>
    <x v="1"/>
    <d v="2018-01-03T00:00:00"/>
    <d v="2018-01-03T00:00:00"/>
    <x v="9"/>
  </r>
  <r>
    <s v="SI5003"/>
    <m/>
    <s v="SOC"/>
    <m/>
    <m/>
    <m/>
    <x v="6"/>
    <m/>
    <m/>
    <x v="9"/>
  </r>
  <r>
    <s v="SI5017"/>
    <m/>
    <s v="SOC"/>
    <m/>
    <m/>
    <m/>
    <x v="0"/>
    <m/>
    <m/>
    <x v="9"/>
  </r>
  <r>
    <s v="SI5033"/>
    <m/>
    <s v="SOC"/>
    <m/>
    <m/>
    <m/>
    <x v="6"/>
    <m/>
    <m/>
    <x v="9"/>
  </r>
  <r>
    <s v="SOFG01"/>
    <m/>
    <s v="SOC"/>
    <m/>
    <m/>
    <m/>
    <x v="2"/>
    <m/>
    <m/>
    <x v="9"/>
  </r>
  <r>
    <s v="SI5004"/>
    <m/>
    <s v="SOC"/>
    <m/>
    <m/>
    <m/>
    <x v="7"/>
    <m/>
    <m/>
    <x v="9"/>
  </r>
  <r>
    <s v="SI5005"/>
    <m/>
    <s v="SOC"/>
    <m/>
    <m/>
    <m/>
    <x v="9"/>
    <m/>
    <m/>
    <x v="9"/>
  </r>
  <r>
    <s v="SI5006"/>
    <m/>
    <s v="SOC"/>
    <m/>
    <m/>
    <m/>
    <x v="9"/>
    <m/>
    <m/>
    <x v="9"/>
  </r>
  <r>
    <s v="SI5007"/>
    <m/>
    <s v="SOC"/>
    <m/>
    <m/>
    <m/>
    <x v="11"/>
    <m/>
    <m/>
    <x v="9"/>
  </r>
  <r>
    <s v="SI5008"/>
    <m/>
    <s v="SOC"/>
    <m/>
    <m/>
    <m/>
    <x v="8"/>
    <m/>
    <m/>
    <x v="9"/>
  </r>
  <r>
    <s v="SI5009"/>
    <m/>
    <s v="SOC"/>
    <m/>
    <m/>
    <m/>
    <x v="8"/>
    <m/>
    <m/>
    <x v="9"/>
  </r>
  <r>
    <s v="SI5010"/>
    <m/>
    <s v="SOC"/>
    <m/>
    <s v="SOC"/>
    <s v="PAULO ROBERTO DOS SANTOS"/>
    <x v="1"/>
    <d v="2018-01-03T00:00:00"/>
    <d v="2018-01-03T00:00:00"/>
    <x v="9"/>
  </r>
  <r>
    <s v="SI5011"/>
    <m/>
    <s v="SOC"/>
    <m/>
    <s v="SOC"/>
    <s v="PAULO ROBERTO DOS SANTOS"/>
    <x v="1"/>
    <d v="2018-01-03T00:00:00"/>
    <d v="2018-01-03T00:00:00"/>
    <x v="9"/>
  </r>
  <r>
    <s v="SI5012"/>
    <m/>
    <s v="SOC"/>
    <m/>
    <m/>
    <m/>
    <x v="11"/>
    <m/>
    <m/>
    <x v="9"/>
  </r>
  <r>
    <s v="SI5028"/>
    <m/>
    <s v="SOC"/>
    <m/>
    <m/>
    <m/>
    <x v="11"/>
    <m/>
    <m/>
    <x v="9"/>
  </r>
  <r>
    <s v="SI5014"/>
    <m/>
    <s v="SOC"/>
    <m/>
    <m/>
    <m/>
    <x v="10"/>
    <m/>
    <m/>
    <x v="9"/>
  </r>
  <r>
    <s v="SI5015"/>
    <m/>
    <s v="SOC"/>
    <m/>
    <m/>
    <m/>
    <x v="11"/>
    <m/>
    <m/>
    <x v="9"/>
  </r>
  <r>
    <s v="SI5016"/>
    <m/>
    <s v="SOC"/>
    <m/>
    <s v="SOC"/>
    <s v="PAULO ROBERTO DOS SANTOS"/>
    <x v="1"/>
    <d v="2018-01-03T00:00:00"/>
    <d v="2018-01-03T00:00:00"/>
    <x v="9"/>
  </r>
  <r>
    <s v="SI5039"/>
    <m/>
    <s v="SOC"/>
    <m/>
    <m/>
    <m/>
    <x v="10"/>
    <m/>
    <m/>
    <x v="9"/>
  </r>
  <r>
    <s v="SI5029"/>
    <m/>
    <s v="SOC"/>
    <m/>
    <m/>
    <m/>
    <x v="4"/>
    <m/>
    <m/>
    <x v="9"/>
  </r>
  <r>
    <s v="SI5053"/>
    <m/>
    <s v="SOC"/>
    <m/>
    <s v="SOC"/>
    <s v="PAULO ROBERTO DOS SANTOS"/>
    <x v="1"/>
    <d v="2018-01-03T00:00:00"/>
    <d v="2018-01-03T00:00:00"/>
    <x v="9"/>
  </r>
  <r>
    <s v="SORD02"/>
    <m/>
    <s v="SOC"/>
    <m/>
    <s v="SOC"/>
    <s v="PAULO ROBERTO DOS SANTOS"/>
    <x v="1"/>
    <d v="2018-01-03T00:00:00"/>
    <d v="2018-01-03T00:00:00"/>
    <x v="9"/>
  </r>
  <r>
    <s v="SI5018"/>
    <m/>
    <s v="SOC"/>
    <m/>
    <m/>
    <m/>
    <x v="10"/>
    <m/>
    <m/>
    <x v="9"/>
  </r>
  <r>
    <s v="SI5019"/>
    <m/>
    <s v="SOC"/>
    <m/>
    <m/>
    <m/>
    <x v="10"/>
    <m/>
    <m/>
    <x v="9"/>
  </r>
  <r>
    <s v="SI5020"/>
    <m/>
    <s v="SOC"/>
    <m/>
    <m/>
    <m/>
    <x v="8"/>
    <m/>
    <m/>
    <x v="9"/>
  </r>
  <r>
    <s v="SI5021"/>
    <m/>
    <s v="SOC"/>
    <m/>
    <m/>
    <m/>
    <x v="11"/>
    <m/>
    <m/>
    <x v="9"/>
  </r>
  <r>
    <s v="SI5022"/>
    <m/>
    <s v="SOC"/>
    <m/>
    <m/>
    <m/>
    <x v="11"/>
    <m/>
    <m/>
    <x v="9"/>
  </r>
  <r>
    <s v="SI5023"/>
    <m/>
    <s v="SOC"/>
    <m/>
    <m/>
    <m/>
    <x v="3"/>
    <m/>
    <m/>
    <x v="9"/>
  </r>
  <r>
    <s v="SI5024"/>
    <m/>
    <s v="SOC"/>
    <m/>
    <m/>
    <m/>
    <x v="0"/>
    <m/>
    <m/>
    <x v="9"/>
  </r>
  <r>
    <s v="SI5025"/>
    <m/>
    <s v="SOC"/>
    <m/>
    <s v="SOC"/>
    <s v="PAULO ROBERTO DOS SANTOS"/>
    <x v="1"/>
    <d v="2018-01-03T00:00:00"/>
    <d v="2018-01-03T00:00:00"/>
    <x v="9"/>
  </r>
  <r>
    <s v="SI5026"/>
    <m/>
    <s v="SOC"/>
    <m/>
    <m/>
    <m/>
    <x v="3"/>
    <m/>
    <m/>
    <x v="9"/>
  </r>
  <r>
    <s v="18NLSOPI02"/>
    <m/>
    <s v="SOC"/>
    <m/>
    <m/>
    <m/>
    <x v="11"/>
    <m/>
    <m/>
    <x v="9"/>
  </r>
  <r>
    <s v="SI5013"/>
    <m/>
    <s v="SOC"/>
    <m/>
    <s v="SOC"/>
    <s v="PAULO ROBERTO DOS SANTOS"/>
    <x v="1"/>
    <s v="S/ ACESSO"/>
    <s v="S/ ACESSO"/>
    <x v="9"/>
  </r>
  <r>
    <s v="SI5027"/>
    <m/>
    <s v="SOC"/>
    <m/>
    <m/>
    <m/>
    <x v="6"/>
    <m/>
    <m/>
    <x v="9"/>
  </r>
  <r>
    <s v="SI5030"/>
    <m/>
    <s v="SOC"/>
    <m/>
    <m/>
    <m/>
    <x v="11"/>
    <m/>
    <m/>
    <x v="9"/>
  </r>
  <r>
    <s v="SI5034"/>
    <m/>
    <s v="SOC"/>
    <m/>
    <m/>
    <m/>
    <x v="11"/>
    <m/>
    <m/>
    <x v="9"/>
  </r>
  <r>
    <s v="SI5001"/>
    <m/>
    <s v="SOC"/>
    <m/>
    <m/>
    <m/>
    <x v="11"/>
    <m/>
    <m/>
    <x v="9"/>
  </r>
  <r>
    <s v="SI5038"/>
    <m/>
    <s v="SOC"/>
    <m/>
    <m/>
    <m/>
    <x v="8"/>
    <m/>
    <m/>
    <x v="9"/>
  </r>
  <r>
    <s v="SI5040"/>
    <m/>
    <s v="SOC"/>
    <m/>
    <m/>
    <m/>
    <x v="10"/>
    <m/>
    <m/>
    <x v="9"/>
  </r>
  <r>
    <s v="SI5042"/>
    <m/>
    <s v="SOC"/>
    <m/>
    <m/>
    <m/>
    <x v="4"/>
    <m/>
    <m/>
    <x v="9"/>
  </r>
  <r>
    <s v="SI5043"/>
    <m/>
    <s v="SOC"/>
    <m/>
    <m/>
    <m/>
    <x v="9"/>
    <m/>
    <m/>
    <x v="9"/>
  </r>
  <r>
    <s v="SI5041"/>
    <m/>
    <s v="SOC"/>
    <m/>
    <m/>
    <m/>
    <x v="11"/>
    <m/>
    <m/>
    <x v="9"/>
  </r>
  <r>
    <s v="SI5050"/>
    <m/>
    <s v="SOC"/>
    <m/>
    <m/>
    <m/>
    <x v="2"/>
    <m/>
    <m/>
    <x v="9"/>
  </r>
  <r>
    <s v="SI5051"/>
    <m/>
    <s v="SOC"/>
    <m/>
    <m/>
    <m/>
    <x v="10"/>
    <m/>
    <m/>
    <x v="9"/>
  </r>
  <r>
    <s v="SI5052"/>
    <m/>
    <s v="SOC"/>
    <m/>
    <m/>
    <m/>
    <x v="11"/>
    <m/>
    <m/>
    <x v="9"/>
  </r>
  <r>
    <s v="ORCT01"/>
    <m/>
    <s v="SOC"/>
    <m/>
    <m/>
    <m/>
    <x v="2"/>
    <m/>
    <m/>
    <x v="9"/>
  </r>
  <r>
    <s v="ORRD01"/>
    <m/>
    <s v="SOC"/>
    <m/>
    <m/>
    <m/>
    <x v="3"/>
    <m/>
    <m/>
    <x v="9"/>
  </r>
  <r>
    <s v="SI5285"/>
    <m/>
    <s v="SOC"/>
    <m/>
    <m/>
    <m/>
    <x v="9"/>
    <m/>
    <m/>
    <x v="9"/>
  </r>
  <r>
    <s v="QVCT01"/>
    <m/>
    <s v="SOC"/>
    <m/>
    <m/>
    <m/>
    <x v="6"/>
    <m/>
    <m/>
    <x v="9"/>
  </r>
  <r>
    <s v="SI5290"/>
    <m/>
    <s v="SOC"/>
    <m/>
    <m/>
    <m/>
    <x v="4"/>
    <m/>
    <m/>
    <x v="9"/>
  </r>
  <r>
    <s v="SI5641"/>
    <m/>
    <s v="SOC"/>
    <m/>
    <m/>
    <m/>
    <x v="3"/>
    <m/>
    <m/>
    <x v="9"/>
  </r>
  <r>
    <s v="SI5640"/>
    <m/>
    <s v="SOC"/>
    <m/>
    <m/>
    <m/>
    <x v="3"/>
    <m/>
    <m/>
    <x v="9"/>
  </r>
  <r>
    <s v="SI5600"/>
    <m/>
    <s v="SOC"/>
    <m/>
    <s v="SOC"/>
    <s v="PAULO ROBERTO DOS SANTOS"/>
    <x v="1"/>
    <d v="2018-01-03T00:00:00"/>
    <d v="2018-01-03T00:00:00"/>
    <x v="9"/>
  </r>
  <r>
    <s v="SI5601"/>
    <m/>
    <s v="SOC"/>
    <m/>
    <m/>
    <m/>
    <x v="10"/>
    <m/>
    <m/>
    <x v="9"/>
  </r>
  <r>
    <s v="SI5602"/>
    <m/>
    <s v="SOC"/>
    <m/>
    <m/>
    <m/>
    <x v="5"/>
    <m/>
    <m/>
    <x v="9"/>
  </r>
  <r>
    <s v="SI5603"/>
    <m/>
    <s v="SOC"/>
    <m/>
    <m/>
    <m/>
    <x v="4"/>
    <m/>
    <m/>
    <x v="9"/>
  </r>
  <r>
    <s v="SI5604"/>
    <m/>
    <s v="SOC"/>
    <m/>
    <m/>
    <m/>
    <x v="4"/>
    <m/>
    <m/>
    <x v="9"/>
  </r>
  <r>
    <s v="SI5605"/>
    <m/>
    <s v="SOC"/>
    <m/>
    <m/>
    <m/>
    <x v="8"/>
    <m/>
    <m/>
    <x v="9"/>
  </r>
  <r>
    <s v="SI5606"/>
    <m/>
    <s v="SOC"/>
    <m/>
    <m/>
    <m/>
    <x v="8"/>
    <m/>
    <m/>
    <x v="9"/>
  </r>
  <r>
    <s v="SI5607"/>
    <m/>
    <s v="SOC"/>
    <m/>
    <m/>
    <m/>
    <x v="11"/>
    <m/>
    <m/>
    <x v="9"/>
  </r>
  <r>
    <s v="SI5101"/>
    <m/>
    <s v="SOC"/>
    <m/>
    <m/>
    <m/>
    <x v="8"/>
    <m/>
    <m/>
    <x v="9"/>
  </r>
  <r>
    <s v="VTRD01"/>
    <m/>
    <s v="SOC"/>
    <m/>
    <m/>
    <m/>
    <x v="5"/>
    <m/>
    <m/>
    <x v="9"/>
  </r>
  <r>
    <s v="SI5102"/>
    <m/>
    <s v="SOC"/>
    <m/>
    <m/>
    <m/>
    <x v="8"/>
    <m/>
    <m/>
    <x v="9"/>
  </r>
  <r>
    <s v="SI5100"/>
    <m/>
    <s v="SOC"/>
    <m/>
    <s v="SOC"/>
    <s v="PAULO ROBERTO DOS SANTOS"/>
    <x v="1"/>
    <d v="2018-01-03T00:00:00"/>
    <d v="2018-01-03T00:00:00"/>
    <x v="9"/>
  </r>
  <r>
    <s v="SI5103"/>
    <m/>
    <s v="SOC"/>
    <m/>
    <m/>
    <m/>
    <x v="4"/>
    <m/>
    <m/>
    <x v="9"/>
  </r>
  <r>
    <s v="SI5104"/>
    <m/>
    <s v="SOC"/>
    <m/>
    <m/>
    <m/>
    <x v="11"/>
    <m/>
    <m/>
    <x v="9"/>
  </r>
  <r>
    <s v="AIIMW01"/>
    <m/>
    <s v="SOC"/>
    <m/>
    <m/>
    <m/>
    <x v="3"/>
    <m/>
    <m/>
    <x v="9"/>
  </r>
  <r>
    <s v="BDVMW01"/>
    <m/>
    <s v="SOC"/>
    <m/>
    <m/>
    <m/>
    <x v="3"/>
    <m/>
    <m/>
    <x v="9"/>
  </r>
  <r>
    <s v="BRIMW01"/>
    <m/>
    <s v="SOC"/>
    <m/>
    <m/>
    <m/>
    <x v="4"/>
    <m/>
    <m/>
    <x v="9"/>
  </r>
  <r>
    <s v="CQ165S"/>
    <m/>
    <s v="SOC"/>
    <m/>
    <m/>
    <m/>
    <x v="5"/>
    <m/>
    <m/>
    <x v="9"/>
  </r>
  <r>
    <s v="IERMW01"/>
    <m/>
    <s v="SOC"/>
    <m/>
    <m/>
    <m/>
    <x v="5"/>
    <m/>
    <m/>
    <x v="9"/>
  </r>
  <r>
    <s v="IGAMW02"/>
    <m/>
    <s v="SOC"/>
    <m/>
    <m/>
    <m/>
    <x v="6"/>
    <m/>
    <m/>
    <x v="9"/>
  </r>
  <r>
    <s v="IGAMW03"/>
    <m/>
    <s v="SOC"/>
    <m/>
    <m/>
    <m/>
    <x v="7"/>
    <m/>
    <m/>
    <x v="9"/>
  </r>
  <r>
    <s v="IVAMW01"/>
    <m/>
    <s v="SOC"/>
    <m/>
    <m/>
    <m/>
    <x v="7"/>
    <m/>
    <m/>
    <x v="9"/>
  </r>
  <r>
    <s v="PDDMW01"/>
    <m/>
    <s v="SOC"/>
    <m/>
    <m/>
    <m/>
    <x v="8"/>
    <m/>
    <m/>
    <x v="9"/>
  </r>
  <r>
    <s v="RICMW01"/>
    <m/>
    <s v="SOC"/>
    <m/>
    <m/>
    <m/>
    <x v="8"/>
    <m/>
    <m/>
    <x v="9"/>
  </r>
  <r>
    <s v="RRLMW01"/>
    <m/>
    <s v="SOC"/>
    <m/>
    <m/>
    <m/>
    <x v="9"/>
    <m/>
    <m/>
    <x v="9"/>
  </r>
  <r>
    <s v="SO118S"/>
    <m/>
    <s v="SOC"/>
    <m/>
    <m/>
    <m/>
    <x v="10"/>
    <m/>
    <m/>
    <x v="9"/>
  </r>
  <r>
    <s v="SO161S"/>
    <m/>
    <s v="SOC"/>
    <m/>
    <m/>
    <m/>
    <x v="11"/>
    <m/>
    <m/>
    <x v="9"/>
  </r>
  <r>
    <s v="MBCT01"/>
    <m/>
    <s v="RPO"/>
    <m/>
    <m/>
    <m/>
    <x v="0"/>
    <m/>
    <m/>
    <x v="10"/>
  </r>
  <r>
    <s v="MBCT02"/>
    <m/>
    <s v="RPO"/>
    <m/>
    <m/>
    <m/>
    <x v="10"/>
    <m/>
    <m/>
    <x v="10"/>
  </r>
  <r>
    <s v="OICT01"/>
    <m/>
    <s v="RPO"/>
    <m/>
    <m/>
    <m/>
    <x v="10"/>
    <m/>
    <m/>
    <x v="10"/>
  </r>
  <r>
    <s v="AQCT01"/>
    <m/>
    <s v="RPO"/>
    <m/>
    <m/>
    <m/>
    <x v="2"/>
    <m/>
    <m/>
    <x v="10"/>
  </r>
  <r>
    <s v="SI6129"/>
    <m/>
    <s v="RPO"/>
    <m/>
    <m/>
    <m/>
    <x v="2"/>
    <m/>
    <m/>
    <x v="10"/>
  </r>
  <r>
    <s v="AQJA01"/>
    <m/>
    <s v="RPO"/>
    <m/>
    <m/>
    <m/>
    <x v="2"/>
    <m/>
    <m/>
    <x v="10"/>
  </r>
  <r>
    <s v="SI6124"/>
    <m/>
    <s v="RPO"/>
    <m/>
    <m/>
    <m/>
    <x v="2"/>
    <m/>
    <m/>
    <x v="10"/>
  </r>
  <r>
    <s v="AQJF01"/>
    <m/>
    <s v="RPO"/>
    <m/>
    <m/>
    <m/>
    <x v="2"/>
    <m/>
    <m/>
    <x v="10"/>
  </r>
  <r>
    <s v="AQJP01"/>
    <m/>
    <s v="RPO"/>
    <m/>
    <m/>
    <m/>
    <x v="2"/>
    <m/>
    <m/>
    <x v="10"/>
  </r>
  <r>
    <s v="AQRD01"/>
    <m/>
    <s v="RPO"/>
    <m/>
    <s v="RPO"/>
    <s v="MARCOS LEANDRO MIGUELETI DE CARVALHO"/>
    <x v="1"/>
    <d v="2017-12-18T00:00:00"/>
    <d v="2018-01-05T00:00:00"/>
    <x v="10"/>
  </r>
  <r>
    <s v="AQRD02"/>
    <m/>
    <s v="RPO"/>
    <m/>
    <m/>
    <m/>
    <x v="4"/>
    <m/>
    <m/>
    <x v="10"/>
  </r>
  <r>
    <s v="AQCT02"/>
    <m/>
    <s v="RPO"/>
    <m/>
    <m/>
    <m/>
    <x v="6"/>
    <m/>
    <m/>
    <x v="10"/>
  </r>
  <r>
    <s v="AQCT04"/>
    <m/>
    <s v="RPO"/>
    <m/>
    <m/>
    <m/>
    <x v="6"/>
    <m/>
    <m/>
    <x v="10"/>
  </r>
  <r>
    <s v="AQVH01"/>
    <m/>
    <s v="RPO"/>
    <m/>
    <m/>
    <m/>
    <x v="4"/>
    <m/>
    <m/>
    <x v="10"/>
  </r>
  <r>
    <s v="AQJA02"/>
    <m/>
    <s v="RPO"/>
    <m/>
    <m/>
    <m/>
    <x v="10"/>
    <m/>
    <m/>
    <x v="10"/>
  </r>
  <r>
    <s v="AQCT03"/>
    <m/>
    <s v="RPO"/>
    <m/>
    <m/>
    <m/>
    <x v="11"/>
    <m/>
    <m/>
    <x v="10"/>
  </r>
  <r>
    <s v="BIFF01"/>
    <m/>
    <s v="RPO"/>
    <m/>
    <m/>
    <m/>
    <x v="0"/>
    <m/>
    <m/>
    <x v="10"/>
  </r>
  <r>
    <s v="BIRD01"/>
    <m/>
    <s v="RPO"/>
    <m/>
    <s v="RPO"/>
    <s v="MARCOS LEANDRO MIGUELETI DE CARVALHO"/>
    <x v="1"/>
    <d v="2017-12-18T00:00:00"/>
    <d v="2018-01-05T00:00:00"/>
    <x v="10"/>
  </r>
  <r>
    <s v="BIRD04"/>
    <m/>
    <s v="RPO"/>
    <m/>
    <s v="RPO"/>
    <s v="MARCOS LEANDRO MIGUELETI DE CARVALHO"/>
    <x v="1"/>
    <d v="2017-12-26T00:00:00"/>
    <d v="2018-01-05T00:00:00"/>
    <x v="10"/>
  </r>
  <r>
    <s v="BIRI02"/>
    <m/>
    <s v="RPO"/>
    <m/>
    <m/>
    <m/>
    <x v="0"/>
    <m/>
    <m/>
    <x v="10"/>
  </r>
  <r>
    <s v="BIRI03"/>
    <m/>
    <s v="RPO"/>
    <m/>
    <m/>
    <m/>
    <x v="8"/>
    <m/>
    <m/>
    <x v="10"/>
  </r>
  <r>
    <s v="OECT01"/>
    <m/>
    <s v="RPO"/>
    <m/>
    <m/>
    <m/>
    <x v="11"/>
    <m/>
    <m/>
    <x v="10"/>
  </r>
  <r>
    <s v="BLCT01"/>
    <m/>
    <s v="RPO"/>
    <m/>
    <m/>
    <m/>
    <x v="5"/>
    <m/>
    <m/>
    <x v="10"/>
  </r>
  <r>
    <s v="BHNB01"/>
    <m/>
    <s v="RPO"/>
    <m/>
    <m/>
    <m/>
    <x v="5"/>
    <m/>
    <m/>
    <x v="10"/>
  </r>
  <r>
    <s v="BQCT01"/>
    <m/>
    <s v="RPO"/>
    <m/>
    <m/>
    <m/>
    <x v="4"/>
    <m/>
    <m/>
    <x v="10"/>
  </r>
  <r>
    <s v="BQRD01"/>
    <m/>
    <s v="RPO"/>
    <m/>
    <m/>
    <m/>
    <x v="6"/>
    <m/>
    <m/>
    <x v="10"/>
  </r>
  <r>
    <s v="SI6425"/>
    <m/>
    <s v="RPO"/>
    <m/>
    <s v="RPO"/>
    <s v="MARCOS LEANDRO MIGUELETI DE CARVALHO"/>
    <x v="1"/>
    <d v="2017-12-29T00:00:00"/>
    <d v="2018-01-05T00:00:00"/>
    <x v="10"/>
  </r>
  <r>
    <s v="RUCT01"/>
    <m/>
    <s v="RPO"/>
    <m/>
    <m/>
    <m/>
    <x v="11"/>
    <m/>
    <m/>
    <x v="10"/>
  </r>
  <r>
    <s v="KUCARP"/>
    <m/>
    <s v="RPO"/>
    <m/>
    <m/>
    <m/>
    <x v="11"/>
    <m/>
    <m/>
    <x v="10"/>
  </r>
  <r>
    <s v="CHCT01"/>
    <m/>
    <s v="RPO"/>
    <m/>
    <m/>
    <m/>
    <x v="3"/>
    <m/>
    <m/>
    <x v="10"/>
  </r>
  <r>
    <s v="CHND01"/>
    <m/>
    <s v="RPO"/>
    <m/>
    <m/>
    <m/>
    <x v="6"/>
    <m/>
    <m/>
    <x v="10"/>
  </r>
  <r>
    <s v="CHRD01"/>
    <m/>
    <s v="RPO"/>
    <m/>
    <m/>
    <m/>
    <x v="6"/>
    <m/>
    <m/>
    <x v="10"/>
  </r>
  <r>
    <s v="CHFP02"/>
    <m/>
    <s v="RPO"/>
    <m/>
    <m/>
    <m/>
    <x v="2"/>
    <m/>
    <m/>
    <x v="10"/>
  </r>
  <r>
    <s v="CWCT01"/>
    <m/>
    <s v="RPO"/>
    <m/>
    <m/>
    <m/>
    <x v="0"/>
    <m/>
    <m/>
    <x v="10"/>
  </r>
  <r>
    <s v="DBCT01"/>
    <m/>
    <s v="RPO"/>
    <m/>
    <m/>
    <m/>
    <x v="2"/>
    <m/>
    <m/>
    <x v="10"/>
  </r>
  <r>
    <s v="DBRD01"/>
    <m/>
    <s v="RPO"/>
    <m/>
    <s v="RPO"/>
    <s v="MARCOS LEANDRO MIGUELETI DE CARVALHO"/>
    <x v="1"/>
    <d v="2017-12-29T00:00:00"/>
    <d v="2018-01-05T00:00:00"/>
    <x v="10"/>
  </r>
  <r>
    <s v="DOCT01"/>
    <m/>
    <s v="RPO"/>
    <m/>
    <m/>
    <m/>
    <x v="6"/>
    <m/>
    <m/>
    <x v="10"/>
  </r>
  <r>
    <s v="DMCT01"/>
    <m/>
    <s v="RPO"/>
    <m/>
    <m/>
    <m/>
    <x v="2"/>
    <m/>
    <m/>
    <x v="10"/>
  </r>
  <r>
    <s v="FCCA01"/>
    <m/>
    <s v="RPO"/>
    <m/>
    <m/>
    <m/>
    <x v="10"/>
    <m/>
    <m/>
    <x v="10"/>
  </r>
  <r>
    <s v="FCCS01"/>
    <m/>
    <s v="RPO"/>
    <m/>
    <m/>
    <m/>
    <x v="4"/>
    <m/>
    <m/>
    <x v="10"/>
  </r>
  <r>
    <s v="FCCT01"/>
    <m/>
    <s v="RPO"/>
    <m/>
    <m/>
    <m/>
    <x v="0"/>
    <m/>
    <m/>
    <x v="10"/>
  </r>
  <r>
    <s v="FCDI01"/>
    <m/>
    <s v="RPO"/>
    <m/>
    <m/>
    <m/>
    <x v="7"/>
    <m/>
    <m/>
    <x v="10"/>
  </r>
  <r>
    <s v="FCJA01"/>
    <m/>
    <s v="RPO"/>
    <m/>
    <m/>
    <m/>
    <x v="8"/>
    <m/>
    <m/>
    <x v="10"/>
  </r>
  <r>
    <s v="FCJB01"/>
    <m/>
    <s v="RPO"/>
    <m/>
    <m/>
    <m/>
    <x v="8"/>
    <m/>
    <m/>
    <x v="10"/>
  </r>
  <r>
    <s v="FCJC01"/>
    <m/>
    <s v="RPO"/>
    <m/>
    <m/>
    <m/>
    <x v="4"/>
    <m/>
    <m/>
    <x v="10"/>
  </r>
  <r>
    <s v="FCJN01"/>
    <m/>
    <s v="RPO"/>
    <m/>
    <m/>
    <m/>
    <x v="7"/>
    <m/>
    <m/>
    <x v="10"/>
  </r>
  <r>
    <s v="FCJR01"/>
    <m/>
    <s v="RPO"/>
    <m/>
    <m/>
    <m/>
    <x v="6"/>
    <m/>
    <m/>
    <x v="10"/>
  </r>
  <r>
    <s v="FCPH01"/>
    <m/>
    <s v="RPO"/>
    <m/>
    <m/>
    <m/>
    <x v="8"/>
    <m/>
    <m/>
    <x v="10"/>
  </r>
  <r>
    <s v="FCVA01"/>
    <m/>
    <s v="RPO"/>
    <m/>
    <m/>
    <m/>
    <x v="8"/>
    <m/>
    <m/>
    <x v="10"/>
  </r>
  <r>
    <s v="SI6217"/>
    <m/>
    <s v="RPO"/>
    <m/>
    <s v="RPO"/>
    <s v="MARCOS LEANDRO MIGUELETI DE CARVALHO"/>
    <x v="1"/>
    <d v="2017-12-18T00:00:00"/>
    <d v="2018-01-05T00:00:00"/>
    <x v="10"/>
  </r>
  <r>
    <s v="FCBS01"/>
    <m/>
    <s v="RPO"/>
    <m/>
    <m/>
    <m/>
    <x v="0"/>
    <m/>
    <m/>
    <x v="10"/>
  </r>
  <r>
    <s v="FCDI02"/>
    <m/>
    <s v="RPO"/>
    <m/>
    <m/>
    <m/>
    <x v="7"/>
    <m/>
    <m/>
    <x v="10"/>
  </r>
  <r>
    <s v="FCCT02"/>
    <m/>
    <s v="RPO"/>
    <m/>
    <m/>
    <m/>
    <x v="6"/>
    <m/>
    <m/>
    <x v="10"/>
  </r>
  <r>
    <s v="FCMV01"/>
    <m/>
    <s v="RPO"/>
    <m/>
    <m/>
    <m/>
    <x v="6"/>
    <m/>
    <m/>
    <x v="10"/>
  </r>
  <r>
    <s v="FCCB01"/>
    <m/>
    <s v="RPO"/>
    <m/>
    <m/>
    <m/>
    <x v="3"/>
    <m/>
    <m/>
    <x v="10"/>
  </r>
  <r>
    <s v="FCJD02"/>
    <m/>
    <s v="RPO"/>
    <m/>
    <m/>
    <m/>
    <x v="4"/>
    <m/>
    <m/>
    <x v="10"/>
  </r>
  <r>
    <s v="FSCT01"/>
    <m/>
    <s v="RPO"/>
    <m/>
    <m/>
    <m/>
    <x v="3"/>
    <m/>
    <m/>
    <x v="10"/>
  </r>
  <r>
    <s v="GXEB01"/>
    <m/>
    <s v="RPO"/>
    <m/>
    <m/>
    <m/>
    <x v="0"/>
    <m/>
    <m/>
    <x v="10"/>
  </r>
  <r>
    <s v="GXEB02"/>
    <m/>
    <s v="RPO"/>
    <m/>
    <m/>
    <m/>
    <x v="6"/>
    <m/>
    <m/>
    <x v="10"/>
  </r>
  <r>
    <s v="GBCT01"/>
    <m/>
    <s v="RPO"/>
    <m/>
    <m/>
    <m/>
    <x v="3"/>
    <m/>
    <m/>
    <x v="10"/>
  </r>
  <r>
    <s v="GBRD01"/>
    <m/>
    <s v="RPO"/>
    <m/>
    <m/>
    <m/>
    <x v="0"/>
    <m/>
    <m/>
    <x v="10"/>
  </r>
  <r>
    <s v="GZCT01"/>
    <m/>
    <s v="RPO"/>
    <m/>
    <m/>
    <m/>
    <x v="9"/>
    <m/>
    <m/>
    <x v="10"/>
  </r>
  <r>
    <s v="SI6445"/>
    <m/>
    <s v="RPO"/>
    <m/>
    <m/>
    <m/>
    <x v="8"/>
    <m/>
    <m/>
    <x v="10"/>
  </r>
  <r>
    <s v="IOCT02"/>
    <m/>
    <s v="RPO"/>
    <m/>
    <m/>
    <m/>
    <x v="2"/>
    <m/>
    <m/>
    <x v="10"/>
  </r>
  <r>
    <s v="IERD01"/>
    <m/>
    <s v="RPO"/>
    <m/>
    <m/>
    <m/>
    <x v="7"/>
    <m/>
    <m/>
    <x v="10"/>
  </r>
  <r>
    <s v="GPCT01"/>
    <m/>
    <s v="RPO"/>
    <m/>
    <m/>
    <m/>
    <x v="7"/>
    <m/>
    <m/>
    <x v="10"/>
  </r>
  <r>
    <s v="GPCT02"/>
    <m/>
    <s v="RPO"/>
    <m/>
    <m/>
    <m/>
    <x v="7"/>
    <m/>
    <m/>
    <x v="10"/>
  </r>
  <r>
    <s v="IVCT01"/>
    <m/>
    <s v="RPO"/>
    <m/>
    <m/>
    <m/>
    <x v="3"/>
    <m/>
    <m/>
    <x v="10"/>
  </r>
  <r>
    <s v="IVRD01"/>
    <m/>
    <s v="RPO"/>
    <m/>
    <m/>
    <m/>
    <x v="8"/>
    <m/>
    <m/>
    <x v="10"/>
  </r>
  <r>
    <s v="SI6270"/>
    <m/>
    <s v="RPO"/>
    <m/>
    <m/>
    <m/>
    <x v="8"/>
    <m/>
    <m/>
    <x v="10"/>
  </r>
  <r>
    <s v="SI6300"/>
    <m/>
    <s v="RPO"/>
    <m/>
    <m/>
    <m/>
    <x v="3"/>
    <m/>
    <m/>
    <x v="10"/>
  </r>
  <r>
    <s v="SI6302"/>
    <m/>
    <s v="RPO"/>
    <m/>
    <m/>
    <m/>
    <x v="3"/>
    <m/>
    <m/>
    <x v="10"/>
  </r>
  <r>
    <s v="SI6455"/>
    <m/>
    <s v="RPO"/>
    <m/>
    <m/>
    <m/>
    <x v="8"/>
    <m/>
    <m/>
    <x v="10"/>
  </r>
  <r>
    <s v="JOCT01"/>
    <m/>
    <s v="RPO"/>
    <m/>
    <s v="RPO"/>
    <s v="MARCOS LEANDRO MIGUELETI DE CARVALHO"/>
    <x v="1"/>
    <d v="2017-12-29T00:00:00"/>
    <d v="2018-01-05T00:00:00"/>
    <x v="10"/>
  </r>
  <r>
    <s v="JORD01"/>
    <m/>
    <s v="RPO"/>
    <m/>
    <m/>
    <m/>
    <x v="6"/>
    <m/>
    <m/>
    <x v="10"/>
  </r>
  <r>
    <s v="JORD02"/>
    <m/>
    <s v="RPO"/>
    <m/>
    <s v="RPO"/>
    <s v="MARCOS LEANDRO MIGUELETI DE CARVALHO"/>
    <x v="1"/>
    <s v="REPROGRAMAR"/>
    <s v="REPROGRAMAR"/>
    <x v="10"/>
  </r>
  <r>
    <s v="JOCT02"/>
    <m/>
    <s v="RPO"/>
    <m/>
    <m/>
    <m/>
    <x v="7"/>
    <m/>
    <m/>
    <x v="10"/>
  </r>
  <r>
    <s v="JACT01"/>
    <m/>
    <s v="RPO"/>
    <m/>
    <m/>
    <m/>
    <x v="8"/>
    <m/>
    <m/>
    <x v="10"/>
  </r>
  <r>
    <s v="JARD01"/>
    <m/>
    <s v="RPO"/>
    <m/>
    <m/>
    <m/>
    <x v="10"/>
    <m/>
    <m/>
    <x v="10"/>
  </r>
  <r>
    <s v="JARD02"/>
    <m/>
    <s v="RPO"/>
    <m/>
    <s v="RPO"/>
    <s v="MARCOS LEANDRO MIGUELETI DE CARVALHO"/>
    <x v="1"/>
    <d v="2017-12-18T00:00:00"/>
    <d v="2018-01-05T00:00:00"/>
    <x v="10"/>
  </r>
  <r>
    <s v="JARD03"/>
    <m/>
    <s v="RPO"/>
    <m/>
    <s v="RPO"/>
    <s v="MARCOS LEANDRO MIGUELETI DE CARVALHO"/>
    <x v="1"/>
    <d v="2017-12-18T00:00:00"/>
    <d v="2018-01-05T00:00:00"/>
    <x v="10"/>
  </r>
  <r>
    <s v="JKCT02"/>
    <m/>
    <s v="RPO"/>
    <m/>
    <m/>
    <m/>
    <x v="2"/>
    <m/>
    <m/>
    <x v="10"/>
  </r>
  <r>
    <s v="LTCT01"/>
    <m/>
    <s v="RPO"/>
    <m/>
    <m/>
    <m/>
    <x v="8"/>
    <m/>
    <m/>
    <x v="10"/>
  </r>
  <r>
    <s v="SI6470"/>
    <m/>
    <s v="RPO"/>
    <m/>
    <m/>
    <m/>
    <x v="4"/>
    <m/>
    <m/>
    <x v="10"/>
  </r>
  <r>
    <s v="EOCT01"/>
    <m/>
    <s v="RPO"/>
    <m/>
    <m/>
    <m/>
    <x v="5"/>
    <m/>
    <m/>
    <x v="10"/>
  </r>
  <r>
    <s v="KCCT01"/>
    <m/>
    <s v="RPO"/>
    <m/>
    <s v="RPO"/>
    <s v="MARCOS LEANDRO MIGUELETI DE CARVALHO"/>
    <x v="1"/>
    <d v="2017-12-26T00:00:00"/>
    <d v="2018-01-05T00:00:00"/>
    <x v="10"/>
  </r>
  <r>
    <s v="MNCT01"/>
    <m/>
    <s v="RPO"/>
    <m/>
    <m/>
    <m/>
    <x v="6"/>
    <m/>
    <m/>
    <x v="10"/>
  </r>
  <r>
    <s v="MTRD01"/>
    <m/>
    <s v="RPO"/>
    <m/>
    <m/>
    <m/>
    <x v="11"/>
    <m/>
    <m/>
    <x v="10"/>
  </r>
  <r>
    <s v="MTRD02"/>
    <m/>
    <s v="RPO"/>
    <m/>
    <m/>
    <m/>
    <x v="5"/>
    <m/>
    <m/>
    <x v="10"/>
  </r>
  <r>
    <s v="MTRD03"/>
    <m/>
    <s v="RPO"/>
    <m/>
    <s v="RPO"/>
    <s v="MARCOS LEANDRO MIGUELETI DE CARVALHO"/>
    <x v="1"/>
    <d v="2017-12-18T00:00:00"/>
    <d v="2018-01-05T00:00:00"/>
    <x v="10"/>
  </r>
  <r>
    <s v="MTRD04"/>
    <m/>
    <s v="RPO"/>
    <m/>
    <s v="RPO"/>
    <s v="MARCOS LEANDRO MIGUELETI DE CARVALHO"/>
    <x v="1"/>
    <d v="2017-12-26T00:00:00"/>
    <d v="2018-01-05T00:00:00"/>
    <x v="10"/>
  </r>
  <r>
    <s v="MTVG01"/>
    <m/>
    <s v="RPO"/>
    <m/>
    <m/>
    <m/>
    <x v="3"/>
    <m/>
    <m/>
    <x v="10"/>
  </r>
  <r>
    <s v="MTIV01"/>
    <m/>
    <s v="RPO"/>
    <m/>
    <m/>
    <m/>
    <x v="11"/>
    <m/>
    <m/>
    <x v="10"/>
  </r>
  <r>
    <s v="EUCT01"/>
    <m/>
    <s v="RPO"/>
    <m/>
    <m/>
    <m/>
    <x v="4"/>
    <m/>
    <m/>
    <x v="10"/>
  </r>
  <r>
    <s v="NUCT01"/>
    <m/>
    <s v="RPO"/>
    <m/>
    <m/>
    <m/>
    <x v="0"/>
    <m/>
    <m/>
    <x v="10"/>
  </r>
  <r>
    <s v="OLCT01"/>
    <m/>
    <s v="RPO"/>
    <m/>
    <m/>
    <m/>
    <x v="5"/>
    <m/>
    <m/>
    <x v="10"/>
  </r>
  <r>
    <s v="SI6500"/>
    <m/>
    <s v="RPO"/>
    <m/>
    <m/>
    <m/>
    <x v="8"/>
    <m/>
    <m/>
    <x v="10"/>
  </r>
  <r>
    <s v="OOCT01"/>
    <m/>
    <s v="RPO"/>
    <m/>
    <m/>
    <m/>
    <x v="9"/>
    <m/>
    <m/>
    <x v="10"/>
  </r>
  <r>
    <s v="EHCT01"/>
    <m/>
    <s v="RPO"/>
    <m/>
    <m/>
    <m/>
    <x v="6"/>
    <m/>
    <m/>
    <x v="10"/>
  </r>
  <r>
    <s v="EHRDRP"/>
    <m/>
    <s v="RPO"/>
    <m/>
    <m/>
    <m/>
    <x v="6"/>
    <m/>
    <m/>
    <x v="10"/>
  </r>
  <r>
    <s v="PUFP01"/>
    <m/>
    <s v="RPO"/>
    <m/>
    <m/>
    <m/>
    <x v="11"/>
    <m/>
    <m/>
    <x v="10"/>
  </r>
  <r>
    <s v="PURD01"/>
    <m/>
    <s v="RPO"/>
    <m/>
    <m/>
    <m/>
    <x v="7"/>
    <m/>
    <m/>
    <x v="10"/>
  </r>
  <r>
    <s v="SI6085"/>
    <m/>
    <s v="RPO"/>
    <m/>
    <m/>
    <m/>
    <x v="7"/>
    <m/>
    <m/>
    <x v="10"/>
  </r>
  <r>
    <s v="RYCT01"/>
    <m/>
    <s v="RPO"/>
    <m/>
    <m/>
    <m/>
    <x v="9"/>
    <m/>
    <m/>
    <x v="10"/>
  </r>
  <r>
    <s v="SI6515"/>
    <m/>
    <s v="RPO"/>
    <m/>
    <m/>
    <m/>
    <x v="11"/>
    <m/>
    <m/>
    <x v="10"/>
  </r>
  <r>
    <s v="RKCT01"/>
    <m/>
    <s v="RPO"/>
    <m/>
    <m/>
    <m/>
    <x v="10"/>
    <m/>
    <m/>
    <x v="10"/>
  </r>
  <r>
    <s v="BFJA01"/>
    <m/>
    <s v="RPO"/>
    <m/>
    <m/>
    <m/>
    <x v="5"/>
    <m/>
    <m/>
    <x v="10"/>
  </r>
  <r>
    <s v="RTAI01"/>
    <m/>
    <s v="RPO"/>
    <m/>
    <m/>
    <m/>
    <x v="11"/>
    <m/>
    <m/>
    <x v="10"/>
  </r>
  <r>
    <s v="RTCE01"/>
    <m/>
    <s v="RPO"/>
    <m/>
    <m/>
    <m/>
    <x v="5"/>
    <m/>
    <m/>
    <x v="10"/>
  </r>
  <r>
    <s v="RTCR01"/>
    <m/>
    <s v="RPO"/>
    <m/>
    <m/>
    <m/>
    <x v="6"/>
    <m/>
    <m/>
    <x v="10"/>
  </r>
  <r>
    <s v="RTCT01"/>
    <m/>
    <s v="RPO"/>
    <m/>
    <m/>
    <m/>
    <x v="5"/>
    <m/>
    <m/>
    <x v="10"/>
  </r>
  <r>
    <s v="RTCT02"/>
    <m/>
    <s v="RPO"/>
    <m/>
    <m/>
    <m/>
    <x v="11"/>
    <m/>
    <m/>
    <x v="10"/>
  </r>
  <r>
    <s v="RTCT03"/>
    <m/>
    <s v="RPO"/>
    <m/>
    <m/>
    <m/>
    <x v="5"/>
    <m/>
    <m/>
    <x v="10"/>
  </r>
  <r>
    <s v="ARPO01"/>
    <m/>
    <s v="RPO"/>
    <m/>
    <m/>
    <m/>
    <x v="6"/>
    <m/>
    <m/>
    <x v="10"/>
  </r>
  <r>
    <s v="RTJA01"/>
    <m/>
    <s v="RPO"/>
    <m/>
    <m/>
    <m/>
    <x v="11"/>
    <m/>
    <m/>
    <x v="10"/>
  </r>
  <r>
    <s v="SI6008"/>
    <m/>
    <s v="RPO"/>
    <m/>
    <m/>
    <m/>
    <x v="9"/>
    <m/>
    <m/>
    <x v="10"/>
  </r>
  <r>
    <s v="RTJF01"/>
    <m/>
    <s v="RPO"/>
    <m/>
    <m/>
    <m/>
    <x v="10"/>
    <m/>
    <m/>
    <x v="10"/>
  </r>
  <r>
    <s v="RTJG01"/>
    <m/>
    <s v="RPO"/>
    <m/>
    <m/>
    <m/>
    <x v="10"/>
    <m/>
    <m/>
    <x v="10"/>
  </r>
  <r>
    <s v="RTJI01"/>
    <m/>
    <s v="RPO"/>
    <m/>
    <m/>
    <m/>
    <x v="4"/>
    <m/>
    <m/>
    <x v="10"/>
  </r>
  <r>
    <s v="RTJJ01"/>
    <m/>
    <s v="RPO"/>
    <m/>
    <m/>
    <m/>
    <x v="5"/>
    <m/>
    <m/>
    <x v="10"/>
  </r>
  <r>
    <s v="RTJM01"/>
    <m/>
    <s v="RPO"/>
    <m/>
    <m/>
    <m/>
    <x v="9"/>
    <m/>
    <m/>
    <x v="10"/>
  </r>
  <r>
    <s v="RTJP01"/>
    <m/>
    <s v="RPO"/>
    <m/>
    <m/>
    <m/>
    <x v="0"/>
    <m/>
    <m/>
    <x v="10"/>
  </r>
  <r>
    <s v="RTJS02"/>
    <m/>
    <s v="RPO"/>
    <m/>
    <m/>
    <m/>
    <x v="0"/>
    <m/>
    <m/>
    <x v="10"/>
  </r>
  <r>
    <s v="RTJU01"/>
    <m/>
    <s v="RPO"/>
    <m/>
    <m/>
    <m/>
    <x v="4"/>
    <m/>
    <m/>
    <x v="10"/>
  </r>
  <r>
    <s v="RTLG01"/>
    <m/>
    <s v="RPO"/>
    <m/>
    <m/>
    <m/>
    <x v="8"/>
    <m/>
    <m/>
    <x v="10"/>
  </r>
  <r>
    <s v="RTPF01"/>
    <m/>
    <s v="RPO"/>
    <m/>
    <m/>
    <m/>
    <x v="0"/>
    <m/>
    <m/>
    <x v="10"/>
  </r>
  <r>
    <s v="RTPI01"/>
    <m/>
    <s v="RPO"/>
    <m/>
    <m/>
    <m/>
    <x v="4"/>
    <m/>
    <m/>
    <x v="10"/>
  </r>
  <r>
    <s v="RTQD01"/>
    <m/>
    <s v="RPO"/>
    <m/>
    <s v="RPO"/>
    <s v="MARCOS LEANDRO MIGUELETI DE CARVALHO"/>
    <x v="1"/>
    <d v="2017-12-26T00:00:00"/>
    <d v="2018-01-05T00:00:00"/>
    <x v="10"/>
  </r>
  <r>
    <s v="RTRD01"/>
    <m/>
    <s v="RPO"/>
    <m/>
    <m/>
    <m/>
    <x v="10"/>
    <m/>
    <m/>
    <x v="10"/>
  </r>
  <r>
    <s v="RTRT01"/>
    <m/>
    <s v="RPO"/>
    <m/>
    <m/>
    <m/>
    <x v="10"/>
    <m/>
    <m/>
    <x v="10"/>
  </r>
  <r>
    <s v="RTSZ01"/>
    <m/>
    <s v="RPO"/>
    <m/>
    <m/>
    <m/>
    <x v="8"/>
    <m/>
    <m/>
    <x v="10"/>
  </r>
  <r>
    <s v="RTUU01"/>
    <m/>
    <s v="RPO"/>
    <m/>
    <m/>
    <m/>
    <x v="0"/>
    <m/>
    <m/>
    <x v="10"/>
  </r>
  <r>
    <s v="RTVE01"/>
    <m/>
    <s v="RPO"/>
    <m/>
    <m/>
    <m/>
    <x v="11"/>
    <m/>
    <m/>
    <x v="10"/>
  </r>
  <r>
    <s v="RTVS01"/>
    <m/>
    <s v="RPO"/>
    <m/>
    <m/>
    <m/>
    <x v="6"/>
    <m/>
    <m/>
    <x v="10"/>
  </r>
  <r>
    <s v="RTVT01"/>
    <m/>
    <s v="RPO"/>
    <m/>
    <m/>
    <m/>
    <x v="5"/>
    <m/>
    <m/>
    <x v="10"/>
  </r>
  <r>
    <s v="RTVV01"/>
    <m/>
    <s v="RPO"/>
    <m/>
    <s v="RPO"/>
    <s v="MARCOS LEANDRO MIGUELETI DE CARVALHO"/>
    <x v="1"/>
    <s v="REPROGRAMAR"/>
    <s v="REPROGRAMAR"/>
    <x v="10"/>
  </r>
  <r>
    <s v="RTCR02"/>
    <m/>
    <s v="RPO"/>
    <m/>
    <m/>
    <m/>
    <x v="6"/>
    <m/>
    <m/>
    <x v="10"/>
  </r>
  <r>
    <s v="RTAIRP"/>
    <m/>
    <s v="RPO"/>
    <m/>
    <m/>
    <m/>
    <x v="7"/>
    <m/>
    <m/>
    <x v="10"/>
  </r>
  <r>
    <s v="RTUN01"/>
    <m/>
    <s v="RPO"/>
    <m/>
    <m/>
    <m/>
    <x v="0"/>
    <m/>
    <m/>
    <x v="10"/>
  </r>
  <r>
    <s v="RTVF02"/>
    <m/>
    <s v="RPO"/>
    <m/>
    <m/>
    <m/>
    <x v="0"/>
    <m/>
    <m/>
    <x v="10"/>
  </r>
  <r>
    <s v="RTJJ02"/>
    <m/>
    <s v="RPO"/>
    <m/>
    <m/>
    <m/>
    <x v="9"/>
    <m/>
    <m/>
    <x v="10"/>
  </r>
  <r>
    <s v="RTCT05"/>
    <m/>
    <s v="RPO"/>
    <m/>
    <m/>
    <m/>
    <x v="3"/>
    <m/>
    <m/>
    <x v="10"/>
  </r>
  <r>
    <s v="RTCB02"/>
    <m/>
    <s v="RPO"/>
    <m/>
    <m/>
    <m/>
    <x v="9"/>
    <m/>
    <m/>
    <x v="10"/>
  </r>
  <r>
    <s v="RTCT08"/>
    <m/>
    <s v="RPO"/>
    <m/>
    <m/>
    <m/>
    <x v="9"/>
    <m/>
    <m/>
    <x v="10"/>
  </r>
  <r>
    <s v="RTVD02"/>
    <m/>
    <s v="RPO"/>
    <m/>
    <m/>
    <m/>
    <x v="10"/>
    <m/>
    <m/>
    <x v="10"/>
  </r>
  <r>
    <s v="RTJS03"/>
    <m/>
    <s v="RPO"/>
    <m/>
    <m/>
    <m/>
    <x v="11"/>
    <m/>
    <m/>
    <x v="10"/>
  </r>
  <r>
    <s v="RTCR03"/>
    <m/>
    <s v="RPO"/>
    <m/>
    <m/>
    <m/>
    <x v="8"/>
    <m/>
    <m/>
    <x v="10"/>
  </r>
  <r>
    <s v="RTAM02"/>
    <m/>
    <s v="RPO"/>
    <m/>
    <m/>
    <m/>
    <x v="2"/>
    <m/>
    <m/>
    <x v="10"/>
  </r>
  <r>
    <s v="RTJI02"/>
    <m/>
    <s v="RPO"/>
    <m/>
    <m/>
    <m/>
    <x v="4"/>
    <m/>
    <m/>
    <x v="10"/>
  </r>
  <r>
    <s v="SI6510"/>
    <m/>
    <s v="RPO"/>
    <m/>
    <m/>
    <m/>
    <x v="3"/>
    <m/>
    <m/>
    <x v="10"/>
  </r>
  <r>
    <s v="RERD01"/>
    <m/>
    <s v="RPO"/>
    <m/>
    <m/>
    <m/>
    <x v="10"/>
    <m/>
    <m/>
    <x v="10"/>
  </r>
  <r>
    <s v="RECN01"/>
    <m/>
    <s v="RPO"/>
    <m/>
    <m/>
    <m/>
    <x v="11"/>
    <m/>
    <m/>
    <x v="10"/>
  </r>
  <r>
    <s v="SI6550"/>
    <m/>
    <s v="RPO"/>
    <m/>
    <m/>
    <m/>
    <x v="9"/>
    <m/>
    <m/>
    <x v="10"/>
  </r>
  <r>
    <s v="SI6108"/>
    <m/>
    <s v="RPO"/>
    <m/>
    <m/>
    <m/>
    <x v="10"/>
    <m/>
    <m/>
    <x v="10"/>
  </r>
  <r>
    <s v="SI6100"/>
    <m/>
    <s v="RPO"/>
    <m/>
    <m/>
    <m/>
    <x v="0"/>
    <m/>
    <m/>
    <x v="10"/>
  </r>
  <r>
    <s v="SI6102"/>
    <m/>
    <s v="RPO"/>
    <m/>
    <m/>
    <m/>
    <x v="10"/>
    <m/>
    <m/>
    <x v="10"/>
  </r>
  <r>
    <s v="SI6105"/>
    <m/>
    <s v="RPO"/>
    <m/>
    <m/>
    <m/>
    <x v="9"/>
    <m/>
    <m/>
    <x v="10"/>
  </r>
  <r>
    <s v="SI6103"/>
    <m/>
    <s v="RPO"/>
    <m/>
    <m/>
    <m/>
    <x v="11"/>
    <m/>
    <m/>
    <x v="10"/>
  </r>
  <r>
    <s v="SKRD01"/>
    <m/>
    <s v="RPO"/>
    <m/>
    <m/>
    <m/>
    <x v="5"/>
    <m/>
    <m/>
    <x v="10"/>
  </r>
  <r>
    <s v="SI6106"/>
    <m/>
    <s v="RPO"/>
    <m/>
    <m/>
    <m/>
    <x v="11"/>
    <m/>
    <m/>
    <x v="10"/>
  </r>
  <r>
    <s v="SI6104"/>
    <m/>
    <s v="RPO"/>
    <m/>
    <m/>
    <m/>
    <x v="7"/>
    <m/>
    <m/>
    <x v="10"/>
  </r>
  <r>
    <s v="SI6101"/>
    <m/>
    <s v="RPO"/>
    <m/>
    <m/>
    <m/>
    <x v="5"/>
    <m/>
    <m/>
    <x v="10"/>
  </r>
  <r>
    <s v="SI6107"/>
    <m/>
    <s v="RPO"/>
    <m/>
    <m/>
    <m/>
    <x v="5"/>
    <m/>
    <m/>
    <x v="10"/>
  </r>
  <r>
    <s v="SI6109"/>
    <m/>
    <s v="RPO"/>
    <m/>
    <m/>
    <m/>
    <x v="9"/>
    <m/>
    <m/>
    <x v="10"/>
  </r>
  <r>
    <s v="SI6110"/>
    <m/>
    <s v="RPO"/>
    <m/>
    <m/>
    <m/>
    <x v="9"/>
    <m/>
    <m/>
    <x v="10"/>
  </r>
  <r>
    <s v="SI6112"/>
    <m/>
    <s v="RPO"/>
    <m/>
    <m/>
    <m/>
    <x v="11"/>
    <m/>
    <m/>
    <x v="10"/>
  </r>
  <r>
    <s v="HECT01"/>
    <m/>
    <s v="RPO"/>
    <m/>
    <m/>
    <m/>
    <x v="6"/>
    <m/>
    <m/>
    <x v="10"/>
  </r>
  <r>
    <s v="SI6545"/>
    <m/>
    <s v="RPO"/>
    <m/>
    <m/>
    <m/>
    <x v="5"/>
    <m/>
    <m/>
    <x v="10"/>
  </r>
  <r>
    <s v="LYCT01"/>
    <m/>
    <s v="RPO"/>
    <m/>
    <m/>
    <m/>
    <x v="0"/>
    <m/>
    <m/>
    <x v="10"/>
  </r>
  <r>
    <s v="IMCT01"/>
    <m/>
    <s v="RPO"/>
    <m/>
    <m/>
    <m/>
    <x v="10"/>
    <m/>
    <m/>
    <x v="10"/>
  </r>
  <r>
    <s v="IMRD01"/>
    <m/>
    <s v="RPO"/>
    <m/>
    <m/>
    <m/>
    <x v="9"/>
    <m/>
    <m/>
    <x v="10"/>
  </r>
  <r>
    <s v="SI6340"/>
    <m/>
    <s v="RPO"/>
    <m/>
    <m/>
    <m/>
    <x v="8"/>
    <m/>
    <m/>
    <x v="10"/>
  </r>
  <r>
    <s v="SI6341"/>
    <m/>
    <s v="RPO"/>
    <m/>
    <m/>
    <m/>
    <x v="10"/>
    <m/>
    <m/>
    <x v="10"/>
  </r>
  <r>
    <s v="ERCT01"/>
    <m/>
    <s v="RPO"/>
    <m/>
    <m/>
    <m/>
    <x v="7"/>
    <m/>
    <m/>
    <x v="10"/>
  </r>
  <r>
    <s v="SI6540"/>
    <m/>
    <s v="RPO"/>
    <m/>
    <s v="RPO"/>
    <s v="MARCOS LEANDRO MIGUELETI DE CARVALHO"/>
    <x v="1"/>
    <s v="REPROGRAMAR"/>
    <s v="REPROGRAMAR"/>
    <x v="10"/>
  </r>
  <r>
    <s v="SI6560"/>
    <m/>
    <s v="RPO"/>
    <m/>
    <m/>
    <m/>
    <x v="9"/>
    <m/>
    <m/>
    <x v="10"/>
  </r>
  <r>
    <s v="SI6526"/>
    <m/>
    <s v="RPO"/>
    <m/>
    <m/>
    <m/>
    <x v="0"/>
    <m/>
    <m/>
    <x v="10"/>
  </r>
  <r>
    <s v="SI6525"/>
    <m/>
    <s v="RPO"/>
    <m/>
    <m/>
    <m/>
    <x v="3"/>
    <m/>
    <m/>
    <x v="10"/>
  </r>
  <r>
    <s v="RTJR01"/>
    <m/>
    <s v="RPO"/>
    <m/>
    <s v="RPO"/>
    <s v="MARCOS LEANDRO MIGUELETI DE CARVALHO"/>
    <x v="1"/>
    <s v="S/ ACESSO"/>
    <d v="2018-01-05T00:00:00"/>
    <x v="10"/>
  </r>
  <r>
    <s v="SEJF01"/>
    <m/>
    <s v="RPO"/>
    <m/>
    <s v="RPO"/>
    <s v="MARCOS LEANDRO MIGUELETI DE CARVALHO"/>
    <x v="1"/>
    <d v="2017-12-18T00:00:00"/>
    <d v="2018-01-05T00:00:00"/>
    <x v="10"/>
  </r>
  <r>
    <s v="SEJR01"/>
    <m/>
    <s v="RPO"/>
    <m/>
    <s v="RPO"/>
    <s v="MARCOS LEANDRO MIGUELETI DE CARVALHO"/>
    <x v="1"/>
    <d v="2017-12-29T00:00:00"/>
    <d v="2018-01-05T00:00:00"/>
    <x v="10"/>
  </r>
  <r>
    <s v="SEVI01"/>
    <m/>
    <s v="RPO"/>
    <m/>
    <m/>
    <m/>
    <x v="3"/>
    <m/>
    <m/>
    <x v="10"/>
  </r>
  <r>
    <s v="SEJJ02"/>
    <m/>
    <s v="RPO"/>
    <m/>
    <m/>
    <m/>
    <x v="10"/>
    <m/>
    <m/>
    <x v="10"/>
  </r>
  <r>
    <s v="SI6570"/>
    <m/>
    <s v="RPO"/>
    <m/>
    <m/>
    <m/>
    <x v="4"/>
    <m/>
    <m/>
    <x v="10"/>
  </r>
  <r>
    <s v="SI7400"/>
    <m/>
    <s v="RPO"/>
    <m/>
    <m/>
    <m/>
    <x v="4"/>
    <m/>
    <m/>
    <x v="10"/>
  </r>
  <r>
    <s v="SI6575"/>
    <m/>
    <s v="RPO"/>
    <m/>
    <m/>
    <m/>
    <x v="7"/>
    <m/>
    <m/>
    <x v="10"/>
  </r>
  <r>
    <s v="SI6565"/>
    <m/>
    <s v="RPO"/>
    <m/>
    <m/>
    <m/>
    <x v="3"/>
    <m/>
    <m/>
    <x v="10"/>
  </r>
  <r>
    <s v="SI6222"/>
    <m/>
    <s v="RPO"/>
    <m/>
    <m/>
    <m/>
    <x v="5"/>
    <m/>
    <m/>
    <x v="10"/>
  </r>
  <r>
    <s v="SI6221"/>
    <m/>
    <s v="RPO"/>
    <m/>
    <m/>
    <m/>
    <x v="5"/>
    <m/>
    <m/>
    <x v="10"/>
  </r>
  <r>
    <s v="SI6220"/>
    <m/>
    <s v="RPO"/>
    <m/>
    <m/>
    <m/>
    <x v="3"/>
    <m/>
    <m/>
    <x v="10"/>
  </r>
  <r>
    <s v="SI6255"/>
    <m/>
    <s v="RPO"/>
    <m/>
    <m/>
    <m/>
    <x v="11"/>
    <m/>
    <m/>
    <x v="10"/>
  </r>
  <r>
    <s v="BBOMW01"/>
    <m/>
    <s v="RPO"/>
    <m/>
    <m/>
    <m/>
    <x v="11"/>
    <m/>
    <m/>
    <x v="10"/>
  </r>
  <r>
    <s v="RT168S"/>
    <m/>
    <s v="RPO"/>
    <m/>
    <m/>
    <m/>
    <x v="0"/>
    <m/>
    <m/>
    <x v="10"/>
  </r>
  <r>
    <s v="SLRMW01"/>
    <m/>
    <s v="RPO"/>
    <m/>
    <m/>
    <m/>
    <x v="11"/>
    <m/>
    <m/>
    <x v="10"/>
  </r>
  <r>
    <s v="TBTMW01"/>
    <m/>
    <s v="RPO"/>
    <m/>
    <m/>
    <m/>
    <x v="11"/>
    <m/>
    <m/>
    <x v="10"/>
  </r>
  <r>
    <s v="OKCT02"/>
    <m/>
    <s v="SRR"/>
    <m/>
    <m/>
    <m/>
    <x v="3"/>
    <m/>
    <m/>
    <x v="11"/>
  </r>
  <r>
    <s v="FECT02"/>
    <m/>
    <s v="SRR"/>
    <m/>
    <m/>
    <m/>
    <x v="6"/>
    <m/>
    <m/>
    <x v="11"/>
  </r>
  <r>
    <s v="MZCT01"/>
    <m/>
    <s v="SRR"/>
    <m/>
    <m/>
    <m/>
    <x v="3"/>
    <m/>
    <m/>
    <x v="11"/>
  </r>
  <r>
    <s v="FOCT01"/>
    <m/>
    <s v="SRR"/>
    <m/>
    <m/>
    <m/>
    <x v="4"/>
    <m/>
    <m/>
    <x v="11"/>
  </r>
  <r>
    <s v="HYCT01"/>
    <m/>
    <s v="SRR"/>
    <m/>
    <m/>
    <m/>
    <x v="6"/>
    <m/>
    <m/>
    <x v="11"/>
  </r>
  <r>
    <s v="SI7133"/>
    <m/>
    <s v="SRR"/>
    <m/>
    <m/>
    <m/>
    <x v="8"/>
    <m/>
    <m/>
    <x v="11"/>
  </r>
  <r>
    <s v="SI7425"/>
    <m/>
    <s v="SRR"/>
    <m/>
    <m/>
    <m/>
    <x v="11"/>
    <m/>
    <m/>
    <x v="11"/>
  </r>
  <r>
    <s v="BDDI01"/>
    <m/>
    <s v="SRR"/>
    <m/>
    <m/>
    <m/>
    <x v="2"/>
    <m/>
    <m/>
    <x v="11"/>
  </r>
  <r>
    <s v="BDRD01"/>
    <m/>
    <s v="SRR"/>
    <m/>
    <m/>
    <m/>
    <x v="6"/>
    <m/>
    <m/>
    <x v="11"/>
  </r>
  <r>
    <s v="BDRD02"/>
    <m/>
    <s v="SRR"/>
    <m/>
    <m/>
    <m/>
    <x v="8"/>
    <m/>
    <m/>
    <x v="11"/>
  </r>
  <r>
    <s v="BDVE01"/>
    <m/>
    <s v="SRR"/>
    <m/>
    <m/>
    <m/>
    <x v="6"/>
    <m/>
    <m/>
    <x v="11"/>
  </r>
  <r>
    <s v="BDCT01"/>
    <m/>
    <s v="SRR"/>
    <m/>
    <m/>
    <m/>
    <x v="7"/>
    <m/>
    <m/>
    <x v="11"/>
  </r>
  <r>
    <s v="BXCT01"/>
    <m/>
    <s v="SRR"/>
    <m/>
    <m/>
    <m/>
    <x v="6"/>
    <m/>
    <m/>
    <x v="11"/>
  </r>
  <r>
    <s v="BSBV01"/>
    <m/>
    <s v="SRR"/>
    <m/>
    <m/>
    <m/>
    <x v="0"/>
    <m/>
    <m/>
    <x v="11"/>
  </r>
  <r>
    <s v="BSCT01"/>
    <m/>
    <s v="SRR"/>
    <m/>
    <m/>
    <m/>
    <x v="9"/>
    <m/>
    <m/>
    <x v="11"/>
  </r>
  <r>
    <s v="BSNC01"/>
    <m/>
    <s v="SRR"/>
    <m/>
    <m/>
    <m/>
    <x v="0"/>
    <m/>
    <m/>
    <x v="11"/>
  </r>
  <r>
    <s v="BSPP01"/>
    <m/>
    <s v="SRR"/>
    <m/>
    <m/>
    <m/>
    <x v="0"/>
    <m/>
    <m/>
    <x v="11"/>
  </r>
  <r>
    <s v="BSRD01"/>
    <m/>
    <s v="SRR"/>
    <m/>
    <m/>
    <m/>
    <x v="2"/>
    <m/>
    <m/>
    <x v="11"/>
  </r>
  <r>
    <s v="BSRD02"/>
    <m/>
    <s v="SRR"/>
    <m/>
    <m/>
    <m/>
    <x v="0"/>
    <m/>
    <m/>
    <x v="11"/>
  </r>
  <r>
    <s v="BSRD03"/>
    <m/>
    <s v="SRR"/>
    <m/>
    <m/>
    <m/>
    <x v="0"/>
    <m/>
    <m/>
    <x v="11"/>
  </r>
  <r>
    <s v="BSRD04"/>
    <m/>
    <s v="SRR"/>
    <m/>
    <m/>
    <m/>
    <x v="6"/>
    <m/>
    <m/>
    <x v="11"/>
  </r>
  <r>
    <s v="BSSI01"/>
    <m/>
    <s v="SRR"/>
    <m/>
    <m/>
    <m/>
    <x v="2"/>
    <m/>
    <m/>
    <x v="11"/>
  </r>
  <r>
    <s v="BSSS01"/>
    <m/>
    <s v="SRR"/>
    <m/>
    <m/>
    <m/>
    <x v="6"/>
    <m/>
    <m/>
    <x v="11"/>
  </r>
  <r>
    <s v="BSSS02"/>
    <m/>
    <s v="SRR"/>
    <m/>
    <m/>
    <m/>
    <x v="6"/>
    <m/>
    <m/>
    <x v="11"/>
  </r>
  <r>
    <s v="SI7163"/>
    <m/>
    <s v="SRR"/>
    <m/>
    <m/>
    <m/>
    <x v="11"/>
    <m/>
    <m/>
    <x v="11"/>
  </r>
  <r>
    <s v="SI7164"/>
    <m/>
    <s v="SRR"/>
    <m/>
    <m/>
    <m/>
    <x v="2"/>
    <m/>
    <m/>
    <x v="11"/>
  </r>
  <r>
    <s v="SI7165"/>
    <m/>
    <s v="SRR"/>
    <m/>
    <m/>
    <m/>
    <x v="11"/>
    <m/>
    <m/>
    <x v="11"/>
  </r>
  <r>
    <s v="SI7136"/>
    <m/>
    <s v="SRR"/>
    <m/>
    <m/>
    <m/>
    <x v="11"/>
    <m/>
    <m/>
    <x v="11"/>
  </r>
  <r>
    <s v="SI7139"/>
    <m/>
    <s v="SRR"/>
    <m/>
    <m/>
    <m/>
    <x v="11"/>
    <m/>
    <m/>
    <x v="11"/>
  </r>
  <r>
    <s v="SI7160"/>
    <m/>
    <s v="SRR"/>
    <m/>
    <m/>
    <m/>
    <x v="3"/>
    <m/>
    <m/>
    <x v="11"/>
  </r>
  <r>
    <s v="SI7112"/>
    <m/>
    <s v="SRR"/>
    <m/>
    <m/>
    <m/>
    <x v="11"/>
    <m/>
    <m/>
    <x v="11"/>
  </r>
  <r>
    <s v="SI7161"/>
    <m/>
    <s v="SRR"/>
    <m/>
    <m/>
    <m/>
    <x v="11"/>
    <m/>
    <m/>
    <x v="11"/>
  </r>
  <r>
    <s v="SI7162"/>
    <m/>
    <s v="SRR"/>
    <m/>
    <m/>
    <m/>
    <x v="11"/>
    <m/>
    <m/>
    <x v="11"/>
  </r>
  <r>
    <s v="SI7113"/>
    <m/>
    <s v="SRR"/>
    <m/>
    <m/>
    <m/>
    <x v="11"/>
    <m/>
    <m/>
    <x v="11"/>
  </r>
  <r>
    <s v="SI7114"/>
    <m/>
    <s v="SRR"/>
    <m/>
    <m/>
    <m/>
    <x v="4"/>
    <m/>
    <m/>
    <x v="11"/>
  </r>
  <r>
    <s v="BBCT01"/>
    <m/>
    <s v="SRR"/>
    <m/>
    <m/>
    <m/>
    <x v="2"/>
    <m/>
    <m/>
    <x v="11"/>
  </r>
  <r>
    <s v="GUCT01"/>
    <m/>
    <s v="SRR"/>
    <m/>
    <m/>
    <m/>
    <x v="0"/>
    <m/>
    <m/>
    <x v="11"/>
  </r>
  <r>
    <s v="GURD01"/>
    <m/>
    <s v="SRR"/>
    <m/>
    <s v="SRR"/>
    <s v="MILTON SONEHARA"/>
    <x v="1"/>
    <d v="2017-12-18T00:00:00"/>
    <d v="2018-01-05T00:00:00"/>
    <x v="11"/>
  </r>
  <r>
    <s v="CECT01"/>
    <m/>
    <s v="SRR"/>
    <m/>
    <m/>
    <m/>
    <x v="9"/>
    <m/>
    <m/>
    <x v="11"/>
  </r>
  <r>
    <s v="KJCT01"/>
    <m/>
    <s v="SRR"/>
    <m/>
    <m/>
    <m/>
    <x v="2"/>
    <m/>
    <m/>
    <x v="11"/>
  </r>
  <r>
    <s v="OBRD01"/>
    <m/>
    <s v="SRR"/>
    <m/>
    <m/>
    <m/>
    <x v="4"/>
    <m/>
    <m/>
    <x v="11"/>
  </r>
  <r>
    <s v="KOCT01"/>
    <m/>
    <s v="SRR"/>
    <m/>
    <m/>
    <m/>
    <x v="7"/>
    <m/>
    <m/>
    <x v="11"/>
  </r>
  <r>
    <s v="KORD01"/>
    <m/>
    <s v="SRR"/>
    <m/>
    <m/>
    <m/>
    <x v="9"/>
    <m/>
    <m/>
    <x v="11"/>
  </r>
  <r>
    <s v="KSCT01"/>
    <m/>
    <s v="SRR"/>
    <m/>
    <m/>
    <m/>
    <x v="3"/>
    <m/>
    <m/>
    <x v="11"/>
  </r>
  <r>
    <s v="SI7460"/>
    <m/>
    <s v="SRR"/>
    <m/>
    <m/>
    <m/>
    <x v="9"/>
    <m/>
    <m/>
    <x v="11"/>
  </r>
  <r>
    <s v="CXCT01"/>
    <m/>
    <s v="SRR"/>
    <m/>
    <m/>
    <m/>
    <x v="2"/>
    <m/>
    <m/>
    <x v="11"/>
  </r>
  <r>
    <s v="CTCT02"/>
    <m/>
    <s v="SRR"/>
    <m/>
    <s v="SRR"/>
    <s v="MILTON SONEHARA"/>
    <x v="1"/>
    <d v="2018-01-03T00:00:00"/>
    <d v="2018-01-05T00:00:00"/>
    <x v="11"/>
  </r>
  <r>
    <s v="CTJB02"/>
    <m/>
    <s v="SRR"/>
    <m/>
    <m/>
    <m/>
    <x v="9"/>
    <m/>
    <m/>
    <x v="11"/>
  </r>
  <r>
    <s v="CTJB03"/>
    <m/>
    <s v="SRR"/>
    <m/>
    <m/>
    <m/>
    <x v="6"/>
    <m/>
    <m/>
    <x v="11"/>
  </r>
  <r>
    <s v="SI7465"/>
    <m/>
    <s v="SRR"/>
    <m/>
    <m/>
    <m/>
    <x v="5"/>
    <m/>
    <m/>
    <x v="11"/>
  </r>
  <r>
    <s v="EDRD01"/>
    <m/>
    <s v="SRR"/>
    <m/>
    <m/>
    <m/>
    <x v="6"/>
    <m/>
    <m/>
    <x v="11"/>
  </r>
  <r>
    <s v="DXEMRP"/>
    <m/>
    <s v="SRR"/>
    <m/>
    <m/>
    <m/>
    <x v="7"/>
    <m/>
    <m/>
    <x v="11"/>
  </r>
  <r>
    <s v="FICT01"/>
    <m/>
    <s v="SRR"/>
    <m/>
    <m/>
    <m/>
    <x v="8"/>
    <m/>
    <m/>
    <x v="11"/>
  </r>
  <r>
    <s v="FNCR02"/>
    <m/>
    <s v="SRR"/>
    <m/>
    <m/>
    <m/>
    <x v="6"/>
    <m/>
    <m/>
    <x v="11"/>
  </r>
  <r>
    <s v="FNJA02"/>
    <m/>
    <s v="SRR"/>
    <m/>
    <m/>
    <m/>
    <x v="8"/>
    <m/>
    <m/>
    <x v="11"/>
  </r>
  <r>
    <s v="FNCO01"/>
    <m/>
    <s v="SRR"/>
    <m/>
    <m/>
    <m/>
    <x v="2"/>
    <m/>
    <m/>
    <x v="11"/>
  </r>
  <r>
    <s v="SI7495"/>
    <m/>
    <s v="SRR"/>
    <m/>
    <m/>
    <m/>
    <x v="8"/>
    <m/>
    <m/>
    <x v="11"/>
  </r>
  <r>
    <s v="OXCT02"/>
    <m/>
    <s v="SRR"/>
    <m/>
    <m/>
    <m/>
    <x v="7"/>
    <m/>
    <m/>
    <x v="11"/>
  </r>
  <r>
    <s v="GICT01"/>
    <m/>
    <s v="SRR"/>
    <m/>
    <m/>
    <m/>
    <x v="8"/>
    <m/>
    <m/>
    <x v="11"/>
  </r>
  <r>
    <s v="GFCT01"/>
    <m/>
    <s v="SRR"/>
    <m/>
    <m/>
    <m/>
    <x v="9"/>
    <m/>
    <m/>
    <x v="11"/>
  </r>
  <r>
    <s v="GFRD01"/>
    <m/>
    <s v="SRR"/>
    <m/>
    <m/>
    <m/>
    <x v="0"/>
    <m/>
    <m/>
    <x v="11"/>
  </r>
  <r>
    <s v="GNCT01"/>
    <m/>
    <s v="SRR"/>
    <m/>
    <m/>
    <m/>
    <x v="10"/>
    <m/>
    <m/>
    <x v="11"/>
  </r>
  <r>
    <s v="SI7480"/>
    <m/>
    <s v="SRR"/>
    <m/>
    <m/>
    <m/>
    <x v="5"/>
    <m/>
    <m/>
    <x v="11"/>
  </r>
  <r>
    <s v="SI7505"/>
    <m/>
    <s v="SRR"/>
    <m/>
    <m/>
    <m/>
    <x v="5"/>
    <m/>
    <m/>
    <x v="11"/>
  </r>
  <r>
    <s v="SI7510"/>
    <m/>
    <s v="SRR"/>
    <m/>
    <m/>
    <m/>
    <x v="4"/>
    <m/>
    <m/>
    <x v="11"/>
  </r>
  <r>
    <s v="SI7515"/>
    <m/>
    <s v="SRR"/>
    <m/>
    <m/>
    <m/>
    <x v="9"/>
    <m/>
    <m/>
    <x v="11"/>
  </r>
  <r>
    <s v="IJCT01"/>
    <m/>
    <s v="SRR"/>
    <m/>
    <m/>
    <m/>
    <x v="6"/>
    <m/>
    <m/>
    <x v="11"/>
  </r>
  <r>
    <s v="SI7520"/>
    <m/>
    <s v="SRR"/>
    <m/>
    <m/>
    <m/>
    <x v="10"/>
    <m/>
    <m/>
    <x v="11"/>
  </r>
  <r>
    <s v="SI7525"/>
    <m/>
    <s v="SRR"/>
    <m/>
    <m/>
    <m/>
    <x v="11"/>
    <m/>
    <m/>
    <x v="11"/>
  </r>
  <r>
    <s v="JJRD01"/>
    <m/>
    <s v="SRR"/>
    <m/>
    <m/>
    <m/>
    <x v="3"/>
    <m/>
    <m/>
    <x v="11"/>
  </r>
  <r>
    <s v="JJCD01"/>
    <m/>
    <s v="SRR"/>
    <m/>
    <m/>
    <m/>
    <x v="4"/>
    <m/>
    <m/>
    <x v="11"/>
  </r>
  <r>
    <s v="JLCT01"/>
    <m/>
    <s v="SRR"/>
    <m/>
    <m/>
    <m/>
    <x v="3"/>
    <m/>
    <m/>
    <x v="11"/>
  </r>
  <r>
    <s v="JXCT01"/>
    <m/>
    <s v="SRR"/>
    <m/>
    <m/>
    <m/>
    <x v="10"/>
    <m/>
    <m/>
    <x v="11"/>
  </r>
  <r>
    <s v="JFCT01"/>
    <m/>
    <s v="SRR"/>
    <m/>
    <m/>
    <m/>
    <x v="9"/>
    <m/>
    <m/>
    <x v="11"/>
  </r>
  <r>
    <s v="MWCT01"/>
    <m/>
    <s v="SRR"/>
    <m/>
    <m/>
    <m/>
    <x v="4"/>
    <m/>
    <m/>
    <x v="11"/>
  </r>
  <r>
    <s v="SI7095"/>
    <m/>
    <s v="SRR"/>
    <m/>
    <m/>
    <m/>
    <x v="4"/>
    <m/>
    <m/>
    <x v="11"/>
  </r>
  <r>
    <s v="SI7545"/>
    <m/>
    <s v="SRR"/>
    <m/>
    <m/>
    <m/>
    <x v="7"/>
    <m/>
    <m/>
    <x v="11"/>
  </r>
  <r>
    <s v="SI7560"/>
    <m/>
    <s v="SRR"/>
    <m/>
    <m/>
    <m/>
    <x v="10"/>
    <m/>
    <m/>
    <x v="11"/>
  </r>
  <r>
    <s v="SI7550"/>
    <m/>
    <s v="SRR"/>
    <m/>
    <m/>
    <m/>
    <x v="10"/>
    <m/>
    <m/>
    <x v="11"/>
  </r>
  <r>
    <s v="NKCT01"/>
    <m/>
    <s v="SRR"/>
    <m/>
    <s v="SRR"/>
    <s v="MILTON SONEHARA"/>
    <x v="1"/>
    <d v="2018-01-03T00:00:00"/>
    <d v="2018-01-05T00:00:00"/>
    <x v="11"/>
  </r>
  <r>
    <s v="OYMO01"/>
    <m/>
    <s v="SRR"/>
    <m/>
    <m/>
    <m/>
    <x v="3"/>
    <m/>
    <m/>
    <x v="11"/>
  </r>
  <r>
    <s v="MPCT01"/>
    <m/>
    <s v="SRR"/>
    <m/>
    <s v="SRR"/>
    <s v="MILTON SONEHARA"/>
    <x v="1"/>
    <s v="REPROGRAMAR"/>
    <s v="REPROGRAMAR"/>
    <x v="11"/>
  </r>
  <r>
    <s v="MPRD01"/>
    <m/>
    <s v="SRR"/>
    <m/>
    <m/>
    <m/>
    <x v="5"/>
    <m/>
    <m/>
    <x v="11"/>
  </r>
  <r>
    <s v="MPCT02"/>
    <m/>
    <s v="SRR"/>
    <m/>
    <m/>
    <m/>
    <x v="6"/>
    <m/>
    <m/>
    <x v="11"/>
  </r>
  <r>
    <s v="AZCT01"/>
    <m/>
    <s v="SRR"/>
    <m/>
    <m/>
    <m/>
    <x v="9"/>
    <m/>
    <m/>
    <x v="11"/>
  </r>
  <r>
    <s v="MSCT01"/>
    <m/>
    <s v="SRR"/>
    <m/>
    <m/>
    <m/>
    <x v="10"/>
    <m/>
    <m/>
    <x v="11"/>
  </r>
  <r>
    <s v="MSRD01"/>
    <m/>
    <s v="SRR"/>
    <m/>
    <m/>
    <m/>
    <x v="7"/>
    <m/>
    <m/>
    <x v="11"/>
  </r>
  <r>
    <s v="MSAE01"/>
    <m/>
    <s v="SRR"/>
    <m/>
    <m/>
    <m/>
    <x v="5"/>
    <m/>
    <m/>
    <x v="11"/>
  </r>
  <r>
    <s v="NVCT01"/>
    <m/>
    <s v="SRR"/>
    <m/>
    <m/>
    <m/>
    <x v="10"/>
    <m/>
    <m/>
    <x v="11"/>
  </r>
  <r>
    <s v="NACT01"/>
    <m/>
    <s v="SRR"/>
    <m/>
    <m/>
    <m/>
    <x v="4"/>
    <m/>
    <m/>
    <x v="11"/>
  </r>
  <r>
    <s v="NHCT01"/>
    <m/>
    <s v="SRR"/>
    <m/>
    <m/>
    <m/>
    <x v="9"/>
    <m/>
    <m/>
    <x v="11"/>
  </r>
  <r>
    <s v="NHCT02"/>
    <m/>
    <s v="SRR"/>
    <m/>
    <m/>
    <m/>
    <x v="3"/>
    <m/>
    <m/>
    <x v="11"/>
  </r>
  <r>
    <s v="NHCT03"/>
    <m/>
    <s v="SRR"/>
    <m/>
    <m/>
    <m/>
    <x v="11"/>
    <m/>
    <m/>
    <x v="11"/>
  </r>
  <r>
    <s v="NWCT01"/>
    <m/>
    <s v="SRR"/>
    <m/>
    <m/>
    <m/>
    <x v="11"/>
    <m/>
    <m/>
    <x v="11"/>
  </r>
  <r>
    <s v="SI7590"/>
    <m/>
    <s v="SRR"/>
    <m/>
    <m/>
    <m/>
    <x v="9"/>
    <m/>
    <m/>
    <x v="11"/>
  </r>
  <r>
    <s v="NXCT01"/>
    <m/>
    <s v="SRR"/>
    <m/>
    <m/>
    <m/>
    <x v="10"/>
    <m/>
    <m/>
    <x v="11"/>
  </r>
  <r>
    <s v="SI7600"/>
    <m/>
    <s v="SRR"/>
    <m/>
    <m/>
    <m/>
    <x v="10"/>
    <m/>
    <m/>
    <x v="11"/>
  </r>
  <r>
    <s v="NECT01"/>
    <m/>
    <s v="SRR"/>
    <m/>
    <m/>
    <m/>
    <x v="8"/>
    <m/>
    <m/>
    <x v="11"/>
  </r>
  <r>
    <s v="SI7605"/>
    <m/>
    <s v="SRR"/>
    <m/>
    <m/>
    <m/>
    <x v="11"/>
    <m/>
    <m/>
    <x v="11"/>
  </r>
  <r>
    <s v="SI7610"/>
    <m/>
    <s v="SRR"/>
    <m/>
    <m/>
    <m/>
    <x v="9"/>
    <m/>
    <m/>
    <x v="11"/>
  </r>
  <r>
    <s v="OPCT01"/>
    <m/>
    <s v="SRR"/>
    <m/>
    <m/>
    <m/>
    <x v="8"/>
    <m/>
    <m/>
    <x v="11"/>
  </r>
  <r>
    <s v="OPRD01"/>
    <m/>
    <s v="SRR"/>
    <m/>
    <m/>
    <m/>
    <x v="0"/>
    <m/>
    <m/>
    <x v="11"/>
  </r>
  <r>
    <s v="OPRD02"/>
    <m/>
    <s v="SRR"/>
    <m/>
    <m/>
    <m/>
    <x v="0"/>
    <m/>
    <m/>
    <x v="11"/>
  </r>
  <r>
    <s v="OPCT02"/>
    <m/>
    <s v="SRR"/>
    <m/>
    <m/>
    <m/>
    <x v="3"/>
    <m/>
    <m/>
    <x v="11"/>
  </r>
  <r>
    <s v="OPCT03"/>
    <m/>
    <s v="SRR"/>
    <m/>
    <m/>
    <m/>
    <x v="5"/>
    <m/>
    <m/>
    <x v="11"/>
  </r>
  <r>
    <s v="SI7615"/>
    <m/>
    <s v="SRR"/>
    <m/>
    <m/>
    <m/>
    <x v="7"/>
    <m/>
    <m/>
    <x v="11"/>
  </r>
  <r>
    <s v="DSCT01"/>
    <m/>
    <s v="SRR"/>
    <m/>
    <m/>
    <m/>
    <x v="7"/>
    <m/>
    <m/>
    <x v="11"/>
  </r>
  <r>
    <s v="DFCT01"/>
    <m/>
    <s v="SRR"/>
    <m/>
    <m/>
    <m/>
    <x v="6"/>
    <m/>
    <m/>
    <x v="11"/>
  </r>
  <r>
    <s v="GGCT01"/>
    <m/>
    <s v="SRR"/>
    <m/>
    <m/>
    <m/>
    <x v="4"/>
    <m/>
    <m/>
    <x v="11"/>
  </r>
  <r>
    <s v="GGRD01"/>
    <m/>
    <s v="SRR"/>
    <m/>
    <m/>
    <m/>
    <x v="9"/>
    <m/>
    <m/>
    <x v="11"/>
  </r>
  <r>
    <s v="NTCT01"/>
    <m/>
    <s v="SRR"/>
    <m/>
    <m/>
    <m/>
    <x v="8"/>
    <m/>
    <m/>
    <x v="11"/>
  </r>
  <r>
    <s v="PICT01"/>
    <m/>
    <s v="SRR"/>
    <m/>
    <m/>
    <m/>
    <x v="8"/>
    <m/>
    <m/>
    <x v="11"/>
  </r>
  <r>
    <s v="PIRD01"/>
    <m/>
    <s v="SRR"/>
    <m/>
    <s v="SRR"/>
    <s v="MILTON SONEHARA"/>
    <x v="1"/>
    <d v="2017-12-18T00:00:00"/>
    <d v="2018-01-05T00:00:00"/>
    <x v="11"/>
  </r>
  <r>
    <s v="QFCT01"/>
    <m/>
    <s v="SRR"/>
    <m/>
    <m/>
    <m/>
    <x v="8"/>
    <m/>
    <m/>
    <x v="11"/>
  </r>
  <r>
    <s v="SI7660"/>
    <m/>
    <s v="SRR"/>
    <m/>
    <m/>
    <m/>
    <x v="5"/>
    <m/>
    <m/>
    <x v="11"/>
  </r>
  <r>
    <s v="FDCT01"/>
    <m/>
    <s v="SRR"/>
    <m/>
    <m/>
    <m/>
    <x v="6"/>
    <m/>
    <m/>
    <x v="11"/>
  </r>
  <r>
    <s v="PKRD01"/>
    <m/>
    <s v="SRR"/>
    <m/>
    <m/>
    <m/>
    <x v="9"/>
    <m/>
    <m/>
    <x v="11"/>
  </r>
  <r>
    <s v="OACT01"/>
    <m/>
    <s v="SRR"/>
    <m/>
    <m/>
    <m/>
    <x v="10"/>
    <m/>
    <m/>
    <x v="11"/>
  </r>
  <r>
    <s v="SI7635"/>
    <m/>
    <s v="SRR"/>
    <m/>
    <m/>
    <m/>
    <x v="11"/>
    <m/>
    <m/>
    <x v="11"/>
  </r>
  <r>
    <s v="RZCT01"/>
    <m/>
    <s v="SRR"/>
    <m/>
    <m/>
    <m/>
    <x v="7"/>
    <m/>
    <m/>
    <x v="11"/>
  </r>
  <r>
    <s v="SI7675"/>
    <m/>
    <s v="SRR"/>
    <m/>
    <m/>
    <m/>
    <x v="8"/>
    <m/>
    <m/>
    <x v="11"/>
  </r>
  <r>
    <s v="LBCT01"/>
    <m/>
    <s v="SRR"/>
    <m/>
    <m/>
    <m/>
    <x v="7"/>
    <m/>
    <m/>
    <x v="11"/>
  </r>
  <r>
    <s v="SI7687"/>
    <m/>
    <s v="SRR"/>
    <m/>
    <m/>
    <m/>
    <x v="10"/>
    <m/>
    <m/>
    <x v="11"/>
  </r>
  <r>
    <s v="SI7686"/>
    <m/>
    <s v="SRR"/>
    <m/>
    <m/>
    <m/>
    <x v="5"/>
    <m/>
    <m/>
    <x v="11"/>
  </r>
  <r>
    <s v="SI7685"/>
    <m/>
    <s v="SRR"/>
    <m/>
    <m/>
    <m/>
    <x v="4"/>
    <m/>
    <m/>
    <x v="11"/>
  </r>
  <r>
    <s v="SI7680"/>
    <m/>
    <s v="SRR"/>
    <m/>
    <m/>
    <m/>
    <x v="10"/>
    <m/>
    <m/>
    <x v="11"/>
  </r>
  <r>
    <s v="SFCT01"/>
    <m/>
    <s v="SRR"/>
    <m/>
    <m/>
    <m/>
    <x v="5"/>
    <m/>
    <m/>
    <x v="11"/>
  </r>
  <r>
    <s v="SFCT02"/>
    <m/>
    <s v="SRR"/>
    <m/>
    <m/>
    <m/>
    <x v="3"/>
    <m/>
    <m/>
    <x v="11"/>
  </r>
  <r>
    <s v="SFCT03"/>
    <m/>
    <s v="SRR"/>
    <m/>
    <m/>
    <m/>
    <x v="4"/>
    <m/>
    <m/>
    <x v="11"/>
  </r>
  <r>
    <s v="FFCT01"/>
    <m/>
    <s v="SRR"/>
    <m/>
    <m/>
    <m/>
    <x v="4"/>
    <m/>
    <m/>
    <x v="11"/>
  </r>
  <r>
    <s v="FQCT01"/>
    <m/>
    <s v="SRR"/>
    <m/>
    <m/>
    <m/>
    <x v="2"/>
    <m/>
    <m/>
    <x v="11"/>
  </r>
  <r>
    <s v="JPAA01"/>
    <m/>
    <s v="SRR"/>
    <m/>
    <s v="SRR"/>
    <s v="MILTON SONEHARA"/>
    <x v="1"/>
    <d v="2017-12-18T00:00:00"/>
    <d v="2018-01-05T00:00:00"/>
    <x v="11"/>
  </r>
  <r>
    <s v="JPEJ01"/>
    <m/>
    <s v="SRR"/>
    <m/>
    <m/>
    <m/>
    <x v="9"/>
    <m/>
    <m/>
    <x v="11"/>
  </r>
  <r>
    <s v="JPJA01"/>
    <m/>
    <s v="SRR"/>
    <m/>
    <m/>
    <m/>
    <x v="5"/>
    <m/>
    <m/>
    <x v="11"/>
  </r>
  <r>
    <s v="JPJC01"/>
    <m/>
    <s v="SRR"/>
    <m/>
    <m/>
    <m/>
    <x v="7"/>
    <m/>
    <m/>
    <x v="11"/>
  </r>
  <r>
    <s v="JPJE01"/>
    <m/>
    <s v="SRR"/>
    <m/>
    <m/>
    <m/>
    <x v="10"/>
    <m/>
    <m/>
    <x v="11"/>
  </r>
  <r>
    <s v="JPJU01"/>
    <m/>
    <s v="SRR"/>
    <m/>
    <m/>
    <m/>
    <x v="2"/>
    <m/>
    <m/>
    <x v="11"/>
  </r>
  <r>
    <s v="JPRD01"/>
    <m/>
    <s v="SRR"/>
    <m/>
    <m/>
    <m/>
    <x v="2"/>
    <m/>
    <m/>
    <x v="11"/>
  </r>
  <r>
    <s v="JPRD02"/>
    <m/>
    <s v="SRR"/>
    <m/>
    <s v="SRR"/>
    <s v="MILTON SONEHARA"/>
    <x v="1"/>
    <d v="2018-01-03T00:00:00"/>
    <d v="2018-01-05T00:00:00"/>
    <x v="11"/>
  </r>
  <r>
    <s v="JPVE01"/>
    <m/>
    <s v="SRR"/>
    <m/>
    <m/>
    <m/>
    <x v="3"/>
    <m/>
    <m/>
    <x v="11"/>
  </r>
  <r>
    <s v="JPVT01"/>
    <m/>
    <s v="SRR"/>
    <m/>
    <m/>
    <m/>
    <x v="2"/>
    <m/>
    <m/>
    <x v="11"/>
  </r>
  <r>
    <s v="JPVU01"/>
    <m/>
    <s v="SRR"/>
    <m/>
    <m/>
    <m/>
    <x v="7"/>
    <m/>
    <m/>
    <x v="11"/>
  </r>
  <r>
    <s v="JPCT02"/>
    <m/>
    <s v="SRR"/>
    <m/>
    <m/>
    <m/>
    <x v="2"/>
    <m/>
    <m/>
    <x v="11"/>
  </r>
  <r>
    <s v="JPSF01"/>
    <m/>
    <s v="SRR"/>
    <m/>
    <m/>
    <m/>
    <x v="8"/>
    <m/>
    <m/>
    <x v="11"/>
  </r>
  <r>
    <s v="JPSS01"/>
    <m/>
    <s v="SRR"/>
    <m/>
    <m/>
    <m/>
    <x v="10"/>
    <m/>
    <m/>
    <x v="11"/>
  </r>
  <r>
    <s v="JPJP01"/>
    <m/>
    <s v="SRR"/>
    <m/>
    <s v="SRR"/>
    <s v="MILTON SONEHARA"/>
    <x v="1"/>
    <d v="2017-12-18T00:00:00"/>
    <d v="2018-01-05T00:00:00"/>
    <x v="11"/>
  </r>
  <r>
    <s v="JPCT03"/>
    <m/>
    <s v="SRR"/>
    <m/>
    <m/>
    <m/>
    <x v="6"/>
    <m/>
    <m/>
    <x v="11"/>
  </r>
  <r>
    <s v="JPTN01"/>
    <m/>
    <s v="SRR"/>
    <m/>
    <s v="SRR"/>
    <s v="MILTON SONEHARA"/>
    <x v="1"/>
    <d v="2017-12-18T00:00:00"/>
    <d v="2018-01-05T00:00:00"/>
    <x v="11"/>
  </r>
  <r>
    <s v="BSRR02"/>
    <m/>
    <s v="SRR"/>
    <m/>
    <m/>
    <m/>
    <x v="10"/>
    <m/>
    <m/>
    <x v="11"/>
  </r>
  <r>
    <s v="JPDH01"/>
    <m/>
    <s v="SRR"/>
    <m/>
    <m/>
    <m/>
    <x v="10"/>
    <m/>
    <m/>
    <x v="11"/>
  </r>
  <r>
    <s v="JPJA02"/>
    <m/>
    <s v="SRR"/>
    <m/>
    <m/>
    <m/>
    <x v="8"/>
    <m/>
    <m/>
    <x v="11"/>
  </r>
  <r>
    <s v="JPSS02"/>
    <m/>
    <s v="SRR"/>
    <m/>
    <m/>
    <m/>
    <x v="5"/>
    <m/>
    <m/>
    <x v="11"/>
  </r>
  <r>
    <s v="JPDI01"/>
    <m/>
    <s v="SRR"/>
    <m/>
    <m/>
    <m/>
    <x v="5"/>
    <m/>
    <m/>
    <x v="11"/>
  </r>
  <r>
    <s v="JPVA01"/>
    <m/>
    <s v="SRR"/>
    <m/>
    <m/>
    <m/>
    <x v="5"/>
    <m/>
    <m/>
    <x v="11"/>
  </r>
  <r>
    <s v="JPMM01"/>
    <m/>
    <s v="SRR"/>
    <m/>
    <m/>
    <m/>
    <x v="2"/>
    <m/>
    <m/>
    <x v="11"/>
  </r>
  <r>
    <s v="JPMM02"/>
    <m/>
    <s v="SRR"/>
    <m/>
    <m/>
    <m/>
    <x v="3"/>
    <m/>
    <m/>
    <x v="11"/>
  </r>
  <r>
    <s v="SI7710"/>
    <m/>
    <s v="SRR"/>
    <m/>
    <m/>
    <m/>
    <x v="4"/>
    <m/>
    <m/>
    <x v="11"/>
  </r>
  <r>
    <s v="SI7690"/>
    <m/>
    <s v="SRR"/>
    <m/>
    <m/>
    <m/>
    <x v="9"/>
    <m/>
    <m/>
    <x v="11"/>
  </r>
  <r>
    <s v="SI7715"/>
    <m/>
    <s v="SRR"/>
    <m/>
    <m/>
    <m/>
    <x v="5"/>
    <m/>
    <m/>
    <x v="11"/>
  </r>
  <r>
    <s v="SI7725"/>
    <m/>
    <s v="SRR"/>
    <m/>
    <m/>
    <m/>
    <x v="3"/>
    <m/>
    <m/>
    <x v="11"/>
  </r>
  <r>
    <s v="SI7040"/>
    <m/>
    <s v="SRR"/>
    <m/>
    <m/>
    <m/>
    <x v="11"/>
    <m/>
    <m/>
    <x v="11"/>
  </r>
  <r>
    <s v="SI7041"/>
    <m/>
    <s v="SRR"/>
    <m/>
    <m/>
    <m/>
    <x v="4"/>
    <m/>
    <m/>
    <x v="11"/>
  </r>
  <r>
    <s v="AXCT01"/>
    <m/>
    <s v="SRR"/>
    <m/>
    <m/>
    <m/>
    <x v="2"/>
    <m/>
    <m/>
    <x v="11"/>
  </r>
  <r>
    <s v="SI7730"/>
    <m/>
    <s v="SRR"/>
    <m/>
    <m/>
    <m/>
    <x v="4"/>
    <m/>
    <m/>
    <x v="11"/>
  </r>
  <r>
    <s v="SI7735"/>
    <m/>
    <s v="SRR"/>
    <m/>
    <m/>
    <m/>
    <x v="0"/>
    <m/>
    <m/>
    <x v="11"/>
  </r>
  <r>
    <s v="UCFB01"/>
    <m/>
    <s v="SRR"/>
    <m/>
    <s v="SRR"/>
    <s v="MILTON SONEHARA"/>
    <x v="1"/>
    <d v="2018-01-03T00:00:00"/>
    <d v="2018-01-05T00:00:00"/>
    <x v="11"/>
  </r>
  <r>
    <s v="SI7740"/>
    <m/>
    <s v="SRR"/>
    <m/>
    <m/>
    <m/>
    <x v="8"/>
    <m/>
    <m/>
    <x v="11"/>
  </r>
  <r>
    <s v="SI7330"/>
    <m/>
    <s v="SRR"/>
    <m/>
    <m/>
    <m/>
    <x v="4"/>
    <m/>
    <m/>
    <x v="11"/>
  </r>
  <r>
    <s v="SI7745"/>
    <m/>
    <s v="SRR"/>
    <m/>
    <m/>
    <m/>
    <x v="3"/>
    <m/>
    <m/>
    <x v="11"/>
  </r>
  <r>
    <s v="SI7310"/>
    <m/>
    <s v="SRR"/>
    <m/>
    <m/>
    <m/>
    <x v="4"/>
    <m/>
    <m/>
    <x v="11"/>
  </r>
  <r>
    <s v="SI7341"/>
    <m/>
    <s v="SRR"/>
    <m/>
    <m/>
    <m/>
    <x v="10"/>
    <m/>
    <m/>
    <x v="11"/>
  </r>
  <r>
    <s v="SI7260"/>
    <m/>
    <s v="SRR"/>
    <m/>
    <m/>
    <m/>
    <x v="9"/>
    <m/>
    <m/>
    <x v="11"/>
  </r>
  <r>
    <s v="SI7261"/>
    <m/>
    <s v="SRR"/>
    <m/>
    <m/>
    <m/>
    <x v="7"/>
    <m/>
    <m/>
    <x v="11"/>
  </r>
  <r>
    <s v="SI7262"/>
    <m/>
    <s v="SRR"/>
    <m/>
    <m/>
    <m/>
    <x v="7"/>
    <m/>
    <m/>
    <x v="11"/>
  </r>
  <r>
    <s v="SI7320"/>
    <m/>
    <s v="SRR"/>
    <m/>
    <m/>
    <m/>
    <x v="8"/>
    <m/>
    <m/>
    <x v="11"/>
  </r>
  <r>
    <s v="SI7321"/>
    <m/>
    <s v="SRR"/>
    <m/>
    <m/>
    <m/>
    <x v="5"/>
    <m/>
    <m/>
    <x v="11"/>
  </r>
  <r>
    <s v="ODUMW01"/>
    <m/>
    <s v="SRR"/>
    <m/>
    <m/>
    <m/>
    <x v="10"/>
    <m/>
    <m/>
    <x v="11"/>
  </r>
  <r>
    <s v="OPRDRP"/>
    <m/>
    <s v="SRR"/>
    <m/>
    <m/>
    <m/>
    <x v="11"/>
    <m/>
    <m/>
    <x v="11"/>
  </r>
  <r>
    <s v="SI8150"/>
    <m/>
    <s v="PPE"/>
    <m/>
    <m/>
    <m/>
    <x v="8"/>
    <m/>
    <m/>
    <x v="12"/>
  </r>
  <r>
    <s v="NDCT01"/>
    <m/>
    <s v="PPE"/>
    <m/>
    <s v="PPE"/>
    <s v="ROGERIO CARNELOS MARSICANO"/>
    <x v="1"/>
    <d v="2017-12-21T00:00:00"/>
    <d v="2017-12-27T00:00:00"/>
    <x v="12"/>
  </r>
  <r>
    <s v="NDRD01"/>
    <m/>
    <s v="PPE"/>
    <m/>
    <m/>
    <m/>
    <x v="4"/>
    <m/>
    <m/>
    <x v="12"/>
  </r>
  <r>
    <s v="NDRD03"/>
    <m/>
    <s v="PPE"/>
    <m/>
    <m/>
    <m/>
    <x v="4"/>
    <m/>
    <m/>
    <x v="12"/>
  </r>
  <r>
    <s v="NDRD04"/>
    <m/>
    <s v="PPE"/>
    <m/>
    <m/>
    <m/>
    <x v="10"/>
    <m/>
    <m/>
    <x v="12"/>
  </r>
  <r>
    <s v="DTCT02"/>
    <m/>
    <s v="PPE"/>
    <m/>
    <m/>
    <m/>
    <x v="4"/>
    <m/>
    <m/>
    <x v="12"/>
  </r>
  <r>
    <s v="MDCT02"/>
    <m/>
    <s v="PPE"/>
    <m/>
    <m/>
    <m/>
    <x v="5"/>
    <m/>
    <m/>
    <x v="12"/>
  </r>
  <r>
    <s v="HMCT02"/>
    <m/>
    <s v="PPE"/>
    <m/>
    <m/>
    <m/>
    <x v="10"/>
    <m/>
    <m/>
    <x v="12"/>
  </r>
  <r>
    <s v="DHCT01"/>
    <m/>
    <s v="PPE"/>
    <m/>
    <m/>
    <m/>
    <x v="7"/>
    <m/>
    <m/>
    <x v="12"/>
  </r>
  <r>
    <s v="PORD02"/>
    <m/>
    <s v="PPE"/>
    <m/>
    <s v="PPE"/>
    <s v="ROGERIO CARNELOS MARSICANO"/>
    <x v="1"/>
    <d v="2017-12-21T00:00:00"/>
    <d v="2017-12-27T00:00:00"/>
    <x v="12"/>
  </r>
  <r>
    <s v="MHRD01"/>
    <m/>
    <s v="PPE"/>
    <m/>
    <m/>
    <m/>
    <x v="8"/>
    <m/>
    <m/>
    <x v="12"/>
  </r>
  <r>
    <s v="ABCT01"/>
    <m/>
    <s v="PPE"/>
    <m/>
    <m/>
    <m/>
    <x v="8"/>
    <m/>
    <m/>
    <x v="12"/>
  </r>
  <r>
    <s v="ABJP01"/>
    <m/>
    <s v="PPE"/>
    <m/>
    <m/>
    <m/>
    <x v="9"/>
    <m/>
    <m/>
    <x v="12"/>
  </r>
  <r>
    <s v="ABJS01"/>
    <m/>
    <s v="PPE"/>
    <m/>
    <m/>
    <m/>
    <x v="0"/>
    <m/>
    <m/>
    <x v="12"/>
  </r>
  <r>
    <s v="ABMC01"/>
    <m/>
    <s v="PPE"/>
    <m/>
    <m/>
    <m/>
    <x v="3"/>
    <m/>
    <m/>
    <x v="12"/>
  </r>
  <r>
    <s v="ABNY01"/>
    <m/>
    <s v="PPE"/>
    <m/>
    <m/>
    <m/>
    <x v="3"/>
    <m/>
    <m/>
    <x v="12"/>
  </r>
  <r>
    <s v="ABRD01"/>
    <m/>
    <s v="PPE"/>
    <m/>
    <m/>
    <m/>
    <x v="3"/>
    <m/>
    <m/>
    <x v="12"/>
  </r>
  <r>
    <s v="ABAP01"/>
    <m/>
    <s v="PPE"/>
    <m/>
    <m/>
    <m/>
    <x v="4"/>
    <m/>
    <m/>
    <x v="12"/>
  </r>
  <r>
    <s v="ABTR01"/>
    <m/>
    <s v="PPE"/>
    <m/>
    <m/>
    <m/>
    <x v="3"/>
    <m/>
    <m/>
    <x v="12"/>
  </r>
  <r>
    <s v="ABRC01"/>
    <m/>
    <s v="PPE"/>
    <m/>
    <m/>
    <m/>
    <x v="3"/>
    <m/>
    <m/>
    <x v="12"/>
  </r>
  <r>
    <s v="ABBH01"/>
    <m/>
    <s v="PPE"/>
    <m/>
    <m/>
    <m/>
    <x v="6"/>
    <m/>
    <m/>
    <x v="12"/>
  </r>
  <r>
    <s v="ABHM01"/>
    <m/>
    <s v="PPE"/>
    <m/>
    <m/>
    <m/>
    <x v="9"/>
    <m/>
    <m/>
    <x v="12"/>
  </r>
  <r>
    <s v="ABHI01"/>
    <m/>
    <s v="PPE"/>
    <m/>
    <m/>
    <m/>
    <x v="8"/>
    <m/>
    <m/>
    <x v="12"/>
  </r>
  <r>
    <s v="ABAV01"/>
    <m/>
    <s v="PPE"/>
    <m/>
    <m/>
    <m/>
    <x v="9"/>
    <m/>
    <m/>
    <x v="12"/>
  </r>
  <r>
    <s v="ACAC01"/>
    <m/>
    <s v="PPE"/>
    <m/>
    <m/>
    <m/>
    <x v="11"/>
    <m/>
    <m/>
    <x v="12"/>
  </r>
  <r>
    <s v="ACRD01"/>
    <m/>
    <s v="PPE"/>
    <m/>
    <s v="PPE"/>
    <s v="ROGERIO CARNELOS MARSICANO"/>
    <x v="1"/>
    <d v="2017-12-21T00:00:00"/>
    <d v="2018-01-05T00:00:00"/>
    <x v="12"/>
  </r>
  <r>
    <s v="ACVR01"/>
    <m/>
    <s v="PPE"/>
    <m/>
    <m/>
    <m/>
    <x v="11"/>
    <m/>
    <m/>
    <x v="12"/>
  </r>
  <r>
    <s v="ACEU01"/>
    <m/>
    <s v="PPE"/>
    <m/>
    <m/>
    <m/>
    <x v="0"/>
    <m/>
    <m/>
    <x v="12"/>
  </r>
  <r>
    <s v="ACRD02"/>
    <m/>
    <s v="PPE"/>
    <m/>
    <m/>
    <m/>
    <x v="8"/>
    <m/>
    <m/>
    <x v="12"/>
  </r>
  <r>
    <s v="ACAC02"/>
    <m/>
    <s v="PPE"/>
    <m/>
    <m/>
    <m/>
    <x v="8"/>
    <m/>
    <m/>
    <x v="12"/>
  </r>
  <r>
    <s v="SI8165"/>
    <m/>
    <s v="PPE"/>
    <m/>
    <m/>
    <m/>
    <x v="5"/>
    <m/>
    <m/>
    <x v="12"/>
  </r>
  <r>
    <s v="BGCT01"/>
    <m/>
    <s v="PPE"/>
    <m/>
    <m/>
    <m/>
    <x v="8"/>
    <m/>
    <m/>
    <x v="12"/>
  </r>
  <r>
    <s v="BGRD01"/>
    <m/>
    <s v="PPE"/>
    <m/>
    <m/>
    <m/>
    <x v="0"/>
    <m/>
    <m/>
    <x v="12"/>
  </r>
  <r>
    <s v="BGXC01"/>
    <m/>
    <s v="PPE"/>
    <m/>
    <m/>
    <m/>
    <x v="9"/>
    <m/>
    <m/>
    <x v="12"/>
  </r>
  <r>
    <s v="BGCT02"/>
    <m/>
    <s v="PPE"/>
    <m/>
    <m/>
    <m/>
    <x v="8"/>
    <m/>
    <m/>
    <x v="12"/>
  </r>
  <r>
    <s v="LKCT01"/>
    <m/>
    <s v="PPE"/>
    <m/>
    <m/>
    <m/>
    <x v="7"/>
    <m/>
    <m/>
    <x v="12"/>
  </r>
  <r>
    <s v="HJEQ01"/>
    <m/>
    <s v="PPE"/>
    <m/>
    <m/>
    <m/>
    <x v="5"/>
    <m/>
    <m/>
    <x v="12"/>
  </r>
  <r>
    <s v="SI8185"/>
    <m/>
    <s v="PPE"/>
    <m/>
    <m/>
    <m/>
    <x v="4"/>
    <m/>
    <m/>
    <x v="12"/>
  </r>
  <r>
    <s v="SI8175"/>
    <m/>
    <s v="PPE"/>
    <m/>
    <m/>
    <m/>
    <x v="11"/>
    <m/>
    <m/>
    <x v="12"/>
  </r>
  <r>
    <s v="KMCT01"/>
    <m/>
    <s v="PPE"/>
    <m/>
    <m/>
    <m/>
    <x v="10"/>
    <m/>
    <m/>
    <x v="12"/>
  </r>
  <r>
    <s v="KMRD01"/>
    <m/>
    <s v="PPE"/>
    <m/>
    <m/>
    <m/>
    <x v="10"/>
    <m/>
    <m/>
    <x v="12"/>
  </r>
  <r>
    <s v="KYCT02"/>
    <m/>
    <s v="PPE"/>
    <m/>
    <m/>
    <m/>
    <x v="10"/>
    <m/>
    <m/>
    <x v="12"/>
  </r>
  <r>
    <s v="KDCT01"/>
    <m/>
    <s v="PPE"/>
    <m/>
    <m/>
    <m/>
    <x v="7"/>
    <m/>
    <m/>
    <x v="12"/>
  </r>
  <r>
    <s v="HOCT01"/>
    <m/>
    <s v="PPE"/>
    <m/>
    <m/>
    <m/>
    <x v="2"/>
    <m/>
    <m/>
    <x v="12"/>
  </r>
  <r>
    <s v="QECT01"/>
    <m/>
    <s v="PPE"/>
    <m/>
    <m/>
    <m/>
    <x v="9"/>
    <m/>
    <m/>
    <x v="12"/>
  </r>
  <r>
    <s v="KICT01"/>
    <m/>
    <s v="PPE"/>
    <m/>
    <m/>
    <m/>
    <x v="11"/>
    <m/>
    <m/>
    <x v="12"/>
  </r>
  <r>
    <s v="DCCT01"/>
    <m/>
    <s v="PPE"/>
    <m/>
    <m/>
    <m/>
    <x v="11"/>
    <m/>
    <m/>
    <x v="12"/>
  </r>
  <r>
    <s v="DCDI01"/>
    <m/>
    <s v="PPE"/>
    <m/>
    <m/>
    <m/>
    <x v="6"/>
    <m/>
    <m/>
    <x v="12"/>
  </r>
  <r>
    <s v="EQCT01"/>
    <m/>
    <s v="PPE"/>
    <m/>
    <m/>
    <m/>
    <x v="11"/>
    <m/>
    <m/>
    <x v="12"/>
  </r>
  <r>
    <s v="EACT01"/>
    <m/>
    <s v="PPE"/>
    <m/>
    <m/>
    <m/>
    <x v="4"/>
    <m/>
    <m/>
    <x v="12"/>
  </r>
  <r>
    <s v="KNEM01"/>
    <m/>
    <s v="PPE"/>
    <m/>
    <s v="PPE"/>
    <s v="ROGERIO CARNELOS MARSICANO"/>
    <x v="1"/>
    <d v="2017-12-21T00:00:00"/>
    <d v="2017-12-27T00:00:00"/>
    <x v="12"/>
  </r>
  <r>
    <s v="FBCT01"/>
    <m/>
    <s v="PPE"/>
    <m/>
    <m/>
    <m/>
    <x v="9"/>
    <m/>
    <m/>
    <x v="12"/>
  </r>
  <r>
    <s v="FPRD01"/>
    <m/>
    <s v="PPE"/>
    <m/>
    <m/>
    <m/>
    <x v="7"/>
    <m/>
    <m/>
    <x v="12"/>
  </r>
  <r>
    <s v="FPRD03"/>
    <m/>
    <s v="PPE"/>
    <m/>
    <m/>
    <m/>
    <x v="2"/>
    <m/>
    <m/>
    <x v="12"/>
  </r>
  <r>
    <s v="SI8235"/>
    <m/>
    <s v="PPE"/>
    <m/>
    <m/>
    <m/>
    <x v="11"/>
    <m/>
    <m/>
    <x v="12"/>
  </r>
  <r>
    <s v="GKCT02"/>
    <m/>
    <s v="PPE"/>
    <m/>
    <m/>
    <m/>
    <x v="4"/>
    <m/>
    <m/>
    <x v="12"/>
  </r>
  <r>
    <s v="SI8320"/>
    <m/>
    <s v="PPE"/>
    <m/>
    <m/>
    <m/>
    <x v="5"/>
    <m/>
    <m/>
    <x v="12"/>
  </r>
  <r>
    <s v="SI8245"/>
    <m/>
    <s v="PPE"/>
    <m/>
    <m/>
    <m/>
    <x v="8"/>
    <m/>
    <m/>
    <x v="12"/>
  </r>
  <r>
    <s v="GCRD01"/>
    <m/>
    <s v="PPE"/>
    <m/>
    <m/>
    <m/>
    <x v="5"/>
    <m/>
    <m/>
    <x v="12"/>
  </r>
  <r>
    <s v="GCCT01"/>
    <m/>
    <s v="PPE"/>
    <m/>
    <m/>
    <m/>
    <x v="2"/>
    <m/>
    <m/>
    <x v="12"/>
  </r>
  <r>
    <s v="SI8280"/>
    <m/>
    <s v="PPE"/>
    <m/>
    <m/>
    <m/>
    <x v="11"/>
    <m/>
    <m/>
    <x v="12"/>
  </r>
  <r>
    <s v="DICT01"/>
    <m/>
    <s v="PPE"/>
    <m/>
    <m/>
    <m/>
    <x v="2"/>
    <m/>
    <m/>
    <x v="12"/>
  </r>
  <r>
    <s v="LHCT01"/>
    <m/>
    <s v="PPE"/>
    <m/>
    <m/>
    <m/>
    <x v="11"/>
    <m/>
    <m/>
    <x v="12"/>
  </r>
  <r>
    <s v="EECT01"/>
    <m/>
    <s v="PPE"/>
    <m/>
    <m/>
    <m/>
    <x v="11"/>
    <m/>
    <m/>
    <x v="12"/>
  </r>
  <r>
    <s v="HUCT01"/>
    <m/>
    <s v="PPE"/>
    <m/>
    <m/>
    <m/>
    <x v="7"/>
    <m/>
    <m/>
    <x v="12"/>
  </r>
  <r>
    <s v="SI8275"/>
    <m/>
    <s v="PPE"/>
    <m/>
    <m/>
    <m/>
    <x v="4"/>
    <m/>
    <m/>
    <x v="12"/>
  </r>
  <r>
    <s v="JSRD01"/>
    <m/>
    <s v="PPE"/>
    <m/>
    <m/>
    <m/>
    <x v="7"/>
    <m/>
    <m/>
    <x v="12"/>
  </r>
  <r>
    <s v="JHCT02"/>
    <m/>
    <s v="PPE"/>
    <m/>
    <m/>
    <m/>
    <x v="2"/>
    <m/>
    <m/>
    <x v="12"/>
  </r>
  <r>
    <s v="LCCT02"/>
    <m/>
    <s v="PPE"/>
    <m/>
    <m/>
    <m/>
    <x v="2"/>
    <m/>
    <m/>
    <x v="12"/>
  </r>
  <r>
    <s v="SI8340"/>
    <m/>
    <s v="PPE"/>
    <m/>
    <m/>
    <m/>
    <x v="10"/>
    <m/>
    <m/>
    <x v="12"/>
  </r>
  <r>
    <s v="SI8335"/>
    <m/>
    <s v="PPE"/>
    <m/>
    <m/>
    <m/>
    <x v="8"/>
    <m/>
    <m/>
    <x v="12"/>
  </r>
  <r>
    <s v="LWCT01"/>
    <m/>
    <s v="PPE"/>
    <m/>
    <m/>
    <m/>
    <x v="7"/>
    <m/>
    <m/>
    <x v="12"/>
  </r>
  <r>
    <s v="MYCT01"/>
    <m/>
    <s v="PPE"/>
    <m/>
    <m/>
    <m/>
    <x v="9"/>
    <m/>
    <m/>
    <x v="12"/>
  </r>
  <r>
    <s v="MYRD01"/>
    <m/>
    <s v="PPE"/>
    <m/>
    <m/>
    <m/>
    <x v="8"/>
    <m/>
    <m/>
    <x v="12"/>
  </r>
  <r>
    <s v="RNCT01"/>
    <m/>
    <s v="PPE"/>
    <m/>
    <s v="PPE"/>
    <s v="ROGERIO CARNELOS MARSICANO"/>
    <x v="1"/>
    <d v="2017-12-21T00:00:00"/>
    <d v="2017-12-27T00:00:00"/>
    <x v="12"/>
  </r>
  <r>
    <s v="SI8370"/>
    <m/>
    <s v="PPE"/>
    <m/>
    <m/>
    <m/>
    <x v="9"/>
    <m/>
    <m/>
    <x v="12"/>
  </r>
  <r>
    <s v="MICT01"/>
    <m/>
    <s v="PPE"/>
    <m/>
    <m/>
    <m/>
    <x v="4"/>
    <m/>
    <m/>
    <x v="12"/>
  </r>
  <r>
    <s v="KECT01"/>
    <m/>
    <s v="PPE"/>
    <m/>
    <m/>
    <m/>
    <x v="7"/>
    <m/>
    <m/>
    <x v="12"/>
  </r>
  <r>
    <s v="LICT01"/>
    <m/>
    <s v="PPE"/>
    <m/>
    <m/>
    <m/>
    <x v="7"/>
    <m/>
    <m/>
    <x v="12"/>
  </r>
  <r>
    <s v="SI8360"/>
    <m/>
    <s v="PPE"/>
    <m/>
    <m/>
    <m/>
    <x v="4"/>
    <m/>
    <m/>
    <x v="12"/>
  </r>
  <r>
    <s v="MVCT01"/>
    <m/>
    <s v="PPE"/>
    <m/>
    <m/>
    <m/>
    <x v="6"/>
    <m/>
    <m/>
    <x v="12"/>
  </r>
  <r>
    <s v="SI8380"/>
    <m/>
    <s v="PPE"/>
    <m/>
    <m/>
    <m/>
    <x v="8"/>
    <m/>
    <m/>
    <x v="12"/>
  </r>
  <r>
    <s v="DQCT01"/>
    <m/>
    <s v="PPE"/>
    <m/>
    <m/>
    <m/>
    <x v="2"/>
    <m/>
    <m/>
    <x v="12"/>
  </r>
  <r>
    <s v="OZCT01"/>
    <m/>
    <s v="PPE"/>
    <m/>
    <m/>
    <m/>
    <x v="8"/>
    <m/>
    <m/>
    <x v="12"/>
  </r>
  <r>
    <s v="SI8385"/>
    <m/>
    <s v="PPE"/>
    <m/>
    <m/>
    <m/>
    <x v="9"/>
    <m/>
    <m/>
    <x v="12"/>
  </r>
  <r>
    <s v="RBCT01"/>
    <m/>
    <s v="PPE"/>
    <m/>
    <m/>
    <m/>
    <x v="4"/>
    <m/>
    <m/>
    <x v="12"/>
  </r>
  <r>
    <s v="EMCT01"/>
    <m/>
    <s v="PPE"/>
    <m/>
    <m/>
    <m/>
    <x v="2"/>
    <m/>
    <m/>
    <x v="12"/>
  </r>
  <r>
    <s v="QYCT01"/>
    <m/>
    <s v="PPE"/>
    <m/>
    <m/>
    <m/>
    <x v="6"/>
    <m/>
    <m/>
    <x v="12"/>
  </r>
  <r>
    <s v="PWCT01"/>
    <m/>
    <s v="PPE"/>
    <m/>
    <m/>
    <m/>
    <x v="5"/>
    <m/>
    <m/>
    <x v="12"/>
  </r>
  <r>
    <s v="PWRD02"/>
    <m/>
    <s v="PPE"/>
    <m/>
    <m/>
    <m/>
    <x v="2"/>
    <m/>
    <m/>
    <x v="12"/>
  </r>
  <r>
    <s v="LLCT01"/>
    <m/>
    <s v="PPE"/>
    <m/>
    <m/>
    <m/>
    <x v="2"/>
    <m/>
    <m/>
    <x v="12"/>
  </r>
  <r>
    <s v="POVM01"/>
    <m/>
    <s v="PPE"/>
    <m/>
    <m/>
    <m/>
    <x v="0"/>
    <m/>
    <m/>
    <x v="12"/>
  </r>
  <r>
    <s v="POVM02"/>
    <m/>
    <s v="PPE"/>
    <m/>
    <m/>
    <m/>
    <x v="8"/>
    <m/>
    <m/>
    <x v="12"/>
  </r>
  <r>
    <s v="NRCT01"/>
    <m/>
    <s v="PPE"/>
    <m/>
    <m/>
    <m/>
    <x v="9"/>
    <m/>
    <m/>
    <x v="12"/>
  </r>
  <r>
    <s v="PPCN01"/>
    <m/>
    <s v="PPE"/>
    <m/>
    <s v="PPE"/>
    <s v="ROGERIO CARNELOS MARSICANO"/>
    <x v="1"/>
    <d v="2017-12-21T00:00:00"/>
    <d v="2018-01-03T00:00:00"/>
    <x v="12"/>
  </r>
  <r>
    <s v="PPCT01"/>
    <m/>
    <s v="PPE"/>
    <m/>
    <s v="PPE"/>
    <s v="ROGERIO CARNELOS MARSICANO"/>
    <x v="1"/>
    <d v="2017-12-21T00:00:00"/>
    <d v="2018-01-03T00:00:00"/>
    <x v="12"/>
  </r>
  <r>
    <s v="PPJA01"/>
    <m/>
    <s v="PPE"/>
    <m/>
    <m/>
    <m/>
    <x v="2"/>
    <m/>
    <m/>
    <x v="12"/>
  </r>
  <r>
    <s v="SI8007"/>
    <m/>
    <s v="PPE"/>
    <m/>
    <m/>
    <m/>
    <x v="0"/>
    <m/>
    <m/>
    <x v="12"/>
  </r>
  <r>
    <s v="PPJS01"/>
    <m/>
    <s v="PPE"/>
    <m/>
    <s v="PPE"/>
    <s v="ROGERIO CARNELOS MARSICANO"/>
    <x v="1"/>
    <d v="2017-12-26T00:00:00"/>
    <d v="2017-12-27T00:00:00"/>
    <x v="12"/>
  </r>
  <r>
    <s v="PPMA01"/>
    <m/>
    <s v="PPE"/>
    <m/>
    <m/>
    <m/>
    <x v="6"/>
    <m/>
    <m/>
    <x v="12"/>
  </r>
  <r>
    <s v="PPRD01"/>
    <m/>
    <s v="PPE"/>
    <m/>
    <s v="PPE"/>
    <s v="ROGERIO CARNELOS MARSICANO"/>
    <x v="1"/>
    <d v="2017-12-26T00:00:00"/>
    <d v="2017-12-27T00:00:00"/>
    <x v="12"/>
  </r>
  <r>
    <s v="PPSE01"/>
    <m/>
    <s v="PPE"/>
    <m/>
    <m/>
    <m/>
    <x v="6"/>
    <m/>
    <m/>
    <x v="12"/>
  </r>
  <r>
    <s v="PPCO01"/>
    <m/>
    <s v="PPE"/>
    <m/>
    <s v="PPE"/>
    <s v="ROGERIO CARNELOS MARSICANO"/>
    <x v="1"/>
    <s v="REPROGRAMAR"/>
    <s v="REPROGRAMAR"/>
    <x v="12"/>
  </r>
  <r>
    <s v="PPIT01"/>
    <m/>
    <s v="PPE"/>
    <m/>
    <m/>
    <m/>
    <x v="10"/>
    <m/>
    <m/>
    <x v="12"/>
  </r>
  <r>
    <s v="PPBR01"/>
    <m/>
    <s v="PPE"/>
    <m/>
    <m/>
    <m/>
    <x v="8"/>
    <m/>
    <m/>
    <x v="12"/>
  </r>
  <r>
    <s v="SI8013"/>
    <m/>
    <s v="PPE"/>
    <m/>
    <m/>
    <m/>
    <x v="7"/>
    <m/>
    <m/>
    <x v="12"/>
  </r>
  <r>
    <s v="BPPE02"/>
    <m/>
    <s v="PPE"/>
    <m/>
    <m/>
    <m/>
    <x v="3"/>
    <m/>
    <m/>
    <x v="12"/>
  </r>
  <r>
    <s v="PPJP01"/>
    <m/>
    <s v="PPE"/>
    <m/>
    <m/>
    <m/>
    <x v="2"/>
    <m/>
    <m/>
    <x v="12"/>
  </r>
  <r>
    <s v="PPPS01"/>
    <m/>
    <s v="PPE"/>
    <m/>
    <s v="PPE"/>
    <s v="ROGERIO CARNELOS MARSICANO"/>
    <x v="1"/>
    <d v="2017-12-26T00:00:00"/>
    <d v="2017-12-27T00:00:00"/>
    <x v="12"/>
  </r>
  <r>
    <s v="PPJC01"/>
    <m/>
    <s v="PPE"/>
    <m/>
    <m/>
    <m/>
    <x v="10"/>
    <m/>
    <m/>
    <x v="12"/>
  </r>
  <r>
    <s v="PPCT03"/>
    <m/>
    <s v="PPE"/>
    <m/>
    <m/>
    <m/>
    <x v="4"/>
    <m/>
    <m/>
    <x v="12"/>
  </r>
  <r>
    <s v="PPBR02"/>
    <m/>
    <s v="PPE"/>
    <m/>
    <m/>
    <m/>
    <x v="4"/>
    <m/>
    <m/>
    <x v="12"/>
  </r>
  <r>
    <s v="SI8210"/>
    <m/>
    <s v="PPE"/>
    <m/>
    <m/>
    <m/>
    <x v="10"/>
    <m/>
    <m/>
    <x v="12"/>
  </r>
  <r>
    <s v="QRCT01"/>
    <m/>
    <s v="PPE"/>
    <m/>
    <m/>
    <m/>
    <x v="6"/>
    <m/>
    <m/>
    <x v="12"/>
  </r>
  <r>
    <s v="PXCT02"/>
    <m/>
    <s v="PPE"/>
    <m/>
    <m/>
    <m/>
    <x v="4"/>
    <m/>
    <m/>
    <x v="12"/>
  </r>
  <r>
    <s v="EPCT01"/>
    <m/>
    <s v="PPE"/>
    <m/>
    <m/>
    <m/>
    <x v="3"/>
    <m/>
    <m/>
    <x v="12"/>
  </r>
  <r>
    <s v="EPCT02"/>
    <m/>
    <s v="PPE"/>
    <m/>
    <m/>
    <m/>
    <x v="5"/>
    <m/>
    <m/>
    <x v="12"/>
  </r>
  <r>
    <s v="SI8430"/>
    <m/>
    <s v="PPE"/>
    <m/>
    <m/>
    <m/>
    <x v="9"/>
    <m/>
    <m/>
    <x v="12"/>
  </r>
  <r>
    <s v="SI8390"/>
    <m/>
    <s v="PPE"/>
    <m/>
    <m/>
    <m/>
    <x v="10"/>
    <m/>
    <m/>
    <x v="12"/>
  </r>
  <r>
    <s v="LZCT01"/>
    <m/>
    <s v="PPE"/>
    <m/>
    <m/>
    <m/>
    <x v="7"/>
    <m/>
    <m/>
    <x v="12"/>
  </r>
  <r>
    <s v="PVCT01"/>
    <m/>
    <s v="PPE"/>
    <m/>
    <s v="PPE"/>
    <s v="ROGERIO CARNELOS MARSICANO"/>
    <x v="1"/>
    <d v="2017-12-21T00:00:00"/>
    <d v="2017-12-27T00:00:00"/>
    <x v="12"/>
  </r>
  <r>
    <s v="QTCT01"/>
    <m/>
    <s v="PPE"/>
    <m/>
    <m/>
    <m/>
    <x v="6"/>
    <m/>
    <m/>
    <x v="12"/>
  </r>
  <r>
    <s v="NCCT01"/>
    <m/>
    <s v="PPE"/>
    <m/>
    <m/>
    <m/>
    <x v="2"/>
    <m/>
    <m/>
    <x v="12"/>
  </r>
  <r>
    <s v="RICT01"/>
    <m/>
    <s v="PPE"/>
    <m/>
    <m/>
    <m/>
    <x v="2"/>
    <m/>
    <m/>
    <x v="12"/>
  </r>
  <r>
    <s v="RIRD01"/>
    <m/>
    <s v="PPE"/>
    <m/>
    <m/>
    <m/>
    <x v="6"/>
    <m/>
    <m/>
    <x v="12"/>
  </r>
  <r>
    <s v="NLCT01"/>
    <m/>
    <s v="PPE"/>
    <m/>
    <m/>
    <m/>
    <x v="5"/>
    <m/>
    <m/>
    <x v="12"/>
  </r>
  <r>
    <s v="RXCT01"/>
    <m/>
    <s v="PPE"/>
    <m/>
    <s v="PPE"/>
    <s v="ROGERIO CARNELOS MARSICANO"/>
    <x v="1"/>
    <s v="REPROGRAMAR"/>
    <s v="REPROGRAMAR"/>
    <x v="12"/>
  </r>
  <r>
    <s v="RXCT02"/>
    <m/>
    <s v="PPE"/>
    <m/>
    <m/>
    <m/>
    <x v="7"/>
    <m/>
    <m/>
    <x v="12"/>
  </r>
  <r>
    <s v="RXCT03"/>
    <m/>
    <s v="PPE"/>
    <m/>
    <m/>
    <m/>
    <x v="10"/>
    <m/>
    <m/>
    <x v="12"/>
  </r>
  <r>
    <s v="NSCT01"/>
    <m/>
    <s v="PPE"/>
    <m/>
    <m/>
    <m/>
    <x v="6"/>
    <m/>
    <m/>
    <x v="12"/>
  </r>
  <r>
    <s v="SI8475"/>
    <m/>
    <s v="PPE"/>
    <m/>
    <m/>
    <m/>
    <x v="3"/>
    <m/>
    <m/>
    <x v="12"/>
  </r>
  <r>
    <s v="SI8460"/>
    <m/>
    <s v="PPE"/>
    <m/>
    <m/>
    <m/>
    <x v="7"/>
    <m/>
    <m/>
    <x v="12"/>
  </r>
  <r>
    <s v="AKCT01"/>
    <m/>
    <s v="PPE"/>
    <m/>
    <m/>
    <m/>
    <x v="3"/>
    <m/>
    <m/>
    <x v="12"/>
  </r>
  <r>
    <s v="SI8470"/>
    <m/>
    <s v="PPE"/>
    <m/>
    <m/>
    <m/>
    <x v="5"/>
    <m/>
    <m/>
    <x v="12"/>
  </r>
  <r>
    <s v="DWCT02"/>
    <m/>
    <s v="PPE"/>
    <m/>
    <m/>
    <m/>
    <x v="9"/>
    <m/>
    <m/>
    <x v="12"/>
  </r>
  <r>
    <s v="SI8465"/>
    <m/>
    <s v="PPE"/>
    <m/>
    <m/>
    <m/>
    <x v="9"/>
    <m/>
    <m/>
    <x v="12"/>
  </r>
  <r>
    <s v="XWCTRP"/>
    <m/>
    <s v="PPE"/>
    <m/>
    <m/>
    <m/>
    <x v="3"/>
    <m/>
    <m/>
    <x v="12"/>
  </r>
  <r>
    <s v="SI8485"/>
    <m/>
    <s v="PPE"/>
    <m/>
    <m/>
    <m/>
    <x v="2"/>
    <m/>
    <m/>
    <x v="12"/>
  </r>
  <r>
    <s v="SI8480"/>
    <m/>
    <s v="PPE"/>
    <m/>
    <m/>
    <m/>
    <x v="3"/>
    <m/>
    <m/>
    <x v="12"/>
  </r>
  <r>
    <s v="SI8140"/>
    <m/>
    <s v="PPE"/>
    <m/>
    <m/>
    <m/>
    <x v="5"/>
    <m/>
    <m/>
    <x v="12"/>
  </r>
  <r>
    <s v="TXCT02"/>
    <m/>
    <s v="PPE"/>
    <m/>
    <m/>
    <m/>
    <x v="5"/>
    <m/>
    <m/>
    <x v="12"/>
  </r>
  <r>
    <s v="UPRD02"/>
    <m/>
    <s v="PPE"/>
    <m/>
    <m/>
    <m/>
    <x v="6"/>
    <m/>
    <m/>
    <x v="12"/>
  </r>
  <r>
    <s v="SI8490"/>
    <m/>
    <s v="PPE"/>
    <m/>
    <m/>
    <m/>
    <x v="10"/>
    <m/>
    <m/>
    <x v="12"/>
  </r>
  <r>
    <s v="SI8495"/>
    <m/>
    <s v="PPE"/>
    <m/>
    <m/>
    <m/>
    <x v="10"/>
    <m/>
    <m/>
    <x v="12"/>
  </r>
  <r>
    <s v="UE067R"/>
    <m/>
    <s v="PPE"/>
    <m/>
    <m/>
    <m/>
    <x v="6"/>
    <m/>
    <m/>
    <x v="12"/>
  </r>
  <r>
    <s v="MPOMW01"/>
    <m/>
    <s v="PPE"/>
    <m/>
    <m/>
    <m/>
    <x v="5"/>
    <m/>
    <m/>
    <x v="12"/>
  </r>
  <r>
    <s v="PBEMW02"/>
    <m/>
    <s v="PPE"/>
    <m/>
    <m/>
    <m/>
    <x v="9"/>
    <m/>
    <m/>
    <x v="12"/>
  </r>
  <r>
    <s v="PUAMW01"/>
    <m/>
    <s v="PPE"/>
    <m/>
    <m/>
    <m/>
    <x v="6"/>
    <m/>
    <m/>
    <x v="12"/>
  </r>
  <r>
    <s v="TOPMW01"/>
    <m/>
    <s v="PPE"/>
    <m/>
    <m/>
    <m/>
    <x v="4"/>
    <m/>
    <m/>
    <x v="12"/>
  </r>
  <r>
    <s v="AHCT01"/>
    <m/>
    <s v="PAA"/>
    <m/>
    <m/>
    <m/>
    <x v="2"/>
    <m/>
    <m/>
    <x v="13"/>
  </r>
  <r>
    <s v="AHRD01"/>
    <m/>
    <s v="PAA"/>
    <m/>
    <m/>
    <m/>
    <x v="2"/>
    <m/>
    <m/>
    <x v="13"/>
  </r>
  <r>
    <s v="AHRD02"/>
    <m/>
    <s v="PAA"/>
    <m/>
    <m/>
    <m/>
    <x v="0"/>
    <m/>
    <m/>
    <x v="13"/>
  </r>
  <r>
    <s v="AAAN01"/>
    <m/>
    <s v="PAA"/>
    <m/>
    <m/>
    <m/>
    <x v="2"/>
    <m/>
    <m/>
    <x v="13"/>
  </r>
  <r>
    <s v="AAAN02"/>
    <m/>
    <s v="PAA"/>
    <m/>
    <m/>
    <m/>
    <x v="2"/>
    <m/>
    <m/>
    <x v="13"/>
  </r>
  <r>
    <s v="AACT01"/>
    <m/>
    <s v="PAA"/>
    <m/>
    <m/>
    <m/>
    <x v="2"/>
    <m/>
    <m/>
    <x v="13"/>
  </r>
  <r>
    <s v="AAJA01"/>
    <m/>
    <s v="PAA"/>
    <m/>
    <m/>
    <m/>
    <x v="3"/>
    <m/>
    <m/>
    <x v="13"/>
  </r>
  <r>
    <s v="AAJB01"/>
    <m/>
    <s v="PAA"/>
    <m/>
    <m/>
    <m/>
    <x v="2"/>
    <m/>
    <m/>
    <x v="13"/>
  </r>
  <r>
    <s v="AAPA01"/>
    <m/>
    <s v="PAA"/>
    <m/>
    <m/>
    <m/>
    <x v="6"/>
    <m/>
    <m/>
    <x v="13"/>
  </r>
  <r>
    <s v="NYCT01"/>
    <m/>
    <s v="PAA"/>
    <m/>
    <m/>
    <m/>
    <x v="5"/>
    <m/>
    <m/>
    <x v="13"/>
  </r>
  <r>
    <s v="ANCT01"/>
    <m/>
    <s v="CAS"/>
    <m/>
    <m/>
    <m/>
    <x v="3"/>
    <m/>
    <m/>
    <x v="14"/>
  </r>
  <r>
    <s v="ANRD01"/>
    <m/>
    <s v="CAS"/>
    <m/>
    <m/>
    <m/>
    <x v="0"/>
    <m/>
    <m/>
    <x v="14"/>
  </r>
  <r>
    <s v="ADMC01"/>
    <m/>
    <s v="CAS"/>
    <m/>
    <m/>
    <m/>
    <x v="0"/>
    <m/>
    <m/>
    <x v="14"/>
  </r>
  <r>
    <s v="ADMM01"/>
    <m/>
    <s v="CAS"/>
    <m/>
    <m/>
    <m/>
    <x v="2"/>
    <m/>
    <m/>
    <x v="14"/>
  </r>
  <r>
    <s v="SI9562"/>
    <m/>
    <s v="CAS"/>
    <m/>
    <m/>
    <m/>
    <x v="8"/>
    <m/>
    <m/>
    <x v="14"/>
  </r>
  <r>
    <s v="HPCT01"/>
    <m/>
    <s v="PAA"/>
    <m/>
    <m/>
    <m/>
    <x v="7"/>
    <m/>
    <m/>
    <x v="13"/>
  </r>
  <r>
    <s v="AMCT01"/>
    <m/>
    <s v="PAA"/>
    <m/>
    <m/>
    <m/>
    <x v="2"/>
    <m/>
    <m/>
    <x v="13"/>
  </r>
  <r>
    <s v="AMJB01"/>
    <m/>
    <s v="PAA"/>
    <m/>
    <m/>
    <m/>
    <x v="7"/>
    <m/>
    <m/>
    <x v="13"/>
  </r>
  <r>
    <s v="AMJL01"/>
    <m/>
    <s v="PAA"/>
    <m/>
    <m/>
    <m/>
    <x v="2"/>
    <m/>
    <m/>
    <x v="13"/>
  </r>
  <r>
    <s v="AMJM01"/>
    <m/>
    <s v="PAA"/>
    <m/>
    <m/>
    <m/>
    <x v="2"/>
    <m/>
    <m/>
    <x v="13"/>
  </r>
  <r>
    <s v="AMPN01"/>
    <m/>
    <s v="PAA"/>
    <m/>
    <m/>
    <m/>
    <x v="2"/>
    <m/>
    <m/>
    <x v="13"/>
  </r>
  <r>
    <s v="AMSL01"/>
    <m/>
    <s v="PAA"/>
    <m/>
    <m/>
    <m/>
    <x v="2"/>
    <m/>
    <m/>
    <x v="13"/>
  </r>
  <r>
    <s v="AMSP01"/>
    <m/>
    <s v="PAA"/>
    <m/>
    <m/>
    <m/>
    <x v="2"/>
    <m/>
    <m/>
    <x v="13"/>
  </r>
  <r>
    <s v="AMNARP"/>
    <m/>
    <s v="PAA"/>
    <m/>
    <m/>
    <m/>
    <x v="2"/>
    <m/>
    <m/>
    <x v="13"/>
  </r>
  <r>
    <s v="AMVR01"/>
    <m/>
    <s v="PAA"/>
    <m/>
    <s v="PAA"/>
    <s v="WESLEY OSEIAS ALVES"/>
    <x v="1"/>
    <d v="2018-01-04T00:00:00"/>
    <m/>
    <x v="15"/>
  </r>
  <r>
    <s v="AMDI01"/>
    <m/>
    <s v="PAA"/>
    <m/>
    <m/>
    <m/>
    <x v="8"/>
    <m/>
    <m/>
    <x v="13"/>
  </r>
  <r>
    <s v="AMJB02"/>
    <m/>
    <s v="PAA"/>
    <m/>
    <m/>
    <m/>
    <x v="2"/>
    <m/>
    <m/>
    <x v="13"/>
  </r>
  <r>
    <s v="SDSR01"/>
    <m/>
    <s v="PAA"/>
    <m/>
    <m/>
    <m/>
    <x v="5"/>
    <m/>
    <m/>
    <x v="13"/>
  </r>
  <r>
    <s v="AMCA01"/>
    <m/>
    <s v="PAA"/>
    <m/>
    <m/>
    <m/>
    <x v="4"/>
    <m/>
    <m/>
    <x v="13"/>
  </r>
  <r>
    <s v="AMJM02"/>
    <m/>
    <s v="PAA"/>
    <m/>
    <m/>
    <m/>
    <x v="10"/>
    <m/>
    <m/>
    <x v="13"/>
  </r>
  <r>
    <s v="SI9328"/>
    <m/>
    <s v="PAA"/>
    <m/>
    <m/>
    <m/>
    <x v="11"/>
    <m/>
    <m/>
    <x v="13"/>
  </r>
  <r>
    <s v="SI9329"/>
    <m/>
    <s v="PAA"/>
    <m/>
    <m/>
    <m/>
    <x v="11"/>
    <m/>
    <m/>
    <x v="13"/>
  </r>
  <r>
    <s v="SI9337"/>
    <m/>
    <s v="PAA"/>
    <m/>
    <m/>
    <m/>
    <x v="2"/>
    <m/>
    <m/>
    <x v="13"/>
  </r>
  <r>
    <s v="SI9339"/>
    <m/>
    <s v="PAA"/>
    <m/>
    <m/>
    <m/>
    <x v="11"/>
    <m/>
    <m/>
    <x v="13"/>
  </r>
  <r>
    <s v="SI9350"/>
    <m/>
    <s v="PAA"/>
    <m/>
    <m/>
    <m/>
    <x v="2"/>
    <m/>
    <m/>
    <x v="13"/>
  </r>
  <r>
    <s v="SI9326"/>
    <m/>
    <s v="PAA"/>
    <m/>
    <m/>
    <m/>
    <x v="11"/>
    <m/>
    <m/>
    <x v="13"/>
  </r>
  <r>
    <s v="SI9327"/>
    <m/>
    <s v="PAA"/>
    <m/>
    <m/>
    <m/>
    <x v="2"/>
    <m/>
    <m/>
    <x v="13"/>
  </r>
  <r>
    <s v="SI9348"/>
    <m/>
    <s v="PAA"/>
    <m/>
    <m/>
    <m/>
    <x v="11"/>
    <m/>
    <m/>
    <x v="13"/>
  </r>
  <r>
    <s v="SI9349"/>
    <m/>
    <s v="PAA"/>
    <m/>
    <m/>
    <m/>
    <x v="11"/>
    <m/>
    <m/>
    <x v="13"/>
  </r>
  <r>
    <s v="SI9338"/>
    <m/>
    <s v="PAA"/>
    <m/>
    <m/>
    <m/>
    <x v="3"/>
    <m/>
    <m/>
    <x v="13"/>
  </r>
  <r>
    <s v="SI9345"/>
    <m/>
    <s v="PAA"/>
    <m/>
    <m/>
    <m/>
    <x v="3"/>
    <m/>
    <m/>
    <x v="13"/>
  </r>
  <r>
    <s v="SI9351"/>
    <m/>
    <s v="PAA"/>
    <m/>
    <m/>
    <m/>
    <x v="11"/>
    <m/>
    <m/>
    <x v="13"/>
  </r>
  <r>
    <s v="SI9352"/>
    <m/>
    <s v="PAA"/>
    <m/>
    <m/>
    <m/>
    <x v="11"/>
    <m/>
    <m/>
    <x v="13"/>
  </r>
  <r>
    <s v="AOCT01"/>
    <m/>
    <s v="CAS"/>
    <m/>
    <m/>
    <m/>
    <x v="3"/>
    <m/>
    <m/>
    <x v="14"/>
  </r>
  <r>
    <s v="AORD01"/>
    <m/>
    <s v="CAS"/>
    <m/>
    <m/>
    <m/>
    <x v="3"/>
    <m/>
    <m/>
    <x v="14"/>
  </r>
  <r>
    <s v="AORD02"/>
    <m/>
    <s v="CAS"/>
    <m/>
    <m/>
    <m/>
    <x v="4"/>
    <m/>
    <m/>
    <x v="14"/>
  </r>
  <r>
    <s v="AOMM02"/>
    <m/>
    <s v="CAS"/>
    <m/>
    <m/>
    <m/>
    <x v="3"/>
    <m/>
    <m/>
    <x v="14"/>
  </r>
  <r>
    <s v="AOMMRP"/>
    <m/>
    <s v="CAS"/>
    <m/>
    <s v="CAS"/>
    <s v="WESLEY OSEIAS ALVES"/>
    <x v="1"/>
    <d v="2017-12-18T00:00:00"/>
    <m/>
    <x v="15"/>
  </r>
  <r>
    <s v="AOJA02"/>
    <m/>
    <s v="CAS"/>
    <m/>
    <m/>
    <m/>
    <x v="3"/>
    <m/>
    <m/>
    <x v="14"/>
  </r>
  <r>
    <s v="SI9290"/>
    <m/>
    <s v="CAS"/>
    <m/>
    <m/>
    <m/>
    <x v="10"/>
    <m/>
    <m/>
    <x v="14"/>
  </r>
  <r>
    <s v="SI9295"/>
    <m/>
    <s v="CAS"/>
    <m/>
    <m/>
    <m/>
    <x v="2"/>
    <m/>
    <m/>
    <x v="14"/>
  </r>
  <r>
    <s v="SI9293"/>
    <m/>
    <s v="CAS"/>
    <m/>
    <m/>
    <m/>
    <x v="2"/>
    <m/>
    <m/>
    <x v="14"/>
  </r>
  <r>
    <s v="SI9292"/>
    <m/>
    <s v="CAS"/>
    <m/>
    <m/>
    <m/>
    <x v="9"/>
    <m/>
    <m/>
    <x v="14"/>
  </r>
  <r>
    <s v="AUCT01"/>
    <m/>
    <s v="PAA"/>
    <m/>
    <m/>
    <m/>
    <x v="3"/>
    <m/>
    <m/>
    <x v="13"/>
  </r>
  <r>
    <s v="CPAD01"/>
    <m/>
    <s v="CAS"/>
    <m/>
    <m/>
    <m/>
    <x v="3"/>
    <m/>
    <m/>
    <x v="14"/>
  </r>
  <r>
    <s v="CPAH02"/>
    <m/>
    <s v="CAS"/>
    <m/>
    <m/>
    <m/>
    <x v="5"/>
    <m/>
    <m/>
    <x v="14"/>
  </r>
  <r>
    <s v="CPBF01"/>
    <m/>
    <s v="CAS"/>
    <m/>
    <m/>
    <m/>
    <x v="8"/>
    <m/>
    <m/>
    <x v="14"/>
  </r>
  <r>
    <s v="CPCB01"/>
    <m/>
    <s v="CAS"/>
    <m/>
    <m/>
    <m/>
    <x v="9"/>
    <m/>
    <m/>
    <x v="14"/>
  </r>
  <r>
    <s v="CPCB02"/>
    <m/>
    <s v="CAS"/>
    <m/>
    <m/>
    <m/>
    <x v="8"/>
    <m/>
    <m/>
    <x v="14"/>
  </r>
  <r>
    <s v="CPCB03"/>
    <m/>
    <s v="CAS"/>
    <m/>
    <m/>
    <m/>
    <x v="7"/>
    <m/>
    <m/>
    <x v="14"/>
  </r>
  <r>
    <s v="CPCE01"/>
    <m/>
    <s v="CAS"/>
    <m/>
    <m/>
    <m/>
    <x v="8"/>
    <m/>
    <m/>
    <x v="14"/>
  </r>
  <r>
    <s v="CPCS01"/>
    <m/>
    <s v="CAS"/>
    <m/>
    <m/>
    <m/>
    <x v="0"/>
    <m/>
    <m/>
    <x v="14"/>
  </r>
  <r>
    <s v="CPCT01"/>
    <m/>
    <s v="CAS"/>
    <m/>
    <m/>
    <m/>
    <x v="8"/>
    <m/>
    <m/>
    <x v="14"/>
  </r>
  <r>
    <s v="CPCT02"/>
    <m/>
    <s v="CAS"/>
    <m/>
    <m/>
    <m/>
    <x v="5"/>
    <m/>
    <m/>
    <x v="14"/>
  </r>
  <r>
    <s v="CPCT03"/>
    <m/>
    <s v="CAS"/>
    <m/>
    <m/>
    <m/>
    <x v="6"/>
    <m/>
    <m/>
    <x v="14"/>
  </r>
  <r>
    <s v="CPCTRP"/>
    <m/>
    <s v="CAS"/>
    <m/>
    <s v="CAS"/>
    <s v="WESLEY OSEIAS ALVES"/>
    <x v="1"/>
    <d v="2017-12-18T00:00:00"/>
    <m/>
    <x v="15"/>
  </r>
  <r>
    <s v="CPCV01"/>
    <m/>
    <s v="CAS"/>
    <m/>
    <s v="CAS"/>
    <s v="WESLEY OSEIAS ALVES"/>
    <x v="1"/>
    <d v="2017-12-28T00:00:00"/>
    <m/>
    <x v="15"/>
  </r>
  <r>
    <s v="CPJE01"/>
    <m/>
    <s v="CAS"/>
    <m/>
    <m/>
    <m/>
    <x v="8"/>
    <m/>
    <m/>
    <x v="14"/>
  </r>
  <r>
    <s v="CPJG01"/>
    <m/>
    <s v="CAS"/>
    <m/>
    <m/>
    <m/>
    <x v="0"/>
    <m/>
    <m/>
    <x v="14"/>
  </r>
  <r>
    <s v="CPJI01"/>
    <m/>
    <s v="CAS"/>
    <m/>
    <m/>
    <m/>
    <x v="2"/>
    <m/>
    <m/>
    <x v="14"/>
  </r>
  <r>
    <s v="CPJL01"/>
    <m/>
    <s v="CAS"/>
    <m/>
    <m/>
    <m/>
    <x v="5"/>
    <m/>
    <m/>
    <x v="14"/>
  </r>
  <r>
    <s v="CPJM01"/>
    <m/>
    <s v="CAS"/>
    <m/>
    <m/>
    <m/>
    <x v="4"/>
    <m/>
    <m/>
    <x v="14"/>
  </r>
  <r>
    <s v="CPJO01"/>
    <m/>
    <s v="CAS"/>
    <m/>
    <m/>
    <m/>
    <x v="4"/>
    <m/>
    <m/>
    <x v="14"/>
  </r>
  <r>
    <s v="CPJP01"/>
    <m/>
    <s v="CAS"/>
    <m/>
    <m/>
    <m/>
    <x v="6"/>
    <m/>
    <m/>
    <x v="14"/>
  </r>
  <r>
    <s v="SI9198"/>
    <m/>
    <s v="CAS"/>
    <m/>
    <m/>
    <m/>
    <x v="2"/>
    <m/>
    <m/>
    <x v="14"/>
  </r>
  <r>
    <s v="CPJS01"/>
    <m/>
    <s v="CAS"/>
    <m/>
    <m/>
    <m/>
    <x v="4"/>
    <m/>
    <m/>
    <x v="14"/>
  </r>
  <r>
    <s v="CPMD01"/>
    <m/>
    <s v="CAS"/>
    <m/>
    <m/>
    <m/>
    <x v="4"/>
    <m/>
    <m/>
    <x v="14"/>
  </r>
  <r>
    <s v="CPNA01"/>
    <m/>
    <s v="CAS"/>
    <m/>
    <m/>
    <m/>
    <x v="3"/>
    <m/>
    <m/>
    <x v="14"/>
  </r>
  <r>
    <s v="CPNM01"/>
    <m/>
    <s v="CAS"/>
    <m/>
    <m/>
    <m/>
    <x v="2"/>
    <m/>
    <m/>
    <x v="14"/>
  </r>
  <r>
    <s v="CPPP01"/>
    <m/>
    <s v="CAS"/>
    <m/>
    <m/>
    <m/>
    <x v="0"/>
    <m/>
    <m/>
    <x v="14"/>
  </r>
  <r>
    <s v="CPPR01"/>
    <m/>
    <s v="CAS"/>
    <m/>
    <m/>
    <m/>
    <x v="5"/>
    <m/>
    <m/>
    <x v="14"/>
  </r>
  <r>
    <s v="CPPT01"/>
    <m/>
    <s v="CAS"/>
    <m/>
    <m/>
    <m/>
    <x v="8"/>
    <m/>
    <m/>
    <x v="14"/>
  </r>
  <r>
    <s v="CPQD01"/>
    <m/>
    <s v="CAS"/>
    <m/>
    <m/>
    <m/>
    <x v="6"/>
    <m/>
    <m/>
    <x v="14"/>
  </r>
  <r>
    <s v="CPRA01"/>
    <m/>
    <s v="CAS"/>
    <m/>
    <m/>
    <m/>
    <x v="4"/>
    <m/>
    <m/>
    <x v="14"/>
  </r>
  <r>
    <s v="CPSA01"/>
    <m/>
    <s v="CAS"/>
    <m/>
    <m/>
    <m/>
    <x v="3"/>
    <m/>
    <m/>
    <x v="14"/>
  </r>
  <r>
    <s v="CPSB01"/>
    <m/>
    <s v="CAS"/>
    <m/>
    <s v="CAS"/>
    <s v="WESLEY OSEIAS ALVES"/>
    <x v="1"/>
    <d v="2017-12-18T00:00:00"/>
    <m/>
    <x v="15"/>
  </r>
  <r>
    <s v="CPSB02"/>
    <m/>
    <s v="CAS"/>
    <m/>
    <m/>
    <m/>
    <x v="5"/>
    <m/>
    <m/>
    <x v="14"/>
  </r>
  <r>
    <s v="SI9196"/>
    <m/>
    <s v="CAS"/>
    <m/>
    <m/>
    <m/>
    <x v="4"/>
    <m/>
    <m/>
    <x v="14"/>
  </r>
  <r>
    <s v="CPSO01"/>
    <m/>
    <s v="CAS"/>
    <m/>
    <m/>
    <m/>
    <x v="0"/>
    <m/>
    <m/>
    <x v="14"/>
  </r>
  <r>
    <s v="CPSR01"/>
    <m/>
    <s v="CAS"/>
    <m/>
    <m/>
    <m/>
    <x v="8"/>
    <m/>
    <m/>
    <x v="14"/>
  </r>
  <r>
    <s v="CPSS01"/>
    <m/>
    <s v="CAS"/>
    <m/>
    <m/>
    <m/>
    <x v="10"/>
    <m/>
    <m/>
    <x v="14"/>
  </r>
  <r>
    <s v="CPSX01"/>
    <m/>
    <s v="CAS"/>
    <m/>
    <m/>
    <m/>
    <x v="2"/>
    <m/>
    <m/>
    <x v="14"/>
  </r>
  <r>
    <s v="CPTI01"/>
    <m/>
    <s v="CAS"/>
    <m/>
    <m/>
    <m/>
    <x v="2"/>
    <m/>
    <m/>
    <x v="14"/>
  </r>
  <r>
    <s v="CPTQ01"/>
    <m/>
    <s v="CAS"/>
    <m/>
    <m/>
    <m/>
    <x v="5"/>
    <m/>
    <m/>
    <x v="14"/>
  </r>
  <r>
    <s v="CPVG01"/>
    <m/>
    <s v="CAS"/>
    <m/>
    <s v="CAS"/>
    <s v="WESLEY OSEIAS ALVES"/>
    <x v="1"/>
    <d v="2017-12-28T00:00:00"/>
    <m/>
    <x v="15"/>
  </r>
  <r>
    <s v="CPVI01"/>
    <m/>
    <s v="CAS"/>
    <m/>
    <m/>
    <m/>
    <x v="6"/>
    <m/>
    <m/>
    <x v="14"/>
  </r>
  <r>
    <s v="CPVJ01"/>
    <m/>
    <s v="CAS"/>
    <m/>
    <m/>
    <m/>
    <x v="7"/>
    <m/>
    <m/>
    <x v="14"/>
  </r>
  <r>
    <s v="CPVM01"/>
    <m/>
    <s v="CAS"/>
    <m/>
    <s v="CAS"/>
    <s v="WESLEY OSEIAS ALVES"/>
    <x v="1"/>
    <d v="2017-12-18T00:00:00"/>
    <m/>
    <x v="15"/>
  </r>
  <r>
    <s v="CPVN01"/>
    <m/>
    <s v="CAS"/>
    <m/>
    <m/>
    <m/>
    <x v="0"/>
    <m/>
    <m/>
    <x v="14"/>
  </r>
  <r>
    <s v="CPVO01"/>
    <m/>
    <s v="CAS"/>
    <m/>
    <m/>
    <m/>
    <x v="8"/>
    <m/>
    <m/>
    <x v="14"/>
  </r>
  <r>
    <s v="CPVP01"/>
    <m/>
    <s v="CAS"/>
    <m/>
    <m/>
    <m/>
    <x v="8"/>
    <m/>
    <m/>
    <x v="14"/>
  </r>
  <r>
    <s v="CPVT01"/>
    <m/>
    <s v="CAS"/>
    <m/>
    <m/>
    <m/>
    <x v="8"/>
    <m/>
    <m/>
    <x v="14"/>
  </r>
  <r>
    <s v="CPXB01"/>
    <m/>
    <s v="CAS"/>
    <m/>
    <m/>
    <m/>
    <x v="7"/>
    <m/>
    <m/>
    <x v="14"/>
  </r>
  <r>
    <s v="ACAS01"/>
    <m/>
    <s v="CAS"/>
    <m/>
    <m/>
    <m/>
    <x v="2"/>
    <m/>
    <m/>
    <x v="14"/>
  </r>
  <r>
    <s v="SI9108"/>
    <m/>
    <s v="CAS"/>
    <m/>
    <m/>
    <m/>
    <x v="7"/>
    <m/>
    <m/>
    <x v="14"/>
  </r>
  <r>
    <s v="CPBG01"/>
    <m/>
    <s v="CAS"/>
    <m/>
    <m/>
    <m/>
    <x v="3"/>
    <m/>
    <m/>
    <x v="14"/>
  </r>
  <r>
    <s v="CPCT07"/>
    <m/>
    <s v="CAS"/>
    <m/>
    <m/>
    <m/>
    <x v="0"/>
    <m/>
    <m/>
    <x v="14"/>
  </r>
  <r>
    <s v="SI9038"/>
    <m/>
    <s v="CAS"/>
    <m/>
    <m/>
    <m/>
    <x v="0"/>
    <m/>
    <m/>
    <x v="14"/>
  </r>
  <r>
    <s v="CPPJ01"/>
    <m/>
    <s v="CAS"/>
    <m/>
    <m/>
    <m/>
    <x v="2"/>
    <m/>
    <m/>
    <x v="14"/>
  </r>
  <r>
    <s v="CPGB01"/>
    <m/>
    <s v="CAS"/>
    <m/>
    <m/>
    <m/>
    <x v="6"/>
    <m/>
    <m/>
    <x v="14"/>
  </r>
  <r>
    <s v="CPAH03"/>
    <m/>
    <s v="CAS"/>
    <m/>
    <s v="CAS"/>
    <s v="WESLEY OSEIAS ALVES"/>
    <x v="1"/>
    <s v="REPROGRAMAR"/>
    <s v="REPROGRAMAR"/>
    <x v="15"/>
  </r>
  <r>
    <s v="CPCN01"/>
    <m/>
    <s v="CAS"/>
    <m/>
    <m/>
    <m/>
    <x v="4"/>
    <m/>
    <m/>
    <x v="14"/>
  </r>
  <r>
    <s v="CPPU01"/>
    <m/>
    <s v="CAS"/>
    <m/>
    <s v="CAS"/>
    <s v="WESLEY OSEIAS ALVES"/>
    <x v="1"/>
    <d v="2017-12-28T00:00:00"/>
    <m/>
    <x v="15"/>
  </r>
  <r>
    <s v="CPLO01"/>
    <m/>
    <s v="CAS"/>
    <m/>
    <m/>
    <m/>
    <x v="8"/>
    <m/>
    <m/>
    <x v="14"/>
  </r>
  <r>
    <s v="CPSM01"/>
    <m/>
    <s v="CAS"/>
    <m/>
    <m/>
    <m/>
    <x v="0"/>
    <m/>
    <m/>
    <x v="14"/>
  </r>
  <r>
    <s v="CPSQ01"/>
    <m/>
    <s v="CAS"/>
    <m/>
    <s v="CAS"/>
    <s v="WESLEY OSEIAS ALVES"/>
    <x v="1"/>
    <d v="2017-12-18T00:00:00"/>
    <m/>
    <x v="15"/>
  </r>
  <r>
    <s v="CPCN02"/>
    <m/>
    <s v="CAS"/>
    <m/>
    <m/>
    <m/>
    <x v="4"/>
    <m/>
    <m/>
    <x v="14"/>
  </r>
  <r>
    <s v="CPDI01"/>
    <m/>
    <s v="CAS"/>
    <m/>
    <m/>
    <m/>
    <x v="3"/>
    <m/>
    <m/>
    <x v="14"/>
  </r>
  <r>
    <s v="CPSI01"/>
    <m/>
    <s v="CAS"/>
    <m/>
    <m/>
    <m/>
    <x v="3"/>
    <m/>
    <m/>
    <x v="14"/>
  </r>
  <r>
    <s v="CPCE02"/>
    <m/>
    <s v="CAS"/>
    <m/>
    <m/>
    <m/>
    <x v="4"/>
    <m/>
    <m/>
    <x v="14"/>
  </r>
  <r>
    <s v="CPJC01"/>
    <m/>
    <s v="CAS"/>
    <m/>
    <s v="CAS"/>
    <s v="WESLEY OSEIAS ALVES"/>
    <x v="1"/>
    <d v="2017-12-28T00:00:00"/>
    <m/>
    <x v="15"/>
  </r>
  <r>
    <s v="CPJN02"/>
    <m/>
    <s v="CAS"/>
    <m/>
    <m/>
    <m/>
    <x v="5"/>
    <m/>
    <m/>
    <x v="14"/>
  </r>
  <r>
    <s v="CPJB01"/>
    <m/>
    <s v="CAS"/>
    <m/>
    <m/>
    <m/>
    <x v="6"/>
    <m/>
    <m/>
    <x v="14"/>
  </r>
  <r>
    <s v="CPJT01"/>
    <m/>
    <s v="CAS"/>
    <m/>
    <m/>
    <m/>
    <x v="5"/>
    <m/>
    <m/>
    <x v="14"/>
  </r>
  <r>
    <s v="CPGR02"/>
    <m/>
    <s v="CAS"/>
    <m/>
    <m/>
    <m/>
    <x v="5"/>
    <m/>
    <m/>
    <x v="14"/>
  </r>
  <r>
    <s v="CPPP02"/>
    <m/>
    <s v="CAS"/>
    <m/>
    <m/>
    <m/>
    <x v="4"/>
    <m/>
    <m/>
    <x v="14"/>
  </r>
  <r>
    <s v="CPIT01"/>
    <m/>
    <s v="CAS"/>
    <m/>
    <m/>
    <m/>
    <x v="6"/>
    <m/>
    <m/>
    <x v="14"/>
  </r>
  <r>
    <s v="CPJM03"/>
    <m/>
    <s v="CAS"/>
    <m/>
    <m/>
    <m/>
    <x v="5"/>
    <m/>
    <m/>
    <x v="14"/>
  </r>
  <r>
    <s v="CPIP01"/>
    <m/>
    <s v="CAS"/>
    <m/>
    <m/>
    <m/>
    <x v="2"/>
    <m/>
    <m/>
    <x v="14"/>
  </r>
  <r>
    <s v="CPSB03"/>
    <m/>
    <s v="CAS"/>
    <m/>
    <m/>
    <m/>
    <x v="4"/>
    <m/>
    <m/>
    <x v="14"/>
  </r>
  <r>
    <s v="CPVC01"/>
    <m/>
    <s v="CAS"/>
    <m/>
    <m/>
    <m/>
    <x v="5"/>
    <m/>
    <m/>
    <x v="14"/>
  </r>
  <r>
    <s v="CPJA01"/>
    <m/>
    <s v="CAS"/>
    <m/>
    <m/>
    <m/>
    <x v="7"/>
    <m/>
    <m/>
    <x v="14"/>
  </r>
  <r>
    <s v="CPJB02"/>
    <m/>
    <s v="CAS"/>
    <m/>
    <m/>
    <m/>
    <x v="5"/>
    <m/>
    <m/>
    <x v="14"/>
  </r>
  <r>
    <s v="CPTV02"/>
    <m/>
    <s v="CAS"/>
    <m/>
    <m/>
    <m/>
    <x v="5"/>
    <m/>
    <m/>
    <x v="14"/>
  </r>
  <r>
    <s v="CPAV01"/>
    <m/>
    <s v="CAS"/>
    <m/>
    <s v="CAS"/>
    <s v="WESLEY OSEIAS ALVES"/>
    <x v="1"/>
    <d v="2017-12-28T00:00:00"/>
    <m/>
    <x v="15"/>
  </r>
  <r>
    <s v="SLSP054M"/>
    <m/>
    <s v="CAS"/>
    <m/>
    <m/>
    <m/>
    <x v="8"/>
    <m/>
    <m/>
    <x v="14"/>
  </r>
  <r>
    <s v="CPGR03"/>
    <m/>
    <s v="CAS"/>
    <m/>
    <m/>
    <m/>
    <x v="3"/>
    <m/>
    <m/>
    <x v="14"/>
  </r>
  <r>
    <s v="CPTV03"/>
    <m/>
    <s v="CAS"/>
    <m/>
    <m/>
    <m/>
    <x v="3"/>
    <m/>
    <m/>
    <x v="14"/>
  </r>
  <r>
    <s v="CPJM04"/>
    <m/>
    <s v="CAS"/>
    <m/>
    <m/>
    <m/>
    <x v="3"/>
    <m/>
    <m/>
    <x v="14"/>
  </r>
  <r>
    <s v="SI9163"/>
    <m/>
    <s v="CAS"/>
    <m/>
    <m/>
    <m/>
    <x v="3"/>
    <m/>
    <m/>
    <x v="14"/>
  </r>
  <r>
    <s v="SI9167"/>
    <m/>
    <s v="CAS"/>
    <m/>
    <m/>
    <m/>
    <x v="10"/>
    <m/>
    <m/>
    <x v="14"/>
  </r>
  <r>
    <s v="SI9175"/>
    <m/>
    <s v="CAS"/>
    <m/>
    <m/>
    <m/>
    <x v="3"/>
    <m/>
    <m/>
    <x v="14"/>
  </r>
  <r>
    <s v="SI9177"/>
    <m/>
    <s v="CAS"/>
    <m/>
    <m/>
    <m/>
    <x v="3"/>
    <m/>
    <m/>
    <x v="14"/>
  </r>
  <r>
    <s v="SI9183"/>
    <m/>
    <s v="CAS"/>
    <m/>
    <m/>
    <m/>
    <x v="10"/>
    <m/>
    <m/>
    <x v="14"/>
  </r>
  <r>
    <s v="SI9185"/>
    <m/>
    <s v="CAS"/>
    <m/>
    <m/>
    <m/>
    <x v="4"/>
    <m/>
    <m/>
    <x v="14"/>
  </r>
  <r>
    <s v="SI9191"/>
    <m/>
    <s v="CAS"/>
    <m/>
    <m/>
    <m/>
    <x v="4"/>
    <m/>
    <m/>
    <x v="14"/>
  </r>
  <r>
    <s v="SI9202"/>
    <m/>
    <s v="CAS"/>
    <m/>
    <m/>
    <m/>
    <x v="4"/>
    <m/>
    <m/>
    <x v="14"/>
  </r>
  <r>
    <s v="SI9204"/>
    <m/>
    <s v="CAS"/>
    <m/>
    <m/>
    <m/>
    <x v="4"/>
    <m/>
    <m/>
    <x v="14"/>
  </r>
  <r>
    <s v="SI9095"/>
    <m/>
    <s v="CAS"/>
    <m/>
    <m/>
    <m/>
    <x v="9"/>
    <m/>
    <m/>
    <x v="14"/>
  </r>
  <r>
    <s v="SI9097"/>
    <m/>
    <s v="CAS"/>
    <m/>
    <m/>
    <m/>
    <x v="5"/>
    <m/>
    <m/>
    <x v="14"/>
  </r>
  <r>
    <s v="SI9126"/>
    <m/>
    <s v="CAS"/>
    <m/>
    <m/>
    <m/>
    <x v="9"/>
    <m/>
    <m/>
    <x v="14"/>
  </r>
  <r>
    <s v="SI9128"/>
    <m/>
    <s v="CAS"/>
    <m/>
    <m/>
    <m/>
    <x v="9"/>
    <m/>
    <m/>
    <x v="14"/>
  </r>
  <r>
    <s v="SI9138"/>
    <m/>
    <s v="CAS"/>
    <m/>
    <m/>
    <m/>
    <x v="5"/>
    <m/>
    <m/>
    <x v="14"/>
  </r>
  <r>
    <s v="SI9157"/>
    <m/>
    <s v="CAS"/>
    <m/>
    <m/>
    <m/>
    <x v="5"/>
    <m/>
    <m/>
    <x v="14"/>
  </r>
  <r>
    <s v="SI9096"/>
    <m/>
    <s v="CAS"/>
    <m/>
    <m/>
    <m/>
    <x v="5"/>
    <m/>
    <m/>
    <x v="14"/>
  </r>
  <r>
    <s v="SI9098"/>
    <m/>
    <s v="CAS"/>
    <m/>
    <m/>
    <m/>
    <x v="9"/>
    <m/>
    <m/>
    <x v="14"/>
  </r>
  <r>
    <s v="SI9100"/>
    <m/>
    <s v="CAS"/>
    <m/>
    <m/>
    <m/>
    <x v="5"/>
    <m/>
    <m/>
    <x v="14"/>
  </r>
  <r>
    <s v="SI9129"/>
    <m/>
    <s v="CAS"/>
    <m/>
    <m/>
    <m/>
    <x v="8"/>
    <m/>
    <m/>
    <x v="14"/>
  </r>
  <r>
    <s v="SI9137"/>
    <m/>
    <s v="CAS"/>
    <m/>
    <m/>
    <m/>
    <x v="10"/>
    <m/>
    <m/>
    <x v="14"/>
  </r>
  <r>
    <s v="SI9139"/>
    <m/>
    <s v="CAS"/>
    <m/>
    <m/>
    <m/>
    <x v="11"/>
    <m/>
    <m/>
    <x v="14"/>
  </r>
  <r>
    <s v="SI9158"/>
    <m/>
    <s v="CAS"/>
    <m/>
    <m/>
    <m/>
    <x v="10"/>
    <m/>
    <m/>
    <x v="14"/>
  </r>
  <r>
    <s v="SI9160"/>
    <m/>
    <s v="CAS"/>
    <m/>
    <m/>
    <m/>
    <x v="10"/>
    <m/>
    <m/>
    <x v="14"/>
  </r>
  <r>
    <s v="SI9164"/>
    <m/>
    <s v="CAS"/>
    <m/>
    <m/>
    <m/>
    <x v="10"/>
    <m/>
    <m/>
    <x v="14"/>
  </r>
  <r>
    <s v="SI9166"/>
    <m/>
    <s v="CAS"/>
    <m/>
    <m/>
    <m/>
    <x v="11"/>
    <m/>
    <m/>
    <x v="14"/>
  </r>
  <r>
    <s v="SI9168"/>
    <m/>
    <s v="CAS"/>
    <m/>
    <m/>
    <m/>
    <x v="6"/>
    <m/>
    <m/>
    <x v="14"/>
  </r>
  <r>
    <s v="SI9172"/>
    <m/>
    <s v="CAS"/>
    <m/>
    <m/>
    <m/>
    <x v="10"/>
    <m/>
    <m/>
    <x v="14"/>
  </r>
  <r>
    <s v="SI9174"/>
    <m/>
    <s v="CAS"/>
    <m/>
    <m/>
    <m/>
    <x v="9"/>
    <m/>
    <m/>
    <x v="14"/>
  </r>
  <r>
    <s v="SI9178"/>
    <m/>
    <s v="CAS"/>
    <m/>
    <m/>
    <m/>
    <x v="6"/>
    <m/>
    <m/>
    <x v="14"/>
  </r>
  <r>
    <s v="SI9180"/>
    <m/>
    <s v="CAS"/>
    <m/>
    <m/>
    <m/>
    <x v="6"/>
    <m/>
    <m/>
    <x v="14"/>
  </r>
  <r>
    <s v="SI9184"/>
    <m/>
    <s v="CAS"/>
    <m/>
    <m/>
    <m/>
    <x v="10"/>
    <m/>
    <m/>
    <x v="14"/>
  </r>
  <r>
    <s v="SI9186"/>
    <m/>
    <s v="CAS"/>
    <m/>
    <m/>
    <m/>
    <x v="10"/>
    <m/>
    <m/>
    <x v="14"/>
  </r>
  <r>
    <s v="SI9190"/>
    <m/>
    <s v="CAS"/>
    <m/>
    <m/>
    <m/>
    <x v="11"/>
    <m/>
    <m/>
    <x v="14"/>
  </r>
  <r>
    <s v="SI9201"/>
    <m/>
    <s v="CAS"/>
    <m/>
    <m/>
    <m/>
    <x v="8"/>
    <m/>
    <m/>
    <x v="14"/>
  </r>
  <r>
    <s v="SI9203"/>
    <m/>
    <s v="CAS"/>
    <m/>
    <m/>
    <m/>
    <x v="10"/>
    <m/>
    <m/>
    <x v="14"/>
  </r>
  <r>
    <s v="SI9205"/>
    <m/>
    <s v="CAS"/>
    <m/>
    <m/>
    <m/>
    <x v="7"/>
    <m/>
    <m/>
    <x v="14"/>
  </r>
  <r>
    <s v="KBCT01"/>
    <m/>
    <s v="PAA"/>
    <m/>
    <m/>
    <m/>
    <x v="5"/>
    <m/>
    <m/>
    <x v="13"/>
  </r>
  <r>
    <s v="KBRD01"/>
    <m/>
    <s v="PAA"/>
    <m/>
    <m/>
    <m/>
    <x v="0"/>
    <m/>
    <m/>
    <x v="13"/>
  </r>
  <r>
    <s v="KBRD02"/>
    <m/>
    <s v="PAA"/>
    <m/>
    <m/>
    <m/>
    <x v="0"/>
    <m/>
    <m/>
    <x v="13"/>
  </r>
  <r>
    <s v="DECT01"/>
    <m/>
    <s v="PAA"/>
    <m/>
    <m/>
    <m/>
    <x v="4"/>
    <m/>
    <m/>
    <x v="13"/>
  </r>
  <r>
    <s v="CDWL01"/>
    <m/>
    <s v="PAA"/>
    <m/>
    <m/>
    <m/>
    <x v="4"/>
    <m/>
    <m/>
    <x v="13"/>
  </r>
  <r>
    <s v="CDCT02"/>
    <m/>
    <s v="PAA"/>
    <m/>
    <m/>
    <m/>
    <x v="3"/>
    <m/>
    <m/>
    <x v="13"/>
  </r>
  <r>
    <s v="KLCT01"/>
    <m/>
    <s v="CAS"/>
    <m/>
    <m/>
    <m/>
    <x v="8"/>
    <m/>
    <m/>
    <x v="14"/>
  </r>
  <r>
    <s v="HQCT01"/>
    <m/>
    <s v="PAA"/>
    <m/>
    <m/>
    <m/>
    <x v="6"/>
    <m/>
    <m/>
    <x v="13"/>
  </r>
  <r>
    <s v="CICT01"/>
    <m/>
    <s v="PAA"/>
    <m/>
    <m/>
    <m/>
    <x v="6"/>
    <m/>
    <m/>
    <x v="13"/>
  </r>
  <r>
    <s v="CIRD01"/>
    <m/>
    <s v="PAA"/>
    <m/>
    <m/>
    <m/>
    <x v="6"/>
    <m/>
    <m/>
    <x v="13"/>
  </r>
  <r>
    <s v="CICT02"/>
    <m/>
    <s v="PAA"/>
    <m/>
    <m/>
    <m/>
    <x v="4"/>
    <m/>
    <m/>
    <x v="13"/>
  </r>
  <r>
    <s v="CICT03"/>
    <m/>
    <s v="PAA"/>
    <m/>
    <m/>
    <m/>
    <x v="4"/>
    <m/>
    <m/>
    <x v="13"/>
  </r>
  <r>
    <s v="KVRD01"/>
    <m/>
    <s v="PAA"/>
    <m/>
    <m/>
    <m/>
    <x v="4"/>
    <m/>
    <m/>
    <x v="13"/>
  </r>
  <r>
    <s v="KVVF01"/>
    <m/>
    <s v="PAA"/>
    <m/>
    <m/>
    <m/>
    <x v="8"/>
    <m/>
    <m/>
    <x v="13"/>
  </r>
  <r>
    <s v="CUWL02"/>
    <m/>
    <s v="PAA"/>
    <m/>
    <s v="PAA"/>
    <s v="WESLEY OSEIAS ALVES"/>
    <x v="1"/>
    <d v="2018-01-04T00:00:00"/>
    <m/>
    <x v="15"/>
  </r>
  <r>
    <s v="CUCT01"/>
    <m/>
    <s v="PAA"/>
    <m/>
    <m/>
    <m/>
    <x v="5"/>
    <m/>
    <m/>
    <x v="13"/>
  </r>
  <r>
    <s v="DVCT01"/>
    <m/>
    <s v="PAA"/>
    <m/>
    <m/>
    <m/>
    <x v="5"/>
    <m/>
    <m/>
    <x v="13"/>
  </r>
  <r>
    <s v="DYCT01"/>
    <m/>
    <s v="PAA"/>
    <m/>
    <m/>
    <m/>
    <x v="10"/>
    <m/>
    <m/>
    <x v="13"/>
  </r>
  <r>
    <s v="EFCT01"/>
    <m/>
    <s v="PAA"/>
    <m/>
    <m/>
    <m/>
    <x v="6"/>
    <m/>
    <m/>
    <x v="13"/>
  </r>
  <r>
    <s v="ECCT01"/>
    <m/>
    <s v="CAS"/>
    <m/>
    <m/>
    <m/>
    <x v="2"/>
    <m/>
    <m/>
    <x v="14"/>
  </r>
  <r>
    <s v="ECUN01"/>
    <m/>
    <s v="CAS"/>
    <m/>
    <m/>
    <m/>
    <x v="8"/>
    <m/>
    <m/>
    <x v="14"/>
  </r>
  <r>
    <s v="ECCT02"/>
    <m/>
    <s v="CAS"/>
    <m/>
    <m/>
    <m/>
    <x v="5"/>
    <m/>
    <m/>
    <x v="14"/>
  </r>
  <r>
    <s v="ESJR01"/>
    <m/>
    <s v="CAS"/>
    <m/>
    <m/>
    <m/>
    <x v="8"/>
    <m/>
    <m/>
    <x v="14"/>
  </r>
  <r>
    <s v="ESRD01"/>
    <m/>
    <s v="CAS"/>
    <m/>
    <s v="CAS"/>
    <s v="WESLEY OSEIAS ALVES"/>
    <x v="1"/>
    <d v="2017-12-28T00:00:00"/>
    <m/>
    <x v="15"/>
  </r>
  <r>
    <s v="EVCT01"/>
    <m/>
    <s v="CAS"/>
    <m/>
    <s v="CAS"/>
    <s v="WESLEY OSEIAS ALVES"/>
    <x v="1"/>
    <d v="2017-12-28T00:00:00"/>
    <m/>
    <x v="15"/>
  </r>
  <r>
    <s v="HBLH01"/>
    <m/>
    <s v="CAS"/>
    <m/>
    <m/>
    <m/>
    <x v="8"/>
    <m/>
    <m/>
    <x v="14"/>
  </r>
  <r>
    <s v="SI9334"/>
    <m/>
    <s v="CAS"/>
    <m/>
    <m/>
    <m/>
    <x v="7"/>
    <m/>
    <m/>
    <x v="14"/>
  </r>
  <r>
    <s v="HTBN01"/>
    <m/>
    <s v="CAS"/>
    <m/>
    <m/>
    <m/>
    <x v="5"/>
    <m/>
    <m/>
    <x v="14"/>
  </r>
  <r>
    <s v="HTJP01"/>
    <m/>
    <s v="CAS"/>
    <m/>
    <m/>
    <m/>
    <x v="7"/>
    <m/>
    <m/>
    <x v="14"/>
  </r>
  <r>
    <s v="HTSR01"/>
    <m/>
    <s v="CAS"/>
    <m/>
    <m/>
    <m/>
    <x v="6"/>
    <m/>
    <m/>
    <x v="14"/>
  </r>
  <r>
    <s v="HTTB01"/>
    <m/>
    <s v="CAS"/>
    <m/>
    <m/>
    <m/>
    <x v="0"/>
    <m/>
    <m/>
    <x v="14"/>
  </r>
  <r>
    <s v="HTSI01"/>
    <m/>
    <s v="CAS"/>
    <m/>
    <m/>
    <m/>
    <x v="5"/>
    <m/>
    <m/>
    <x v="14"/>
  </r>
  <r>
    <s v="HTSI03"/>
    <m/>
    <s v="CAS"/>
    <m/>
    <m/>
    <m/>
    <x v="7"/>
    <m/>
    <m/>
    <x v="14"/>
  </r>
  <r>
    <s v="HTJA01"/>
    <m/>
    <s v="CAS"/>
    <m/>
    <m/>
    <m/>
    <x v="6"/>
    <m/>
    <m/>
    <x v="14"/>
  </r>
  <r>
    <s v="SI9257"/>
    <m/>
    <s v="CAS"/>
    <m/>
    <m/>
    <m/>
    <x v="10"/>
    <m/>
    <m/>
    <x v="14"/>
  </r>
  <r>
    <s v="SI9263"/>
    <m/>
    <s v="CAS"/>
    <m/>
    <m/>
    <m/>
    <x v="7"/>
    <m/>
    <m/>
    <x v="14"/>
  </r>
  <r>
    <s v="SI9264"/>
    <m/>
    <s v="CAS"/>
    <m/>
    <m/>
    <m/>
    <x v="7"/>
    <m/>
    <m/>
    <x v="14"/>
  </r>
  <r>
    <s v="SI9254"/>
    <m/>
    <s v="CAS"/>
    <m/>
    <m/>
    <m/>
    <x v="9"/>
    <m/>
    <m/>
    <x v="14"/>
  </r>
  <r>
    <s v="SI9256"/>
    <m/>
    <s v="CAS"/>
    <m/>
    <m/>
    <m/>
    <x v="9"/>
    <m/>
    <m/>
    <x v="14"/>
  </r>
  <r>
    <s v="SI9253"/>
    <m/>
    <s v="CAS"/>
    <m/>
    <m/>
    <m/>
    <x v="11"/>
    <m/>
    <m/>
    <x v="14"/>
  </r>
  <r>
    <s v="SI9255"/>
    <m/>
    <s v="CAS"/>
    <m/>
    <m/>
    <m/>
    <x v="10"/>
    <m/>
    <m/>
    <x v="14"/>
  </r>
  <r>
    <s v="SI9258"/>
    <m/>
    <s v="CAS"/>
    <m/>
    <m/>
    <m/>
    <x v="9"/>
    <m/>
    <m/>
    <x v="14"/>
  </r>
  <r>
    <s v="SI9259"/>
    <m/>
    <s v="CAS"/>
    <m/>
    <m/>
    <m/>
    <x v="11"/>
    <m/>
    <m/>
    <x v="14"/>
  </r>
  <r>
    <s v="SI9265"/>
    <m/>
    <s v="CAS"/>
    <m/>
    <m/>
    <m/>
    <x v="9"/>
    <m/>
    <m/>
    <x v="14"/>
  </r>
  <r>
    <s v="IDIT01"/>
    <m/>
    <s v="CAS"/>
    <m/>
    <m/>
    <m/>
    <x v="9"/>
    <m/>
    <m/>
    <x v="14"/>
  </r>
  <r>
    <s v="IDJG01"/>
    <m/>
    <s v="CAS"/>
    <m/>
    <m/>
    <m/>
    <x v="7"/>
    <m/>
    <m/>
    <x v="14"/>
  </r>
  <r>
    <s v="IDJP01"/>
    <m/>
    <s v="CAS"/>
    <m/>
    <m/>
    <m/>
    <x v="7"/>
    <m/>
    <m/>
    <x v="14"/>
  </r>
  <r>
    <s v="IDMA01"/>
    <m/>
    <s v="CAS"/>
    <m/>
    <m/>
    <m/>
    <x v="4"/>
    <m/>
    <m/>
    <x v="14"/>
  </r>
  <r>
    <s v="IDJG02"/>
    <m/>
    <s v="CAS"/>
    <m/>
    <m/>
    <m/>
    <x v="9"/>
    <m/>
    <m/>
    <x v="14"/>
  </r>
  <r>
    <s v="IDMS01"/>
    <m/>
    <s v="CAS"/>
    <m/>
    <m/>
    <m/>
    <x v="6"/>
    <m/>
    <m/>
    <x v="14"/>
  </r>
  <r>
    <s v="IDHV01"/>
    <m/>
    <s v="CAS"/>
    <m/>
    <m/>
    <m/>
    <x v="6"/>
    <m/>
    <m/>
    <x v="14"/>
  </r>
  <r>
    <s v="IDMS03"/>
    <m/>
    <s v="CAS"/>
    <m/>
    <m/>
    <m/>
    <x v="9"/>
    <m/>
    <m/>
    <x v="14"/>
  </r>
  <r>
    <s v="IDTY01"/>
    <m/>
    <s v="CAS"/>
    <m/>
    <m/>
    <m/>
    <x v="11"/>
    <m/>
    <m/>
    <x v="14"/>
  </r>
  <r>
    <s v="SI9694"/>
    <m/>
    <s v="CAS"/>
    <m/>
    <m/>
    <m/>
    <x v="9"/>
    <m/>
    <m/>
    <x v="14"/>
  </r>
  <r>
    <s v="SI9298"/>
    <m/>
    <s v="CAS"/>
    <m/>
    <m/>
    <m/>
    <x v="9"/>
    <m/>
    <m/>
    <x v="14"/>
  </r>
  <r>
    <s v="SI9690"/>
    <m/>
    <s v="CAS"/>
    <m/>
    <m/>
    <m/>
    <x v="10"/>
    <m/>
    <m/>
    <x v="14"/>
  </r>
  <r>
    <s v="SI9515"/>
    <m/>
    <s v="PAA"/>
    <m/>
    <m/>
    <m/>
    <x v="9"/>
    <m/>
    <m/>
    <x v="13"/>
  </r>
  <r>
    <s v="IRBV01"/>
    <m/>
    <s v="CAS"/>
    <m/>
    <m/>
    <m/>
    <x v="5"/>
    <m/>
    <m/>
    <x v="14"/>
  </r>
  <r>
    <s v="IRCT01"/>
    <m/>
    <s v="CAS"/>
    <m/>
    <m/>
    <m/>
    <x v="6"/>
    <m/>
    <m/>
    <x v="14"/>
  </r>
  <r>
    <s v="IRVB01"/>
    <m/>
    <s v="CAS"/>
    <m/>
    <m/>
    <m/>
    <x v="6"/>
    <m/>
    <m/>
    <x v="14"/>
  </r>
  <r>
    <s v="IRRD01"/>
    <m/>
    <s v="CAS"/>
    <m/>
    <m/>
    <m/>
    <x v="6"/>
    <m/>
    <m/>
    <x v="14"/>
  </r>
  <r>
    <s v="IRRD02"/>
    <m/>
    <s v="CAS"/>
    <m/>
    <m/>
    <m/>
    <x v="9"/>
    <m/>
    <m/>
    <x v="14"/>
  </r>
  <r>
    <s v="IRRD03"/>
    <m/>
    <s v="CAS"/>
    <m/>
    <m/>
    <m/>
    <x v="7"/>
    <m/>
    <m/>
    <x v="14"/>
  </r>
  <r>
    <s v="SI9701"/>
    <m/>
    <s v="PAA"/>
    <m/>
    <m/>
    <m/>
    <x v="4"/>
    <m/>
    <m/>
    <x v="13"/>
  </r>
  <r>
    <s v="SI9704"/>
    <m/>
    <s v="PAA"/>
    <m/>
    <m/>
    <m/>
    <x v="7"/>
    <m/>
    <m/>
    <x v="13"/>
  </r>
  <r>
    <s v="TPBA01"/>
    <m/>
    <s v="PAA"/>
    <m/>
    <m/>
    <m/>
    <x v="4"/>
    <m/>
    <m/>
    <x v="13"/>
  </r>
  <r>
    <s v="SI9700"/>
    <m/>
    <s v="PAA"/>
    <m/>
    <m/>
    <m/>
    <x v="2"/>
    <m/>
    <m/>
    <x v="13"/>
  </r>
  <r>
    <s v="ODCT01"/>
    <m/>
    <s v="PAA"/>
    <m/>
    <m/>
    <m/>
    <x v="0"/>
    <m/>
    <m/>
    <x v="13"/>
  </r>
  <r>
    <s v="RLRD01"/>
    <m/>
    <s v="PAA"/>
    <m/>
    <m/>
    <m/>
    <x v="7"/>
    <m/>
    <m/>
    <x v="13"/>
  </r>
  <r>
    <s v="RLCT01"/>
    <m/>
    <s v="PAA"/>
    <m/>
    <m/>
    <m/>
    <x v="6"/>
    <m/>
    <m/>
    <x v="13"/>
  </r>
  <r>
    <s v="JGAB01"/>
    <m/>
    <s v="CAS"/>
    <m/>
    <s v="CAS"/>
    <s v="WESLEY OSEIAS ALVES"/>
    <x v="1"/>
    <d v="2017-12-28T00:00:00"/>
    <m/>
    <x v="15"/>
  </r>
  <r>
    <s v="JGEF01"/>
    <m/>
    <s v="CAS"/>
    <m/>
    <m/>
    <m/>
    <x v="0"/>
    <m/>
    <m/>
    <x v="14"/>
  </r>
  <r>
    <s v="JGJS01"/>
    <m/>
    <s v="CAS"/>
    <m/>
    <m/>
    <m/>
    <x v="5"/>
    <m/>
    <m/>
    <x v="14"/>
  </r>
  <r>
    <s v="SI9487"/>
    <m/>
    <s v="CAS"/>
    <m/>
    <m/>
    <m/>
    <x v="11"/>
    <m/>
    <m/>
    <x v="14"/>
  </r>
  <r>
    <s v="JGAB02"/>
    <m/>
    <s v="CAS"/>
    <m/>
    <m/>
    <m/>
    <x v="9"/>
    <m/>
    <m/>
    <x v="14"/>
  </r>
  <r>
    <s v="SI9484"/>
    <m/>
    <s v="CAS"/>
    <m/>
    <m/>
    <m/>
    <x v="10"/>
    <m/>
    <m/>
    <x v="14"/>
  </r>
  <r>
    <s v="SI9485"/>
    <m/>
    <s v="CAS"/>
    <m/>
    <m/>
    <m/>
    <x v="10"/>
    <m/>
    <m/>
    <x v="14"/>
  </r>
  <r>
    <s v="LDRP01"/>
    <m/>
    <s v="CAS"/>
    <m/>
    <m/>
    <m/>
    <x v="7"/>
    <m/>
    <m/>
    <x v="14"/>
  </r>
  <r>
    <s v="LEAN01"/>
    <m/>
    <s v="PAA"/>
    <m/>
    <m/>
    <m/>
    <x v="9"/>
    <m/>
    <m/>
    <x v="13"/>
  </r>
  <r>
    <s v="LEAN02"/>
    <m/>
    <s v="PAA"/>
    <m/>
    <m/>
    <m/>
    <x v="6"/>
    <m/>
    <m/>
    <x v="13"/>
  </r>
  <r>
    <s v="LOPP01"/>
    <m/>
    <s v="CAS"/>
    <m/>
    <m/>
    <m/>
    <x v="2"/>
    <m/>
    <m/>
    <x v="14"/>
  </r>
  <r>
    <s v="SI9152"/>
    <m/>
    <s v="CAS"/>
    <m/>
    <m/>
    <m/>
    <x v="5"/>
    <m/>
    <m/>
    <x v="14"/>
  </r>
  <r>
    <s v="SI9155"/>
    <m/>
    <s v="CAS"/>
    <m/>
    <m/>
    <m/>
    <x v="10"/>
    <m/>
    <m/>
    <x v="14"/>
  </r>
  <r>
    <s v="SI9154"/>
    <m/>
    <s v="CAS"/>
    <m/>
    <m/>
    <m/>
    <x v="10"/>
    <m/>
    <m/>
    <x v="14"/>
  </r>
  <r>
    <s v="LMBD01"/>
    <m/>
    <s v="PAA"/>
    <m/>
    <s v="PAA"/>
    <s v="WESLEY OSEIAS ALVES"/>
    <x v="1"/>
    <d v="2018-01-04T00:00:00"/>
    <m/>
    <x v="15"/>
  </r>
  <r>
    <s v="LMBN01"/>
    <m/>
    <s v="PAA"/>
    <m/>
    <m/>
    <m/>
    <x v="7"/>
    <m/>
    <m/>
    <x v="13"/>
  </r>
  <r>
    <s v="LMBN02"/>
    <m/>
    <s v="PAA"/>
    <m/>
    <s v="PAA"/>
    <s v="WESLEY OSEIAS ALVES"/>
    <x v="1"/>
    <d v="2018-01-04T00:00:00"/>
    <m/>
    <x v="15"/>
  </r>
  <r>
    <s v="LMCT01"/>
    <m/>
    <s v="PAA"/>
    <m/>
    <m/>
    <m/>
    <x v="6"/>
    <m/>
    <m/>
    <x v="13"/>
  </r>
  <r>
    <s v="LMER01"/>
    <m/>
    <s v="PAA"/>
    <m/>
    <m/>
    <m/>
    <x v="8"/>
    <m/>
    <m/>
    <x v="13"/>
  </r>
  <r>
    <s v="LMJP01"/>
    <m/>
    <s v="PAA"/>
    <m/>
    <m/>
    <m/>
    <x v="9"/>
    <m/>
    <m/>
    <x v="13"/>
  </r>
  <r>
    <s v="LMJP02"/>
    <m/>
    <s v="PAA"/>
    <m/>
    <m/>
    <m/>
    <x v="9"/>
    <m/>
    <m/>
    <x v="13"/>
  </r>
  <r>
    <s v="LMJR01"/>
    <m/>
    <s v="PAA"/>
    <m/>
    <m/>
    <m/>
    <x v="6"/>
    <m/>
    <m/>
    <x v="13"/>
  </r>
  <r>
    <s v="LMMC01"/>
    <m/>
    <s v="PAA"/>
    <m/>
    <s v="PAA"/>
    <s v="WESLEY OSEIAS ALVES"/>
    <x v="1"/>
    <d v="2018-01-04T00:00:00"/>
    <m/>
    <x v="15"/>
  </r>
  <r>
    <s v="LMPH01"/>
    <m/>
    <s v="PAA"/>
    <m/>
    <s v="PAA"/>
    <s v="WESLEY OSEIAS ALVES"/>
    <x v="1"/>
    <d v="2018-01-04T00:00:00"/>
    <m/>
    <x v="15"/>
  </r>
  <r>
    <s v="SI9425"/>
    <m/>
    <s v="PAA"/>
    <m/>
    <m/>
    <m/>
    <x v="3"/>
    <m/>
    <m/>
    <x v="13"/>
  </r>
  <r>
    <s v="LMRD01"/>
    <m/>
    <s v="PAA"/>
    <m/>
    <m/>
    <m/>
    <x v="8"/>
    <m/>
    <m/>
    <x v="13"/>
  </r>
  <r>
    <s v="LMRD02"/>
    <m/>
    <s v="PAA"/>
    <m/>
    <m/>
    <m/>
    <x v="5"/>
    <m/>
    <m/>
    <x v="13"/>
  </r>
  <r>
    <s v="LMSC01"/>
    <m/>
    <s v="PAA"/>
    <m/>
    <m/>
    <m/>
    <x v="7"/>
    <m/>
    <m/>
    <x v="13"/>
  </r>
  <r>
    <s v="LMSL01"/>
    <m/>
    <s v="PAA"/>
    <m/>
    <m/>
    <m/>
    <x v="7"/>
    <m/>
    <m/>
    <x v="13"/>
  </r>
  <r>
    <s v="LMER02"/>
    <m/>
    <s v="PAA"/>
    <m/>
    <m/>
    <m/>
    <x v="6"/>
    <m/>
    <m/>
    <x v="13"/>
  </r>
  <r>
    <s v="LMERRP"/>
    <m/>
    <s v="PAA"/>
    <m/>
    <m/>
    <m/>
    <x v="7"/>
    <m/>
    <m/>
    <x v="13"/>
  </r>
  <r>
    <s v="LMNS01"/>
    <m/>
    <s v="PAA"/>
    <m/>
    <m/>
    <m/>
    <x v="5"/>
    <m/>
    <m/>
    <x v="13"/>
  </r>
  <r>
    <s v="LMER03"/>
    <m/>
    <s v="PAA"/>
    <m/>
    <m/>
    <m/>
    <x v="9"/>
    <m/>
    <m/>
    <x v="13"/>
  </r>
  <r>
    <s v="LMVL01"/>
    <m/>
    <s v="PAA"/>
    <m/>
    <m/>
    <m/>
    <x v="7"/>
    <m/>
    <m/>
    <x v="13"/>
  </r>
  <r>
    <s v="LMNL02"/>
    <m/>
    <s v="PAA"/>
    <m/>
    <m/>
    <m/>
    <x v="4"/>
    <m/>
    <m/>
    <x v="13"/>
  </r>
  <r>
    <s v="LMPN02"/>
    <m/>
    <s v="PAA"/>
    <m/>
    <m/>
    <m/>
    <x v="5"/>
    <m/>
    <m/>
    <x v="13"/>
  </r>
  <r>
    <s v="LMER04"/>
    <m/>
    <s v="PAA"/>
    <m/>
    <m/>
    <m/>
    <x v="9"/>
    <m/>
    <m/>
    <x v="13"/>
  </r>
  <r>
    <s v="SI9458"/>
    <m/>
    <s v="PAA"/>
    <m/>
    <m/>
    <m/>
    <x v="4"/>
    <m/>
    <m/>
    <x v="13"/>
  </r>
  <r>
    <s v="SI9465"/>
    <m/>
    <s v="PAA"/>
    <m/>
    <m/>
    <m/>
    <x v="4"/>
    <m/>
    <m/>
    <x v="13"/>
  </r>
  <r>
    <s v="SI9468"/>
    <m/>
    <s v="PAA"/>
    <m/>
    <m/>
    <m/>
    <x v="5"/>
    <m/>
    <m/>
    <x v="13"/>
  </r>
  <r>
    <s v="MFCT01"/>
    <m/>
    <s v="CAS"/>
    <m/>
    <m/>
    <m/>
    <x v="7"/>
    <m/>
    <m/>
    <x v="14"/>
  </r>
  <r>
    <s v="MGAR01"/>
    <m/>
    <s v="CAS"/>
    <m/>
    <m/>
    <m/>
    <x v="8"/>
    <m/>
    <m/>
    <x v="14"/>
  </r>
  <r>
    <s v="MGCN01"/>
    <m/>
    <s v="CAS"/>
    <m/>
    <s v="CAS"/>
    <s v="WESLEY OSEIAS ALVES"/>
    <x v="1"/>
    <d v="2017-12-28T00:00:00"/>
    <m/>
    <x v="15"/>
  </r>
  <r>
    <s v="MGJC01"/>
    <m/>
    <s v="CAS"/>
    <m/>
    <m/>
    <m/>
    <x v="4"/>
    <m/>
    <m/>
    <x v="14"/>
  </r>
  <r>
    <s v="MGRD01"/>
    <m/>
    <s v="CAS"/>
    <m/>
    <m/>
    <m/>
    <x v="4"/>
    <m/>
    <m/>
    <x v="14"/>
  </r>
  <r>
    <s v="MGRD02"/>
    <m/>
    <s v="CAS"/>
    <m/>
    <m/>
    <m/>
    <x v="8"/>
    <m/>
    <m/>
    <x v="14"/>
  </r>
  <r>
    <s v="MGDI01"/>
    <m/>
    <s v="CAS"/>
    <m/>
    <m/>
    <m/>
    <x v="0"/>
    <m/>
    <m/>
    <x v="14"/>
  </r>
  <r>
    <s v="MJCT01"/>
    <m/>
    <s v="CAS"/>
    <m/>
    <m/>
    <m/>
    <x v="3"/>
    <m/>
    <m/>
    <x v="14"/>
  </r>
  <r>
    <s v="MJJP01"/>
    <m/>
    <s v="CAS"/>
    <m/>
    <s v="CAS"/>
    <s v="WESLEY OSEIAS ALVES"/>
    <x v="1"/>
    <d v="2017-12-28T00:00:00"/>
    <m/>
    <x v="15"/>
  </r>
  <r>
    <s v="MJRD01"/>
    <m/>
    <s v="CAS"/>
    <m/>
    <m/>
    <m/>
    <x v="7"/>
    <m/>
    <m/>
    <x v="14"/>
  </r>
  <r>
    <s v="MJRD02"/>
    <m/>
    <s v="CAS"/>
    <m/>
    <s v="CAS"/>
    <s v="WESLEY OSEIAS ALVES"/>
    <x v="1"/>
    <d v="2017-12-28T00:00:00"/>
    <m/>
    <x v="15"/>
  </r>
  <r>
    <s v="MJGZ01"/>
    <m/>
    <s v="CAS"/>
    <m/>
    <m/>
    <m/>
    <x v="7"/>
    <m/>
    <m/>
    <x v="14"/>
  </r>
  <r>
    <s v="MJCT02"/>
    <m/>
    <s v="CAS"/>
    <m/>
    <m/>
    <m/>
    <x v="0"/>
    <m/>
    <m/>
    <x v="14"/>
  </r>
  <r>
    <s v="MJJL01"/>
    <m/>
    <s v="CAS"/>
    <m/>
    <m/>
    <m/>
    <x v="2"/>
    <m/>
    <m/>
    <x v="14"/>
  </r>
  <r>
    <s v="SI9850"/>
    <m/>
    <s v="PAA"/>
    <m/>
    <m/>
    <m/>
    <x v="7"/>
    <m/>
    <m/>
    <x v="13"/>
  </r>
  <r>
    <s v="UKCTRP"/>
    <m/>
    <s v="PAA"/>
    <m/>
    <m/>
    <m/>
    <x v="3"/>
    <m/>
    <m/>
    <x v="13"/>
  </r>
  <r>
    <s v="MKRD01"/>
    <m/>
    <s v="PAA"/>
    <m/>
    <m/>
    <m/>
    <x v="8"/>
    <m/>
    <m/>
    <x v="13"/>
  </r>
  <r>
    <s v="MKVM01"/>
    <m/>
    <s v="PAA"/>
    <m/>
    <m/>
    <m/>
    <x v="8"/>
    <m/>
    <m/>
    <x v="13"/>
  </r>
  <r>
    <s v="MMCP01"/>
    <m/>
    <s v="CAS"/>
    <m/>
    <m/>
    <m/>
    <x v="9"/>
    <m/>
    <m/>
    <x v="14"/>
  </r>
  <r>
    <s v="MMRD01"/>
    <m/>
    <s v="CAS"/>
    <m/>
    <m/>
    <m/>
    <x v="8"/>
    <m/>
    <m/>
    <x v="14"/>
  </r>
  <r>
    <s v="MMVA01"/>
    <m/>
    <s v="CAS"/>
    <m/>
    <m/>
    <m/>
    <x v="9"/>
    <m/>
    <m/>
    <x v="14"/>
  </r>
  <r>
    <s v="NOCT01"/>
    <m/>
    <s v="PAA"/>
    <m/>
    <s v="PAA"/>
    <s v="WESLEY OSEIAS ALVES"/>
    <x v="1"/>
    <d v="2018-01-04T00:00:00"/>
    <m/>
    <x v="15"/>
  </r>
  <r>
    <s v="NOPR02"/>
    <m/>
    <s v="PAA"/>
    <m/>
    <m/>
    <m/>
    <x v="10"/>
    <m/>
    <m/>
    <x v="13"/>
  </r>
  <r>
    <s v="SI9267"/>
    <m/>
    <s v="PAA"/>
    <m/>
    <m/>
    <m/>
    <x v="11"/>
    <m/>
    <m/>
    <x v="13"/>
  </r>
  <r>
    <s v="SI9248"/>
    <m/>
    <s v="PAA"/>
    <m/>
    <m/>
    <m/>
    <x v="10"/>
    <m/>
    <m/>
    <x v="13"/>
  </r>
  <r>
    <s v="SI9249"/>
    <m/>
    <s v="PAA"/>
    <m/>
    <m/>
    <m/>
    <x v="10"/>
    <m/>
    <m/>
    <x v="13"/>
  </r>
  <r>
    <s v="SI9268"/>
    <m/>
    <s v="PAA"/>
    <m/>
    <m/>
    <m/>
    <x v="11"/>
    <m/>
    <m/>
    <x v="13"/>
  </r>
  <r>
    <s v="SI9275"/>
    <m/>
    <s v="PAA"/>
    <m/>
    <m/>
    <m/>
    <x v="11"/>
    <m/>
    <m/>
    <x v="13"/>
  </r>
  <r>
    <s v="SI9276"/>
    <m/>
    <s v="PAA"/>
    <m/>
    <m/>
    <m/>
    <x v="11"/>
    <m/>
    <m/>
    <x v="13"/>
  </r>
  <r>
    <s v="PCBV01"/>
    <m/>
    <s v="PAA"/>
    <m/>
    <m/>
    <m/>
    <x v="0"/>
    <m/>
    <m/>
    <x v="13"/>
  </r>
  <r>
    <s v="PCCT01"/>
    <m/>
    <s v="PAA"/>
    <m/>
    <m/>
    <m/>
    <x v="8"/>
    <m/>
    <m/>
    <x v="13"/>
  </r>
  <r>
    <s v="PCCT02"/>
    <m/>
    <s v="PAA"/>
    <m/>
    <m/>
    <m/>
    <x v="8"/>
    <m/>
    <m/>
    <x v="13"/>
  </r>
  <r>
    <s v="PCJA01"/>
    <m/>
    <s v="PAA"/>
    <m/>
    <m/>
    <m/>
    <x v="4"/>
    <m/>
    <m/>
    <x v="13"/>
  </r>
  <r>
    <s v="PCJB01"/>
    <m/>
    <s v="PAA"/>
    <m/>
    <m/>
    <m/>
    <x v="4"/>
    <m/>
    <m/>
    <x v="13"/>
  </r>
  <r>
    <s v="PCJP01"/>
    <m/>
    <s v="PAA"/>
    <m/>
    <m/>
    <m/>
    <x v="5"/>
    <m/>
    <m/>
    <x v="13"/>
  </r>
  <r>
    <s v="SI9408"/>
    <m/>
    <s v="PAA"/>
    <m/>
    <m/>
    <m/>
    <x v="3"/>
    <m/>
    <m/>
    <x v="13"/>
  </r>
  <r>
    <s v="PCPL01"/>
    <m/>
    <s v="PAA"/>
    <m/>
    <m/>
    <m/>
    <x v="5"/>
    <m/>
    <m/>
    <x v="13"/>
  </r>
  <r>
    <s v="PCRD01"/>
    <m/>
    <s v="PAA"/>
    <m/>
    <m/>
    <m/>
    <x v="8"/>
    <m/>
    <m/>
    <x v="13"/>
  </r>
  <r>
    <s v="PCRD02"/>
    <m/>
    <s v="PAA"/>
    <m/>
    <m/>
    <m/>
    <x v="8"/>
    <m/>
    <m/>
    <x v="13"/>
  </r>
  <r>
    <s v="PCSC01"/>
    <m/>
    <s v="PAA"/>
    <m/>
    <m/>
    <m/>
    <x v="8"/>
    <m/>
    <m/>
    <x v="13"/>
  </r>
  <r>
    <s v="PCSE01"/>
    <m/>
    <s v="PAA"/>
    <m/>
    <m/>
    <m/>
    <x v="8"/>
    <m/>
    <m/>
    <x v="13"/>
  </r>
  <r>
    <s v="PCUN01"/>
    <m/>
    <s v="PAA"/>
    <m/>
    <m/>
    <m/>
    <x v="8"/>
    <m/>
    <m/>
    <x v="13"/>
  </r>
  <r>
    <s v="PCUN02"/>
    <m/>
    <s v="PAA"/>
    <m/>
    <s v="PAA"/>
    <s v="WESLEY OSEIAS ALVES"/>
    <x v="1"/>
    <d v="2018-01-04T00:00:00"/>
    <m/>
    <x v="15"/>
  </r>
  <r>
    <s v="PCVN01"/>
    <m/>
    <s v="PAA"/>
    <m/>
    <m/>
    <m/>
    <x v="8"/>
    <m/>
    <m/>
    <x v="13"/>
  </r>
  <r>
    <s v="PCCN01"/>
    <m/>
    <s v="PAA"/>
    <m/>
    <m/>
    <m/>
    <x v="8"/>
    <m/>
    <m/>
    <x v="13"/>
  </r>
  <r>
    <s v="PCTP01"/>
    <m/>
    <s v="PAA"/>
    <m/>
    <s v="PAA"/>
    <s v="WESLEY OSEIAS ALVES"/>
    <x v="1"/>
    <d v="2018-01-04T00:00:00"/>
    <m/>
    <x v="15"/>
  </r>
  <r>
    <s v="PCVI02"/>
    <m/>
    <s v="PAA"/>
    <m/>
    <m/>
    <m/>
    <x v="0"/>
    <m/>
    <m/>
    <x v="13"/>
  </r>
  <r>
    <s v="PCRD03"/>
    <m/>
    <s v="PAA"/>
    <m/>
    <m/>
    <m/>
    <x v="5"/>
    <m/>
    <m/>
    <x v="13"/>
  </r>
  <r>
    <s v="PCTQ01"/>
    <m/>
    <s v="PAA"/>
    <m/>
    <m/>
    <m/>
    <x v="5"/>
    <m/>
    <m/>
    <x v="13"/>
  </r>
  <r>
    <s v="PCJG01"/>
    <m/>
    <s v="PAA"/>
    <m/>
    <m/>
    <m/>
    <x v="7"/>
    <m/>
    <m/>
    <x v="13"/>
  </r>
  <r>
    <s v="PCJM01"/>
    <m/>
    <s v="PAA"/>
    <m/>
    <m/>
    <m/>
    <x v="4"/>
    <m/>
    <m/>
    <x v="13"/>
  </r>
  <r>
    <s v="SI9472"/>
    <m/>
    <s v="PAA"/>
    <m/>
    <m/>
    <m/>
    <x v="7"/>
    <m/>
    <m/>
    <x v="13"/>
  </r>
  <r>
    <s v="SI9498"/>
    <m/>
    <s v="PAA"/>
    <m/>
    <m/>
    <m/>
    <x v="5"/>
    <m/>
    <m/>
    <x v="13"/>
  </r>
  <r>
    <s v="SI9669"/>
    <m/>
    <s v="PAA"/>
    <m/>
    <m/>
    <m/>
    <x v="6"/>
    <m/>
    <m/>
    <x v="13"/>
  </r>
  <r>
    <s v="SI9479"/>
    <m/>
    <s v="PAA"/>
    <m/>
    <m/>
    <m/>
    <x v="10"/>
    <m/>
    <m/>
    <x v="13"/>
  </r>
  <r>
    <s v="SI9461"/>
    <m/>
    <s v="PAA"/>
    <m/>
    <m/>
    <m/>
    <x v="10"/>
    <m/>
    <m/>
    <x v="13"/>
  </r>
  <r>
    <s v="SI9673"/>
    <m/>
    <s v="PAA"/>
    <m/>
    <m/>
    <m/>
    <x v="10"/>
    <m/>
    <m/>
    <x v="13"/>
  </r>
  <r>
    <s v="SI9464"/>
    <m/>
    <s v="PAA"/>
    <m/>
    <m/>
    <m/>
    <x v="11"/>
    <m/>
    <m/>
    <x v="13"/>
  </r>
  <r>
    <s v="SI9663"/>
    <m/>
    <s v="PAA"/>
    <m/>
    <m/>
    <m/>
    <x v="10"/>
    <m/>
    <m/>
    <x v="13"/>
  </r>
  <r>
    <s v="SI9665"/>
    <m/>
    <s v="PAA"/>
    <m/>
    <m/>
    <m/>
    <x v="6"/>
    <m/>
    <m/>
    <x v="13"/>
  </r>
  <r>
    <s v="SI9666"/>
    <m/>
    <s v="PAA"/>
    <m/>
    <m/>
    <m/>
    <x v="10"/>
    <m/>
    <m/>
    <x v="13"/>
  </r>
  <r>
    <s v="SI9667"/>
    <m/>
    <s v="PAA"/>
    <m/>
    <m/>
    <m/>
    <x v="11"/>
    <m/>
    <m/>
    <x v="13"/>
  </r>
  <r>
    <s v="SI9668"/>
    <m/>
    <s v="PAA"/>
    <m/>
    <m/>
    <m/>
    <x v="6"/>
    <m/>
    <m/>
    <x v="13"/>
  </r>
  <r>
    <s v="SI9474"/>
    <m/>
    <s v="PAA"/>
    <m/>
    <m/>
    <m/>
    <x v="11"/>
    <m/>
    <m/>
    <x v="13"/>
  </r>
  <r>
    <s v="SI9475"/>
    <m/>
    <s v="PAA"/>
    <m/>
    <m/>
    <m/>
    <x v="11"/>
    <m/>
    <m/>
    <x v="13"/>
  </r>
  <r>
    <s v="SI9499"/>
    <m/>
    <s v="PAA"/>
    <m/>
    <m/>
    <m/>
    <x v="11"/>
    <m/>
    <m/>
    <x v="13"/>
  </r>
  <r>
    <s v="SI9478"/>
    <m/>
    <s v="PAA"/>
    <m/>
    <m/>
    <m/>
    <x v="11"/>
    <m/>
    <m/>
    <x v="13"/>
  </r>
  <r>
    <s v="SI9671"/>
    <m/>
    <s v="PAA"/>
    <m/>
    <m/>
    <m/>
    <x v="11"/>
    <m/>
    <m/>
    <x v="13"/>
  </r>
  <r>
    <s v="SI9672"/>
    <m/>
    <s v="PAA"/>
    <m/>
    <m/>
    <m/>
    <x v="9"/>
    <m/>
    <m/>
    <x v="13"/>
  </r>
  <r>
    <s v="SI9463"/>
    <m/>
    <s v="PAA"/>
    <m/>
    <m/>
    <m/>
    <x v="11"/>
    <m/>
    <m/>
    <x v="13"/>
  </r>
  <r>
    <s v="SI9660"/>
    <m/>
    <s v="PAA"/>
    <m/>
    <m/>
    <m/>
    <x v="10"/>
    <m/>
    <m/>
    <x v="13"/>
  </r>
  <r>
    <s v="SI9662"/>
    <m/>
    <s v="PAA"/>
    <m/>
    <m/>
    <m/>
    <x v="10"/>
    <m/>
    <m/>
    <x v="13"/>
  </r>
  <r>
    <s v="PSCT01"/>
    <m/>
    <s v="PAA"/>
    <m/>
    <m/>
    <m/>
    <x v="6"/>
    <m/>
    <m/>
    <x v="13"/>
  </r>
  <r>
    <s v="PSVB01"/>
    <m/>
    <s v="PAA"/>
    <m/>
    <m/>
    <m/>
    <x v="7"/>
    <m/>
    <m/>
    <x v="13"/>
  </r>
  <r>
    <s v="PSAF01"/>
    <m/>
    <s v="PAA"/>
    <m/>
    <m/>
    <m/>
    <x v="3"/>
    <m/>
    <m/>
    <x v="13"/>
  </r>
  <r>
    <s v="PSEM01"/>
    <m/>
    <s v="PAA"/>
    <m/>
    <m/>
    <m/>
    <x v="9"/>
    <m/>
    <m/>
    <x v="13"/>
  </r>
  <r>
    <s v="PEAB01"/>
    <m/>
    <s v="CAS"/>
    <m/>
    <m/>
    <m/>
    <x v="7"/>
    <m/>
    <m/>
    <x v="14"/>
  </r>
  <r>
    <s v="PEMC01"/>
    <m/>
    <s v="CAS"/>
    <m/>
    <s v="CAS"/>
    <s v="WESLEY OSEIAS ALVES"/>
    <x v="1"/>
    <d v="2017-12-28T00:00:00"/>
    <m/>
    <x v="15"/>
  </r>
  <r>
    <s v="PLBR01"/>
    <m/>
    <s v="CAS"/>
    <m/>
    <m/>
    <m/>
    <x v="0"/>
    <m/>
    <m/>
    <x v="14"/>
  </r>
  <r>
    <s v="PLBT01"/>
    <m/>
    <s v="CAS"/>
    <m/>
    <m/>
    <m/>
    <x v="0"/>
    <m/>
    <m/>
    <x v="14"/>
  </r>
  <r>
    <s v="PLJF01"/>
    <m/>
    <s v="CAS"/>
    <m/>
    <m/>
    <m/>
    <x v="9"/>
    <m/>
    <m/>
    <x v="14"/>
  </r>
  <r>
    <s v="PLNP01"/>
    <m/>
    <s v="CAS"/>
    <m/>
    <m/>
    <m/>
    <x v="8"/>
    <m/>
    <m/>
    <x v="14"/>
  </r>
  <r>
    <s v="PLRH01"/>
    <m/>
    <s v="CAS"/>
    <m/>
    <m/>
    <m/>
    <x v="9"/>
    <m/>
    <m/>
    <x v="14"/>
  </r>
  <r>
    <s v="PLSP01"/>
    <m/>
    <s v="CAS"/>
    <m/>
    <m/>
    <m/>
    <x v="6"/>
    <m/>
    <m/>
    <x v="14"/>
  </r>
  <r>
    <s v="PLPJ03"/>
    <m/>
    <s v="CAS"/>
    <m/>
    <m/>
    <m/>
    <x v="6"/>
    <m/>
    <m/>
    <x v="14"/>
  </r>
  <r>
    <s v="SI9283"/>
    <m/>
    <s v="CAS"/>
    <m/>
    <m/>
    <m/>
    <x v="11"/>
    <m/>
    <m/>
    <x v="14"/>
  </r>
  <r>
    <s v="SI9287"/>
    <m/>
    <s v="CAS"/>
    <m/>
    <m/>
    <m/>
    <x v="11"/>
    <m/>
    <m/>
    <x v="14"/>
  </r>
  <r>
    <s v="SI9288"/>
    <m/>
    <s v="CAS"/>
    <m/>
    <m/>
    <m/>
    <x v="10"/>
    <m/>
    <m/>
    <x v="14"/>
  </r>
  <r>
    <s v="SI9279"/>
    <m/>
    <s v="CAS"/>
    <m/>
    <m/>
    <m/>
    <x v="10"/>
    <m/>
    <m/>
    <x v="14"/>
  </r>
  <r>
    <s v="SI9282"/>
    <m/>
    <s v="CAS"/>
    <m/>
    <m/>
    <m/>
    <x v="11"/>
    <m/>
    <m/>
    <x v="14"/>
  </r>
  <r>
    <s v="SI9285"/>
    <m/>
    <s v="CAS"/>
    <m/>
    <m/>
    <m/>
    <x v="11"/>
    <m/>
    <m/>
    <x v="14"/>
  </r>
  <r>
    <s v="SI9280"/>
    <m/>
    <s v="CAS"/>
    <m/>
    <m/>
    <m/>
    <x v="11"/>
    <m/>
    <m/>
    <x v="14"/>
  </r>
  <r>
    <s v="PFAN01"/>
    <m/>
    <s v="PAA"/>
    <m/>
    <s v="PAA"/>
    <s v="WESLEY OSEIAS ALVES"/>
    <x v="1"/>
    <d v="2018-01-04T00:00:00"/>
    <m/>
    <x v="15"/>
  </r>
  <r>
    <s v="RCCT01"/>
    <m/>
    <s v="PAA"/>
    <m/>
    <m/>
    <m/>
    <x v="4"/>
    <m/>
    <m/>
    <x v="13"/>
  </r>
  <r>
    <s v="RCET01"/>
    <m/>
    <s v="PAA"/>
    <m/>
    <m/>
    <m/>
    <x v="7"/>
    <m/>
    <m/>
    <x v="13"/>
  </r>
  <r>
    <s v="RCKR01"/>
    <m/>
    <s v="PAA"/>
    <m/>
    <m/>
    <m/>
    <x v="6"/>
    <m/>
    <m/>
    <x v="13"/>
  </r>
  <r>
    <s v="RCSP01"/>
    <m/>
    <s v="PAA"/>
    <m/>
    <m/>
    <m/>
    <x v="4"/>
    <m/>
    <m/>
    <x v="13"/>
  </r>
  <r>
    <s v="RCWL01"/>
    <m/>
    <s v="PAA"/>
    <m/>
    <m/>
    <m/>
    <x v="4"/>
    <m/>
    <m/>
    <x v="13"/>
  </r>
  <r>
    <s v="RCDI01"/>
    <m/>
    <s v="PAA"/>
    <m/>
    <m/>
    <m/>
    <x v="5"/>
    <m/>
    <m/>
    <x v="13"/>
  </r>
  <r>
    <s v="RCCL01"/>
    <m/>
    <s v="PAA"/>
    <m/>
    <m/>
    <m/>
    <x v="3"/>
    <m/>
    <m/>
    <x v="13"/>
  </r>
  <r>
    <s v="RCCJ02"/>
    <m/>
    <s v="PAA"/>
    <m/>
    <m/>
    <m/>
    <x v="3"/>
    <m/>
    <m/>
    <x v="13"/>
  </r>
  <r>
    <s v="RCET02"/>
    <m/>
    <s v="PAA"/>
    <m/>
    <m/>
    <m/>
    <x v="7"/>
    <m/>
    <m/>
    <x v="13"/>
  </r>
  <r>
    <s v="RRCT01"/>
    <m/>
    <s v="PAA"/>
    <m/>
    <m/>
    <m/>
    <x v="9"/>
    <m/>
    <m/>
    <x v="13"/>
  </r>
  <r>
    <s v="RRRD01"/>
    <m/>
    <s v="PAA"/>
    <m/>
    <m/>
    <m/>
    <x v="3"/>
    <m/>
    <m/>
    <x v="13"/>
  </r>
  <r>
    <s v="RFCA01"/>
    <m/>
    <s v="PAA"/>
    <m/>
    <m/>
    <m/>
    <x v="6"/>
    <m/>
    <m/>
    <x v="13"/>
  </r>
  <r>
    <s v="SHCT01"/>
    <m/>
    <s v="PAA"/>
    <m/>
    <m/>
    <m/>
    <x v="4"/>
    <m/>
    <m/>
    <x v="13"/>
  </r>
  <r>
    <s v="AYCT01"/>
    <m/>
    <s v="CAS"/>
    <m/>
    <m/>
    <m/>
    <x v="4"/>
    <m/>
    <m/>
    <x v="14"/>
  </r>
  <r>
    <s v="NJCT01"/>
    <m/>
    <s v="PAA"/>
    <m/>
    <m/>
    <m/>
    <x v="5"/>
    <m/>
    <m/>
    <x v="13"/>
  </r>
  <r>
    <s v="GEWL01"/>
    <m/>
    <s v="PAA"/>
    <m/>
    <m/>
    <m/>
    <x v="5"/>
    <m/>
    <m/>
    <x v="13"/>
  </r>
  <r>
    <s v="RACT01"/>
    <m/>
    <s v="PAA"/>
    <m/>
    <m/>
    <m/>
    <x v="9"/>
    <m/>
    <m/>
    <x v="13"/>
  </r>
  <r>
    <s v="RAMC01"/>
    <m/>
    <s v="PAA"/>
    <m/>
    <m/>
    <m/>
    <x v="9"/>
    <m/>
    <m/>
    <x v="13"/>
  </r>
  <r>
    <s v="JVRD01"/>
    <m/>
    <s v="PAA"/>
    <m/>
    <m/>
    <m/>
    <x v="7"/>
    <m/>
    <m/>
    <x v="13"/>
  </r>
  <r>
    <s v="JVRD02"/>
    <m/>
    <s v="PAA"/>
    <m/>
    <m/>
    <m/>
    <x v="7"/>
    <m/>
    <m/>
    <x v="13"/>
  </r>
  <r>
    <s v="JVJM01"/>
    <m/>
    <s v="PAA"/>
    <m/>
    <m/>
    <m/>
    <x v="8"/>
    <m/>
    <m/>
    <x v="13"/>
  </r>
  <r>
    <s v="JVCT02"/>
    <m/>
    <s v="PAA"/>
    <m/>
    <s v="PAA"/>
    <s v="WESLEY OSEIAS ALVES"/>
    <x v="1"/>
    <d v="2018-01-04T00:00:00"/>
    <m/>
    <x v="15"/>
  </r>
  <r>
    <s v="JVRD03"/>
    <m/>
    <s v="PAA"/>
    <m/>
    <m/>
    <m/>
    <x v="2"/>
    <m/>
    <m/>
    <x v="13"/>
  </r>
  <r>
    <s v="SGBP01"/>
    <m/>
    <s v="CAS"/>
    <m/>
    <m/>
    <m/>
    <x v="7"/>
    <m/>
    <m/>
    <x v="14"/>
  </r>
  <r>
    <s v="SGQC01"/>
    <m/>
    <s v="CAS"/>
    <m/>
    <m/>
    <m/>
    <x v="5"/>
    <m/>
    <m/>
    <x v="14"/>
  </r>
  <r>
    <s v="SGSG06"/>
    <m/>
    <s v="CAS"/>
    <m/>
    <m/>
    <m/>
    <x v="5"/>
    <m/>
    <m/>
    <x v="14"/>
  </r>
  <r>
    <s v="SGQCRP"/>
    <m/>
    <s v="CAS"/>
    <m/>
    <s v="CAS"/>
    <s v="WESLEY OSEIAS ALVES"/>
    <x v="1"/>
    <s v="REPROGRAMAR"/>
    <s v="REPROGRAMAR"/>
    <x v="15"/>
  </r>
  <r>
    <s v="SI9680"/>
    <m/>
    <s v="CAS"/>
    <m/>
    <m/>
    <m/>
    <x v="11"/>
    <m/>
    <m/>
    <x v="14"/>
  </r>
  <r>
    <s v="SI9682"/>
    <m/>
    <s v="CAS"/>
    <m/>
    <m/>
    <m/>
    <x v="10"/>
    <m/>
    <m/>
    <x v="14"/>
  </r>
  <r>
    <s v="SI9495"/>
    <m/>
    <s v="CAS"/>
    <m/>
    <m/>
    <m/>
    <x v="11"/>
    <m/>
    <m/>
    <x v="14"/>
  </r>
  <r>
    <s v="OCST01"/>
    <m/>
    <s v="CAS"/>
    <m/>
    <m/>
    <m/>
    <x v="5"/>
    <m/>
    <m/>
    <x v="14"/>
  </r>
  <r>
    <s v="OCRD02"/>
    <m/>
    <s v="CAS"/>
    <m/>
    <m/>
    <m/>
    <x v="4"/>
    <m/>
    <m/>
    <x v="14"/>
  </r>
  <r>
    <s v="OCRD03"/>
    <m/>
    <s v="CAS"/>
    <m/>
    <m/>
    <m/>
    <x v="7"/>
    <m/>
    <m/>
    <x v="14"/>
  </r>
  <r>
    <s v="SI9534"/>
    <m/>
    <s v="CAS"/>
    <m/>
    <m/>
    <m/>
    <x v="10"/>
    <m/>
    <m/>
    <x v="14"/>
  </r>
  <r>
    <s v="DRCT01"/>
    <m/>
    <s v="PAA"/>
    <m/>
    <m/>
    <m/>
    <x v="6"/>
    <m/>
    <m/>
    <x v="13"/>
  </r>
  <r>
    <s v="DRCT02"/>
    <m/>
    <s v="PAA"/>
    <m/>
    <m/>
    <m/>
    <x v="3"/>
    <m/>
    <m/>
    <x v="13"/>
  </r>
  <r>
    <s v="SI9527"/>
    <m/>
    <s v="PAA"/>
    <m/>
    <m/>
    <m/>
    <x v="7"/>
    <m/>
    <m/>
    <x v="13"/>
  </r>
  <r>
    <s v="PQAN01"/>
    <m/>
    <s v="PAA"/>
    <m/>
    <m/>
    <m/>
    <x v="3"/>
    <m/>
    <m/>
    <x v="13"/>
  </r>
  <r>
    <s v="PQAN02"/>
    <m/>
    <s v="PAA"/>
    <m/>
    <m/>
    <m/>
    <x v="3"/>
    <m/>
    <m/>
    <x v="13"/>
  </r>
  <r>
    <s v="PQAN03"/>
    <m/>
    <s v="PAA"/>
    <m/>
    <m/>
    <m/>
    <x v="6"/>
    <m/>
    <m/>
    <x v="13"/>
  </r>
  <r>
    <s v="PQCT01"/>
    <m/>
    <s v="PAA"/>
    <m/>
    <m/>
    <m/>
    <x v="0"/>
    <m/>
    <m/>
    <x v="13"/>
  </r>
  <r>
    <s v="PQRD01"/>
    <m/>
    <s v="PAA"/>
    <m/>
    <m/>
    <m/>
    <x v="0"/>
    <m/>
    <m/>
    <x v="13"/>
  </r>
  <r>
    <s v="SI9555"/>
    <m/>
    <s v="PAA"/>
    <m/>
    <m/>
    <m/>
    <x v="6"/>
    <m/>
    <m/>
    <x v="13"/>
  </r>
  <r>
    <s v="BMCT01"/>
    <m/>
    <s v="PAA"/>
    <m/>
    <s v="PAA"/>
    <s v="WESLEY OSEIAS ALVES"/>
    <x v="1"/>
    <d v="2017-12-18T00:00:00"/>
    <m/>
    <x v="15"/>
  </r>
  <r>
    <s v="SDCT01"/>
    <m/>
    <s v="PAA"/>
    <m/>
    <m/>
    <m/>
    <x v="9"/>
    <m/>
    <m/>
    <x v="13"/>
  </r>
  <r>
    <s v="SDFN01"/>
    <m/>
    <s v="PAA"/>
    <m/>
    <m/>
    <m/>
    <x v="0"/>
    <m/>
    <m/>
    <x v="13"/>
  </r>
  <r>
    <s v="SDJI01"/>
    <m/>
    <s v="PAA"/>
    <m/>
    <m/>
    <m/>
    <x v="9"/>
    <m/>
    <m/>
    <x v="13"/>
  </r>
  <r>
    <s v="SDJP01"/>
    <m/>
    <s v="PAA"/>
    <m/>
    <m/>
    <m/>
    <x v="3"/>
    <m/>
    <m/>
    <x v="13"/>
  </r>
  <r>
    <s v="SDSA01"/>
    <m/>
    <s v="PAA"/>
    <m/>
    <s v="PAA"/>
    <s v="WESLEY OSEIAS ALVES"/>
    <x v="1"/>
    <d v="2018-01-04T00:00:00"/>
    <m/>
    <x v="15"/>
  </r>
  <r>
    <s v="SDRD01"/>
    <m/>
    <s v="PAA"/>
    <m/>
    <m/>
    <m/>
    <x v="4"/>
    <m/>
    <m/>
    <x v="13"/>
  </r>
  <r>
    <s v="SDPS01"/>
    <m/>
    <s v="PAA"/>
    <m/>
    <m/>
    <m/>
    <x v="7"/>
    <m/>
    <m/>
    <x v="13"/>
  </r>
  <r>
    <s v="SDPS02"/>
    <m/>
    <s v="PAA"/>
    <m/>
    <m/>
    <m/>
    <x v="6"/>
    <m/>
    <m/>
    <x v="13"/>
  </r>
  <r>
    <s v="SI9364"/>
    <m/>
    <s v="PAA"/>
    <m/>
    <m/>
    <m/>
    <x v="10"/>
    <m/>
    <m/>
    <x v="13"/>
  </r>
  <r>
    <s v="SI9370"/>
    <m/>
    <s v="PAA"/>
    <m/>
    <m/>
    <m/>
    <x v="11"/>
    <m/>
    <m/>
    <x v="13"/>
  </r>
  <r>
    <s v="SI9353"/>
    <m/>
    <s v="PAA"/>
    <m/>
    <m/>
    <m/>
    <x v="7"/>
    <m/>
    <m/>
    <x v="13"/>
  </r>
  <r>
    <s v="SI9355"/>
    <m/>
    <s v="PAA"/>
    <m/>
    <m/>
    <m/>
    <x v="6"/>
    <m/>
    <m/>
    <x v="13"/>
  </r>
  <r>
    <s v="SI9360"/>
    <m/>
    <s v="PAA"/>
    <m/>
    <m/>
    <m/>
    <x v="8"/>
    <m/>
    <m/>
    <x v="13"/>
  </r>
  <r>
    <s v="SI9361"/>
    <m/>
    <s v="PAA"/>
    <m/>
    <m/>
    <m/>
    <x v="10"/>
    <m/>
    <m/>
    <x v="13"/>
  </r>
  <r>
    <s v="SI9362"/>
    <m/>
    <s v="PAA"/>
    <m/>
    <m/>
    <m/>
    <x v="8"/>
    <m/>
    <m/>
    <x v="13"/>
  </r>
  <r>
    <s v="SI9366"/>
    <m/>
    <s v="PAA"/>
    <m/>
    <m/>
    <m/>
    <x v="8"/>
    <m/>
    <m/>
    <x v="13"/>
  </r>
  <r>
    <s v="SI9354"/>
    <m/>
    <s v="PAA"/>
    <m/>
    <m/>
    <m/>
    <x v="8"/>
    <m/>
    <m/>
    <x v="13"/>
  </r>
  <r>
    <s v="SI9371"/>
    <m/>
    <s v="PAA"/>
    <m/>
    <m/>
    <m/>
    <x v="10"/>
    <m/>
    <m/>
    <x v="13"/>
  </r>
  <r>
    <s v="SI9367"/>
    <m/>
    <s v="PAA"/>
    <m/>
    <m/>
    <m/>
    <x v="9"/>
    <m/>
    <m/>
    <x v="13"/>
  </r>
  <r>
    <s v="SI9356"/>
    <m/>
    <s v="PAA"/>
    <m/>
    <m/>
    <m/>
    <x v="9"/>
    <m/>
    <m/>
    <x v="13"/>
  </r>
  <r>
    <s v="SI9358"/>
    <m/>
    <s v="PAA"/>
    <m/>
    <m/>
    <m/>
    <x v="10"/>
    <m/>
    <m/>
    <x v="13"/>
  </r>
  <r>
    <s v="SI9359"/>
    <m/>
    <s v="PAA"/>
    <m/>
    <m/>
    <m/>
    <x v="10"/>
    <m/>
    <m/>
    <x v="13"/>
  </r>
  <r>
    <s v="SI9363"/>
    <m/>
    <s v="PAA"/>
    <m/>
    <m/>
    <m/>
    <x v="10"/>
    <m/>
    <m/>
    <x v="13"/>
  </r>
  <r>
    <s v="SI9369"/>
    <m/>
    <s v="PAA"/>
    <m/>
    <m/>
    <m/>
    <x v="4"/>
    <m/>
    <m/>
    <x v="13"/>
  </r>
  <r>
    <s v="SI9365"/>
    <m/>
    <s v="PAA"/>
    <m/>
    <m/>
    <m/>
    <x v="10"/>
    <m/>
    <m/>
    <x v="13"/>
  </r>
  <r>
    <s v="SI9217"/>
    <m/>
    <s v="CAS"/>
    <m/>
    <m/>
    <m/>
    <x v="6"/>
    <m/>
    <m/>
    <x v="14"/>
  </r>
  <r>
    <s v="SI9214"/>
    <m/>
    <s v="CAS"/>
    <m/>
    <m/>
    <m/>
    <x v="6"/>
    <m/>
    <m/>
    <x v="14"/>
  </r>
  <r>
    <s v="SI9237"/>
    <m/>
    <s v="CAS"/>
    <m/>
    <m/>
    <m/>
    <x v="0"/>
    <m/>
    <m/>
    <x v="14"/>
  </r>
  <r>
    <s v="SI9216"/>
    <m/>
    <s v="CAS"/>
    <m/>
    <m/>
    <m/>
    <x v="0"/>
    <m/>
    <m/>
    <x v="14"/>
  </r>
  <r>
    <s v="SI9213"/>
    <m/>
    <s v="CAS"/>
    <m/>
    <m/>
    <m/>
    <x v="9"/>
    <m/>
    <m/>
    <x v="14"/>
  </r>
  <r>
    <s v="SI9218"/>
    <m/>
    <s v="CAS"/>
    <m/>
    <m/>
    <m/>
    <x v="8"/>
    <m/>
    <m/>
    <x v="14"/>
  </r>
  <r>
    <s v="SI9219"/>
    <m/>
    <s v="CAS"/>
    <m/>
    <m/>
    <m/>
    <x v="8"/>
    <m/>
    <m/>
    <x v="14"/>
  </r>
  <r>
    <s v="SI9240"/>
    <m/>
    <s v="CAS"/>
    <m/>
    <m/>
    <m/>
    <x v="7"/>
    <m/>
    <m/>
    <x v="14"/>
  </r>
  <r>
    <s v="SI9243"/>
    <m/>
    <s v="CAS"/>
    <m/>
    <m/>
    <m/>
    <x v="7"/>
    <m/>
    <m/>
    <x v="14"/>
  </r>
  <r>
    <s v="SI9246"/>
    <m/>
    <s v="CAS"/>
    <m/>
    <s v="CAS"/>
    <s v="WESLEY OSEIAS ALVES"/>
    <x v="1"/>
    <d v="2017-12-28T00:00:00"/>
    <m/>
    <x v="15"/>
  </r>
  <r>
    <s v="SI9117"/>
    <m/>
    <s v="CAS"/>
    <m/>
    <m/>
    <m/>
    <x v="9"/>
    <m/>
    <m/>
    <x v="14"/>
  </r>
  <r>
    <s v="SI9118"/>
    <m/>
    <s v="CAS"/>
    <m/>
    <m/>
    <m/>
    <x v="11"/>
    <m/>
    <m/>
    <x v="14"/>
  </r>
  <r>
    <s v="SI9121"/>
    <m/>
    <s v="CAS"/>
    <m/>
    <m/>
    <m/>
    <x v="11"/>
    <m/>
    <m/>
    <x v="14"/>
  </r>
  <r>
    <s v="SI9122"/>
    <m/>
    <s v="CAS"/>
    <m/>
    <m/>
    <m/>
    <x v="9"/>
    <m/>
    <m/>
    <x v="14"/>
  </r>
  <r>
    <s v="SI9124"/>
    <m/>
    <s v="CAS"/>
    <m/>
    <m/>
    <m/>
    <x v="9"/>
    <m/>
    <m/>
    <x v="14"/>
  </r>
  <r>
    <s v="SI9120"/>
    <m/>
    <s v="CAS"/>
    <m/>
    <m/>
    <m/>
    <x v="9"/>
    <m/>
    <m/>
    <x v="14"/>
  </r>
  <r>
    <s v="SI9125"/>
    <m/>
    <s v="CAS"/>
    <m/>
    <m/>
    <m/>
    <x v="9"/>
    <m/>
    <m/>
    <x v="14"/>
  </r>
  <r>
    <s v="KZCT01"/>
    <m/>
    <s v="PAA"/>
    <m/>
    <m/>
    <m/>
    <x v="3"/>
    <m/>
    <m/>
    <x v="13"/>
  </r>
  <r>
    <s v="KZCT02"/>
    <m/>
    <s v="PAA"/>
    <m/>
    <m/>
    <m/>
    <x v="9"/>
    <m/>
    <m/>
    <x v="13"/>
  </r>
  <r>
    <s v="CNAN01"/>
    <m/>
    <s v="PAA"/>
    <m/>
    <s v="PAA"/>
    <s v="WESLEY OSEIAS ALVES"/>
    <x v="1"/>
    <d v="2018-01-04T00:00:00"/>
    <m/>
    <x v="15"/>
  </r>
  <r>
    <s v="CNCT01"/>
    <m/>
    <s v="PAA"/>
    <m/>
    <m/>
    <m/>
    <x v="9"/>
    <m/>
    <m/>
    <x v="13"/>
  </r>
  <r>
    <s v="SI9570"/>
    <m/>
    <s v="PAA"/>
    <m/>
    <m/>
    <m/>
    <x v="5"/>
    <m/>
    <m/>
    <x v="13"/>
  </r>
  <r>
    <s v="SI9746"/>
    <m/>
    <s v="PAA"/>
    <m/>
    <s v="PAA"/>
    <s v="WESLEY OSEIAS ALVES"/>
    <x v="1"/>
    <d v="2017-12-18T00:00:00"/>
    <m/>
    <x v="15"/>
  </r>
  <r>
    <s v="SI9882"/>
    <m/>
    <s v="PAA"/>
    <m/>
    <m/>
    <m/>
    <x v="9"/>
    <m/>
    <m/>
    <x v="13"/>
  </r>
  <r>
    <s v="SI9881"/>
    <m/>
    <s v="PAA"/>
    <m/>
    <m/>
    <m/>
    <x v="5"/>
    <m/>
    <m/>
    <x v="13"/>
  </r>
  <r>
    <s v="SI9880"/>
    <m/>
    <s v="PAA"/>
    <m/>
    <m/>
    <m/>
    <x v="2"/>
    <m/>
    <m/>
    <x v="13"/>
  </r>
  <r>
    <s v="BMRD01"/>
    <m/>
    <s v="PAA"/>
    <m/>
    <m/>
    <m/>
    <x v="10"/>
    <m/>
    <m/>
    <x v="13"/>
  </r>
  <r>
    <s v="SI9142"/>
    <m/>
    <s v="CAS"/>
    <m/>
    <m/>
    <m/>
    <x v="4"/>
    <m/>
    <m/>
    <x v="14"/>
  </r>
  <r>
    <s v="SI9146"/>
    <m/>
    <s v="CAS"/>
    <m/>
    <m/>
    <m/>
    <x v="3"/>
    <m/>
    <m/>
    <x v="14"/>
  </r>
  <r>
    <s v="SI9140"/>
    <m/>
    <s v="CAS"/>
    <m/>
    <m/>
    <m/>
    <x v="4"/>
    <m/>
    <m/>
    <x v="14"/>
  </r>
  <r>
    <s v="SI9141"/>
    <m/>
    <s v="CAS"/>
    <m/>
    <m/>
    <m/>
    <x v="3"/>
    <m/>
    <m/>
    <x v="14"/>
  </r>
  <r>
    <s v="SI9144"/>
    <m/>
    <s v="CAS"/>
    <m/>
    <s v="CAS"/>
    <s v="WESLEY OSEIAS ALVES"/>
    <x v="1"/>
    <d v="2017-12-28T00:00:00"/>
    <m/>
    <x v="15"/>
  </r>
  <r>
    <s v="SI9147"/>
    <m/>
    <s v="CAS"/>
    <m/>
    <m/>
    <m/>
    <x v="4"/>
    <m/>
    <m/>
    <x v="14"/>
  </r>
  <r>
    <s v="SI9153"/>
    <m/>
    <s v="CAS"/>
    <m/>
    <m/>
    <m/>
    <x v="2"/>
    <m/>
    <m/>
    <x v="14"/>
  </r>
  <r>
    <s v="SI9149"/>
    <m/>
    <s v="CAS"/>
    <m/>
    <m/>
    <m/>
    <x v="11"/>
    <m/>
    <m/>
    <x v="14"/>
  </r>
  <r>
    <s v="SI9107"/>
    <m/>
    <s v="CAS"/>
    <m/>
    <m/>
    <m/>
    <x v="3"/>
    <m/>
    <m/>
    <x v="14"/>
  </r>
  <r>
    <s v="SI9101"/>
    <m/>
    <s v="CAS"/>
    <m/>
    <s v="CAS"/>
    <s v="WESLEY OSEIAS ALVES"/>
    <x v="1"/>
    <s v="REPROGRAMAR"/>
    <s v="REPROGRAMAR"/>
    <x v="15"/>
  </r>
  <r>
    <s v="SI9103"/>
    <m/>
    <s v="CAS"/>
    <m/>
    <m/>
    <m/>
    <x v="2"/>
    <m/>
    <m/>
    <x v="14"/>
  </r>
  <r>
    <s v="SI9105"/>
    <m/>
    <s v="CAS"/>
    <m/>
    <s v="CAS"/>
    <s v="WESLEY OSEIAS ALVES"/>
    <x v="1"/>
    <d v="2017-12-18T00:00:00"/>
    <m/>
    <x v="15"/>
  </r>
  <r>
    <s v="SI9106"/>
    <m/>
    <s v="CAS"/>
    <m/>
    <s v="CAS"/>
    <s v="WESLEY OSEIAS ALVES"/>
    <x v="1"/>
    <s v="REPROGRAMAR"/>
    <s v="REPROGRAMAR"/>
    <x v="15"/>
  </r>
  <r>
    <s v="SI9102"/>
    <m/>
    <s v="CAS"/>
    <m/>
    <m/>
    <m/>
    <x v="7"/>
    <m/>
    <m/>
    <x v="14"/>
  </r>
  <r>
    <s v="SI9109"/>
    <m/>
    <s v="CAS"/>
    <m/>
    <m/>
    <m/>
    <x v="5"/>
    <m/>
    <m/>
    <x v="14"/>
  </r>
  <r>
    <s v="SI9110"/>
    <m/>
    <s v="CAS"/>
    <m/>
    <m/>
    <m/>
    <x v="8"/>
    <m/>
    <m/>
    <x v="14"/>
  </r>
  <r>
    <s v="SI9113"/>
    <m/>
    <s v="CAS"/>
    <m/>
    <m/>
    <m/>
    <x v="11"/>
    <m/>
    <m/>
    <x v="14"/>
  </r>
  <r>
    <s v="SI9104"/>
    <m/>
    <s v="CAS"/>
    <m/>
    <m/>
    <m/>
    <x v="4"/>
    <m/>
    <m/>
    <x v="14"/>
  </r>
  <r>
    <s v="SI9112"/>
    <m/>
    <s v="CAS"/>
    <m/>
    <m/>
    <m/>
    <x v="5"/>
    <m/>
    <m/>
    <x v="14"/>
  </r>
  <r>
    <s v="SI9114"/>
    <m/>
    <s v="CAS"/>
    <m/>
    <m/>
    <m/>
    <x v="6"/>
    <m/>
    <m/>
    <x v="14"/>
  </r>
  <r>
    <s v="ADYMW01"/>
    <m/>
    <s v="PAA"/>
    <m/>
    <m/>
    <m/>
    <x v="10"/>
    <m/>
    <m/>
    <x v="13"/>
  </r>
  <r>
    <s v="AROMW03"/>
    <m/>
    <s v="CAS"/>
    <m/>
    <m/>
    <m/>
    <x v="7"/>
    <m/>
    <m/>
    <x v="14"/>
  </r>
  <r>
    <s v="DVNMW01"/>
    <m/>
    <s v="PAA"/>
    <m/>
    <m/>
    <m/>
    <x v="11"/>
    <m/>
    <m/>
    <x v="13"/>
  </r>
  <r>
    <s v="MJMIRP"/>
    <m/>
    <s v="CAS"/>
    <m/>
    <m/>
    <m/>
    <x v="8"/>
    <m/>
    <m/>
    <x v="14"/>
  </r>
  <r>
    <s v="MMMMW01"/>
    <m/>
    <s v="CAS"/>
    <m/>
    <m/>
    <m/>
    <x v="11"/>
    <m/>
    <m/>
    <x v="14"/>
  </r>
  <r>
    <s v="MOCMW02"/>
    <m/>
    <s v="PAA"/>
    <m/>
    <m/>
    <m/>
    <x v="11"/>
    <m/>
    <m/>
    <x v="13"/>
  </r>
  <r>
    <s v="LOCD01"/>
    <m/>
    <s v="CAS"/>
    <m/>
    <m/>
    <m/>
    <x v="10"/>
    <m/>
    <m/>
    <x v="14"/>
  </r>
  <r>
    <s v="NOPR01"/>
    <m/>
    <s v="PAA"/>
    <m/>
    <m/>
    <m/>
    <x v="3"/>
    <m/>
    <m/>
    <x v="13"/>
  </r>
  <r>
    <s v="SLSPBF15"/>
    <m/>
    <s v="Q2"/>
    <m/>
    <m/>
    <m/>
    <x v="11"/>
    <m/>
    <m/>
    <x v="1"/>
  </r>
  <r>
    <s v="SLDDJA01"/>
    <m/>
    <s v="Q4"/>
    <m/>
    <m/>
    <m/>
    <x v="11"/>
    <m/>
    <m/>
    <x v="0"/>
  </r>
  <r>
    <s v="SLSPRT04"/>
    <m/>
    <s v="Q2"/>
    <m/>
    <m/>
    <m/>
    <x v="11"/>
    <m/>
    <m/>
    <x v="1"/>
  </r>
  <r>
    <s v="SLSPJA05"/>
    <m/>
    <s v="Q2"/>
    <m/>
    <m/>
    <m/>
    <x v="11"/>
    <m/>
    <m/>
    <x v="1"/>
  </r>
  <r>
    <s v="SP7083"/>
    <m/>
    <s v="Q1"/>
    <m/>
    <m/>
    <m/>
    <x v="11"/>
    <m/>
    <m/>
    <x v="2"/>
  </r>
  <r>
    <s v="SP7088"/>
    <m/>
    <s v="Q1"/>
    <m/>
    <m/>
    <m/>
    <x v="11"/>
    <m/>
    <m/>
    <x v="2"/>
  </r>
  <r>
    <s v="SLSPLI05"/>
    <m/>
    <s v="Q2"/>
    <m/>
    <m/>
    <m/>
    <x v="11"/>
    <m/>
    <m/>
    <x v="1"/>
  </r>
  <r>
    <s v="SLSPBT09"/>
    <m/>
    <s v="Q2"/>
    <m/>
    <m/>
    <m/>
    <x v="11"/>
    <m/>
    <m/>
    <x v="1"/>
  </r>
  <r>
    <s v="SLSPPZ29"/>
    <m/>
    <s v="Q2"/>
    <m/>
    <m/>
    <m/>
    <x v="11"/>
    <m/>
    <m/>
    <x v="1"/>
  </r>
  <r>
    <s v="SP1836"/>
    <m/>
    <s v="Q3"/>
    <m/>
    <m/>
    <m/>
    <x v="11"/>
    <m/>
    <m/>
    <x v="3"/>
  </r>
  <r>
    <s v="SP1931"/>
    <m/>
    <s v="Q3"/>
    <m/>
    <m/>
    <m/>
    <x v="11"/>
    <m/>
    <m/>
    <x v="3"/>
  </r>
  <r>
    <s v="SP7094"/>
    <m/>
    <s v="Q1"/>
    <m/>
    <m/>
    <m/>
    <x v="11"/>
    <m/>
    <m/>
    <x v="2"/>
  </r>
  <r>
    <s v="SLSPSM51"/>
    <m/>
    <s v="Q3"/>
    <m/>
    <m/>
    <m/>
    <x v="11"/>
    <m/>
    <m/>
    <x v="3"/>
  </r>
  <r>
    <s v="SLSPCM15"/>
    <m/>
    <s v="Q3"/>
    <m/>
    <m/>
    <m/>
    <x v="11"/>
    <m/>
    <m/>
    <x v="3"/>
  </r>
  <r>
    <s v="SLSPMN08"/>
    <m/>
    <s v="Q2"/>
    <m/>
    <m/>
    <m/>
    <x v="11"/>
    <m/>
    <m/>
    <x v="1"/>
  </r>
  <r>
    <s v="SLTSPP08"/>
    <m/>
    <s v="Q3"/>
    <m/>
    <m/>
    <m/>
    <x v="11"/>
    <m/>
    <m/>
    <x v="3"/>
  </r>
  <r>
    <s v="SP4414"/>
    <m/>
    <s v="Q2"/>
    <m/>
    <m/>
    <m/>
    <x v="11"/>
    <m/>
    <m/>
    <x v="1"/>
  </r>
  <r>
    <s v="SLSZVS02"/>
    <m/>
    <s v="Q1"/>
    <m/>
    <m/>
    <m/>
    <x v="11"/>
    <m/>
    <m/>
    <x v="2"/>
  </r>
  <r>
    <s v="SLSZVA01"/>
    <m/>
    <s v="Q1"/>
    <m/>
    <m/>
    <m/>
    <x v="11"/>
    <m/>
    <m/>
    <x v="2"/>
  </r>
  <r>
    <s v="SLSZJS02"/>
    <m/>
    <s v="Q1"/>
    <m/>
    <m/>
    <m/>
    <x v="11"/>
    <m/>
    <m/>
    <x v="2"/>
  </r>
  <r>
    <s v="SP4020"/>
    <m/>
    <s v="Q2"/>
    <m/>
    <m/>
    <m/>
    <x v="11"/>
    <m/>
    <m/>
    <x v="1"/>
  </r>
  <r>
    <s v="SP1907"/>
    <m/>
    <s v="Q2"/>
    <m/>
    <m/>
    <m/>
    <x v="11"/>
    <m/>
    <m/>
    <x v="1"/>
  </r>
  <r>
    <s v="SLSZJS03"/>
    <m/>
    <s v="Q1"/>
    <m/>
    <m/>
    <m/>
    <x v="11"/>
    <m/>
    <m/>
    <x v="2"/>
  </r>
  <r>
    <s v="SP4628"/>
    <m/>
    <s v="Q2"/>
    <m/>
    <m/>
    <m/>
    <x v="11"/>
    <m/>
    <m/>
    <x v="1"/>
  </r>
  <r>
    <s v="SP4430"/>
    <m/>
    <s v="Q2"/>
    <m/>
    <m/>
    <m/>
    <x v="11"/>
    <m/>
    <m/>
    <x v="1"/>
  </r>
  <r>
    <s v="SP4327"/>
    <m/>
    <s v="Q2"/>
    <m/>
    <m/>
    <m/>
    <x v="11"/>
    <m/>
    <m/>
    <x v="1"/>
  </r>
  <r>
    <s v="SP4320"/>
    <m/>
    <s v="Q2"/>
    <m/>
    <m/>
    <m/>
    <x v="11"/>
    <m/>
    <m/>
    <x v="1"/>
  </r>
  <r>
    <s v="SP4629"/>
    <m/>
    <s v="Q2"/>
    <m/>
    <m/>
    <m/>
    <x v="11"/>
    <m/>
    <m/>
    <x v="1"/>
  </r>
  <r>
    <s v="SLSZVS01"/>
    <m/>
    <s v="Q1"/>
    <m/>
    <m/>
    <m/>
    <x v="11"/>
    <m/>
    <m/>
    <x v="2"/>
  </r>
  <r>
    <s v="SP0731"/>
    <m/>
    <s v="Q2"/>
    <m/>
    <m/>
    <m/>
    <x v="11"/>
    <m/>
    <m/>
    <x v="1"/>
  </r>
  <r>
    <s v="SP1307"/>
    <m/>
    <s v="Q2"/>
    <m/>
    <m/>
    <m/>
    <x v="11"/>
    <m/>
    <m/>
    <x v="1"/>
  </r>
  <r>
    <s v="SP1969"/>
    <m/>
    <s v="Q2"/>
    <m/>
    <m/>
    <m/>
    <x v="11"/>
    <m/>
    <m/>
    <x v="1"/>
  </r>
  <r>
    <s v="SLMCCC01"/>
    <m/>
    <s v="Q1"/>
    <m/>
    <m/>
    <m/>
    <x v="11"/>
    <m/>
    <m/>
    <x v="2"/>
  </r>
  <r>
    <s v="SLSPPH07"/>
    <m/>
    <s v="Q1"/>
    <m/>
    <m/>
    <m/>
    <x v="11"/>
    <m/>
    <m/>
    <x v="2"/>
  </r>
  <r>
    <s v="SP3515"/>
    <m/>
    <s v="Q1"/>
    <m/>
    <m/>
    <m/>
    <x v="11"/>
    <m/>
    <m/>
    <x v="2"/>
  </r>
  <r>
    <s v="GR162S"/>
    <m/>
    <s v="Q1"/>
    <m/>
    <m/>
    <m/>
    <x v="11"/>
    <m/>
    <m/>
    <x v="2"/>
  </r>
  <r>
    <s v="MRCV01"/>
    <m/>
    <s v="Q2"/>
    <m/>
    <m/>
    <m/>
    <x v="11"/>
    <m/>
    <m/>
    <x v="1"/>
  </r>
  <r>
    <s v="PGCA02"/>
    <m/>
    <s v="STS"/>
    <m/>
    <m/>
    <m/>
    <x v="11"/>
    <m/>
    <m/>
    <x v="4"/>
  </r>
  <r>
    <s v="PRGU01"/>
    <m/>
    <s v="STS"/>
    <m/>
    <m/>
    <m/>
    <x v="11"/>
    <m/>
    <m/>
    <x v="4"/>
  </r>
  <r>
    <s v="SI3038"/>
    <m/>
    <s v="STS"/>
    <m/>
    <m/>
    <m/>
    <x v="11"/>
    <m/>
    <m/>
    <x v="4"/>
  </r>
  <r>
    <s v="SI3034"/>
    <m/>
    <s v="STS"/>
    <m/>
    <m/>
    <m/>
    <x v="11"/>
    <m/>
    <m/>
    <x v="4"/>
  </r>
  <r>
    <s v="SI3016"/>
    <m/>
    <s v="STS"/>
    <m/>
    <m/>
    <m/>
    <x v="11"/>
    <m/>
    <m/>
    <x v="4"/>
  </r>
  <r>
    <s v="SI3042"/>
    <m/>
    <s v="STS"/>
    <m/>
    <m/>
    <m/>
    <x v="11"/>
    <m/>
    <m/>
    <x v="4"/>
  </r>
  <r>
    <s v="SI3023"/>
    <m/>
    <s v="STS"/>
    <m/>
    <m/>
    <m/>
    <x v="11"/>
    <m/>
    <m/>
    <x v="4"/>
  </r>
  <r>
    <s v="SI3009"/>
    <m/>
    <s v="STS"/>
    <m/>
    <m/>
    <m/>
    <x v="11"/>
    <m/>
    <m/>
    <x v="4"/>
  </r>
  <r>
    <s v="STJM05"/>
    <m/>
    <s v="STS"/>
    <m/>
    <m/>
    <m/>
    <x v="11"/>
    <m/>
    <m/>
    <x v="4"/>
  </r>
  <r>
    <s v="SI3368"/>
    <m/>
    <s v="STS"/>
    <m/>
    <m/>
    <m/>
    <x v="11"/>
    <m/>
    <m/>
    <x v="4"/>
  </r>
  <r>
    <s v="RGTMW01"/>
    <m/>
    <s v="STS"/>
    <m/>
    <m/>
    <m/>
    <x v="11"/>
    <m/>
    <m/>
    <x v="4"/>
  </r>
  <r>
    <s v="CAJTMW01"/>
    <m/>
    <s v="STS"/>
    <m/>
    <m/>
    <m/>
    <x v="11"/>
    <m/>
    <m/>
    <x v="4"/>
  </r>
  <r>
    <s v="CAOMW01"/>
    <m/>
    <s v="STS"/>
    <m/>
    <m/>
    <m/>
    <x v="11"/>
    <m/>
    <m/>
    <x v="4"/>
  </r>
  <r>
    <s v="CEYMW01"/>
    <m/>
    <s v="STS"/>
    <m/>
    <m/>
    <m/>
    <x v="11"/>
    <m/>
    <m/>
    <x v="4"/>
  </r>
  <r>
    <s v="IGPMW01"/>
    <m/>
    <s v="STS"/>
    <m/>
    <m/>
    <m/>
    <x v="11"/>
    <m/>
    <m/>
    <x v="4"/>
  </r>
  <r>
    <s v="MIUMW01"/>
    <m/>
    <s v="STS"/>
    <m/>
    <m/>
    <m/>
    <x v="11"/>
    <m/>
    <m/>
    <x v="4"/>
  </r>
  <r>
    <s v="PQUMW01"/>
    <m/>
    <s v="STS"/>
    <m/>
    <m/>
    <m/>
    <x v="11"/>
    <m/>
    <m/>
    <x v="4"/>
  </r>
  <r>
    <s v="ATFD01"/>
    <m/>
    <s v="JAI"/>
    <m/>
    <m/>
    <m/>
    <x v="11"/>
    <m/>
    <m/>
    <x v="5"/>
  </r>
  <r>
    <s v="ATJL01"/>
    <m/>
    <s v="JAI"/>
    <m/>
    <m/>
    <m/>
    <x v="11"/>
    <m/>
    <m/>
    <x v="5"/>
  </r>
  <r>
    <s v="IGCT01"/>
    <m/>
    <s v="JAI"/>
    <m/>
    <m/>
    <m/>
    <x v="11"/>
    <m/>
    <m/>
    <x v="5"/>
  </r>
  <r>
    <s v="JNJP01"/>
    <m/>
    <s v="JAI"/>
    <m/>
    <m/>
    <m/>
    <x v="11"/>
    <m/>
    <m/>
    <x v="5"/>
  </r>
  <r>
    <s v="NPCT01"/>
    <m/>
    <s v="JAI"/>
    <m/>
    <m/>
    <m/>
    <x v="11"/>
    <m/>
    <m/>
    <x v="5"/>
  </r>
  <r>
    <s v="SP6504"/>
    <m/>
    <s v="JAI"/>
    <m/>
    <m/>
    <m/>
    <x v="11"/>
    <m/>
    <m/>
    <x v="5"/>
  </r>
  <r>
    <s v="SP6502"/>
    <m/>
    <s v="JAI"/>
    <m/>
    <m/>
    <m/>
    <x v="11"/>
    <m/>
    <m/>
    <x v="5"/>
  </r>
  <r>
    <s v="ALSL02"/>
    <m/>
    <s v="Q1"/>
    <m/>
    <m/>
    <m/>
    <x v="2"/>
    <m/>
    <m/>
    <x v="2"/>
  </r>
  <r>
    <s v="CPVMW01"/>
    <m/>
    <s v="CAS"/>
    <m/>
    <m/>
    <m/>
    <x v="3"/>
    <m/>
    <m/>
    <x v="14"/>
  </r>
  <r>
    <s v="FRBC05"/>
    <m/>
    <s v="Q1"/>
    <m/>
    <m/>
    <m/>
    <x v="3"/>
    <m/>
    <m/>
    <x v="2"/>
  </r>
  <r>
    <s v="HTJP02"/>
    <m/>
    <s v="CAS"/>
    <m/>
    <m/>
    <m/>
    <x v="4"/>
    <m/>
    <m/>
    <x v="14"/>
  </r>
  <r>
    <s v="NLSJNH05"/>
    <m/>
    <s v="SJC"/>
    <m/>
    <m/>
    <m/>
    <x v="4"/>
    <m/>
    <m/>
    <x v="8"/>
  </r>
  <r>
    <s v="NZPMW01"/>
    <m/>
    <s v="JAI"/>
    <m/>
    <m/>
    <m/>
    <x v="5"/>
    <m/>
    <m/>
    <x v="5"/>
  </r>
  <r>
    <s v="SI2616"/>
    <m/>
    <s v="SJC"/>
    <m/>
    <m/>
    <m/>
    <x v="5"/>
    <m/>
    <m/>
    <x v="8"/>
  </r>
  <r>
    <s v="SI7137"/>
    <m/>
    <s v="SRR"/>
    <m/>
    <m/>
    <m/>
    <x v="6"/>
    <m/>
    <m/>
    <x v="11"/>
  </r>
  <r>
    <s v="SI9489"/>
    <m/>
    <s v="PAA"/>
    <m/>
    <m/>
    <m/>
    <x v="6"/>
    <m/>
    <m/>
    <x v="13"/>
  </r>
  <r>
    <s v="SI9681"/>
    <m/>
    <s v="CAS"/>
    <m/>
    <m/>
    <m/>
    <x v="7"/>
    <m/>
    <m/>
    <x v="14"/>
  </r>
  <r>
    <s v="SJCMW02"/>
    <m/>
    <s v="SJC"/>
    <m/>
    <m/>
    <m/>
    <x v="7"/>
    <m/>
    <m/>
    <x v="8"/>
  </r>
  <r>
    <s v="SJRMW01"/>
    <m/>
    <s v="BRU"/>
    <m/>
    <m/>
    <m/>
    <x v="8"/>
    <m/>
    <m/>
    <x v="7"/>
  </r>
  <r>
    <s v="SLSIX283"/>
    <m/>
    <s v="BRU"/>
    <m/>
    <m/>
    <m/>
    <x v="8"/>
    <m/>
    <m/>
    <x v="7"/>
  </r>
  <r>
    <s v="SLSPX438"/>
    <m/>
    <s v="Q1"/>
    <m/>
    <m/>
    <m/>
    <x v="9"/>
    <m/>
    <m/>
    <x v="2"/>
  </r>
  <r>
    <s v="SLSP057M"/>
    <m/>
    <s v="Q1"/>
    <m/>
    <m/>
    <m/>
    <x v="9"/>
    <m/>
    <m/>
    <x v="2"/>
  </r>
  <r>
    <s v="SOCMW03"/>
    <m/>
    <s v="SOC"/>
    <m/>
    <m/>
    <m/>
    <x v="10"/>
    <m/>
    <m/>
    <x v="9"/>
  </r>
  <r>
    <s v="SP8155"/>
    <m/>
    <s v="Q1"/>
    <m/>
    <m/>
    <m/>
    <x v="10"/>
    <m/>
    <m/>
    <x v="2"/>
  </r>
  <r>
    <s v="SP7107"/>
    <m/>
    <s v="JAI"/>
    <m/>
    <m/>
    <m/>
    <x v="11"/>
    <m/>
    <m/>
    <x v="5"/>
  </r>
  <r>
    <s v="SP6323"/>
    <m/>
    <s v="Q1"/>
    <m/>
    <m/>
    <m/>
    <x v="11"/>
    <m/>
    <m/>
    <x v="2"/>
  </r>
  <r>
    <s v="SP8755"/>
    <m/>
    <s v="Q1"/>
    <m/>
    <m/>
    <m/>
    <x v="10"/>
    <m/>
    <m/>
    <x v="2"/>
  </r>
  <r>
    <s v="UTBMW01"/>
    <m/>
    <s v="SJC"/>
    <m/>
    <m/>
    <m/>
    <x v="10"/>
    <m/>
    <m/>
    <x v="8"/>
  </r>
  <r>
    <s v="INEMW01"/>
    <m/>
    <s v="STS"/>
    <m/>
    <m/>
    <m/>
    <x v="10"/>
    <m/>
    <m/>
    <x v="4"/>
  </r>
  <r>
    <s v="ITYMW01"/>
    <m/>
    <s v="BRU"/>
    <m/>
    <m/>
    <m/>
    <x v="10"/>
    <m/>
    <m/>
    <x v="7"/>
  </r>
  <r>
    <s v="SAPI16"/>
    <m/>
    <s v="Q2"/>
    <m/>
    <m/>
    <m/>
    <x v="2"/>
    <m/>
    <m/>
    <x v="1"/>
  </r>
  <r>
    <s v="SOBV01"/>
    <m/>
    <s v="SOC"/>
    <m/>
    <m/>
    <m/>
    <x v="2"/>
    <m/>
    <m/>
    <x v="9"/>
  </r>
  <r>
    <s v="MSTS01"/>
    <m/>
    <s v="STS"/>
    <m/>
    <m/>
    <m/>
    <x v="3"/>
    <m/>
    <m/>
    <x v="4"/>
  </r>
  <r>
    <s v="MRPO01"/>
    <m/>
    <s v="RPO"/>
    <m/>
    <m/>
    <m/>
    <x v="4"/>
    <m/>
    <m/>
    <x v="10"/>
  </r>
  <r>
    <s v="KSJC01"/>
    <m/>
    <s v="SJC"/>
    <m/>
    <m/>
    <m/>
    <x v="5"/>
    <m/>
    <m/>
    <x v="8"/>
  </r>
  <r>
    <s v="MCAS01"/>
    <m/>
    <s v="CAS"/>
    <m/>
    <m/>
    <m/>
    <x v="6"/>
    <m/>
    <m/>
    <x v="14"/>
  </r>
  <r>
    <s v="INEVRP"/>
    <m/>
    <s v="STS"/>
    <m/>
    <m/>
    <m/>
    <x v="7"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">
  <r>
    <s v="Giovanni Gronchi"/>
    <s v="Giovanni Gronchi"/>
    <s v="TIM"/>
    <m/>
    <n v="11"/>
    <s v="GG"/>
    <x v="0"/>
    <m/>
    <d v="2017-12-01T00:00:00"/>
    <d v="2017-12-28T00:00:00"/>
    <d v="2018-01-02T00:00:00"/>
    <x v="0"/>
    <m/>
    <m/>
    <m/>
  </r>
  <r>
    <s v="Vila Mariana"/>
    <s v="Vila Mariana"/>
    <s v="TIM"/>
    <m/>
    <n v="11"/>
    <s v="VM"/>
    <x v="1"/>
    <m/>
    <d v="2017-12-01T00:00:00"/>
    <d v="2017-12-28T00:00:00"/>
    <d v="2018-01-02T00:00:00"/>
    <x v="0"/>
    <m/>
    <m/>
    <m/>
  </r>
  <r>
    <s v="Campinas"/>
    <s v="Campinas"/>
    <s v="TIM"/>
    <m/>
    <n v="19"/>
    <s v="CAS"/>
    <x v="2"/>
    <m/>
    <d v="2017-12-01T00:00:00"/>
    <d v="2017-12-28T00:00:00"/>
    <d v="2018-01-02T00:00:00"/>
    <x v="1"/>
    <m/>
    <m/>
    <m/>
  </r>
  <r>
    <s v="Campinas - Intelig"/>
    <s v="Campinas - Intelig"/>
    <s v="TIM"/>
    <m/>
    <n v="19"/>
    <s v="CAS"/>
    <x v="2"/>
    <m/>
    <d v="2017-12-01T00:00:00"/>
    <d v="2017-12-28T00:00:00"/>
    <d v="2018-01-02T00:00:00"/>
    <x v="1"/>
    <m/>
    <m/>
    <m/>
  </r>
  <r>
    <s v="São José dos Campos"/>
    <s v="São José dos Campos"/>
    <s v="TIM"/>
    <m/>
    <n v="12"/>
    <s v="SJC"/>
    <x v="3"/>
    <m/>
    <d v="2017-12-01T00:00:00"/>
    <d v="2017-12-28T00:00:00"/>
    <d v="2018-01-02T00:00:00"/>
    <x v="2"/>
    <m/>
    <m/>
    <m/>
  </r>
  <r>
    <s v="Caraguatatuba"/>
    <s v="Caraguatatuba"/>
    <s v="TIM"/>
    <m/>
    <n v="12"/>
    <s v="SJC"/>
    <x v="4"/>
    <m/>
    <d v="2017-12-01T00:00:00"/>
    <d v="2017-12-28T00:00:00"/>
    <d v="2018-01-02T00:00:00"/>
    <x v="2"/>
    <m/>
    <m/>
    <m/>
  </r>
  <r>
    <s v="Ribeirão Preto"/>
    <s v="Ribeirão Preto"/>
    <s v="TIM"/>
    <m/>
    <n v="16"/>
    <s v="RPO"/>
    <x v="5"/>
    <m/>
    <d v="2017-12-01T00:00:00"/>
    <d v="2017-12-28T00:00:00"/>
    <d v="2018-01-02T00:00:00"/>
    <x v="3"/>
    <m/>
    <m/>
    <m/>
  </r>
  <r>
    <s v="Santos"/>
    <s v="Santos"/>
    <s v="TIM"/>
    <m/>
    <n v="13"/>
    <s v="STS"/>
    <x v="1"/>
    <m/>
    <d v="2017-12-01T00:00:00"/>
    <d v="2017-12-28T00:00:00"/>
    <d v="2018-01-02T00:00:00"/>
    <x v="0"/>
    <m/>
    <m/>
    <m/>
  </r>
  <r>
    <s v="Bauru"/>
    <s v="Bauru"/>
    <s v="TIM"/>
    <m/>
    <n v="14"/>
    <s v="BRU"/>
    <x v="6"/>
    <m/>
    <d v="2017-12-01T00:00:00"/>
    <d v="2017-12-28T00:00:00"/>
    <d v="2018-01-02T00:00:00"/>
    <x v="4"/>
    <m/>
    <m/>
    <m/>
  </r>
  <r>
    <s v="Sorocaba"/>
    <s v="Sorocaba"/>
    <s v="TIM"/>
    <m/>
    <n v="15"/>
    <s v="SOC"/>
    <x v="7"/>
    <m/>
    <d v="2017-12-01T00:00:00"/>
    <d v="2017-12-28T00:00:00"/>
    <d v="2018-01-02T00:00:00"/>
    <x v="5"/>
    <m/>
    <m/>
    <m/>
  </r>
  <r>
    <s v="São José do Rio Preto"/>
    <s v="São José do Rio Preto"/>
    <s v="TIM"/>
    <m/>
    <n v="17"/>
    <s v="SRR"/>
    <x v="8"/>
    <m/>
    <d v="2017-12-01T00:00:00"/>
    <d v="2017-12-28T00:00:00"/>
    <d v="2018-01-02T00:00:00"/>
    <x v="6"/>
    <m/>
    <m/>
    <m/>
  </r>
  <r>
    <s v="Presidente Prudente"/>
    <s v="Presidente Prudente"/>
    <s v="TIM"/>
    <m/>
    <n v="18"/>
    <s v="PPE"/>
    <x v="9"/>
    <m/>
    <d v="2017-12-01T00:00:00"/>
    <d v="2017-12-28T00:00:00"/>
    <d v="2018-01-02T00:00:00"/>
    <x v="7"/>
    <m/>
    <m/>
    <m/>
  </r>
  <r>
    <s v=" Lapa"/>
    <s v=" Lapa"/>
    <s v="TIM"/>
    <m/>
    <n v="11"/>
    <s v="LP"/>
    <x v="1"/>
    <m/>
    <d v="2017-12-01T00:00:00"/>
    <d v="2017-12-28T00:00:00"/>
    <d v="2018-01-02T00:00:00"/>
    <x v="0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100">
  <r>
    <s v="CGTT01"/>
    <s v="CARAGUATATUBA"/>
    <s v="SJC"/>
    <n v="12"/>
    <s v="SJC"/>
    <x v="0"/>
    <x v="0"/>
    <d v="2017-12-28T00:00:00"/>
    <d v="2018-01-03T00:00:00"/>
    <x v="0"/>
  </r>
  <r>
    <s v="IBBB01"/>
    <s v="ILHABELA"/>
    <s v="SJC"/>
    <n v="12"/>
    <s v="SJC"/>
    <x v="0"/>
    <x v="0"/>
    <d v="2017-12-18T00:00:00"/>
    <d v="2018-01-03T00:00:00"/>
    <x v="0"/>
  </r>
  <r>
    <s v="IBCT01"/>
    <s v="ILHABELA"/>
    <s v="SJC"/>
    <n v="12"/>
    <s v="SJC"/>
    <x v="0"/>
    <x v="0"/>
    <d v="2017-12-18T00:00:00"/>
    <d v="2018-01-03T00:00:00"/>
    <x v="0"/>
  </r>
  <r>
    <s v="IBPS01"/>
    <s v="ILHABELA"/>
    <s v="SJC"/>
    <n v="12"/>
    <s v="SJC"/>
    <x v="0"/>
    <x v="0"/>
    <d v="2017-12-18T00:00:00"/>
    <d v="2018-01-03T00:00:00"/>
    <x v="0"/>
  </r>
  <r>
    <s v="ARNH01"/>
    <s v="ARACARIGUAMA"/>
    <s v="Q2"/>
    <n v="11"/>
    <m/>
    <x v="1"/>
    <x v="1"/>
    <d v="2017-11-29T00:00:00"/>
    <d v="2017-11-29T00:00:00"/>
    <x v="1"/>
  </r>
  <r>
    <s v="AJJS01"/>
    <s v="ARUJA"/>
    <s v="Q1"/>
    <n v="11"/>
    <m/>
    <x v="2"/>
    <x v="1"/>
    <d v="2017-11-29T00:00:00"/>
    <d v="2017-12-06T00:00:00"/>
    <x v="2"/>
  </r>
  <r>
    <s v="BATM01"/>
    <s v="BARUERI"/>
    <s v="Q2"/>
    <n v="11"/>
    <m/>
    <x v="3"/>
    <x v="1"/>
    <d v="2017-11-29T00:00:00"/>
    <d v="2017-11-29T00:00:00"/>
    <x v="1"/>
  </r>
  <r>
    <s v="FMNB01"/>
    <s v="FRANCISCO MORATO"/>
    <s v="Q2"/>
    <n v="11"/>
    <m/>
    <x v="4"/>
    <x v="1"/>
    <d v="2017-11-09T00:00:00"/>
    <d v="2017-11-29T00:00:00"/>
    <x v="1"/>
  </r>
  <r>
    <s v="FRBC01"/>
    <s v="FRANCO DA ROCHA"/>
    <s v="Q2"/>
    <n v="11"/>
    <m/>
    <x v="1"/>
    <x v="1"/>
    <d v="2017-11-14T00:00:00"/>
    <d v="2017-11-29T00:00:00"/>
    <x v="1"/>
  </r>
  <r>
    <s v="FRCT01"/>
    <s v="FRANCO DA ROCHA"/>
    <s v="Q2"/>
    <n v="11"/>
    <m/>
    <x v="1"/>
    <x v="1"/>
    <d v="2017-11-13T00:00:00"/>
    <d v="2017-11-29T00:00:00"/>
    <x v="1"/>
  </r>
  <r>
    <s v="GRCM04"/>
    <s v="GUARULHOS"/>
    <s v="Q1"/>
    <n v="11"/>
    <m/>
    <x v="5"/>
    <x v="1"/>
    <s v="S/ ACESSO"/>
    <s v="S/ ACESSO"/>
    <x v="2"/>
  </r>
  <r>
    <s v="GRCM05"/>
    <s v="GUARULHOS"/>
    <s v="Q1"/>
    <n v="11"/>
    <m/>
    <x v="6"/>
    <x v="1"/>
    <s v="S/ ACESSO"/>
    <s v="S/ ACESSO"/>
    <x v="2"/>
  </r>
  <r>
    <s v="GRSM01"/>
    <s v="GUARULHOS"/>
    <s v="Q1"/>
    <n v="11"/>
    <m/>
    <x v="5"/>
    <x v="1"/>
    <d v="2017-11-16T00:00:00"/>
    <d v="2017-11-16T00:00:00"/>
    <x v="2"/>
  </r>
  <r>
    <s v="GRVA01"/>
    <s v="GUARULHOS"/>
    <s v="Q1"/>
    <n v="11"/>
    <m/>
    <x v="6"/>
    <x v="1"/>
    <d v="2017-11-16T00:00:00"/>
    <d v="2017-11-16T00:00:00"/>
    <x v="2"/>
  </r>
  <r>
    <s v="IQBV01"/>
    <s v="ITAQUAQUECETUBA"/>
    <s v="Q1"/>
    <n v="11"/>
    <m/>
    <x v="5"/>
    <x v="1"/>
    <d v="2017-11-10T00:00:00"/>
    <d v="2017-11-16T00:00:00"/>
    <x v="2"/>
  </r>
  <r>
    <s v="IQJI01"/>
    <s v="ITAQUAQUECETUBA"/>
    <s v="Q1"/>
    <n v="11"/>
    <m/>
    <x v="6"/>
    <x v="1"/>
    <d v="2017-11-10T00:00:00"/>
    <d v="2017-11-22T00:00:00"/>
    <x v="2"/>
  </r>
  <r>
    <s v="MCSB01"/>
    <s v="MOGI DAS CRUZES"/>
    <s v="Q1"/>
    <n v="11"/>
    <m/>
    <x v="6"/>
    <x v="1"/>
    <d v="2017-11-17T00:00:00"/>
    <d v="2017-11-22T00:00:00"/>
    <x v="2"/>
  </r>
  <r>
    <s v="ITHB01"/>
    <s v="ITU"/>
    <s v="Q2"/>
    <n v="11"/>
    <m/>
    <x v="7"/>
    <x v="1"/>
    <d v="2017-12-04T00:00:00"/>
    <d v="2017-12-06T00:00:00"/>
    <x v="1"/>
  </r>
  <r>
    <s v="ITPR01"/>
    <s v="ITU"/>
    <s v="Q2"/>
    <n v="11"/>
    <m/>
    <x v="7"/>
    <x v="1"/>
    <d v="2017-12-04T00:00:00"/>
    <d v="2017-12-06T00:00:00"/>
    <x v="1"/>
  </r>
  <r>
    <s v="ITPR02"/>
    <s v="ITU"/>
    <s v="Q2"/>
    <n v="11"/>
    <m/>
    <x v="8"/>
    <x v="1"/>
    <d v="2017-11-07T00:00:00"/>
    <d v="2017-12-06T00:00:00"/>
    <x v="1"/>
  </r>
  <r>
    <s v="ITSJ01"/>
    <s v="ITU"/>
    <s v="Q2"/>
    <n v="11"/>
    <m/>
    <x v="7"/>
    <x v="1"/>
    <d v="2017-12-04T00:00:00"/>
    <d v="2017-12-06T00:00:00"/>
    <x v="1"/>
  </r>
  <r>
    <s v="MRAC01"/>
    <s v="MAIRIPORA"/>
    <s v="Q2"/>
    <n v="11"/>
    <m/>
    <x v="1"/>
    <x v="1"/>
    <d v="2017-11-17T00:00:00"/>
    <d v="2017-12-06T00:00:00"/>
    <x v="1"/>
  </r>
  <r>
    <s v="MASM03"/>
    <s v="MAUA"/>
    <s v="Q4"/>
    <n v="11"/>
    <m/>
    <x v="9"/>
    <x v="1"/>
    <d v="2017-11-06T00:00:00"/>
    <d v="2017-11-22T00:00:00"/>
    <x v="3"/>
  </r>
  <r>
    <s v="MASV01"/>
    <s v="MAUA"/>
    <s v="Q4"/>
    <n v="11"/>
    <m/>
    <x v="9"/>
    <x v="1"/>
    <d v="2017-11-10T00:00:00"/>
    <d v="2017-11-29T00:00:00"/>
    <x v="3"/>
  </r>
  <r>
    <s v="SBJT01"/>
    <s v="SAO BERNARDO DO CAMPO"/>
    <s v="Q4"/>
    <n v="11"/>
    <m/>
    <x v="10"/>
    <x v="1"/>
    <d v="2017-11-21T00:00:00"/>
    <d v="2017-12-06T00:00:00"/>
    <x v="3"/>
  </r>
  <r>
    <s v="SLSPCB14"/>
    <s v="SAO PAULO"/>
    <s v="Q3"/>
    <n v="11"/>
    <m/>
    <x v="11"/>
    <x v="1"/>
    <d v="2017-11-27T00:00:00"/>
    <d v="2017-11-29T00:00:00"/>
    <x v="4"/>
  </r>
  <r>
    <s v="SLSPSM10"/>
    <s v="SAO PAULO"/>
    <s v="Q3"/>
    <n v="11"/>
    <m/>
    <x v="12"/>
    <x v="1"/>
    <d v="2017-12-04T00:00:00"/>
    <d v="2017-12-06T00:00:00"/>
    <x v="4"/>
  </r>
  <r>
    <s v="SLSPVS02"/>
    <s v="SAO PAULO"/>
    <s v="Q3"/>
    <n v="11"/>
    <m/>
    <x v="11"/>
    <x v="1"/>
    <d v="2017-11-21T00:00:00"/>
    <d v="2017-11-29T00:00:00"/>
    <x v="4"/>
  </r>
  <r>
    <s v="JQRDRP"/>
    <s v="JUQUIA"/>
    <s v="STS"/>
    <n v="13"/>
    <m/>
    <x v="13"/>
    <x v="1"/>
    <d v="2017-11-24T00:00:00"/>
    <d v="2017-11-29T00:00:00"/>
    <x v="5"/>
  </r>
  <r>
    <s v="BPCP01"/>
    <s v="BRAGANCA PAULISTA"/>
    <s v="JAI"/>
    <s v="JAI"/>
    <m/>
    <x v="14"/>
    <x v="1"/>
    <d v="2017-12-05T00:00:00"/>
    <d v="2017-12-06T00:00:00"/>
    <x v="6"/>
  </r>
  <r>
    <s v="JN120S"/>
    <s v="JUNDIAI"/>
    <s v="JAI"/>
    <s v="JAI"/>
    <m/>
    <x v="14"/>
    <x v="1"/>
    <d v="2017-11-13T00:00:00"/>
    <d v="2017-11-29T00:00:00"/>
    <x v="6"/>
  </r>
  <r>
    <s v="BAAH01"/>
    <s v="BARUERI"/>
    <s v="Q2"/>
    <n v="11"/>
    <m/>
    <x v="3"/>
    <x v="1"/>
    <d v="2017-11-17T00:00:00"/>
    <d v="2017-11-29T00:00:00"/>
    <x v="1"/>
  </r>
  <r>
    <s v="SLSNMP01"/>
    <s v="SANTANA DE PARNAIBA"/>
    <s v="Q2"/>
    <n v="11"/>
    <m/>
    <x v="1"/>
    <x v="1"/>
    <d v="2017-11-29T00:00:00"/>
    <d v="2017-11-29T00:00:00"/>
    <x v="1"/>
  </r>
  <r>
    <s v="BAAH08"/>
    <s v="BARUERI"/>
    <s v="Q2"/>
    <n v="11"/>
    <m/>
    <x v="3"/>
    <x v="1"/>
    <d v="2017-12-01T00:00:00"/>
    <d v="2017-12-06T00:00:00"/>
    <x v="1"/>
  </r>
  <r>
    <s v="FRSR01"/>
    <s v="CAJAMAR"/>
    <s v="Q2"/>
    <n v="11"/>
    <m/>
    <x v="1"/>
    <x v="1"/>
    <d v="2017-12-04T00:00:00"/>
    <d v="2017-12-06T00:00:00"/>
    <x v="1"/>
  </r>
  <r>
    <s v="DDVM02"/>
    <s v="DIADEMA"/>
    <s v="Q4"/>
    <n v="11"/>
    <m/>
    <x v="15"/>
    <x v="1"/>
    <d v="2017-11-13T00:00:00"/>
    <d v="2017-11-16T00:00:00"/>
    <x v="3"/>
  </r>
  <r>
    <s v="MABE02"/>
    <s v="MAUA"/>
    <s v="Q4"/>
    <n v="11"/>
    <m/>
    <x v="9"/>
    <x v="1"/>
    <d v="2017-11-14T00:00:00"/>
    <d v="2017-12-06T00:00:00"/>
    <x v="3"/>
  </r>
  <r>
    <s v="MABE04"/>
    <s v="MAUA"/>
    <s v="Q4"/>
    <n v="11"/>
    <m/>
    <x v="9"/>
    <x v="1"/>
    <d v="2017-11-27T00:00:00"/>
    <d v="2017-11-29T00:00:00"/>
    <x v="3"/>
  </r>
  <r>
    <s v="GRAM01"/>
    <s v="GUARULHOS"/>
    <s v="Q1"/>
    <n v="11"/>
    <m/>
    <x v="2"/>
    <x v="1"/>
    <s v="S/ ACESSO"/>
    <s v="S/ ACESSO"/>
    <x v="2"/>
  </r>
  <r>
    <s v="GRCM03"/>
    <s v="GUARULHOS"/>
    <s v="Q1"/>
    <n v="11"/>
    <m/>
    <x v="6"/>
    <x v="1"/>
    <s v="S/ ACESSO"/>
    <s v="S/ ACESSO"/>
    <x v="2"/>
  </r>
  <r>
    <s v="ISJJ02"/>
    <s v="ITAPECERICA DA SERRA"/>
    <s v="Q3"/>
    <n v="11"/>
    <m/>
    <x v="11"/>
    <x v="1"/>
    <d v="2017-12-01T00:00:00"/>
    <d v="2017-12-06T00:00:00"/>
    <x v="4"/>
  </r>
  <r>
    <s v="MCBB01"/>
    <s v="MOGI DAS CRUZES"/>
    <s v="Q1"/>
    <n v="11"/>
    <m/>
    <x v="5"/>
    <x v="1"/>
    <d v="2017-11-14T00:00:00"/>
    <d v="2017-11-16T00:00:00"/>
    <x v="2"/>
  </r>
  <r>
    <s v="MCRI01"/>
    <s v="MOGI DAS CRUZES"/>
    <s v="Q1"/>
    <n v="11"/>
    <m/>
    <x v="5"/>
    <x v="1"/>
    <d v="2017-11-17T00:00:00"/>
    <d v="2017-11-22T00:00:00"/>
    <x v="2"/>
  </r>
  <r>
    <s v="MCVB01"/>
    <s v="MOGI DAS CRUZES"/>
    <s v="Q1"/>
    <n v="11"/>
    <m/>
    <x v="5"/>
    <x v="1"/>
    <d v="2017-11-22T00:00:00"/>
    <d v="2017-11-22T00:00:00"/>
    <x v="2"/>
  </r>
  <r>
    <s v="MCVL01"/>
    <s v="MOGI DAS CRUZES"/>
    <s v="Q1"/>
    <n v="11"/>
    <m/>
    <x v="6"/>
    <x v="1"/>
    <d v="2017-11-22T00:00:00"/>
    <d v="2017-11-29T00:00:00"/>
    <x v="2"/>
  </r>
  <r>
    <s v="ITVL01"/>
    <s v="ITU"/>
    <s v="Q2"/>
    <n v="11"/>
    <m/>
    <x v="7"/>
    <x v="1"/>
    <d v="2017-12-04T00:00:00"/>
    <d v="2017-12-06T00:00:00"/>
    <x v="1"/>
  </r>
  <r>
    <s v="RPIT02"/>
    <s v="RIBEIRAO PIRES"/>
    <s v="Q4"/>
    <n v="11"/>
    <m/>
    <x v="15"/>
    <x v="1"/>
    <d v="2017-11-21T00:00:00"/>
    <d v="2017-11-22T00:00:00"/>
    <x v="3"/>
  </r>
  <r>
    <s v="SP5922"/>
    <s v="MAIRINQUE"/>
    <s v="Q2"/>
    <n v="11"/>
    <m/>
    <x v="7"/>
    <x v="1"/>
    <d v="2017-12-04T00:00:00"/>
    <d v="2017-12-06T00:00:00"/>
    <x v="1"/>
  </r>
  <r>
    <s v="SBFZ01"/>
    <s v="SAO BERNARDO DO CAMPO"/>
    <s v="Q4"/>
    <n v="11"/>
    <m/>
    <x v="10"/>
    <x v="1"/>
    <d v="2017-11-28T00:00:00"/>
    <d v="2017-11-29T00:00:00"/>
    <x v="3"/>
  </r>
  <r>
    <s v="SBJA01"/>
    <s v="SAO BERNARDO DO CAMPO"/>
    <s v="Q4"/>
    <n v="11"/>
    <m/>
    <x v="10"/>
    <x v="1"/>
    <d v="2017-11-20T00:00:00"/>
    <d v="2017-12-06T00:00:00"/>
    <x v="3"/>
  </r>
  <r>
    <s v="SLSPCB03"/>
    <s v="SAO PAULO"/>
    <s v="Q3"/>
    <n v="11"/>
    <m/>
    <x v="12"/>
    <x v="1"/>
    <d v="2017-11-24T00:00:00"/>
    <d v="2017-11-29T00:00:00"/>
    <x v="4"/>
  </r>
  <r>
    <s v="SLSPCD06"/>
    <s v="SAO PAULO"/>
    <s v="Q3"/>
    <n v="11"/>
    <m/>
    <x v="11"/>
    <x v="1"/>
    <d v="2017-12-01T00:00:00"/>
    <d v="2017-12-06T00:00:00"/>
    <x v="4"/>
  </r>
  <r>
    <s v="SLSPGR03"/>
    <s v="SAO PAULO"/>
    <s v="Q3"/>
    <n v="11"/>
    <m/>
    <x v="16"/>
    <x v="1"/>
    <d v="2017-11-27T00:00:00"/>
    <d v="2017-12-06T00:00:00"/>
    <x v="4"/>
  </r>
  <r>
    <s v="SP3129"/>
    <s v="SAO PAULO"/>
    <s v="Q1"/>
    <n v="11"/>
    <m/>
    <x v="2"/>
    <x v="1"/>
    <d v="2017-11-29T00:00:00"/>
    <d v="2017-12-06T00:00:00"/>
    <x v="2"/>
  </r>
  <r>
    <s v="SLSPSM02"/>
    <s v="SAO PAULO"/>
    <s v="Q3"/>
    <n v="11"/>
    <m/>
    <x v="12"/>
    <x v="1"/>
    <d v="2017-11-22T00:00:00"/>
    <d v="2017-12-06T00:00:00"/>
    <x v="4"/>
  </r>
  <r>
    <s v="MOBI01"/>
    <s v="MONGAGUA"/>
    <s v="STS"/>
    <n v="13"/>
    <m/>
    <x v="17"/>
    <x v="1"/>
    <d v="2017-11-24T00:00:00"/>
    <d v="2017-11-29T00:00:00"/>
    <x v="5"/>
  </r>
  <r>
    <s v="MUCT01"/>
    <s v="MIRACATU"/>
    <s v="STS"/>
    <n v="13"/>
    <m/>
    <x v="13"/>
    <x v="1"/>
    <d v="2017-11-16T00:00:00"/>
    <d v="2017-11-29T00:00:00"/>
    <x v="5"/>
  </r>
  <r>
    <s v="MURD04"/>
    <s v="MIRACATU"/>
    <s v="STS"/>
    <n v="13"/>
    <m/>
    <x v="13"/>
    <x v="1"/>
    <d v="2017-11-16T00:00:00"/>
    <d v="2017-11-22T00:00:00"/>
    <x v="5"/>
  </r>
  <r>
    <s v="MURD05"/>
    <s v="MIRACATU"/>
    <s v="STS"/>
    <n v="13"/>
    <m/>
    <x v="13"/>
    <x v="1"/>
    <d v="2017-11-16T00:00:00"/>
    <d v="2017-11-22T00:00:00"/>
    <x v="5"/>
  </r>
  <r>
    <s v="PGCA01"/>
    <s v="PRAIA GRANDE"/>
    <s v="STS"/>
    <n v="13"/>
    <m/>
    <x v="18"/>
    <x v="1"/>
    <d v="2017-11-24T00:00:00"/>
    <d v="2017-12-06T00:00:00"/>
    <x v="5"/>
  </r>
  <r>
    <s v="JNJG01"/>
    <s v="JUNDIAI"/>
    <s v="JAI"/>
    <s v="JAI"/>
    <m/>
    <x v="14"/>
    <x v="1"/>
    <d v="2017-11-13T00:00:00"/>
    <d v="2017-11-29T00:00:00"/>
    <x v="6"/>
  </r>
  <r>
    <s v="JNPC01"/>
    <s v="JUNDIAI"/>
    <s v="JAI"/>
    <s v="JAI"/>
    <m/>
    <x v="14"/>
    <x v="1"/>
    <d v="2017-11-29T00:00:00"/>
    <d v="2017-12-06T00:00:00"/>
    <x v="6"/>
  </r>
  <r>
    <s v="JNPS01"/>
    <s v="JUNDIAI"/>
    <s v="JAI"/>
    <s v="JAI"/>
    <m/>
    <x v="14"/>
    <x v="1"/>
    <d v="2017-11-21T00:00:00"/>
    <d v="2017-12-06T00:00:00"/>
    <x v="6"/>
  </r>
  <r>
    <s v="SLVPJB01"/>
    <s v="JUNDIAI"/>
    <s v="JAI"/>
    <s v="JAI"/>
    <m/>
    <x v="14"/>
    <x v="1"/>
    <d v="2017-11-22T00:00:00"/>
    <d v="2017-11-29T00:00:00"/>
    <x v="6"/>
  </r>
  <r>
    <s v="JNSH01"/>
    <s v="JUNDIAI"/>
    <s v="JAI"/>
    <s v="JAI"/>
    <m/>
    <x v="14"/>
    <x v="1"/>
    <d v="2017-11-13T00:00:00"/>
    <d v="2017-11-16T00:00:00"/>
    <x v="6"/>
  </r>
  <r>
    <s v="OSJB01"/>
    <s v="BARUERI"/>
    <s v="Q2"/>
    <n v="11"/>
    <m/>
    <x v="3"/>
    <x v="1"/>
    <d v="2017-11-29T00:00:00"/>
    <d v="2017-11-29T00:00:00"/>
    <x v="1"/>
  </r>
  <r>
    <s v="CMVN01"/>
    <s v="CAJAMAR"/>
    <s v="Q2"/>
    <n v="11"/>
    <m/>
    <x v="1"/>
    <x v="1"/>
    <d v="2017-12-04T00:00:00"/>
    <d v="2017-12-06T00:00:00"/>
    <x v="1"/>
  </r>
  <r>
    <s v="COJS01"/>
    <s v="COTIA"/>
    <s v="Q2"/>
    <n v="11"/>
    <m/>
    <x v="7"/>
    <x v="1"/>
    <d v="2017-11-21T00:00:00"/>
    <d v="2017-12-06T00:00:00"/>
    <x v="1"/>
  </r>
  <r>
    <s v="DDPJ01"/>
    <s v="DIADEMA"/>
    <s v="Q4"/>
    <n v="11"/>
    <m/>
    <x v="15"/>
    <x v="1"/>
    <d v="2017-11-13T00:00:00"/>
    <d v="2017-11-16T00:00:00"/>
    <x v="3"/>
  </r>
  <r>
    <s v="MAJM01"/>
    <s v="MAUA"/>
    <s v="Q4"/>
    <n v="11"/>
    <m/>
    <x v="9"/>
    <x v="1"/>
    <d v="2017-11-10T00:00:00"/>
    <d v="2017-11-16T00:00:00"/>
    <x v="3"/>
  </r>
  <r>
    <s v="EBJF01"/>
    <s v="EMBU DAS ARTES"/>
    <s v="Q3"/>
    <n v="11"/>
    <m/>
    <x v="12"/>
    <x v="1"/>
    <d v="2017-11-21T00:00:00"/>
    <d v="2017-12-06T00:00:00"/>
    <x v="4"/>
  </r>
  <r>
    <s v="EBJS01"/>
    <s v="EMBU DAS ARTES"/>
    <s v="Q3"/>
    <n v="11"/>
    <m/>
    <x v="19"/>
    <x v="1"/>
    <d v="2017-11-21T00:00:00"/>
    <d v="2017-11-29T00:00:00"/>
    <x v="4"/>
  </r>
  <r>
    <s v="EBJS05"/>
    <s v="EMBU DAS ARTES"/>
    <s v="Q3"/>
    <n v="11"/>
    <m/>
    <x v="12"/>
    <x v="1"/>
    <d v="2017-11-10T00:00:00"/>
    <d v="2017-11-22T00:00:00"/>
    <x v="4"/>
  </r>
  <r>
    <s v="EBJS09"/>
    <s v="EMBU DAS ARTES"/>
    <s v="Q3"/>
    <n v="11"/>
    <m/>
    <x v="19"/>
    <x v="1"/>
    <d v="2017-11-20T00:00:00"/>
    <d v="2017-11-22T00:00:00"/>
    <x v="4"/>
  </r>
  <r>
    <s v="EBSM02"/>
    <s v="EMBU DAS ARTES"/>
    <s v="Q3"/>
    <n v="11"/>
    <m/>
    <x v="16"/>
    <x v="1"/>
    <d v="2017-11-30T00:00:00"/>
    <d v="2017-12-06T00:00:00"/>
    <x v="4"/>
  </r>
  <r>
    <s v="FVPD03"/>
    <s v="FERRAZ DE VASCONCELOS"/>
    <s v="Q1"/>
    <n v="11"/>
    <m/>
    <x v="2"/>
    <x v="1"/>
    <d v="2017-11-16T00:00:00"/>
    <d v="2017-11-16T00:00:00"/>
    <x v="2"/>
  </r>
  <r>
    <s v="FVSM01"/>
    <s v="FERRAZ DE VASCONCELOS"/>
    <s v="Q1"/>
    <n v="11"/>
    <m/>
    <x v="6"/>
    <x v="1"/>
    <d v="2017-11-16T00:00:00"/>
    <d v="2017-11-16T00:00:00"/>
    <x v="2"/>
  </r>
  <r>
    <s v="GRCB01"/>
    <s v="GUARULHOS"/>
    <s v="Q1"/>
    <n v="11"/>
    <m/>
    <x v="20"/>
    <x v="1"/>
    <d v="2017-11-10T00:00:00"/>
    <d v="2017-11-16T00:00:00"/>
    <x v="2"/>
  </r>
  <r>
    <s v="GRCI03"/>
    <s v="GUARULHOS"/>
    <s v="Q1"/>
    <n v="11"/>
    <m/>
    <x v="20"/>
    <x v="1"/>
    <d v="2017-11-10T00:00:00"/>
    <d v="2017-11-16T00:00:00"/>
    <x v="2"/>
  </r>
  <r>
    <s v="GRJT01"/>
    <s v="GUARULHOS"/>
    <s v="Q1"/>
    <n v="11"/>
    <m/>
    <x v="2"/>
    <x v="1"/>
    <d v="2017-11-17T00:00:00"/>
    <d v="2017-11-29T00:00:00"/>
    <x v="2"/>
  </r>
  <r>
    <s v="GRSD01"/>
    <s v="GUARULHOS"/>
    <s v="Q1"/>
    <n v="11"/>
    <m/>
    <x v="2"/>
    <x v="1"/>
    <d v="2017-11-22T00:00:00"/>
    <d v="2017-12-06T00:00:00"/>
    <x v="2"/>
  </r>
  <r>
    <s v="GRVA02"/>
    <s v="GUARULHOS"/>
    <s v="Q1"/>
    <n v="11"/>
    <m/>
    <x v="2"/>
    <x v="1"/>
    <d v="2017-11-24T00:00:00"/>
    <d v="2017-12-06T00:00:00"/>
    <x v="2"/>
  </r>
  <r>
    <s v="GRVB01"/>
    <s v="GUARULHOS"/>
    <s v="Q1"/>
    <n v="11"/>
    <m/>
    <x v="5"/>
    <x v="1"/>
    <d v="2017-11-27T00:00:00"/>
    <d v="2017-12-06T00:00:00"/>
    <x v="2"/>
  </r>
  <r>
    <s v="GRVC01"/>
    <s v="GUARULHOS"/>
    <s v="Q1"/>
    <n v="11"/>
    <m/>
    <x v="20"/>
    <x v="1"/>
    <d v="2017-11-24T00:00:00"/>
    <d v="2017-11-29T00:00:00"/>
    <x v="2"/>
  </r>
  <r>
    <s v="GRVC02"/>
    <s v="GUARULHOS"/>
    <s v="Q1"/>
    <n v="11"/>
    <m/>
    <x v="20"/>
    <x v="1"/>
    <d v="2017-11-24T00:00:00"/>
    <d v="2017-11-29T00:00:00"/>
    <x v="2"/>
  </r>
  <r>
    <s v="IQMB01"/>
    <s v="ITAQUAQUECETUBA"/>
    <s v="Q1"/>
    <n v="11"/>
    <m/>
    <x v="6"/>
    <x v="1"/>
    <d v="2017-11-13T00:00:00"/>
    <d v="2017-11-16T00:00:00"/>
    <x v="2"/>
  </r>
  <r>
    <s v="MCVP01"/>
    <s v="MOGI DAS CRUZES"/>
    <s v="Q1"/>
    <n v="11"/>
    <m/>
    <x v="5"/>
    <x v="1"/>
    <d v="2017-11-24T00:00:00"/>
    <d v="2017-11-29T00:00:00"/>
    <x v="2"/>
  </r>
  <r>
    <s v="ISRB01"/>
    <s v="ITAPECERICA DA SERRA"/>
    <s v="Q3"/>
    <n v="11"/>
    <m/>
    <x v="11"/>
    <x v="1"/>
    <d v="2017-11-29T00:00:00"/>
    <d v="2017-11-29T00:00:00"/>
    <x v="4"/>
  </r>
  <r>
    <s v="ISSH01"/>
    <s v="ITAPECERICA DA SERRA"/>
    <s v="Q3"/>
    <n v="11"/>
    <m/>
    <x v="19"/>
    <x v="1"/>
    <d v="2017-11-21T00:00:00"/>
    <d v="2017-11-22T00:00:00"/>
    <x v="4"/>
  </r>
  <r>
    <s v="IPJP01"/>
    <s v="ITAPEVI"/>
    <s v="Q2"/>
    <n v="11"/>
    <m/>
    <x v="21"/>
    <x v="1"/>
    <d v="2017-11-10T00:00:00"/>
    <d v="2017-11-29T00:00:00"/>
    <x v="1"/>
  </r>
  <r>
    <s v="MAJV02"/>
    <s v="MAUA"/>
    <s v="Q4"/>
    <n v="11"/>
    <m/>
    <x v="9"/>
    <x v="1"/>
    <d v="2017-11-08T00:00:00"/>
    <d v="2017-11-22T00:00:00"/>
    <x v="3"/>
  </r>
  <r>
    <s v="MAJV03"/>
    <s v="MAUA"/>
    <s v="Q4"/>
    <n v="11"/>
    <m/>
    <x v="9"/>
    <x v="1"/>
    <d v="2017-11-14T00:00:00"/>
    <d v="2017-12-06T00:00:00"/>
    <x v="3"/>
  </r>
  <r>
    <s v="MAMM01"/>
    <s v="MAUA"/>
    <s v="Q4"/>
    <n v="11"/>
    <m/>
    <x v="9"/>
    <x v="1"/>
    <d v="2017-12-01T00:00:00"/>
    <d v="2017-12-06T00:00:00"/>
    <x v="3"/>
  </r>
  <r>
    <s v="MAMM02"/>
    <s v="MAUA"/>
    <s v="Q4"/>
    <n v="11"/>
    <m/>
    <x v="9"/>
    <x v="1"/>
    <d v="2017-11-14T00:00:00"/>
    <d v="2017-11-29T00:00:00"/>
    <x v="3"/>
  </r>
  <r>
    <s v="MAMM03"/>
    <s v="MAUA"/>
    <s v="Q4"/>
    <n v="11"/>
    <m/>
    <x v="9"/>
    <x v="1"/>
    <d v="2017-11-17T00:00:00"/>
    <d v="2017-11-22T00:00:00"/>
    <x v="3"/>
  </r>
  <r>
    <s v="MASJ01"/>
    <s v="RIBEIRAO PIRES"/>
    <s v="Q4"/>
    <n v="11"/>
    <m/>
    <x v="9"/>
    <x v="1"/>
    <d v="2017-11-22T00:00:00"/>
    <d v="2017-11-29T00:00:00"/>
    <x v="3"/>
  </r>
  <r>
    <s v="MAVA02"/>
    <s v="MAUA"/>
    <s v="Q4"/>
    <n v="11"/>
    <m/>
    <x v="9"/>
    <x v="1"/>
    <d v="2017-11-17T00:00:00"/>
    <d v="2017-11-22T00:00:00"/>
    <x v="3"/>
  </r>
  <r>
    <s v="RPIT01"/>
    <s v="RIBEIRAO PIRES"/>
    <s v="Q4"/>
    <n v="11"/>
    <m/>
    <x v="9"/>
    <x v="1"/>
    <d v="2017-11-27T00:00:00"/>
    <d v="2017-12-06T00:00:00"/>
    <x v="3"/>
  </r>
  <r>
    <s v="SBBN01"/>
    <s v="SAO BERNARDO DO CAMPO"/>
    <s v="Q4"/>
    <n v="11"/>
    <m/>
    <x v="10"/>
    <x v="1"/>
    <d v="2017-11-27T00:00:00"/>
    <d v="2017-12-06T00:00:00"/>
    <x v="3"/>
  </r>
  <r>
    <s v="SBBT01"/>
    <s v="SAO BERNARDO DO CAMPO"/>
    <s v="Q4"/>
    <n v="11"/>
    <m/>
    <x v="10"/>
    <x v="1"/>
    <d v="2017-11-27T00:00:00"/>
    <d v="2017-12-06T00:00:00"/>
    <x v="3"/>
  </r>
  <r>
    <s v="SBJR01"/>
    <s v="SAO BERNARDO DO CAMPO"/>
    <s v="Q4"/>
    <n v="11"/>
    <m/>
    <x v="22"/>
    <x v="1"/>
    <d v="2017-11-09T00:00:00"/>
    <d v="2017-11-16T00:00:00"/>
    <x v="3"/>
  </r>
  <r>
    <s v="SLSPBU02"/>
    <s v="SAO PAULO"/>
    <s v="Q3"/>
    <n v="11"/>
    <m/>
    <x v="12"/>
    <x v="1"/>
    <d v="2017-11-22T00:00:00"/>
    <d v="2017-11-29T00:00:00"/>
    <x v="4"/>
  </r>
  <r>
    <s v="SLSPBU03"/>
    <s v="SAO PAULO"/>
    <s v="Q3"/>
    <n v="11"/>
    <m/>
    <x v="23"/>
    <x v="1"/>
    <d v="2017-11-20T00:00:00"/>
    <d v="2017-11-22T00:00:00"/>
    <x v="4"/>
  </r>
  <r>
    <s v="SLSPBU04"/>
    <s v="SAO PAULO"/>
    <s v="Q3"/>
    <n v="11"/>
    <m/>
    <x v="23"/>
    <x v="1"/>
    <d v="2017-11-20T00:00:00"/>
    <d v="2017-11-29T00:00:00"/>
    <x v="4"/>
  </r>
  <r>
    <s v="SLSPBU11"/>
    <s v="SAO PAULO"/>
    <s v="Q3"/>
    <n v="11"/>
    <m/>
    <x v="23"/>
    <x v="1"/>
    <d v="2017-11-21T00:00:00"/>
    <d v="2017-11-22T00:00:00"/>
    <x v="4"/>
  </r>
  <r>
    <s v="SLSPCB04"/>
    <s v="SAO PAULO"/>
    <s v="Q3"/>
    <n v="11"/>
    <m/>
    <x v="16"/>
    <x v="1"/>
    <d v="2017-11-29T00:00:00"/>
    <d v="2017-12-06T00:00:00"/>
    <x v="4"/>
  </r>
  <r>
    <s v="SLSPCB05"/>
    <s v="SAO PAULO"/>
    <s v="Q3"/>
    <n v="11"/>
    <m/>
    <x v="12"/>
    <x v="1"/>
    <d v="2017-11-24T00:00:00"/>
    <d v="2017-11-29T00:00:00"/>
    <x v="4"/>
  </r>
  <r>
    <s v="SLSPCB07"/>
    <s v="SAO PAULO"/>
    <s v="Q3"/>
    <n v="11"/>
    <m/>
    <x v="16"/>
    <x v="1"/>
    <d v="2017-11-29T00:00:00"/>
    <d v="2017-12-06T00:00:00"/>
    <x v="4"/>
  </r>
  <r>
    <s v="SLSPCG04"/>
    <s v="SAO PAULO"/>
    <s v="Q3"/>
    <n v="11"/>
    <m/>
    <x v="16"/>
    <x v="1"/>
    <d v="2017-11-21T00:00:00"/>
    <d v="2017-11-29T00:00:00"/>
    <x v="4"/>
  </r>
  <r>
    <s v="SLSPCL02"/>
    <s v="SAO PAULO"/>
    <s v="Q3"/>
    <n v="11"/>
    <m/>
    <x v="19"/>
    <x v="1"/>
    <d v="2017-11-21T00:00:00"/>
    <d v="2017-12-06T00:00:00"/>
    <x v="4"/>
  </r>
  <r>
    <s v="SP3523"/>
    <s v="SAO PAULO"/>
    <s v="Q1"/>
    <n v="11"/>
    <m/>
    <x v="20"/>
    <x v="1"/>
    <d v="2017-11-30T00:00:00"/>
    <d v="2017-12-06T00:00:00"/>
    <x v="2"/>
  </r>
  <r>
    <s v="SLDDVC03"/>
    <s v="DIADEMA"/>
    <s v="Q4"/>
    <n v="11"/>
    <m/>
    <x v="15"/>
    <x v="1"/>
    <d v="2017-11-16T00:00:00"/>
    <d v="2017-11-22T00:00:00"/>
    <x v="3"/>
  </r>
  <r>
    <s v="SLDDJM01"/>
    <s v="DIADEMA"/>
    <s v="Q4"/>
    <n v="11"/>
    <m/>
    <x v="15"/>
    <x v="1"/>
    <d v="2017-11-14T00:00:00"/>
    <d v="2017-11-22T00:00:00"/>
    <x v="3"/>
  </r>
  <r>
    <s v="SLMABE08"/>
    <s v="MAUA"/>
    <s v="Q4"/>
    <n v="11"/>
    <m/>
    <x v="9"/>
    <x v="1"/>
    <d v="2017-11-06T00:00:00"/>
    <d v="2017-11-16T00:00:00"/>
    <x v="3"/>
  </r>
  <r>
    <s v="SP8434"/>
    <s v="MAUA"/>
    <s v="Q4"/>
    <n v="11"/>
    <m/>
    <x v="9"/>
    <x v="1"/>
    <d v="2017-11-08T00:00:00"/>
    <d v="2017-11-16T00:00:00"/>
    <x v="3"/>
  </r>
  <r>
    <s v="SLMAJD01"/>
    <s v="MAUA"/>
    <s v="Q4"/>
    <n v="11"/>
    <m/>
    <x v="9"/>
    <x v="1"/>
    <d v="2017-11-14T00:00:00"/>
    <d v="2017-11-22T00:00:00"/>
    <x v="3"/>
  </r>
  <r>
    <s v="SP8438"/>
    <s v="MAUA"/>
    <s v="Q4"/>
    <n v="11"/>
    <m/>
    <x v="9"/>
    <x v="1"/>
    <d v="2017-11-29T00:00:00"/>
    <d v="2017-12-06T00:00:00"/>
    <x v="3"/>
  </r>
  <r>
    <s v="SP5450"/>
    <s v="EMBU DAS ARTES"/>
    <s v="Q3"/>
    <n v="11"/>
    <m/>
    <x v="19"/>
    <x v="1"/>
    <d v="2017-11-10T00:00:00"/>
    <d v="2017-11-22T00:00:00"/>
    <x v="4"/>
  </r>
  <r>
    <s v="SLSP052M"/>
    <s v="GUARULHOS"/>
    <s v="Q1"/>
    <n v="11"/>
    <m/>
    <x v="5"/>
    <x v="1"/>
    <s v="S/ ACESSO"/>
    <s v="S/ ACESSO"/>
    <x v="2"/>
  </r>
  <r>
    <s v="SLSP051M"/>
    <s v="GUARULHOS"/>
    <s v="Q1"/>
    <n v="11"/>
    <m/>
    <x v="5"/>
    <x v="1"/>
    <s v="S/ ACESSO"/>
    <s v="S/ ACESSO"/>
    <x v="2"/>
  </r>
  <r>
    <s v="SLSP053M"/>
    <s v="GUARULHOS"/>
    <s v="Q1"/>
    <n v="11"/>
    <m/>
    <x v="6"/>
    <x v="1"/>
    <d v="2017-11-24T00:00:00"/>
    <d v="2017-11-29T00:00:00"/>
    <x v="2"/>
  </r>
  <r>
    <s v="EBSMRP"/>
    <s v="EMBU DAS ARTES"/>
    <s v="Q3"/>
    <n v="11"/>
    <m/>
    <x v="19"/>
    <x v="1"/>
    <d v="2017-11-21T00:00:00"/>
    <d v="2017-11-22T00:00:00"/>
    <x v="4"/>
  </r>
  <r>
    <s v="SP5624"/>
    <s v="ITAPECERICA DA SERRA"/>
    <s v="Q3"/>
    <n v="11"/>
    <m/>
    <x v="19"/>
    <x v="1"/>
    <d v="2017-12-01T00:00:00"/>
    <d v="2017-12-06T00:00:00"/>
    <x v="4"/>
  </r>
  <r>
    <s v="MURD10"/>
    <s v="MIRACATU"/>
    <s v="STS"/>
    <n v="13"/>
    <m/>
    <x v="13"/>
    <x v="1"/>
    <d v="2017-11-16T00:00:00"/>
    <d v="2017-11-22T00:00:00"/>
    <x v="5"/>
  </r>
  <r>
    <s v="PRBE01"/>
    <s v="PERUIBE"/>
    <s v="STS"/>
    <n v="13"/>
    <m/>
    <x v="17"/>
    <x v="1"/>
    <d v="2017-11-13T00:00:00"/>
    <d v="2017-12-06T00:00:00"/>
    <x v="5"/>
  </r>
  <r>
    <s v="BAAH06"/>
    <s v="BARUERI"/>
    <s v="Q2"/>
    <n v="11"/>
    <m/>
    <x v="3"/>
    <x v="1"/>
    <s v="S/ ACESSO"/>
    <s v="S/ ACESSO"/>
    <x v="1"/>
  </r>
  <r>
    <s v="BAPC02"/>
    <s v="BARUERI"/>
    <s v="Q2"/>
    <n v="11"/>
    <m/>
    <x v="21"/>
    <x v="1"/>
    <d v="2017-11-06T00:00:00"/>
    <d v="2017-11-29T00:00:00"/>
    <x v="1"/>
  </r>
  <r>
    <s v="BAVN01"/>
    <s v="BARUERI"/>
    <s v="Q2"/>
    <n v="11"/>
    <m/>
    <x v="21"/>
    <x v="1"/>
    <d v="2017-11-06T00:00:00"/>
    <d v="2017-11-29T00:00:00"/>
    <x v="1"/>
  </r>
  <r>
    <s v="CRBS01"/>
    <s v="CARAPICUIBA"/>
    <s v="Q2"/>
    <n v="11"/>
    <m/>
    <x v="3"/>
    <x v="1"/>
    <d v="2017-11-21T00:00:00"/>
    <d v="2017-11-29T00:00:00"/>
    <x v="1"/>
  </r>
  <r>
    <s v="CRVH01"/>
    <s v="CARAPICUIBA"/>
    <s v="Q2"/>
    <n v="11"/>
    <m/>
    <x v="3"/>
    <x v="1"/>
    <d v="2017-11-14T00:00:00"/>
    <d v="2017-11-29T00:00:00"/>
    <x v="1"/>
  </r>
  <r>
    <s v="CRBS02"/>
    <s v="CARAPICUIBA"/>
    <s v="Q2"/>
    <n v="11"/>
    <m/>
    <x v="7"/>
    <x v="1"/>
    <d v="2017-11-13T00:00:00"/>
    <d v="2017-12-06T00:00:00"/>
    <x v="1"/>
  </r>
  <r>
    <s v="CRVM02"/>
    <s v="CARAPICUIBA"/>
    <s v="Q2"/>
    <n v="11"/>
    <m/>
    <x v="7"/>
    <x v="1"/>
    <d v="2017-11-13T00:00:00"/>
    <d v="2017-12-06T00:00:00"/>
    <x v="1"/>
  </r>
  <r>
    <s v="CRBS03"/>
    <s v="CARAPICUIBA"/>
    <s v="Q2"/>
    <n v="11"/>
    <m/>
    <x v="7"/>
    <x v="1"/>
    <s v="S/ ACESSO"/>
    <s v="S/ ACESSO"/>
    <x v="1"/>
  </r>
  <r>
    <s v="SP5118"/>
    <s v="CARAPICUIBA"/>
    <s v="Q2"/>
    <n v="11"/>
    <m/>
    <x v="7"/>
    <x v="1"/>
    <s v="S/ ACESSO"/>
    <s v="S/ ACESSO"/>
    <x v="1"/>
  </r>
  <r>
    <s v="COJP02"/>
    <s v="COTIA"/>
    <s v="Q2"/>
    <n v="11"/>
    <m/>
    <x v="8"/>
    <x v="1"/>
    <d v="2017-11-06T00:00:00"/>
    <d v="2017-12-06T00:00:00"/>
    <x v="1"/>
  </r>
  <r>
    <s v="DDSN02"/>
    <s v="DIADEMA"/>
    <s v="Q4"/>
    <n v="11"/>
    <m/>
    <x v="15"/>
    <x v="1"/>
    <d v="2017-11-10T00:00:00"/>
    <d v="2017-11-16T00:00:00"/>
    <x v="3"/>
  </r>
  <r>
    <s v="DDVC01"/>
    <s v="DIADEMA"/>
    <s v="Q4"/>
    <n v="11"/>
    <m/>
    <x v="15"/>
    <x v="1"/>
    <d v="2017-11-07T00:00:00"/>
    <d v="2017-11-22T00:00:00"/>
    <x v="3"/>
  </r>
  <r>
    <s v="EBJS02"/>
    <s v="EMBU DAS ARTES"/>
    <s v="Q3"/>
    <n v="11"/>
    <m/>
    <x v="12"/>
    <x v="1"/>
    <d v="2017-11-10T00:00:00"/>
    <d v="2017-11-22T00:00:00"/>
    <x v="4"/>
  </r>
  <r>
    <s v="GRCM02"/>
    <s v="GUARULHOS"/>
    <s v="Q1"/>
    <n v="11"/>
    <m/>
    <x v="5"/>
    <x v="1"/>
    <s v="S/ ACESSO"/>
    <s v="S/ ACESSO"/>
    <x v="2"/>
  </r>
  <r>
    <s v="GRJD02"/>
    <s v="GUARULHOS"/>
    <s v="Q1"/>
    <n v="11"/>
    <m/>
    <x v="2"/>
    <x v="1"/>
    <d v="2017-11-17T00:00:00"/>
    <d v="2017-11-22T00:00:00"/>
    <x v="2"/>
  </r>
  <r>
    <s v="GRVB02"/>
    <s v="GUARULHOS"/>
    <s v="Q1"/>
    <n v="11"/>
    <m/>
    <x v="2"/>
    <x v="1"/>
    <d v="2017-11-24T00:00:00"/>
    <d v="2017-12-06T00:00:00"/>
    <x v="2"/>
  </r>
  <r>
    <s v="IQJM01"/>
    <s v="ITAQUAQUECETUBA"/>
    <s v="Q1"/>
    <n v="11"/>
    <m/>
    <x v="5"/>
    <x v="1"/>
    <d v="2017-11-13T00:00:00"/>
    <d v="2017-11-16T00:00:00"/>
    <x v="2"/>
  </r>
  <r>
    <s v="ISRP01"/>
    <s v="ITAPECERICA DA SERRA"/>
    <s v="Q3"/>
    <n v="11"/>
    <m/>
    <x v="11"/>
    <x v="1"/>
    <d v="2017-11-30T00:00:00"/>
    <d v="2017-12-06T00:00:00"/>
    <x v="4"/>
  </r>
  <r>
    <s v="SLSPAI01"/>
    <s v="SAO PAULO"/>
    <s v="Q3"/>
    <n v="11"/>
    <m/>
    <x v="11"/>
    <x v="1"/>
    <d v="2017-11-24T00:00:00"/>
    <d v="2017-11-29T00:00:00"/>
    <x v="4"/>
  </r>
  <r>
    <s v="SLSPAI02"/>
    <s v="SAO PAULO"/>
    <s v="Q3"/>
    <n v="11"/>
    <m/>
    <x v="11"/>
    <x v="1"/>
    <d v="2017-11-24T00:00:00"/>
    <d v="2017-12-06T00:00:00"/>
    <x v="4"/>
  </r>
  <r>
    <s v="SLSPAI03"/>
    <s v="SAO PAULO"/>
    <s v="Q3"/>
    <n v="11"/>
    <m/>
    <x v="23"/>
    <x v="1"/>
    <d v="2017-11-21T00:00:00"/>
    <d v="2017-11-22T00:00:00"/>
    <x v="4"/>
  </r>
  <r>
    <s v="MAVA03"/>
    <s v="MAUA"/>
    <s v="Q4"/>
    <n v="11"/>
    <m/>
    <x v="9"/>
    <x v="1"/>
    <d v="2017-11-29T00:00:00"/>
    <d v="2017-12-06T00:00:00"/>
    <x v="3"/>
  </r>
  <r>
    <s v="RPJB01"/>
    <s v="RIBEIRAO PIRES"/>
    <s v="Q4"/>
    <n v="11"/>
    <m/>
    <x v="9"/>
    <x v="1"/>
    <d v="2017-11-27T00:00:00"/>
    <d v="2017-12-06T00:00:00"/>
    <x v="3"/>
  </r>
  <r>
    <s v="SACM01"/>
    <s v="SANTO ANDRE"/>
    <s v="Q4"/>
    <n v="11"/>
    <m/>
    <x v="10"/>
    <x v="1"/>
    <d v="2017-11-29T00:00:00"/>
    <d v="2017-12-06T00:00:00"/>
    <x v="3"/>
  </r>
  <r>
    <s v="SLSPCB12"/>
    <s v="SAO PAULO"/>
    <s v="Q3"/>
    <n v="11"/>
    <m/>
    <x v="12"/>
    <x v="1"/>
    <d v="2017-11-27T00:00:00"/>
    <d v="2017-12-06T00:00:00"/>
    <x v="4"/>
  </r>
  <r>
    <s v="SLSPCD02"/>
    <s v="SAO PAULO"/>
    <s v="Q3"/>
    <n v="11"/>
    <m/>
    <x v="11"/>
    <x v="1"/>
    <d v="2017-11-30T00:00:00"/>
    <d v="2017-12-06T00:00:00"/>
    <x v="4"/>
  </r>
  <r>
    <s v="SLSPCL01"/>
    <s v="SAO PAULO"/>
    <s v="Q3"/>
    <n v="11"/>
    <m/>
    <x v="19"/>
    <x v="1"/>
    <d v="2017-11-20T00:00:00"/>
    <d v="2017-11-22T00:00:00"/>
    <x v="4"/>
  </r>
  <r>
    <s v="SP0508"/>
    <s v="SAO PAULO"/>
    <s v="Q4"/>
    <n v="11"/>
    <m/>
    <x v="15"/>
    <x v="1"/>
    <d v="2017-11-13T00:00:00"/>
    <d v="2017-11-22T00:00:00"/>
    <x v="3"/>
  </r>
  <r>
    <s v="SP1160"/>
    <s v="SAO PAULO"/>
    <s v="Q4"/>
    <n v="11"/>
    <m/>
    <x v="15"/>
    <x v="1"/>
    <d v="2017-11-27T00:00:00"/>
    <d v="2017-11-29T00:00:00"/>
    <x v="3"/>
  </r>
  <r>
    <s v="SLGRCT03"/>
    <s v="GUARULHOS"/>
    <s v="Q1"/>
    <n v="11"/>
    <m/>
    <x v="20"/>
    <x v="1"/>
    <d v="2017-11-29T00:00:00"/>
    <d v="2017-12-06T00:00:00"/>
    <x v="2"/>
  </r>
  <r>
    <s v="SLGRPD02"/>
    <s v="GUARULHOS"/>
    <s v="Q1"/>
    <n v="11"/>
    <m/>
    <x v="2"/>
    <x v="1"/>
    <d v="2017-11-30T00:00:00"/>
    <d v="2017-12-06T00:00:00"/>
    <x v="2"/>
  </r>
  <r>
    <s v="SLDDVC04"/>
    <s v="DIADEMA"/>
    <s v="Q4"/>
    <n v="11"/>
    <m/>
    <x v="15"/>
    <x v="1"/>
    <d v="2017-11-06T00:00:00"/>
    <d v="2017-11-16T00:00:00"/>
    <x v="3"/>
  </r>
  <r>
    <s v="SLGRCI02"/>
    <s v="GUARULHOS"/>
    <s v="Q1"/>
    <n v="11"/>
    <m/>
    <x v="2"/>
    <x v="1"/>
    <d v="2017-11-29T00:00:00"/>
    <d v="2017-11-29T00:00:00"/>
    <x v="2"/>
  </r>
  <r>
    <s v="BAAH03"/>
    <s v="BARUERI"/>
    <s v="Q2"/>
    <n v="11"/>
    <m/>
    <x v="3"/>
    <x v="1"/>
    <d v="2017-12-04T00:00:00"/>
    <d v="2017-12-06T00:00:00"/>
    <x v="1"/>
  </r>
  <r>
    <s v="BAJB01"/>
    <s v="BARUERI"/>
    <s v="Q2"/>
    <n v="11"/>
    <m/>
    <x v="21"/>
    <x v="1"/>
    <d v="2017-11-08T00:00:00"/>
    <d v="2017-11-29T00:00:00"/>
    <x v="1"/>
  </r>
  <r>
    <s v="BAMC01"/>
    <s v="BARUERI"/>
    <s v="Q2"/>
    <n v="11"/>
    <m/>
    <x v="21"/>
    <x v="1"/>
    <d v="2017-11-07T00:00:00"/>
    <d v="2017-12-06T00:00:00"/>
    <x v="1"/>
  </r>
  <r>
    <s v="BAPC03"/>
    <s v="BARUERI"/>
    <s v="Q2"/>
    <n v="11"/>
    <m/>
    <x v="21"/>
    <x v="1"/>
    <d v="2017-11-07T00:00:00"/>
    <d v="2017-11-29T00:00:00"/>
    <x v="1"/>
  </r>
  <r>
    <s v="CSCT01"/>
    <s v="CAIEIRAS"/>
    <s v="Q2"/>
    <n v="11"/>
    <m/>
    <x v="4"/>
    <x v="1"/>
    <d v="2017-11-07T00:00:00"/>
    <d v="2017-11-29T00:00:00"/>
    <x v="1"/>
  </r>
  <r>
    <s v="CRST01"/>
    <s v="CARAPICUIBA"/>
    <s v="Q2"/>
    <n v="11"/>
    <m/>
    <x v="8"/>
    <x v="1"/>
    <d v="2017-11-09T00:00:00"/>
    <d v="2017-12-06T00:00:00"/>
    <x v="1"/>
  </r>
  <r>
    <s v="CRVS01"/>
    <s v="CARAPICUIBA"/>
    <s v="Q2"/>
    <n v="11"/>
    <m/>
    <x v="8"/>
    <x v="1"/>
    <d v="2017-11-10T00:00:00"/>
    <d v="2017-12-06T00:00:00"/>
    <x v="1"/>
  </r>
  <r>
    <s v="CRVS03"/>
    <s v="CARAPICUIBA"/>
    <s v="Q2"/>
    <n v="11"/>
    <m/>
    <x v="7"/>
    <x v="1"/>
    <d v="2017-11-17T00:00:00"/>
    <d v="2017-12-06T00:00:00"/>
    <x v="1"/>
  </r>
  <r>
    <s v="CMFV01"/>
    <s v="CAJAMAR"/>
    <s v="Q2"/>
    <n v="11"/>
    <m/>
    <x v="1"/>
    <x v="1"/>
    <d v="2017-12-04T00:00:00"/>
    <d v="2017-12-06T00:00:00"/>
    <x v="1"/>
  </r>
  <r>
    <s v="CMAN01"/>
    <s v="CAJAMAR"/>
    <s v="Q2"/>
    <n v="11"/>
    <m/>
    <x v="1"/>
    <x v="1"/>
    <d v="2017-11-29T00:00:00"/>
    <d v="2017-11-29T00:00:00"/>
    <x v="1"/>
  </r>
  <r>
    <s v="MABE01"/>
    <s v="MAUA"/>
    <s v="Q4"/>
    <n v="11"/>
    <m/>
    <x v="9"/>
    <x v="1"/>
    <d v="2017-11-20T00:00:00"/>
    <d v="2017-11-29T00:00:00"/>
    <x v="3"/>
  </r>
  <r>
    <s v="EBEP01"/>
    <s v="EMBU DAS ARTES"/>
    <s v="Q3"/>
    <n v="11"/>
    <m/>
    <x v="12"/>
    <x v="1"/>
    <d v="2017-11-21T00:00:00"/>
    <d v="2017-12-06T00:00:00"/>
    <x v="4"/>
  </r>
  <r>
    <s v="GRCT02"/>
    <s v="GUARULHOS"/>
    <s v="Q1"/>
    <n v="11"/>
    <m/>
    <x v="2"/>
    <x v="1"/>
    <d v="2017-11-13T00:00:00"/>
    <d v="2017-11-22T00:00:00"/>
    <x v="2"/>
  </r>
  <r>
    <s v="GRJC01"/>
    <s v="GUARULHOS"/>
    <s v="Q1"/>
    <n v="11"/>
    <m/>
    <x v="20"/>
    <x v="1"/>
    <d v="2017-11-13T00:00:00"/>
    <d v="2017-11-22T00:00:00"/>
    <x v="2"/>
  </r>
  <r>
    <s v="GRJD01"/>
    <s v="GUARULHOS"/>
    <s v="Q1"/>
    <n v="11"/>
    <m/>
    <x v="2"/>
    <x v="1"/>
    <d v="2017-11-13T00:00:00"/>
    <d v="2017-11-22T00:00:00"/>
    <x v="2"/>
  </r>
  <r>
    <s v="GRVL01"/>
    <s v="GUARULHOS"/>
    <s v="Q1"/>
    <n v="11"/>
    <m/>
    <x v="20"/>
    <x v="1"/>
    <d v="2017-11-29T00:00:00"/>
    <d v="2017-12-06T00:00:00"/>
    <x v="2"/>
  </r>
  <r>
    <s v="MCBU01"/>
    <s v="MOGI DAS CRUZES"/>
    <s v="Q1"/>
    <n v="11"/>
    <m/>
    <x v="6"/>
    <x v="1"/>
    <d v="2017-11-14T00:00:00"/>
    <d v="2017-11-16T00:00:00"/>
    <x v="2"/>
  </r>
  <r>
    <s v="MCIP02"/>
    <s v="MOGI DAS CRUZES"/>
    <s v="Q1"/>
    <n v="11"/>
    <m/>
    <x v="5"/>
    <x v="1"/>
    <d v="2017-11-16T00:00:00"/>
    <d v="2017-11-29T00:00:00"/>
    <x v="2"/>
  </r>
  <r>
    <s v="MCMM01"/>
    <s v="MOGI DAS CRUZES"/>
    <s v="Q1"/>
    <n v="11"/>
    <m/>
    <x v="6"/>
    <x v="1"/>
    <d v="2017-11-16T00:00:00"/>
    <d v="2017-11-22T00:00:00"/>
    <x v="2"/>
  </r>
  <r>
    <s v="MCVI02"/>
    <s v="MOGI DAS CRUZES"/>
    <s v="Q1"/>
    <n v="11"/>
    <m/>
    <x v="6"/>
    <x v="1"/>
    <d v="2017-11-22T00:00:00"/>
    <d v="2017-11-22T00:00:00"/>
    <x v="2"/>
  </r>
  <r>
    <s v="ISJP01"/>
    <s v="ITAPECERICA DA SERRA"/>
    <s v="Q3"/>
    <n v="11"/>
    <m/>
    <x v="11"/>
    <x v="1"/>
    <d v="2017-11-29T00:00:00"/>
    <d v="2017-11-29T00:00:00"/>
    <x v="4"/>
  </r>
  <r>
    <s v="IPMF01"/>
    <s v="ITAPEVI"/>
    <s v="Q2"/>
    <n v="11"/>
    <m/>
    <x v="21"/>
    <x v="1"/>
    <d v="2017-11-09T00:00:00"/>
    <d v="2017-12-06T00:00:00"/>
    <x v="1"/>
  </r>
  <r>
    <s v="SBPC01"/>
    <s v="SAO BERNARDO DO CAMPO"/>
    <s v="Q4"/>
    <n v="11"/>
    <m/>
    <x v="10"/>
    <x v="1"/>
    <d v="2017-11-10T00:00:00"/>
    <d v="2017-11-16T00:00:00"/>
    <x v="3"/>
  </r>
  <r>
    <s v="SLSPBU01"/>
    <s v="SAO PAULO"/>
    <s v="Q3"/>
    <n v="11"/>
    <m/>
    <x v="23"/>
    <x v="1"/>
    <d v="2017-11-21T00:00:00"/>
    <d v="2017-11-29T00:00:00"/>
    <x v="4"/>
  </r>
  <r>
    <s v="SLSPCB01"/>
    <s v="SAO PAULO"/>
    <s v="Q3"/>
    <n v="11"/>
    <m/>
    <x v="16"/>
    <x v="1"/>
    <d v="2017-11-29T00:00:00"/>
    <d v="2017-12-06T00:00:00"/>
    <x v="4"/>
  </r>
  <r>
    <s v="SLSPCB11"/>
    <s v="SAO PAULO"/>
    <s v="Q3"/>
    <n v="11"/>
    <m/>
    <x v="12"/>
    <x v="1"/>
    <d v="2017-11-27T00:00:00"/>
    <d v="2017-11-29T00:00:00"/>
    <x v="4"/>
  </r>
  <r>
    <s v="SLSPCL06"/>
    <s v="SAO PAULO"/>
    <s v="Q3"/>
    <n v="11"/>
    <m/>
    <x v="19"/>
    <x v="1"/>
    <d v="2017-11-20T00:00:00"/>
    <d v="2017-12-06T00:00:00"/>
    <x v="4"/>
  </r>
  <r>
    <s v="SLSPCM07"/>
    <s v="SAO PAULO"/>
    <s v="Q3"/>
    <n v="11"/>
    <m/>
    <x v="16"/>
    <x v="1"/>
    <d v="2017-11-20T00:00:00"/>
    <d v="2017-11-22T00:00:00"/>
    <x v="4"/>
  </r>
  <r>
    <s v="SP3654"/>
    <s v="SAO PAULO"/>
    <s v="Q1"/>
    <n v="11"/>
    <m/>
    <x v="20"/>
    <x v="1"/>
    <d v="2017-11-27T00:00:00"/>
    <d v="2017-12-06T00:00:00"/>
    <x v="2"/>
  </r>
  <r>
    <s v="SLGRJB01"/>
    <s v="GUARULHOS"/>
    <s v="Q1"/>
    <n v="11"/>
    <m/>
    <x v="20"/>
    <x v="1"/>
    <d v="2017-12-04T00:00:00"/>
    <d v="2017-12-06T00:00:00"/>
    <x v="2"/>
  </r>
  <r>
    <s v="SLGRMA05"/>
    <s v="GUARULHOS"/>
    <s v="Q1"/>
    <n v="11"/>
    <m/>
    <x v="2"/>
    <x v="1"/>
    <d v="2017-11-30T00:00:00"/>
    <d v="2017-12-06T00:00:00"/>
    <x v="2"/>
  </r>
  <r>
    <s v="SLMABE07"/>
    <s v="MAUA"/>
    <s v="Q4"/>
    <n v="11"/>
    <m/>
    <x v="9"/>
    <x v="1"/>
    <d v="2017-11-22T00:00:00"/>
    <d v="2017-11-22T00:00:00"/>
    <x v="3"/>
  </r>
  <r>
    <s v="SP5607"/>
    <s v="ITAPECERICA DA SERRA"/>
    <s v="Q3"/>
    <n v="11"/>
    <m/>
    <x v="19"/>
    <x v="1"/>
    <d v="2017-11-20T00:00:00"/>
    <d v="2017-11-22T00:00:00"/>
    <x v="4"/>
  </r>
  <r>
    <s v="SP5613"/>
    <s v="ITAPECERICA DA SERRA"/>
    <s v="Q3"/>
    <n v="11"/>
    <m/>
    <x v="19"/>
    <x v="1"/>
    <d v="2017-11-20T00:00:00"/>
    <d v="2017-11-22T00:00:00"/>
    <x v="4"/>
  </r>
  <r>
    <s v="SLFVJD01"/>
    <s v="FERRAZ DE VASCONCELOS"/>
    <s v="Q1"/>
    <n v="11"/>
    <m/>
    <x v="6"/>
    <x v="1"/>
    <d v="2017-11-27T00:00:00"/>
    <d v="2017-12-06T00:00:00"/>
    <x v="2"/>
  </r>
  <r>
    <s v="SA116R"/>
    <s v="SANTO ANDRE"/>
    <s v="Q4"/>
    <n v="11"/>
    <m/>
    <x v="10"/>
    <x v="1"/>
    <d v="2017-12-01T00:00:00"/>
    <d v="2017-12-06T00:00:00"/>
    <x v="3"/>
  </r>
  <r>
    <s v="SP5615"/>
    <s v="ITAPECERICA DA SERRA"/>
    <s v="Q3"/>
    <n v="11"/>
    <m/>
    <x v="19"/>
    <x v="1"/>
    <d v="2017-11-20T00:00:00"/>
    <d v="2017-11-22T00:00:00"/>
    <x v="4"/>
  </r>
  <r>
    <s v="SP064R"/>
    <s v="SAO PAULO"/>
    <s v="Q2"/>
    <n v="11"/>
    <m/>
    <x v="1"/>
    <x v="1"/>
    <d v="2017-11-29T00:00:00"/>
    <d v="2017-11-29T00:00:00"/>
    <x v="1"/>
  </r>
  <r>
    <s v="SP7074"/>
    <s v="GUARULHOS"/>
    <s v="Q1"/>
    <n v="11"/>
    <m/>
    <x v="6"/>
    <x v="1"/>
    <d v="2017-11-27T00:00:00"/>
    <d v="2017-11-29T00:00:00"/>
    <x v="2"/>
  </r>
  <r>
    <s v="ATJA01"/>
    <s v="ATIBAIA"/>
    <s v="JAI"/>
    <s v="JAI"/>
    <m/>
    <x v="14"/>
    <x v="1"/>
    <d v="2017-11-29T00:00:00"/>
    <d v="2017-12-06T00:00:00"/>
    <x v="6"/>
  </r>
  <r>
    <s v="JRCT01"/>
    <s v="JARINU"/>
    <s v="JAI"/>
    <s v="JAI"/>
    <m/>
    <x v="14"/>
    <x v="1"/>
    <d v="2017-11-14T00:00:00"/>
    <d v="2017-11-29T00:00:00"/>
    <x v="6"/>
  </r>
  <r>
    <s v="JRDI01"/>
    <s v="JARINU"/>
    <s v="JAI"/>
    <s v="JAI"/>
    <m/>
    <x v="14"/>
    <x v="1"/>
    <s v="S/ ACESSO"/>
    <s v="S/ ACESSO"/>
    <x v="6"/>
  </r>
  <r>
    <s v="JNVL01"/>
    <s v="JUNDIAI"/>
    <s v="JAI"/>
    <s v="JAI"/>
    <m/>
    <x v="14"/>
    <x v="1"/>
    <d v="2017-11-29T00:00:00"/>
    <d v="2017-12-06T00:00:00"/>
    <x v="6"/>
  </r>
  <r>
    <s v="CSPG01"/>
    <s v="CAIEIRAS"/>
    <s v="Q2"/>
    <n v="11"/>
    <m/>
    <x v="1"/>
    <x v="1"/>
    <d v="2017-11-29T00:00:00"/>
    <d v="2017-11-29T00:00:00"/>
    <x v="1"/>
  </r>
  <r>
    <s v="BACT02"/>
    <s v="CARAPICUIBA"/>
    <s v="Q2"/>
    <n v="11"/>
    <m/>
    <x v="3"/>
    <x v="1"/>
    <d v="2017-11-29T00:00:00"/>
    <d v="2017-11-29T00:00:00"/>
    <x v="1"/>
  </r>
  <r>
    <s v="DDJO01"/>
    <s v="SAO BERNARDO DO CAMPO"/>
    <s v="Q4"/>
    <n v="11"/>
    <m/>
    <x v="10"/>
    <x v="1"/>
    <d v="2017-11-21T00:00:00"/>
    <d v="2017-11-29T00:00:00"/>
    <x v="3"/>
  </r>
  <r>
    <s v="DDVC02"/>
    <s v="DIADEMA"/>
    <s v="Q4"/>
    <n v="11"/>
    <m/>
    <x v="15"/>
    <x v="1"/>
    <d v="2017-11-07T00:00:00"/>
    <d v="2017-12-06T00:00:00"/>
    <x v="3"/>
  </r>
  <r>
    <s v="EBJC02"/>
    <s v="EMBU DAS ARTES"/>
    <s v="Q3"/>
    <n v="11"/>
    <m/>
    <x v="12"/>
    <x v="1"/>
    <d v="2017-11-10T00:00:00"/>
    <d v="2017-11-22T00:00:00"/>
    <x v="4"/>
  </r>
  <r>
    <s v="GMCT02"/>
    <s v="GUARAREMA"/>
    <s v="Q1"/>
    <n v="11"/>
    <m/>
    <x v="20"/>
    <x v="1"/>
    <d v="2017-11-16T00:00:00"/>
    <d v="2017-11-16T00:00:00"/>
    <x v="2"/>
  </r>
  <r>
    <s v="GMLM01"/>
    <s v="GUARAREMA"/>
    <s v="Q1"/>
    <n v="11"/>
    <m/>
    <x v="20"/>
    <x v="1"/>
    <d v="2017-11-16T00:00:00"/>
    <d v="2017-11-16T00:00:00"/>
    <x v="2"/>
  </r>
  <r>
    <s v="GRCT01"/>
    <s v="GUARULHOS"/>
    <s v="Q1"/>
    <n v="11"/>
    <m/>
    <x v="2"/>
    <x v="1"/>
    <d v="2017-11-14T00:00:00"/>
    <d v="2017-11-16T00:00:00"/>
    <x v="2"/>
  </r>
  <r>
    <s v="GRJI01"/>
    <s v="GUARULHOS"/>
    <s v="Q1"/>
    <n v="11"/>
    <m/>
    <x v="20"/>
    <x v="1"/>
    <d v="2017-11-13T00:00:00"/>
    <d v="2017-11-22T00:00:00"/>
    <x v="2"/>
  </r>
  <r>
    <s v="GRJO01"/>
    <s v="GUARULHOS"/>
    <s v="Q1"/>
    <n v="11"/>
    <m/>
    <x v="20"/>
    <x v="1"/>
    <d v="2017-11-13T00:00:00"/>
    <d v="2017-11-29T00:00:00"/>
    <x v="2"/>
  </r>
  <r>
    <s v="GRMA02"/>
    <s v="GUARULHOS"/>
    <s v="Q1"/>
    <n v="11"/>
    <m/>
    <x v="2"/>
    <x v="1"/>
    <d v="2017-11-17T00:00:00"/>
    <d v="2017-12-06T00:00:00"/>
    <x v="2"/>
  </r>
  <r>
    <s v="GRPB01"/>
    <s v="GUARULHOS"/>
    <s v="Q1"/>
    <n v="11"/>
    <m/>
    <x v="20"/>
    <x v="1"/>
    <d v="2017-11-16T00:00:00"/>
    <d v="2017-11-29T00:00:00"/>
    <x v="2"/>
  </r>
  <r>
    <s v="GRPC01"/>
    <s v="GUARULHOS"/>
    <s v="Q1"/>
    <n v="11"/>
    <m/>
    <x v="2"/>
    <x v="1"/>
    <d v="2017-11-17T00:00:00"/>
    <d v="2017-11-22T00:00:00"/>
    <x v="2"/>
  </r>
  <r>
    <s v="GRPH01"/>
    <s v="GUARULHOS"/>
    <s v="Q1"/>
    <n v="11"/>
    <m/>
    <x v="20"/>
    <x v="1"/>
    <d v="2017-11-17T00:00:00"/>
    <d v="2017-11-22T00:00:00"/>
    <x v="2"/>
  </r>
  <r>
    <s v="GRSA01"/>
    <s v="GUARULHOS"/>
    <s v="Q1"/>
    <n v="11"/>
    <m/>
    <x v="20"/>
    <x v="1"/>
    <d v="2017-11-17T00:00:00"/>
    <d v="2017-11-22T00:00:00"/>
    <x v="2"/>
  </r>
  <r>
    <s v="GRSE01"/>
    <s v="GUARULHOS"/>
    <s v="Q1"/>
    <n v="11"/>
    <m/>
    <x v="2"/>
    <x v="1"/>
    <d v="2017-11-22T00:00:00"/>
    <d v="2017-12-06T00:00:00"/>
    <x v="2"/>
  </r>
  <r>
    <s v="GRVE01"/>
    <s v="GUARULHOS"/>
    <s v="Q1"/>
    <n v="11"/>
    <m/>
    <x v="2"/>
    <x v="1"/>
    <d v="2017-11-24T00:00:00"/>
    <d v="2017-12-06T00:00:00"/>
    <x v="2"/>
  </r>
  <r>
    <s v="RPJB02"/>
    <s v="RIBEIRAO PIRES"/>
    <s v="Q4"/>
    <n v="11"/>
    <m/>
    <x v="15"/>
    <x v="1"/>
    <d v="2017-11-27T00:00:00"/>
    <d v="2017-11-29T00:00:00"/>
    <x v="3"/>
  </r>
  <r>
    <s v="SBJB01"/>
    <s v="SAO BERNARDO DO CAMPO"/>
    <s v="Q4"/>
    <n v="11"/>
    <m/>
    <x v="10"/>
    <x v="1"/>
    <d v="2017-11-13T00:00:00"/>
    <d v="2017-12-06T00:00:00"/>
    <x v="3"/>
  </r>
  <r>
    <s v="SBJM01"/>
    <s v="SAO BERNARDO DO CAMPO"/>
    <s v="Q4"/>
    <n v="11"/>
    <m/>
    <x v="10"/>
    <x v="1"/>
    <d v="2017-12-01T00:00:00"/>
    <d v="2017-12-06T00:00:00"/>
    <x v="3"/>
  </r>
  <r>
    <s v="SLSPCB06"/>
    <s v="SAO PAULO"/>
    <s v="Q3"/>
    <n v="11"/>
    <m/>
    <x v="12"/>
    <x v="1"/>
    <d v="2017-11-24T00:00:00"/>
    <d v="2017-11-29T00:00:00"/>
    <x v="4"/>
  </r>
  <r>
    <s v="SLSPCD03"/>
    <s v="SAO PAULO"/>
    <s v="Q3"/>
    <n v="11"/>
    <m/>
    <x v="16"/>
    <x v="1"/>
    <d v="2017-11-10T00:00:00"/>
    <d v="2017-11-22T00:00:00"/>
    <x v="4"/>
  </r>
  <r>
    <s v="SLSPCD04"/>
    <s v="SAO PAULO"/>
    <s v="Q3"/>
    <n v="11"/>
    <m/>
    <x v="16"/>
    <x v="1"/>
    <d v="2017-11-22T00:00:00"/>
    <d v="2017-11-29T00:00:00"/>
    <x v="4"/>
  </r>
  <r>
    <s v="SLSPCG05"/>
    <s v="SAO PAULO"/>
    <s v="Q3"/>
    <n v="11"/>
    <m/>
    <x v="16"/>
    <x v="1"/>
    <d v="2017-11-21T00:00:00"/>
    <d v="2017-12-06T00:00:00"/>
    <x v="4"/>
  </r>
  <r>
    <s v="SLSPCM05"/>
    <s v="SAO PAULO"/>
    <s v="Q3"/>
    <n v="11"/>
    <m/>
    <x v="16"/>
    <x v="1"/>
    <d v="2017-11-20T00:00:00"/>
    <d v="2017-11-22T00:00:00"/>
    <x v="4"/>
  </r>
  <r>
    <s v="SLSPGR02"/>
    <s v="SAO PAULO"/>
    <s v="Q3"/>
    <n v="11"/>
    <m/>
    <x v="16"/>
    <x v="1"/>
    <d v="2017-11-10T00:00:00"/>
    <d v="2017-12-06T00:00:00"/>
    <x v="4"/>
  </r>
  <r>
    <s v="SLSPIB42"/>
    <s v="SAO PAULO"/>
    <s v="Q3"/>
    <n v="11"/>
    <m/>
    <x v="11"/>
    <x v="1"/>
    <d v="2017-11-29T00:00:00"/>
    <d v="2017-12-06T00:00:00"/>
    <x v="4"/>
  </r>
  <r>
    <s v="SP0224"/>
    <s v="SAO PAULO"/>
    <s v="Q4"/>
    <n v="11"/>
    <m/>
    <x v="15"/>
    <x v="1"/>
    <d v="2017-12-01T00:00:00"/>
    <d v="2017-12-06T00:00:00"/>
    <x v="3"/>
  </r>
  <r>
    <s v="SP0418"/>
    <s v="SAO PAULO"/>
    <s v="Q4"/>
    <n v="11"/>
    <m/>
    <x v="15"/>
    <x v="1"/>
    <d v="2017-11-22T00:00:00"/>
    <d v="2017-11-29T00:00:00"/>
    <x v="3"/>
  </r>
  <r>
    <s v="SP3110"/>
    <s v="SAO PAULO"/>
    <s v="Q4"/>
    <n v="11"/>
    <m/>
    <x v="15"/>
    <x v="1"/>
    <d v="2017-11-09T00:00:00"/>
    <d v="2017-11-16T00:00:00"/>
    <x v="3"/>
  </r>
  <r>
    <s v="SP3724"/>
    <s v="SAO PAULO"/>
    <s v="Q1"/>
    <n v="11"/>
    <m/>
    <x v="5"/>
    <x v="1"/>
    <d v="2017-11-27T00:00:00"/>
    <d v="2017-11-29T00:00:00"/>
    <x v="2"/>
  </r>
  <r>
    <s v="SP3725"/>
    <s v="SAO PAULO"/>
    <s v="Q1"/>
    <n v="11"/>
    <m/>
    <x v="5"/>
    <x v="1"/>
    <d v="2017-11-27T00:00:00"/>
    <d v="2017-11-29T00:00:00"/>
    <x v="2"/>
  </r>
  <r>
    <s v="SLGRVL02"/>
    <s v="GUARULHOS"/>
    <s v="Q1"/>
    <n v="11"/>
    <m/>
    <x v="2"/>
    <x v="1"/>
    <d v="2017-11-30T00:00:00"/>
    <d v="2017-12-06T00:00:00"/>
    <x v="2"/>
  </r>
  <r>
    <s v="SLEBHA01"/>
    <s v="EMBU DAS ARTES"/>
    <s v="Q3"/>
    <n v="11"/>
    <m/>
    <x v="11"/>
    <x v="1"/>
    <d v="2017-11-30T00:00:00"/>
    <d v="2017-12-06T00:00:00"/>
    <x v="4"/>
  </r>
  <r>
    <s v="SPX518"/>
    <s v="SAO PAULO"/>
    <s v="Q4"/>
    <n v="11"/>
    <m/>
    <x v="15"/>
    <x v="1"/>
    <d v="2017-11-27T00:00:00"/>
    <d v="2017-11-29T00:00:00"/>
    <x v="3"/>
  </r>
  <r>
    <s v="SI3337"/>
    <s v="SAO VICENTE"/>
    <s v="STS"/>
    <n v="13"/>
    <m/>
    <x v="18"/>
    <x v="1"/>
    <d v="2017-11-24T00:00:00"/>
    <d v="2017-12-06T00:00:00"/>
    <x v="5"/>
  </r>
  <r>
    <s v="SI3348"/>
    <s v="SAO VICENTE"/>
    <s v="STS"/>
    <n v="13"/>
    <m/>
    <x v="24"/>
    <x v="1"/>
    <d v="2017-11-22T00:00:00"/>
    <d v="2017-11-22T00:00:00"/>
    <x v="5"/>
  </r>
  <r>
    <s v="SI3350"/>
    <s v="SAO VICENTE"/>
    <s v="STS"/>
    <n v="13"/>
    <m/>
    <x v="25"/>
    <x v="1"/>
    <d v="2017-11-24T00:00:00"/>
    <d v="2017-11-29T00:00:00"/>
    <x v="5"/>
  </r>
  <r>
    <s v="SI3354"/>
    <s v="SAO VICENTE"/>
    <s v="STS"/>
    <n v="13"/>
    <m/>
    <x v="24"/>
    <x v="1"/>
    <d v="2017-11-13T00:00:00"/>
    <d v="2017-11-22T00:00:00"/>
    <x v="5"/>
  </r>
  <r>
    <s v="ALSN01"/>
    <s v="ALUMINIO"/>
    <s v="Q2"/>
    <n v="11"/>
    <m/>
    <x v="1"/>
    <x v="1"/>
    <d v="2017-11-29T00:00:00"/>
    <d v="2017-11-29T00:00:00"/>
    <x v="1"/>
  </r>
  <r>
    <s v="ARVN01"/>
    <s v="ARACARIGUAMA"/>
    <s v="Q2"/>
    <n v="11"/>
    <m/>
    <x v="1"/>
    <x v="1"/>
    <d v="2017-11-29T00:00:00"/>
    <d v="2017-11-29T00:00:00"/>
    <x v="1"/>
  </r>
  <r>
    <s v="AJFR02"/>
    <s v="ARUJA"/>
    <s v="Q1"/>
    <n v="11"/>
    <m/>
    <x v="2"/>
    <x v="1"/>
    <d v="2017-11-27T00:00:00"/>
    <d v="2017-12-06T00:00:00"/>
    <x v="2"/>
  </r>
  <r>
    <s v="AJRB01"/>
    <s v="ARUJA"/>
    <s v="Q1"/>
    <n v="11"/>
    <m/>
    <x v="20"/>
    <x v="1"/>
    <d v="2017-11-16T00:00:00"/>
    <d v="2017-11-16T00:00:00"/>
    <x v="2"/>
  </r>
  <r>
    <s v="SLSNEN01"/>
    <s v="BARUERI"/>
    <s v="Q2"/>
    <n v="11"/>
    <m/>
    <x v="3"/>
    <x v="1"/>
    <d v="2017-11-13T00:00:00"/>
    <d v="2017-11-29T00:00:00"/>
    <x v="1"/>
  </r>
  <r>
    <s v="SP5227"/>
    <s v="BARUERI"/>
    <s v="Q2"/>
    <n v="11"/>
    <m/>
    <x v="3"/>
    <x v="1"/>
    <d v="2017-11-29T00:00:00"/>
    <d v="2017-11-29T00:00:00"/>
    <x v="1"/>
  </r>
  <r>
    <s v="SLBATM04"/>
    <s v="BARUERI"/>
    <s v="Q2"/>
    <n v="11"/>
    <m/>
    <x v="21"/>
    <x v="1"/>
    <d v="2017-11-08T00:00:00"/>
    <d v="2017-11-29T00:00:00"/>
    <x v="1"/>
  </r>
  <r>
    <s v="BAAH17"/>
    <s v="BARUERI"/>
    <s v="Q2"/>
    <n v="11"/>
    <m/>
    <x v="3"/>
    <x v="1"/>
    <d v="2017-11-29T00:00:00"/>
    <d v="2017-11-29T00:00:00"/>
    <x v="1"/>
  </r>
  <r>
    <s v="GRPB03"/>
    <s v="GUARULHOS"/>
    <s v="Q1"/>
    <n v="11"/>
    <m/>
    <x v="20"/>
    <x v="1"/>
    <d v="2017-11-17T00:00:00"/>
    <d v="2017-11-29T00:00:00"/>
    <x v="2"/>
  </r>
  <r>
    <s v="GRSE03"/>
    <s v="GUARULHOS"/>
    <s v="Q1"/>
    <n v="11"/>
    <m/>
    <x v="20"/>
    <x v="1"/>
    <d v="2017-11-22T00:00:00"/>
    <d v="2017-11-29T00:00:00"/>
    <x v="2"/>
  </r>
  <r>
    <s v="LSRB01"/>
    <s v="SAO LOURENCO DA SERRA"/>
    <s v="Q3"/>
    <n v="11"/>
    <m/>
    <x v="11"/>
    <x v="1"/>
    <d v="2017-11-29T00:00:00"/>
    <d v="2017-11-29T00:00:00"/>
    <x v="4"/>
  </r>
  <r>
    <s v="MRLP01"/>
    <s v="MAIRIPORA"/>
    <s v="Q2"/>
    <n v="11"/>
    <m/>
    <x v="1"/>
    <x v="1"/>
    <d v="2017-11-16T00:00:00"/>
    <d v="2017-11-29T00:00:00"/>
    <x v="1"/>
  </r>
  <r>
    <s v="SLSPAN01"/>
    <s v="SAO PAULO"/>
    <s v="Q2"/>
    <n v="11"/>
    <m/>
    <x v="8"/>
    <x v="1"/>
    <d v="2017-11-03T00:00:00"/>
    <d v="2017-12-06T00:00:00"/>
    <x v="1"/>
  </r>
  <r>
    <s v="SLSPCG02"/>
    <s v="SAO PAULO"/>
    <s v="Q3"/>
    <n v="11"/>
    <m/>
    <x v="16"/>
    <x v="1"/>
    <d v="2017-11-21T00:00:00"/>
    <d v="2017-12-06T00:00:00"/>
    <x v="4"/>
  </r>
  <r>
    <s v="SLSPCL04"/>
    <s v="SAO PAULO"/>
    <s v="Q3"/>
    <n v="11"/>
    <m/>
    <x v="19"/>
    <x v="1"/>
    <d v="2017-11-20T00:00:00"/>
    <d v="2017-11-22T00:00:00"/>
    <x v="4"/>
  </r>
  <r>
    <s v="SLMAFT01"/>
    <s v="MAUA"/>
    <s v="Q4"/>
    <n v="11"/>
    <m/>
    <x v="9"/>
    <x v="1"/>
    <d v="2017-11-21T00:00:00"/>
    <d v="2017-11-29T00:00:00"/>
    <x v="3"/>
  </r>
  <r>
    <s v="SLMAVC02"/>
    <s v="MAUA"/>
    <s v="Q4"/>
    <n v="11"/>
    <m/>
    <x v="9"/>
    <x v="1"/>
    <d v="2017-11-27T00:00:00"/>
    <d v="2017-11-29T00:00:00"/>
    <x v="3"/>
  </r>
  <r>
    <s v="MURD14"/>
    <s v="MIRACATU"/>
    <s v="STS"/>
    <n v="13"/>
    <m/>
    <x v="13"/>
    <x v="1"/>
    <d v="2017-11-13T00:00:00"/>
    <d v="2017-11-22T00:00:00"/>
    <x v="5"/>
  </r>
  <r>
    <s v="OWCT01"/>
    <s v="PEDRO DE TOLEDO"/>
    <s v="STS"/>
    <n v="13"/>
    <m/>
    <x v="13"/>
    <x v="1"/>
    <d v="2017-11-22T00:00:00"/>
    <d v="2017-11-22T00:00:00"/>
    <x v="5"/>
  </r>
  <r>
    <s v="CSLJ01"/>
    <s v="CAIEIRAS"/>
    <s v="Q2"/>
    <n v="11"/>
    <m/>
    <x v="4"/>
    <x v="1"/>
    <d v="2017-11-06T00:00:00"/>
    <d v="2017-11-29T00:00:00"/>
    <x v="1"/>
  </r>
  <r>
    <s v="CRVM01"/>
    <s v="CARAPICUIBA"/>
    <s v="Q2"/>
    <n v="11"/>
    <m/>
    <x v="8"/>
    <x v="1"/>
    <d v="2017-11-10T00:00:00"/>
    <d v="2017-12-06T00:00:00"/>
    <x v="1"/>
  </r>
  <r>
    <s v="CRVS02"/>
    <s v="CARAPICUIBA"/>
    <s v="Q2"/>
    <n v="11"/>
    <m/>
    <x v="7"/>
    <x v="1"/>
    <d v="2017-11-14T00:00:00"/>
    <d v="2017-12-06T00:00:00"/>
    <x v="1"/>
  </r>
  <r>
    <s v="DDJP01"/>
    <s v="DIADEMA"/>
    <s v="Q4"/>
    <n v="11"/>
    <m/>
    <x v="15"/>
    <x v="1"/>
    <d v="2017-11-08T00:00:00"/>
    <d v="2017-11-16T00:00:00"/>
    <x v="3"/>
  </r>
  <r>
    <s v="FVJH01"/>
    <s v="FERRAZ DE VASCONCELOS"/>
    <s v="Q1"/>
    <n v="11"/>
    <m/>
    <x v="2"/>
    <x v="1"/>
    <d v="2017-11-16T00:00:00"/>
    <d v="2017-11-16T00:00:00"/>
    <x v="2"/>
  </r>
  <r>
    <s v="GRSE02"/>
    <s v="GUARULHOS"/>
    <s v="Q1"/>
    <n v="11"/>
    <m/>
    <x v="20"/>
    <x v="1"/>
    <d v="2017-11-22T00:00:00"/>
    <d v="2017-11-29T00:00:00"/>
    <x v="2"/>
  </r>
  <r>
    <s v="GRSR02"/>
    <s v="GUARULHOS"/>
    <s v="Q1"/>
    <n v="11"/>
    <m/>
    <x v="20"/>
    <x v="1"/>
    <d v="2017-11-22T00:00:00"/>
    <d v="2017-11-29T00:00:00"/>
    <x v="2"/>
  </r>
  <r>
    <s v="GRVI01"/>
    <s v="GUARULHOS"/>
    <s v="Q1"/>
    <n v="11"/>
    <m/>
    <x v="2"/>
    <x v="1"/>
    <d v="2017-11-24T00:00:00"/>
    <d v="2017-12-06T00:00:00"/>
    <x v="2"/>
  </r>
  <r>
    <s v="GRVM01"/>
    <s v="GUARULHOS"/>
    <s v="Q1"/>
    <n v="11"/>
    <m/>
    <x v="20"/>
    <x v="1"/>
    <d v="2017-11-29T00:00:00"/>
    <d v="2017-12-06T00:00:00"/>
    <x v="2"/>
  </r>
  <r>
    <s v="GRVS01"/>
    <s v="GUARULHOS"/>
    <s v="Q1"/>
    <n v="11"/>
    <m/>
    <x v="20"/>
    <x v="1"/>
    <d v="2017-11-29T00:00:00"/>
    <d v="2017-12-06T00:00:00"/>
    <x v="2"/>
  </r>
  <r>
    <s v="MAVA01"/>
    <s v="MAUA"/>
    <s v="Q4"/>
    <n v="11"/>
    <m/>
    <x v="9"/>
    <x v="1"/>
    <d v="2017-11-28T00:00:00"/>
    <d v="2017-11-29T00:00:00"/>
    <x v="3"/>
  </r>
  <r>
    <s v="RPIT03"/>
    <s v="RIBEIRAO PIRES"/>
    <s v="Q4"/>
    <n v="11"/>
    <m/>
    <x v="15"/>
    <x v="1"/>
    <d v="2017-11-20T00:00:00"/>
    <d v="2017-11-22T00:00:00"/>
    <x v="3"/>
  </r>
  <r>
    <s v="RPIT04"/>
    <s v="RIBEIRAO PIRES"/>
    <s v="Q4"/>
    <n v="11"/>
    <m/>
    <x v="15"/>
    <x v="1"/>
    <d v="2017-11-21T00:00:00"/>
    <d v="2017-11-22T00:00:00"/>
    <x v="3"/>
  </r>
  <r>
    <s v="SBAL02"/>
    <s v="SAO BERNARDO DO CAMPO"/>
    <s v="Q4"/>
    <n v="11"/>
    <m/>
    <x v="10"/>
    <x v="1"/>
    <d v="2017-11-06T00:00:00"/>
    <d v="2017-11-16T00:00:00"/>
    <x v="3"/>
  </r>
  <r>
    <s v="SBFZ02"/>
    <s v="SAO BERNARDO DO CAMPO"/>
    <s v="Q4"/>
    <n v="11"/>
    <m/>
    <x v="10"/>
    <x v="1"/>
    <d v="2017-11-17T00:00:00"/>
    <d v="2017-11-29T00:00:00"/>
    <x v="3"/>
  </r>
  <r>
    <s v="SLSPCG03"/>
    <s v="SAO PAULO"/>
    <s v="Q3"/>
    <n v="11"/>
    <m/>
    <x v="11"/>
    <x v="1"/>
    <s v="S/ ACESSO"/>
    <s v="S/ ACESSO"/>
    <x v="4"/>
  </r>
  <r>
    <s v="SLSPCM03"/>
    <s v="SAO PAULO"/>
    <s v="Q3"/>
    <n v="11"/>
    <m/>
    <x v="16"/>
    <x v="1"/>
    <d v="2017-11-21T00:00:00"/>
    <d v="2017-12-06T00:00:00"/>
    <x v="4"/>
  </r>
  <r>
    <s v="SP3131"/>
    <s v="SAO PAULO"/>
    <s v="Q1"/>
    <n v="11"/>
    <m/>
    <x v="2"/>
    <x v="1"/>
    <d v="2017-12-05T00:00:00"/>
    <d v="2017-12-06T00:00:00"/>
    <x v="2"/>
  </r>
  <r>
    <s v="SLMABE09"/>
    <s v="MAUA"/>
    <s v="Q4"/>
    <n v="11"/>
    <m/>
    <x v="9"/>
    <x v="1"/>
    <d v="2017-11-22T00:00:00"/>
    <d v="2017-11-29T00:00:00"/>
    <x v="3"/>
  </r>
  <r>
    <s v="SLGRBV01"/>
    <s v="GUARULHOS"/>
    <s v="Q1"/>
    <n v="11"/>
    <m/>
    <x v="2"/>
    <x v="1"/>
    <d v="2017-11-29T00:00:00"/>
    <d v="2017-11-29T00:00:00"/>
    <x v="2"/>
  </r>
  <r>
    <s v="SP8338"/>
    <s v="DIADEMA"/>
    <s v="Q4"/>
    <n v="11"/>
    <m/>
    <x v="15"/>
    <x v="1"/>
    <d v="2017-11-08T00:00:00"/>
    <d v="2017-11-16T00:00:00"/>
    <x v="3"/>
  </r>
  <r>
    <s v="MOCT02"/>
    <s v="MONGAGUA"/>
    <s v="STS"/>
    <n v="13"/>
    <m/>
    <x v="17"/>
    <x v="1"/>
    <d v="2017-11-16T00:00:00"/>
    <d v="2017-12-06T00:00:00"/>
    <x v="5"/>
  </r>
  <r>
    <s v="MURD15"/>
    <s v="MIRACATU"/>
    <s v="STS"/>
    <n v="13"/>
    <m/>
    <x v="13"/>
    <x v="1"/>
    <d v="2017-11-16T00:00:00"/>
    <d v="2017-11-22T00:00:00"/>
    <x v="5"/>
  </r>
  <r>
    <s v="PGBQ01"/>
    <s v="PRAIA GRANDE"/>
    <s v="STS"/>
    <n v="13"/>
    <m/>
    <x v="18"/>
    <x v="1"/>
    <d v="2017-11-24T00:00:00"/>
    <d v="2017-12-06T00:00:00"/>
    <x v="5"/>
  </r>
  <r>
    <s v="PGCO02"/>
    <s v="PRAIA GRANDE"/>
    <s v="STS"/>
    <n v="13"/>
    <m/>
    <x v="18"/>
    <x v="1"/>
    <d v="2017-11-24T00:00:00"/>
    <d v="2017-12-06T00:00:00"/>
    <x v="5"/>
  </r>
  <r>
    <s v="PGPP01"/>
    <s v="PRAIA GRANDE"/>
    <s v="STS"/>
    <n v="13"/>
    <m/>
    <x v="26"/>
    <x v="1"/>
    <d v="2017-11-24T00:00:00"/>
    <d v="2017-12-06T00:00:00"/>
    <x v="5"/>
  </r>
  <r>
    <s v="SI3358"/>
    <s v="PRAIA GRANDE"/>
    <s v="STS"/>
    <n v="13"/>
    <m/>
    <x v="26"/>
    <x v="1"/>
    <d v="2017-11-16T00:00:00"/>
    <d v="2017-11-29T00:00:00"/>
    <x v="5"/>
  </r>
  <r>
    <s v="SI3365"/>
    <s v="PRAIA GRANDE"/>
    <s v="STS"/>
    <n v="13"/>
    <m/>
    <x v="26"/>
    <x v="1"/>
    <d v="2017-11-16T00:00:00"/>
    <d v="2017-11-29T00:00:00"/>
    <x v="5"/>
  </r>
  <r>
    <s v="SI3359"/>
    <s v="PRAIA GRANDE"/>
    <s v="STS"/>
    <n v="13"/>
    <m/>
    <x v="24"/>
    <x v="1"/>
    <d v="2017-11-14T00:00:00"/>
    <d v="2017-11-22T00:00:00"/>
    <x v="5"/>
  </r>
  <r>
    <s v="SI3363"/>
    <s v="PRAIA GRANDE"/>
    <s v="STS"/>
    <n v="13"/>
    <m/>
    <x v="18"/>
    <x v="1"/>
    <d v="2017-11-09T00:00:00"/>
    <d v="2017-11-22T00:00:00"/>
    <x v="5"/>
  </r>
  <r>
    <s v="SI3362"/>
    <s v="PRAIA GRANDE"/>
    <s v="STS"/>
    <n v="13"/>
    <m/>
    <x v="27"/>
    <x v="1"/>
    <d v="2017-11-24T00:00:00"/>
    <d v="2017-12-06T00:00:00"/>
    <x v="5"/>
  </r>
  <r>
    <s v="SI3364"/>
    <s v="PRAIA GRANDE"/>
    <s v="STS"/>
    <n v="13"/>
    <m/>
    <x v="18"/>
    <x v="1"/>
    <d v="2017-11-22T00:00:00"/>
    <d v="2017-11-22T00:00:00"/>
    <x v="5"/>
  </r>
  <r>
    <s v="JNCT03"/>
    <s v="JUNDIAI"/>
    <s v="JAI"/>
    <s v="JAI"/>
    <m/>
    <x v="14"/>
    <x v="1"/>
    <d v="2017-11-29T00:00:00"/>
    <d v="2017-12-06T00:00:00"/>
    <x v="6"/>
  </r>
  <r>
    <s v="BWCT01"/>
    <s v="BIRITIBA-MIRIM"/>
    <s v="Q1"/>
    <n v="11"/>
    <m/>
    <x v="20"/>
    <x v="1"/>
    <d v="2017-11-29T00:00:00"/>
    <d v="2017-11-29T00:00:00"/>
    <x v="2"/>
  </r>
  <r>
    <s v="BAAH04"/>
    <s v="BARUERI"/>
    <s v="Q2"/>
    <n v="11"/>
    <m/>
    <x v="3"/>
    <x v="1"/>
    <d v="2017-12-01T00:00:00"/>
    <d v="2017-12-06T00:00:00"/>
    <x v="1"/>
  </r>
  <r>
    <s v="CRCT01"/>
    <s v="CARAPICUIBA"/>
    <s v="Q2"/>
    <n v="11"/>
    <m/>
    <x v="8"/>
    <x v="1"/>
    <d v="2017-11-09T00:00:00"/>
    <d v="2017-12-06T00:00:00"/>
    <x v="1"/>
  </r>
  <r>
    <s v="SLCRCT04"/>
    <s v="CARAPICUIBA"/>
    <s v="Q2"/>
    <n v="11"/>
    <m/>
    <x v="7"/>
    <x v="1"/>
    <s v="S/ ACESSO"/>
    <s v="S/ ACESSO"/>
    <x v="1"/>
  </r>
  <r>
    <s v="EBJS08"/>
    <s v="EMBU DAS ARTES"/>
    <s v="Q3"/>
    <n v="11"/>
    <m/>
    <x v="12"/>
    <x v="1"/>
    <d v="2017-11-10T00:00:00"/>
    <d v="2017-11-22T00:00:00"/>
    <x v="4"/>
  </r>
  <r>
    <s v="EBSM03"/>
    <s v="EMBU DAS ARTES"/>
    <s v="Q3"/>
    <n v="11"/>
    <m/>
    <x v="19"/>
    <x v="1"/>
    <d v="2017-11-10T00:00:00"/>
    <d v="2017-11-22T00:00:00"/>
    <x v="4"/>
  </r>
  <r>
    <s v="EBVA01"/>
    <s v="EMBU DAS ARTES"/>
    <s v="Q3"/>
    <n v="11"/>
    <m/>
    <x v="12"/>
    <x v="1"/>
    <d v="2017-11-20T00:00:00"/>
    <d v="2017-11-29T00:00:00"/>
    <x v="4"/>
  </r>
  <r>
    <s v="GRAG01"/>
    <s v="GUARULHOS"/>
    <s v="Q1"/>
    <n v="11"/>
    <m/>
    <x v="2"/>
    <x v="1"/>
    <d v="2017-11-10T00:00:00"/>
    <d v="2017-11-16T00:00:00"/>
    <x v="2"/>
  </r>
  <r>
    <s v="GRJA02"/>
    <s v="GUARULHOS"/>
    <s v="Q1"/>
    <n v="11"/>
    <m/>
    <x v="20"/>
    <x v="1"/>
    <d v="2017-11-13T00:00:00"/>
    <d v="2017-11-29T00:00:00"/>
    <x v="2"/>
  </r>
  <r>
    <s v="GRPD01"/>
    <s v="GUARULHOS"/>
    <s v="Q1"/>
    <n v="11"/>
    <m/>
    <x v="2"/>
    <x v="1"/>
    <d v="2017-11-17T00:00:00"/>
    <d v="2017-12-06T00:00:00"/>
    <x v="2"/>
  </r>
  <r>
    <s v="GRSM02"/>
    <s v="GUARULHOS"/>
    <s v="Q1"/>
    <n v="11"/>
    <m/>
    <x v="2"/>
    <x v="1"/>
    <d v="2017-11-24T00:00:00"/>
    <d v="2017-12-06T00:00:00"/>
    <x v="2"/>
  </r>
  <r>
    <s v="GRSR01"/>
    <s v="GUARULHOS"/>
    <s v="Q1"/>
    <n v="11"/>
    <m/>
    <x v="20"/>
    <x v="1"/>
    <d v="2017-11-22T00:00:00"/>
    <d v="2017-11-29T00:00:00"/>
    <x v="2"/>
  </r>
  <r>
    <s v="MCVJ01"/>
    <s v="MOGI DAS CRUZES"/>
    <s v="Q1"/>
    <n v="11"/>
    <m/>
    <x v="5"/>
    <x v="1"/>
    <d v="2017-11-22T00:00:00"/>
    <d v="2017-11-29T00:00:00"/>
    <x v="2"/>
  </r>
  <r>
    <s v="ITVP01"/>
    <s v="ITU"/>
    <s v="Q2"/>
    <n v="11"/>
    <m/>
    <x v="7"/>
    <x v="1"/>
    <d v="2017-12-01T00:00:00"/>
    <d v="2017-12-06T00:00:00"/>
    <x v="1"/>
  </r>
  <r>
    <s v="SBJU01"/>
    <s v="SAO BERNARDO DO CAMPO"/>
    <s v="Q4"/>
    <n v="11"/>
    <m/>
    <x v="10"/>
    <x v="1"/>
    <d v="2017-11-09T00:00:00"/>
    <d v="2017-11-16T00:00:00"/>
    <x v="3"/>
  </r>
  <r>
    <s v="SBPC02"/>
    <s v="SAO BERNARDO DO CAMPO"/>
    <s v="Q4"/>
    <n v="11"/>
    <m/>
    <x v="10"/>
    <x v="1"/>
    <d v="2017-11-14T00:00:00"/>
    <d v="2017-11-22T00:00:00"/>
    <x v="3"/>
  </r>
  <r>
    <s v="SBRP01"/>
    <s v="SAO BERNARDO DO CAMPO"/>
    <s v="Q4"/>
    <n v="11"/>
    <m/>
    <x v="10"/>
    <x v="1"/>
    <d v="2017-11-07T00:00:00"/>
    <d v="2017-11-16T00:00:00"/>
    <x v="3"/>
  </r>
  <r>
    <s v="SP2909"/>
    <s v="SAO PAULO"/>
    <s v="Q4"/>
    <n v="11"/>
    <m/>
    <x v="15"/>
    <x v="1"/>
    <d v="2017-11-22T00:00:00"/>
    <d v="2017-11-29T00:00:00"/>
    <x v="3"/>
  </r>
  <r>
    <s v="SP3535"/>
    <s v="SAO PAULO"/>
    <s v="Q1"/>
    <n v="11"/>
    <m/>
    <x v="20"/>
    <x v="1"/>
    <d v="2017-11-30T00:00:00"/>
    <d v="2017-12-06T00:00:00"/>
    <x v="2"/>
  </r>
  <r>
    <s v="SP8329"/>
    <s v="DIADEMA"/>
    <s v="Q4"/>
    <n v="11"/>
    <m/>
    <x v="15"/>
    <x v="1"/>
    <d v="2017-11-08T00:00:00"/>
    <d v="2017-11-16T00:00:00"/>
    <x v="3"/>
  </r>
  <r>
    <s v="MURD13"/>
    <s v="MIRACATU"/>
    <s v="STS"/>
    <n v="13"/>
    <m/>
    <x v="13"/>
    <x v="1"/>
    <d v="2017-11-09T00:00:00"/>
    <d v="2017-11-22T00:00:00"/>
    <x v="5"/>
  </r>
  <r>
    <s v="JN089R"/>
    <s v="JUNDIAI"/>
    <s v="JAI"/>
    <s v="JAI"/>
    <m/>
    <x v="14"/>
    <x v="1"/>
    <s v="DESATIVADO"/>
    <s v="DESATIVADO"/>
    <x v="6"/>
  </r>
  <r>
    <s v="ALSL01"/>
    <s v="ALUMINIO"/>
    <s v="Q2"/>
    <n v="11"/>
    <m/>
    <x v="1"/>
    <x v="1"/>
    <s v="DESATIVADO"/>
    <s v="DESATIVADO"/>
    <x v="1"/>
  </r>
  <r>
    <s v="SP5226"/>
    <s v="BARUERI"/>
    <s v="Q2"/>
    <n v="11"/>
    <m/>
    <x v="3"/>
    <x v="1"/>
    <s v="S/ ACESSO"/>
    <s v="S/ ACESSO"/>
    <x v="1"/>
  </r>
  <r>
    <s v="SP5246"/>
    <s v="BARUERI"/>
    <s v="Q2"/>
    <n v="11"/>
    <m/>
    <x v="3"/>
    <x v="1"/>
    <d v="2017-11-13T00:00:00"/>
    <d v="2017-11-29T00:00:00"/>
    <x v="1"/>
  </r>
  <r>
    <s v="BAAH20"/>
    <s v="BARUERI"/>
    <s v="Q2"/>
    <n v="11"/>
    <m/>
    <x v="3"/>
    <x v="1"/>
    <s v="S/ ACESSO"/>
    <s v="S/ ACESSO"/>
    <x v="1"/>
  </r>
  <r>
    <s v="CSNC01"/>
    <s v="CAIEIRAS"/>
    <s v="Q2"/>
    <n v="11"/>
    <m/>
    <x v="4"/>
    <x v="1"/>
    <d v="2017-11-08T00:00:00"/>
    <d v="2017-11-29T00:00:00"/>
    <x v="1"/>
  </r>
  <r>
    <s v="CSLJ02"/>
    <s v="CAIEIRAS"/>
    <s v="Q2"/>
    <n v="11"/>
    <m/>
    <x v="1"/>
    <x v="1"/>
    <d v="2017-11-29T00:00:00"/>
    <d v="2017-11-29T00:00:00"/>
    <x v="1"/>
  </r>
  <r>
    <s v="CRCT02"/>
    <s v="CARAPICUIBA"/>
    <s v="Q2"/>
    <n v="11"/>
    <m/>
    <x v="7"/>
    <x v="1"/>
    <d v="2017-12-01T00:00:00"/>
    <d v="2017-12-06T00:00:00"/>
    <x v="1"/>
  </r>
  <r>
    <s v="SP5116"/>
    <s v="CARAPICUIBA"/>
    <s v="Q2"/>
    <n v="11"/>
    <m/>
    <x v="7"/>
    <x v="1"/>
    <d v="2017-12-01T00:00:00"/>
    <d v="2017-12-06T00:00:00"/>
    <x v="1"/>
  </r>
  <r>
    <s v="SLCRCT03"/>
    <s v="CARAPICUIBA"/>
    <s v="Q2"/>
    <n v="11"/>
    <m/>
    <x v="7"/>
    <x v="1"/>
    <d v="2017-11-16T00:00:00"/>
    <d v="2017-12-06T00:00:00"/>
    <x v="1"/>
  </r>
  <r>
    <s v="SP5124"/>
    <s v="CARAPICUIBA"/>
    <s v="Q2"/>
    <n v="11"/>
    <m/>
    <x v="7"/>
    <x v="1"/>
    <s v="S/ ACESSO"/>
    <s v="S/ ACESSO"/>
    <x v="1"/>
  </r>
  <r>
    <s v="FRCT02"/>
    <s v="FRANCO DA ROCHA"/>
    <s v="Q2"/>
    <n v="11"/>
    <m/>
    <x v="1"/>
    <x v="1"/>
    <d v="2017-11-17T00:00:00"/>
    <d v="2017-11-29T00:00:00"/>
    <x v="1"/>
  </r>
  <r>
    <s v="SLIQRM03"/>
    <s v="ITAQUAQUECETUBA"/>
    <s v="Q2"/>
    <n v="11"/>
    <m/>
    <x v="5"/>
    <x v="1"/>
    <d v="2017-11-24T00:00:00"/>
    <d v="2017-11-29T00:00:00"/>
    <x v="1"/>
  </r>
  <r>
    <s v="SP8736"/>
    <s v="ITAQUAQUECETUBA"/>
    <s v="Q2"/>
    <n v="11"/>
    <m/>
    <x v="6"/>
    <x v="1"/>
    <d v="2017-11-24T00:00:00"/>
    <d v="2017-11-29T00:00:00"/>
    <x v="1"/>
  </r>
  <r>
    <s v="ISRB02"/>
    <s v="ITAPECERICA DA SERRA"/>
    <s v="Q3"/>
    <n v="11"/>
    <m/>
    <x v="19"/>
    <x v="1"/>
    <d v="2017-11-10T00:00:00"/>
    <d v="2017-11-22T00:00:00"/>
    <x v="4"/>
  </r>
  <r>
    <s v="IPJL01"/>
    <s v="ITAPEVI"/>
    <s v="Q2"/>
    <n v="11"/>
    <m/>
    <x v="21"/>
    <x v="1"/>
    <d v="2017-11-03T00:00:00"/>
    <d v="2017-11-29T00:00:00"/>
    <x v="1"/>
  </r>
  <r>
    <s v="SP3305"/>
    <s v="SAO PAULO"/>
    <s v="Q1"/>
    <n v="11"/>
    <m/>
    <x v="6"/>
    <x v="1"/>
    <d v="2017-11-29T00:00:00"/>
    <d v="2017-11-29T00:00:00"/>
    <x v="2"/>
  </r>
  <r>
    <s v="SP3585"/>
    <s v="SAO PAULO"/>
    <s v="Q1"/>
    <n v="11"/>
    <m/>
    <x v="6"/>
    <x v="1"/>
    <d v="2017-11-29T00:00:00"/>
    <d v="2017-11-29T00:00:00"/>
    <x v="2"/>
  </r>
  <r>
    <s v="SP3653"/>
    <s v="SAO PAULO"/>
    <s v="Q1"/>
    <n v="11"/>
    <m/>
    <x v="5"/>
    <x v="1"/>
    <d v="2017-11-24T00:00:00"/>
    <d v="2017-11-29T00:00:00"/>
    <x v="2"/>
  </r>
  <r>
    <s v="SI3334"/>
    <s v="SAO VICENTE"/>
    <s v="STS"/>
    <n v="13"/>
    <m/>
    <x v="27"/>
    <x v="1"/>
    <d v="2017-11-09T00:00:00"/>
    <d v="2017-11-29T00:00:00"/>
    <x v="5"/>
  </r>
  <r>
    <s v="SI3335"/>
    <s v="SAO VICENTE"/>
    <s v="STS"/>
    <n v="13"/>
    <m/>
    <x v="27"/>
    <x v="1"/>
    <d v="2017-11-09T00:00:00"/>
    <d v="2017-11-29T00:00:00"/>
    <x v="5"/>
  </r>
  <r>
    <s v="SI3336"/>
    <s v="SAO VICENTE"/>
    <s v="STS"/>
    <n v="13"/>
    <m/>
    <x v="18"/>
    <x v="1"/>
    <d v="2017-11-22T00:00:00"/>
    <d v="2017-11-22T00:00:00"/>
    <x v="5"/>
  </r>
  <r>
    <s v="SI3339"/>
    <s v="SAO VICENTE"/>
    <s v="STS"/>
    <n v="13"/>
    <m/>
    <x v="27"/>
    <x v="1"/>
    <d v="2017-11-09T00:00:00"/>
    <d v="2017-11-29T00:00:00"/>
    <x v="5"/>
  </r>
  <r>
    <s v="SI3338"/>
    <s v="SAO VICENTE"/>
    <s v="STS"/>
    <n v="13"/>
    <m/>
    <x v="18"/>
    <x v="1"/>
    <d v="2017-11-24T00:00:00"/>
    <d v="2017-12-06T00:00:00"/>
    <x v="5"/>
  </r>
  <r>
    <s v="SI3344"/>
    <s v="SAO VICENTE"/>
    <s v="STS"/>
    <n v="13"/>
    <m/>
    <x v="25"/>
    <x v="1"/>
    <d v="2017-11-24T00:00:00"/>
    <d v="2017-11-29T00:00:00"/>
    <x v="5"/>
  </r>
  <r>
    <s v="SI3346"/>
    <s v="SAO VICENTE"/>
    <s v="STS"/>
    <n v="13"/>
    <m/>
    <x v="25"/>
    <x v="1"/>
    <d v="2017-11-22T00:00:00"/>
    <d v="2017-12-06T00:00:00"/>
    <x v="5"/>
  </r>
  <r>
    <s v="SLSPAI05"/>
    <s v="SAO PAULO"/>
    <s v="Q3"/>
    <n v="11"/>
    <m/>
    <x v="11"/>
    <x v="1"/>
    <d v="2017-11-27T00:00:00"/>
    <d v="2017-11-29T00:00:00"/>
    <x v="4"/>
  </r>
  <r>
    <s v="SBJM02"/>
    <s v="SAO BERNARDO DO CAMPO"/>
    <s v="Q4"/>
    <n v="11"/>
    <m/>
    <x v="10"/>
    <x v="1"/>
    <d v="2017-11-27T00:00:00"/>
    <d v="2017-12-06T00:00:00"/>
    <x v="3"/>
  </r>
  <r>
    <s v="SBPC05"/>
    <s v="SAO BERNARDO DO CAMPO"/>
    <s v="Q4"/>
    <n v="11"/>
    <m/>
    <x v="10"/>
    <x v="1"/>
    <d v="2017-11-07T00:00:00"/>
    <d v="2017-11-16T00:00:00"/>
    <x v="3"/>
  </r>
  <r>
    <s v="SLSPCB08"/>
    <s v="SAO PAULO"/>
    <s v="Q3"/>
    <n v="11"/>
    <m/>
    <x v="16"/>
    <x v="1"/>
    <d v="2017-11-29T00:00:00"/>
    <d v="2017-12-06T00:00:00"/>
    <x v="4"/>
  </r>
  <r>
    <s v="SLSPCB15"/>
    <s v="SAO PAULO"/>
    <s v="Q3"/>
    <n v="11"/>
    <m/>
    <x v="12"/>
    <x v="1"/>
    <d v="2017-11-27T00:00:00"/>
    <d v="2017-11-29T00:00:00"/>
    <x v="4"/>
  </r>
  <r>
    <s v="SLSPCD01"/>
    <s v="SAO PAULO"/>
    <s v="Q3"/>
    <n v="11"/>
    <m/>
    <x v="11"/>
    <x v="1"/>
    <d v="2017-12-01T00:00:00"/>
    <d v="2017-12-06T00:00:00"/>
    <x v="4"/>
  </r>
  <r>
    <s v="SLSPCM01"/>
    <s v="SAO PAULO"/>
    <s v="Q3"/>
    <n v="11"/>
    <m/>
    <x v="12"/>
    <x v="1"/>
    <d v="2017-11-29T00:00:00"/>
    <d v="2017-12-06T00:00:00"/>
    <x v="4"/>
  </r>
  <r>
    <s v="SLSPCM08"/>
    <s v="SAO PAULO"/>
    <s v="Q3"/>
    <n v="11"/>
    <m/>
    <x v="16"/>
    <x v="1"/>
    <d v="2017-11-20T00:00:00"/>
    <d v="2017-11-22T00:00:00"/>
    <x v="4"/>
  </r>
  <r>
    <s v="CGEN01"/>
    <s v="CARAGUATATUBA"/>
    <s v="SJC"/>
    <n v="12"/>
    <s v="SJC"/>
    <x v="28"/>
    <x v="0"/>
    <d v="2017-12-20T00:00:00"/>
    <d v="2018-01-03T00:00:00"/>
    <x v="0"/>
  </r>
  <r>
    <s v="CGPA01"/>
    <s v="CARAGUATATUBA"/>
    <s v="SJC"/>
    <n v="12"/>
    <s v="SJC"/>
    <x v="28"/>
    <x v="0"/>
    <d v="2017-12-20T00:00:00"/>
    <d v="2018-01-03T00:00:00"/>
    <x v="0"/>
  </r>
  <r>
    <s v="SI2407"/>
    <s v="SAO SEBASTIAO"/>
    <s v="SJC"/>
    <n v="12"/>
    <m/>
    <x v="28"/>
    <x v="1"/>
    <d v="2017-11-09T00:00:00"/>
    <d v="2017-11-21T00:00:00"/>
    <x v="0"/>
  </r>
  <r>
    <s v="SI2534"/>
    <s v="UBATUBA"/>
    <s v="SJC"/>
    <n v="12"/>
    <m/>
    <x v="28"/>
    <x v="1"/>
    <d v="2017-11-08T00:00:00"/>
    <d v="2017-11-21T00:00:00"/>
    <x v="0"/>
  </r>
  <r>
    <s v="CVNE01"/>
    <s v="CACAPAVA"/>
    <s v="SJC"/>
    <n v="12"/>
    <s v="SJC"/>
    <x v="29"/>
    <x v="0"/>
    <d v="2017-12-26T00:00:00"/>
    <d v="2018-01-03T00:00:00"/>
    <x v="0"/>
  </r>
  <r>
    <s v="CVPK01"/>
    <s v="CACAPAVA"/>
    <s v="SJC"/>
    <n v="12"/>
    <s v="SJC"/>
    <x v="29"/>
    <x v="0"/>
    <d v="2017-12-26T00:00:00"/>
    <d v="2018-01-03T00:00:00"/>
    <x v="0"/>
  </r>
  <r>
    <s v="JCBB01"/>
    <s v="JACAREI"/>
    <s v="SJC"/>
    <n v="12"/>
    <s v="SJC"/>
    <x v="30"/>
    <x v="0"/>
    <d v="2017-12-11T00:00:00"/>
    <d v="2017-12-12T00:00:00"/>
    <x v="0"/>
  </r>
  <r>
    <s v="JCCA01"/>
    <s v="JACAREI"/>
    <s v="SJC"/>
    <n v="12"/>
    <s v="SJC"/>
    <x v="30"/>
    <x v="0"/>
    <d v="2017-12-11T00:00:00"/>
    <d v="2017-12-12T00:00:00"/>
    <x v="0"/>
  </r>
  <r>
    <s v="JCCG01"/>
    <s v="JACAREI"/>
    <s v="SJC"/>
    <n v="12"/>
    <s v="SJC"/>
    <x v="30"/>
    <x v="0"/>
    <d v="2017-12-26T00:00:00"/>
    <d v="2018-01-03T00:00:00"/>
    <x v="0"/>
  </r>
  <r>
    <s v="JCJC01"/>
    <s v="JACAREI"/>
    <s v="SJC"/>
    <n v="12"/>
    <s v="SJC"/>
    <x v="30"/>
    <x v="0"/>
    <d v="2017-12-11T00:00:00"/>
    <d v="2017-12-12T00:00:00"/>
    <x v="0"/>
  </r>
  <r>
    <s v="JCNE01"/>
    <s v="JACAREI"/>
    <s v="SJC"/>
    <n v="12"/>
    <s v="SJC"/>
    <x v="30"/>
    <x v="0"/>
    <d v="2017-12-28T00:00:00"/>
    <d v="2018-01-03T00:00:00"/>
    <x v="0"/>
  </r>
  <r>
    <s v="JCVR01"/>
    <s v="JACAREI"/>
    <s v="SJC"/>
    <n v="12"/>
    <s v="SJC"/>
    <x v="30"/>
    <x v="0"/>
    <d v="2017-12-11T00:00:00"/>
    <d v="2017-12-12T00:00:00"/>
    <x v="0"/>
  </r>
  <r>
    <s v="PDAP01"/>
    <s v="PINDAMONHANGABA"/>
    <s v="SJC"/>
    <n v="12"/>
    <s v="SJC"/>
    <x v="30"/>
    <x v="0"/>
    <d v="2017-12-28T00:00:00"/>
    <d v="2018-01-03T00:00:00"/>
    <x v="0"/>
  </r>
  <r>
    <s v="ENCT01"/>
    <s v="SAO BENTO DO SAPUCAI"/>
    <s v="SJC"/>
    <n v="12"/>
    <s v="SJC"/>
    <x v="30"/>
    <x v="0"/>
    <d v="2017-12-28T00:00:00"/>
    <d v="2018-01-03T00:00:00"/>
    <x v="0"/>
  </r>
  <r>
    <s v="SJNA01"/>
    <s v="SAO JOSE DOS CAMPOS"/>
    <s v="SJC"/>
    <n v="12"/>
    <s v="SJC"/>
    <x v="30"/>
    <x v="0"/>
    <d v="2017-12-20T00:00:00"/>
    <d v="2017-12-27T00:00:00"/>
    <x v="0"/>
  </r>
  <r>
    <s v="PHCT02"/>
    <s v="SANTO ANTONIO DO PINHAL"/>
    <s v="SJC"/>
    <n v="12"/>
    <s v="SJC"/>
    <x v="30"/>
    <x v="0"/>
    <d v="2017-12-28T00:00:00"/>
    <d v="2018-01-03T00:00:00"/>
    <x v="0"/>
  </r>
  <r>
    <s v="PBSFRP"/>
    <s v="PARAIBUNA"/>
    <s v="SJC"/>
    <n v="12"/>
    <s v="SJC"/>
    <x v="30"/>
    <x v="0"/>
    <d v="2017-12-11T00:00:00"/>
    <d v="2017-12-12T00:00:00"/>
    <x v="0"/>
  </r>
  <r>
    <s v="APCT01"/>
    <s v="APARECIDA"/>
    <s v="SJC"/>
    <n v="12"/>
    <m/>
    <x v="30"/>
    <x v="1"/>
    <d v="2017-11-30T00:00:00"/>
    <d v="2017-12-04T00:00:00"/>
    <x v="0"/>
  </r>
  <r>
    <s v="CJVI01"/>
    <s v="CAMPOS DO JORDAO"/>
    <s v="SJC"/>
    <n v="12"/>
    <m/>
    <x v="30"/>
    <x v="1"/>
    <d v="2017-11-24T00:00:00"/>
    <d v="2017-12-04T00:00:00"/>
    <x v="0"/>
  </r>
  <r>
    <s v="GTNG01"/>
    <s v="GUARATINGUETA"/>
    <s v="SJC"/>
    <n v="12"/>
    <m/>
    <x v="30"/>
    <x v="1"/>
    <d v="2017-11-10T00:00:00"/>
    <d v="2017-11-21T00:00:00"/>
    <x v="0"/>
  </r>
  <r>
    <s v="LRCT01"/>
    <s v="LORENA"/>
    <s v="SJC"/>
    <n v="12"/>
    <m/>
    <x v="30"/>
    <x v="1"/>
    <d v="2017-11-24T00:00:00"/>
    <d v="2017-12-04T00:00:00"/>
    <x v="0"/>
  </r>
  <r>
    <s v="LRPRRP"/>
    <s v="LORENA"/>
    <s v="SJC"/>
    <n v="12"/>
    <m/>
    <x v="30"/>
    <x v="1"/>
    <d v="2017-11-30T00:00:00"/>
    <d v="2017-12-04T00:00:00"/>
    <x v="0"/>
  </r>
  <r>
    <s v="LRPR02"/>
    <s v="LORENA"/>
    <s v="SJC"/>
    <n v="12"/>
    <m/>
    <x v="30"/>
    <x v="1"/>
    <d v="2017-11-24T00:00:00"/>
    <d v="2017-12-04T00:00:00"/>
    <x v="0"/>
  </r>
  <r>
    <s v="LVBB01"/>
    <s v="LAVRINHAS"/>
    <s v="SJC"/>
    <n v="12"/>
    <m/>
    <x v="30"/>
    <x v="1"/>
    <d v="2017-11-20T00:00:00"/>
    <d v="2017-11-21T00:00:00"/>
    <x v="0"/>
  </r>
  <r>
    <s v="LVCT02"/>
    <s v="LAVRINHAS"/>
    <s v="SJC"/>
    <n v="12"/>
    <m/>
    <x v="30"/>
    <x v="1"/>
    <d v="2017-11-20T00:00:00"/>
    <d v="2017-11-21T00:00:00"/>
    <x v="0"/>
  </r>
  <r>
    <s v="NICT01"/>
    <s v="NATIVIDADE DA SERRA"/>
    <s v="SJC"/>
    <n v="12"/>
    <m/>
    <x v="30"/>
    <x v="1"/>
    <d v="2017-11-24T00:00:00"/>
    <d v="2017-12-04T00:00:00"/>
    <x v="0"/>
  </r>
  <r>
    <s v="PDSC01"/>
    <s v="PINDAMONHANGABA"/>
    <s v="SJC"/>
    <n v="12"/>
    <m/>
    <x v="30"/>
    <x v="1"/>
    <d v="2017-11-21T00:00:00"/>
    <d v="2017-12-04T00:00:00"/>
    <x v="0"/>
  </r>
  <r>
    <s v="PDMC01"/>
    <s v="PINDAMONHANGABA"/>
    <s v="SJC"/>
    <n v="12"/>
    <m/>
    <x v="30"/>
    <x v="1"/>
    <d v="2017-11-21T00:00:00"/>
    <d v="2017-12-04T00:00:00"/>
    <x v="0"/>
  </r>
  <r>
    <s v="PBCH01"/>
    <s v="PARAIBUNA"/>
    <s v="SJC"/>
    <n v="12"/>
    <m/>
    <x v="30"/>
    <x v="1"/>
    <d v="2017-11-30T00:00:00"/>
    <d v="2017-12-04T00:00:00"/>
    <x v="0"/>
  </r>
  <r>
    <s v="PBET01"/>
    <s v="PARAIBUNA"/>
    <s v="SJC"/>
    <n v="12"/>
    <m/>
    <x v="30"/>
    <x v="1"/>
    <d v="2017-11-30T00:00:00"/>
    <d v="2017-12-04T00:00:00"/>
    <x v="0"/>
  </r>
  <r>
    <s v="PBPL01"/>
    <s v="PARAIBUNA"/>
    <s v="SJC"/>
    <n v="12"/>
    <m/>
    <x v="30"/>
    <x v="1"/>
    <d v="2017-11-29T00:00:00"/>
    <d v="2017-12-04T00:00:00"/>
    <x v="0"/>
  </r>
  <r>
    <s v="PBRP01"/>
    <s v="PARAIBUNA"/>
    <s v="SJC"/>
    <n v="12"/>
    <m/>
    <x v="30"/>
    <x v="1"/>
    <d v="2017-11-29T00:00:00"/>
    <d v="2017-12-04T00:00:00"/>
    <x v="0"/>
  </r>
  <r>
    <s v="PBSF01"/>
    <s v="PARAIBUNA"/>
    <s v="SJC"/>
    <n v="12"/>
    <m/>
    <x v="30"/>
    <x v="1"/>
    <d v="2017-11-29T00:00:00"/>
    <d v="2017-12-04T00:00:00"/>
    <x v="0"/>
  </r>
  <r>
    <s v="BCCT01"/>
    <s v="SANTA BRANCA"/>
    <s v="SJC"/>
    <n v="12"/>
    <m/>
    <x v="30"/>
    <x v="1"/>
    <d v="2017-11-09T00:00:00"/>
    <d v="2017-11-30T00:00:00"/>
    <x v="0"/>
  </r>
  <r>
    <s v="SI2302"/>
    <s v="SAO JOSE DOS CAMPOS"/>
    <s v="SJC"/>
    <n v="12"/>
    <m/>
    <x v="30"/>
    <x v="1"/>
    <d v="2017-11-13T00:00:00"/>
    <d v="2017-11-30T00:00:00"/>
    <x v="0"/>
  </r>
  <r>
    <s v="SI2353"/>
    <s v="SAO JOSE DOS CAMPOS"/>
    <s v="SJC"/>
    <n v="12"/>
    <m/>
    <x v="30"/>
    <x v="1"/>
    <d v="2017-11-20T00:00:00"/>
    <d v="2017-12-04T00:00:00"/>
    <x v="0"/>
  </r>
  <r>
    <s v="SI2305"/>
    <s v="SAO JOSE DOS CAMPOS"/>
    <s v="SJC"/>
    <n v="12"/>
    <m/>
    <x v="30"/>
    <x v="1"/>
    <d v="2017-11-08T00:00:00"/>
    <d v="2017-12-04T00:00:00"/>
    <x v="0"/>
  </r>
  <r>
    <s v="SI2306"/>
    <s v="SAO JOSE DOS CAMPOS"/>
    <s v="SJC"/>
    <n v="12"/>
    <m/>
    <x v="30"/>
    <x v="1"/>
    <d v="2017-11-30T00:00:00"/>
    <d v="2017-12-04T00:00:00"/>
    <x v="0"/>
  </r>
  <r>
    <s v="SI2335"/>
    <s v="SAO JOSE DOS CAMPOS"/>
    <s v="SJC"/>
    <n v="12"/>
    <m/>
    <x v="30"/>
    <x v="1"/>
    <d v="2017-11-10T00:00:00"/>
    <d v="2017-11-30T00:00:00"/>
    <x v="0"/>
  </r>
  <r>
    <s v="SI2308"/>
    <s v="SAO JOSE DOS CAMPOS"/>
    <s v="SJC"/>
    <n v="12"/>
    <m/>
    <x v="30"/>
    <x v="1"/>
    <d v="2017-11-10T00:00:00"/>
    <d v="2017-11-30T00:00:00"/>
    <x v="0"/>
  </r>
  <r>
    <s v="SJMC04"/>
    <s v="SAO JOSE DOS CAMPOS"/>
    <s v="SJC"/>
    <n v="12"/>
    <m/>
    <x v="30"/>
    <x v="1"/>
    <d v="2017-11-09T00:00:00"/>
    <d v="2017-12-04T00:00:00"/>
    <x v="0"/>
  </r>
  <r>
    <s v="APIT01"/>
    <s v="APARECIDA"/>
    <s v="SJC"/>
    <n v="12"/>
    <s v="SJC"/>
    <x v="31"/>
    <x v="0"/>
    <d v="2017-12-15T00:00:00"/>
    <d v="2017-12-19T00:00:00"/>
    <x v="0"/>
  </r>
  <r>
    <s v="CJPN01"/>
    <s v="CAMPOS DO JORDAO"/>
    <s v="SJC"/>
    <n v="12"/>
    <s v="SJC"/>
    <x v="31"/>
    <x v="0"/>
    <d v="2017-12-15T00:00:00"/>
    <d v="2018-01-03T00:00:00"/>
    <x v="0"/>
  </r>
  <r>
    <s v="CJVM01"/>
    <s v="CAMPOS DO JORDAO"/>
    <s v="SJC"/>
    <n v="12"/>
    <s v="SJC"/>
    <x v="31"/>
    <x v="0"/>
    <d v="2017-12-28T00:00:00"/>
    <d v="2018-01-03T00:00:00"/>
    <x v="0"/>
  </r>
  <r>
    <s v="CJFPRP"/>
    <s v="CAMPOS DO JORDAO"/>
    <s v="SJC"/>
    <n v="12"/>
    <s v="SJC"/>
    <x v="31"/>
    <x v="0"/>
    <d v="2017-12-20T00:00:00"/>
    <d v="2018-01-03T00:00:00"/>
    <x v="0"/>
  </r>
  <r>
    <s v="CJLG01"/>
    <s v="CAMPOS DO JORDAO"/>
    <s v="SJC"/>
    <n v="12"/>
    <s v="SJC"/>
    <x v="31"/>
    <x v="0"/>
    <d v="2017-12-15T00:00:00"/>
    <d v="2018-01-03T00:00:00"/>
    <x v="0"/>
  </r>
  <r>
    <s v="CVNC01"/>
    <s v="CACAPAVA"/>
    <s v="SJC"/>
    <n v="12"/>
    <s v="SJC"/>
    <x v="31"/>
    <x v="0"/>
    <d v="2017-12-11T00:00:00"/>
    <d v="2017-12-12T00:00:00"/>
    <x v="0"/>
  </r>
  <r>
    <s v="CZCT01"/>
    <s v="CRUZEIRO"/>
    <s v="SJC"/>
    <n v="12"/>
    <s v="SJC"/>
    <x v="31"/>
    <x v="0"/>
    <d v="2017-12-11T00:00:00"/>
    <d v="2017-12-12T00:00:00"/>
    <x v="0"/>
  </r>
  <r>
    <s v="CZFP01"/>
    <s v="CRUZEIRO"/>
    <s v="SJC"/>
    <n v="12"/>
    <s v="SJC"/>
    <x v="31"/>
    <x v="0"/>
    <d v="2017-12-11T00:00:00"/>
    <d v="2017-12-12T00:00:00"/>
    <x v="0"/>
  </r>
  <r>
    <s v="GTSJ02"/>
    <s v="GUARATINGUETA"/>
    <s v="SJC"/>
    <n v="12"/>
    <s v="SJC"/>
    <x v="31"/>
    <x v="0"/>
    <d v="2017-12-15T00:00:00"/>
    <d v="2017-12-19T00:00:00"/>
    <x v="0"/>
  </r>
  <r>
    <s v="GTPD01"/>
    <s v="GUARATINGUETA"/>
    <s v="SJC"/>
    <n v="12"/>
    <s v="SJC"/>
    <x v="31"/>
    <x v="0"/>
    <d v="2017-12-15T00:00:00"/>
    <d v="2017-12-19T00:00:00"/>
    <x v="0"/>
  </r>
  <r>
    <s v="JBTP01"/>
    <s v="JAMBEIRO"/>
    <s v="SJC"/>
    <n v="12"/>
    <s v="SJC"/>
    <x v="31"/>
    <x v="0"/>
    <d v="2017-12-11T00:00:00"/>
    <d v="2017-12-12T00:00:00"/>
    <x v="0"/>
  </r>
  <r>
    <s v="PDCR01"/>
    <s v="PINDAMONHANGABA"/>
    <s v="SJC"/>
    <n v="12"/>
    <s v="SJC"/>
    <x v="31"/>
    <x v="0"/>
    <d v="2017-12-28T00:00:00"/>
    <d v="2018-01-03T00:00:00"/>
    <x v="0"/>
  </r>
  <r>
    <s v="PDCT01"/>
    <s v="PINDAMONHANGABA"/>
    <s v="SJC"/>
    <n v="12"/>
    <s v="SJC"/>
    <x v="31"/>
    <x v="0"/>
    <d v="2017-12-28T00:00:00"/>
    <d v="2018-01-03T00:00:00"/>
    <x v="0"/>
  </r>
  <r>
    <s v="OMCT01"/>
    <s v="POTIM"/>
    <s v="SJC"/>
    <n v="12"/>
    <s v="SJC"/>
    <x v="31"/>
    <x v="0"/>
    <d v="2017-12-20T00:00:00"/>
    <d v="2018-01-03T00:00:00"/>
    <x v="0"/>
  </r>
  <r>
    <s v="QLSJ01"/>
    <s v="QUELUZ"/>
    <s v="SJC"/>
    <n v="12"/>
    <s v="SJC"/>
    <x v="31"/>
    <x v="0"/>
    <d v="2017-12-11T00:00:00"/>
    <d v="2017-12-12T00:00:00"/>
    <x v="0"/>
  </r>
  <r>
    <s v="RSBR01"/>
    <s v="ROSEIRA"/>
    <s v="SJC"/>
    <n v="12"/>
    <s v="SJC"/>
    <x v="31"/>
    <x v="0"/>
    <d v="2017-12-20T00:00:00"/>
    <d v="2018-01-03T00:00:00"/>
    <x v="0"/>
  </r>
  <r>
    <s v="RSCT01"/>
    <s v="ROSEIRA"/>
    <s v="SJC"/>
    <n v="12"/>
    <s v="SJC"/>
    <x v="31"/>
    <x v="0"/>
    <d v="2017-12-20T00:00:00"/>
    <d v="2018-01-03T00:00:00"/>
    <x v="0"/>
  </r>
  <r>
    <s v="PDPU01"/>
    <s v="PINDAMONHANGABA"/>
    <s v="SJC"/>
    <n v="12"/>
    <m/>
    <x v="31"/>
    <x v="1"/>
    <d v="2017-11-08T00:00:00"/>
    <d v="2017-12-04T00:00:00"/>
    <x v="0"/>
  </r>
  <r>
    <s v="SI2309"/>
    <s v="SAO JOSE DOS CAMPOS"/>
    <s v="SJC"/>
    <n v="12"/>
    <m/>
    <x v="31"/>
    <x v="1"/>
    <d v="2017-11-20T00:00:00"/>
    <d v="2017-12-04T00:00:00"/>
    <x v="0"/>
  </r>
  <r>
    <s v="SI2310"/>
    <s v="SAO JOSE DOS CAMPOS"/>
    <s v="SJC"/>
    <n v="12"/>
    <m/>
    <x v="31"/>
    <x v="1"/>
    <d v="2017-11-20T00:00:00"/>
    <d v="2017-12-04T00:00:00"/>
    <x v="0"/>
  </r>
  <r>
    <s v="SI2312"/>
    <s v="SAO JOSE DOS CAMPOS"/>
    <s v="SJC"/>
    <n v="12"/>
    <m/>
    <x v="31"/>
    <x v="1"/>
    <d v="2017-11-21T00:00:00"/>
    <d v="2017-12-04T00:00:00"/>
    <x v="0"/>
  </r>
  <r>
    <s v="SI2313"/>
    <s v="SAO JOSE DOS CAMPOS"/>
    <s v="SJC"/>
    <n v="12"/>
    <m/>
    <x v="31"/>
    <x v="1"/>
    <d v="2017-11-30T00:00:00"/>
    <d v="2017-12-04T00:00:00"/>
    <x v="0"/>
  </r>
  <r>
    <s v="SI2314"/>
    <s v="SAO JOSE DOS CAMPOS"/>
    <s v="SJC"/>
    <n v="12"/>
    <m/>
    <x v="31"/>
    <x v="1"/>
    <d v="2017-11-24T00:00:00"/>
    <d v="2017-12-04T00:00:00"/>
    <x v="0"/>
  </r>
  <r>
    <s v="SI2334"/>
    <s v="SAO JOSE DOS CAMPOS"/>
    <s v="SJC"/>
    <n v="12"/>
    <m/>
    <x v="31"/>
    <x v="1"/>
    <d v="2017-11-21T00:00:00"/>
    <d v="2017-11-27T00:00:00"/>
    <x v="0"/>
  </r>
  <r>
    <s v="SP3304"/>
    <s v="SAO PAULO"/>
    <s v="Q1"/>
    <n v="11"/>
    <m/>
    <x v="2"/>
    <x v="1"/>
    <d v="2017-11-29T00:00:00"/>
    <d v="2017-12-06T00:00:00"/>
    <x v="2"/>
  </r>
  <r>
    <s v="SP4054"/>
    <s v="SAO PAULO"/>
    <s v="Q1"/>
    <n v="11"/>
    <m/>
    <x v="20"/>
    <x v="1"/>
    <s v="S/ ACESSO"/>
    <s v="S/ ACESSO"/>
    <x v="2"/>
  </r>
  <r>
    <s v="SLFVVC01"/>
    <s v="FERRAZ DE VASCONCELOS"/>
    <s v="Q1"/>
    <n v="11"/>
    <m/>
    <x v="20"/>
    <x v="1"/>
    <d v="2017-11-27T00:00:00"/>
    <d v="2017-12-06T00:00:00"/>
    <x v="2"/>
  </r>
  <r>
    <s v="SLFVJB01"/>
    <s v="FERRAZ DE VASCONCELOS"/>
    <s v="Q1"/>
    <n v="11"/>
    <m/>
    <x v="6"/>
    <x v="1"/>
    <d v="2017-11-24T00:00:00"/>
    <d v="2017-11-29T00:00:00"/>
    <x v="2"/>
  </r>
  <r>
    <s v="SP5617"/>
    <s v="ITAPECERICA DA SERRA"/>
    <s v="Q3"/>
    <n v="11"/>
    <m/>
    <x v="19"/>
    <x v="1"/>
    <d v="2017-11-10T00:00:00"/>
    <d v="2017-11-22T00:00:00"/>
    <x v="4"/>
  </r>
  <r>
    <s v="SI3347"/>
    <s v="SAO VICENTE"/>
    <s v="STS"/>
    <n v="13"/>
    <m/>
    <x v="25"/>
    <x v="1"/>
    <d v="2017-11-27T00:00:00"/>
    <d v="2017-11-29T00:00:00"/>
    <x v="5"/>
  </r>
  <r>
    <s v="SI3349"/>
    <s v="SAO VICENTE"/>
    <s v="STS"/>
    <n v="13"/>
    <m/>
    <x v="27"/>
    <x v="1"/>
    <d v="2017-11-27T00:00:00"/>
    <d v="2017-12-06T00:00:00"/>
    <x v="5"/>
  </r>
  <r>
    <s v="SI3351"/>
    <s v="SAO VICENTE"/>
    <s v="STS"/>
    <n v="13"/>
    <m/>
    <x v="32"/>
    <x v="1"/>
    <d v="2017-11-10T00:00:00"/>
    <d v="2017-11-22T00:00:00"/>
    <x v="5"/>
  </r>
  <r>
    <s v="SI3353"/>
    <s v="SAO VICENTE"/>
    <s v="STS"/>
    <n v="13"/>
    <m/>
    <x v="32"/>
    <x v="1"/>
    <d v="2017-11-10T00:00:00"/>
    <d v="2017-11-22T00:00:00"/>
    <x v="5"/>
  </r>
  <r>
    <s v="SI3355"/>
    <s v="SAO VICENTE"/>
    <s v="STS"/>
    <n v="13"/>
    <m/>
    <x v="32"/>
    <x v="1"/>
    <d v="2017-11-10T00:00:00"/>
    <d v="2017-11-22T00:00:00"/>
    <x v="5"/>
  </r>
  <r>
    <s v="SI3356"/>
    <s v="SAO VICENTE"/>
    <s v="STS"/>
    <n v="13"/>
    <m/>
    <x v="32"/>
    <x v="1"/>
    <d v="2017-11-22T00:00:00"/>
    <d v="2017-11-22T00:00:00"/>
    <x v="5"/>
  </r>
  <r>
    <s v="SI3342"/>
    <s v="SAO VICENTE"/>
    <s v="STS"/>
    <n v="13"/>
    <m/>
    <x v="32"/>
    <x v="1"/>
    <d v="2017-11-27T00:00:00"/>
    <d v="2017-11-29T00:00:00"/>
    <x v="5"/>
  </r>
  <r>
    <s v="SI3343"/>
    <s v="SAO VICENTE"/>
    <s v="STS"/>
    <n v="13"/>
    <m/>
    <x v="32"/>
    <x v="1"/>
    <d v="2017-11-27T00:00:00"/>
    <d v="2017-11-29T00:00:00"/>
    <x v="5"/>
  </r>
  <r>
    <s v="SI3345"/>
    <s v="SAO VICENTE"/>
    <s v="STS"/>
    <n v="13"/>
    <m/>
    <x v="32"/>
    <x v="1"/>
    <d v="2017-11-27T00:00:00"/>
    <d v="2017-11-29T00:00:00"/>
    <x v="5"/>
  </r>
  <r>
    <s v="SP7820"/>
    <s v="PINHALZINHO"/>
    <s v="JAI"/>
    <s v="JAI"/>
    <m/>
    <x v="14"/>
    <x v="1"/>
    <d v="2017-11-28T00:00:00"/>
    <d v="2017-12-06T00:00:00"/>
    <x v="6"/>
  </r>
  <r>
    <s v="CRAE02"/>
    <s v="CARAPICUIBA"/>
    <s v="Q2"/>
    <n v="11"/>
    <m/>
    <x v="3"/>
    <x v="1"/>
    <d v="2017-11-16T00:00:00"/>
    <d v="2017-11-29T00:00:00"/>
    <x v="1"/>
  </r>
  <r>
    <s v="DDSN03"/>
    <s v="DIADEMA"/>
    <s v="Q4"/>
    <n v="11"/>
    <m/>
    <x v="15"/>
    <x v="1"/>
    <d v="2017-11-29T00:00:00"/>
    <d v="2017-11-29T00:00:00"/>
    <x v="3"/>
  </r>
  <r>
    <s v="GRTA01"/>
    <s v="GUARULHOS"/>
    <s v="Q1"/>
    <n v="11"/>
    <m/>
    <x v="2"/>
    <x v="1"/>
    <d v="2017-11-24T00:00:00"/>
    <d v="2017-12-06T00:00:00"/>
    <x v="2"/>
  </r>
  <r>
    <s v="MAVV01"/>
    <s v="MAUA"/>
    <s v="Q4"/>
    <n v="11"/>
    <m/>
    <x v="9"/>
    <x v="1"/>
    <d v="2017-11-21T00:00:00"/>
    <d v="2017-11-29T00:00:00"/>
    <x v="3"/>
  </r>
  <r>
    <s v="RGVF01"/>
    <s v="RIO GRANDE DA SERRA"/>
    <s v="Q4"/>
    <n v="11"/>
    <m/>
    <x v="15"/>
    <x v="1"/>
    <d v="2017-11-20T00:00:00"/>
    <d v="2017-11-22T00:00:00"/>
    <x v="3"/>
  </r>
  <r>
    <s v="SLSPAI04"/>
    <s v="SAO PAULO"/>
    <s v="Q3"/>
    <n v="11"/>
    <m/>
    <x v="23"/>
    <x v="1"/>
    <d v="2017-11-21T00:00:00"/>
    <d v="2017-12-06T00:00:00"/>
    <x v="4"/>
  </r>
  <r>
    <s v="SBPT01"/>
    <s v="SAO BERNARDO DO CAMPO"/>
    <s v="Q4"/>
    <n v="11"/>
    <m/>
    <x v="10"/>
    <x v="1"/>
    <d v="2017-11-07T00:00:00"/>
    <d v="2017-11-22T00:00:00"/>
    <x v="3"/>
  </r>
  <r>
    <s v="SBRR01"/>
    <s v="SAO BERNARDO DO CAMPO"/>
    <s v="Q4"/>
    <n v="11"/>
    <m/>
    <x v="10"/>
    <x v="1"/>
    <d v="2017-11-14T00:00:00"/>
    <d v="2017-11-22T00:00:00"/>
    <x v="3"/>
  </r>
  <r>
    <s v="SLSPCD07"/>
    <s v="SAO PAULO"/>
    <s v="Q3"/>
    <n v="11"/>
    <m/>
    <x v="12"/>
    <x v="1"/>
    <d v="2017-11-10T00:00:00"/>
    <d v="2017-12-06T00:00:00"/>
    <x v="4"/>
  </r>
  <r>
    <s v="SLSPCG01"/>
    <s v="SAO PAULO"/>
    <s v="Q3"/>
    <n v="11"/>
    <m/>
    <x v="16"/>
    <x v="1"/>
    <d v="2017-11-22T00:00:00"/>
    <d v="2017-11-29T00:00:00"/>
    <x v="4"/>
  </r>
  <r>
    <s v="SLSPCM02"/>
    <s v="SAO PAULO"/>
    <s v="Q3"/>
    <n v="11"/>
    <m/>
    <x v="12"/>
    <x v="1"/>
    <d v="2017-12-04T00:00:00"/>
    <d v="2017-12-06T00:00:00"/>
    <x v="4"/>
  </r>
  <r>
    <s v="SLSPCM06"/>
    <s v="SAO PAULO"/>
    <s v="Q3"/>
    <n v="11"/>
    <m/>
    <x v="16"/>
    <x v="1"/>
    <d v="2017-11-20T00:00:00"/>
    <d v="2017-11-22T00:00:00"/>
    <x v="4"/>
  </r>
  <r>
    <s v="SLGRPB05"/>
    <s v="GUARULHOS"/>
    <s v="Q1"/>
    <n v="11"/>
    <m/>
    <x v="2"/>
    <x v="1"/>
    <d v="2017-12-04T00:00:00"/>
    <d v="2017-12-04T00:00:00"/>
    <x v="2"/>
  </r>
  <r>
    <s v="SLDDMH02"/>
    <s v="DIADEMA"/>
    <s v="Q4"/>
    <n v="11"/>
    <m/>
    <x v="15"/>
    <x v="1"/>
    <d v="2017-11-10T00:00:00"/>
    <d v="2017-11-16T00:00:00"/>
    <x v="3"/>
  </r>
  <r>
    <s v="SLGRVS03"/>
    <s v="GUARULHOS"/>
    <s v="Q1"/>
    <n v="11"/>
    <m/>
    <x v="6"/>
    <x v="1"/>
    <d v="2017-11-29T00:00:00"/>
    <d v="2017-11-29T00:00:00"/>
    <x v="2"/>
  </r>
  <r>
    <s v="GSRD02"/>
    <s v="AGUAS DE SANTA BARBARA"/>
    <s v="BRU"/>
    <n v="14"/>
    <m/>
    <x v="33"/>
    <x v="1"/>
    <d v="2017-11-22T00:00:00"/>
    <d v="2017-11-27T00:00:00"/>
    <x v="7"/>
  </r>
  <r>
    <s v="NBRD01"/>
    <s v="ANHEMBI"/>
    <s v="BRU"/>
    <n v="14"/>
    <m/>
    <x v="34"/>
    <x v="1"/>
    <d v="2017-11-28T00:00:00"/>
    <d v="2017-11-30T00:00:00"/>
    <x v="7"/>
  </r>
  <r>
    <s v="AVJE01"/>
    <s v="AVARE"/>
    <s v="BRU"/>
    <n v="14"/>
    <m/>
    <x v="33"/>
    <x v="1"/>
    <d v="2017-11-14T00:00:00"/>
    <d v="2017-11-21T00:00:00"/>
    <x v="7"/>
  </r>
  <r>
    <s v="KPCT01"/>
    <s v="BERNARDINO DE CAMPOS"/>
    <s v="BRU"/>
    <n v="14"/>
    <m/>
    <x v="35"/>
    <x v="1"/>
    <d v="2017-11-09T00:00:00"/>
    <d v="2017-11-22T00:00:00"/>
    <x v="7"/>
  </r>
  <r>
    <s v="KPRD01"/>
    <s v="BERNARDINO DE CAMPOS"/>
    <s v="BRU"/>
    <n v="14"/>
    <m/>
    <x v="35"/>
    <x v="1"/>
    <d v="2017-11-14T00:00:00"/>
    <d v="2017-11-22T00:00:00"/>
    <x v="7"/>
  </r>
  <r>
    <s v="OTRD03"/>
    <s v="BROTAS"/>
    <s v="BRU"/>
    <n v="14"/>
    <m/>
    <x v="36"/>
    <x v="1"/>
    <d v="2017-11-27T00:00:00"/>
    <d v="2017-12-04T00:00:00"/>
    <x v="7"/>
  </r>
  <r>
    <s v="BRUN01"/>
    <s v="BAURU"/>
    <s v="BRU"/>
    <n v="14"/>
    <m/>
    <x v="37"/>
    <x v="1"/>
    <d v="2017-11-09T00:00:00"/>
    <d v="2017-11-21T00:00:00"/>
    <x v="7"/>
  </r>
  <r>
    <s v="BUMR02"/>
    <s v="BOTUCATU"/>
    <s v="BRU"/>
    <n v="14"/>
    <m/>
    <x v="34"/>
    <x v="1"/>
    <d v="2017-11-16T00:00:00"/>
    <d v="2017-11-30T00:00:00"/>
    <x v="7"/>
  </r>
  <r>
    <s v="BURD05"/>
    <s v="BOTUCATU"/>
    <s v="BRU"/>
    <n v="14"/>
    <m/>
    <x v="34"/>
    <x v="1"/>
    <d v="2017-11-21T00:00:00"/>
    <d v="2017-11-27T00:00:00"/>
    <x v="7"/>
  </r>
  <r>
    <s v="BUCP01"/>
    <s v="BOTUCATU"/>
    <s v="BRU"/>
    <n v="14"/>
    <m/>
    <x v="34"/>
    <x v="1"/>
    <d v="2017-11-10T00:00:00"/>
    <d v="2017-11-23T00:00:00"/>
    <x v="7"/>
  </r>
  <r>
    <s v="BUJP01"/>
    <s v="BOTUCATU"/>
    <s v="BRU"/>
    <n v="14"/>
    <m/>
    <x v="34"/>
    <x v="1"/>
    <d v="2017-11-16T00:00:00"/>
    <d v="2017-11-27T00:00:00"/>
    <x v="7"/>
  </r>
  <r>
    <s v="HARD01"/>
    <s v="CHAVANTES"/>
    <s v="BRU"/>
    <n v="14"/>
    <m/>
    <x v="35"/>
    <x v="1"/>
    <d v="2017-11-14T00:00:00"/>
    <d v="2017-11-16T00:00:00"/>
    <x v="7"/>
  </r>
  <r>
    <s v="QMCT02"/>
    <s v="CORONEL MACEDO"/>
    <s v="BRU"/>
    <n v="14"/>
    <m/>
    <x v="33"/>
    <x v="1"/>
    <d v="2017-11-21T00:00:00"/>
    <d v="2017-11-21T00:00:00"/>
    <x v="7"/>
  </r>
  <r>
    <s v="QPCT01"/>
    <s v="CAMPOS NOVOS PAULISTA"/>
    <s v="BRU"/>
    <n v="14"/>
    <m/>
    <x v="38"/>
    <x v="1"/>
    <d v="2017-11-27T00:00:00"/>
    <d v="2017-11-30T00:00:00"/>
    <x v="7"/>
  </r>
  <r>
    <s v="DGCT01"/>
    <s v="DOIS CORREGOS"/>
    <s v="BRU"/>
    <n v="14"/>
    <m/>
    <x v="36"/>
    <x v="1"/>
    <d v="2017-11-16T00:00:00"/>
    <d v="2017-11-27T00:00:00"/>
    <x v="7"/>
  </r>
  <r>
    <s v="DGCT02"/>
    <s v="DOIS CORREGOS"/>
    <s v="BRU"/>
    <n v="14"/>
    <m/>
    <x v="36"/>
    <x v="1"/>
    <d v="2017-11-21T00:00:00"/>
    <d v="2017-11-27T00:00:00"/>
    <x v="7"/>
  </r>
  <r>
    <s v="GLRD02"/>
    <s v="GALIA"/>
    <s v="BRU"/>
    <n v="14"/>
    <m/>
    <x v="39"/>
    <x v="1"/>
    <d v="2017-11-21T00:00:00"/>
    <d v="2017-11-21T00:00:00"/>
    <x v="7"/>
  </r>
  <r>
    <s v="GLRD01"/>
    <s v="GALIA"/>
    <s v="BRU"/>
    <n v="14"/>
    <m/>
    <x v="39"/>
    <x v="1"/>
    <d v="2017-11-30T00:00:00"/>
    <d v="2017-12-04T00:00:00"/>
    <x v="7"/>
  </r>
  <r>
    <s v="GARD01"/>
    <s v="GARCA"/>
    <s v="BRU"/>
    <n v="14"/>
    <m/>
    <x v="39"/>
    <x v="1"/>
    <d v="2017-11-27T00:00:00"/>
    <d v="2017-12-04T00:00:00"/>
    <x v="7"/>
  </r>
  <r>
    <s v="GARD02"/>
    <s v="GARCA"/>
    <s v="BRU"/>
    <n v="14"/>
    <m/>
    <x v="39"/>
    <x v="1"/>
    <d v="2017-11-30T00:00:00"/>
    <d v="2017-12-04T00:00:00"/>
    <x v="7"/>
  </r>
  <r>
    <s v="GWCT01"/>
    <s v="GETULINA"/>
    <s v="BRU"/>
    <n v="14"/>
    <m/>
    <x v="39"/>
    <x v="1"/>
    <d v="2017-11-30T00:00:00"/>
    <d v="2017-12-04T00:00:00"/>
    <x v="7"/>
  </r>
  <r>
    <s v="IKCT01"/>
    <s v="IACANGA"/>
    <s v="BRU"/>
    <n v="14"/>
    <m/>
    <x v="40"/>
    <x v="1"/>
    <d v="2017-11-14T00:00:00"/>
    <d v="2017-11-27T00:00:00"/>
    <x v="7"/>
  </r>
  <r>
    <s v="IFCT01"/>
    <s v="IACRI"/>
    <s v="BRU"/>
    <n v="14"/>
    <m/>
    <x v="38"/>
    <x v="1"/>
    <d v="2017-11-14T00:00:00"/>
    <d v="2017-12-04T00:00:00"/>
    <x v="7"/>
  </r>
  <r>
    <s v="IZCT01"/>
    <s v="IGARACU DO TIETE"/>
    <s v="BRU"/>
    <n v="14"/>
    <m/>
    <x v="40"/>
    <x v="1"/>
    <d v="2017-11-24T00:00:00"/>
    <d v="2017-12-04T00:00:00"/>
    <x v="7"/>
  </r>
  <r>
    <s v="IHRD02"/>
    <s v="ITATINGA"/>
    <s v="BRU"/>
    <n v="14"/>
    <m/>
    <x v="33"/>
    <x v="1"/>
    <d v="2017-11-08T00:00:00"/>
    <d v="2017-11-21T00:00:00"/>
    <x v="7"/>
  </r>
  <r>
    <s v="SI4335"/>
    <s v="ITAI"/>
    <s v="BRU"/>
    <n v="14"/>
    <m/>
    <x v="33"/>
    <x v="1"/>
    <d v="2017-11-08T00:00:00"/>
    <d v="2017-11-23T00:00:00"/>
    <x v="7"/>
  </r>
  <r>
    <s v="JUCT01"/>
    <s v="JAU"/>
    <s v="BRU"/>
    <n v="14"/>
    <m/>
    <x v="40"/>
    <x v="1"/>
    <d v="2017-11-27T00:00:00"/>
    <d v="2017-11-30T00:00:00"/>
    <x v="7"/>
  </r>
  <r>
    <s v="LPJC01"/>
    <s v="LENCOIS PAULISTA"/>
    <s v="BRU"/>
    <n v="14"/>
    <m/>
    <x v="36"/>
    <x v="1"/>
    <d v="2017-11-08T00:00:00"/>
    <d v="2017-11-16T00:00:00"/>
    <x v="7"/>
  </r>
  <r>
    <s v="MLMC01"/>
    <s v="MARILIA"/>
    <s v="BRU"/>
    <n v="14"/>
    <m/>
    <x v="39"/>
    <x v="1"/>
    <d v="2017-11-14T00:00:00"/>
    <d v="2017-11-16T00:00:00"/>
    <x v="7"/>
  </r>
  <r>
    <s v="MLUN01"/>
    <s v="MARILIA"/>
    <s v="BRU"/>
    <n v="14"/>
    <m/>
    <x v="39"/>
    <x v="1"/>
    <d v="2017-11-23T00:00:00"/>
    <d v="2017-11-27T00:00:00"/>
    <x v="7"/>
  </r>
  <r>
    <s v="OUPN01"/>
    <s v="OURINHOS"/>
    <s v="BRU"/>
    <n v="14"/>
    <m/>
    <x v="35"/>
    <x v="1"/>
    <d v="2017-11-08T00:00:00"/>
    <d v="2017-11-16T00:00:00"/>
    <x v="7"/>
  </r>
  <r>
    <s v="OJCT01"/>
    <s v="PONGAI"/>
    <s v="BRU"/>
    <n v="14"/>
    <m/>
    <x v="37"/>
    <x v="1"/>
    <d v="2017-11-24T00:00:00"/>
    <d v="2017-11-27T00:00:00"/>
    <x v="7"/>
  </r>
  <r>
    <s v="SI4425"/>
    <s v="PRESIDENTE ALVES"/>
    <s v="BRU"/>
    <n v="14"/>
    <m/>
    <x v="38"/>
    <x v="1"/>
    <d v="2017-11-21T00:00:00"/>
    <d v="2017-12-04T00:00:00"/>
    <x v="7"/>
  </r>
  <r>
    <s v="SI4480"/>
    <s v="VERA CRUZ"/>
    <s v="BRU"/>
    <n v="14"/>
    <m/>
    <x v="39"/>
    <x v="1"/>
    <d v="2017-11-21T00:00:00"/>
    <d v="2017-11-23T00:00:00"/>
    <x v="7"/>
  </r>
  <r>
    <s v="SI4481"/>
    <s v="VERA CRUZ"/>
    <s v="BRU"/>
    <n v="14"/>
    <m/>
    <x v="39"/>
    <x v="1"/>
    <d v="2017-11-24T00:00:00"/>
    <d v="2017-12-04T00:00:00"/>
    <x v="7"/>
  </r>
  <r>
    <s v="SIKMW01"/>
    <s v="SARUTAIA"/>
    <s v="BRU"/>
    <n v="14"/>
    <m/>
    <x v="33"/>
    <x v="1"/>
    <d v="2017-11-24T00:00:00"/>
    <d v="2017-11-27T00:00:00"/>
    <x v="7"/>
  </r>
  <r>
    <s v="IUCR01"/>
    <s v="IBIUNA"/>
    <s v="SOC"/>
    <n v="15"/>
    <m/>
    <x v="41"/>
    <x v="1"/>
    <d v="2017-11-16T00:00:00"/>
    <d v="2017-11-16T00:00:00"/>
    <x v="8"/>
  </r>
  <r>
    <s v="IXCT01"/>
    <s v="IPERO"/>
    <s v="SOC"/>
    <n v="15"/>
    <m/>
    <x v="42"/>
    <x v="1"/>
    <d v="2017-11-16T00:00:00"/>
    <d v="2017-11-27T00:00:00"/>
    <x v="8"/>
  </r>
  <r>
    <s v="IIBV01"/>
    <s v="ITAPETININGA"/>
    <s v="SOC"/>
    <n v="15"/>
    <m/>
    <x v="42"/>
    <x v="1"/>
    <d v="2017-11-10T00:00:00"/>
    <d v="2017-11-27T00:00:00"/>
    <x v="8"/>
  </r>
  <r>
    <s v="SI5031"/>
    <s v="SOROCABA"/>
    <s v="SOC"/>
    <n v="15"/>
    <m/>
    <x v="43"/>
    <x v="1"/>
    <d v="2017-11-14T00:00:00"/>
    <d v="2017-11-30T00:00:00"/>
    <x v="8"/>
  </r>
  <r>
    <s v="SI5005"/>
    <s v="SOROCABA"/>
    <s v="SOC"/>
    <n v="15"/>
    <m/>
    <x v="42"/>
    <x v="1"/>
    <d v="2017-11-16T00:00:00"/>
    <d v="2017-12-04T00:00:00"/>
    <x v="8"/>
  </r>
  <r>
    <s v="SI5010"/>
    <s v="SOROCABA"/>
    <s v="SOC"/>
    <n v="15"/>
    <m/>
    <x v="44"/>
    <x v="1"/>
    <d v="2017-11-21T00:00:00"/>
    <d v="2017-12-04T00:00:00"/>
    <x v="8"/>
  </r>
  <r>
    <s v="SI5011"/>
    <s v="SOROCABA"/>
    <s v="SOC"/>
    <n v="15"/>
    <m/>
    <x v="41"/>
    <x v="1"/>
    <d v="2017-11-27T00:00:00"/>
    <d v="2017-11-30T00:00:00"/>
    <x v="8"/>
  </r>
  <r>
    <s v="SI5015"/>
    <s v="SOROCABA"/>
    <s v="SOC"/>
    <n v="15"/>
    <m/>
    <x v="42"/>
    <x v="1"/>
    <d v="2017-11-10T00:00:00"/>
    <d v="2017-11-28T00:00:00"/>
    <x v="8"/>
  </r>
  <r>
    <s v="SI5016"/>
    <s v="SOROCABA"/>
    <s v="SOC"/>
    <n v="15"/>
    <m/>
    <x v="44"/>
    <x v="1"/>
    <d v="2017-11-10T00:00:00"/>
    <d v="2017-11-11T00:00:00"/>
    <x v="8"/>
  </r>
  <r>
    <s v="SI5029"/>
    <s v="SOROCABA"/>
    <s v="SOC"/>
    <n v="15"/>
    <m/>
    <x v="44"/>
    <x v="1"/>
    <d v="2017-11-27T00:00:00"/>
    <d v="2017-12-05T00:00:00"/>
    <x v="8"/>
  </r>
  <r>
    <s v="SORD02"/>
    <s v="SOROCABA"/>
    <s v="SOC"/>
    <n v="15"/>
    <m/>
    <x v="44"/>
    <x v="1"/>
    <d v="2017-11-10T00:00:00"/>
    <d v="2017-11-11T00:00:00"/>
    <x v="8"/>
  </r>
  <r>
    <s v="SI5018"/>
    <s v="SOROCABA"/>
    <s v="SOC"/>
    <n v="15"/>
    <m/>
    <x v="41"/>
    <x v="1"/>
    <d v="2017-11-10T00:00:00"/>
    <d v="2017-11-16T00:00:00"/>
    <x v="8"/>
  </r>
  <r>
    <s v="SI5020"/>
    <s v="SOROCABA"/>
    <s v="SOC"/>
    <n v="15"/>
    <m/>
    <x v="41"/>
    <x v="1"/>
    <d v="2017-11-16T00:00:00"/>
    <d v="2017-11-30T00:00:00"/>
    <x v="8"/>
  </r>
  <r>
    <s v="SI5021"/>
    <s v="SOROCABA"/>
    <s v="SOC"/>
    <n v="15"/>
    <m/>
    <x v="41"/>
    <x v="1"/>
    <d v="2017-11-16T00:00:00"/>
    <d v="2017-11-21T00:00:00"/>
    <x v="8"/>
  </r>
  <r>
    <s v="SI5022"/>
    <s v="SOROCABA"/>
    <s v="SOC"/>
    <n v="15"/>
    <m/>
    <x v="43"/>
    <x v="1"/>
    <d v="2017-11-13T00:00:00"/>
    <d v="2017-11-30T00:00:00"/>
    <x v="8"/>
  </r>
  <r>
    <s v="SI5024"/>
    <s v="SOROCABA"/>
    <s v="SOC"/>
    <n v="15"/>
    <m/>
    <x v="44"/>
    <x v="1"/>
    <d v="2017-11-30T00:00:00"/>
    <d v="2017-12-04T00:00:00"/>
    <x v="8"/>
  </r>
  <r>
    <s v="SI5025"/>
    <s v="SOROCABA"/>
    <s v="SOC"/>
    <n v="15"/>
    <m/>
    <x v="43"/>
    <x v="1"/>
    <d v="2017-11-10T00:00:00"/>
    <d v="2017-11-30T00:00:00"/>
    <x v="8"/>
  </r>
  <r>
    <s v="18NLSOPI02"/>
    <s v="SOROCABA"/>
    <s v="SOC"/>
    <n v="15"/>
    <m/>
    <x v="41"/>
    <x v="1"/>
    <d v="2017-11-16T00:00:00"/>
    <d v="2017-11-21T00:00:00"/>
    <x v="8"/>
  </r>
  <r>
    <s v="SI5013"/>
    <s v="SOROCABA"/>
    <s v="SOC"/>
    <n v="15"/>
    <m/>
    <x v="44"/>
    <x v="1"/>
    <s v="S/ ACESSO"/>
    <s v="S/ ACESSO"/>
    <x v="8"/>
  </r>
  <r>
    <s v="SI5027"/>
    <s v="SOROCABA"/>
    <s v="SOC"/>
    <n v="15"/>
    <m/>
    <x v="42"/>
    <x v="1"/>
    <d v="2017-11-10T00:00:00"/>
    <d v="2017-11-28T00:00:00"/>
    <x v="8"/>
  </r>
  <r>
    <s v="SI5042"/>
    <s v="SOROCABA"/>
    <s v="SOC"/>
    <n v="15"/>
    <m/>
    <x v="41"/>
    <x v="1"/>
    <d v="2017-11-10T00:00:00"/>
    <d v="2017-11-16T00:00:00"/>
    <x v="8"/>
  </r>
  <r>
    <s v="QVCT01"/>
    <s v="TAQUARIVAI"/>
    <s v="SOC"/>
    <n v="15"/>
    <m/>
    <x v="42"/>
    <x v="1"/>
    <d v="2017-11-27T00:00:00"/>
    <d v="2017-12-04T00:00:00"/>
    <x v="8"/>
  </r>
  <r>
    <s v="SI5290"/>
    <s v="TAPIRAI"/>
    <s v="SOC"/>
    <n v="15"/>
    <m/>
    <x v="41"/>
    <x v="1"/>
    <d v="2017-11-21T00:00:00"/>
    <d v="2017-12-04T00:00:00"/>
    <x v="8"/>
  </r>
  <r>
    <s v="SI5641"/>
    <s v="TIETE"/>
    <s v="SOC"/>
    <n v="15"/>
    <m/>
    <x v="41"/>
    <x v="1"/>
    <d v="2017-11-27T00:00:00"/>
    <d v="2017-12-04T00:00:00"/>
    <x v="8"/>
  </r>
  <r>
    <s v="RICMW01"/>
    <s v="RIBEIRAO BRANCO"/>
    <s v="SOC"/>
    <n v="15"/>
    <m/>
    <x v="45"/>
    <x v="1"/>
    <d v="2017-11-10T00:00:00"/>
    <d v="2017-11-30T00:00:00"/>
    <x v="8"/>
  </r>
  <r>
    <s v="RRLMW01"/>
    <s v="RIVERSUL"/>
    <s v="SOC"/>
    <n v="15"/>
    <m/>
    <x v="42"/>
    <x v="1"/>
    <d v="2017-11-21T00:00:00"/>
    <d v="2017-11-28T00:00:00"/>
    <x v="8"/>
  </r>
  <r>
    <s v="SO118S"/>
    <s v="SOROCABA"/>
    <s v="SOC"/>
    <n v="15"/>
    <m/>
    <x v="44"/>
    <x v="1"/>
    <s v="S/ ACESSO"/>
    <s v="S/ ACESSO"/>
    <x v="8"/>
  </r>
  <r>
    <s v="DBRD01"/>
    <s v="DOBRADA"/>
    <s v="RPO"/>
    <n v="16"/>
    <m/>
    <x v="46"/>
    <x v="1"/>
    <d v="2017-12-04T00:00:00"/>
    <d v="2017-12-04T00:00:00"/>
    <x v="9"/>
  </r>
  <r>
    <s v="FCBS01"/>
    <s v="FRANCA"/>
    <s v="RPO"/>
    <n v="16"/>
    <m/>
    <x v="47"/>
    <x v="1"/>
    <d v="2017-11-08T00:00:00"/>
    <d v="2017-11-21T00:00:00"/>
    <x v="9"/>
  </r>
  <r>
    <s v="GXEB01"/>
    <s v="GAVIAO PEIXOTO"/>
    <s v="RPO"/>
    <n v="16"/>
    <m/>
    <x v="46"/>
    <x v="1"/>
    <d v="2017-11-24T00:00:00"/>
    <d v="2017-11-30T00:00:00"/>
    <x v="9"/>
  </r>
  <r>
    <s v="GBRD01"/>
    <s v="GUARIBA"/>
    <s v="RPO"/>
    <n v="16"/>
    <m/>
    <x v="46"/>
    <x v="1"/>
    <d v="2017-11-22T00:00:00"/>
    <d v="2017-11-30T00:00:00"/>
    <x v="9"/>
  </r>
  <r>
    <s v="GZCT01"/>
    <s v="GUATAPARA"/>
    <s v="RPO"/>
    <n v="16"/>
    <m/>
    <x v="46"/>
    <x v="1"/>
    <d v="2017-11-08T00:00:00"/>
    <d v="2017-11-21T00:00:00"/>
    <x v="9"/>
  </r>
  <r>
    <s v="IERD01"/>
    <s v="IBATE"/>
    <s v="RPO"/>
    <n v="16"/>
    <m/>
    <x v="46"/>
    <x v="1"/>
    <d v="2017-11-24T00:00:00"/>
    <d v="2017-11-30T00:00:00"/>
    <x v="9"/>
  </r>
  <r>
    <s v="JORD02"/>
    <s v="JABOTICABAL"/>
    <s v="RPO"/>
    <n v="16"/>
    <m/>
    <x v="46"/>
    <x v="1"/>
    <d v="2017-11-22T00:00:00"/>
    <d v="2017-11-30T00:00:00"/>
    <x v="9"/>
  </r>
  <r>
    <s v="JARD02"/>
    <s v="JARDINOPOLIS"/>
    <s v="RPO"/>
    <n v="16"/>
    <m/>
    <x v="46"/>
    <x v="1"/>
    <d v="2017-11-08T00:00:00"/>
    <d v="2017-11-21T00:00:00"/>
    <x v="9"/>
  </r>
  <r>
    <s v="JARD03"/>
    <s v="JARDINOPOLIS"/>
    <s v="RPO"/>
    <n v="16"/>
    <m/>
    <x v="46"/>
    <x v="1"/>
    <d v="2017-11-08T00:00:00"/>
    <d v="2017-11-21T00:00:00"/>
    <x v="9"/>
  </r>
  <r>
    <s v="KCCT01"/>
    <s v="MOTUCA"/>
    <s v="RPO"/>
    <n v="16"/>
    <m/>
    <x v="48"/>
    <x v="1"/>
    <d v="2017-11-09T00:00:00"/>
    <d v="2017-11-21T00:00:00"/>
    <x v="9"/>
  </r>
  <r>
    <s v="MTRD04"/>
    <s v="MATAO"/>
    <s v="RPO"/>
    <n v="16"/>
    <m/>
    <x v="46"/>
    <x v="1"/>
    <d v="2017-11-13T00:00:00"/>
    <d v="2017-11-21T00:00:00"/>
    <x v="9"/>
  </r>
  <r>
    <s v="OLCT01"/>
    <s v="ORLANDIA"/>
    <s v="RPO"/>
    <n v="16"/>
    <m/>
    <x v="49"/>
    <x v="1"/>
    <d v="2017-11-13T00:00:00"/>
    <d v="2017-11-21T00:00:00"/>
    <x v="9"/>
  </r>
  <r>
    <s v="PUFP01"/>
    <s v="PITANGUEIRAS"/>
    <s v="RPO"/>
    <n v="16"/>
    <m/>
    <x v="49"/>
    <x v="1"/>
    <d v="2017-11-09T00:00:00"/>
    <d v="2017-11-21T00:00:00"/>
    <x v="9"/>
  </r>
  <r>
    <s v="RYCT01"/>
    <s v="RIBEIRAO BONITO"/>
    <s v="RPO"/>
    <n v="16"/>
    <m/>
    <x v="50"/>
    <x v="1"/>
    <d v="2017-11-10T00:00:00"/>
    <d v="2017-11-21T00:00:00"/>
    <x v="9"/>
  </r>
  <r>
    <s v="SI6515"/>
    <s v="RIFAINA"/>
    <s v="RPO"/>
    <n v="16"/>
    <m/>
    <x v="47"/>
    <x v="1"/>
    <d v="2017-11-22T00:00:00"/>
    <d v="2017-11-28T00:00:00"/>
    <x v="9"/>
  </r>
  <r>
    <s v="RTCE01"/>
    <s v="RIBEIRAO PRETO"/>
    <s v="RPO"/>
    <n v="16"/>
    <m/>
    <x v="46"/>
    <x v="1"/>
    <d v="2017-11-22T00:00:00"/>
    <d v="2017-11-30T00:00:00"/>
    <x v="9"/>
  </r>
  <r>
    <s v="RTJG01"/>
    <s v="RIBEIRAO PRETO"/>
    <s v="RPO"/>
    <n v="16"/>
    <m/>
    <x v="46"/>
    <x v="1"/>
    <d v="2017-11-24T00:00:00"/>
    <d v="2017-11-30T00:00:00"/>
    <x v="9"/>
  </r>
  <r>
    <s v="RTJI01"/>
    <s v="RIBEIRAO PRETO"/>
    <s v="RPO"/>
    <n v="16"/>
    <m/>
    <x v="46"/>
    <x v="1"/>
    <d v="2017-11-20T00:00:00"/>
    <d v="2017-11-30T00:00:00"/>
    <x v="9"/>
  </r>
  <r>
    <s v="RTJU01"/>
    <s v="RIBEIRAO PRETO"/>
    <s v="RPO"/>
    <n v="16"/>
    <m/>
    <x v="48"/>
    <x v="1"/>
    <d v="2017-11-21T00:00:00"/>
    <d v="2017-11-30T00:00:00"/>
    <x v="9"/>
  </r>
  <r>
    <s v="RTLG01"/>
    <s v="RIBEIRAO PRETO"/>
    <s v="RPO"/>
    <n v="16"/>
    <m/>
    <x v="46"/>
    <x v="1"/>
    <d v="2017-11-20T00:00:00"/>
    <d v="2017-12-04T00:00:00"/>
    <x v="9"/>
  </r>
  <r>
    <s v="RTPF01"/>
    <s v="RIBEIRAO PRETO"/>
    <s v="RPO"/>
    <n v="16"/>
    <m/>
    <x v="46"/>
    <x v="1"/>
    <d v="2017-11-09T00:00:00"/>
    <d v="2017-11-21T00:00:00"/>
    <x v="9"/>
  </r>
  <r>
    <s v="RTPI01"/>
    <s v="RIBEIRAO PRETO"/>
    <s v="RPO"/>
    <n v="16"/>
    <m/>
    <x v="51"/>
    <x v="1"/>
    <d v="2017-11-10T00:00:00"/>
    <d v="2017-11-28T00:00:00"/>
    <x v="9"/>
  </r>
  <r>
    <s v="RTRD01"/>
    <s v="RIBEIRAO PRETO"/>
    <s v="RPO"/>
    <n v="16"/>
    <m/>
    <x v="46"/>
    <x v="1"/>
    <d v="2017-11-10T00:00:00"/>
    <d v="2017-11-21T00:00:00"/>
    <x v="9"/>
  </r>
  <r>
    <s v="RTRT01"/>
    <s v="RIBEIRAO PRETO"/>
    <s v="RPO"/>
    <n v="16"/>
    <m/>
    <x v="48"/>
    <x v="1"/>
    <d v="2017-12-04T00:00:00"/>
    <d v="2017-12-04T00:00:00"/>
    <x v="9"/>
  </r>
  <r>
    <s v="RTSZ01"/>
    <s v="RIBEIRAO PRETO"/>
    <s v="RPO"/>
    <n v="16"/>
    <m/>
    <x v="46"/>
    <x v="1"/>
    <d v="2017-11-22T00:00:00"/>
    <d v="2017-11-30T00:00:00"/>
    <x v="9"/>
  </r>
  <r>
    <s v="RTUU01"/>
    <s v="RIBEIRAO PRETO"/>
    <s v="RPO"/>
    <n v="16"/>
    <m/>
    <x v="46"/>
    <x v="1"/>
    <d v="2017-11-20T00:00:00"/>
    <d v="2017-11-21T00:00:00"/>
    <x v="9"/>
  </r>
  <r>
    <s v="RTVS01"/>
    <s v="RIBEIRAO PRETO"/>
    <s v="RPO"/>
    <n v="16"/>
    <m/>
    <x v="46"/>
    <x v="1"/>
    <d v="2017-11-13T00:00:00"/>
    <d v="2017-11-21T00:00:00"/>
    <x v="9"/>
  </r>
  <r>
    <s v="RTCT05"/>
    <s v="RIBEIRAO PRETO"/>
    <s v="RPO"/>
    <n v="16"/>
    <m/>
    <x v="46"/>
    <x v="1"/>
    <d v="2017-11-16T00:00:00"/>
    <d v="2017-11-21T00:00:00"/>
    <x v="9"/>
  </r>
  <r>
    <s v="RTVD02"/>
    <s v="RIBEIRAO PRETO"/>
    <s v="RPO"/>
    <n v="16"/>
    <m/>
    <x v="52"/>
    <x v="1"/>
    <d v="2017-11-09T00:00:00"/>
    <d v="2017-11-21T00:00:00"/>
    <x v="9"/>
  </r>
  <r>
    <s v="RERD01"/>
    <s v="RESTINGA"/>
    <s v="RPO"/>
    <n v="16"/>
    <m/>
    <x v="47"/>
    <x v="1"/>
    <d v="2017-11-09T00:00:00"/>
    <d v="2017-12-05T00:00:00"/>
    <x v="9"/>
  </r>
  <r>
    <s v="IMCT01"/>
    <s v="SAO SIMAO"/>
    <s v="RPO"/>
    <n v="16"/>
    <m/>
    <x v="46"/>
    <x v="1"/>
    <d v="2017-11-24T00:00:00"/>
    <d v="2017-11-30T00:00:00"/>
    <x v="9"/>
  </r>
  <r>
    <s v="SI6340"/>
    <s v="SAO JOAQUIM DA BARRA"/>
    <s v="RPO"/>
    <n v="16"/>
    <m/>
    <x v="46"/>
    <x v="1"/>
    <d v="2017-11-27T00:00:00"/>
    <d v="2017-11-30T00:00:00"/>
    <x v="9"/>
  </r>
  <r>
    <s v="SI6341"/>
    <s v="SAO JOAQUIM DA BARRA"/>
    <s v="RPO"/>
    <n v="16"/>
    <m/>
    <x v="46"/>
    <x v="1"/>
    <d v="2017-11-27T00:00:00"/>
    <d v="2017-11-30T00:00:00"/>
    <x v="9"/>
  </r>
  <r>
    <s v="SI6540"/>
    <s v="SANTA ROSA DE VITERBO"/>
    <s v="RPO"/>
    <n v="16"/>
    <m/>
    <x v="51"/>
    <x v="1"/>
    <d v="2017-11-22T00:00:00"/>
    <d v="2017-11-30T00:00:00"/>
    <x v="9"/>
  </r>
  <r>
    <s v="SI6526"/>
    <s v="SALES OLIVEIRA"/>
    <s v="RPO"/>
    <n v="16"/>
    <m/>
    <x v="52"/>
    <x v="1"/>
    <d v="2017-11-22T00:00:00"/>
    <d v="2017-11-28T00:00:00"/>
    <x v="9"/>
  </r>
  <r>
    <s v="SEJR01"/>
    <s v="SERTAOZINHO"/>
    <s v="RPO"/>
    <n v="16"/>
    <m/>
    <x v="46"/>
    <x v="1"/>
    <d v="2017-11-29T00:00:00"/>
    <d v="2017-12-04T00:00:00"/>
    <x v="9"/>
  </r>
  <r>
    <s v="BDRD02"/>
    <s v="BEBEDOURO"/>
    <s v="SRR"/>
    <n v="17"/>
    <m/>
    <x v="53"/>
    <x v="1"/>
    <d v="2017-11-27T00:00:00"/>
    <d v="2017-11-27T00:00:00"/>
    <x v="10"/>
  </r>
  <r>
    <s v="SI7520"/>
    <s v="IPIGUA"/>
    <s v="SRR"/>
    <n v="17"/>
    <m/>
    <x v="54"/>
    <x v="1"/>
    <d v="2017-11-22T00:00:00"/>
    <d v="2017-12-04T00:00:00"/>
    <x v="10"/>
  </r>
  <r>
    <s v="JJRD01"/>
    <s v="JACI"/>
    <s v="SRR"/>
    <n v="17"/>
    <m/>
    <x v="55"/>
    <x v="1"/>
    <d v="2017-11-29T00:00:00"/>
    <d v="2017-12-04T00:00:00"/>
    <x v="10"/>
  </r>
  <r>
    <s v="JLCT01"/>
    <s v="JALES"/>
    <s v="SRR"/>
    <n v="17"/>
    <m/>
    <x v="56"/>
    <x v="1"/>
    <d v="2017-11-21T00:00:00"/>
    <d v="2017-11-22T00:00:00"/>
    <x v="10"/>
  </r>
  <r>
    <s v="JXCT01"/>
    <s v="JABORANDI"/>
    <s v="SRR"/>
    <n v="17"/>
    <m/>
    <x v="53"/>
    <x v="1"/>
    <d v="2017-11-21T00:00:00"/>
    <d v="2017-11-22T00:00:00"/>
    <x v="10"/>
  </r>
  <r>
    <s v="MWCT01"/>
    <s v="MACAUBAL"/>
    <s v="SRR"/>
    <n v="17"/>
    <m/>
    <x v="56"/>
    <x v="1"/>
    <d v="2017-11-30T00:00:00"/>
    <d v="2017-12-04T00:00:00"/>
    <x v="10"/>
  </r>
  <r>
    <s v="SI7560"/>
    <s v="MERIDIANO"/>
    <s v="SRR"/>
    <n v="17"/>
    <m/>
    <x v="56"/>
    <x v="1"/>
    <d v="2017-11-10T00:00:00"/>
    <d v="2017-11-11T00:00:00"/>
    <x v="10"/>
  </r>
  <r>
    <s v="NKCT01"/>
    <s v="MENDONCA"/>
    <s v="SRR"/>
    <n v="17"/>
    <m/>
    <x v="54"/>
    <x v="1"/>
    <d v="2017-11-30T00:00:00"/>
    <d v="2017-12-04T00:00:00"/>
    <x v="10"/>
  </r>
  <r>
    <s v="OYMO01"/>
    <s v="MONCOES"/>
    <s v="SRR"/>
    <n v="17"/>
    <m/>
    <x v="56"/>
    <x v="1"/>
    <d v="2017-11-10T00:00:00"/>
    <d v="2017-11-11T00:00:00"/>
    <x v="10"/>
  </r>
  <r>
    <s v="MPCT01"/>
    <s v="MONTE APRAZIVEL"/>
    <s v="SRR"/>
    <n v="17"/>
    <m/>
    <x v="55"/>
    <x v="1"/>
    <s v="DESATIVADO"/>
    <s v="DESATIVADO"/>
    <x v="10"/>
  </r>
  <r>
    <s v="MPRD01"/>
    <s v="MONTE APRAZIVEL"/>
    <s v="SRR"/>
    <n v="17"/>
    <m/>
    <x v="55"/>
    <x v="1"/>
    <d v="2017-11-21T00:00:00"/>
    <d v="2017-11-22T00:00:00"/>
    <x v="10"/>
  </r>
  <r>
    <s v="MSCT01"/>
    <s v="MIRASSOL"/>
    <s v="SRR"/>
    <n v="17"/>
    <m/>
    <x v="55"/>
    <x v="1"/>
    <d v="2017-11-10T00:00:00"/>
    <d v="2017-11-21T00:00:00"/>
    <x v="10"/>
  </r>
  <r>
    <s v="MSAE01"/>
    <s v="MIRASSOL"/>
    <s v="SRR"/>
    <n v="17"/>
    <m/>
    <x v="55"/>
    <x v="1"/>
    <d v="2017-11-30T00:00:00"/>
    <d v="2017-12-04T00:00:00"/>
    <x v="10"/>
  </r>
  <r>
    <s v="NVCT01"/>
    <s v="NOVA GRANADA"/>
    <s v="SRR"/>
    <n v="17"/>
    <m/>
    <x v="57"/>
    <x v="1"/>
    <d v="2017-11-22T00:00:00"/>
    <d v="2017-12-04T00:00:00"/>
    <x v="10"/>
  </r>
  <r>
    <s v="NACT01"/>
    <s v="NHANDEARA"/>
    <s v="SRR"/>
    <n v="17"/>
    <m/>
    <x v="56"/>
    <x v="1"/>
    <d v="2017-11-20T00:00:00"/>
    <d v="2017-12-04T00:00:00"/>
    <x v="10"/>
  </r>
  <r>
    <s v="NHCT03"/>
    <s v="NOVO HORIZONTE"/>
    <s v="SRR"/>
    <n v="17"/>
    <m/>
    <x v="54"/>
    <x v="1"/>
    <d v="2017-11-10T00:00:00"/>
    <d v="2017-11-11T00:00:00"/>
    <x v="10"/>
  </r>
  <r>
    <s v="NECT01"/>
    <s v="NEVES PAULISTA"/>
    <s v="SRR"/>
    <n v="17"/>
    <m/>
    <x v="55"/>
    <x v="1"/>
    <d v="2017-11-24T00:00:00"/>
    <d v="2017-12-01T00:00:00"/>
    <x v="10"/>
  </r>
  <r>
    <s v="DSCT01"/>
    <s v="PALMEIRA D`OESTE"/>
    <s v="SRR"/>
    <n v="17"/>
    <m/>
    <x v="56"/>
    <x v="1"/>
    <d v="2017-11-20T00:00:00"/>
    <d v="2017-11-21T00:00:00"/>
    <x v="10"/>
  </r>
  <r>
    <s v="GGRD01"/>
    <s v="PIRANGI"/>
    <s v="SRR"/>
    <n v="17"/>
    <m/>
    <x v="53"/>
    <x v="1"/>
    <d v="2017-11-22T00:00:00"/>
    <d v="2017-11-27T00:00:00"/>
    <x v="10"/>
  </r>
  <r>
    <s v="NTCT01"/>
    <s v="PALESTINA"/>
    <s v="SRR"/>
    <n v="17"/>
    <m/>
    <x v="54"/>
    <x v="1"/>
    <d v="2017-11-24T00:00:00"/>
    <d v="2017-12-04T00:00:00"/>
    <x v="10"/>
  </r>
  <r>
    <s v="SI7687"/>
    <s v="SANTA ADELIA"/>
    <s v="SRR"/>
    <n v="17"/>
    <m/>
    <x v="57"/>
    <x v="1"/>
    <d v="2017-11-22T00:00:00"/>
    <d v="2017-12-04T00:00:00"/>
    <x v="10"/>
  </r>
  <r>
    <s v="SI7680"/>
    <s v="SALES"/>
    <s v="SRR"/>
    <n v="17"/>
    <m/>
    <x v="54"/>
    <x v="1"/>
    <d v="2017-11-10T00:00:00"/>
    <d v="2017-11-11T00:00:00"/>
    <x v="10"/>
  </r>
  <r>
    <s v="FFCT01"/>
    <s v="SANTANA DA PONTE PENSA"/>
    <s v="SRR"/>
    <n v="17"/>
    <m/>
    <x v="56"/>
    <x v="1"/>
    <d v="2017-11-24T00:00:00"/>
    <d v="2017-12-04T00:00:00"/>
    <x v="10"/>
  </r>
  <r>
    <s v="SI7710"/>
    <s v="SEVERINIA"/>
    <s v="SRR"/>
    <n v="17"/>
    <m/>
    <x v="53"/>
    <x v="1"/>
    <d v="2017-11-10T00:00:00"/>
    <d v="2017-11-11T00:00:00"/>
    <x v="10"/>
  </r>
  <r>
    <s v="SI7041"/>
    <s v="TANABI"/>
    <s v="SRR"/>
    <n v="17"/>
    <m/>
    <x v="56"/>
    <x v="1"/>
    <d v="2017-11-10T00:00:00"/>
    <d v="2017-11-11T00:00:00"/>
    <x v="10"/>
  </r>
  <r>
    <s v="SI7730"/>
    <s v="UBARANA"/>
    <s v="SRR"/>
    <n v="17"/>
    <m/>
    <x v="54"/>
    <x v="1"/>
    <d v="2017-11-10T00:00:00"/>
    <d v="2017-11-11T00:00:00"/>
    <x v="10"/>
  </r>
  <r>
    <s v="SI7735"/>
    <s v="UCHOA"/>
    <s v="SRR"/>
    <n v="17"/>
    <m/>
    <x v="57"/>
    <x v="1"/>
    <d v="2017-11-22T00:00:00"/>
    <d v="2017-12-04T00:00:00"/>
    <x v="10"/>
  </r>
  <r>
    <s v="SI7330"/>
    <s v="URUPES"/>
    <s v="SRR"/>
    <n v="17"/>
    <m/>
    <x v="57"/>
    <x v="1"/>
    <d v="2017-11-10T00:00:00"/>
    <d v="2017-11-11T00:00:00"/>
    <x v="10"/>
  </r>
  <r>
    <s v="SI7341"/>
    <s v="VALENTIM GENTIL"/>
    <s v="SRR"/>
    <n v="17"/>
    <m/>
    <x v="56"/>
    <x v="1"/>
    <d v="2017-11-27T00:00:00"/>
    <d v="2017-12-04T00:00:00"/>
    <x v="10"/>
  </r>
  <r>
    <s v="SI7260"/>
    <s v="VOTUPORANGA"/>
    <s v="SRR"/>
    <n v="17"/>
    <m/>
    <x v="56"/>
    <x v="1"/>
    <d v="2017-11-13T00:00:00"/>
    <d v="2017-11-21T00:00:00"/>
    <x v="10"/>
  </r>
  <r>
    <s v="SI7320"/>
    <s v="IBIRA"/>
    <s v="SRR"/>
    <n v="17"/>
    <m/>
    <x v="57"/>
    <x v="1"/>
    <d v="2017-11-10T00:00:00"/>
    <d v="2017-11-11T00:00:00"/>
    <x v="10"/>
  </r>
  <r>
    <s v="ODUMW01"/>
    <s v="ORINDIUVA"/>
    <s v="SRR"/>
    <n v="17"/>
    <m/>
    <x v="57"/>
    <x v="1"/>
    <d v="2017-11-29T00:00:00"/>
    <d v="2017-12-04T00:00:00"/>
    <x v="10"/>
  </r>
  <r>
    <s v="NDRD03"/>
    <s v="ANDRADINA"/>
    <s v="PPE"/>
    <n v="18"/>
    <m/>
    <x v="58"/>
    <x v="1"/>
    <d v="2017-11-21T00:00:00"/>
    <d v="2017-11-30T00:00:00"/>
    <x v="11"/>
  </r>
  <r>
    <s v="MHRD01"/>
    <s v="ALVARES MACHADO"/>
    <s v="PPE"/>
    <n v="18"/>
    <m/>
    <x v="59"/>
    <x v="1"/>
    <d v="2017-11-13T00:00:00"/>
    <d v="2017-11-16T00:00:00"/>
    <x v="11"/>
  </r>
  <r>
    <s v="ABJS01"/>
    <s v="ARACATUBA"/>
    <s v="PPE"/>
    <n v="18"/>
    <m/>
    <x v="60"/>
    <x v="1"/>
    <d v="2017-11-30T00:00:00"/>
    <d v="2017-12-05T00:00:00"/>
    <x v="11"/>
  </r>
  <r>
    <s v="ABAP01"/>
    <s v="ARACATUBA"/>
    <s v="PPE"/>
    <n v="18"/>
    <m/>
    <x v="61"/>
    <x v="1"/>
    <d v="2017-11-22T00:00:00"/>
    <d v="2017-11-23T00:00:00"/>
    <x v="11"/>
  </r>
  <r>
    <s v="ACRD01"/>
    <s v="ASSIS"/>
    <s v="PPE"/>
    <n v="18"/>
    <m/>
    <x v="62"/>
    <x v="1"/>
    <d v="2017-11-16T00:00:00"/>
    <d v="2017-11-16T00:00:00"/>
    <x v="11"/>
  </r>
  <r>
    <s v="ACEU01"/>
    <s v="ASSIS"/>
    <s v="PPE"/>
    <n v="18"/>
    <m/>
    <x v="59"/>
    <x v="1"/>
    <d v="2017-11-21T00:00:00"/>
    <d v="2017-11-23T00:00:00"/>
    <x v="11"/>
  </r>
  <r>
    <s v="SI8165"/>
    <s v="BARBOSA"/>
    <s v="PPE"/>
    <n v="18"/>
    <m/>
    <x v="60"/>
    <x v="1"/>
    <d v="2017-11-10T00:00:00"/>
    <d v="2017-11-16T00:00:00"/>
    <x v="11"/>
  </r>
  <r>
    <s v="HJEQ01"/>
    <s v="BREJO ALEGRE"/>
    <s v="PPE"/>
    <n v="18"/>
    <m/>
    <x v="60"/>
    <x v="1"/>
    <d v="2017-11-10T00:00:00"/>
    <d v="2017-11-23T00:00:00"/>
    <x v="11"/>
  </r>
  <r>
    <s v="SI8185"/>
    <s v="BURITAMA"/>
    <s v="PPE"/>
    <n v="18"/>
    <m/>
    <x v="63"/>
    <x v="1"/>
    <d v="2017-11-10T00:00:00"/>
    <d v="2017-12-05T00:00:00"/>
    <x v="11"/>
  </r>
  <r>
    <s v="SI8175"/>
    <s v="BRAUNA"/>
    <s v="PPE"/>
    <n v="18"/>
    <m/>
    <x v="61"/>
    <x v="1"/>
    <d v="2017-11-09T00:00:00"/>
    <d v="2017-11-16T00:00:00"/>
    <x v="11"/>
  </r>
  <r>
    <s v="KMRD01"/>
    <s v="CANDIDO MOTA"/>
    <s v="PPE"/>
    <n v="18"/>
    <m/>
    <x v="62"/>
    <x v="1"/>
    <d v="2017-11-21T00:00:00"/>
    <d v="2017-11-23T00:00:00"/>
    <x v="11"/>
  </r>
  <r>
    <s v="KYCT02"/>
    <s v="CAIABU"/>
    <s v="PPE"/>
    <n v="18"/>
    <m/>
    <x v="64"/>
    <x v="1"/>
    <d v="2017-11-08T00:00:00"/>
    <d v="2017-11-11T00:00:00"/>
    <x v="11"/>
  </r>
  <r>
    <s v="QECT01"/>
    <s v="CLEMENTINA"/>
    <s v="PPE"/>
    <n v="18"/>
    <m/>
    <x v="60"/>
    <x v="1"/>
    <d v="2017-11-28T00:00:00"/>
    <d v="2017-11-27T00:00:00"/>
    <x v="11"/>
  </r>
  <r>
    <s v="KNEM01"/>
    <s v="EMILIANOPOLIS"/>
    <s v="PPE"/>
    <n v="18"/>
    <m/>
    <x v="65"/>
    <x v="1"/>
    <d v="2017-11-10T00:00:00"/>
    <d v="2017-11-21T00:00:00"/>
    <x v="11"/>
  </r>
  <r>
    <s v="SI8235"/>
    <s v="FLORA RICA"/>
    <s v="PPE"/>
    <n v="18"/>
    <m/>
    <x v="62"/>
    <x v="1"/>
    <d v="2017-11-21T00:00:00"/>
    <d v="2017-11-22T00:00:00"/>
    <x v="11"/>
  </r>
  <r>
    <s v="HUCT01"/>
    <s v="IRAPURU"/>
    <s v="PPE"/>
    <n v="18"/>
    <m/>
    <x v="61"/>
    <x v="1"/>
    <d v="2017-11-28T00:00:00"/>
    <d v="2017-11-30T00:00:00"/>
    <x v="11"/>
  </r>
  <r>
    <s v="JSRD01"/>
    <s v="JUNQUEIROPOLIS"/>
    <s v="PPE"/>
    <n v="18"/>
    <m/>
    <x v="58"/>
    <x v="1"/>
    <d v="2017-11-27T00:00:00"/>
    <d v="2017-11-30T00:00:00"/>
    <x v="11"/>
  </r>
  <r>
    <s v="LICT01"/>
    <s v="MARTINOPOLIS"/>
    <s v="PPE"/>
    <n v="18"/>
    <m/>
    <x v="65"/>
    <x v="1"/>
    <d v="2017-11-13T00:00:00"/>
    <d v="2017-11-21T00:00:00"/>
    <x v="11"/>
  </r>
  <r>
    <s v="POVM02"/>
    <s v="PENAPOLIS"/>
    <s v="PPE"/>
    <n v="18"/>
    <m/>
    <x v="61"/>
    <x v="1"/>
    <d v="2017-11-22T00:00:00"/>
    <d v="2017-11-23T00:00:00"/>
    <x v="11"/>
  </r>
  <r>
    <s v="NRCT01"/>
    <s v="PANORAMA"/>
    <s v="PPE"/>
    <n v="18"/>
    <m/>
    <x v="61"/>
    <x v="1"/>
    <d v="2017-11-10T00:00:00"/>
    <d v="2017-11-16T00:00:00"/>
    <x v="11"/>
  </r>
  <r>
    <s v="PPBR01"/>
    <s v="PRESIDENTE PRUDENTE"/>
    <s v="PPE"/>
    <n v="18"/>
    <m/>
    <x v="59"/>
    <x v="1"/>
    <d v="2017-11-21T00:00:00"/>
    <d v="2017-11-30T00:00:00"/>
    <x v="11"/>
  </r>
  <r>
    <s v="PPCT03"/>
    <s v="PRESIDENTE PRUDENTE"/>
    <s v="PPE"/>
    <n v="18"/>
    <m/>
    <x v="64"/>
    <x v="1"/>
    <d v="2017-11-08T00:00:00"/>
    <d v="2017-11-27T00:00:00"/>
    <x v="11"/>
  </r>
  <r>
    <s v="PXCT02"/>
    <s v="PRESIDENTE BERNARDES"/>
    <s v="PPE"/>
    <n v="18"/>
    <m/>
    <x v="64"/>
    <x v="1"/>
    <d v="2017-11-28T00:00:00"/>
    <d v="2017-11-27T00:00:00"/>
    <x v="11"/>
  </r>
  <r>
    <s v="DWCT02"/>
    <s v="SANDOVALINA"/>
    <s v="PPE"/>
    <n v="18"/>
    <m/>
    <x v="64"/>
    <x v="1"/>
    <d v="2017-11-10T00:00:00"/>
    <d v="2017-11-11T00:00:00"/>
    <x v="11"/>
  </r>
  <r>
    <s v="XWCTRP"/>
    <s v="SANTO EXPEDITO"/>
    <s v="PPE"/>
    <n v="18"/>
    <m/>
    <x v="65"/>
    <x v="1"/>
    <d v="2017-11-21T00:00:00"/>
    <d v="2017-11-21T00:00:00"/>
    <x v="11"/>
  </r>
  <r>
    <s v="UPRD02"/>
    <s v="TUPI PAULISTA"/>
    <s v="PPE"/>
    <n v="18"/>
    <m/>
    <x v="61"/>
    <x v="1"/>
    <d v="2017-11-21T00:00:00"/>
    <d v="2017-12-05T00:00:00"/>
    <x v="11"/>
  </r>
  <r>
    <s v="PBEMW02"/>
    <s v="PEREIRA BARRETO"/>
    <s v="PPE"/>
    <n v="18"/>
    <m/>
    <x v="58"/>
    <x v="1"/>
    <d v="2017-11-30T00:00:00"/>
    <d v="2017-12-05T00:00:00"/>
    <x v="11"/>
  </r>
  <r>
    <s v="AAPA01"/>
    <s v="ARARAS"/>
    <s v="PAA"/>
    <n v="19"/>
    <m/>
    <x v="66"/>
    <x v="1"/>
    <d v="2017-11-17T00:00:00"/>
    <d v="2017-12-05T00:00:00"/>
    <x v="12"/>
  </r>
  <r>
    <s v="CPCV01"/>
    <s v="CAMPINAS"/>
    <s v="CAS"/>
    <n v="19"/>
    <m/>
    <x v="67"/>
    <x v="1"/>
    <d v="2017-11-17T00:00:00"/>
    <d v="2017-11-30T00:00:00"/>
    <x v="13"/>
  </r>
  <r>
    <s v="CPJI01"/>
    <s v="CAMPINAS"/>
    <s v="CAS"/>
    <n v="19"/>
    <m/>
    <x v="67"/>
    <x v="1"/>
    <d v="2017-11-17T00:00:00"/>
    <d v="2017-11-30T00:00:00"/>
    <x v="13"/>
  </r>
  <r>
    <s v="CPJO01"/>
    <s v="CAMPINAS"/>
    <s v="CAS"/>
    <n v="19"/>
    <m/>
    <x v="67"/>
    <x v="1"/>
    <d v="2017-11-08T00:00:00"/>
    <d v="2017-11-30T00:00:00"/>
    <x v="13"/>
  </r>
  <r>
    <s v="CPPP01"/>
    <s v="CAMPINAS"/>
    <s v="CAS"/>
    <n v="19"/>
    <m/>
    <x v="67"/>
    <x v="1"/>
    <s v="S/ ACESSO"/>
    <s v="S/ ACESSO"/>
    <x v="13"/>
  </r>
  <r>
    <s v="CPRA01"/>
    <s v="CAMPINAS"/>
    <s v="CAS"/>
    <n v="19"/>
    <m/>
    <x v="67"/>
    <x v="1"/>
    <d v="2017-11-29T00:00:00"/>
    <d v="2017-11-30T00:00:00"/>
    <x v="13"/>
  </r>
  <r>
    <s v="CPVN01"/>
    <s v="CAMPINAS"/>
    <s v="CAS"/>
    <n v="19"/>
    <m/>
    <x v="67"/>
    <x v="1"/>
    <d v="2017-11-17T00:00:00"/>
    <d v="2017-12-04T00:00:00"/>
    <x v="13"/>
  </r>
  <r>
    <s v="CPBG01"/>
    <s v="CAMPINAS"/>
    <s v="CAS"/>
    <n v="19"/>
    <m/>
    <x v="67"/>
    <x v="1"/>
    <s v="S/ ACESSO"/>
    <s v="S/ ACESSO"/>
    <x v="13"/>
  </r>
  <r>
    <s v="CPCT07"/>
    <s v="CAMPINAS"/>
    <s v="CAS"/>
    <n v="19"/>
    <m/>
    <x v="67"/>
    <x v="1"/>
    <s v="S/ ACESSO"/>
    <s v="S/ ACESSO"/>
    <x v="13"/>
  </r>
  <r>
    <s v="CICT01"/>
    <s v="COSMOPOLIS"/>
    <s v="PAA"/>
    <n v="19"/>
    <m/>
    <x v="68"/>
    <x v="1"/>
    <s v="S/ ACESSO"/>
    <s v="S/ ACESSO"/>
    <x v="12"/>
  </r>
  <r>
    <s v="CIRD01"/>
    <s v="COSMOPOLIS"/>
    <s v="PAA"/>
    <n v="19"/>
    <m/>
    <x v="68"/>
    <x v="1"/>
    <d v="2017-11-27T00:00:00"/>
    <d v="2017-12-05T00:00:00"/>
    <x v="12"/>
  </r>
  <r>
    <s v="KVRD01"/>
    <s v="CAPIVARI"/>
    <s v="PAA"/>
    <n v="19"/>
    <m/>
    <x v="68"/>
    <x v="1"/>
    <s v="S/ ACESSO"/>
    <s v="S/ ACESSO"/>
    <x v="12"/>
  </r>
  <r>
    <s v="HTSR01"/>
    <s v="HORTOLANDIA"/>
    <s v="CAS"/>
    <n v="19"/>
    <m/>
    <x v="67"/>
    <x v="1"/>
    <s v="S/ ACESSO"/>
    <s v="S/ ACESSO"/>
    <x v="13"/>
  </r>
  <r>
    <s v="IDMA01"/>
    <s v="INDAIATUBA"/>
    <s v="CAS"/>
    <n v="19"/>
    <m/>
    <x v="67"/>
    <x v="1"/>
    <d v="2017-11-21T00:00:00"/>
    <d v="2017-11-28T00:00:00"/>
    <x v="13"/>
  </r>
  <r>
    <s v="SI9704"/>
    <s v="ITIRAPINA"/>
    <s v="PAA"/>
    <n v="19"/>
    <m/>
    <x v="68"/>
    <x v="1"/>
    <d v="2017-11-28T00:00:00"/>
    <d v="2017-11-21T00:00:00"/>
    <x v="12"/>
  </r>
  <r>
    <s v="LMBD01"/>
    <s v="LIMEIRA"/>
    <s v="PAA"/>
    <n v="19"/>
    <m/>
    <x v="68"/>
    <x v="1"/>
    <d v="2017-11-24T00:00:00"/>
    <d v="2017-12-04T00:00:00"/>
    <x v="12"/>
  </r>
  <r>
    <s v="LMBN01"/>
    <s v="LIMEIRA"/>
    <s v="PAA"/>
    <n v="19"/>
    <m/>
    <x v="69"/>
    <x v="1"/>
    <d v="2017-11-24T00:00:00"/>
    <d v="2017-12-05T00:00:00"/>
    <x v="12"/>
  </r>
  <r>
    <s v="LMMC01"/>
    <s v="LIMEIRA"/>
    <s v="PAA"/>
    <n v="19"/>
    <m/>
    <x v="68"/>
    <x v="1"/>
    <d v="2017-11-10T00:00:00"/>
    <d v="2017-11-27T00:00:00"/>
    <x v="12"/>
  </r>
  <r>
    <s v="LMPH01"/>
    <s v="LIMEIRA"/>
    <s v="PAA"/>
    <n v="19"/>
    <m/>
    <x v="68"/>
    <x v="1"/>
    <d v="2017-11-10T00:00:00"/>
    <d v="2017-11-23T00:00:00"/>
    <x v="12"/>
  </r>
  <r>
    <s v="LMERRP"/>
    <s v="LIMEIRA"/>
    <s v="PAA"/>
    <n v="19"/>
    <m/>
    <x v="68"/>
    <x v="1"/>
    <d v="2017-11-24T00:00:00"/>
    <d v="2017-12-05T00:00:00"/>
    <x v="12"/>
  </r>
  <r>
    <s v="MGDI01"/>
    <s v="MOGI GUACU"/>
    <s v="CAS"/>
    <n v="19"/>
    <m/>
    <x v="70"/>
    <x v="1"/>
    <d v="2017-11-24T00:00:00"/>
    <d v="2017-12-06T00:00:00"/>
    <x v="13"/>
  </r>
  <r>
    <s v="MJGZ01"/>
    <s v="MOGI MIRIM"/>
    <s v="CAS"/>
    <n v="19"/>
    <m/>
    <x v="70"/>
    <x v="1"/>
    <d v="2017-11-24T00:00:00"/>
    <d v="2017-12-06T00:00:00"/>
    <x v="13"/>
  </r>
  <r>
    <s v="PCSE01"/>
    <s v="PIRACICABA"/>
    <s v="PAA"/>
    <n v="19"/>
    <m/>
    <x v="68"/>
    <x v="1"/>
    <s v="S/ ACESSO"/>
    <s v="S/ ACESSO"/>
    <x v="12"/>
  </r>
  <r>
    <s v="PCUN01"/>
    <s v="PIRACICABA"/>
    <s v="PAA"/>
    <n v="19"/>
    <m/>
    <x v="68"/>
    <x v="1"/>
    <d v="2017-11-10T00:00:00"/>
    <d v="2017-11-11T00:00:00"/>
    <x v="12"/>
  </r>
  <r>
    <s v="PCUN02"/>
    <s v="PIRACICABA"/>
    <s v="PAA"/>
    <n v="19"/>
    <m/>
    <x v="68"/>
    <x v="1"/>
    <d v="2017-11-27T00:00:00"/>
    <d v="2017-12-05T00:00:00"/>
    <x v="12"/>
  </r>
  <r>
    <s v="PCVN01"/>
    <s v="PIRACICABA"/>
    <s v="PAA"/>
    <n v="19"/>
    <m/>
    <x v="71"/>
    <x v="1"/>
    <d v="2017-11-24T00:00:00"/>
    <d v="2017-12-04T00:00:00"/>
    <x v="12"/>
  </r>
  <r>
    <s v="PCCN01"/>
    <s v="PIRACICABA"/>
    <s v="PAA"/>
    <n v="19"/>
    <m/>
    <x v="71"/>
    <x v="1"/>
    <d v="2017-11-24T00:00:00"/>
    <d v="2017-12-04T00:00:00"/>
    <x v="12"/>
  </r>
  <r>
    <s v="PCVI02"/>
    <s v="PIRACICABA"/>
    <s v="PAA"/>
    <n v="19"/>
    <m/>
    <x v="68"/>
    <x v="1"/>
    <s v="S/ ACESSO"/>
    <s v="S/ ACESSO"/>
    <x v="12"/>
  </r>
  <r>
    <s v="PCTQ01"/>
    <s v="PIRACICABA"/>
    <s v="PAA"/>
    <n v="19"/>
    <m/>
    <x v="68"/>
    <x v="1"/>
    <d v="2017-11-22T00:00:00"/>
    <d v="2017-12-05T00:00:00"/>
    <x v="12"/>
  </r>
  <r>
    <s v="PCJM01"/>
    <s v="PIRACICABA"/>
    <s v="PAA"/>
    <n v="19"/>
    <m/>
    <x v="68"/>
    <x v="1"/>
    <s v="S/ ACESSO"/>
    <s v="S/ ACESSO"/>
    <x v="12"/>
  </r>
  <r>
    <s v="PSVB01"/>
    <s v="PIRASSUNUNGA"/>
    <s v="PAA"/>
    <n v="19"/>
    <m/>
    <x v="66"/>
    <x v="1"/>
    <d v="2017-11-10T00:00:00"/>
    <d v="2017-12-05T00:00:00"/>
    <x v="12"/>
  </r>
  <r>
    <s v="PEAB01"/>
    <s v="PEDREIRA"/>
    <s v="CAS"/>
    <n v="19"/>
    <m/>
    <x v="70"/>
    <x v="1"/>
    <d v="2017-11-09T00:00:00"/>
    <d v="2017-11-30T00:00:00"/>
    <x v="13"/>
  </r>
  <r>
    <s v="PLJF01"/>
    <s v="PAULINIA"/>
    <s v="CAS"/>
    <n v="19"/>
    <m/>
    <x v="72"/>
    <x v="1"/>
    <d v="2017-11-21T00:00:00"/>
    <d v="2017-11-30T00:00:00"/>
    <x v="13"/>
  </r>
  <r>
    <s v="PLNP01"/>
    <s v="PAULINIA"/>
    <s v="CAS"/>
    <n v="19"/>
    <m/>
    <x v="67"/>
    <x v="1"/>
    <d v="2017-11-21T00:00:00"/>
    <d v="2017-11-30T00:00:00"/>
    <x v="13"/>
  </r>
  <r>
    <s v="SI9283"/>
    <s v="PAULINIA"/>
    <s v="CAS"/>
    <n v="19"/>
    <m/>
    <x v="72"/>
    <x v="1"/>
    <d v="2017-11-24T00:00:00"/>
    <d v="2017-11-27T00:00:00"/>
    <x v="13"/>
  </r>
  <r>
    <s v="SI9287"/>
    <s v="PAULINIA"/>
    <s v="CAS"/>
    <n v="19"/>
    <m/>
    <x v="72"/>
    <x v="1"/>
    <d v="2017-11-24T00:00:00"/>
    <d v="2017-11-30T00:00:00"/>
    <x v="13"/>
  </r>
  <r>
    <s v="SI9285"/>
    <s v="PAULINIA"/>
    <s v="CAS"/>
    <n v="19"/>
    <m/>
    <x v="72"/>
    <x v="1"/>
    <d v="2017-11-28T00:00:00"/>
    <d v="2017-11-27T00:00:00"/>
    <x v="13"/>
  </r>
  <r>
    <s v="RCKR01"/>
    <s v="RIO CLARO"/>
    <s v="PAA"/>
    <n v="19"/>
    <m/>
    <x v="68"/>
    <x v="1"/>
    <d v="2017-11-27T00:00:00"/>
    <d v="2017-12-04T00:00:00"/>
    <x v="12"/>
  </r>
  <r>
    <s v="RCET02"/>
    <s v="RIO CLARO"/>
    <s v="PAA"/>
    <n v="19"/>
    <m/>
    <x v="68"/>
    <x v="1"/>
    <d v="2017-11-27T00:00:00"/>
    <d v="2017-12-05T00:00:00"/>
    <x v="12"/>
  </r>
  <r>
    <s v="RRCT01"/>
    <s v="RIO DAS PEDRAS"/>
    <s v="PAA"/>
    <n v="19"/>
    <m/>
    <x v="71"/>
    <x v="1"/>
    <d v="2017-11-24T00:00:00"/>
    <d v="2017-12-05T00:00:00"/>
    <x v="12"/>
  </r>
  <r>
    <s v="RFCA01"/>
    <s v="RAFARD"/>
    <s v="PAA"/>
    <n v="19"/>
    <m/>
    <x v="68"/>
    <x v="1"/>
    <d v="2017-11-24T00:00:00"/>
    <d v="2017-12-05T00:00:00"/>
    <x v="12"/>
  </r>
  <r>
    <s v="SHCT01"/>
    <s v="SALTINHO"/>
    <s v="PAA"/>
    <n v="19"/>
    <m/>
    <x v="68"/>
    <x v="1"/>
    <d v="2017-11-24T00:00:00"/>
    <d v="2017-12-04T00:00:00"/>
    <x v="12"/>
  </r>
  <r>
    <s v="AYCT01"/>
    <s v="SANTO ANTONIO DE POSSE"/>
    <s v="CAS"/>
    <n v="19"/>
    <m/>
    <x v="70"/>
    <x v="1"/>
    <d v="2017-11-21T00:00:00"/>
    <d v="2017-12-05T00:00:00"/>
    <x v="13"/>
  </r>
  <r>
    <s v="NJCT01"/>
    <s v="SANTO ANTONIO DO JARDIM"/>
    <s v="PAA"/>
    <n v="19"/>
    <m/>
    <x v="66"/>
    <x v="1"/>
    <d v="2017-11-27T00:00:00"/>
    <d v="2017-12-04T00:00:00"/>
    <x v="12"/>
  </r>
  <r>
    <s v="GEWL01"/>
    <s v="SANTA GERTRUDES"/>
    <s v="PAA"/>
    <n v="19"/>
    <m/>
    <x v="69"/>
    <x v="1"/>
    <d v="2017-11-24T00:00:00"/>
    <d v="2017-12-05T00:00:00"/>
    <x v="12"/>
  </r>
  <r>
    <s v="RACT01"/>
    <s v="SAO JOSE DO RIO PARDO"/>
    <s v="PAA"/>
    <n v="19"/>
    <m/>
    <x v="66"/>
    <x v="1"/>
    <d v="2017-11-10T00:00:00"/>
    <d v="2017-11-27T00:00:00"/>
    <x v="12"/>
  </r>
  <r>
    <s v="RAMC01"/>
    <s v="SAO JOSE DO RIO PARDO"/>
    <s v="PAA"/>
    <n v="19"/>
    <m/>
    <x v="66"/>
    <x v="1"/>
    <d v="2017-11-10T00:00:00"/>
    <d v="2017-11-27T00:00:00"/>
    <x v="12"/>
  </r>
  <r>
    <s v="JVJM01"/>
    <s v="SAO JOAO DA BOA VISTA"/>
    <s v="PAA"/>
    <n v="19"/>
    <m/>
    <x v="66"/>
    <x v="1"/>
    <d v="2017-11-10T00:00:00"/>
    <d v="2017-11-22T00:00:00"/>
    <x v="12"/>
  </r>
  <r>
    <s v="SI9680"/>
    <s v="SERRA NEGRA"/>
    <s v="CAS"/>
    <n v="19"/>
    <m/>
    <x v="70"/>
    <x v="1"/>
    <d v="2017-11-14T00:00:00"/>
    <d v="2017-11-30T00:00:00"/>
    <x v="13"/>
  </r>
  <r>
    <s v="SI9682"/>
    <s v="SERRA NEGRA"/>
    <s v="CAS"/>
    <n v="19"/>
    <m/>
    <x v="70"/>
    <x v="1"/>
    <d v="2017-11-14T00:00:00"/>
    <d v="2017-11-30T00:00:00"/>
    <x v="13"/>
  </r>
  <r>
    <s v="SI9495"/>
    <s v="SERRA NEGRA"/>
    <s v="CAS"/>
    <n v="19"/>
    <m/>
    <x v="70"/>
    <x v="1"/>
    <d v="2017-11-14T00:00:00"/>
    <d v="2017-12-05T00:00:00"/>
    <x v="13"/>
  </r>
  <r>
    <s v="OCRD02"/>
    <s v="SOCORRO"/>
    <s v="CAS"/>
    <n v="19"/>
    <m/>
    <x v="70"/>
    <x v="1"/>
    <d v="2017-11-28T00:00:00"/>
    <d v="2017-11-30T00:00:00"/>
    <x v="13"/>
  </r>
  <r>
    <s v="SI9534"/>
    <s v="SOCORRO"/>
    <s v="CAS"/>
    <n v="19"/>
    <m/>
    <x v="70"/>
    <x v="1"/>
    <s v="S/ ACESSO"/>
    <s v="S/ ACESSO"/>
    <x v="13"/>
  </r>
  <r>
    <s v="SI9527"/>
    <s v="SAO PEDRO"/>
    <s v="PAA"/>
    <n v="19"/>
    <m/>
    <x v="71"/>
    <x v="1"/>
    <s v="S/ ACESSO"/>
    <s v="S/ ACESSO"/>
    <x v="12"/>
  </r>
  <r>
    <s v="PQCT01"/>
    <s v="SANTA RITA DO PASSA QUATRO"/>
    <s v="PAA"/>
    <n v="19"/>
    <m/>
    <x v="66"/>
    <x v="1"/>
    <d v="2017-11-10T00:00:00"/>
    <d v="2017-11-22T00:00:00"/>
    <x v="12"/>
  </r>
  <r>
    <s v="SI9555"/>
    <s v="SANTA RITA DO PASSA QUATRO"/>
    <s v="PAA"/>
    <n v="19"/>
    <m/>
    <x v="66"/>
    <x v="1"/>
    <d v="2017-11-28T00:00:00"/>
    <d v="2017-12-05T00:00:00"/>
    <x v="12"/>
  </r>
  <r>
    <s v="SDFN01"/>
    <s v="SANTA BARBARA D`OESTE"/>
    <s v="PAA"/>
    <n v="19"/>
    <m/>
    <x v="68"/>
    <x v="1"/>
    <s v="S/ ACESSO"/>
    <s v="S/ ACESSO"/>
    <x v="12"/>
  </r>
  <r>
    <s v="SDSA01"/>
    <s v="SANTA BARBARA D`OESTE"/>
    <s v="PAA"/>
    <n v="19"/>
    <m/>
    <x v="68"/>
    <x v="1"/>
    <d v="2017-11-23T00:00:00"/>
    <d v="2017-12-04T00:00:00"/>
    <x v="12"/>
  </r>
  <r>
    <s v="SDPS01"/>
    <s v="SANTA BARBARA D`OESTE"/>
    <s v="PAA"/>
    <n v="19"/>
    <m/>
    <x v="68"/>
    <x v="1"/>
    <s v="S/ ACESSO"/>
    <s v="S/ ACESSO"/>
    <x v="12"/>
  </r>
  <r>
    <s v="SDPS02"/>
    <s v="SANTA BARBARA D`OESTE"/>
    <s v="PAA"/>
    <n v="19"/>
    <m/>
    <x v="68"/>
    <x v="1"/>
    <d v="2017-11-27T00:00:00"/>
    <d v="2017-12-04T00:00:00"/>
    <x v="12"/>
  </r>
  <r>
    <s v="SI9353"/>
    <s v="SANTA BARBARA D`OESTE"/>
    <s v="PAA"/>
    <n v="19"/>
    <m/>
    <x v="68"/>
    <x v="1"/>
    <d v="2017-11-10T00:00:00"/>
    <d v="2017-12-05T00:00:00"/>
    <x v="12"/>
  </r>
  <r>
    <s v="SI9355"/>
    <s v="SANTA BARBARA D`OESTE"/>
    <s v="PAA"/>
    <n v="19"/>
    <m/>
    <x v="68"/>
    <x v="1"/>
    <d v="2017-11-10T00:00:00"/>
    <d v="2017-12-05T00:00:00"/>
    <x v="12"/>
  </r>
  <r>
    <s v="SI9360"/>
    <s v="SANTA BARBARA D`OESTE"/>
    <s v="PAA"/>
    <n v="19"/>
    <m/>
    <x v="68"/>
    <x v="1"/>
    <s v="S/ ACESSO"/>
    <s v="S/ ACESSO"/>
    <x v="12"/>
  </r>
  <r>
    <s v="SI9362"/>
    <s v="SANTA BARBARA D`OESTE"/>
    <s v="PAA"/>
    <n v="19"/>
    <m/>
    <x v="68"/>
    <x v="1"/>
    <d v="2017-11-28T00:00:00"/>
    <d v="2017-12-05T00:00:00"/>
    <x v="12"/>
  </r>
  <r>
    <s v="SI9366"/>
    <s v="SANTA BARBARA D`OESTE"/>
    <s v="PAA"/>
    <n v="19"/>
    <m/>
    <x v="68"/>
    <x v="1"/>
    <d v="2017-11-10T00:00:00"/>
    <d v="2017-11-13T00:00:00"/>
    <x v="12"/>
  </r>
  <r>
    <s v="SI9354"/>
    <s v="SANTA BARBARA D`OESTE"/>
    <s v="PAA"/>
    <n v="19"/>
    <m/>
    <x v="68"/>
    <x v="1"/>
    <d v="2017-11-10T00:00:00"/>
    <d v="2017-11-13T00:00:00"/>
    <x v="12"/>
  </r>
  <r>
    <s v="SI9371"/>
    <s v="SANTA BARBARA D`OESTE"/>
    <s v="PAA"/>
    <n v="19"/>
    <m/>
    <x v="68"/>
    <x v="1"/>
    <d v="2017-11-22T00:00:00"/>
    <d v="2017-11-27T00:00:00"/>
    <x v="12"/>
  </r>
  <r>
    <s v="SI9367"/>
    <s v="SANTA BARBARA D`OESTE"/>
    <s v="PAA"/>
    <n v="19"/>
    <m/>
    <x v="68"/>
    <x v="1"/>
    <d v="2017-11-10T00:00:00"/>
    <d v="2017-11-13T00:00:00"/>
    <x v="12"/>
  </r>
  <r>
    <s v="SI9356"/>
    <s v="SANTA BARBARA D`OESTE"/>
    <s v="PAA"/>
    <n v="19"/>
    <m/>
    <x v="69"/>
    <x v="1"/>
    <s v="S/ ACESSO"/>
    <s v="S/ ACESSO"/>
    <x v="12"/>
  </r>
  <r>
    <s v="SI9214"/>
    <s v="SUMARE"/>
    <s v="CAS"/>
    <n v="19"/>
    <m/>
    <x v="72"/>
    <x v="1"/>
    <d v="2017-11-22T00:00:00"/>
    <d v="2017-11-27T00:00:00"/>
    <x v="13"/>
  </r>
  <r>
    <s v="SI9216"/>
    <s v="SUMARE"/>
    <s v="CAS"/>
    <n v="19"/>
    <m/>
    <x v="72"/>
    <x v="1"/>
    <d v="2017-11-22T00:00:00"/>
    <d v="2017-11-30T00:00:00"/>
    <x v="13"/>
  </r>
  <r>
    <s v="SI9218"/>
    <s v="SUMARE"/>
    <s v="CAS"/>
    <n v="19"/>
    <m/>
    <x v="72"/>
    <x v="1"/>
    <d v="2017-11-21T00:00:00"/>
    <d v="2017-12-01T00:00:00"/>
    <x v="13"/>
  </r>
  <r>
    <s v="SI9240"/>
    <s v="SUMARE"/>
    <s v="CAS"/>
    <n v="19"/>
    <m/>
    <x v="72"/>
    <x v="1"/>
    <d v="2017-11-28T00:00:00"/>
    <d v="2017-11-30T00:00:00"/>
    <x v="13"/>
  </r>
  <r>
    <s v="CNAN01"/>
    <s v="SANTA CRUZ DA CONCEICAO"/>
    <s v="PAA"/>
    <n v="19"/>
    <m/>
    <x v="66"/>
    <x v="1"/>
    <d v="2017-12-01T00:00:00"/>
    <d v="2017-11-04T00:00:00"/>
    <x v="12"/>
  </r>
  <r>
    <s v="BMRD01"/>
    <s v="VARGEM GRANDE DO SUL"/>
    <s v="PAA"/>
    <n v="19"/>
    <m/>
    <x v="66"/>
    <x v="1"/>
    <d v="2017-11-28T00:00:00"/>
    <d v="2017-12-04T00:00:00"/>
    <x v="12"/>
  </r>
  <r>
    <s v="SI9142"/>
    <s v="VINHEDO"/>
    <s v="CAS"/>
    <n v="19"/>
    <m/>
    <x v="72"/>
    <x v="1"/>
    <s v="INEXISTENTE"/>
    <s v="INEXISTENTE"/>
    <x v="13"/>
  </r>
  <r>
    <s v="SI9140"/>
    <s v="VINHEDO"/>
    <s v="CAS"/>
    <n v="19"/>
    <m/>
    <x v="72"/>
    <x v="1"/>
    <d v="2017-11-24T00:00:00"/>
    <d v="2017-11-30T00:00:00"/>
    <x v="13"/>
  </r>
  <r>
    <s v="SI9144"/>
    <s v="VINHEDO"/>
    <s v="CAS"/>
    <n v="19"/>
    <m/>
    <x v="67"/>
    <x v="1"/>
    <d v="2017-11-16T00:00:00"/>
    <d v="2017-11-30T00:00:00"/>
    <x v="13"/>
  </r>
  <r>
    <s v="SI9107"/>
    <s v="VALINHOS"/>
    <s v="CAS"/>
    <n v="19"/>
    <m/>
    <x v="67"/>
    <x v="1"/>
    <d v="2017-11-24T00:00:00"/>
    <d v="2017-12-04T00:00:00"/>
    <x v="13"/>
  </r>
  <r>
    <s v="SI9105"/>
    <s v="VALINHOS"/>
    <s v="CAS"/>
    <n v="19"/>
    <m/>
    <x v="67"/>
    <x v="1"/>
    <s v="S/ ACESSO"/>
    <s v="S/ ACESSO"/>
    <x v="13"/>
  </r>
  <r>
    <s v="SI9106"/>
    <s v="VALINHOS"/>
    <s v="CAS"/>
    <n v="19"/>
    <m/>
    <x v="67"/>
    <x v="1"/>
    <s v="S/ ACESSO"/>
    <s v="S/ ACESSO"/>
    <x v="13"/>
  </r>
  <r>
    <s v="MMMMW01"/>
    <s v="MOGI MIRIM"/>
    <s v="CAS"/>
    <n v="19"/>
    <m/>
    <x v="70"/>
    <x v="1"/>
    <d v="2017-11-21T00:00:00"/>
    <d v="2017-11-30T00:00:00"/>
    <x v="13"/>
  </r>
  <r>
    <s v="NOPR01"/>
    <s v="Nova Odessa"/>
    <s v="PAA"/>
    <n v="19"/>
    <m/>
    <x v="68"/>
    <x v="1"/>
    <s v="DESATIVADO"/>
    <s v="DESATIVADO"/>
    <x v="12"/>
  </r>
  <r>
    <s v="SLDDJA01"/>
    <s v="DIADEMA"/>
    <s v="Q4"/>
    <n v="11"/>
    <m/>
    <x v="15"/>
    <x v="1"/>
    <d v="2017-11-17T00:00:00"/>
    <d v="2017-12-06T00:00:00"/>
    <x v="3"/>
  </r>
  <r>
    <s v="SP4327"/>
    <s v="SAO PAULO"/>
    <s v="Q2"/>
    <n v="11"/>
    <m/>
    <x v="4"/>
    <x v="1"/>
    <d v="2017-11-03T00:00:00"/>
    <d v="2017-11-29T00:00:00"/>
    <x v="1"/>
  </r>
  <r>
    <s v="SP4320"/>
    <s v="SAO PAULO"/>
    <s v="Q2"/>
    <n v="11"/>
    <m/>
    <x v="4"/>
    <x v="1"/>
    <d v="2017-11-10T00:00:00"/>
    <d v="2017-11-29T00:00:00"/>
    <x v="1"/>
  </r>
  <r>
    <s v="SI3016"/>
    <s v="SANTOS"/>
    <s v="STS"/>
    <n v="13"/>
    <m/>
    <x v="26"/>
    <x v="1"/>
    <d v="2017-11-10T00:00:00"/>
    <d v="2017-11-29T00:00:00"/>
    <x v="5"/>
  </r>
  <r>
    <s v="AAJA01"/>
    <s v="ARARAS"/>
    <s v="PAA"/>
    <n v="19"/>
    <s v="PAA"/>
    <x v="66"/>
    <x v="0"/>
    <d v="2018-01-04T00:00:00"/>
    <d v="2018-01-05T00:00:00"/>
    <x v="14"/>
  </r>
  <r>
    <s v="SNSH01"/>
    <s v="ARACARIGUAMA"/>
    <s v="Q2"/>
    <n v="11"/>
    <s v="Q2"/>
    <x v="1"/>
    <x v="0"/>
    <d v="2017-12-11T00:00:00"/>
    <d v="2018-01-05T00:00:00"/>
    <x v="1"/>
  </r>
  <r>
    <s v="OSPA04"/>
    <s v="OSASCO"/>
    <s v="Q2"/>
    <n v="11"/>
    <s v="Q2"/>
    <x v="3"/>
    <x v="0"/>
    <d v="2017-12-13T00:00:00"/>
    <d v="2017-12-27T00:00:00"/>
    <x v="1"/>
  </r>
  <r>
    <s v="SAJV01"/>
    <s v="SANTO ANDRE"/>
    <s v="Q4"/>
    <n v="11"/>
    <s v="Q4"/>
    <x v="73"/>
    <x v="0"/>
    <d v="2018-01-02T00:00:00"/>
    <d v="2018-01-05T00:00:00"/>
    <x v="3"/>
  </r>
  <r>
    <s v="SAVA01"/>
    <s v="SANTO ANDRE"/>
    <s v="Q4"/>
    <n v="11"/>
    <s v="Q4"/>
    <x v="73"/>
    <x v="0"/>
    <d v="2017-12-12T00:00:00"/>
    <d v="2017-12-13T00:00:00"/>
    <x v="3"/>
  </r>
  <r>
    <s v="SAVP01"/>
    <s v="SANTO ANDRE"/>
    <s v="Q4"/>
    <n v="11"/>
    <s v="Q4"/>
    <x v="73"/>
    <x v="0"/>
    <d v="2017-12-12T00:00:00"/>
    <d v="2017-12-13T00:00:00"/>
    <x v="3"/>
  </r>
  <r>
    <s v="SBJB03"/>
    <s v="SAO BERNARDO DO CAMPO"/>
    <s v="Q4"/>
    <n v="11"/>
    <s v="Q4"/>
    <x v="10"/>
    <x v="0"/>
    <d v="2017-12-15T00:00:00"/>
    <d v="2017-12-20T00:00:00"/>
    <x v="3"/>
  </r>
  <r>
    <s v="SBJU02"/>
    <s v="SAO BERNARDO DO CAMPO"/>
    <s v="Q4"/>
    <n v="11"/>
    <s v="Q4"/>
    <x v="10"/>
    <x v="0"/>
    <d v="2017-12-18T00:00:00"/>
    <d v="2017-12-27T00:00:00"/>
    <x v="3"/>
  </r>
  <r>
    <s v="SLSPCM10"/>
    <s v="SAO PAULO"/>
    <s v="Q3"/>
    <n v="11"/>
    <s v="Q3"/>
    <x v="16"/>
    <x v="0"/>
    <d v="2017-12-26T00:00:00"/>
    <d v="2017-12-27T00:00:00"/>
    <x v="4"/>
  </r>
  <r>
    <s v="SLSPCR03"/>
    <s v="SAO PAULO"/>
    <s v="Q3"/>
    <n v="11"/>
    <s v="Q3"/>
    <x v="11"/>
    <x v="0"/>
    <d v="2017-12-26T00:00:00"/>
    <d v="2018-01-05T00:00:00"/>
    <x v="4"/>
  </r>
  <r>
    <s v="SLSPIB09"/>
    <s v="SAO PAULO"/>
    <s v="Q3"/>
    <n v="11"/>
    <s v="Q3"/>
    <x v="11"/>
    <x v="0"/>
    <d v="2017-12-11T00:00:00"/>
    <d v="2017-12-13T00:00:00"/>
    <x v="4"/>
  </r>
  <r>
    <s v="SLSPPZ02"/>
    <s v="SAO PAULO"/>
    <s v="Q2"/>
    <n v="11"/>
    <s v="Q2"/>
    <x v="3"/>
    <x v="0"/>
    <s v="S/ ACESSO"/>
    <d v="2018-01-05T00:00:00"/>
    <x v="1"/>
  </r>
  <r>
    <s v="SLSPTT12"/>
    <s v="SAO PAULO"/>
    <s v="Q1"/>
    <n v="11"/>
    <s v="Q1"/>
    <x v="6"/>
    <x v="0"/>
    <d v="2017-12-11T00:00:00"/>
    <d v="2017-12-13T00:00:00"/>
    <x v="2"/>
  </r>
  <r>
    <s v="SLSPVF02"/>
    <s v="SAO PAULO"/>
    <s v="Q1"/>
    <n v="11"/>
    <s v="Q1"/>
    <x v="6"/>
    <x v="0"/>
    <d v="2017-12-18T00:00:00"/>
    <d v="2017-12-20T00:00:00"/>
    <x v="2"/>
  </r>
  <r>
    <s v="SLSPPN04"/>
    <s v="SAO PAULO"/>
    <s v="Q3"/>
    <n v="11"/>
    <s v="Q3"/>
    <x v="11"/>
    <x v="0"/>
    <d v="2017-12-12T00:00:00"/>
    <d v="2017-12-20T00:00:00"/>
    <x v="4"/>
  </r>
  <r>
    <s v="SLSPPN12"/>
    <s v="SAO PAULO"/>
    <s v="Q3"/>
    <n v="11"/>
    <s v="Q3"/>
    <x v="11"/>
    <x v="0"/>
    <d v="2017-12-26T00:00:00"/>
    <d v="2018-01-05T00:00:00"/>
    <x v="4"/>
  </r>
  <r>
    <s v="SLSPSM06"/>
    <s v="SAO PAULO"/>
    <s v="Q3"/>
    <n v="11"/>
    <s v="Q3"/>
    <x v="12"/>
    <x v="0"/>
    <d v="2017-12-21T00:00:00"/>
    <d v="2018-01-02T00:00:00"/>
    <x v="4"/>
  </r>
  <r>
    <s v="SLSPSM09"/>
    <s v="SAO PAULO"/>
    <s v="Q3"/>
    <n v="11"/>
    <s v="Q3"/>
    <x v="11"/>
    <x v="0"/>
    <d v="2017-12-18T00:00:00"/>
    <d v="2018-01-05T00:00:00"/>
    <x v="4"/>
  </r>
  <r>
    <s v="SLSPSM12"/>
    <s v="SAO PAULO"/>
    <s v="Q3"/>
    <n v="11"/>
    <s v="Q3"/>
    <x v="16"/>
    <x v="0"/>
    <d v="2017-12-12T00:00:00"/>
    <d v="2017-12-20T00:00:00"/>
    <x v="4"/>
  </r>
  <r>
    <s v="SLSPVS05"/>
    <s v="SAO PAULO"/>
    <s v="Q3"/>
    <n v="11"/>
    <s v="Q3"/>
    <x v="12"/>
    <x v="0"/>
    <d v="2017-12-27T00:00:00"/>
    <d v="2017-12-27T00:00:00"/>
    <x v="4"/>
  </r>
  <r>
    <s v="SP119S"/>
    <s v="SAO PAULO"/>
    <s v="Q4"/>
    <n v="11"/>
    <s v="Q4"/>
    <x v="73"/>
    <x v="0"/>
    <d v="2017-12-29T00:00:00"/>
    <d v="2018-01-02T00:00:00"/>
    <x v="3"/>
  </r>
  <r>
    <s v="SP124S"/>
    <s v="SAO PAULO"/>
    <s v="Q4"/>
    <n v="11"/>
    <s v="Q4"/>
    <x v="73"/>
    <x v="0"/>
    <d v="2017-12-29T00:00:00"/>
    <d v="2018-01-02T00:00:00"/>
    <x v="3"/>
  </r>
  <r>
    <s v="SLIQRM04"/>
    <s v="ITAQUAQUECETUBA"/>
    <s v="Q1"/>
    <n v="11"/>
    <s v="Q1"/>
    <x v="20"/>
    <x v="0"/>
    <d v="2017-12-21T00:00:00"/>
    <d v="2017-12-27T00:00:00"/>
    <x v="2"/>
  </r>
  <r>
    <s v="SLSPIB22"/>
    <s v="SAO PAULO"/>
    <s v="Q3"/>
    <n v="11"/>
    <s v="Q3"/>
    <x v="12"/>
    <x v="0"/>
    <d v="2017-12-18T00:00:00"/>
    <d v="2017-12-20T00:00:00"/>
    <x v="4"/>
  </r>
  <r>
    <s v="BTJA01"/>
    <s v="BERTIOGA"/>
    <s v="STS"/>
    <n v="13"/>
    <s v="STS"/>
    <x v="74"/>
    <x v="0"/>
    <d v="2017-12-18T00:00:00"/>
    <d v="2018-01-05T00:00:00"/>
    <x v="5"/>
  </r>
  <r>
    <s v="GJEN03"/>
    <s v="GUARUJA"/>
    <s v="STS"/>
    <n v="13"/>
    <s v="STS"/>
    <x v="74"/>
    <x v="0"/>
    <d v="2017-12-18T00:00:00"/>
    <d v="2018-01-05T00:00:00"/>
    <x v="5"/>
  </r>
  <r>
    <s v="JIRD03"/>
    <s v="JACUPIRANGA"/>
    <s v="STS"/>
    <n v="13"/>
    <s v="STS"/>
    <x v="75"/>
    <x v="0"/>
    <d v="2017-12-18T00:00:00"/>
    <d v="2017-12-27T00:00:00"/>
    <x v="5"/>
  </r>
  <r>
    <s v="JIRD04"/>
    <s v="JACUPIRANGA"/>
    <s v="STS"/>
    <n v="13"/>
    <s v="STS"/>
    <x v="75"/>
    <x v="0"/>
    <d v="2017-12-18T00:00:00"/>
    <d v="2017-12-27T00:00:00"/>
    <x v="5"/>
  </r>
  <r>
    <s v="JQRD01"/>
    <s v="JUQUIA"/>
    <s v="STS"/>
    <n v="13"/>
    <s v="STS"/>
    <x v="75"/>
    <x v="0"/>
    <d v="2017-12-18T00:00:00"/>
    <d v="2017-12-27T00:00:00"/>
    <x v="5"/>
  </r>
  <r>
    <s v="ATJC01"/>
    <s v="ATIBAIA"/>
    <s v="JAI"/>
    <s v="JAI"/>
    <s v="JAI"/>
    <x v="14"/>
    <x v="0"/>
    <d v="2018-01-05T00:00:00"/>
    <m/>
    <x v="6"/>
  </r>
  <r>
    <s v="IAED01"/>
    <s v="ITATIBA"/>
    <s v="JAI"/>
    <s v="JAI"/>
    <s v="JAI"/>
    <x v="14"/>
    <x v="0"/>
    <d v="2018-01-04T00:00:00"/>
    <m/>
    <x v="6"/>
  </r>
  <r>
    <s v="SP6322"/>
    <s v="ITUPEVA"/>
    <s v="JAI"/>
    <s v="JAI"/>
    <s v="JAI"/>
    <x v="14"/>
    <x v="0"/>
    <d v="2018-01-04T00:00:00"/>
    <m/>
    <x v="6"/>
  </r>
  <r>
    <s v="JNCT01"/>
    <s v="JUNDIAI"/>
    <s v="JAI"/>
    <s v="JAI"/>
    <s v="JAI"/>
    <x v="14"/>
    <x v="0"/>
    <d v="2017-12-13T00:00:00"/>
    <d v="2017-12-20T00:00:00"/>
    <x v="6"/>
  </r>
  <r>
    <s v="SLCOGJ03"/>
    <s v="COTIA"/>
    <s v="Q2"/>
    <n v="11"/>
    <s v="Q2"/>
    <x v="3"/>
    <x v="0"/>
    <d v="2017-12-27T00:00:00"/>
    <d v="2017-12-27T00:00:00"/>
    <x v="1"/>
  </r>
  <r>
    <s v="MCSP01"/>
    <s v="MOGI DAS CRUZES"/>
    <s v="Q1"/>
    <n v="11"/>
    <s v="Q1"/>
    <x v="5"/>
    <x v="0"/>
    <d v="2017-12-18T00:00:00"/>
    <d v="2017-12-20T00:00:00"/>
    <x v="2"/>
  </r>
  <r>
    <s v="PAVR01"/>
    <s v="POA"/>
    <s v="Q1"/>
    <n v="11"/>
    <s v="Q1"/>
    <x v="6"/>
    <x v="0"/>
    <d v="2017-12-21T00:00:00"/>
    <d v="2017-12-27T00:00:00"/>
    <x v="2"/>
  </r>
  <r>
    <s v="ITMR01"/>
    <s v="ITU"/>
    <s v="Q2"/>
    <n v="11"/>
    <s v="Q2"/>
    <x v="7"/>
    <x v="0"/>
    <d v="2018-01-04T00:00:00"/>
    <d v="2018-01-05T00:00:00"/>
    <x v="1"/>
  </r>
  <r>
    <s v="ITPC01"/>
    <s v="ITU"/>
    <s v="Q2"/>
    <n v="11"/>
    <s v="Q2"/>
    <x v="7"/>
    <x v="0"/>
    <d v="2017-12-28T00:00:00"/>
    <d v="2018-01-05T00:00:00"/>
    <x v="1"/>
  </r>
  <r>
    <s v="MRTP01"/>
    <s v="MAIRIPORA"/>
    <s v="Q2"/>
    <n v="11"/>
    <s v="Q2"/>
    <x v="1"/>
    <x v="0"/>
    <d v="2017-12-27T00:00:00"/>
    <d v="2017-12-27T00:00:00"/>
    <x v="1"/>
  </r>
  <r>
    <s v="SLSPEM04"/>
    <s v="SAO PAULO"/>
    <s v="Q1"/>
    <n v="11"/>
    <s v="Q1"/>
    <x v="6"/>
    <x v="0"/>
    <d v="2017-12-11T00:00:00"/>
    <d v="2017-12-27T00:00:00"/>
    <x v="2"/>
  </r>
  <r>
    <s v="OSVY01"/>
    <s v="OSASCO"/>
    <s v="Q2"/>
    <n v="11"/>
    <s v="Q2"/>
    <x v="3"/>
    <x v="0"/>
    <d v="2017-12-11T00:00:00"/>
    <d v="2017-12-13T00:00:00"/>
    <x v="1"/>
  </r>
  <r>
    <s v="SACT02"/>
    <s v="SANTO ANDRE"/>
    <s v="Q4"/>
    <n v="11"/>
    <s v="Q4"/>
    <x v="73"/>
    <x v="0"/>
    <d v="2017-12-26T00:00:00"/>
    <d v="2018-01-05T00:00:00"/>
    <x v="3"/>
  </r>
  <r>
    <s v="SAJA01"/>
    <s v="SANTO ANDRE"/>
    <s v="Q4"/>
    <n v="11"/>
    <s v="Q4"/>
    <x v="73"/>
    <x v="0"/>
    <d v="2017-12-26T00:00:00"/>
    <d v="2018-01-05T00:00:00"/>
    <x v="3"/>
  </r>
  <r>
    <s v="SAVV01"/>
    <s v="SANTO ANDRE"/>
    <s v="Q4"/>
    <n v="11"/>
    <s v="Q4"/>
    <x v="73"/>
    <x v="0"/>
    <d v="2017-12-20T00:00:00"/>
    <d v="2017-12-27T00:00:00"/>
    <x v="3"/>
  </r>
  <r>
    <s v="SBVD01"/>
    <s v="SAO BERNARDO DO CAMPO"/>
    <s v="Q4"/>
    <n v="11"/>
    <s v="Q4"/>
    <x v="10"/>
    <x v="0"/>
    <d v="2017-12-20T00:00:00"/>
    <d v="2017-12-27T00:00:00"/>
    <x v="3"/>
  </r>
  <r>
    <s v="SBVV01"/>
    <s v="SAO BERNARDO DO CAMPO"/>
    <s v="Q4"/>
    <n v="11"/>
    <s v="Q4"/>
    <x v="10"/>
    <x v="0"/>
    <d v="2017-12-18T00:00:00"/>
    <d v="2017-12-20T00:00:00"/>
    <x v="3"/>
  </r>
  <r>
    <s v="SCCT02"/>
    <s v="SAO CAETANO DO SUL"/>
    <s v="Q4"/>
    <n v="11"/>
    <s v="Q4"/>
    <x v="73"/>
    <x v="0"/>
    <d v="2017-12-15T00:00:00"/>
    <d v="2017-12-20T00:00:00"/>
    <x v="3"/>
  </r>
  <r>
    <s v="SLSPJP22"/>
    <s v="SAO PAULO"/>
    <s v="Q4"/>
    <n v="11"/>
    <s v="Q4"/>
    <x v="73"/>
    <x v="0"/>
    <d v="2017-12-26T00:00:00"/>
    <d v="2017-12-27T00:00:00"/>
    <x v="3"/>
  </r>
  <r>
    <s v="SLSPIB16"/>
    <s v="SAO PAULO"/>
    <s v="Q3"/>
    <n v="11"/>
    <s v="Q3"/>
    <x v="12"/>
    <x v="0"/>
    <d v="2017-12-12T00:00:00"/>
    <d v="2017-12-13T00:00:00"/>
    <x v="4"/>
  </r>
  <r>
    <s v="SLSPIB21"/>
    <s v="SAO PAULO"/>
    <s v="Q3"/>
    <n v="11"/>
    <s v="Q3"/>
    <x v="12"/>
    <x v="0"/>
    <d v="2017-12-12T00:00:00"/>
    <d v="2018-01-05T00:00:00"/>
    <x v="4"/>
  </r>
  <r>
    <s v="SLSPSG01"/>
    <s v="SAO PAULO"/>
    <s v="Q2"/>
    <n v="11"/>
    <s v="Q2"/>
    <x v="3"/>
    <x v="0"/>
    <d v="2017-12-12T00:00:00"/>
    <d v="2017-12-27T00:00:00"/>
    <x v="1"/>
  </r>
  <r>
    <s v="SLSPVF06"/>
    <s v="SAO PAULO"/>
    <s v="Q1"/>
    <n v="11"/>
    <s v="Q1"/>
    <x v="6"/>
    <x v="0"/>
    <d v="2017-12-18T00:00:00"/>
    <d v="2017-12-20T00:00:00"/>
    <x v="2"/>
  </r>
  <r>
    <s v="SLSPJS01"/>
    <s v="SAO PAULO"/>
    <s v="Q3"/>
    <n v="11"/>
    <s v="Q3"/>
    <x v="11"/>
    <x v="0"/>
    <d v="2017-12-20T00:00:00"/>
    <d v="2017-12-20T00:00:00"/>
    <x v="4"/>
  </r>
  <r>
    <s v="SLSPJS02"/>
    <s v="SAO PAULO"/>
    <s v="Q3"/>
    <n v="11"/>
    <s v="Q3"/>
    <x v="11"/>
    <x v="0"/>
    <d v="2017-12-26T00:00:00"/>
    <d v="2018-01-02T00:00:00"/>
    <x v="4"/>
  </r>
  <r>
    <s v="SLSPTC06"/>
    <s v="SAO PAULO"/>
    <s v="Q2"/>
    <n v="11"/>
    <s v="Q2"/>
    <x v="7"/>
    <x v="0"/>
    <s v="S/ ACESSO"/>
    <d v="2018-01-05T00:00:00"/>
    <x v="1"/>
  </r>
  <r>
    <s v="SLSPPN02"/>
    <s v="SAO PAULO"/>
    <s v="Q3"/>
    <n v="11"/>
    <s v="Q3"/>
    <x v="12"/>
    <x v="0"/>
    <d v="2017-12-26T00:00:00"/>
    <d v="2018-01-05T00:00:00"/>
    <x v="4"/>
  </r>
  <r>
    <s v="SLSPPN06"/>
    <s v="SAO PAULO"/>
    <s v="Q3"/>
    <n v="11"/>
    <s v="Q3"/>
    <x v="11"/>
    <x v="0"/>
    <d v="2017-12-18T00:00:00"/>
    <d v="2017-12-27T00:00:00"/>
    <x v="4"/>
  </r>
  <r>
    <s v="SP3150"/>
    <s v="SAO PAULO"/>
    <s v="Q1"/>
    <n v="11"/>
    <s v="Q1"/>
    <x v="2"/>
    <x v="0"/>
    <d v="2017-12-21T00:00:00"/>
    <d v="2018-01-05T00:00:00"/>
    <x v="2"/>
  </r>
  <r>
    <s v="SP5800"/>
    <s v="SAO ROQUE"/>
    <s v="Q2"/>
    <n v="11"/>
    <s v="Q2"/>
    <x v="1"/>
    <x v="0"/>
    <d v="2017-12-13T00:00:00"/>
    <d v="2018-01-05T00:00:00"/>
    <x v="1"/>
  </r>
  <r>
    <s v="INPA01"/>
    <s v="ITANHAEM"/>
    <s v="STS"/>
    <n v="13"/>
    <s v="STS"/>
    <x v="76"/>
    <x v="0"/>
    <d v="2018-01-04T00:00:00"/>
    <d v="2018-01-05T00:00:00"/>
    <x v="5"/>
  </r>
  <r>
    <s v="ROCT01"/>
    <s v="REGISTRO"/>
    <s v="STS"/>
    <n v="13"/>
    <s v="STS"/>
    <x v="75"/>
    <x v="0"/>
    <d v="2017-12-18T00:00:00"/>
    <d v="2017-12-27T00:00:00"/>
    <x v="5"/>
  </r>
  <r>
    <s v="RORD03"/>
    <s v="REGISTRO"/>
    <s v="STS"/>
    <n v="13"/>
    <s v="STS"/>
    <x v="75"/>
    <x v="0"/>
    <d v="2017-12-18T00:00:00"/>
    <d v="2018-01-05T00:00:00"/>
    <x v="5"/>
  </r>
  <r>
    <s v="SI3085"/>
    <s v="SETE BARRAS"/>
    <s v="STS"/>
    <n v="13"/>
    <s v="STS"/>
    <x v="75"/>
    <x v="0"/>
    <d v="2017-12-18T00:00:00"/>
    <d v="2018-01-05T00:00:00"/>
    <x v="5"/>
  </r>
  <r>
    <s v="GJCR01"/>
    <s v="SANTOS"/>
    <s v="STS"/>
    <n v="13"/>
    <s v="STS"/>
    <x v="74"/>
    <x v="0"/>
    <d v="2017-12-18T00:00:00"/>
    <d v="2018-01-05T00:00:00"/>
    <x v="5"/>
  </r>
  <r>
    <s v="SI3044"/>
    <s v="SANTOS"/>
    <s v="STS"/>
    <n v="13"/>
    <s v="STS"/>
    <x v="77"/>
    <x v="0"/>
    <d v="2017-12-20T00:00:00"/>
    <d v="2018-01-05T00:00:00"/>
    <x v="5"/>
  </r>
  <r>
    <s v="SI3026"/>
    <s v="SANTOS"/>
    <s v="STS"/>
    <n v="13"/>
    <s v="STS"/>
    <x v="78"/>
    <x v="0"/>
    <d v="2017-12-18T00:00:00"/>
    <d v="2018-01-05T00:00:00"/>
    <x v="5"/>
  </r>
  <r>
    <s v="SI3027"/>
    <s v="SANTOS"/>
    <s v="STS"/>
    <n v="13"/>
    <s v="STS"/>
    <x v="78"/>
    <x v="0"/>
    <d v="2017-12-18T00:00:00"/>
    <d v="2017-12-27T00:00:00"/>
    <x v="5"/>
  </r>
  <r>
    <s v="SI3039"/>
    <s v="SANTOS"/>
    <s v="STS"/>
    <n v="13"/>
    <s v="STS"/>
    <x v="77"/>
    <x v="0"/>
    <d v="2018-01-04T00:00:00"/>
    <d v="2018-01-05T00:00:00"/>
    <x v="5"/>
  </r>
  <r>
    <s v="SI3040"/>
    <s v="SANTOS"/>
    <s v="STS"/>
    <n v="13"/>
    <s v="STS"/>
    <x v="78"/>
    <x v="0"/>
    <d v="2017-12-20T00:00:00"/>
    <d v="2018-01-05T00:00:00"/>
    <x v="5"/>
  </r>
  <r>
    <s v="SI3037"/>
    <s v="SANTOS"/>
    <s v="STS"/>
    <n v="13"/>
    <s v="STS"/>
    <x v="78"/>
    <x v="0"/>
    <d v="2017-12-20T00:00:00"/>
    <d v="2018-01-05T00:00:00"/>
    <x v="5"/>
  </r>
  <r>
    <s v="SVMIRP"/>
    <s v="SANTOS"/>
    <s v="STS"/>
    <n v="13"/>
    <s v="STS"/>
    <x v="76"/>
    <x v="0"/>
    <d v="2018-01-04T00:00:00"/>
    <d v="2018-01-05T00:00:00"/>
    <x v="5"/>
  </r>
  <r>
    <s v="SI3327"/>
    <s v="SAO VICENTE"/>
    <s v="STS"/>
    <n v="13"/>
    <s v="STS"/>
    <x v="77"/>
    <x v="0"/>
    <d v="2017-12-18T00:00:00"/>
    <d v="2018-01-05T00:00:00"/>
    <x v="5"/>
  </r>
  <r>
    <s v="IASM01"/>
    <s v="ITATIBA"/>
    <s v="JAI"/>
    <s v="JAI"/>
    <s v="JAI"/>
    <x v="14"/>
    <x v="0"/>
    <d v="2018-01-05T00:00:00"/>
    <d v="2018-01-05T00:00:00"/>
    <x v="6"/>
  </r>
  <r>
    <s v="IAXP01"/>
    <s v="ITATIBA"/>
    <s v="JAI"/>
    <s v="JAI"/>
    <s v="JAI"/>
    <x v="14"/>
    <x v="0"/>
    <d v="2018-01-04T00:00:00"/>
    <m/>
    <x v="6"/>
  </r>
  <r>
    <s v="JNMD01"/>
    <s v="JUNDIAI"/>
    <s v="JAI"/>
    <s v="JAI"/>
    <s v="JAI"/>
    <x v="14"/>
    <x v="0"/>
    <d v="2018-01-04T00:00:00"/>
    <m/>
    <x v="6"/>
  </r>
  <r>
    <s v="JNPQ02"/>
    <s v="JUNDIAI"/>
    <s v="JAI"/>
    <s v="JAI"/>
    <s v="JAI"/>
    <x v="14"/>
    <x v="0"/>
    <d v="2017-12-15T00:00:00"/>
    <d v="2017-12-20T00:00:00"/>
    <x v="6"/>
  </r>
  <r>
    <s v="SP5513"/>
    <s v="COTIA"/>
    <s v="Q2"/>
    <n v="11"/>
    <s v="Q2"/>
    <x v="3"/>
    <x v="0"/>
    <d v="2017-12-15T00:00:00"/>
    <d v="2018-01-05T00:00:00"/>
    <x v="1"/>
  </r>
  <r>
    <s v="COSF01"/>
    <s v="COTIA"/>
    <s v="Q2"/>
    <n v="11"/>
    <s v="Q2"/>
    <x v="3"/>
    <x v="0"/>
    <d v="2018-01-04T00:00:00"/>
    <d v="2018-01-05T00:00:00"/>
    <x v="1"/>
  </r>
  <r>
    <s v="FMNB02"/>
    <s v="FRANCISCO MORATO"/>
    <s v="Q2"/>
    <n v="11"/>
    <s v="Q2"/>
    <x v="1"/>
    <x v="0"/>
    <d v="2017-12-15T00:00:00"/>
    <d v="2017-12-20T00:00:00"/>
    <x v="1"/>
  </r>
  <r>
    <s v="FRCT03"/>
    <s v="FRANCO DA ROCHA"/>
    <s v="Q2"/>
    <n v="11"/>
    <s v="Q2"/>
    <x v="1"/>
    <x v="0"/>
    <d v="2017-12-15T00:00:00"/>
    <d v="2017-12-20T00:00:00"/>
    <x v="1"/>
  </r>
  <r>
    <s v="IQRD01"/>
    <s v="ITAQUAQUECETUBA"/>
    <s v="Q1"/>
    <n v="11"/>
    <s v="Q1"/>
    <x v="5"/>
    <x v="0"/>
    <d v="2017-12-11T00:00:00"/>
    <d v="2017-12-13T00:00:00"/>
    <x v="2"/>
  </r>
  <r>
    <s v="MCBT01"/>
    <s v="MOGI DAS CRUZES"/>
    <s v="Q1"/>
    <n v="11"/>
    <s v="Q1"/>
    <x v="5"/>
    <x v="0"/>
    <d v="2017-12-13T00:00:00"/>
    <d v="2017-12-13T00:00:00"/>
    <x v="2"/>
  </r>
  <r>
    <s v="MCTB03"/>
    <s v="MOGI DAS CRUZES"/>
    <s v="Q1"/>
    <n v="11"/>
    <s v="Q1"/>
    <x v="5"/>
    <x v="0"/>
    <d v="2017-12-27T00:00:00"/>
    <d v="2017-12-27T00:00:00"/>
    <x v="2"/>
  </r>
  <r>
    <s v="MCVM03"/>
    <s v="MOGI DAS CRUZES"/>
    <s v="Q1"/>
    <n v="11"/>
    <s v="Q1"/>
    <x v="5"/>
    <x v="0"/>
    <d v="2017-12-21T00:00:00"/>
    <d v="2017-12-27T00:00:00"/>
    <x v="2"/>
  </r>
  <r>
    <s v="MCVO01"/>
    <s v="MOGI DAS CRUZES"/>
    <s v="Q1"/>
    <n v="11"/>
    <s v="Q1"/>
    <x v="5"/>
    <x v="0"/>
    <d v="2017-12-21T00:00:00"/>
    <d v="2017-12-27T00:00:00"/>
    <x v="2"/>
  </r>
  <r>
    <s v="ITSL02"/>
    <s v="ITU"/>
    <s v="Q2"/>
    <n v="11"/>
    <s v="Q2"/>
    <x v="7"/>
    <x v="0"/>
    <d v="2018-01-04T00:00:00"/>
    <d v="2018-01-05T00:00:00"/>
    <x v="1"/>
  </r>
  <r>
    <s v="MRFD01"/>
    <s v="MAIRIPORA"/>
    <s v="Q2"/>
    <n v="11"/>
    <s v="Q2"/>
    <x v="1"/>
    <x v="0"/>
    <d v="2018-01-04T00:00:00"/>
    <d v="2018-01-05T00:00:00"/>
    <x v="1"/>
  </r>
  <r>
    <s v="MRCM01"/>
    <s v="MAIRIPORA"/>
    <s v="Q2"/>
    <n v="11"/>
    <s v="Q2"/>
    <x v="1"/>
    <x v="0"/>
    <d v="2017-12-26T00:00:00"/>
    <d v="2017-12-27T00:00:00"/>
    <x v="1"/>
  </r>
  <r>
    <s v="SACT03"/>
    <s v="SANTO ANDRE"/>
    <s v="Q4"/>
    <n v="11"/>
    <s v="Q4"/>
    <x v="9"/>
    <x v="0"/>
    <d v="2017-12-12T00:00:00"/>
    <d v="2017-12-13T00:00:00"/>
    <x v="3"/>
  </r>
  <r>
    <s v="SAJS01"/>
    <s v="SANTO ANDRE"/>
    <s v="Q4"/>
    <n v="11"/>
    <s v="Q4"/>
    <x v="9"/>
    <x v="0"/>
    <d v="2017-12-11T00:00:00"/>
    <d v="2017-12-13T00:00:00"/>
    <x v="3"/>
  </r>
  <r>
    <s v="SANO01"/>
    <s v="SANTO ANDRE"/>
    <s v="Q4"/>
    <n v="11"/>
    <s v="Q4"/>
    <x v="9"/>
    <x v="0"/>
    <d v="2017-12-12T00:00:00"/>
    <d v="2017-12-13T00:00:00"/>
    <x v="3"/>
  </r>
  <r>
    <s v="SAPI32"/>
    <s v="SANTO ANDRE"/>
    <s v="Q4"/>
    <n v="11"/>
    <s v="Q4"/>
    <x v="9"/>
    <x v="0"/>
    <d v="2017-12-12T00:00:00"/>
    <d v="2017-12-13T00:00:00"/>
    <x v="3"/>
  </r>
  <r>
    <s v="SASD01"/>
    <s v="SANTO ANDRE"/>
    <s v="Q4"/>
    <n v="11"/>
    <s v="Q4"/>
    <x v="9"/>
    <x v="0"/>
    <d v="2017-12-13T00:00:00"/>
    <d v="2017-12-13T00:00:00"/>
    <x v="3"/>
  </r>
  <r>
    <s v="SAVR02"/>
    <s v="SANTO ANDRE"/>
    <s v="Q4"/>
    <n v="11"/>
    <s v="Q4"/>
    <x v="9"/>
    <x v="0"/>
    <d v="2017-12-18T00:00:00"/>
    <d v="2018-01-05T00:00:00"/>
    <x v="3"/>
  </r>
  <r>
    <s v="SLSPLJ05"/>
    <s v="SAO PAULO"/>
    <s v="Q1"/>
    <n v="11"/>
    <s v="Q1"/>
    <x v="6"/>
    <x v="0"/>
    <d v="2017-12-29T00:00:00"/>
    <d v="2018-01-02T00:00:00"/>
    <x v="2"/>
  </r>
  <r>
    <s v="SLSPIB03"/>
    <s v="SAO PAULO"/>
    <s v="Q3"/>
    <n v="11"/>
    <s v="Q3"/>
    <x v="11"/>
    <x v="0"/>
    <d v="2017-12-12T00:00:00"/>
    <d v="2017-12-13T00:00:00"/>
    <x v="4"/>
  </r>
  <r>
    <s v="SLSPIB04"/>
    <s v="SAO PAULO"/>
    <s v="Q3"/>
    <n v="11"/>
    <s v="Q3"/>
    <x v="11"/>
    <x v="0"/>
    <d v="2017-12-11T00:00:00"/>
    <d v="2017-12-13T00:00:00"/>
    <x v="4"/>
  </r>
  <r>
    <s v="SLSPMN03"/>
    <s v="SAO PAULO"/>
    <s v="Q2"/>
    <n v="11"/>
    <s v="Q2"/>
    <x v="1"/>
    <x v="0"/>
    <d v="2017-12-11T00:00:00"/>
    <d v="2017-12-13T00:00:00"/>
    <x v="1"/>
  </r>
  <r>
    <s v="SLSPIB13"/>
    <s v="SAO PAULO"/>
    <s v="Q3"/>
    <n v="11"/>
    <s v="Q3"/>
    <x v="12"/>
    <x v="0"/>
    <d v="2017-12-13T00:00:00"/>
    <d v="2017-12-13T00:00:00"/>
    <x v="4"/>
  </r>
  <r>
    <s v="SLSPSG06"/>
    <s v="SAO PAULO"/>
    <s v="Q2"/>
    <n v="11"/>
    <s v="Q2"/>
    <x v="7"/>
    <x v="0"/>
    <d v="2017-12-13T00:00:00"/>
    <d v="2018-01-05T00:00:00"/>
    <x v="1"/>
  </r>
  <r>
    <s v="SLSPJQ02"/>
    <s v="SAO PAULO"/>
    <s v="Q3"/>
    <n v="11"/>
    <s v="Q3"/>
    <x v="16"/>
    <x v="0"/>
    <d v="2017-12-18T00:00:00"/>
    <d v="2017-12-20T00:00:00"/>
    <x v="4"/>
  </r>
  <r>
    <s v="SLSPJQ12"/>
    <s v="SAO PAULO"/>
    <s v="Q3"/>
    <n v="11"/>
    <s v="Q3"/>
    <x v="16"/>
    <x v="0"/>
    <d v="2017-12-18T00:00:00"/>
    <d v="2017-12-20T00:00:00"/>
    <x v="4"/>
  </r>
  <r>
    <s v="SLSPJS14"/>
    <s v="SAO PAULO"/>
    <s v="Q3"/>
    <n v="11"/>
    <s v="Q3"/>
    <x v="11"/>
    <x v="0"/>
    <d v="2017-12-26T00:00:00"/>
    <d v="2018-01-02T00:00:00"/>
    <x v="4"/>
  </r>
  <r>
    <s v="SLSPMM08"/>
    <s v="SAO PAULO"/>
    <s v="Q3"/>
    <n v="11"/>
    <s v="Q3"/>
    <x v="12"/>
    <x v="0"/>
    <d v="2017-12-20T00:00:00"/>
    <d v="2017-12-20T00:00:00"/>
    <x v="4"/>
  </r>
  <r>
    <s v="SLSPPN03"/>
    <s v="SAO PAULO"/>
    <s v="Q3"/>
    <n v="11"/>
    <s v="Q3"/>
    <x v="11"/>
    <x v="0"/>
    <d v="2017-12-18T00:00:00"/>
    <d v="2017-12-20T00:00:00"/>
    <x v="4"/>
  </r>
  <r>
    <s v="SLSPPN07"/>
    <s v="SAO PAULO"/>
    <s v="Q3"/>
    <n v="11"/>
    <s v="Q3"/>
    <x v="11"/>
    <x v="0"/>
    <d v="2017-12-21T00:00:00"/>
    <d v="2017-12-27T00:00:00"/>
    <x v="4"/>
  </r>
  <r>
    <s v="SLSBVD02"/>
    <s v="SAO BERNARDO DO CAMPO"/>
    <s v="Q4"/>
    <n v="11"/>
    <s v="Q4"/>
    <x v="10"/>
    <x v="0"/>
    <d v="2017-12-26T00:00:00"/>
    <d v="2018-01-02T00:00:00"/>
    <x v="3"/>
  </r>
  <r>
    <s v="SLSPRT01"/>
    <s v="SAO PAULO"/>
    <s v="Q3"/>
    <n v="11"/>
    <s v="Q3"/>
    <x v="79"/>
    <x v="0"/>
    <d v="2017-12-15T00:00:00"/>
    <d v="2018-01-05T00:00:00"/>
    <x v="4"/>
  </r>
  <r>
    <s v="SP8156"/>
    <s v="SANTO ANDRE"/>
    <s v="Q4"/>
    <n v="11"/>
    <s v="Q4"/>
    <x v="9"/>
    <x v="0"/>
    <d v="2017-12-20T00:00:00"/>
    <d v="2017-12-20T00:00:00"/>
    <x v="3"/>
  </r>
  <r>
    <s v="SLSPSM05"/>
    <s v="SAO PAULO"/>
    <s v="Q3"/>
    <n v="11"/>
    <s v="Q3"/>
    <x v="16"/>
    <x v="0"/>
    <d v="2017-12-18T00:00:00"/>
    <d v="2017-12-27T00:00:00"/>
    <x v="4"/>
  </r>
  <r>
    <s v="SP8215"/>
    <s v="SAO CAETANO DO SUL"/>
    <s v="Q4"/>
    <n v="11"/>
    <s v="Q4"/>
    <x v="73"/>
    <x v="0"/>
    <d v="2017-12-15T00:00:00"/>
    <d v="2017-12-20T00:00:00"/>
    <x v="3"/>
  </r>
  <r>
    <s v="SP8218"/>
    <s v="SAO CAETANO DO SUL"/>
    <s v="Q4"/>
    <n v="11"/>
    <s v="Q4"/>
    <x v="73"/>
    <x v="0"/>
    <d v="2017-12-18T00:00:00"/>
    <d v="2017-12-20T00:00:00"/>
    <x v="3"/>
  </r>
  <r>
    <s v="SLSPVA04"/>
    <s v="SAO PAULO"/>
    <s v="Q3"/>
    <n v="11"/>
    <s v="Q3"/>
    <x v="12"/>
    <x v="0"/>
    <d v="2017-12-18T00:00:00"/>
    <d v="2017-12-20T00:00:00"/>
    <x v="4"/>
  </r>
  <r>
    <s v="SLGRCT04"/>
    <s v="GUARULHOS"/>
    <s v="Q1"/>
    <n v="11"/>
    <s v="Q1"/>
    <x v="20"/>
    <x v="0"/>
    <d v="2017-12-18T00:00:00"/>
    <d v="2018-01-02T00:00:00"/>
    <x v="2"/>
  </r>
  <r>
    <s v="SP7097"/>
    <s v="GUARULHOS"/>
    <s v="Q1"/>
    <n v="11"/>
    <s v="Q1"/>
    <x v="20"/>
    <x v="0"/>
    <d v="2017-12-29T00:00:00"/>
    <d v="2018-01-02T00:00:00"/>
    <x v="2"/>
  </r>
  <r>
    <s v="SP7908"/>
    <s v="GUARULHOS"/>
    <s v="Q1"/>
    <n v="11"/>
    <s v="Q1"/>
    <x v="2"/>
    <x v="0"/>
    <d v="2018-01-05T00:00:00"/>
    <d v="2018-01-05T00:00:00"/>
    <x v="2"/>
  </r>
  <r>
    <s v="SI3452"/>
    <s v="CUBATAO"/>
    <s v="STS"/>
    <n v="13"/>
    <s v="STS"/>
    <x v="80"/>
    <x v="0"/>
    <d v="2017-12-18T00:00:00"/>
    <d v="2017-12-27T00:00:00"/>
    <x v="5"/>
  </r>
  <r>
    <s v="IAJF01"/>
    <s v="ITATIBA"/>
    <s v="JAI"/>
    <s v="JAI"/>
    <s v="JAI"/>
    <x v="14"/>
    <x v="0"/>
    <d v="2018-01-05T00:00:00"/>
    <m/>
    <x v="6"/>
  </r>
  <r>
    <s v="COWU01"/>
    <s v="COTIA"/>
    <s v="Q2"/>
    <n v="11"/>
    <s v="Q2"/>
    <x v="3"/>
    <x v="0"/>
    <d v="2018-01-04T00:00:00"/>
    <d v="2018-01-05T00:00:00"/>
    <x v="1"/>
  </r>
  <r>
    <s v="SP6624"/>
    <s v="FRANCISCO MORATO"/>
    <s v="Q2"/>
    <n v="11"/>
    <s v="Q2"/>
    <x v="1"/>
    <x v="0"/>
    <d v="2017-12-20T00:00:00"/>
    <d v="2017-12-20T00:00:00"/>
    <x v="1"/>
  </r>
  <r>
    <s v="SP6626"/>
    <s v="FRANCISCO MORATO"/>
    <s v="Q2"/>
    <n v="11"/>
    <s v="Q2"/>
    <x v="1"/>
    <x v="0"/>
    <d v="2017-12-20T00:00:00"/>
    <d v="2017-12-20T00:00:00"/>
    <x v="1"/>
  </r>
  <r>
    <s v="SP6609"/>
    <s v="FRANCO DA ROCHA"/>
    <s v="Q2"/>
    <n v="11"/>
    <s v="Q2"/>
    <x v="1"/>
    <x v="0"/>
    <d v="2017-12-28T00:00:00"/>
    <d v="2018-01-05T00:00:00"/>
    <x v="1"/>
  </r>
  <r>
    <s v="IQPV01"/>
    <s v="ITAQUAQUECETUBA"/>
    <s v="Q1"/>
    <n v="11"/>
    <s v="Q1"/>
    <x v="20"/>
    <x v="0"/>
    <d v="2017-12-12T00:00:00"/>
    <d v="2017-12-13T00:00:00"/>
    <x v="2"/>
  </r>
  <r>
    <s v="IQRM02"/>
    <s v="ITAQUAQUECETUBA"/>
    <s v="Q1"/>
    <n v="11"/>
    <s v="Q1"/>
    <x v="5"/>
    <x v="0"/>
    <d v="2017-12-11T00:00:00"/>
    <d v="2017-12-13T00:00:00"/>
    <x v="2"/>
  </r>
  <r>
    <s v="IQVJ01"/>
    <s v="ITAQUAQUECETUBA"/>
    <s v="Q1"/>
    <n v="11"/>
    <s v="Q1"/>
    <x v="5"/>
    <x v="0"/>
    <d v="2017-12-18T00:00:00"/>
    <d v="2017-12-20T00:00:00"/>
    <x v="2"/>
  </r>
  <r>
    <s v="SLIPMF04"/>
    <s v="ITAPEVI"/>
    <s v="Q2"/>
    <n v="11"/>
    <s v="Q2"/>
    <x v="1"/>
    <x v="0"/>
    <d v="2017-12-20T00:00:00"/>
    <d v="2017-12-27T00:00:00"/>
    <x v="1"/>
  </r>
  <r>
    <s v="ITCN01"/>
    <s v="ITU"/>
    <s v="Q2"/>
    <n v="11"/>
    <s v="Q2"/>
    <x v="7"/>
    <x v="0"/>
    <d v="2018-01-04T00:00:00"/>
    <d v="2018-01-05T00:00:00"/>
    <x v="1"/>
  </r>
  <r>
    <s v="MRCE01"/>
    <s v="MAIRIPORA"/>
    <s v="Q2"/>
    <n v="11"/>
    <s v="Q2"/>
    <x v="1"/>
    <x v="0"/>
    <d v="2017-12-26T00:00:00"/>
    <d v="2017-12-27T00:00:00"/>
    <x v="1"/>
  </r>
  <r>
    <s v="SA005M"/>
    <s v="SANTO ANDRE"/>
    <s v="Q4"/>
    <n v="11"/>
    <s v="Q4"/>
    <x v="9"/>
    <x v="0"/>
    <d v="2017-12-29T00:00:00"/>
    <d v="2018-01-02T00:00:00"/>
    <x v="3"/>
  </r>
  <r>
    <s v="SACA09"/>
    <s v="SANTO ANDRE"/>
    <s v="Q4"/>
    <n v="11"/>
    <s v="Q4"/>
    <x v="9"/>
    <x v="0"/>
    <d v="2017-12-18T00:00:00"/>
    <d v="2017-12-20T00:00:00"/>
    <x v="3"/>
  </r>
  <r>
    <s v="SAVB01"/>
    <s v="SANTO ANDRE"/>
    <s v="Q4"/>
    <n v="11"/>
    <s v="Q4"/>
    <x v="73"/>
    <x v="0"/>
    <d v="2017-12-18T00:00:00"/>
    <d v="2018-01-05T00:00:00"/>
    <x v="3"/>
  </r>
  <r>
    <s v="SAVR01"/>
    <s v="SANTO ANDRE"/>
    <s v="Q4"/>
    <n v="11"/>
    <s v="Q4"/>
    <x v="73"/>
    <x v="0"/>
    <d v="2017-12-12T00:00:00"/>
    <d v="2018-01-05T00:00:00"/>
    <x v="3"/>
  </r>
  <r>
    <s v="SBBT02"/>
    <s v="SAO BERNARDO DO CAMPO"/>
    <s v="Q4"/>
    <n v="11"/>
    <s v="Q4"/>
    <x v="10"/>
    <x v="0"/>
    <d v="2017-12-28T00:00:00"/>
    <d v="2018-01-05T00:00:00"/>
    <x v="3"/>
  </r>
  <r>
    <s v="SBFZ03"/>
    <s v="SAO BERNARDO DO CAMPO"/>
    <s v="Q4"/>
    <n v="11"/>
    <s v="Q4"/>
    <x v="10"/>
    <x v="0"/>
    <d v="2017-12-28T00:00:00"/>
    <d v="2018-01-05T00:00:00"/>
    <x v="3"/>
  </r>
  <r>
    <s v="SBMN02"/>
    <s v="SAO BERNARDO DO CAMPO"/>
    <s v="Q4"/>
    <n v="11"/>
    <s v="Q4"/>
    <x v="10"/>
    <x v="0"/>
    <d v="2017-12-15T00:00:00"/>
    <d v="2017-12-20T00:00:00"/>
    <x v="3"/>
  </r>
  <r>
    <s v="SBVA01"/>
    <s v="SAO BERNARDO DO CAMPO"/>
    <s v="Q4"/>
    <n v="11"/>
    <s v="Q4"/>
    <x v="10"/>
    <x v="0"/>
    <d v="2017-12-15T00:00:00"/>
    <d v="2017-12-20T00:00:00"/>
    <x v="3"/>
  </r>
  <r>
    <s v="SBVJ01"/>
    <s v="SAO BERNARDO DO CAMPO"/>
    <s v="Q4"/>
    <n v="11"/>
    <s v="Q4"/>
    <x v="10"/>
    <x v="0"/>
    <d v="2017-12-26T00:00:00"/>
    <d v="2017-12-27T00:00:00"/>
    <x v="3"/>
  </r>
  <r>
    <s v="SBVL01"/>
    <s v="SAO BERNARDO DO CAMPO"/>
    <s v="Q4"/>
    <n v="11"/>
    <s v="Q4"/>
    <x v="10"/>
    <x v="0"/>
    <d v="2017-12-11T00:00:00"/>
    <d v="2017-12-13T00:00:00"/>
    <x v="3"/>
  </r>
  <r>
    <s v="SCBV01"/>
    <s v="SAO CAETANO DO SUL"/>
    <s v="Q4"/>
    <n v="11"/>
    <s v="Q4"/>
    <x v="73"/>
    <x v="0"/>
    <d v="2017-12-18T00:00:00"/>
    <d v="2017-12-20T00:00:00"/>
    <x v="3"/>
  </r>
  <r>
    <s v="SLSPCO12"/>
    <s v="SAO PAULO"/>
    <s v="Q4"/>
    <n v="11"/>
    <s v="Q4"/>
    <x v="73"/>
    <x v="0"/>
    <d v="2017-12-26T00:00:00"/>
    <d v="2017-12-27T00:00:00"/>
    <x v="3"/>
  </r>
  <r>
    <s v="SLSPLJ04"/>
    <s v="SAO PAULO"/>
    <s v="Q1"/>
    <n v="11"/>
    <s v="Q1"/>
    <x v="6"/>
    <x v="0"/>
    <d v="2017-12-29T00:00:00"/>
    <d v="2018-01-02T00:00:00"/>
    <x v="2"/>
  </r>
  <r>
    <s v="SPW003"/>
    <s v="GUARULHOS"/>
    <s v="Q1"/>
    <n v="11"/>
    <s v="Q1"/>
    <x v="20"/>
    <x v="0"/>
    <d v="2017-12-26T00:00:00"/>
    <d v="2018-01-02T00:00:00"/>
    <x v="2"/>
  </r>
  <r>
    <s v="SLSPCS10"/>
    <s v="SAO PAULO"/>
    <s v="Q4"/>
    <n v="11"/>
    <s v="Q4"/>
    <x v="73"/>
    <x v="0"/>
    <d v="2017-12-11T00:00:00"/>
    <d v="2017-12-13T00:00:00"/>
    <x v="3"/>
  </r>
  <r>
    <s v="SLSPCG09"/>
    <s v="SAO PAULO"/>
    <s v="Q3"/>
    <n v="11"/>
    <s v="Q3"/>
    <x v="16"/>
    <x v="0"/>
    <d v="2017-12-27T00:00:00"/>
    <d v="2018-01-02T00:00:00"/>
    <x v="4"/>
  </r>
  <r>
    <s v="SLSPJQ03"/>
    <s v="SAO PAULO"/>
    <s v="Q3"/>
    <n v="11"/>
    <s v="Q3"/>
    <x v="16"/>
    <x v="0"/>
    <d v="2017-12-12T00:00:00"/>
    <d v="2017-12-13T00:00:00"/>
    <x v="4"/>
  </r>
  <r>
    <s v="SLSPJQ13"/>
    <s v="SAO PAULO"/>
    <s v="Q3"/>
    <n v="11"/>
    <s v="Q3"/>
    <x v="16"/>
    <x v="0"/>
    <d v="2017-12-18T00:00:00"/>
    <d v="2017-12-20T00:00:00"/>
    <x v="4"/>
  </r>
  <r>
    <s v="SLSPJS05"/>
    <s v="SAO PAULO"/>
    <s v="Q3"/>
    <n v="11"/>
    <s v="Q3"/>
    <x v="12"/>
    <x v="0"/>
    <d v="2017-12-26T00:00:00"/>
    <d v="2018-01-05T00:00:00"/>
    <x v="4"/>
  </r>
  <r>
    <s v="SLSP011M"/>
    <s v="SAO PAULO"/>
    <s v="Q2"/>
    <n v="11"/>
    <s v="Q2"/>
    <x v="7"/>
    <x v="0"/>
    <d v="2017-12-11T00:00:00"/>
    <d v="2018-01-05T00:00:00"/>
    <x v="1"/>
  </r>
  <r>
    <s v="SLSPVM03"/>
    <s v="SAO PAULO"/>
    <s v="Q4"/>
    <n v="11"/>
    <s v="Q4"/>
    <x v="73"/>
    <x v="0"/>
    <d v="2017-12-11T00:00:00"/>
    <d v="2017-12-13T00:00:00"/>
    <x v="3"/>
  </r>
  <r>
    <s v="SLSPMM06"/>
    <s v="SAO PAULO"/>
    <s v="Q3"/>
    <n v="11"/>
    <s v="Q3"/>
    <x v="16"/>
    <x v="0"/>
    <d v="2017-12-13T00:00:00"/>
    <d v="2017-12-13T00:00:00"/>
    <x v="4"/>
  </r>
  <r>
    <s v="SLSPMM09"/>
    <s v="SAO PAULO"/>
    <s v="Q3"/>
    <n v="11"/>
    <s v="Q3"/>
    <x v="16"/>
    <x v="0"/>
    <d v="2017-12-12T00:00:00"/>
    <d v="2017-12-13T00:00:00"/>
    <x v="4"/>
  </r>
  <r>
    <s v="SLSPMR06"/>
    <s v="SAO PAULO"/>
    <s v="Q3"/>
    <n v="11"/>
    <s v="Q3"/>
    <x v="12"/>
    <x v="0"/>
    <d v="2017-12-18T00:00:00"/>
    <d v="2017-12-20T00:00:00"/>
    <x v="4"/>
  </r>
  <r>
    <s v="SLSBMC01"/>
    <s v="SAO BERNARDO DO CAMPO"/>
    <s v="Q4"/>
    <n v="11"/>
    <s v="Q4"/>
    <x v="10"/>
    <x v="0"/>
    <d v="2017-12-12T00:00:00"/>
    <d v="2017-12-13T00:00:00"/>
    <x v="3"/>
  </r>
  <r>
    <s v="SLSPPN13"/>
    <s v="SAO PAULO"/>
    <s v="Q3"/>
    <n v="11"/>
    <s v="Q3"/>
    <x v="11"/>
    <x v="0"/>
    <d v="2017-12-18T00:00:00"/>
    <d v="2018-01-05T00:00:00"/>
    <x v="4"/>
  </r>
  <r>
    <s v="SLSPIG02"/>
    <s v="SAO PAULO"/>
    <s v="Q2"/>
    <n v="11"/>
    <s v="Q2"/>
    <x v="7"/>
    <x v="0"/>
    <d v="2018-01-04T00:00:00"/>
    <d v="2018-01-05T00:00:00"/>
    <x v="1"/>
  </r>
  <r>
    <s v="SP3412"/>
    <s v="SAO PAULO"/>
    <s v="Q1"/>
    <n v="11"/>
    <s v="Q1"/>
    <x v="2"/>
    <x v="0"/>
    <d v="2017-12-11T00:00:00"/>
    <d v="2017-12-27T00:00:00"/>
    <x v="2"/>
  </r>
  <r>
    <s v="SP8161"/>
    <s v="SANTO ANDRE"/>
    <s v="Q4"/>
    <n v="11"/>
    <s v="Q4"/>
    <x v="9"/>
    <x v="0"/>
    <d v="2017-12-15T00:00:00"/>
    <d v="2017-12-20T00:00:00"/>
    <x v="3"/>
  </r>
  <r>
    <s v="SP7091"/>
    <s v="GUARULHOS"/>
    <s v="Q1"/>
    <n v="11"/>
    <s v="Q1"/>
    <x v="2"/>
    <x v="0"/>
    <d v="2018-01-05T00:00:00"/>
    <d v="2018-01-05T00:00:00"/>
    <x v="2"/>
  </r>
  <r>
    <s v="SP7901"/>
    <s v="GUARULHOS"/>
    <s v="Q1"/>
    <n v="11"/>
    <s v="Q1"/>
    <x v="20"/>
    <x v="0"/>
    <d v="2017-12-11T00:00:00"/>
    <d v="2017-12-20T00:00:00"/>
    <x v="2"/>
  </r>
  <r>
    <s v="SP7911"/>
    <s v="GUARULHOS"/>
    <s v="Q1"/>
    <n v="11"/>
    <s v="Q1"/>
    <x v="20"/>
    <x v="0"/>
    <d v="2017-12-18T00:00:00"/>
    <d v="2017-12-20T00:00:00"/>
    <x v="2"/>
  </r>
  <r>
    <s v="SI3453"/>
    <s v="CUBATAO"/>
    <s v="STS"/>
    <n v="13"/>
    <s v="STS"/>
    <x v="80"/>
    <x v="0"/>
    <d v="2017-12-18T00:00:00"/>
    <d v="2017-12-27T00:00:00"/>
    <x v="5"/>
  </r>
  <r>
    <s v="SI3455"/>
    <s v="CUBATAO"/>
    <s v="STS"/>
    <n v="13"/>
    <s v="STS"/>
    <x v="80"/>
    <x v="0"/>
    <d v="2017-12-18T00:00:00"/>
    <d v="2018-01-05T00:00:00"/>
    <x v="5"/>
  </r>
  <r>
    <s v="SI3457"/>
    <s v="CUBATAO"/>
    <s v="STS"/>
    <n v="13"/>
    <s v="STS"/>
    <x v="80"/>
    <x v="0"/>
    <d v="2017-12-18T00:00:00"/>
    <d v="2017-12-27T00:00:00"/>
    <x v="5"/>
  </r>
  <r>
    <s v="SI3459"/>
    <s v="CUBATAO"/>
    <s v="STS"/>
    <n v="13"/>
    <s v="STS"/>
    <x v="81"/>
    <x v="0"/>
    <d v="2017-12-18T00:00:00"/>
    <d v="2018-01-05T00:00:00"/>
    <x v="5"/>
  </r>
  <r>
    <s v="SI3446"/>
    <s v="CUBATAO"/>
    <s v="STS"/>
    <n v="13"/>
    <s v="STS"/>
    <x v="80"/>
    <x v="0"/>
    <d v="2017-12-18T00:00:00"/>
    <d v="2017-12-27T00:00:00"/>
    <x v="5"/>
  </r>
  <r>
    <s v="SI3448"/>
    <s v="CUBATAO"/>
    <s v="STS"/>
    <n v="13"/>
    <s v="STS"/>
    <x v="81"/>
    <x v="0"/>
    <d v="2017-12-18T00:00:00"/>
    <d v="2018-01-05T00:00:00"/>
    <x v="5"/>
  </r>
  <r>
    <s v="SI3450"/>
    <s v="CUBATAO"/>
    <s v="STS"/>
    <n v="13"/>
    <s v="STS"/>
    <x v="80"/>
    <x v="0"/>
    <d v="2017-12-18T00:00:00"/>
    <d v="2018-01-05T00:00:00"/>
    <x v="5"/>
  </r>
  <r>
    <s v="SI3447"/>
    <s v="CUBATAO"/>
    <s v="STS"/>
    <n v="13"/>
    <s v="STS"/>
    <x v="80"/>
    <x v="0"/>
    <d v="2017-12-18T00:00:00"/>
    <d v="2018-01-05T00:00:00"/>
    <x v="5"/>
  </r>
  <r>
    <s v="SI3421"/>
    <s v="MONGAGUA"/>
    <s v="STS"/>
    <n v="13"/>
    <s v="STS"/>
    <x v="78"/>
    <x v="0"/>
    <d v="2018-01-04T00:00:00"/>
    <d v="2018-01-05T00:00:00"/>
    <x v="5"/>
  </r>
  <r>
    <s v="JNVR01"/>
    <s v="JUNDIAI"/>
    <s v="JAI"/>
    <s v="JAI"/>
    <s v="JAI"/>
    <x v="14"/>
    <x v="0"/>
    <d v="2018-01-04T00:00:00"/>
    <m/>
    <x v="6"/>
  </r>
  <r>
    <s v="COVJ02"/>
    <s v="COTIA"/>
    <s v="Q2"/>
    <n v="11"/>
    <s v="Q2"/>
    <x v="3"/>
    <x v="0"/>
    <d v="2017-12-27T00:00:00"/>
    <d v="2017-12-27T00:00:00"/>
    <x v="1"/>
  </r>
  <r>
    <s v="SLCOPI01"/>
    <s v="COTIA"/>
    <s v="Q2"/>
    <n v="11"/>
    <s v="Q2"/>
    <x v="3"/>
    <x v="0"/>
    <d v="2018-01-04T00:00:00"/>
    <d v="2018-01-05T00:00:00"/>
    <x v="1"/>
  </r>
  <r>
    <s v="SLCOSC01"/>
    <s v="COTIA"/>
    <s v="Q2"/>
    <n v="11"/>
    <s v="Q2"/>
    <x v="3"/>
    <x v="0"/>
    <d v="2017-12-26T00:00:00"/>
    <d v="2017-12-27T00:00:00"/>
    <x v="1"/>
  </r>
  <r>
    <s v="SLCOAV01"/>
    <s v="COTIA"/>
    <s v="Q2"/>
    <n v="11"/>
    <s v="Q2"/>
    <x v="3"/>
    <x v="0"/>
    <d v="2017-12-20T00:00:00"/>
    <d v="2017-12-27T00:00:00"/>
    <x v="1"/>
  </r>
  <r>
    <s v="IQBV02"/>
    <s v="ITAQUAQUECETUBA"/>
    <s v="Q1"/>
    <n v="11"/>
    <s v="Q1"/>
    <x v="20"/>
    <x v="0"/>
    <d v="2017-12-21T00:00:00"/>
    <d v="2017-12-27T00:00:00"/>
    <x v="2"/>
  </r>
  <r>
    <s v="IQPV02"/>
    <s v="ITAQUAQUECETUBA"/>
    <s v="Q1"/>
    <n v="11"/>
    <s v="Q1"/>
    <x v="20"/>
    <x v="0"/>
    <d v="2017-12-26T00:00:00"/>
    <d v="2017-12-27T00:00:00"/>
    <x v="2"/>
  </r>
  <r>
    <s v="MCCS01"/>
    <s v="MOGI DAS CRUZES"/>
    <s v="Q1"/>
    <n v="11"/>
    <s v="Q1"/>
    <x v="5"/>
    <x v="0"/>
    <d v="2017-12-18T00:00:00"/>
    <d v="2017-12-20T00:00:00"/>
    <x v="2"/>
  </r>
  <r>
    <s v="MCGB01"/>
    <s v="MOGI DAS CRUZES"/>
    <s v="Q1"/>
    <n v="11"/>
    <s v="Q1"/>
    <x v="5"/>
    <x v="0"/>
    <d v="2017-12-21T00:00:00"/>
    <d v="2017-12-27T00:00:00"/>
    <x v="2"/>
  </r>
  <r>
    <s v="MCSR03"/>
    <s v="MOGI DAS CRUZES"/>
    <s v="Q1"/>
    <n v="11"/>
    <s v="Q1"/>
    <x v="5"/>
    <x v="0"/>
    <d v="2017-12-21T00:00:00"/>
    <d v="2017-12-27T00:00:00"/>
    <x v="2"/>
  </r>
  <r>
    <s v="IPJL02"/>
    <s v="ITAPEVI"/>
    <s v="Q2"/>
    <n v="11"/>
    <s v="Q2"/>
    <x v="1"/>
    <x v="0"/>
    <d v="2017-12-20T00:00:00"/>
    <d v="2018-01-05T00:00:00"/>
    <x v="1"/>
  </r>
  <r>
    <s v="IPJL03"/>
    <s v="ITAPEVI"/>
    <s v="Q2"/>
    <n v="11"/>
    <s v="Q2"/>
    <x v="1"/>
    <x v="0"/>
    <d v="2017-12-20T00:00:00"/>
    <d v="2018-01-05T00:00:00"/>
    <x v="1"/>
  </r>
  <r>
    <s v="MQRP01"/>
    <s v="MAIRINQUE"/>
    <s v="Q2"/>
    <n v="11"/>
    <s v="Q2"/>
    <x v="7"/>
    <x v="0"/>
    <d v="2018-01-04T00:00:00"/>
    <d v="2018-01-05T00:00:00"/>
    <x v="1"/>
  </r>
  <r>
    <s v="MQPS01"/>
    <s v="MAIRINQUE"/>
    <s v="Q2"/>
    <n v="11"/>
    <s v="Q2"/>
    <x v="7"/>
    <x v="0"/>
    <d v="2018-01-04T00:00:00"/>
    <d v="2018-01-05T00:00:00"/>
    <x v="1"/>
  </r>
  <r>
    <s v="SACP05"/>
    <s v="SANTO ANDRE"/>
    <s v="Q4"/>
    <n v="11"/>
    <s v="Q4"/>
    <x v="9"/>
    <x v="0"/>
    <d v="2017-12-18T00:00:00"/>
    <d v="2018-01-05T00:00:00"/>
    <x v="3"/>
  </r>
  <r>
    <s v="SAUT01"/>
    <s v="SANTO ANDRE"/>
    <s v="Q4"/>
    <n v="11"/>
    <s v="Q4"/>
    <x v="73"/>
    <x v="0"/>
    <d v="2017-12-15T00:00:00"/>
    <d v="2017-12-27T00:00:00"/>
    <x v="3"/>
  </r>
  <r>
    <s v="SAVB02"/>
    <s v="SANTO ANDRE"/>
    <s v="Q4"/>
    <n v="11"/>
    <s v="Q4"/>
    <x v="9"/>
    <x v="0"/>
    <d v="2017-12-11T00:00:00"/>
    <d v="2017-12-13T00:00:00"/>
    <x v="3"/>
  </r>
  <r>
    <s v="SLSPJS08"/>
    <s v="SAO PAULO"/>
    <s v="Q3"/>
    <n v="11"/>
    <s v="Q3"/>
    <x v="12"/>
    <x v="0"/>
    <d v="2017-12-26T00:00:00"/>
    <d v="2018-01-05T00:00:00"/>
    <x v="4"/>
  </r>
  <r>
    <s v="SLSPPN08"/>
    <s v="SAO PAULO"/>
    <s v="Q3"/>
    <n v="11"/>
    <s v="Q3"/>
    <x v="11"/>
    <x v="0"/>
    <d v="2017-12-18T00:00:00"/>
    <d v="2018-01-05T00:00:00"/>
    <x v="4"/>
  </r>
  <r>
    <s v="SLSAHM01"/>
    <s v="SANTO ANDRE"/>
    <s v="Q4"/>
    <n v="11"/>
    <s v="Q4"/>
    <x v="9"/>
    <x v="0"/>
    <d v="2017-12-28T00:00:00"/>
    <d v="2018-01-05T00:00:00"/>
    <x v="3"/>
  </r>
  <r>
    <s v="SP3445"/>
    <s v="SAO PAULO"/>
    <s v="Q1"/>
    <n v="11"/>
    <s v="Q1"/>
    <x v="2"/>
    <x v="0"/>
    <d v="2017-12-11T00:00:00"/>
    <d v="2017-12-27T00:00:00"/>
    <x v="2"/>
  </r>
  <r>
    <s v="SP3563"/>
    <s v="SAO PAULO"/>
    <s v="Q1"/>
    <n v="11"/>
    <s v="Q1"/>
    <x v="2"/>
    <x v="0"/>
    <d v="2017-12-12T00:00:00"/>
    <d v="2017-12-27T00:00:00"/>
    <x v="2"/>
  </r>
  <r>
    <s v="SP7096"/>
    <s v="GUARULHOS"/>
    <s v="Q1"/>
    <n v="11"/>
    <s v="Q1"/>
    <x v="20"/>
    <x v="0"/>
    <d v="2017-12-11T00:00:00"/>
    <d v="2018-01-02T00:00:00"/>
    <x v="2"/>
  </r>
  <r>
    <s v="SLIQJA01"/>
    <s v="ITAQUAQUECETUBA"/>
    <s v="Q1"/>
    <n v="11"/>
    <s v="Q1"/>
    <x v="5"/>
    <x v="0"/>
    <d v="2017-12-20T00:00:00"/>
    <d v="2017-12-20T00:00:00"/>
    <x v="2"/>
  </r>
  <r>
    <s v="SI3449"/>
    <s v="CUBATAO"/>
    <s v="STS"/>
    <n v="13"/>
    <s v="STS"/>
    <x v="81"/>
    <x v="0"/>
    <d v="2017-12-20T00:00:00"/>
    <d v="2017-12-27T00:00:00"/>
    <x v="5"/>
  </r>
  <r>
    <s v="SI3451"/>
    <s v="CUBATAO"/>
    <s v="STS"/>
    <n v="13"/>
    <s v="STS"/>
    <x v="80"/>
    <x v="0"/>
    <d v="2017-12-18T00:00:00"/>
    <d v="2018-01-05T00:00:00"/>
    <x v="5"/>
  </r>
  <r>
    <s v="SI3454"/>
    <s v="CUBATAO"/>
    <s v="STS"/>
    <n v="13"/>
    <s v="STS"/>
    <x v="81"/>
    <x v="0"/>
    <d v="2017-12-20T00:00:00"/>
    <d v="2018-01-05T00:00:00"/>
    <x v="5"/>
  </r>
  <r>
    <s v="SI3456"/>
    <s v="CUBATAO"/>
    <s v="STS"/>
    <n v="13"/>
    <s v="STS"/>
    <x v="81"/>
    <x v="0"/>
    <d v="2017-12-20T00:00:00"/>
    <d v="2018-01-05T00:00:00"/>
    <x v="5"/>
  </r>
  <r>
    <s v="SI3119"/>
    <s v="GUARUJA"/>
    <s v="STS"/>
    <n v="13"/>
    <s v="STS"/>
    <x v="82"/>
    <x v="0"/>
    <d v="2017-12-18T00:00:00"/>
    <d v="2018-01-05T00:00:00"/>
    <x v="5"/>
  </r>
  <r>
    <s v="SI3120"/>
    <s v="GUARUJA"/>
    <s v="STS"/>
    <n v="13"/>
    <s v="STS"/>
    <x v="82"/>
    <x v="0"/>
    <d v="2017-12-18T00:00:00"/>
    <d v="2018-01-05T00:00:00"/>
    <x v="5"/>
  </r>
  <r>
    <s v="SI3107"/>
    <s v="GUARUJA"/>
    <s v="STS"/>
    <n v="13"/>
    <s v="STS"/>
    <x v="82"/>
    <x v="0"/>
    <d v="2017-12-20T00:00:00"/>
    <d v="2017-12-27T00:00:00"/>
    <x v="5"/>
  </r>
  <r>
    <s v="JNNJ01"/>
    <s v="JUNDIAI"/>
    <s v="JAI"/>
    <s v="JAI"/>
    <s v="JAI"/>
    <x v="14"/>
    <x v="0"/>
    <d v="2017-12-11T00:00:00"/>
    <d v="2017-12-13T00:00:00"/>
    <x v="6"/>
  </r>
  <r>
    <s v="JNPQ01"/>
    <s v="JUNDIAI"/>
    <s v="JAI"/>
    <s v="JAI"/>
    <s v="JAI"/>
    <x v="14"/>
    <x v="0"/>
    <d v="2017-12-11T00:00:00"/>
    <d v="2017-12-13T00:00:00"/>
    <x v="6"/>
  </r>
  <r>
    <s v="COCA01"/>
    <s v="COTIA"/>
    <s v="Q2"/>
    <n v="11"/>
    <s v="Q2"/>
    <x v="3"/>
    <x v="0"/>
    <d v="2017-12-15T00:00:00"/>
    <d v="2018-01-05T00:00:00"/>
    <x v="1"/>
  </r>
  <r>
    <s v="GRSJ01"/>
    <s v="GUARULHOS"/>
    <s v="Q1"/>
    <n v="11"/>
    <s v="Q1"/>
    <x v="20"/>
    <x v="0"/>
    <d v="2017-12-18T00:00:00"/>
    <d v="2017-12-27T00:00:00"/>
    <x v="2"/>
  </r>
  <r>
    <s v="IQRD02"/>
    <s v="ITAQUAQUECETUBA"/>
    <s v="Q1"/>
    <n v="11"/>
    <s v="Q1"/>
    <x v="5"/>
    <x v="0"/>
    <d v="2017-12-20T00:00:00"/>
    <d v="2017-12-20T00:00:00"/>
    <x v="2"/>
  </r>
  <r>
    <s v="IQRM01"/>
    <s v="ITAQUAQUECETUBA"/>
    <s v="Q1"/>
    <n v="11"/>
    <s v="Q1"/>
    <x v="5"/>
    <x v="0"/>
    <d v="2017-12-11T00:00:00"/>
    <d v="2017-12-13T00:00:00"/>
    <x v="2"/>
  </r>
  <r>
    <s v="MCJP01"/>
    <s v="MOGI DAS CRUZES"/>
    <s v="Q1"/>
    <n v="11"/>
    <s v="Q1"/>
    <x v="5"/>
    <x v="0"/>
    <d v="2017-12-13T00:00:00"/>
    <d v="2017-12-13T00:00:00"/>
    <x v="2"/>
  </r>
  <r>
    <s v="ITPR03"/>
    <s v="ITU"/>
    <s v="Q2"/>
    <n v="11"/>
    <s v="Q2"/>
    <x v="7"/>
    <x v="0"/>
    <d v="2018-01-04T00:00:00"/>
    <d v="2018-01-05T00:00:00"/>
    <x v="1"/>
  </r>
  <r>
    <s v="ITPT01"/>
    <s v="ITU"/>
    <s v="Q2"/>
    <n v="11"/>
    <s v="Q2"/>
    <x v="7"/>
    <x v="0"/>
    <d v="2017-12-28T00:00:00"/>
    <d v="2018-01-05T00:00:00"/>
    <x v="1"/>
  </r>
  <r>
    <s v="ITRD03"/>
    <s v="ITU"/>
    <s v="Q2"/>
    <n v="11"/>
    <s v="Q2"/>
    <x v="7"/>
    <x v="0"/>
    <d v="2017-12-26T00:00:00"/>
    <d v="2018-01-05T00:00:00"/>
    <x v="1"/>
  </r>
  <r>
    <s v="SLSPCN05"/>
    <s v="SAO PAULO"/>
    <s v="Q1"/>
    <n v="11"/>
    <s v="Q1"/>
    <x v="6"/>
    <x v="0"/>
    <d v="2017-12-29T00:00:00"/>
    <d v="2018-01-02T00:00:00"/>
    <x v="2"/>
  </r>
  <r>
    <s v="OSPA02"/>
    <s v="OSASCO"/>
    <s v="Q2"/>
    <n v="11"/>
    <s v="Q2"/>
    <x v="1"/>
    <x v="0"/>
    <d v="2017-12-15T00:00:00"/>
    <d v="2018-01-05T00:00:00"/>
    <x v="1"/>
  </r>
  <r>
    <s v="OSPD01"/>
    <s v="OSASCO"/>
    <s v="Q2"/>
    <n v="11"/>
    <s v="Q2"/>
    <x v="1"/>
    <x v="0"/>
    <d v="2017-12-26T00:00:00"/>
    <d v="2017-12-27T00:00:00"/>
    <x v="1"/>
  </r>
  <r>
    <s v="SARB01"/>
    <s v="SANTO ANDRE"/>
    <s v="Q4"/>
    <n v="11"/>
    <s v="Q4"/>
    <x v="9"/>
    <x v="0"/>
    <d v="2017-12-26T00:00:00"/>
    <d v="2017-12-27T00:00:00"/>
    <x v="3"/>
  </r>
  <r>
    <s v="SAVR03"/>
    <s v="SANTO ANDRE"/>
    <s v="Q4"/>
    <n v="11"/>
    <s v="Q4"/>
    <x v="9"/>
    <x v="0"/>
    <d v="2017-12-26T00:00:00"/>
    <d v="2018-01-05T00:00:00"/>
    <x v="3"/>
  </r>
  <r>
    <s v="SBBN02"/>
    <s v="SAO BERNARDO DO CAMPO"/>
    <s v="Q4"/>
    <n v="11"/>
    <s v="Q4"/>
    <x v="10"/>
    <x v="0"/>
    <d v="2017-12-26T00:00:00"/>
    <d v="2017-12-27T00:00:00"/>
    <x v="3"/>
  </r>
  <r>
    <s v="SBFZ05"/>
    <s v="SAO BERNARDO DO CAMPO"/>
    <s v="Q4"/>
    <n v="11"/>
    <s v="Q4"/>
    <x v="10"/>
    <x v="0"/>
    <d v="2017-12-18T00:00:00"/>
    <d v="2017-12-20T00:00:00"/>
    <x v="3"/>
  </r>
  <r>
    <s v="SLSPCD10"/>
    <s v="SAO PAULO"/>
    <s v="Q3"/>
    <n v="11"/>
    <s v="Q3"/>
    <x v="16"/>
    <x v="0"/>
    <d v="2017-12-26T00:00:00"/>
    <d v="2018-01-02T00:00:00"/>
    <x v="4"/>
  </r>
  <r>
    <s v="SLSPCR04"/>
    <s v="SAO PAULO"/>
    <s v="Q3"/>
    <n v="11"/>
    <s v="Q3"/>
    <x v="11"/>
    <x v="0"/>
    <d v="2017-12-26T00:00:00"/>
    <d v="2017-12-27T00:00:00"/>
    <x v="4"/>
  </r>
  <r>
    <s v="SLSPVD03"/>
    <s v="SAO PAULO"/>
    <s v="Q1"/>
    <n v="11"/>
    <s v="Q1"/>
    <x v="6"/>
    <x v="0"/>
    <d v="2017-12-20T00:00:00"/>
    <d v="2017-12-20T00:00:00"/>
    <x v="2"/>
  </r>
  <r>
    <s v="SLSPMR08"/>
    <s v="SAO PAULO"/>
    <s v="Q3"/>
    <n v="11"/>
    <s v="Q3"/>
    <x v="12"/>
    <x v="0"/>
    <d v="2017-12-20T00:00:00"/>
    <d v="2018-01-02T00:00:00"/>
    <x v="4"/>
  </r>
  <r>
    <s v="SP0730"/>
    <s v="SAO PAULO"/>
    <s v="Q1"/>
    <n v="11"/>
    <s v="Q1"/>
    <x v="83"/>
    <x v="0"/>
    <d v="2017-12-11T00:00:00"/>
    <d v="2018-01-05T00:00:00"/>
    <x v="2"/>
  </r>
  <r>
    <s v="SLSPPN14"/>
    <s v="SAO PAULO"/>
    <s v="Q3"/>
    <n v="11"/>
    <s v="Q3"/>
    <x v="11"/>
    <x v="0"/>
    <d v="2017-12-18T00:00:00"/>
    <d v="2018-01-02T00:00:00"/>
    <x v="4"/>
  </r>
  <r>
    <s v="SP7079"/>
    <s v="GUARULHOS"/>
    <s v="Q1"/>
    <n v="11"/>
    <s v="Q1"/>
    <x v="2"/>
    <x v="0"/>
    <d v="2017-12-11T00:00:00"/>
    <d v="2017-12-13T00:00:00"/>
    <x v="2"/>
  </r>
  <r>
    <s v="SP7080"/>
    <s v="GUARULHOS"/>
    <s v="Q1"/>
    <n v="11"/>
    <s v="Q1"/>
    <x v="2"/>
    <x v="0"/>
    <d v="2017-12-21T00:00:00"/>
    <d v="2018-01-05T00:00:00"/>
    <x v="2"/>
  </r>
  <r>
    <s v="SP7081"/>
    <s v="GUARULHOS"/>
    <s v="Q1"/>
    <n v="11"/>
    <s v="Q1"/>
    <x v="2"/>
    <x v="0"/>
    <d v="2017-12-21T00:00:00"/>
    <d v="2018-01-05T00:00:00"/>
    <x v="2"/>
  </r>
  <r>
    <s v="SP7086"/>
    <s v="GUARULHOS"/>
    <s v="Q1"/>
    <n v="11"/>
    <s v="Q1"/>
    <x v="2"/>
    <x v="0"/>
    <d v="2017-12-27T00:00:00"/>
    <d v="2017-12-27T00:00:00"/>
    <x v="2"/>
  </r>
  <r>
    <s v="SP7098"/>
    <s v="GUARULHOS"/>
    <s v="Q1"/>
    <n v="11"/>
    <s v="Q1"/>
    <x v="20"/>
    <x v="0"/>
    <d v="2018-01-02T00:00:00"/>
    <d v="2018-01-02T00:00:00"/>
    <x v="2"/>
  </r>
  <r>
    <s v="SP7099"/>
    <s v="GUARULHOS"/>
    <s v="Q1"/>
    <n v="11"/>
    <s v="Q1"/>
    <x v="20"/>
    <x v="0"/>
    <d v="2017-12-21T00:00:00"/>
    <d v="2017-12-27T00:00:00"/>
    <x v="2"/>
  </r>
  <r>
    <s v="SP7902"/>
    <s v="GUARULHOS"/>
    <s v="Q1"/>
    <n v="11"/>
    <s v="Q1"/>
    <x v="20"/>
    <x v="0"/>
    <d v="2017-12-20T00:00:00"/>
    <d v="2017-12-20T00:00:00"/>
    <x v="2"/>
  </r>
  <r>
    <s v="SP8735"/>
    <s v="ITAQUAQUECETUBA"/>
    <s v="Q1"/>
    <n v="11"/>
    <s v="Q1"/>
    <x v="20"/>
    <x v="0"/>
    <d v="2017-12-13T00:00:00"/>
    <d v="2017-12-13T00:00:00"/>
    <x v="2"/>
  </r>
  <r>
    <s v="SP8740"/>
    <s v="ITAQUAQUECETUBA"/>
    <s v="Q1"/>
    <n v="11"/>
    <s v="Q1"/>
    <x v="20"/>
    <x v="0"/>
    <d v="2017-12-11T00:00:00"/>
    <d v="2017-12-13T00:00:00"/>
    <x v="2"/>
  </r>
  <r>
    <s v="MURD03"/>
    <s v="MIRACATU"/>
    <s v="STS"/>
    <n v="13"/>
    <s v="STS"/>
    <x v="75"/>
    <x v="0"/>
    <d v="2017-12-26T00:00:00"/>
    <d v="2018-01-05T00:00:00"/>
    <x v="5"/>
  </r>
  <r>
    <s v="SI3372"/>
    <s v="SAO VICENTE"/>
    <s v="STS"/>
    <n v="13"/>
    <s v="STS"/>
    <x v="77"/>
    <x v="0"/>
    <d v="2017-12-18T00:00:00"/>
    <d v="2018-01-05T00:00:00"/>
    <x v="5"/>
  </r>
  <r>
    <s v="CLBJ02"/>
    <s v="CAMPO LIMPO PAULISTA"/>
    <s v="JAI"/>
    <s v="JAI"/>
    <s v="JAI"/>
    <x v="14"/>
    <x v="0"/>
    <d v="2017-12-12T00:00:00"/>
    <d v="2017-12-13T00:00:00"/>
    <x v="6"/>
  </r>
  <r>
    <s v="JNMR01"/>
    <s v="JUNDIAI"/>
    <s v="JAI"/>
    <s v="JAI"/>
    <s v="JAI"/>
    <x v="14"/>
    <x v="0"/>
    <d v="2018-01-02T00:00:00"/>
    <d v="2018-01-05T00:00:00"/>
    <x v="6"/>
  </r>
  <r>
    <s v="SLSPCA02"/>
    <s v="SAO PAULO"/>
    <s v="Q1"/>
    <n v="11"/>
    <s v="Q1"/>
    <x v="6"/>
    <x v="0"/>
    <d v="2017-12-20T00:00:00"/>
    <d v="2017-12-20T00:00:00"/>
    <x v="2"/>
  </r>
  <r>
    <s v="SLIPCS01"/>
    <s v="ITAPEVI"/>
    <s v="Q2"/>
    <n v="11"/>
    <s v="Q2"/>
    <x v="1"/>
    <x v="0"/>
    <d v="2017-12-20T00:00:00"/>
    <d v="2017-12-20T00:00:00"/>
    <x v="1"/>
  </r>
  <r>
    <s v="SLIPJM01"/>
    <s v="ITAPEVI"/>
    <s v="Q2"/>
    <n v="11"/>
    <s v="Q2"/>
    <x v="1"/>
    <x v="0"/>
    <d v="2017-12-20T00:00:00"/>
    <d v="2017-12-27T00:00:00"/>
    <x v="1"/>
  </r>
  <r>
    <s v="SP5313"/>
    <s v="ITAPEVI"/>
    <s v="Q2"/>
    <n v="11"/>
    <s v="Q2"/>
    <x v="3"/>
    <x v="0"/>
    <d v="2017-12-11T00:00:00"/>
    <d v="2017-12-13T00:00:00"/>
    <x v="1"/>
  </r>
  <r>
    <s v="ITRD02"/>
    <s v="ITU"/>
    <s v="Q2"/>
    <n v="11"/>
    <s v="Q2"/>
    <x v="7"/>
    <x v="0"/>
    <d v="2017-12-26T00:00:00"/>
    <d v="2018-01-05T00:00:00"/>
    <x v="1"/>
  </r>
  <r>
    <s v="JDJB02"/>
    <s v="JANDIRA"/>
    <s v="Q2"/>
    <n v="11"/>
    <s v="Q2"/>
    <x v="3"/>
    <x v="0"/>
    <d v="2017-12-12T00:00:00"/>
    <d v="2017-12-13T00:00:00"/>
    <x v="1"/>
  </r>
  <r>
    <s v="JDJB03"/>
    <s v="JANDIRA"/>
    <s v="Q2"/>
    <n v="11"/>
    <s v="Q2"/>
    <x v="3"/>
    <x v="0"/>
    <d v="2017-12-11T00:00:00"/>
    <d v="2017-12-13T00:00:00"/>
    <x v="1"/>
  </r>
  <r>
    <s v="MRVR01"/>
    <s v="MAIRIPORA"/>
    <s v="Q2"/>
    <n v="11"/>
    <s v="Q2"/>
    <x v="1"/>
    <x v="0"/>
    <d v="2018-01-04T00:00:00"/>
    <d v="2018-01-05T00:00:00"/>
    <x v="1"/>
  </r>
  <r>
    <s v="OSCD01"/>
    <s v="OSASCO"/>
    <s v="Q2"/>
    <n v="11"/>
    <s v="Q2"/>
    <x v="1"/>
    <x v="0"/>
    <d v="2017-12-26T00:00:00"/>
    <d v="2018-01-05T00:00:00"/>
    <x v="1"/>
  </r>
  <r>
    <s v="OSJE01"/>
    <s v="OSASCO"/>
    <s v="Q2"/>
    <n v="11"/>
    <s v="Q2"/>
    <x v="1"/>
    <x v="0"/>
    <d v="2017-12-26T00:00:00"/>
    <d v="2017-12-27T00:00:00"/>
    <x v="1"/>
  </r>
  <r>
    <s v="OSJH01"/>
    <s v="OSASCO"/>
    <s v="Q2"/>
    <n v="11"/>
    <s v="Q2"/>
    <x v="1"/>
    <x v="0"/>
    <d v="2018-01-04T00:00:00"/>
    <d v="2018-01-05T00:00:00"/>
    <x v="1"/>
  </r>
  <r>
    <s v="OSJO01"/>
    <s v="OSASCO"/>
    <s v="Q2"/>
    <n v="11"/>
    <s v="Q2"/>
    <x v="7"/>
    <x v="0"/>
    <d v="2017-12-12T00:00:00"/>
    <d v="2018-01-05T00:00:00"/>
    <x v="1"/>
  </r>
  <r>
    <s v="OSRR01"/>
    <s v="OSASCO"/>
    <s v="Q2"/>
    <n v="11"/>
    <s v="Q2"/>
    <x v="7"/>
    <x v="0"/>
    <d v="2017-12-12T00:00:00"/>
    <d v="2018-01-05T00:00:00"/>
    <x v="1"/>
  </r>
  <r>
    <s v="OSVI01"/>
    <s v="OSASCO"/>
    <s v="Q2"/>
    <n v="11"/>
    <s v="Q2"/>
    <x v="7"/>
    <x v="0"/>
    <d v="2018-01-04T00:00:00"/>
    <d v="2018-01-05T00:00:00"/>
    <x v="1"/>
  </r>
  <r>
    <s v="SAVG01"/>
    <s v="SANTO ANDRE"/>
    <s v="Q4"/>
    <n v="11"/>
    <s v="Q4"/>
    <x v="9"/>
    <x v="0"/>
    <d v="2017-12-15T00:00:00"/>
    <d v="2017-12-20T00:00:00"/>
    <x v="3"/>
  </r>
  <r>
    <s v="SBVV02"/>
    <s v="SAO BERNARDO DO CAMPO"/>
    <s v="Q4"/>
    <n v="11"/>
    <s v="Q4"/>
    <x v="10"/>
    <x v="0"/>
    <d v="2017-12-18T00:00:00"/>
    <d v="2017-12-20T00:00:00"/>
    <x v="3"/>
  </r>
  <r>
    <s v="SCBV02"/>
    <s v="SAO CAETANO DO SUL"/>
    <s v="Q4"/>
    <n v="11"/>
    <s v="Q4"/>
    <x v="73"/>
    <x v="0"/>
    <d v="2017-12-26T00:00:00"/>
    <d v="2018-01-02T00:00:00"/>
    <x v="3"/>
  </r>
  <r>
    <s v="SLSNAH02"/>
    <s v="SANTANA DE PARNAIBA"/>
    <s v="Q2"/>
    <n v="11"/>
    <s v="Q2"/>
    <x v="1"/>
    <x v="0"/>
    <d v="2017-12-15T00:00:00"/>
    <d v="2018-01-05T00:00:00"/>
    <x v="1"/>
  </r>
  <r>
    <s v="SLSPGR01"/>
    <s v="SAO PAULO"/>
    <s v="Q3"/>
    <n v="11"/>
    <s v="Q3"/>
    <x v="16"/>
    <x v="0"/>
    <d v="2017-12-20T00:00:00"/>
    <d v="2017-12-27T00:00:00"/>
    <x v="4"/>
  </r>
  <r>
    <s v="SLSPIB38"/>
    <s v="SAO PAULO"/>
    <s v="Q3"/>
    <n v="11"/>
    <s v="Q3"/>
    <x v="12"/>
    <x v="0"/>
    <d v="2017-12-28T00:00:00"/>
    <d v="2018-01-02T00:00:00"/>
    <x v="4"/>
  </r>
  <r>
    <s v="SLSPJQ01"/>
    <s v="SAO PAULO"/>
    <s v="Q3"/>
    <n v="11"/>
    <s v="Q3"/>
    <x v="16"/>
    <x v="0"/>
    <d v="2017-12-18T00:00:00"/>
    <d v="2017-12-20T00:00:00"/>
    <x v="4"/>
  </r>
  <r>
    <s v="SLSPJQ04"/>
    <s v="SAO PAULO"/>
    <s v="Q3"/>
    <n v="11"/>
    <s v="Q3"/>
    <x v="16"/>
    <x v="0"/>
    <d v="2017-12-18T00:00:00"/>
    <d v="2017-12-27T00:00:00"/>
    <x v="4"/>
  </r>
  <r>
    <s v="SLSPJQ05"/>
    <s v="SAO PAULO"/>
    <s v="Q3"/>
    <n v="11"/>
    <s v="Q3"/>
    <x v="16"/>
    <x v="0"/>
    <d v="2017-12-12T00:00:00"/>
    <d v="2017-12-13T00:00:00"/>
    <x v="4"/>
  </r>
  <r>
    <s v="SLSPJQ06"/>
    <s v="SAO PAULO"/>
    <s v="Q3"/>
    <n v="11"/>
    <s v="Q3"/>
    <x v="16"/>
    <x v="0"/>
    <d v="2017-12-12T00:00:00"/>
    <d v="2017-12-13T00:00:00"/>
    <x v="4"/>
  </r>
  <r>
    <s v="SLSPJS04"/>
    <s v="SAO PAULO"/>
    <s v="Q3"/>
    <n v="11"/>
    <s v="Q3"/>
    <x v="11"/>
    <x v="0"/>
    <d v="2017-12-12T00:00:00"/>
    <d v="2017-12-13T00:00:00"/>
    <x v="4"/>
  </r>
  <r>
    <s v="SLSPSM08"/>
    <s v="SAO PAULO"/>
    <s v="Q3"/>
    <n v="11"/>
    <s v="Q3"/>
    <x v="16"/>
    <x v="0"/>
    <d v="2017-12-18T00:00:00"/>
    <d v="2018-01-02T00:00:00"/>
    <x v="4"/>
  </r>
  <r>
    <s v="SP7087"/>
    <s v="GUARULHOS"/>
    <s v="Q1"/>
    <n v="11"/>
    <s v="Q1"/>
    <x v="2"/>
    <x v="0"/>
    <d v="2017-12-27T00:00:00"/>
    <d v="2017-12-27T00:00:00"/>
    <x v="2"/>
  </r>
  <r>
    <s v="SP7095"/>
    <s v="GUARULHOS"/>
    <s v="Q1"/>
    <n v="11"/>
    <s v="Q1"/>
    <x v="2"/>
    <x v="0"/>
    <d v="2017-12-18T00:00:00"/>
    <d v="2018-01-05T00:00:00"/>
    <x v="2"/>
  </r>
  <r>
    <s v="SP7903"/>
    <s v="GUARULHOS"/>
    <s v="Q1"/>
    <n v="11"/>
    <s v="Q1"/>
    <x v="20"/>
    <x v="0"/>
    <d v="2017-12-11T00:00:00"/>
    <d v="2017-12-20T00:00:00"/>
    <x v="2"/>
  </r>
  <r>
    <s v="SP7909"/>
    <s v="GUARULHOS"/>
    <s v="Q1"/>
    <n v="11"/>
    <s v="Q1"/>
    <x v="20"/>
    <x v="0"/>
    <d v="2018-01-02T00:00:00"/>
    <d v="2018-01-02T00:00:00"/>
    <x v="2"/>
  </r>
  <r>
    <s v="SP7912"/>
    <s v="GUARULHOS"/>
    <s v="Q1"/>
    <n v="11"/>
    <s v="Q1"/>
    <x v="20"/>
    <x v="0"/>
    <d v="2017-12-11T00:00:00"/>
    <d v="2017-12-13T00:00:00"/>
    <x v="2"/>
  </r>
  <r>
    <s v="SPX521"/>
    <s v="SAO PAULO"/>
    <s v="Q4"/>
    <n v="11"/>
    <s v="Q4"/>
    <x v="73"/>
    <x v="0"/>
    <d v="2017-12-20T00:00:00"/>
    <d v="2017-12-20T00:00:00"/>
    <x v="3"/>
  </r>
  <r>
    <s v="CVAMW02"/>
    <s v="CABREUVA"/>
    <s v="Q2"/>
    <s v="Q2"/>
    <s v="Q2"/>
    <x v="1"/>
    <x v="0"/>
    <d v="2017-12-20T00:00:00"/>
    <d v="2017-12-20T00:00:00"/>
    <x v="1"/>
  </r>
  <r>
    <s v="JNTJ01"/>
    <s v="JUNDIAI"/>
    <s v="JAI"/>
    <s v="JAI"/>
    <s v="JAI"/>
    <x v="14"/>
    <x v="0"/>
    <d v="2017-12-15T00:00:00"/>
    <d v="2017-12-20T00:00:00"/>
    <x v="6"/>
  </r>
  <r>
    <s v="JNSG01"/>
    <s v="JUNDIAI"/>
    <s v="JAI"/>
    <s v="JAI"/>
    <s v="JAI"/>
    <x v="14"/>
    <x v="0"/>
    <d v="2018-01-02T00:00:00"/>
    <d v="2018-01-05T00:00:00"/>
    <x v="6"/>
  </r>
  <r>
    <s v="JTRB03"/>
    <s v="JUQUITIBA"/>
    <s v="Q1"/>
    <n v="11"/>
    <s v="Q1"/>
    <x v="12"/>
    <x v="0"/>
    <d v="2017-12-18T00:00:00"/>
    <d v="2018-01-05T00:00:00"/>
    <x v="2"/>
  </r>
  <r>
    <s v="DDJO02"/>
    <s v="SAO BERNARDO DO CAMPO"/>
    <s v="Q4"/>
    <n v="11"/>
    <s v="Q4"/>
    <x v="10"/>
    <x v="0"/>
    <d v="2017-12-26T00:00:00"/>
    <d v="2018-01-05T00:00:00"/>
    <x v="3"/>
  </r>
  <r>
    <s v="MCVM01"/>
    <s v="MOGI DAS CRUZES"/>
    <s v="Q1"/>
    <n v="11"/>
    <s v="Q1"/>
    <x v="5"/>
    <x v="0"/>
    <d v="2017-12-12T00:00:00"/>
    <d v="2017-12-13T00:00:00"/>
    <x v="2"/>
  </r>
  <r>
    <s v="SP5328"/>
    <s v="JANDIRA"/>
    <s v="Q2"/>
    <n v="11"/>
    <s v="Q2"/>
    <x v="3"/>
    <x v="0"/>
    <s v="S/ ACESSO"/>
    <d v="2018-01-05T00:00:00"/>
    <x v="1"/>
  </r>
  <r>
    <s v="SLSPEM06"/>
    <s v="SAO PAULO"/>
    <s v="Q1"/>
    <n v="11"/>
    <s v="Q1"/>
    <x v="6"/>
    <x v="0"/>
    <d v="2017-12-26T00:00:00"/>
    <d v="2017-12-27T00:00:00"/>
    <x v="2"/>
  </r>
  <r>
    <s v="OSJF01"/>
    <s v="OSASCO"/>
    <s v="Q2"/>
    <n v="11"/>
    <s v="Q2"/>
    <x v="3"/>
    <x v="0"/>
    <d v="2017-12-27T00:00:00"/>
    <d v="2017-12-27T00:00:00"/>
    <x v="1"/>
  </r>
  <r>
    <s v="OSJG01"/>
    <s v="OSASCO"/>
    <s v="Q2"/>
    <n v="11"/>
    <s v="Q2"/>
    <x v="7"/>
    <x v="0"/>
    <d v="2017-12-20T00:00:00"/>
    <d v="2018-01-05T00:00:00"/>
    <x v="1"/>
  </r>
  <r>
    <s v="OSCT01"/>
    <s v="OSASCO"/>
    <s v="Q2"/>
    <n v="11"/>
    <s v="Q2"/>
    <x v="3"/>
    <x v="0"/>
    <d v="2017-12-27T00:00:00"/>
    <d v="2017-12-27T00:00:00"/>
    <x v="1"/>
  </r>
  <r>
    <s v="SAJR01"/>
    <s v="SANTO ANDRE"/>
    <s v="Q4"/>
    <n v="11"/>
    <s v="Q4"/>
    <x v="9"/>
    <x v="0"/>
    <d v="2017-12-26T00:00:00"/>
    <d v="2018-01-05T00:00:00"/>
    <x v="3"/>
  </r>
  <r>
    <s v="SAML01"/>
    <s v="SANTO ANDRE"/>
    <s v="Q4"/>
    <n v="11"/>
    <s v="Q4"/>
    <x v="9"/>
    <x v="0"/>
    <d v="2017-12-15T00:00:00"/>
    <d v="2017-12-20T00:00:00"/>
    <x v="3"/>
  </r>
  <r>
    <s v="SAVB04"/>
    <s v="SANTO ANDRE"/>
    <s v="Q4"/>
    <n v="11"/>
    <s v="Q4"/>
    <x v="9"/>
    <x v="0"/>
    <d v="2018-01-04T00:00:00"/>
    <d v="2018-01-05T00:00:00"/>
    <x v="3"/>
  </r>
  <r>
    <s v="SAVB05"/>
    <s v="SANTO ANDRE"/>
    <s v="Q4"/>
    <n v="11"/>
    <s v="Q4"/>
    <x v="9"/>
    <x v="0"/>
    <d v="2018-01-04T00:00:00"/>
    <d v="2018-01-05T00:00:00"/>
    <x v="3"/>
  </r>
  <r>
    <s v="SAVB06"/>
    <s v="SANTO ANDRE"/>
    <s v="Q4"/>
    <n v="11"/>
    <s v="Q4"/>
    <x v="9"/>
    <x v="0"/>
    <d v="2017-12-18T00:00:00"/>
    <d v="2017-12-20T00:00:00"/>
    <x v="3"/>
  </r>
  <r>
    <s v="SCSJ01"/>
    <s v="SAO CAETANO DO SUL"/>
    <s v="Q4"/>
    <n v="11"/>
    <s v="Q4"/>
    <x v="73"/>
    <x v="0"/>
    <d v="2017-12-18T00:00:00"/>
    <d v="2018-01-05T00:00:00"/>
    <x v="3"/>
  </r>
  <r>
    <s v="SLSPCR01"/>
    <s v="SAO PAULO"/>
    <s v="Q3"/>
    <n v="11"/>
    <s v="Q3"/>
    <x v="11"/>
    <x v="0"/>
    <d v="2017-12-26T00:00:00"/>
    <d v="2018-01-02T00:00:00"/>
    <x v="4"/>
  </r>
  <r>
    <s v="SLSPSL07"/>
    <s v="SAO PAULO"/>
    <s v="Q1"/>
    <n v="11"/>
    <s v="Q1"/>
    <x v="6"/>
    <x v="0"/>
    <d v="2017-12-11T00:00:00"/>
    <d v="2017-12-13T00:00:00"/>
    <x v="2"/>
  </r>
  <r>
    <s v="SLSPIB08"/>
    <s v="SAO PAULO"/>
    <s v="Q3"/>
    <n v="11"/>
    <s v="Q3"/>
    <x v="11"/>
    <x v="0"/>
    <d v="2017-12-20T00:00:00"/>
    <d v="2018-01-05T00:00:00"/>
    <x v="4"/>
  </r>
  <r>
    <s v="SLSPJN02"/>
    <s v="SAO PAULO"/>
    <s v="Q3"/>
    <n v="11"/>
    <s v="Q3"/>
    <x v="11"/>
    <x v="0"/>
    <d v="2017-12-18T00:00:00"/>
    <d v="2018-01-05T00:00:00"/>
    <x v="4"/>
  </r>
  <r>
    <s v="SLSPJQ07"/>
    <s v="SAO PAULO"/>
    <s v="Q3"/>
    <n v="11"/>
    <s v="Q3"/>
    <x v="16"/>
    <x v="0"/>
    <d v="2017-12-12T00:00:00"/>
    <d v="2017-12-13T00:00:00"/>
    <x v="4"/>
  </r>
  <r>
    <s v="SLSPJS06"/>
    <s v="SAO PAULO"/>
    <s v="Q3"/>
    <n v="11"/>
    <s v="Q3"/>
    <x v="12"/>
    <x v="0"/>
    <d v="2017-12-20T00:00:00"/>
    <d v="2018-01-05T00:00:00"/>
    <x v="4"/>
  </r>
  <r>
    <s v="SLSPJS10"/>
    <s v="SAO PAULO"/>
    <s v="Q3"/>
    <n v="11"/>
    <s v="Q3"/>
    <x v="12"/>
    <x v="0"/>
    <d v="2017-12-28T00:00:00"/>
    <d v="2018-01-02T00:00:00"/>
    <x v="4"/>
  </r>
  <r>
    <s v="SLSPMM02"/>
    <s v="SAO PAULO"/>
    <s v="Q3"/>
    <n v="11"/>
    <s v="Q3"/>
    <x v="16"/>
    <x v="0"/>
    <d v="2017-12-11T00:00:00"/>
    <d v="2017-12-13T00:00:00"/>
    <x v="4"/>
  </r>
  <r>
    <s v="SLSPVR08"/>
    <s v="SAO PAULO"/>
    <s v="Q1"/>
    <n v="11"/>
    <s v="Q1"/>
    <x v="6"/>
    <x v="0"/>
    <d v="2017-12-21T00:00:00"/>
    <d v="2017-12-27T00:00:00"/>
    <x v="2"/>
  </r>
  <r>
    <s v="SLSPMM04"/>
    <s v="SAO PAULO"/>
    <s v="Q3"/>
    <n v="11"/>
    <s v="Q3"/>
    <x v="16"/>
    <x v="0"/>
    <d v="2017-12-11T00:00:00"/>
    <d v="2017-12-13T00:00:00"/>
    <x v="4"/>
  </r>
  <r>
    <s v="SLSPMM05"/>
    <s v="SAO PAULO"/>
    <s v="Q3"/>
    <n v="11"/>
    <s v="Q3"/>
    <x v="16"/>
    <x v="0"/>
    <d v="2017-12-11T00:00:00"/>
    <d v="2017-12-13T00:00:00"/>
    <x v="4"/>
  </r>
  <r>
    <s v="SLSPMM07"/>
    <s v="SAO PAULO"/>
    <s v="Q3"/>
    <n v="11"/>
    <s v="Q3"/>
    <x v="16"/>
    <x v="0"/>
    <d v="2017-12-11T00:00:00"/>
    <d v="2017-12-13T00:00:00"/>
    <x v="4"/>
  </r>
  <r>
    <s v="SLSPMM10"/>
    <s v="SAO PAULO"/>
    <s v="Q3"/>
    <n v="11"/>
    <s v="Q3"/>
    <x v="16"/>
    <x v="0"/>
    <d v="2017-12-12T00:00:00"/>
    <d v="2017-12-13T00:00:00"/>
    <x v="4"/>
  </r>
  <r>
    <s v="SP8059"/>
    <s v="SAO BERNARDO DO CAMPO"/>
    <s v="Q4"/>
    <n v="11"/>
    <s v="Q4"/>
    <x v="10"/>
    <x v="0"/>
    <d v="2017-12-11T00:00:00"/>
    <d v="2017-12-13T00:00:00"/>
    <x v="3"/>
  </r>
  <r>
    <s v="SLSPPN10"/>
    <s v="SAO PAULO"/>
    <s v="Q3"/>
    <n v="11"/>
    <s v="Q3"/>
    <x v="11"/>
    <x v="0"/>
    <d v="2017-12-27T00:00:00"/>
    <d v="2018-01-05T00:00:00"/>
    <x v="4"/>
  </r>
  <r>
    <s v="SP8153"/>
    <s v="SANTO ANDRE"/>
    <s v="Q4"/>
    <n v="11"/>
    <s v="Q4"/>
    <x v="9"/>
    <x v="0"/>
    <d v="2017-12-18T00:00:00"/>
    <d v="2017-12-20T00:00:00"/>
    <x v="3"/>
  </r>
  <r>
    <s v="SLSPSM04"/>
    <s v="SAO PAULO"/>
    <s v="Q3"/>
    <n v="11"/>
    <s v="Q3"/>
    <x v="12"/>
    <x v="0"/>
    <d v="2017-12-21T00:00:00"/>
    <d v="2018-01-05T00:00:00"/>
    <x v="4"/>
  </r>
  <r>
    <s v="SLSPBL08"/>
    <s v="SAO PAULO"/>
    <s v="Q2"/>
    <n v="11"/>
    <s v="Q2"/>
    <x v="1"/>
    <x v="0"/>
    <d v="2017-12-15T00:00:00"/>
    <d v="2017-12-27T00:00:00"/>
    <x v="1"/>
  </r>
  <r>
    <s v="SP8171"/>
    <s v="SANTO ANDRE"/>
    <s v="Q4"/>
    <n v="11"/>
    <s v="Q4"/>
    <x v="9"/>
    <x v="0"/>
    <d v="2017-12-26T00:00:00"/>
    <d v="2017-12-27T00:00:00"/>
    <x v="3"/>
  </r>
  <r>
    <s v="SLSPVA01"/>
    <s v="SAO PAULO"/>
    <s v="Q3"/>
    <n v="11"/>
    <s v="Q3"/>
    <x v="12"/>
    <x v="0"/>
    <d v="2017-12-18T00:00:00"/>
    <d v="2018-01-05T00:00:00"/>
    <x v="4"/>
  </r>
  <r>
    <s v="SLSPVA03"/>
    <s v="SAO PAULO"/>
    <s v="Q3"/>
    <n v="11"/>
    <s v="Q3"/>
    <x v="12"/>
    <x v="0"/>
    <d v="2017-12-18T00:00:00"/>
    <d v="2017-12-20T00:00:00"/>
    <x v="4"/>
  </r>
  <r>
    <s v="SP7910"/>
    <s v="GUARULHOS"/>
    <s v="Q1"/>
    <n v="11"/>
    <s v="Q1"/>
    <x v="20"/>
    <x v="0"/>
    <d v="2017-12-27T00:00:00"/>
    <d v="2017-12-27T00:00:00"/>
    <x v="2"/>
  </r>
  <r>
    <s v="SLIQEG01"/>
    <s v="ITAQUAQUECETUBA"/>
    <s v="Q1"/>
    <n v="11"/>
    <s v="Q1"/>
    <x v="5"/>
    <x v="0"/>
    <d v="2017-12-20T00:00:00"/>
    <d v="2017-12-20T00:00:00"/>
    <x v="2"/>
  </r>
  <r>
    <s v="SLSPPT13"/>
    <s v="SAO PAULO"/>
    <s v="Q2"/>
    <n v="11"/>
    <s v="Q2"/>
    <x v="7"/>
    <x v="0"/>
    <d v="2017-12-13T00:00:00"/>
    <d v="2018-01-05T00:00:00"/>
    <x v="1"/>
  </r>
  <r>
    <s v="SI3367"/>
    <s v="PRAIA GRANDE"/>
    <s v="STS"/>
    <n v="13"/>
    <s v="STS"/>
    <x v="77"/>
    <x v="0"/>
    <d v="2017-12-18T00:00:00"/>
    <d v="2018-01-05T00:00:00"/>
    <x v="5"/>
  </r>
  <r>
    <s v="CLSJ01"/>
    <s v="CAMPO LIMPO PAULISTA"/>
    <s v="JAI"/>
    <s v="JAI"/>
    <s v="JAI"/>
    <x v="14"/>
    <x v="0"/>
    <d v="2017-12-13T00:00:00"/>
    <d v="2017-12-20T00:00:00"/>
    <x v="6"/>
  </r>
  <r>
    <s v="SP6320"/>
    <s v="ITUPEVA"/>
    <s v="JAI"/>
    <s v="JAI"/>
    <s v="JAI"/>
    <x v="14"/>
    <x v="0"/>
    <d v="2018-01-02T00:00:00"/>
    <d v="2018-01-05T00:00:00"/>
    <x v="6"/>
  </r>
  <r>
    <s v="JNCT02"/>
    <s v="JUNDIAI"/>
    <s v="JAI"/>
    <s v="JAI"/>
    <s v="JAI"/>
    <x v="14"/>
    <x v="0"/>
    <d v="2018-01-04T00:00:00"/>
    <m/>
    <x v="6"/>
  </r>
  <r>
    <s v="SLCOJL01"/>
    <s v="COTIA"/>
    <s v="Q2"/>
    <n v="11"/>
    <s v="Q2"/>
    <x v="3"/>
    <x v="0"/>
    <d v="2018-01-04T00:00:00"/>
    <d v="2018-01-05T00:00:00"/>
    <x v="1"/>
  </r>
  <r>
    <s v="IQJG01"/>
    <s v="ITAQUAQUECETUBA"/>
    <s v="Q1"/>
    <n v="11"/>
    <s v="Q1"/>
    <x v="20"/>
    <x v="0"/>
    <d v="2017-12-21T00:00:00"/>
    <d v="2017-12-27T00:00:00"/>
    <x v="2"/>
  </r>
  <r>
    <s v="IQJM02"/>
    <s v="ITAQUAQUECETUBA"/>
    <s v="Q1"/>
    <n v="11"/>
    <s v="Q1"/>
    <x v="20"/>
    <x v="0"/>
    <d v="2017-12-13T00:00:00"/>
    <d v="2017-12-13T00:00:00"/>
    <x v="2"/>
  </r>
  <r>
    <s v="IQVJ02"/>
    <s v="ITAQUAQUECETUBA"/>
    <s v="Q1"/>
    <n v="11"/>
    <s v="Q1"/>
    <x v="5"/>
    <x v="0"/>
    <d v="2017-12-26T00:00:00"/>
    <d v="2017-12-27T00:00:00"/>
    <x v="2"/>
  </r>
  <r>
    <s v="IPLJ03"/>
    <s v="ITAPEVI"/>
    <s v="Q2"/>
    <n v="11"/>
    <s v="Q2"/>
    <x v="3"/>
    <x v="0"/>
    <d v="2017-12-11T00:00:00"/>
    <d v="2017-12-20T00:00:00"/>
    <x v="1"/>
  </r>
  <r>
    <s v="JDJB01"/>
    <s v="JANDIRA"/>
    <s v="Q2"/>
    <n v="11"/>
    <s v="Q2"/>
    <x v="3"/>
    <x v="0"/>
    <d v="2017-12-11T00:00:00"/>
    <d v="2017-12-13T00:00:00"/>
    <x v="1"/>
  </r>
  <r>
    <s v="OSJT01"/>
    <s v="OSASCO"/>
    <s v="Q2"/>
    <n v="11"/>
    <s v="Q2"/>
    <x v="7"/>
    <x v="0"/>
    <d v="2017-12-12T00:00:00"/>
    <d v="2018-01-05T00:00:00"/>
    <x v="1"/>
  </r>
  <r>
    <s v="OSVL01"/>
    <s v="OSASCO"/>
    <s v="Q2"/>
    <n v="11"/>
    <s v="Q2"/>
    <x v="7"/>
    <x v="0"/>
    <d v="2017-12-15T00:00:00"/>
    <d v="2018-01-05T00:00:00"/>
    <x v="1"/>
  </r>
  <r>
    <s v="OSVR01"/>
    <s v="OSASCO"/>
    <s v="Q2"/>
    <n v="11"/>
    <s v="Q2"/>
    <x v="3"/>
    <x v="0"/>
    <d v="2017-12-27T00:00:00"/>
    <d v="2017-12-27T00:00:00"/>
    <x v="1"/>
  </r>
  <r>
    <s v="SACM04"/>
    <s v="SANTO ANDRE"/>
    <s v="Q4"/>
    <n v="11"/>
    <s v="Q4"/>
    <x v="9"/>
    <x v="0"/>
    <d v="2017-12-26T00:00:00"/>
    <d v="2018-01-02T00:00:00"/>
    <x v="3"/>
  </r>
  <r>
    <s v="SAHU01"/>
    <s v="SANTO ANDRE"/>
    <s v="Q4"/>
    <n v="11"/>
    <s v="Q4"/>
    <x v="9"/>
    <x v="0"/>
    <d v="2017-12-29T00:00:00"/>
    <d v="2018-01-02T00:00:00"/>
    <x v="3"/>
  </r>
  <r>
    <s v="SAJA02"/>
    <s v="SANTO ANDRE"/>
    <s v="Q4"/>
    <n v="11"/>
    <s v="Q4"/>
    <x v="9"/>
    <x v="0"/>
    <d v="2017-12-20T00:00:00"/>
    <d v="2017-12-20T00:00:00"/>
    <x v="3"/>
  </r>
  <r>
    <s v="SBJB02"/>
    <s v="SAO BERNARDO DO CAMPO"/>
    <s v="Q4"/>
    <n v="11"/>
    <s v="Q4"/>
    <x v="10"/>
    <x v="0"/>
    <d v="2018-01-04T00:00:00"/>
    <d v="2018-01-05T00:00:00"/>
    <x v="3"/>
  </r>
  <r>
    <s v="SBJT02"/>
    <s v="SAO BERNARDO DO CAMPO"/>
    <s v="Q4"/>
    <n v="11"/>
    <s v="Q4"/>
    <x v="10"/>
    <x v="0"/>
    <d v="2017-12-20T00:00:00"/>
    <d v="2017-12-27T00:00:00"/>
    <x v="3"/>
  </r>
  <r>
    <s v="SBVL02"/>
    <s v="SAO BERNARDO DO CAMPO"/>
    <s v="Q4"/>
    <n v="11"/>
    <s v="Q4"/>
    <x v="10"/>
    <x v="0"/>
    <d v="2017-12-26T00:00:00"/>
    <d v="2017-12-27T00:00:00"/>
    <x v="3"/>
  </r>
  <r>
    <s v="SCCT01"/>
    <s v="SAO CAETANO DO SUL"/>
    <s v="Q4"/>
    <n v="11"/>
    <s v="Q4"/>
    <x v="73"/>
    <x v="0"/>
    <d v="2017-12-26T00:00:00"/>
    <d v="2018-01-02T00:00:00"/>
    <x v="3"/>
  </r>
  <r>
    <s v="SCSA01"/>
    <s v="SAO CAETANO DO SUL"/>
    <s v="Q4"/>
    <n v="11"/>
    <s v="Q4"/>
    <x v="73"/>
    <x v="0"/>
    <d v="2017-12-18T00:00:00"/>
    <d v="2017-12-20T00:00:00"/>
    <x v="3"/>
  </r>
  <r>
    <s v="SCSM01"/>
    <s v="SAO CAETANO DO SUL"/>
    <s v="Q4"/>
    <n v="11"/>
    <s v="Q4"/>
    <x v="73"/>
    <x v="0"/>
    <d v="2017-12-18T00:00:00"/>
    <d v="2017-12-20T00:00:00"/>
    <x v="3"/>
  </r>
  <r>
    <s v="SLSPSL02"/>
    <s v="SAO PAULO"/>
    <s v="Q1"/>
    <n v="11"/>
    <s v="Q1"/>
    <x v="6"/>
    <x v="0"/>
    <d v="2017-12-20T00:00:00"/>
    <d v="2017-12-20T00:00:00"/>
    <x v="2"/>
  </r>
  <r>
    <s v="SLSPCR02"/>
    <s v="SAO PAULO"/>
    <s v="Q3"/>
    <n v="11"/>
    <s v="Q3"/>
    <x v="11"/>
    <x v="0"/>
    <d v="2017-12-12T00:00:00"/>
    <d v="2018-01-02T00:00:00"/>
    <x v="4"/>
  </r>
  <r>
    <s v="SLSPVJ03"/>
    <s v="SAO PAULO"/>
    <s v="Q1"/>
    <n v="11"/>
    <s v="Q1"/>
    <x v="6"/>
    <x v="0"/>
    <d v="2017-12-26T00:00:00"/>
    <d v="2017-12-27T00:00:00"/>
    <x v="2"/>
  </r>
  <r>
    <s v="SLSPMR01"/>
    <s v="SAO PAULO"/>
    <s v="Q3"/>
    <n v="11"/>
    <s v="Q3"/>
    <x v="12"/>
    <x v="0"/>
    <d v="2017-12-12T00:00:00"/>
    <d v="2017-12-13T00:00:00"/>
    <x v="4"/>
  </r>
  <r>
    <s v="SLSPST15"/>
    <s v="SAO PAULO"/>
    <s v="Q2"/>
    <n v="11"/>
    <s v="Q2"/>
    <x v="7"/>
    <x v="0"/>
    <d v="2017-12-13T00:00:00"/>
    <d v="2018-01-05T00:00:00"/>
    <x v="1"/>
  </r>
  <r>
    <s v="SLSBBN05"/>
    <s v="SAO BERNARDO DO CAMPO"/>
    <s v="Q4"/>
    <n v="11"/>
    <s v="Q4"/>
    <x v="10"/>
    <x v="0"/>
    <d v="2017-12-18T00:00:00"/>
    <d v="2017-12-20T00:00:00"/>
    <x v="3"/>
  </r>
  <r>
    <s v="SLSBJP01"/>
    <s v="SAO BERNARDO DO CAMPO"/>
    <s v="Q4"/>
    <n v="11"/>
    <s v="Q4"/>
    <x v="10"/>
    <x v="0"/>
    <d v="2017-12-15T00:00:00"/>
    <d v="2017-12-20T00:00:00"/>
    <x v="3"/>
  </r>
  <r>
    <s v="SLSBVL06"/>
    <s v="SAO BERNARDO DO CAMPO"/>
    <s v="Q4"/>
    <n v="11"/>
    <s v="Q4"/>
    <x v="10"/>
    <x v="0"/>
    <d v="2017-12-29T00:00:00"/>
    <d v="2018-01-05T00:00:00"/>
    <x v="3"/>
  </r>
  <r>
    <s v="SLSPPN16"/>
    <s v="SAO PAULO"/>
    <s v="Q3"/>
    <n v="11"/>
    <s v="Q3"/>
    <x v="11"/>
    <x v="0"/>
    <d v="2017-12-18T00:00:00"/>
    <d v="2017-12-20T00:00:00"/>
    <x v="4"/>
  </r>
  <r>
    <s v="SLSPVA05"/>
    <s v="SAO PAULO"/>
    <s v="Q3"/>
    <n v="11"/>
    <s v="Q3"/>
    <x v="12"/>
    <x v="0"/>
    <d v="2017-12-18T00:00:00"/>
    <d v="2017-12-20T00:00:00"/>
    <x v="4"/>
  </r>
  <r>
    <s v="SLSPVA06"/>
    <s v="SAO PAULO"/>
    <s v="Q3"/>
    <n v="11"/>
    <s v="Q3"/>
    <x v="12"/>
    <x v="0"/>
    <d v="2017-12-18T00:00:00"/>
    <d v="2018-01-05T00:00:00"/>
    <x v="4"/>
  </r>
  <r>
    <s v="SLSPVA07"/>
    <s v="SAO PAULO"/>
    <s v="Q3"/>
    <n v="11"/>
    <s v="Q3"/>
    <x v="12"/>
    <x v="0"/>
    <d v="2017-12-18T00:00:00"/>
    <d v="2017-12-20T00:00:00"/>
    <x v="4"/>
  </r>
  <r>
    <s v="SLSPVS01"/>
    <s v="SAO PAULO"/>
    <s v="Q3"/>
    <n v="11"/>
    <s v="Q3"/>
    <x v="12"/>
    <x v="0"/>
    <d v="2017-12-26T00:00:00"/>
    <d v="2018-01-02T00:00:00"/>
    <x v="4"/>
  </r>
  <r>
    <s v="SP7082"/>
    <s v="GUARULHOS"/>
    <s v="Q1"/>
    <n v="11"/>
    <s v="Q1"/>
    <x v="2"/>
    <x v="0"/>
    <d v="2017-12-11T00:00:00"/>
    <d v="2017-12-13T00:00:00"/>
    <x v="2"/>
  </r>
  <r>
    <s v="SLSPVS03"/>
    <s v="SAO PAULO"/>
    <s v="Q3"/>
    <n v="11"/>
    <s v="Q3"/>
    <x v="16"/>
    <x v="0"/>
    <d v="2017-12-18T00:00:00"/>
    <d v="2018-01-02T00:00:00"/>
    <x v="4"/>
  </r>
  <r>
    <s v="SLSPVS06"/>
    <s v="SAO PAULO"/>
    <s v="Q3"/>
    <n v="11"/>
    <s v="Q3"/>
    <x v="12"/>
    <x v="0"/>
    <d v="2017-12-29T00:00:00"/>
    <d v="2018-01-05T00:00:00"/>
    <x v="4"/>
  </r>
  <r>
    <s v="SLSPZZ30"/>
    <s v="SAO PAULO"/>
    <s v="Q3"/>
    <n v="11"/>
    <s v="Q3"/>
    <x v="11"/>
    <x v="0"/>
    <d v="2017-12-21T00:00:00"/>
    <d v="2018-01-05T00:00:00"/>
    <x v="4"/>
  </r>
  <r>
    <s v="SP7090"/>
    <s v="GUARULHOS"/>
    <s v="Q1"/>
    <n v="11"/>
    <s v="Q1"/>
    <x v="2"/>
    <x v="0"/>
    <d v="2017-12-27T00:00:00"/>
    <d v="2017-12-27T00:00:00"/>
    <x v="2"/>
  </r>
  <r>
    <s v="SLIQRD03"/>
    <s v="ITAQUAQUECETUBA"/>
    <s v="Q1"/>
    <n v="11"/>
    <s v="Q1"/>
    <x v="5"/>
    <x v="0"/>
    <d v="2017-12-20T00:00:00"/>
    <d v="2017-12-20T00:00:00"/>
    <x v="2"/>
  </r>
  <r>
    <s v="SLSZJM01"/>
    <s v="SUZANO"/>
    <s v="Q1"/>
    <n v="11"/>
    <s v="Q1"/>
    <x v="6"/>
    <x v="0"/>
    <d v="2017-12-11T00:00:00"/>
    <d v="2017-12-13T00:00:00"/>
    <x v="2"/>
  </r>
  <r>
    <s v="RQCT01"/>
    <s v="PARIQUERA-ACU"/>
    <s v="STS"/>
    <n v="13"/>
    <s v="STS"/>
    <x v="75"/>
    <x v="0"/>
    <d v="2017-12-20T00:00:00"/>
    <d v="2018-01-05T00:00:00"/>
    <x v="5"/>
  </r>
  <r>
    <s v="SI3041"/>
    <s v="SANTOS"/>
    <s v="STS"/>
    <n v="13"/>
    <s v="STS"/>
    <x v="77"/>
    <x v="0"/>
    <d v="2017-12-18T00:00:00"/>
    <d v="2018-01-05T00:00:00"/>
    <x v="5"/>
  </r>
  <r>
    <s v="SI3021"/>
    <s v="SANTOS"/>
    <s v="STS"/>
    <n v="13"/>
    <s v="STS"/>
    <x v="76"/>
    <x v="0"/>
    <d v="2017-12-20T00:00:00"/>
    <d v="2018-01-05T00:00:00"/>
    <x v="5"/>
  </r>
  <r>
    <s v="SI3317"/>
    <s v="SAO VICENTE"/>
    <s v="STS"/>
    <n v="13"/>
    <s v="STS"/>
    <x v="76"/>
    <x v="0"/>
    <d v="2017-12-20T00:00:00"/>
    <d v="2017-12-27T00:00:00"/>
    <x v="5"/>
  </r>
  <r>
    <s v="AIAMW01"/>
    <s v="ATIBAIA"/>
    <s v="JAI"/>
    <s v="JAI"/>
    <s v="JAI"/>
    <x v="14"/>
    <x v="0"/>
    <d v="2018-01-04T00:00:00"/>
    <m/>
    <x v="6"/>
  </r>
  <r>
    <s v="JNJT01"/>
    <s v="JUNDIAI"/>
    <s v="JAI"/>
    <s v="JAI"/>
    <s v="JAI"/>
    <x v="14"/>
    <x v="0"/>
    <d v="2017-12-15T00:00:00"/>
    <d v="2017-12-20T00:00:00"/>
    <x v="6"/>
  </r>
  <r>
    <s v="JNJV01"/>
    <s v="JUNDIAI"/>
    <s v="JAI"/>
    <s v="JAI"/>
    <s v="JAI"/>
    <x v="14"/>
    <x v="0"/>
    <d v="2017-12-20T00:00:00"/>
    <d v="2017-12-20T00:00:00"/>
    <x v="6"/>
  </r>
  <r>
    <s v="JNTU01"/>
    <s v="JUNDIAI"/>
    <s v="JAI"/>
    <s v="JAI"/>
    <s v="JAI"/>
    <x v="14"/>
    <x v="0"/>
    <d v="2018-01-05T00:00:00"/>
    <m/>
    <x v="6"/>
  </r>
  <r>
    <s v="SP1637"/>
    <s v="SAO PAULO"/>
    <s v="Q1"/>
    <n v="11"/>
    <s v="Q1"/>
    <x v="11"/>
    <x v="0"/>
    <d v="2017-12-18T00:00:00"/>
    <d v="2017-12-27T00:00:00"/>
    <x v="2"/>
  </r>
  <r>
    <s v="COCR01"/>
    <s v="COTIA"/>
    <s v="Q2"/>
    <n v="11"/>
    <s v="Q2"/>
    <x v="3"/>
    <x v="0"/>
    <d v="2018-01-04T00:00:00"/>
    <d v="2018-01-05T00:00:00"/>
    <x v="1"/>
  </r>
  <r>
    <s v="FMNB03"/>
    <s v="FRANCISCO MORATO"/>
    <s v="Q2"/>
    <n v="11"/>
    <s v="Q2"/>
    <x v="1"/>
    <x v="0"/>
    <d v="2017-12-13T00:00:00"/>
    <d v="2017-12-20T00:00:00"/>
    <x v="1"/>
  </r>
  <r>
    <s v="FRBC04"/>
    <s v="FRANCO DA ROCHA"/>
    <s v="Q2"/>
    <n v="11"/>
    <s v="Q2"/>
    <x v="1"/>
    <x v="0"/>
    <d v="2017-12-13T00:00:00"/>
    <d v="2017-12-13T00:00:00"/>
    <x v="1"/>
  </r>
  <r>
    <s v="SLIPMF03"/>
    <s v="ITAPEVI"/>
    <s v="Q2"/>
    <n v="11"/>
    <s v="Q2"/>
    <x v="3"/>
    <x v="0"/>
    <d v="2017-12-11T00:00:00"/>
    <d v="2018-01-05T00:00:00"/>
    <x v="1"/>
  </r>
  <r>
    <s v="SP5315"/>
    <s v="ITAPEVI"/>
    <s v="Q2"/>
    <n v="11"/>
    <s v="Q2"/>
    <x v="3"/>
    <x v="0"/>
    <d v="2017-12-20T00:00:00"/>
    <d v="2018-01-05T00:00:00"/>
    <x v="1"/>
  </r>
  <r>
    <s v="ITPI01"/>
    <s v="ITU"/>
    <s v="Q2"/>
    <n v="11"/>
    <s v="Q2"/>
    <x v="7"/>
    <x v="0"/>
    <d v="2017-12-26T00:00:00"/>
    <d v="2018-01-05T00:00:00"/>
    <x v="1"/>
  </r>
  <r>
    <s v="BAPC04"/>
    <s v="JANDIRA"/>
    <s v="Q2"/>
    <n v="11"/>
    <s v="Q2"/>
    <x v="3"/>
    <x v="0"/>
    <d v="2017-12-12T00:00:00"/>
    <d v="2017-12-13T00:00:00"/>
    <x v="1"/>
  </r>
  <r>
    <s v="MRCV02"/>
    <s v="MAIRIPORA"/>
    <s v="Q2"/>
    <n v="11"/>
    <s v="Q2"/>
    <x v="1"/>
    <x v="0"/>
    <d v="2018-01-04T00:00:00"/>
    <d v="2018-01-05T00:00:00"/>
    <x v="1"/>
  </r>
  <r>
    <s v="SP7409"/>
    <s v="MAIRIPORA"/>
    <s v="Q2"/>
    <n v="11"/>
    <s v="Q2"/>
    <x v="1"/>
    <x v="0"/>
    <d v="2017-12-27T00:00:00"/>
    <d v="2017-12-27T00:00:00"/>
    <x v="1"/>
  </r>
  <r>
    <s v="SLMAVC01"/>
    <s v="MAUA"/>
    <s v="Q4"/>
    <n v="11"/>
    <s v="Q4"/>
    <x v="84"/>
    <x v="0"/>
    <d v="2017-12-11T00:00:00"/>
    <d v="2017-12-13T00:00:00"/>
    <x v="3"/>
  </r>
  <r>
    <s v="SLSBCT02"/>
    <s v="SAO BERNARDO DO CAMPO"/>
    <s v="Q4"/>
    <n v="11"/>
    <s v="Q4"/>
    <x v="10"/>
    <x v="0"/>
    <d v="2017-12-18T00:00:00"/>
    <d v="2017-12-20T00:00:00"/>
    <x v="3"/>
  </r>
  <r>
    <s v="SP3229"/>
    <s v="SAO PAULO"/>
    <s v="Q1"/>
    <n v="11"/>
    <s v="Q1"/>
    <x v="2"/>
    <x v="0"/>
    <d v="2017-12-29T00:00:00"/>
    <d v="2018-01-05T00:00:00"/>
    <x v="2"/>
  </r>
  <r>
    <s v="SLSBJG01"/>
    <s v="SAO BERNARDO DO CAMPO"/>
    <s v="Q4"/>
    <n v="11"/>
    <s v="Q4"/>
    <x v="10"/>
    <x v="0"/>
    <d v="2017-12-18T00:00:00"/>
    <d v="2017-12-20T00:00:00"/>
    <x v="3"/>
  </r>
  <r>
    <s v="SP3411"/>
    <s v="SAO PAULO"/>
    <s v="Q1"/>
    <n v="11"/>
    <s v="Q1"/>
    <x v="2"/>
    <x v="0"/>
    <d v="2017-12-27T00:00:00"/>
    <d v="2017-12-27T00:00:00"/>
    <x v="2"/>
  </r>
  <r>
    <s v="SP3451"/>
    <s v="SAO PAULO"/>
    <s v="Q1"/>
    <n v="11"/>
    <s v="Q1"/>
    <x v="2"/>
    <x v="0"/>
    <d v="2017-12-21T00:00:00"/>
    <d v="2017-12-27T00:00:00"/>
    <x v="2"/>
  </r>
  <r>
    <s v="SP3452"/>
    <s v="SAO PAULO"/>
    <s v="Q1"/>
    <n v="11"/>
    <s v="Q1"/>
    <x v="2"/>
    <x v="0"/>
    <d v="2017-12-29T00:00:00"/>
    <d v="2018-01-02T00:00:00"/>
    <x v="2"/>
  </r>
  <r>
    <s v="SP3512"/>
    <s v="SAO PAULO"/>
    <s v="Q1"/>
    <n v="11"/>
    <s v="Q1"/>
    <x v="2"/>
    <x v="0"/>
    <d v="2017-12-11T00:00:00"/>
    <d v="2018-01-05T00:00:00"/>
    <x v="2"/>
  </r>
  <r>
    <s v="SI3326"/>
    <s v="IGUAPE"/>
    <s v="STS"/>
    <n v="13"/>
    <s v="STS"/>
    <x v="75"/>
    <x v="0"/>
    <d v="2017-12-20T00:00:00"/>
    <d v="2018-01-05T00:00:00"/>
    <x v="5"/>
  </r>
  <r>
    <s v="SPZ999"/>
    <s v="SANTOS"/>
    <s v="STS"/>
    <n v="13"/>
    <s v="STS"/>
    <x v="85"/>
    <x v="0"/>
    <d v="2017-12-18T00:00:00"/>
    <d v="2018-01-05T00:00:00"/>
    <x v="5"/>
  </r>
  <r>
    <s v="SLSIX381"/>
    <s v="SANTOS"/>
    <s v="STS"/>
    <n v="13"/>
    <s v="STS"/>
    <x v="85"/>
    <x v="0"/>
    <d v="2017-12-18T00:00:00"/>
    <d v="2018-01-05T00:00:00"/>
    <x v="5"/>
  </r>
  <r>
    <s v="SI3371"/>
    <s v="SAO VICENTE"/>
    <s v="STS"/>
    <n v="13"/>
    <s v="STS"/>
    <x v="76"/>
    <x v="0"/>
    <d v="2018-01-04T00:00:00"/>
    <d v="2018-01-05T00:00:00"/>
    <x v="5"/>
  </r>
  <r>
    <s v="SI3373"/>
    <s v="SAO VICENTE"/>
    <s v="STS"/>
    <n v="13"/>
    <s v="STS"/>
    <x v="76"/>
    <x v="0"/>
    <d v="2018-01-04T00:00:00"/>
    <d v="2018-01-05T00:00:00"/>
    <x v="5"/>
  </r>
  <r>
    <s v="COJS02"/>
    <s v="COTIA"/>
    <s v="Q2"/>
    <n v="11"/>
    <s v="Q2"/>
    <x v="3"/>
    <x v="0"/>
    <d v="2018-01-04T00:00:00"/>
    <d v="2018-01-05T00:00:00"/>
    <x v="1"/>
  </r>
  <r>
    <s v="ITSL01"/>
    <s v="ITU"/>
    <s v="Q2"/>
    <n v="11"/>
    <s v="Q2"/>
    <x v="7"/>
    <x v="0"/>
    <d v="2017-12-28T00:00:00"/>
    <d v="2018-01-05T00:00:00"/>
    <x v="1"/>
  </r>
  <r>
    <s v="SLSPIA14"/>
    <s v="SAO PAULO"/>
    <s v="Q1"/>
    <n v="11"/>
    <s v="Q1"/>
    <x v="6"/>
    <x v="0"/>
    <d v="2017-12-27T00:00:00"/>
    <d v="2017-12-27T00:00:00"/>
    <x v="2"/>
  </r>
  <r>
    <s v="SACM02"/>
    <s v="SANTO ANDRE"/>
    <s v="Q4"/>
    <n v="11"/>
    <s v="Q4"/>
    <x v="73"/>
    <x v="0"/>
    <d v="2017-12-12T00:00:00"/>
    <d v="2017-12-13T00:00:00"/>
    <x v="3"/>
  </r>
  <r>
    <s v="SAHT01"/>
    <s v="SANTO ANDRE"/>
    <s v="Q4"/>
    <n v="11"/>
    <s v="Q4"/>
    <x v="9"/>
    <x v="0"/>
    <d v="2017-12-20T00:00:00"/>
    <d v="2017-12-20T00:00:00"/>
    <x v="3"/>
  </r>
  <r>
    <s v="SAJL01"/>
    <s v="SANTO ANDRE"/>
    <s v="Q4"/>
    <n v="11"/>
    <s v="Q4"/>
    <x v="73"/>
    <x v="0"/>
    <d v="2017-12-15T00:00:00"/>
    <d v="2017-12-20T00:00:00"/>
    <x v="3"/>
  </r>
  <r>
    <s v="SAJL02"/>
    <s v="SANTO ANDRE"/>
    <s v="Q4"/>
    <n v="11"/>
    <s v="Q4"/>
    <x v="9"/>
    <x v="0"/>
    <d v="2017-12-26T00:00:00"/>
    <d v="2017-12-27T00:00:00"/>
    <x v="3"/>
  </r>
  <r>
    <s v="SAJR02"/>
    <s v="SANTO ANDRE"/>
    <s v="Q4"/>
    <n v="11"/>
    <s v="Q4"/>
    <x v="9"/>
    <x v="0"/>
    <d v="2017-12-26T00:00:00"/>
    <d v="2018-01-05T00:00:00"/>
    <x v="3"/>
  </r>
  <r>
    <s v="SAVS01"/>
    <s v="SANTO ANDRE"/>
    <s v="Q4"/>
    <n v="11"/>
    <s v="Q4"/>
    <x v="9"/>
    <x v="0"/>
    <d v="2017-12-28T00:00:00"/>
    <d v="2018-01-05T00:00:00"/>
    <x v="3"/>
  </r>
  <r>
    <s v="SBCT01"/>
    <s v="SAO BERNARDO DO CAMPO"/>
    <s v="Q4"/>
    <n v="11"/>
    <s v="Q4"/>
    <x v="10"/>
    <x v="0"/>
    <d v="2018-01-04T00:00:00"/>
    <d v="2018-01-05T00:00:00"/>
    <x v="3"/>
  </r>
  <r>
    <s v="SBFZ04"/>
    <s v="SAO BERNARDO DO CAMPO"/>
    <s v="Q4"/>
    <n v="11"/>
    <s v="Q4"/>
    <x v="10"/>
    <x v="0"/>
    <d v="2017-12-26T00:00:00"/>
    <d v="2018-01-05T00:00:00"/>
    <x v="3"/>
  </r>
  <r>
    <s v="SBJM03"/>
    <s v="SAO BERNARDO DO CAMPO"/>
    <s v="Q4"/>
    <n v="11"/>
    <s v="Q4"/>
    <x v="10"/>
    <x v="0"/>
    <d v="2017-12-29T00:00:00"/>
    <d v="2018-01-05T00:00:00"/>
    <x v="3"/>
  </r>
  <r>
    <s v="SBMN03"/>
    <s v="SAO BERNARDO DO CAMPO"/>
    <s v="Q4"/>
    <n v="11"/>
    <s v="Q4"/>
    <x v="10"/>
    <x v="0"/>
    <d v="2017-12-15T00:00:00"/>
    <d v="2017-12-27T00:00:00"/>
    <x v="3"/>
  </r>
  <r>
    <s v="SBVL03"/>
    <s v="SAO BERNARDO DO CAMPO"/>
    <s v="Q4"/>
    <n v="11"/>
    <s v="Q4"/>
    <x v="10"/>
    <x v="0"/>
    <d v="2017-12-11T00:00:00"/>
    <d v="2017-12-13T00:00:00"/>
    <x v="3"/>
  </r>
  <r>
    <s v="SBVM01"/>
    <s v="SAO BERNARDO DO CAMPO"/>
    <s v="Q4"/>
    <n v="11"/>
    <s v="Q4"/>
    <x v="10"/>
    <x v="0"/>
    <d v="2017-12-11T00:00:00"/>
    <d v="2017-12-13T00:00:00"/>
    <x v="3"/>
  </r>
  <r>
    <s v="SCSA02"/>
    <s v="SAO CAETANO DO SUL"/>
    <s v="Q4"/>
    <n v="11"/>
    <s v="Q4"/>
    <x v="73"/>
    <x v="0"/>
    <d v="2017-12-18T00:00:00"/>
    <d v="2017-12-20T00:00:00"/>
    <x v="3"/>
  </r>
  <r>
    <s v="SCSP05"/>
    <s v="SAO CAETANO DO SUL"/>
    <s v="Q4"/>
    <n v="11"/>
    <s v="Q4"/>
    <x v="73"/>
    <x v="0"/>
    <d v="2017-12-15T00:00:00"/>
    <d v="2017-12-20T00:00:00"/>
    <x v="3"/>
  </r>
  <r>
    <s v="SLSPJH03"/>
    <s v="ITAQUAQUECETUBA"/>
    <s v="Q1"/>
    <n v="11"/>
    <s v="Q1"/>
    <x v="20"/>
    <x v="0"/>
    <d v="2017-12-12T00:00:00"/>
    <d v="2017-12-13T00:00:00"/>
    <x v="2"/>
  </r>
  <r>
    <s v="SLSPCD09"/>
    <s v="SAO PAULO"/>
    <s v="Q3"/>
    <n v="11"/>
    <s v="Q3"/>
    <x v="16"/>
    <x v="0"/>
    <s v="DESATIVADO"/>
    <d v="2018-01-05T00:00:00"/>
    <x v="4"/>
  </r>
  <r>
    <s v="SLSPFO04"/>
    <s v="SAO PAULO"/>
    <s v="Q2"/>
    <n v="11"/>
    <s v="Q2"/>
    <x v="7"/>
    <x v="0"/>
    <d v="2017-12-12T00:00:00"/>
    <d v="2017-12-13T00:00:00"/>
    <x v="1"/>
  </r>
  <r>
    <s v="SLSPSL03"/>
    <s v="SAO PAULO"/>
    <s v="Q1"/>
    <n v="11"/>
    <s v="Q1"/>
    <x v="6"/>
    <x v="0"/>
    <d v="2017-12-12T00:00:00"/>
    <d v="2017-12-13T00:00:00"/>
    <x v="2"/>
  </r>
  <r>
    <s v="SLSPGR04"/>
    <s v="SAO PAULO"/>
    <s v="Q3"/>
    <n v="11"/>
    <s v="Q3"/>
    <x v="16"/>
    <x v="0"/>
    <d v="2017-12-11T00:00:00"/>
    <d v="2017-12-13T00:00:00"/>
    <x v="4"/>
  </r>
  <r>
    <s v="SLSPGR06"/>
    <s v="SAO PAULO"/>
    <s v="Q3"/>
    <n v="11"/>
    <s v="Q3"/>
    <x v="16"/>
    <x v="0"/>
    <d v="2017-12-20T00:00:00"/>
    <d v="2017-12-27T00:00:00"/>
    <x v="4"/>
  </r>
  <r>
    <s v="SLSPIB05"/>
    <s v="SAO PAULO"/>
    <s v="Q3"/>
    <n v="11"/>
    <s v="Q3"/>
    <x v="11"/>
    <x v="0"/>
    <d v="2017-12-11T00:00:00"/>
    <d v="2017-12-13T00:00:00"/>
    <x v="4"/>
  </r>
  <r>
    <s v="SLSPIB17"/>
    <s v="SAO PAULO"/>
    <s v="Q3"/>
    <n v="11"/>
    <s v="Q3"/>
    <x v="12"/>
    <x v="0"/>
    <d v="2017-12-12T00:00:00"/>
    <d v="2017-12-13T00:00:00"/>
    <x v="4"/>
  </r>
  <r>
    <s v="SLSPIB19"/>
    <s v="SAO PAULO"/>
    <s v="Q3"/>
    <n v="11"/>
    <s v="Q3"/>
    <x v="12"/>
    <x v="0"/>
    <d v="2017-12-12T00:00:00"/>
    <d v="2018-01-05T00:00:00"/>
    <x v="4"/>
  </r>
  <r>
    <s v="SLSPJN01"/>
    <s v="SAO PAULO"/>
    <s v="Q3"/>
    <n v="11"/>
    <s v="Q3"/>
    <x v="11"/>
    <x v="0"/>
    <d v="2017-12-26T00:00:00"/>
    <d v="2018-01-02T00:00:00"/>
    <x v="4"/>
  </r>
  <r>
    <s v="SI2341"/>
    <s v="SAO JOSE DOS CAMPOS"/>
    <s v="SJC"/>
    <n v="12"/>
    <m/>
    <x v="31"/>
    <x v="1"/>
    <d v="2017-11-23T00:00:00"/>
    <d v="2017-11-27T00:00:00"/>
    <x v="0"/>
  </r>
  <r>
    <s v="SI2344"/>
    <s v="SAO JOSE DOS CAMPOS"/>
    <s v="SJC"/>
    <n v="12"/>
    <m/>
    <x v="31"/>
    <x v="1"/>
    <d v="2017-11-27T00:00:00"/>
    <d v="2017-12-04T00:00:00"/>
    <x v="0"/>
  </r>
  <r>
    <s v="SI2336"/>
    <s v="SAO JOSE DOS CAMPOS"/>
    <s v="SJC"/>
    <n v="12"/>
    <m/>
    <x v="31"/>
    <x v="1"/>
    <d v="2017-11-30T00:00:00"/>
    <d v="2017-12-04T00:00:00"/>
    <x v="0"/>
  </r>
  <r>
    <s v="SI2325"/>
    <s v="SAO JOSE DOS CAMPOS"/>
    <s v="SJC"/>
    <n v="12"/>
    <m/>
    <x v="31"/>
    <x v="1"/>
    <d v="2017-11-13T00:00:00"/>
    <d v="2017-11-13T00:00:00"/>
    <x v="0"/>
  </r>
  <r>
    <s v="SI2326"/>
    <s v="SAO JOSE DOS CAMPOS"/>
    <s v="SJC"/>
    <n v="12"/>
    <m/>
    <x v="31"/>
    <x v="1"/>
    <d v="2017-11-23T00:00:00"/>
    <d v="2017-12-04T00:00:00"/>
    <x v="0"/>
  </r>
  <r>
    <s v="SI2331"/>
    <s v="SAO JOSE DOS CAMPOS"/>
    <s v="SJC"/>
    <n v="12"/>
    <m/>
    <x v="31"/>
    <x v="1"/>
    <d v="2017-11-23T00:00:00"/>
    <d v="2017-12-04T00:00:00"/>
    <x v="0"/>
  </r>
  <r>
    <s v="SI2327"/>
    <s v="SAO JOSE DOS CAMPOS"/>
    <s v="SJC"/>
    <n v="12"/>
    <m/>
    <x v="31"/>
    <x v="1"/>
    <d v="2017-11-13T00:00:00"/>
    <d v="2017-11-13T00:00:00"/>
    <x v="0"/>
  </r>
  <r>
    <s v="SI2328"/>
    <s v="SAO JOSE DOS CAMPOS"/>
    <s v="SJC"/>
    <n v="12"/>
    <m/>
    <x v="31"/>
    <x v="1"/>
    <d v="2017-11-24T00:00:00"/>
    <d v="2017-11-27T00:00:00"/>
    <x v="0"/>
  </r>
  <r>
    <s v="SI2350"/>
    <s v="SAO JOSE DOS CAMPOS"/>
    <s v="SJC"/>
    <n v="12"/>
    <m/>
    <x v="31"/>
    <x v="1"/>
    <d v="2017-11-24T00:00:00"/>
    <d v="2017-12-04T00:00:00"/>
    <x v="0"/>
  </r>
  <r>
    <s v="SI2301"/>
    <s v="SAO JOSE DOS CAMPOS"/>
    <s v="SJC"/>
    <n v="12"/>
    <m/>
    <x v="31"/>
    <x v="1"/>
    <d v="2017-11-13T00:00:00"/>
    <d v="2017-11-13T00:00:00"/>
    <x v="0"/>
  </r>
  <r>
    <s v="SI2414"/>
    <s v="SAO SEBASTIAO"/>
    <s v="SJC"/>
    <n v="12"/>
    <m/>
    <x v="31"/>
    <x v="1"/>
    <d v="2017-11-23T00:00:00"/>
    <d v="2017-11-27T00:00:00"/>
    <x v="0"/>
  </r>
  <r>
    <s v="SI2417"/>
    <s v="SAO SEBASTIAO"/>
    <s v="SJC"/>
    <n v="12"/>
    <m/>
    <x v="31"/>
    <x v="1"/>
    <d v="2017-11-27T00:00:00"/>
    <d v="2017-12-04T00:00:00"/>
    <x v="0"/>
  </r>
  <r>
    <s v="SI2405"/>
    <s v="SAO SEBASTIAO"/>
    <s v="SJC"/>
    <n v="12"/>
    <m/>
    <x v="31"/>
    <x v="1"/>
    <d v="2017-11-23T00:00:00"/>
    <d v="2017-11-27T00:00:00"/>
    <x v="0"/>
  </r>
  <r>
    <s v="SI2402"/>
    <s v="SAO SEBASTIAO"/>
    <s v="SJC"/>
    <n v="12"/>
    <m/>
    <x v="31"/>
    <x v="1"/>
    <d v="2017-11-27T00:00:00"/>
    <d v="2017-12-04T00:00:00"/>
    <x v="0"/>
  </r>
  <r>
    <s v="SI2831"/>
    <s v="TREMEMBE"/>
    <s v="SJC"/>
    <n v="12"/>
    <m/>
    <x v="31"/>
    <x v="1"/>
    <d v="2017-11-16T00:00:00"/>
    <d v="2017-11-21T00:00:00"/>
    <x v="0"/>
  </r>
  <r>
    <s v="SI2832"/>
    <s v="TREMEMBE"/>
    <s v="SJC"/>
    <n v="12"/>
    <m/>
    <x v="31"/>
    <x v="1"/>
    <d v="2017-11-21T00:00:00"/>
    <d v="2017-11-21T00:00:00"/>
    <x v="0"/>
  </r>
  <r>
    <s v="SI2833"/>
    <s v="TREMEMBE"/>
    <s v="SJC"/>
    <n v="12"/>
    <m/>
    <x v="31"/>
    <x v="1"/>
    <d v="2017-11-10T00:00:00"/>
    <d v="2017-11-21T00:00:00"/>
    <x v="0"/>
  </r>
  <r>
    <s v="SI2812"/>
    <s v="TAUBATE"/>
    <s v="SJC"/>
    <n v="12"/>
    <m/>
    <x v="31"/>
    <x v="1"/>
    <d v="2017-11-13T00:00:00"/>
    <d v="2017-11-21T00:00:00"/>
    <x v="0"/>
  </r>
  <r>
    <s v="SI2809"/>
    <s v="TAUBATE"/>
    <s v="SJC"/>
    <n v="12"/>
    <m/>
    <x v="31"/>
    <x v="1"/>
    <d v="2017-11-14T00:00:00"/>
    <d v="2017-11-21T00:00:00"/>
    <x v="0"/>
  </r>
  <r>
    <s v="SI2810"/>
    <s v="TAUBATE"/>
    <s v="SJC"/>
    <n v="12"/>
    <m/>
    <x v="31"/>
    <x v="1"/>
    <d v="2017-11-27T00:00:00"/>
    <d v="2017-12-04T00:00:00"/>
    <x v="0"/>
  </r>
  <r>
    <s v="SI2804"/>
    <s v="TAUBATE"/>
    <s v="SJC"/>
    <n v="12"/>
    <m/>
    <x v="31"/>
    <x v="1"/>
    <d v="2017-11-21T00:00:00"/>
    <d v="2017-11-21T00:00:00"/>
    <x v="0"/>
  </r>
  <r>
    <s v="SI2805"/>
    <s v="TAUBATE"/>
    <s v="SJC"/>
    <n v="12"/>
    <m/>
    <x v="31"/>
    <x v="1"/>
    <d v="2017-11-30T00:00:00"/>
    <d v="2017-12-04T00:00:00"/>
    <x v="0"/>
  </r>
  <r>
    <s v="SI2829"/>
    <s v="TAUBATE"/>
    <s v="SJC"/>
    <n v="12"/>
    <m/>
    <x v="31"/>
    <x v="1"/>
    <d v="2017-11-20T00:00:00"/>
    <d v="2017-12-04T00:00:00"/>
    <x v="0"/>
  </r>
  <r>
    <s v="SI2852"/>
    <s v="TAUBATE"/>
    <s v="SJC"/>
    <n v="12"/>
    <m/>
    <x v="31"/>
    <x v="1"/>
    <d v="2017-11-27T00:00:00"/>
    <d v="2017-12-04T00:00:00"/>
    <x v="0"/>
  </r>
  <r>
    <s v="SI2824"/>
    <s v="TAUBATE"/>
    <s v="SJC"/>
    <n v="12"/>
    <m/>
    <x v="31"/>
    <x v="1"/>
    <d v="2017-11-13T00:00:00"/>
    <d v="2017-12-04T00:00:00"/>
    <x v="0"/>
  </r>
  <r>
    <s v="SI2825"/>
    <s v="TAUBATE"/>
    <s v="SJC"/>
    <n v="12"/>
    <m/>
    <x v="31"/>
    <x v="1"/>
    <d v="2017-11-13T00:00:00"/>
    <d v="2017-12-04T00:00:00"/>
    <x v="0"/>
  </r>
  <r>
    <s v="SI2853"/>
    <s v="TAUBATE"/>
    <s v="SJC"/>
    <n v="12"/>
    <m/>
    <x v="31"/>
    <x v="1"/>
    <d v="2017-11-20T00:00:00"/>
    <d v="2017-12-04T00:00:00"/>
    <x v="0"/>
  </r>
  <r>
    <s v="SI2827"/>
    <s v="TAUBATE"/>
    <s v="SJC"/>
    <n v="12"/>
    <m/>
    <x v="31"/>
    <x v="1"/>
    <d v="2017-11-27T00:00:00"/>
    <d v="2017-12-04T00:00:00"/>
    <x v="0"/>
  </r>
  <r>
    <s v="SI2855"/>
    <s v="TAUBATE"/>
    <s v="SJC"/>
    <n v="12"/>
    <m/>
    <x v="31"/>
    <x v="1"/>
    <d v="2017-11-27T00:00:00"/>
    <d v="2017-12-04T00:00:00"/>
    <x v="0"/>
  </r>
  <r>
    <s v="SI2828"/>
    <s v="TAUBATE"/>
    <s v="SJC"/>
    <n v="12"/>
    <m/>
    <x v="31"/>
    <x v="1"/>
    <d v="2017-11-17T00:00:00"/>
    <d v="2017-12-04T00:00:00"/>
    <x v="0"/>
  </r>
  <r>
    <s v="SI2520"/>
    <s v="UBATUBA"/>
    <s v="SJC"/>
    <n v="12"/>
    <m/>
    <x v="31"/>
    <x v="1"/>
    <d v="2017-11-21T00:00:00"/>
    <d v="2017-11-27T00:00:00"/>
    <x v="0"/>
  </r>
  <r>
    <s v="SI2519"/>
    <s v="UBATUBA"/>
    <s v="SJC"/>
    <n v="12"/>
    <m/>
    <x v="31"/>
    <x v="1"/>
    <d v="2017-11-10T00:00:00"/>
    <d v="2017-11-27T00:00:00"/>
    <x v="0"/>
  </r>
  <r>
    <s v="SI2527"/>
    <s v="UBATUBA"/>
    <s v="SJC"/>
    <n v="12"/>
    <m/>
    <x v="31"/>
    <x v="1"/>
    <d v="2017-11-21T00:00:00"/>
    <d v="2017-12-04T00:00:00"/>
    <x v="0"/>
  </r>
  <r>
    <s v="SI2532"/>
    <s v="UBATUBA"/>
    <s v="SJC"/>
    <n v="12"/>
    <m/>
    <x v="31"/>
    <x v="1"/>
    <d v="2017-11-21T00:00:00"/>
    <d v="2017-11-27T00:00:00"/>
    <x v="0"/>
  </r>
  <r>
    <s v="MLBMW01"/>
    <s v="MONTEIRO LOBATO"/>
    <s v="SJC"/>
    <n v="12"/>
    <m/>
    <x v="31"/>
    <x v="1"/>
    <d v="2017-11-23T00:00:00"/>
    <d v="2017-11-27T00:00:00"/>
    <x v="0"/>
  </r>
  <r>
    <s v="SJSDRP"/>
    <s v="SAO JOSE DOS CAMPOS"/>
    <s v="SJC"/>
    <n v="12"/>
    <m/>
    <x v="31"/>
    <x v="1"/>
    <d v="2017-11-30T00:00:00"/>
    <d v="2017-12-04T00:00:00"/>
    <x v="0"/>
  </r>
  <r>
    <s v="NNCT01"/>
    <s v="BANANAL"/>
    <s v="SJC"/>
    <n v="12"/>
    <s v="SJC"/>
    <x v="86"/>
    <x v="0"/>
    <d v="2017-12-20T00:00:00"/>
    <d v="2018-01-03T00:00:00"/>
    <x v="0"/>
  </r>
  <r>
    <s v="CGIN02"/>
    <s v="CARAGUATATUBA"/>
    <s v="SJC"/>
    <n v="12"/>
    <s v="SJC"/>
    <x v="86"/>
    <x v="0"/>
    <d v="2017-12-28T00:00:00"/>
    <d v="2018-01-03T00:00:00"/>
    <x v="0"/>
  </r>
  <r>
    <s v="CGPN01"/>
    <s v="CARAGUATATUBA"/>
    <s v="SJC"/>
    <n v="12"/>
    <s v="SJC"/>
    <x v="86"/>
    <x v="0"/>
    <d v="2017-12-28T00:00:00"/>
    <d v="2018-01-03T00:00:00"/>
    <x v="0"/>
  </r>
  <r>
    <s v="CJAB01"/>
    <s v="CAMPOS DO JORDAO"/>
    <s v="SJC"/>
    <n v="12"/>
    <s v="SJC"/>
    <x v="86"/>
    <x v="0"/>
    <d v="2017-12-26T00:00:00"/>
    <d v="2018-01-03T00:00:00"/>
    <x v="0"/>
  </r>
  <r>
    <s v="SI2317"/>
    <s v="SAO JOSE DOS CAMPOS"/>
    <s v="SJC"/>
    <n v="12"/>
    <s v="SJC"/>
    <x v="30"/>
    <x v="0"/>
    <d v="2017-12-15T00:00:00"/>
    <d v="2017-12-19T00:00:00"/>
    <x v="0"/>
  </r>
  <r>
    <s v="SI2321"/>
    <s v="SAO JOSE DOS CAMPOS"/>
    <s v="SJC"/>
    <n v="12"/>
    <s v="SJC"/>
    <x v="30"/>
    <x v="0"/>
    <d v="2017-12-15T00:00:00"/>
    <d v="2017-12-19T00:00:00"/>
    <x v="0"/>
  </r>
  <r>
    <s v="SI2319"/>
    <s v="SAO JOSE DOS CAMPOS"/>
    <s v="SJC"/>
    <n v="12"/>
    <s v="SJC"/>
    <x v="30"/>
    <x v="0"/>
    <d v="2017-12-26T00:00:00"/>
    <d v="2018-01-03T00:00:00"/>
    <x v="0"/>
  </r>
  <r>
    <s v="SI2324"/>
    <s v="SAO JOSE DOS CAMPOS"/>
    <s v="SJC"/>
    <n v="12"/>
    <s v="SJC"/>
    <x v="30"/>
    <x v="0"/>
    <d v="2017-12-12T00:00:00"/>
    <d v="2017-12-19T00:00:00"/>
    <x v="0"/>
  </r>
  <r>
    <s v="SI2342"/>
    <s v="SAO JOSE DOS CAMPOS"/>
    <s v="SJC"/>
    <n v="12"/>
    <s v="SJC"/>
    <x v="31"/>
    <x v="0"/>
    <d v="2017-12-11T00:00:00"/>
    <d v="2017-12-12T00:00:00"/>
    <x v="0"/>
  </r>
  <r>
    <s v="SI2330"/>
    <s v="SAO JOSE DOS CAMPOS"/>
    <s v="SJC"/>
    <n v="12"/>
    <s v="SJC"/>
    <x v="30"/>
    <x v="0"/>
    <d v="2017-12-28T00:00:00"/>
    <d v="2018-01-03T00:00:00"/>
    <x v="0"/>
  </r>
  <r>
    <s v="SI2333"/>
    <s v="SAO JOSE DOS CAMPOS"/>
    <s v="SJC"/>
    <n v="12"/>
    <s v="SJC"/>
    <x v="30"/>
    <x v="0"/>
    <d v="2017-12-26T00:00:00"/>
    <d v="2018-01-03T00:00:00"/>
    <x v="0"/>
  </r>
  <r>
    <s v="SI2323"/>
    <s v="SAO JOSE DOS CAMPOS"/>
    <s v="SJC"/>
    <n v="12"/>
    <s v="SJC"/>
    <x v="30"/>
    <x v="0"/>
    <d v="2017-12-28T00:00:00"/>
    <d v="2018-01-03T00:00:00"/>
    <x v="0"/>
  </r>
  <r>
    <s v="SI2351"/>
    <s v="SAO JOSE DOS CAMPOS"/>
    <s v="SJC"/>
    <n v="12"/>
    <s v="SJC"/>
    <x v="30"/>
    <x v="0"/>
    <d v="2017-12-12T00:00:00"/>
    <d v="2017-12-19T00:00:00"/>
    <x v="0"/>
  </r>
  <r>
    <s v="SI2347"/>
    <s v="SAO JOSE DOS CAMPOS"/>
    <s v="SJC"/>
    <n v="12"/>
    <s v="SJC"/>
    <x v="30"/>
    <x v="0"/>
    <d v="2017-12-15T00:00:00"/>
    <d v="2017-12-19T00:00:00"/>
    <x v="0"/>
  </r>
  <r>
    <s v="SI2356"/>
    <s v="SAO JOSE DOS CAMPOS"/>
    <s v="SJC"/>
    <n v="12"/>
    <s v="SJC"/>
    <x v="31"/>
    <x v="0"/>
    <d v="2017-12-26T00:00:00"/>
    <d v="2018-01-03T00:00:00"/>
    <x v="0"/>
  </r>
  <r>
    <s v="SI2361"/>
    <s v="SAO JOSE DOS CAMPOS"/>
    <s v="SJC"/>
    <n v="12"/>
    <s v="SJC"/>
    <x v="30"/>
    <x v="0"/>
    <d v="2017-12-20T00:00:00"/>
    <d v="2017-12-27T00:00:00"/>
    <x v="0"/>
  </r>
  <r>
    <s v="SLSP065M"/>
    <s v="SÃO PAULO"/>
    <s v="STS"/>
    <n v="13"/>
    <s v="STS"/>
    <x v="87"/>
    <x v="0"/>
    <m/>
    <m/>
    <x v="5"/>
  </r>
  <r>
    <s v="SI2923"/>
    <s v="SAO JOSE DOS CAMPOS"/>
    <s v="SJC"/>
    <n v="12"/>
    <s v="SJC"/>
    <x v="30"/>
    <x v="0"/>
    <d v="2017-12-15T00:00:00"/>
    <d v="2017-12-19T00:00:00"/>
    <x v="0"/>
  </r>
  <r>
    <s v="SI2924"/>
    <s v="SAO JOSE DOS CAMPOS"/>
    <s v="SJC"/>
    <n v="12"/>
    <s v="SJC"/>
    <x v="30"/>
    <x v="0"/>
    <d v="2017-12-20T00:00:00"/>
    <d v="2017-12-27T00:00:00"/>
    <x v="0"/>
  </r>
  <r>
    <s v="SI2925"/>
    <s v="SAO JOSE DOS CAMPOS"/>
    <s v="SJC"/>
    <n v="12"/>
    <s v="SJC"/>
    <x v="30"/>
    <x v="0"/>
    <d v="2017-12-20T00:00:00"/>
    <d v="2017-12-27T00:00:00"/>
    <x v="0"/>
  </r>
  <r>
    <s v="SI2926"/>
    <s v="SAO JOSE DOS CAMPOS"/>
    <s v="SJC"/>
    <n v="12"/>
    <s v="SJC"/>
    <x v="31"/>
    <x v="0"/>
    <d v="2017-12-12T00:00:00"/>
    <d v="2017-12-19T00:00:00"/>
    <x v="0"/>
  </r>
  <r>
    <s v="SI2932"/>
    <s v="SAO JOSE DOS CAMPOS"/>
    <s v="SJC"/>
    <n v="12"/>
    <s v="SJC"/>
    <x v="31"/>
    <x v="0"/>
    <d v="2017-12-12T00:00:00"/>
    <d v="2017-12-19T00:00:00"/>
    <x v="0"/>
  </r>
  <r>
    <s v="SI2936"/>
    <s v="SAO JOSE DOS CAMPOS"/>
    <s v="SJC"/>
    <n v="12"/>
    <s v="SJC"/>
    <x v="31"/>
    <x v="0"/>
    <d v="2017-12-20T00:00:00"/>
    <d v="2018-01-03T00:00:00"/>
    <x v="0"/>
  </r>
  <r>
    <s v="SI2412"/>
    <s v="SAO SEBASTIAO"/>
    <s v="SJC"/>
    <n v="12"/>
    <s v="SJC"/>
    <x v="88"/>
    <x v="0"/>
    <d v="2017-12-20T00:00:00"/>
    <d v="2018-01-03T00:00:00"/>
    <x v="0"/>
  </r>
  <r>
    <s v="SI2415"/>
    <s v="SAO SEBASTIAO"/>
    <s v="SJC"/>
    <n v="12"/>
    <s v="SJC"/>
    <x v="88"/>
    <x v="0"/>
    <d v="2017-12-15T00:00:00"/>
    <d v="2018-01-03T00:00:00"/>
    <x v="0"/>
  </r>
  <r>
    <s v="SI2416"/>
    <s v="SAO SEBASTIAO"/>
    <s v="SJC"/>
    <n v="12"/>
    <s v="SJC"/>
    <x v="88"/>
    <x v="0"/>
    <d v="2017-12-28T00:00:00"/>
    <d v="2018-01-03T00:00:00"/>
    <x v="0"/>
  </r>
  <r>
    <s v="SI2413"/>
    <s v="SAO SEBASTIAO"/>
    <s v="SJC"/>
    <n v="12"/>
    <s v="SJC"/>
    <x v="88"/>
    <x v="0"/>
    <d v="2017-12-28T00:00:00"/>
    <d v="2018-01-03T00:00:00"/>
    <x v="0"/>
  </r>
  <r>
    <s v="SI2403"/>
    <s v="SAO SEBASTIAO"/>
    <s v="SJC"/>
    <n v="12"/>
    <s v="SJC"/>
    <x v="88"/>
    <x v="0"/>
    <d v="2017-12-28T00:00:00"/>
    <d v="2018-01-03T00:00:00"/>
    <x v="0"/>
  </r>
  <r>
    <s v="SI2406"/>
    <s v="SAO SEBASTIAO"/>
    <s v="SJC"/>
    <n v="12"/>
    <s v="SJC"/>
    <x v="86"/>
    <x v="0"/>
    <d v="2017-12-28T00:00:00"/>
    <d v="2018-01-03T00:00:00"/>
    <x v="0"/>
  </r>
  <r>
    <s v="SI2408"/>
    <s v="SAO SEBASTIAO"/>
    <s v="SJC"/>
    <n v="12"/>
    <s v="SJC"/>
    <x v="89"/>
    <x v="0"/>
    <d v="2017-12-28T00:00:00"/>
    <d v="2018-01-03T00:00:00"/>
    <x v="0"/>
  </r>
  <r>
    <s v="SI2411"/>
    <s v="SAO SEBASTIAO"/>
    <s v="SJC"/>
    <n v="12"/>
    <s v="SJC"/>
    <x v="88"/>
    <x v="0"/>
    <d v="2017-12-20T00:00:00"/>
    <d v="2018-01-03T00:00:00"/>
    <x v="0"/>
  </r>
  <r>
    <s v="SI2504"/>
    <s v="UBATUBA"/>
    <s v="SJC"/>
    <n v="12"/>
    <s v="SJC"/>
    <x v="89"/>
    <x v="0"/>
    <d v="2017-12-20T00:00:00"/>
    <d v="2018-01-03T00:00:00"/>
    <x v="0"/>
  </r>
  <r>
    <s v="SLSPMR10"/>
    <s v="SAO PAULO"/>
    <s v="Q3"/>
    <n v="11"/>
    <s v="Q3"/>
    <x v="12"/>
    <x v="0"/>
    <d v="2017-12-18T00:00:00"/>
    <d v="2017-12-20T00:00:00"/>
    <x v="4"/>
  </r>
  <r>
    <s v="SLSPMR11"/>
    <s v="SAO PAULO"/>
    <s v="Q3"/>
    <n v="11"/>
    <s v="Q3"/>
    <x v="12"/>
    <x v="0"/>
    <d v="2017-12-18T00:00:00"/>
    <d v="2017-12-20T00:00:00"/>
    <x v="4"/>
  </r>
  <r>
    <s v="SLSPPD01"/>
    <s v="SAO PAULO"/>
    <s v="Q3"/>
    <n v="11"/>
    <s v="Q3"/>
    <x v="16"/>
    <x v="0"/>
    <d v="2017-12-26T00:00:00"/>
    <d v="2017-12-27T00:00:00"/>
    <x v="4"/>
  </r>
  <r>
    <s v="SLSPPN01"/>
    <s v="SAO PAULO"/>
    <s v="Q3"/>
    <n v="11"/>
    <s v="Q3"/>
    <x v="11"/>
    <x v="0"/>
    <d v="2017-12-12T00:00:00"/>
    <d v="2017-12-13T00:00:00"/>
    <x v="4"/>
  </r>
  <r>
    <s v="SLSBMN05"/>
    <s v="SAO BERNARDO DO CAMPO"/>
    <s v="Q4"/>
    <n v="11"/>
    <s v="Q4"/>
    <x v="10"/>
    <x v="0"/>
    <d v="2017-12-12T00:00:00"/>
    <d v="2017-12-13T00:00:00"/>
    <x v="3"/>
  </r>
  <r>
    <s v="SP8152"/>
    <s v="SANTO ANDRE"/>
    <s v="Q4"/>
    <n v="11"/>
    <s v="Q4"/>
    <x v="9"/>
    <x v="0"/>
    <d v="2017-12-18T00:00:00"/>
    <d v="2017-12-20T00:00:00"/>
    <x v="3"/>
  </r>
  <r>
    <s v="SLSPSM14"/>
    <s v="SAO PAULO"/>
    <s v="Q3"/>
    <n v="11"/>
    <s v="Q3"/>
    <x v="12"/>
    <x v="0"/>
    <d v="2017-12-27T00:00:00"/>
    <d v="2018-01-05T00:00:00"/>
    <x v="4"/>
  </r>
  <r>
    <s v="SLSPSO03"/>
    <s v="SAO PAULO"/>
    <s v="Q3"/>
    <n v="11"/>
    <s v="Q3"/>
    <x v="16"/>
    <x v="0"/>
    <d v="2017-12-26T00:00:00"/>
    <d v="2017-12-27T00:00:00"/>
    <x v="4"/>
  </r>
  <r>
    <s v="SLMCVM02"/>
    <s v="MOGI DAS CRUZES"/>
    <s v="Q1"/>
    <n v="11"/>
    <s v="Q1"/>
    <x v="5"/>
    <x v="0"/>
    <d v="2017-12-12T00:00:00"/>
    <d v="2017-12-13T00:00:00"/>
    <x v="2"/>
  </r>
  <r>
    <s v="SLSAVB03"/>
    <s v="SANTO ANDRE"/>
    <s v="Q4"/>
    <n v="11"/>
    <s v="Q4"/>
    <x v="73"/>
    <x v="0"/>
    <d v="2017-12-18T00:00:00"/>
    <d v="2017-12-27T00:00:00"/>
    <x v="3"/>
  </r>
  <r>
    <s v="SI3029"/>
    <s v="SANTOS"/>
    <s v="STS"/>
    <n v="13"/>
    <s v="STS"/>
    <x v="78"/>
    <x v="0"/>
    <d v="2017-12-18T00:00:00"/>
    <d v="2018-01-05T00:00:00"/>
    <x v="5"/>
  </r>
  <r>
    <s v="SI3370"/>
    <s v="SAO VICENTE"/>
    <s v="STS"/>
    <n v="13"/>
    <s v="STS"/>
    <x v="81"/>
    <x v="0"/>
    <d v="2017-12-20T00:00:00"/>
    <d v="2017-12-27T00:00:00"/>
    <x v="5"/>
  </r>
  <r>
    <s v="JNJD01"/>
    <s v="JUNDIAI"/>
    <s v="JAI"/>
    <s v="JAI"/>
    <s v="JAI"/>
    <x v="14"/>
    <x v="0"/>
    <d v="2017-12-20T00:00:00"/>
    <d v="2017-12-20T00:00:00"/>
    <x v="6"/>
  </r>
  <r>
    <s v="IPRV01"/>
    <s v="COTIA"/>
    <s v="Q2"/>
    <n v="11"/>
    <s v="Q2"/>
    <x v="3"/>
    <x v="0"/>
    <d v="2017-12-20T00:00:00"/>
    <d v="2017-12-27T00:00:00"/>
    <x v="1"/>
  </r>
  <r>
    <s v="IQTP01"/>
    <s v="ITAQUAQUECETUBA"/>
    <s v="Q1"/>
    <n v="11"/>
    <s v="Q1"/>
    <x v="5"/>
    <x v="0"/>
    <d v="2017-12-11T00:00:00"/>
    <d v="2017-12-13T00:00:00"/>
    <x v="2"/>
  </r>
  <r>
    <s v="IPNI02"/>
    <s v="ITAPEVI"/>
    <s v="Q2"/>
    <n v="11"/>
    <s v="Q2"/>
    <x v="3"/>
    <x v="0"/>
    <d v="2017-12-12T00:00:00"/>
    <d v="2017-12-27T00:00:00"/>
    <x v="1"/>
  </r>
  <r>
    <s v="JDJA01"/>
    <s v="JANDIRA"/>
    <s v="Q2"/>
    <n v="11"/>
    <s v="Q2"/>
    <x v="3"/>
    <x v="0"/>
    <d v="2017-12-12T00:00:00"/>
    <d v="2017-12-20T00:00:00"/>
    <x v="1"/>
  </r>
  <r>
    <s v="SLSPIB02"/>
    <s v="SAO PAULO"/>
    <s v="Q3"/>
    <n v="11"/>
    <s v="Q3"/>
    <x v="11"/>
    <x v="0"/>
    <d v="2017-12-11T00:00:00"/>
    <d v="2017-12-13T00:00:00"/>
    <x v="4"/>
  </r>
  <r>
    <s v="SLSPIB07"/>
    <s v="SAO PAULO"/>
    <s v="Q3"/>
    <n v="11"/>
    <s v="Q3"/>
    <x v="11"/>
    <x v="0"/>
    <d v="2017-12-20T00:00:00"/>
    <d v="2018-01-02T00:00:00"/>
    <x v="4"/>
  </r>
  <r>
    <s v="SLSPIB10"/>
    <s v="SAO PAULO"/>
    <s v="Q3"/>
    <n v="11"/>
    <s v="Q3"/>
    <x v="11"/>
    <x v="0"/>
    <d v="2017-12-12T00:00:00"/>
    <d v="2018-01-02T00:00:00"/>
    <x v="4"/>
  </r>
  <r>
    <s v="SLSPJQ11"/>
    <s v="SAO PAULO"/>
    <s v="Q3"/>
    <n v="11"/>
    <s v="Q3"/>
    <x v="16"/>
    <x v="0"/>
    <d v="2017-12-18T00:00:00"/>
    <d v="2017-12-20T00:00:00"/>
    <x v="4"/>
  </r>
  <r>
    <s v="SLSPMM11"/>
    <s v="SAO PAULO"/>
    <s v="Q3"/>
    <n v="11"/>
    <s v="Q3"/>
    <x v="16"/>
    <x v="0"/>
    <d v="2017-12-13T00:00:00"/>
    <d v="2017-12-13T00:00:00"/>
    <x v="4"/>
  </r>
  <r>
    <s v="SLSPMM12"/>
    <s v="SAO PAULO"/>
    <s v="Q3"/>
    <n v="11"/>
    <s v="Q3"/>
    <x v="16"/>
    <x v="0"/>
    <d v="2017-12-18T00:00:00"/>
    <d v="2017-12-20T00:00:00"/>
    <x v="4"/>
  </r>
  <r>
    <s v="SLSPMR12"/>
    <s v="SAO PAULO"/>
    <s v="Q3"/>
    <n v="11"/>
    <s v="Q3"/>
    <x v="12"/>
    <x v="0"/>
    <d v="2017-12-12T00:00:00"/>
    <d v="2018-01-02T00:00:00"/>
    <x v="4"/>
  </r>
  <r>
    <s v="SLSPPA01"/>
    <s v="SAO PAULO"/>
    <s v="Q3"/>
    <n v="11"/>
    <s v="Q3"/>
    <x v="16"/>
    <x v="0"/>
    <d v="2017-12-26T00:00:00"/>
    <d v="2018-01-02T00:00:00"/>
    <x v="4"/>
  </r>
  <r>
    <s v="SLSPPA02"/>
    <s v="SAO PAULO"/>
    <s v="Q3"/>
    <n v="11"/>
    <s v="Q3"/>
    <x v="16"/>
    <x v="0"/>
    <d v="2017-12-26T00:00:00"/>
    <d v="2018-01-02T00:00:00"/>
    <x v="4"/>
  </r>
  <r>
    <s v="SLSPPN05"/>
    <s v="SAO PAULO"/>
    <s v="Q3"/>
    <n v="11"/>
    <s v="Q3"/>
    <x v="11"/>
    <x v="0"/>
    <d v="2017-12-18T00:00:00"/>
    <d v="2017-12-20T00:00:00"/>
    <x v="4"/>
  </r>
  <r>
    <s v="SP8060"/>
    <s v="SAO BERNARDO DO CAMPO"/>
    <s v="Q4"/>
    <n v="11"/>
    <s v="Q4"/>
    <x v="10"/>
    <x v="0"/>
    <d v="2017-12-11T00:00:00"/>
    <d v="2017-12-13T00:00:00"/>
    <x v="3"/>
  </r>
  <r>
    <s v="SLSPSD10"/>
    <s v="SAO PAULO"/>
    <s v="Q4"/>
    <n v="11"/>
    <s v="Q4"/>
    <x v="73"/>
    <x v="0"/>
    <d v="2017-12-28T00:00:00"/>
    <d v="2018-01-02T00:00:00"/>
    <x v="3"/>
  </r>
  <r>
    <s v="SP8219"/>
    <s v="SAO CAETANO DO SUL"/>
    <s v="Q4"/>
    <n v="11"/>
    <s v="Q4"/>
    <x v="73"/>
    <x v="0"/>
    <d v="2017-12-18T00:00:00"/>
    <d v="2017-12-20T00:00:00"/>
    <x v="3"/>
  </r>
  <r>
    <s v="GSCT01"/>
    <s v="AGUAS DE SANTA BARBARA"/>
    <s v="BRU"/>
    <n v="14"/>
    <s v="BRU"/>
    <x v="33"/>
    <x v="0"/>
    <d v="2017-12-12T00:00:00"/>
    <d v="2018-01-02T00:00:00"/>
    <x v="7"/>
  </r>
  <r>
    <s v="GSRD01"/>
    <s v="AGUAS DE SANTA BARBARA"/>
    <s v="BRU"/>
    <n v="14"/>
    <s v="BRU"/>
    <x v="33"/>
    <x v="0"/>
    <d v="2017-12-11T00:00:00"/>
    <d v="2017-12-28T00:00:00"/>
    <x v="7"/>
  </r>
  <r>
    <s v="DNCT02"/>
    <s v="ARANDU"/>
    <s v="BRU"/>
    <n v="14"/>
    <s v="BRU"/>
    <x v="33"/>
    <x v="0"/>
    <d v="2017-12-15T00:00:00"/>
    <d v="2018-01-02T00:00:00"/>
    <x v="7"/>
  </r>
  <r>
    <s v="AFCT01"/>
    <s v="AVAI"/>
    <s v="BRU"/>
    <n v="14"/>
    <s v="BRU"/>
    <x v="40"/>
    <x v="0"/>
    <d v="2017-12-15T00:00:00"/>
    <d v="2017-12-19T00:00:00"/>
    <x v="7"/>
  </r>
  <r>
    <s v="QCCT01"/>
    <s v="ALVARO DE CARVALHO"/>
    <s v="BRU"/>
    <n v="14"/>
    <s v="BRU"/>
    <x v="38"/>
    <x v="0"/>
    <d v="2017-12-18T00:00:00"/>
    <d v="2018-01-02T00:00:00"/>
    <x v="7"/>
  </r>
  <r>
    <s v="BERD01"/>
    <s v="BOFETE"/>
    <s v="BRU"/>
    <n v="14"/>
    <s v="BRU"/>
    <x v="34"/>
    <x v="0"/>
    <d v="2017-12-15T00:00:00"/>
    <d v="2017-12-18T00:00:00"/>
    <x v="7"/>
  </r>
  <r>
    <s v="OTRD01"/>
    <s v="BROTAS"/>
    <s v="BRU"/>
    <n v="14"/>
    <s v="BRU"/>
    <x v="40"/>
    <x v="0"/>
    <d v="2017-12-26T00:00:00"/>
    <d v="2018-01-02T00:00:00"/>
    <x v="7"/>
  </r>
  <r>
    <s v="OTRD02"/>
    <s v="BROTAS"/>
    <s v="BRU"/>
    <n v="14"/>
    <s v="BRU"/>
    <x v="40"/>
    <x v="0"/>
    <d v="2017-12-27T00:00:00"/>
    <d v="2018-01-02T00:00:00"/>
    <x v="7"/>
  </r>
  <r>
    <s v="BRJC01"/>
    <s v="BAURU"/>
    <s v="BRU"/>
    <n v="14"/>
    <s v="BRU"/>
    <x v="37"/>
    <x v="0"/>
    <d v="2017-12-11T00:00:00"/>
    <d v="2018-01-02T00:00:00"/>
    <x v="7"/>
  </r>
  <r>
    <s v="BRPC01"/>
    <s v="BAURU"/>
    <s v="BRU"/>
    <n v="14"/>
    <s v="BRU"/>
    <x v="37"/>
    <x v="0"/>
    <d v="2017-12-11T00:00:00"/>
    <d v="2018-01-03T00:00:00"/>
    <x v="7"/>
  </r>
  <r>
    <s v="BRST01"/>
    <s v="BAURU"/>
    <s v="BRU"/>
    <n v="14"/>
    <s v="BRU"/>
    <x v="36"/>
    <x v="0"/>
    <d v="2017-12-12T00:00:00"/>
    <d v="2018-01-04T00:00:00"/>
    <x v="7"/>
  </r>
  <r>
    <s v="BRJF02"/>
    <s v="BAURU"/>
    <s v="BRU"/>
    <n v="14"/>
    <s v="BRU"/>
    <x v="37"/>
    <x v="0"/>
    <d v="2017-12-27T00:00:00"/>
    <d v="2018-01-02T00:00:00"/>
    <x v="7"/>
  </r>
  <r>
    <s v="BRUN02"/>
    <s v="BAURU"/>
    <s v="BRU"/>
    <n v="14"/>
    <s v="BRU"/>
    <x v="36"/>
    <x v="0"/>
    <d v="2017-12-11T00:00:00"/>
    <d v="2017-12-18T00:00:00"/>
    <x v="7"/>
  </r>
  <r>
    <s v="BRBV02"/>
    <s v="BAURU"/>
    <s v="BRU"/>
    <n v="14"/>
    <s v="BRU"/>
    <x v="40"/>
    <x v="0"/>
    <d v="2017-12-15T00:00:00"/>
    <d v="2017-12-19T00:00:00"/>
    <x v="7"/>
  </r>
  <r>
    <s v="BRJN04"/>
    <s v="BAURU"/>
    <s v="BRU"/>
    <n v="14"/>
    <s v="BRU"/>
    <x v="37"/>
    <x v="0"/>
    <d v="2017-12-27T00:00:00"/>
    <d v="2018-01-02T00:00:00"/>
    <x v="7"/>
  </r>
  <r>
    <s v="BRCT02"/>
    <s v="BAURU"/>
    <s v="BRU"/>
    <n v="14"/>
    <s v="BRU"/>
    <x v="40"/>
    <x v="0"/>
    <d v="2017-12-11T00:00:00"/>
    <d v="2017-12-18T00:00:00"/>
    <x v="7"/>
  </r>
  <r>
    <s v="BULG01"/>
    <s v="BOTUCATU"/>
    <s v="BRU"/>
    <n v="14"/>
    <s v="BRU"/>
    <x v="34"/>
    <x v="0"/>
    <d v="2017-12-11T00:00:00"/>
    <d v="2017-12-11T00:00:00"/>
    <x v="7"/>
  </r>
  <r>
    <s v="CFMR01"/>
    <s v="CAFELANDIA"/>
    <s v="BRU"/>
    <n v="14"/>
    <s v="BRU"/>
    <x v="39"/>
    <x v="0"/>
    <d v="2017-12-12T00:00:00"/>
    <d v="2017-12-12T00:00:00"/>
    <x v="7"/>
  </r>
  <r>
    <s v="ONRD01"/>
    <s v="CONCHAS"/>
    <s v="BRU"/>
    <n v="14"/>
    <s v="BRU"/>
    <x v="34"/>
    <x v="0"/>
    <d v="2017-12-18T00:00:00"/>
    <d v="2017-12-21T00:00:00"/>
    <x v="7"/>
  </r>
  <r>
    <s v="ONRD02"/>
    <s v="CONCHAS"/>
    <s v="BRU"/>
    <n v="14"/>
    <s v="BRU"/>
    <x v="34"/>
    <x v="0"/>
    <d v="2017-12-18T00:00:00"/>
    <d v="2018-01-03T00:00:00"/>
    <x v="7"/>
  </r>
  <r>
    <s v="GYCT01"/>
    <s v="GUAICARA"/>
    <s v="BRU"/>
    <n v="14"/>
    <s v="BRU"/>
    <x v="38"/>
    <x v="0"/>
    <d v="2017-12-20T00:00:00"/>
    <d v="2018-01-02T00:00:00"/>
    <x v="7"/>
  </r>
  <r>
    <s v="IHCT01"/>
    <s v="ITATINGA"/>
    <s v="BRU"/>
    <n v="14"/>
    <s v="BRU"/>
    <x v="34"/>
    <x v="0"/>
    <d v="2017-12-12T00:00:00"/>
    <d v="2017-12-12T00:00:00"/>
    <x v="7"/>
  </r>
  <r>
    <s v="IHRD03"/>
    <s v="ITATINGA"/>
    <s v="BRU"/>
    <n v="14"/>
    <s v="BRU"/>
    <x v="34"/>
    <x v="0"/>
    <d v="2017-12-12T00:00:00"/>
    <d v="2017-12-12T00:00:00"/>
    <x v="7"/>
  </r>
  <r>
    <s v="IHRD04"/>
    <s v="ITATINGA"/>
    <s v="BRU"/>
    <n v="14"/>
    <s v="BRU"/>
    <x v="34"/>
    <x v="0"/>
    <d v="2017-12-15T00:00:00"/>
    <d v="2017-12-18T00:00:00"/>
    <x v="7"/>
  </r>
  <r>
    <s v="JURD04"/>
    <s v="JAU"/>
    <s v="BRU"/>
    <n v="14"/>
    <s v="BRU"/>
    <x v="37"/>
    <x v="0"/>
    <d v="2017-12-28T00:00:00"/>
    <d v="2018-01-02T00:00:00"/>
    <x v="7"/>
  </r>
  <r>
    <s v="JUBV02"/>
    <s v="JAU"/>
    <s v="BRU"/>
    <n v="14"/>
    <s v="BRU"/>
    <x v="37"/>
    <x v="0"/>
    <d v="2017-12-28T00:00:00"/>
    <d v="2018-01-03T00:00:00"/>
    <x v="7"/>
  </r>
  <r>
    <s v="JUVN02"/>
    <s v="JAU"/>
    <s v="BRU"/>
    <n v="14"/>
    <s v="BRU"/>
    <x v="36"/>
    <x v="0"/>
    <d v="2017-12-26T00:00:00"/>
    <d v="2017-12-28T00:00:00"/>
    <x v="7"/>
  </r>
  <r>
    <s v="JUSF01"/>
    <s v="JAU"/>
    <s v="BRU"/>
    <n v="14"/>
    <s v="BRU"/>
    <x v="36"/>
    <x v="0"/>
    <d v="2017-12-15T00:00:00"/>
    <d v="2018-01-02T00:00:00"/>
    <x v="7"/>
  </r>
  <r>
    <s v="LNCT02"/>
    <s v="LINS"/>
    <s v="BRU"/>
    <n v="14"/>
    <s v="BRU"/>
    <x v="39"/>
    <x v="0"/>
    <d v="2017-12-12T00:00:00"/>
    <d v="2017-12-18T00:00:00"/>
    <x v="7"/>
  </r>
  <r>
    <s v="LNJD01"/>
    <s v="LINS"/>
    <s v="BRU"/>
    <n v="14"/>
    <s v="BRU"/>
    <x v="38"/>
    <x v="0"/>
    <d v="2017-12-26T00:00:00"/>
    <d v="2018-01-03T00:00:00"/>
    <x v="7"/>
  </r>
  <r>
    <s v="MLMN01"/>
    <s v="MARILIA"/>
    <s v="BRU"/>
    <n v="14"/>
    <s v="BRU"/>
    <x v="38"/>
    <x v="0"/>
    <d v="2017-12-12T00:00:00"/>
    <d v="2017-12-28T00:00:00"/>
    <x v="7"/>
  </r>
  <r>
    <s v="MLPL02"/>
    <s v="MARILIA"/>
    <s v="BRU"/>
    <n v="14"/>
    <s v="BRU"/>
    <x v="39"/>
    <x v="0"/>
    <d v="2017-12-26T00:00:00"/>
    <d v="2018-01-02T00:00:00"/>
    <x v="7"/>
  </r>
  <r>
    <s v="MLRD03"/>
    <s v="MARILIA"/>
    <s v="BRU"/>
    <n v="14"/>
    <s v="BRU"/>
    <x v="38"/>
    <x v="0"/>
    <d v="2017-12-18T00:00:00"/>
    <d v="2018-01-03T00:00:00"/>
    <x v="7"/>
  </r>
  <r>
    <s v="MLOB01"/>
    <s v="MARILIA"/>
    <s v="BRU"/>
    <n v="14"/>
    <s v="BRU"/>
    <x v="38"/>
    <x v="0"/>
    <d v="2017-12-26T00:00:00"/>
    <d v="2018-01-02T00:00:00"/>
    <x v="7"/>
  </r>
  <r>
    <s v="OUVR01"/>
    <s v="OURINHOS"/>
    <s v="BRU"/>
    <n v="14"/>
    <s v="BRU"/>
    <x v="35"/>
    <x v="0"/>
    <d v="2017-12-11T00:00:00"/>
    <d v="2017-12-11T00:00:00"/>
    <x v="7"/>
  </r>
  <r>
    <s v="PTRD01"/>
    <s v="PIRATININGA"/>
    <s v="BRU"/>
    <n v="14"/>
    <s v="BRU"/>
    <x v="36"/>
    <x v="0"/>
    <d v="2017-12-20T00:00:00"/>
    <d v="2017-12-28T00:00:00"/>
    <x v="7"/>
  </r>
  <r>
    <s v="PMRD01"/>
    <s v="PROMISSAO"/>
    <s v="BRU"/>
    <n v="14"/>
    <s v="BRU"/>
    <x v="39"/>
    <x v="0"/>
    <d v="2017-12-12T00:00:00"/>
    <d v="2017-12-12T00:00:00"/>
    <x v="7"/>
  </r>
  <r>
    <s v="EYCT01"/>
    <s v="POMPEIA"/>
    <s v="BRU"/>
    <n v="14"/>
    <s v="BRU"/>
    <x v="35"/>
    <x v="0"/>
    <d v="2017-12-15T00:00:00"/>
    <d v="2017-12-18T00:00:00"/>
    <x v="7"/>
  </r>
  <r>
    <s v="QNCT01"/>
    <s v="QUINTANA"/>
    <s v="BRU"/>
    <n v="14"/>
    <s v="BRU"/>
    <x v="35"/>
    <x v="0"/>
    <d v="2017-12-15T00:00:00"/>
    <d v="2017-12-18T00:00:00"/>
    <x v="7"/>
  </r>
  <r>
    <s v="SI4475"/>
    <s v="UBIRAJARA"/>
    <s v="BRU"/>
    <n v="14"/>
    <s v="BRU"/>
    <x v="38"/>
    <x v="0"/>
    <d v="2017-12-12T00:00:00"/>
    <d v="2017-12-28T00:00:00"/>
    <x v="7"/>
  </r>
  <r>
    <s v="ML061R"/>
    <s v="Marília"/>
    <s v="BRU"/>
    <n v="14"/>
    <s v="BRU"/>
    <x v="90"/>
    <x v="0"/>
    <s v="DESATIVADO"/>
    <s v="DESATIVADO"/>
    <x v="7"/>
  </r>
  <r>
    <s v="LG174S"/>
    <s v="CESARIO LANGE"/>
    <s v="SOC"/>
    <n v="15"/>
    <s v="SOC"/>
    <x v="44"/>
    <x v="0"/>
    <d v="2017-12-29T00:00:00"/>
    <d v="2018-01-02T00:00:00"/>
    <x v="8"/>
  </r>
  <r>
    <s v="SI5300"/>
    <s v="APIAI"/>
    <s v="SOC"/>
    <n v="15"/>
    <s v="SOC"/>
    <x v="45"/>
    <x v="0"/>
    <d v="2017-12-13T00:00:00"/>
    <d v="2017-12-21T00:00:00"/>
    <x v="8"/>
  </r>
  <r>
    <s v="AIFC02"/>
    <s v="ALAMBARI"/>
    <s v="SOC"/>
    <n v="15"/>
    <s v="SOC"/>
    <x v="41"/>
    <x v="0"/>
    <d v="2017-12-18T00:00:00"/>
    <d v="2017-12-21T00:00:00"/>
    <x v="8"/>
  </r>
  <r>
    <s v="NGRD01"/>
    <s v="ANGATUBA"/>
    <s v="SOC"/>
    <n v="15"/>
    <s v="SOC"/>
    <x v="41"/>
    <x v="0"/>
    <d v="2017-12-13T00:00:00"/>
    <d v="2017-12-21T00:00:00"/>
    <x v="8"/>
  </r>
  <r>
    <s v="NGRD03"/>
    <s v="ANGATUBA"/>
    <s v="SOC"/>
    <n v="15"/>
    <s v="SOC"/>
    <x v="41"/>
    <x v="0"/>
    <d v="2017-12-13T00:00:00"/>
    <d v="2017-12-21T00:00:00"/>
    <x v="8"/>
  </r>
  <r>
    <s v="ASGF01"/>
    <s v="ARACOIABA DA SERRA"/>
    <s v="SOC"/>
    <n v="15"/>
    <s v="SOC"/>
    <x v="91"/>
    <x v="0"/>
    <d v="2018-01-03T00:00:00"/>
    <d v="2018-01-03T00:00:00"/>
    <x v="8"/>
  </r>
  <r>
    <s v="SI5080"/>
    <s v="BURI"/>
    <s v="SOC"/>
    <n v="15"/>
    <s v="SOC"/>
    <x v="42"/>
    <x v="0"/>
    <d v="2017-12-13T00:00:00"/>
    <d v="2018-01-04T00:00:00"/>
    <x v="8"/>
  </r>
  <r>
    <s v="LGRD02"/>
    <s v="CESARIO LANGE"/>
    <s v="SOC"/>
    <n v="15"/>
    <s v="SOC"/>
    <x v="91"/>
    <x v="0"/>
    <d v="2017-12-29T00:00:00"/>
    <d v="2018-01-02T00:00:00"/>
    <x v="8"/>
  </r>
  <r>
    <s v="SI5085"/>
    <s v="CAMPINA DO MONTE ALEGRE"/>
    <s v="SOC"/>
    <n v="15"/>
    <s v="SOC"/>
    <x v="41"/>
    <x v="0"/>
    <d v="2017-12-18T00:00:00"/>
    <d v="2017-12-21T00:00:00"/>
    <x v="8"/>
  </r>
  <r>
    <s v="GVCT01"/>
    <s v="GUAREI"/>
    <s v="SOC"/>
    <n v="15"/>
    <s v="SOC"/>
    <x v="41"/>
    <x v="0"/>
    <d v="2017-12-18T00:00:00"/>
    <d v="2017-12-21T00:00:00"/>
    <x v="8"/>
  </r>
  <r>
    <s v="IURD02"/>
    <s v="IBIUNA"/>
    <s v="SOC"/>
    <n v="15"/>
    <s v="SOC"/>
    <x v="91"/>
    <x v="0"/>
    <d v="2017-12-27T00:00:00"/>
    <d v="2017-12-28T00:00:00"/>
    <x v="8"/>
  </r>
  <r>
    <s v="IIRD05"/>
    <s v="ITAPETININGA"/>
    <s v="SOC"/>
    <n v="15"/>
    <s v="SOC"/>
    <x v="41"/>
    <x v="0"/>
    <d v="2017-12-27T00:00:00"/>
    <d v="2018-01-03T00:00:00"/>
    <x v="8"/>
  </r>
  <r>
    <s v="IIVM01"/>
    <s v="ITAPETININGA"/>
    <s v="SOC"/>
    <n v="15"/>
    <s v="SOC"/>
    <x v="41"/>
    <x v="0"/>
    <d v="2017-12-18T00:00:00"/>
    <d v="2018-01-03T00:00:00"/>
    <x v="8"/>
  </r>
  <r>
    <s v="IIVC01"/>
    <s v="ITAPETININGA"/>
    <s v="SOC"/>
    <n v="15"/>
    <s v="SOC"/>
    <x v="41"/>
    <x v="0"/>
    <d v="2017-12-26T00:00:00"/>
    <d v="2017-12-27T00:00:00"/>
    <x v="8"/>
  </r>
  <r>
    <s v="JMRD01"/>
    <s v="JUMIRIM"/>
    <s v="SOC"/>
    <n v="15"/>
    <s v="SOC"/>
    <x v="91"/>
    <x v="0"/>
    <d v="2017-12-18T00:00:00"/>
    <d v="2017-12-20T00:00:00"/>
    <x v="8"/>
  </r>
  <r>
    <s v="PZRD01"/>
    <s v="PORTO FELIZ"/>
    <s v="SOC"/>
    <n v="15"/>
    <s v="SOC"/>
    <x v="91"/>
    <x v="0"/>
    <d v="2017-12-27T00:00:00"/>
    <d v="2018-01-02T00:00:00"/>
    <x v="8"/>
  </r>
  <r>
    <s v="PZRD02"/>
    <s v="PORTO FELIZ"/>
    <s v="SOC"/>
    <n v="15"/>
    <s v="SOC"/>
    <x v="91"/>
    <x v="0"/>
    <d v="2017-12-27T00:00:00"/>
    <d v="2018-01-02T00:00:00"/>
    <x v="8"/>
  </r>
  <r>
    <s v="PZRD04"/>
    <s v="PORTO FELIZ"/>
    <s v="SOC"/>
    <n v="15"/>
    <s v="SOC"/>
    <x v="44"/>
    <x v="0"/>
    <d v="2017-12-13T00:00:00"/>
    <d v="2017-12-21T00:00:00"/>
    <x v="8"/>
  </r>
  <r>
    <s v="SI5032"/>
    <s v="SOROCABA"/>
    <s v="SOC"/>
    <n v="15"/>
    <s v="SOC"/>
    <x v="91"/>
    <x v="0"/>
    <d v="2017-12-18T00:00:00"/>
    <d v="2017-12-21T00:00:00"/>
    <x v="8"/>
  </r>
  <r>
    <s v="SI5017"/>
    <s v="SOROCABA"/>
    <s v="SOC"/>
    <n v="15"/>
    <s v="SOC"/>
    <x v="91"/>
    <x v="0"/>
    <d v="2017-12-27T00:00:00"/>
    <d v="2018-01-02T00:00:00"/>
    <x v="8"/>
  </r>
  <r>
    <s v="SOFG01"/>
    <s v="SOROCABA"/>
    <s v="SOC"/>
    <n v="15"/>
    <s v="SOC"/>
    <x v="91"/>
    <x v="0"/>
    <d v="2017-12-27T00:00:00"/>
    <d v="2018-01-02T00:00:00"/>
    <x v="8"/>
  </r>
  <r>
    <s v="SI5006"/>
    <s v="SOROCABA"/>
    <s v="SOC"/>
    <n v="15"/>
    <s v="SOC"/>
    <x v="91"/>
    <x v="0"/>
    <d v="2017-12-20T00:00:00"/>
    <d v="2018-01-03T00:00:00"/>
    <x v="8"/>
  </r>
  <r>
    <s v="SI5007"/>
    <s v="SOROCABA"/>
    <s v="SOC"/>
    <n v="15"/>
    <s v="SOC"/>
    <x v="91"/>
    <x v="0"/>
    <d v="2017-12-13T00:00:00"/>
    <d v="2017-12-21T00:00:00"/>
    <x v="8"/>
  </r>
  <r>
    <s v="SI5008"/>
    <s v="SOROCABA"/>
    <s v="SOC"/>
    <n v="15"/>
    <s v="SOC"/>
    <x v="91"/>
    <x v="0"/>
    <d v="2017-12-18T00:00:00"/>
    <d v="2017-12-21T00:00:00"/>
    <x v="8"/>
  </r>
  <r>
    <s v="SI5009"/>
    <s v="SOROCABA"/>
    <s v="SOC"/>
    <n v="15"/>
    <s v="SOC"/>
    <x v="91"/>
    <x v="0"/>
    <d v="2017-12-18T00:00:00"/>
    <d v="2018-01-03T00:00:00"/>
    <x v="8"/>
  </r>
  <r>
    <s v="SI5012"/>
    <s v="SOROCABA"/>
    <s v="SOC"/>
    <n v="15"/>
    <s v="SOC"/>
    <x v="91"/>
    <x v="0"/>
    <d v="2017-12-18T00:00:00"/>
    <d v="2017-12-21T00:00:00"/>
    <x v="8"/>
  </r>
  <r>
    <s v="SI5028"/>
    <s v="SOROCABA"/>
    <s v="SOC"/>
    <n v="15"/>
    <s v="SOC"/>
    <x v="91"/>
    <x v="0"/>
    <d v="2017-12-27T00:00:00"/>
    <d v="2017-12-28T00:00:00"/>
    <x v="8"/>
  </r>
  <r>
    <s v="SI5014"/>
    <s v="SOROCABA"/>
    <s v="SOC"/>
    <n v="15"/>
    <s v="SOC"/>
    <x v="91"/>
    <x v="0"/>
    <d v="2017-12-13T00:00:00"/>
    <d v="2017-12-21T00:00:00"/>
    <x v="8"/>
  </r>
  <r>
    <s v="SI5034"/>
    <s v="SOROCABA"/>
    <s v="SOC"/>
    <n v="15"/>
    <s v="SOC"/>
    <x v="44"/>
    <x v="0"/>
    <d v="2017-12-27T00:00:00"/>
    <d v="2018-01-02T00:00:00"/>
    <x v="8"/>
  </r>
  <r>
    <s v="SI5285"/>
    <s v="SARAPUI"/>
    <s v="SOC"/>
    <n v="15"/>
    <s v="SOC"/>
    <x v="41"/>
    <x v="0"/>
    <d v="2017-12-18T00:00:00"/>
    <d v="2018-01-02T00:00:00"/>
    <x v="8"/>
  </r>
  <r>
    <s v="SI5640"/>
    <s v="TIETE"/>
    <s v="SOC"/>
    <n v="15"/>
    <s v="SOC"/>
    <x v="92"/>
    <x v="0"/>
    <d v="2017-12-20T00:00:00"/>
    <d v="2018-01-04T00:00:00"/>
    <x v="8"/>
  </r>
  <r>
    <s v="SI5601"/>
    <s v="TATUI"/>
    <s v="SOC"/>
    <n v="15"/>
    <s v="SOC"/>
    <x v="92"/>
    <x v="0"/>
    <d v="2017-12-29T00:00:00"/>
    <d v="2018-01-02T00:00:00"/>
    <x v="8"/>
  </r>
  <r>
    <s v="SI5606"/>
    <s v="TATUI"/>
    <s v="SOC"/>
    <n v="15"/>
    <s v="SOC"/>
    <x v="92"/>
    <x v="0"/>
    <d v="2017-12-13T00:00:00"/>
    <d v="2018-01-03T00:00:00"/>
    <x v="8"/>
  </r>
  <r>
    <s v="IVAMW01"/>
    <s v="ITAPEVA"/>
    <s v="SOC"/>
    <n v="15"/>
    <s v="SOC"/>
    <x v="42"/>
    <x v="0"/>
    <d v="2017-12-20T00:00:00"/>
    <d v="2017-12-27T00:00:00"/>
    <x v="8"/>
  </r>
  <r>
    <s v="PDDMW01"/>
    <s v="PIEDADE"/>
    <s v="SOC"/>
    <n v="15"/>
    <s v="SOC"/>
    <x v="91"/>
    <x v="0"/>
    <d v="2017-12-27T00:00:00"/>
    <d v="2018-01-02T00:00:00"/>
    <x v="8"/>
  </r>
  <r>
    <s v="MBCT01"/>
    <s v="AMERICO BRASILIENSE"/>
    <s v="RPO"/>
    <n v="16"/>
    <s v="RPO"/>
    <x v="50"/>
    <x v="0"/>
    <d v="2017-12-21T00:00:00"/>
    <d v="2018-01-03T00:00:00"/>
    <x v="9"/>
  </r>
  <r>
    <s v="MBCT02"/>
    <s v="AMERICO BRASILIENSE"/>
    <s v="RPO"/>
    <n v="16"/>
    <s v="RPO"/>
    <x v="51"/>
    <x v="0"/>
    <d v="2017-12-26T00:00:00"/>
    <d v="2018-01-03T00:00:00"/>
    <x v="9"/>
  </r>
  <r>
    <s v="OICT01"/>
    <s v="ALTINOPOLIS"/>
    <s v="RPO"/>
    <n v="16"/>
    <s v="RPO"/>
    <x v="48"/>
    <x v="0"/>
    <d v="2017-12-26T00:00:00"/>
    <d v="2018-01-03T00:00:00"/>
    <x v="9"/>
  </r>
  <r>
    <s v="AQRD01"/>
    <s v="ARARAQUARA"/>
    <s v="RPO"/>
    <n v="16"/>
    <s v="RPO"/>
    <x v="50"/>
    <x v="0"/>
    <d v="2017-12-12T00:00:00"/>
    <d v="2017-12-21T00:00:00"/>
    <x v="9"/>
  </r>
  <r>
    <s v="AQRD02"/>
    <s v="ARARAQUARA"/>
    <s v="RPO"/>
    <n v="16"/>
    <s v="RPO"/>
    <x v="50"/>
    <x v="0"/>
    <d v="2017-12-12T00:00:00"/>
    <d v="2017-12-21T00:00:00"/>
    <x v="9"/>
  </r>
  <r>
    <s v="AQVH01"/>
    <s v="ARARAQUARA"/>
    <s v="RPO"/>
    <n v="16"/>
    <s v="RPO"/>
    <x v="46"/>
    <x v="0"/>
    <d v="2017-12-12T00:00:00"/>
    <d v="2017-12-27T00:00:00"/>
    <x v="9"/>
  </r>
  <r>
    <s v="AQJA02"/>
    <s v="ARARAQUARA"/>
    <s v="RPO"/>
    <n v="16"/>
    <s v="RPO"/>
    <x v="46"/>
    <x v="0"/>
    <d v="2017-12-12T00:00:00"/>
    <d v="2017-12-21T00:00:00"/>
    <x v="9"/>
  </r>
  <r>
    <s v="BIFF01"/>
    <s v="BATATAIS"/>
    <s v="RPO"/>
    <n v="16"/>
    <s v="RPO"/>
    <x v="46"/>
    <x v="0"/>
    <d v="2017-12-12T00:00:00"/>
    <d v="2018-01-03T00:00:00"/>
    <x v="9"/>
  </r>
  <r>
    <s v="BIRD01"/>
    <s v="BATATAIS"/>
    <s v="RPO"/>
    <n v="16"/>
    <s v="RPO"/>
    <x v="46"/>
    <x v="0"/>
    <d v="2017-12-29T00:00:00"/>
    <d v="2018-01-03T00:00:00"/>
    <x v="9"/>
  </r>
  <r>
    <s v="BIRD04"/>
    <s v="BATATAIS"/>
    <s v="RPO"/>
    <n v="16"/>
    <s v="RPO"/>
    <x v="52"/>
    <x v="0"/>
    <d v="2017-12-22T00:00:00"/>
    <d v="2018-01-04T00:00:00"/>
    <x v="9"/>
  </r>
  <r>
    <s v="BIRI02"/>
    <s v="BATATAIS"/>
    <s v="RPO"/>
    <n v="16"/>
    <s v="RPO"/>
    <x v="52"/>
    <x v="0"/>
    <d v="2017-12-18T00:00:00"/>
    <d v="2018-01-03T00:00:00"/>
    <x v="9"/>
  </r>
  <r>
    <s v="OECT01"/>
    <s v="BORBOREMA"/>
    <s v="RPO"/>
    <n v="16"/>
    <s v="RPO"/>
    <x v="50"/>
    <x v="0"/>
    <d v="2017-12-13T00:00:00"/>
    <d v="2017-12-27T00:00:00"/>
    <x v="9"/>
  </r>
  <r>
    <s v="SI6425"/>
    <s v="BURITIZAL"/>
    <s v="RPO"/>
    <n v="16"/>
    <s v="RPO"/>
    <x v="46"/>
    <x v="0"/>
    <d v="2017-12-21T00:00:00"/>
    <d v="2018-01-03T00:00:00"/>
    <x v="9"/>
  </r>
  <r>
    <s v="RUCT01"/>
    <s v="CAJURU"/>
    <s v="RPO"/>
    <n v="16"/>
    <s v="RPO"/>
    <x v="46"/>
    <x v="0"/>
    <d v="2017-12-26T00:00:00"/>
    <d v="2018-01-03T00:00:00"/>
    <x v="9"/>
  </r>
  <r>
    <s v="CWCT01"/>
    <s v="CRISTAIS PAULISTA"/>
    <s v="RPO"/>
    <n v="16"/>
    <s v="RPO"/>
    <x v="46"/>
    <x v="0"/>
    <d v="2017-12-26T00:00:00"/>
    <d v="2018-01-03T00:00:00"/>
    <x v="9"/>
  </r>
  <r>
    <s v="DMCT01"/>
    <s v="DUMONT"/>
    <s v="RPO"/>
    <n v="16"/>
    <s v="RPO"/>
    <x v="48"/>
    <x v="0"/>
    <d v="2017-12-20T00:00:00"/>
    <d v="2018-01-03T00:00:00"/>
    <x v="9"/>
  </r>
  <r>
    <s v="FCCA01"/>
    <s v="FRANCA"/>
    <s v="RPO"/>
    <n v="16"/>
    <s v="RPO"/>
    <x v="46"/>
    <x v="0"/>
    <d v="2017-12-20T00:00:00"/>
    <d v="2018-01-03T00:00:00"/>
    <x v="9"/>
  </r>
  <r>
    <s v="FCCS01"/>
    <s v="FRANCA"/>
    <s v="RPO"/>
    <n v="16"/>
    <s v="RPO"/>
    <x v="46"/>
    <x v="0"/>
    <d v="2017-12-21T00:00:00"/>
    <d v="2018-01-04T00:00:00"/>
    <x v="9"/>
  </r>
  <r>
    <s v="FCCT01"/>
    <s v="FRANCA"/>
    <s v="RPO"/>
    <n v="16"/>
    <s v="RPO"/>
    <x v="47"/>
    <x v="0"/>
    <d v="2017-12-26T00:00:00"/>
    <d v="2018-01-04T00:00:00"/>
    <x v="9"/>
  </r>
  <r>
    <s v="FCJC01"/>
    <s v="FRANCA"/>
    <s v="RPO"/>
    <n v="16"/>
    <s v="RPO"/>
    <x v="47"/>
    <x v="0"/>
    <d v="2017-12-18T00:00:00"/>
    <d v="2017-12-27T00:00:00"/>
    <x v="9"/>
  </r>
  <r>
    <s v="FCVA01"/>
    <s v="FRANCA"/>
    <s v="RPO"/>
    <n v="16"/>
    <s v="RPO"/>
    <x v="47"/>
    <x v="0"/>
    <d v="2017-12-20T00:00:00"/>
    <d v="2018-01-03T00:00:00"/>
    <x v="9"/>
  </r>
  <r>
    <s v="SI6217"/>
    <s v="FRANCA"/>
    <s v="RPO"/>
    <n v="16"/>
    <s v="RPO"/>
    <x v="47"/>
    <x v="0"/>
    <d v="2017-12-18T00:00:00"/>
    <d v="2017-12-27T00:00:00"/>
    <x v="9"/>
  </r>
  <r>
    <s v="FCJD02"/>
    <s v="FRANCA"/>
    <s v="RPO"/>
    <n v="16"/>
    <s v="RPO"/>
    <x v="47"/>
    <x v="0"/>
    <d v="2017-12-18T00:00:00"/>
    <d v="2017-12-27T00:00:00"/>
    <x v="9"/>
  </r>
  <r>
    <s v="GXEB02"/>
    <s v="GAVIAO PEIXOTO"/>
    <s v="RPO"/>
    <n v="16"/>
    <s v="RPO"/>
    <x v="50"/>
    <x v="0"/>
    <d v="2017-12-26T00:00:00"/>
    <d v="2018-01-04T00:00:00"/>
    <x v="9"/>
  </r>
  <r>
    <s v="SI6445"/>
    <s v="GUARA"/>
    <s v="RPO"/>
    <n v="16"/>
    <s v="RPO"/>
    <x v="46"/>
    <x v="0"/>
    <d v="2017-12-22T00:00:00"/>
    <d v="2018-01-03T00:00:00"/>
    <x v="9"/>
  </r>
  <r>
    <s v="IVRD01"/>
    <s v="ITUVERAVA"/>
    <s v="RPO"/>
    <n v="16"/>
    <s v="RPO"/>
    <x v="46"/>
    <x v="0"/>
    <d v="2017-12-26T00:00:00"/>
    <d v="2018-01-03T00:00:00"/>
    <x v="9"/>
  </r>
  <r>
    <s v="SI6270"/>
    <s v="IPUA"/>
    <s v="RPO"/>
    <n v="16"/>
    <s v="RPO"/>
    <x v="46"/>
    <x v="0"/>
    <d v="2017-12-22T00:00:00"/>
    <d v="2018-01-03T00:00:00"/>
    <x v="9"/>
  </r>
  <r>
    <s v="SI6455"/>
    <s v="ITIRAPUA"/>
    <s v="RPO"/>
    <n v="16"/>
    <s v="RPO"/>
    <x v="46"/>
    <x v="0"/>
    <d v="2017-12-18T00:00:00"/>
    <d v="2018-01-03T00:00:00"/>
    <x v="9"/>
  </r>
  <r>
    <s v="JACT01"/>
    <s v="JARDINOPOLIS"/>
    <s v="RPO"/>
    <n v="16"/>
    <s v="RPO"/>
    <x v="49"/>
    <x v="0"/>
    <d v="2017-12-20T00:00:00"/>
    <d v="2018-01-04T00:00:00"/>
    <x v="9"/>
  </r>
  <r>
    <s v="JARD01"/>
    <s v="JARDINOPOLIS"/>
    <s v="RPO"/>
    <n v="16"/>
    <s v="RPO"/>
    <x v="51"/>
    <x v="0"/>
    <d v="2017-12-21T00:00:00"/>
    <d v="2018-01-03T00:00:00"/>
    <x v="9"/>
  </r>
  <r>
    <s v="LTCT01"/>
    <s v="LUIS ANTONIO"/>
    <s v="RPO"/>
    <n v="16"/>
    <s v="RPO"/>
    <x v="46"/>
    <x v="0"/>
    <d v="2017-12-26T00:00:00"/>
    <d v="2018-01-03T00:00:00"/>
    <x v="9"/>
  </r>
  <r>
    <s v="SI6470"/>
    <s v="MORRO AGUDO"/>
    <s v="RPO"/>
    <n v="16"/>
    <s v="RPO"/>
    <x v="46"/>
    <x v="0"/>
    <d v="2017-12-26T00:00:00"/>
    <d v="2018-01-03T00:00:00"/>
    <x v="9"/>
  </r>
  <r>
    <s v="EOCT01"/>
    <s v="MIGUELOPOLIS"/>
    <s v="RPO"/>
    <n v="16"/>
    <s v="RPO"/>
    <x v="46"/>
    <x v="0"/>
    <d v="2017-12-26T00:00:00"/>
    <d v="2018-01-03T00:00:00"/>
    <x v="9"/>
  </r>
  <r>
    <s v="MTRD03"/>
    <s v="MATAO"/>
    <s v="RPO"/>
    <n v="16"/>
    <s v="RPO"/>
    <x v="46"/>
    <x v="0"/>
    <d v="2017-12-26T00:00:00"/>
    <d v="2018-01-04T00:00:00"/>
    <x v="9"/>
  </r>
  <r>
    <s v="SI6500"/>
    <s v="PATROCINIO PAULISTA"/>
    <s v="RPO"/>
    <n v="16"/>
    <s v="RPO"/>
    <x v="46"/>
    <x v="0"/>
    <d v="2017-12-18T00:00:00"/>
    <d v="2017-12-27T00:00:00"/>
    <x v="9"/>
  </r>
  <r>
    <s v="EHCT01"/>
    <s v="PEDREGULHO"/>
    <s v="RPO"/>
    <n v="16"/>
    <s v="RPO"/>
    <x v="46"/>
    <x v="0"/>
    <d v="2017-12-18T00:00:00"/>
    <d v="2018-01-03T00:00:00"/>
    <x v="9"/>
  </r>
  <r>
    <s v="PURD01"/>
    <s v="PITANGUEIRAS"/>
    <s v="RPO"/>
    <n v="16"/>
    <s v="RPO"/>
    <x v="46"/>
    <x v="0"/>
    <d v="2017-12-13T00:00:00"/>
    <d v="2017-12-27T00:00:00"/>
    <x v="9"/>
  </r>
  <r>
    <s v="RKCT01"/>
    <s v="RINCAO"/>
    <s v="RPO"/>
    <n v="16"/>
    <s v="RPO"/>
    <x v="46"/>
    <x v="0"/>
    <d v="2017-12-18T00:00:00"/>
    <d v="2018-01-03T00:00:00"/>
    <x v="9"/>
  </r>
  <r>
    <s v="RTCR01"/>
    <s v="RIBEIRAO PRETO"/>
    <s v="RPO"/>
    <n v="16"/>
    <s v="RPO"/>
    <x v="46"/>
    <x v="0"/>
    <d v="2017-12-26T00:00:00"/>
    <d v="2018-01-03T00:00:00"/>
    <x v="9"/>
  </r>
  <r>
    <s v="ARPO01"/>
    <s v="RIBEIRAO PRETO"/>
    <s v="RPO"/>
    <n v="16"/>
    <s v="RPO"/>
    <x v="46"/>
    <x v="0"/>
    <d v="2017-12-11T00:00:00"/>
    <d v="2018-01-04T00:00:00"/>
    <x v="9"/>
  </r>
  <r>
    <s v="RTJF01"/>
    <s v="RIBEIRAO PRETO"/>
    <s v="RPO"/>
    <n v="16"/>
    <s v="RPO"/>
    <x v="46"/>
    <x v="0"/>
    <d v="2017-12-11T00:00:00"/>
    <d v="2017-12-27T00:00:00"/>
    <x v="9"/>
  </r>
  <r>
    <s v="HECT01"/>
    <s v="SANTA ERNESTINA"/>
    <s v="RPO"/>
    <n v="16"/>
    <s v="RPO"/>
    <x v="46"/>
    <x v="0"/>
    <d v="2017-12-12T00:00:00"/>
    <d v="2017-12-27T00:00:00"/>
    <x v="9"/>
  </r>
  <r>
    <s v="ERCT01"/>
    <s v="SERRANA"/>
    <s v="RPO"/>
    <n v="16"/>
    <s v="RPO"/>
    <x v="46"/>
    <x v="0"/>
    <d v="2017-12-26T00:00:00"/>
    <d v="2018-01-03T00:00:00"/>
    <x v="9"/>
  </r>
  <r>
    <s v="SEJF01"/>
    <s v="SERTAOZINHO"/>
    <s v="RPO"/>
    <n v="16"/>
    <s v="RPO"/>
    <x v="49"/>
    <x v="0"/>
    <d v="2017-12-22T00:00:00"/>
    <d v="2018-01-03T00:00:00"/>
    <x v="9"/>
  </r>
  <r>
    <s v="MZCT01"/>
    <s v="AMERICO DE CAMPOS"/>
    <s v="SRR"/>
    <n v="17"/>
    <s v="SRR"/>
    <x v="56"/>
    <x v="0"/>
    <d v="2017-12-18T00:00:00"/>
    <d v="2017-12-18T00:00:00"/>
    <x v="10"/>
  </r>
  <r>
    <s v="FOCT01"/>
    <s v="ADOLFO"/>
    <s v="SRR"/>
    <n v="17"/>
    <s v="SRR"/>
    <x v="55"/>
    <x v="0"/>
    <d v="2017-12-20T00:00:00"/>
    <d v="2017-12-21T00:00:00"/>
    <x v="10"/>
  </r>
  <r>
    <s v="SI7133"/>
    <s v="ALTAIR"/>
    <s v="SRR"/>
    <n v="17"/>
    <s v="SRR"/>
    <x v="54"/>
    <x v="0"/>
    <d v="2017-12-20T00:00:00"/>
    <d v="2018-01-03T00:00:00"/>
    <x v="10"/>
  </r>
  <r>
    <s v="BDCT01"/>
    <s v="BEBEDOURO"/>
    <s v="SRR"/>
    <n v="17"/>
    <s v="SRR"/>
    <x v="53"/>
    <x v="0"/>
    <s v="S/ ACESSO"/>
    <s v="S/ ACESSO"/>
    <x v="10"/>
  </r>
  <r>
    <s v="BSRD02"/>
    <s v="BARRETOS"/>
    <s v="SRR"/>
    <n v="17"/>
    <s v="SRR"/>
    <x v="53"/>
    <x v="0"/>
    <d v="2017-12-22T00:00:00"/>
    <d v="2017-12-28T00:00:00"/>
    <x v="10"/>
  </r>
  <r>
    <s v="BSRD03"/>
    <s v="BARRETOS"/>
    <s v="SRR"/>
    <n v="17"/>
    <s v="SRR"/>
    <x v="53"/>
    <x v="0"/>
    <d v="2017-12-22T00:00:00"/>
    <d v="2017-12-28T00:00:00"/>
    <x v="10"/>
  </r>
  <r>
    <s v="BBCT01"/>
    <s v="BADY BASSITT"/>
    <s v="SRR"/>
    <n v="17"/>
    <s v="SRR"/>
    <x v="55"/>
    <x v="0"/>
    <d v="2017-12-18T00:00:00"/>
    <d v="2017-12-18T00:00:00"/>
    <x v="10"/>
  </r>
  <r>
    <s v="GUCT01"/>
    <s v="CATIGUA"/>
    <s v="SRR"/>
    <n v="17"/>
    <s v="SRR"/>
    <x v="57"/>
    <x v="0"/>
    <d v="2017-12-20T00:00:00"/>
    <d v="2018-01-03T00:00:00"/>
    <x v="10"/>
  </r>
  <r>
    <s v="GURD01"/>
    <s v="CATIGUA"/>
    <s v="SRR"/>
    <n v="17"/>
    <s v="SRR"/>
    <x v="54"/>
    <x v="0"/>
    <d v="2018-01-03T00:00:00"/>
    <d v="2018-01-03T00:00:00"/>
    <x v="10"/>
  </r>
  <r>
    <s v="CECT01"/>
    <s v="CEDRAL"/>
    <s v="SRR"/>
    <n v="17"/>
    <s v="SRR"/>
    <x v="54"/>
    <x v="0"/>
    <d v="2017-12-11T00:00:00"/>
    <d v="2017-12-28T00:00:00"/>
    <x v="10"/>
  </r>
  <r>
    <s v="OBRD01"/>
    <s v="COLOMBIA"/>
    <s v="SRR"/>
    <n v="17"/>
    <s v="SRR"/>
    <x v="53"/>
    <x v="0"/>
    <d v="2017-12-20T00:00:00"/>
    <d v="2017-12-28T00:00:00"/>
    <x v="10"/>
  </r>
  <r>
    <s v="SI7460"/>
    <s v="COSMORAMA"/>
    <s v="SRR"/>
    <n v="17"/>
    <s v="SRR"/>
    <x v="56"/>
    <x v="0"/>
    <d v="2017-12-18T00:00:00"/>
    <d v="2017-12-18T00:00:00"/>
    <x v="10"/>
  </r>
  <r>
    <s v="CTJB02"/>
    <s v="CATANDUVA"/>
    <s v="SRR"/>
    <n v="17"/>
    <s v="SRR"/>
    <x v="57"/>
    <x v="0"/>
    <d v="2018-01-03T00:00:00"/>
    <d v="2018-01-04T00:00:00"/>
    <x v="10"/>
  </r>
  <r>
    <s v="EDRD01"/>
    <s v="ESTRELA D`OESTE"/>
    <s v="SRR"/>
    <n v="17"/>
    <s v="SRR"/>
    <x v="56"/>
    <x v="0"/>
    <d v="2017-12-22T00:00:00"/>
    <d v="2017-12-28T00:00:00"/>
    <x v="10"/>
  </r>
  <r>
    <s v="FICT01"/>
    <s v="FLOREAL"/>
    <s v="SRR"/>
    <n v="17"/>
    <s v="SRR"/>
    <x v="56"/>
    <x v="0"/>
    <d v="2017-12-11T00:00:00"/>
    <d v="2017-12-11T00:00:00"/>
    <x v="10"/>
  </r>
  <r>
    <s v="FNCR02"/>
    <s v="FERNANDOPOLIS"/>
    <s v="SRR"/>
    <n v="17"/>
    <s v="SRR"/>
    <x v="56"/>
    <x v="0"/>
    <d v="2018-01-03T00:00:00"/>
    <d v="2018-01-03T00:00:00"/>
    <x v="10"/>
  </r>
  <r>
    <s v="SI7495"/>
    <s v="GUARACI"/>
    <s v="SRR"/>
    <n v="17"/>
    <s v="SRR"/>
    <x v="54"/>
    <x v="0"/>
    <d v="2017-12-20T00:00:00"/>
    <d v="2017-12-28T00:00:00"/>
    <x v="10"/>
  </r>
  <r>
    <s v="GICT01"/>
    <s v="GUAIRA"/>
    <s v="SRR"/>
    <n v="17"/>
    <s v="SRR"/>
    <x v="53"/>
    <x v="0"/>
    <d v="2017-12-18T00:00:00"/>
    <d v="2017-12-18T00:00:00"/>
    <x v="10"/>
  </r>
  <r>
    <s v="GFCT01"/>
    <s v="GUAPIACU"/>
    <s v="SRR"/>
    <n v="17"/>
    <s v="SRR"/>
    <x v="57"/>
    <x v="0"/>
    <d v="2017-12-18T00:00:00"/>
    <d v="2018-01-04T00:00:00"/>
    <x v="10"/>
  </r>
  <r>
    <s v="GFRD01"/>
    <s v="GUAPIACU"/>
    <s v="SRR"/>
    <n v="17"/>
    <s v="SRR"/>
    <x v="55"/>
    <x v="0"/>
    <d v="2017-12-18T00:00:00"/>
    <d v="2017-12-18T00:00:00"/>
    <x v="10"/>
  </r>
  <r>
    <s v="GNCT01"/>
    <s v="GENERAL SALGADO"/>
    <s v="SRR"/>
    <n v="17"/>
    <s v="SRR"/>
    <x v="56"/>
    <x v="0"/>
    <d v="2017-12-11T00:00:00"/>
    <d v="2017-12-11T00:00:00"/>
    <x v="10"/>
  </r>
  <r>
    <s v="SI7510"/>
    <s v="ICEM"/>
    <s v="SRR"/>
    <n v="17"/>
    <s v="SRR"/>
    <x v="57"/>
    <x v="0"/>
    <d v="2017-12-18T00:00:00"/>
    <d v="2018-01-03T00:00:00"/>
    <x v="10"/>
  </r>
  <r>
    <s v="JJCD01"/>
    <s v="JACI"/>
    <s v="SRR"/>
    <n v="17"/>
    <s v="SRR"/>
    <x v="55"/>
    <x v="0"/>
    <d v="2018-01-03T00:00:00"/>
    <d v="2018-01-03T00:00:00"/>
    <x v="10"/>
  </r>
  <r>
    <s v="SI7095"/>
    <s v="MAGDA"/>
    <s v="SRR"/>
    <n v="17"/>
    <s v="SRR"/>
    <x v="56"/>
    <x v="0"/>
    <d v="2017-12-18T00:00:00"/>
    <d v="2017-12-18T00:00:00"/>
    <x v="10"/>
  </r>
  <r>
    <s v="SI7550"/>
    <s v="MARINOPOLIS"/>
    <s v="SRR"/>
    <n v="17"/>
    <s v="SRR"/>
    <x v="56"/>
    <x v="0"/>
    <d v="2017-12-18T00:00:00"/>
    <d v="2017-12-18T00:00:00"/>
    <x v="10"/>
  </r>
  <r>
    <s v="MPCT02"/>
    <s v="MONTE APRAZIVEL"/>
    <s v="SRR"/>
    <n v="17"/>
    <s v="SRR"/>
    <x v="55"/>
    <x v="0"/>
    <d v="2017-12-20T00:00:00"/>
    <d v="2017-12-21T00:00:00"/>
    <x v="10"/>
  </r>
  <r>
    <s v="NXCT01"/>
    <s v="NOVA ALIANCA"/>
    <s v="SRR"/>
    <n v="17"/>
    <s v="SRR"/>
    <x v="55"/>
    <x v="0"/>
    <d v="2017-12-11T00:00:00"/>
    <d v="2017-12-11T00:00:00"/>
    <x v="10"/>
  </r>
  <r>
    <s v="SI7600"/>
    <s v="NOVAIS"/>
    <s v="SRR"/>
    <n v="17"/>
    <s v="SRR"/>
    <x v="54"/>
    <x v="0"/>
    <d v="2017-12-22T00:00:00"/>
    <d v="2018-01-03T00:00:00"/>
    <x v="10"/>
  </r>
  <r>
    <s v="OPCT01"/>
    <s v="OLIMPIA"/>
    <s v="SRR"/>
    <n v="17"/>
    <s v="SRR"/>
    <x v="57"/>
    <x v="0"/>
    <d v="2018-01-03T00:00:00"/>
    <d v="2018-01-03T00:00:00"/>
    <x v="10"/>
  </r>
  <r>
    <s v="GGCT01"/>
    <s v="PIRANGI"/>
    <s v="SRR"/>
    <n v="17"/>
    <s v="SRR"/>
    <x v="53"/>
    <x v="0"/>
    <d v="2017-12-20T00:00:00"/>
    <d v="2017-12-28T00:00:00"/>
    <x v="10"/>
  </r>
  <r>
    <s v="PICT01"/>
    <s v="PINDORAMA"/>
    <s v="SRR"/>
    <n v="17"/>
    <s v="SRR"/>
    <x v="54"/>
    <x v="0"/>
    <d v="2017-12-22T00:00:00"/>
    <d v="2017-12-28T00:00:00"/>
    <x v="10"/>
  </r>
  <r>
    <s v="QFCT01"/>
    <s v="PARANAPUA"/>
    <s v="SRR"/>
    <n v="17"/>
    <s v="SRR"/>
    <x v="56"/>
    <x v="0"/>
    <d v="2017-12-18T00:00:00"/>
    <d v="2017-12-18T00:00:00"/>
    <x v="10"/>
  </r>
  <r>
    <s v="SI7675"/>
    <s v="RUBINEIA"/>
    <s v="SRR"/>
    <n v="17"/>
    <s v="SRR"/>
    <x v="56"/>
    <x v="0"/>
    <d v="2017-12-18T00:00:00"/>
    <d v="2017-12-18T00:00:00"/>
    <x v="10"/>
  </r>
  <r>
    <s v="JPRD02"/>
    <s v="SAO JOSE DO RIO PRETO"/>
    <s v="SRR"/>
    <n v="17"/>
    <s v="SRR"/>
    <x v="57"/>
    <x v="0"/>
    <d v="2017-12-22T00:00:00"/>
    <d v="2018-01-03T00:00:00"/>
    <x v="10"/>
  </r>
  <r>
    <s v="JPSF01"/>
    <s v="SAO JOSE DO RIO PRETO"/>
    <s v="SRR"/>
    <n v="17"/>
    <s v="SRR"/>
    <x v="54"/>
    <x v="0"/>
    <d v="2018-01-04T00:00:00"/>
    <d v="2018-01-05T00:00:00"/>
    <x v="10"/>
  </r>
  <r>
    <s v="SI7262"/>
    <s v="VOTUPORANGA"/>
    <s v="SRR"/>
    <n v="17"/>
    <s v="SRR"/>
    <x v="56"/>
    <x v="0"/>
    <d v="2017-12-20T00:00:00"/>
    <d v="2017-12-21T00:00:00"/>
    <x v="10"/>
  </r>
  <r>
    <s v="SI8150"/>
    <s v="ALTO ALEGRE"/>
    <s v="PPE"/>
    <n v="18"/>
    <s v="PPE"/>
    <x v="63"/>
    <x v="0"/>
    <d v="2017-12-13T00:00:00"/>
    <d v="2017-12-15T00:00:00"/>
    <x v="11"/>
  </r>
  <r>
    <s v="NDCT01"/>
    <s v="ANDRADINA"/>
    <s v="PPE"/>
    <n v="18"/>
    <s v="PPE"/>
    <x v="61"/>
    <x v="0"/>
    <d v="2017-12-11T00:00:00"/>
    <d v="2017-12-12T00:00:00"/>
    <x v="11"/>
  </r>
  <r>
    <s v="NDRD01"/>
    <s v="ANDRADINA"/>
    <s v="PPE"/>
    <n v="18"/>
    <s v="PPE"/>
    <x v="61"/>
    <x v="0"/>
    <d v="2017-12-11T00:00:00"/>
    <d v="2017-12-12T00:00:00"/>
    <x v="11"/>
  </r>
  <r>
    <s v="ABJP01"/>
    <s v="ARACATUBA"/>
    <s v="PPE"/>
    <n v="18"/>
    <s v="PPE"/>
    <x v="61"/>
    <x v="0"/>
    <d v="2017-12-20T00:00:00"/>
    <d v="2017-12-21T00:00:00"/>
    <x v="11"/>
  </r>
  <r>
    <s v="ABHM01"/>
    <s v="ARACATUBA"/>
    <s v="PPE"/>
    <n v="18"/>
    <s v="PPE"/>
    <x v="60"/>
    <x v="0"/>
    <d v="2017-12-18T00:00:00"/>
    <d v="2017-12-18T00:00:00"/>
    <x v="11"/>
  </r>
  <r>
    <s v="ABAV01"/>
    <s v="ARACATUBA"/>
    <s v="PPE"/>
    <n v="18"/>
    <s v="PPE"/>
    <x v="60"/>
    <x v="0"/>
    <d v="2017-12-18T00:00:00"/>
    <d v="2017-12-18T00:00:00"/>
    <x v="11"/>
  </r>
  <r>
    <s v="ACRD02"/>
    <s v="ASSIS"/>
    <s v="PPE"/>
    <n v="18"/>
    <s v="PPE"/>
    <x v="59"/>
    <x v="0"/>
    <d v="2017-12-20T00:00:00"/>
    <d v="2017-12-21T00:00:00"/>
    <x v="11"/>
  </r>
  <r>
    <s v="BGCT01"/>
    <s v="BIRIGUI"/>
    <s v="PPE"/>
    <n v="18"/>
    <s v="PPE"/>
    <x v="60"/>
    <x v="0"/>
    <d v="2017-12-20T00:00:00"/>
    <d v="2017-12-21T00:00:00"/>
    <x v="11"/>
  </r>
  <r>
    <s v="LKCT01"/>
    <s v="BILAC"/>
    <s v="PPE"/>
    <n v="18"/>
    <s v="PPE"/>
    <x v="61"/>
    <x v="0"/>
    <d v="2017-12-11T00:00:00"/>
    <d v="2017-12-11T00:00:00"/>
    <x v="11"/>
  </r>
  <r>
    <s v="EACT01"/>
    <s v="ECHAPORA"/>
    <s v="PPE"/>
    <n v="18"/>
    <s v="PPE"/>
    <x v="59"/>
    <x v="0"/>
    <d v="2017-12-11T00:00:00"/>
    <d v="2017-12-11T00:00:00"/>
    <x v="11"/>
  </r>
  <r>
    <s v="FBCT01"/>
    <s v="FLORINIA"/>
    <s v="PPE"/>
    <n v="18"/>
    <s v="PPE"/>
    <x v="65"/>
    <x v="0"/>
    <d v="2017-12-20T00:00:00"/>
    <d v="2017-12-21T00:00:00"/>
    <x v="11"/>
  </r>
  <r>
    <s v="GKCT02"/>
    <s v="GUARACAI"/>
    <s v="PPE"/>
    <n v="18"/>
    <s v="PPE"/>
    <x v="60"/>
    <x v="0"/>
    <d v="2017-12-21T00:00:00"/>
    <d v="2017-12-21T00:00:00"/>
    <x v="11"/>
  </r>
  <r>
    <s v="SI8245"/>
    <s v="GABRIEL MONTEIRO"/>
    <s v="PPE"/>
    <n v="18"/>
    <s v="PPE"/>
    <x v="63"/>
    <x v="0"/>
    <d v="2017-12-14T00:00:00"/>
    <d v="2017-12-15T00:00:00"/>
    <x v="11"/>
  </r>
  <r>
    <s v="EECT01"/>
    <s v="IEPE"/>
    <s v="PPE"/>
    <n v="18"/>
    <s v="PPE"/>
    <x v="59"/>
    <x v="0"/>
    <d v="2017-12-12T00:00:00"/>
    <d v="2017-12-12T00:00:00"/>
    <x v="11"/>
  </r>
  <r>
    <s v="SI8340"/>
    <s v="LUTECIA"/>
    <s v="PPE"/>
    <n v="18"/>
    <s v="PPE"/>
    <x v="65"/>
    <x v="0"/>
    <d v="2017-12-26T00:00:00"/>
    <d v="2017-12-27T00:00:00"/>
    <x v="11"/>
  </r>
  <r>
    <s v="SI8335"/>
    <s v="LUIZIANIA"/>
    <s v="PPE"/>
    <n v="18"/>
    <s v="PPE"/>
    <x v="63"/>
    <x v="0"/>
    <d v="2017-12-20T00:00:00"/>
    <d v="2018-01-03T00:00:00"/>
    <x v="11"/>
  </r>
  <r>
    <s v="MYCT01"/>
    <s v="MARACAI"/>
    <s v="PPE"/>
    <n v="18"/>
    <s v="PPE"/>
    <x v="65"/>
    <x v="0"/>
    <d v="2017-12-20T00:00:00"/>
    <d v="2017-12-21T00:00:00"/>
    <x v="11"/>
  </r>
  <r>
    <s v="MICT01"/>
    <s v="MARIAPOLIS"/>
    <s v="PPE"/>
    <n v="18"/>
    <s v="PPE"/>
    <x v="64"/>
    <x v="0"/>
    <d v="2017-12-11T00:00:00"/>
    <d v="2017-12-11T00:00:00"/>
    <x v="11"/>
  </r>
  <r>
    <s v="SI8360"/>
    <s v="MIRANTE DO PARANAPANEMA"/>
    <s v="PPE"/>
    <n v="18"/>
    <s v="PPE"/>
    <x v="64"/>
    <x v="0"/>
    <d v="2017-12-14T00:00:00"/>
    <d v="2017-12-15T00:00:00"/>
    <x v="11"/>
  </r>
  <r>
    <s v="RBCT01"/>
    <s v="PEREIRA BARRETO"/>
    <s v="PPE"/>
    <n v="18"/>
    <s v="PPE"/>
    <x v="61"/>
    <x v="0"/>
    <d v="2017-12-11T00:00:00"/>
    <d v="2017-12-19T00:00:00"/>
    <x v="11"/>
  </r>
  <r>
    <s v="PWRD02"/>
    <s v="PARAGUACU PAULISTA"/>
    <s v="PPE"/>
    <n v="18"/>
    <s v="PPE"/>
    <x v="65"/>
    <x v="0"/>
    <d v="2017-12-20T00:00:00"/>
    <d v="2017-12-21T00:00:00"/>
    <x v="11"/>
  </r>
  <r>
    <s v="SI8480"/>
    <s v="TACIBA"/>
    <s v="PPE"/>
    <n v="18"/>
    <s v="PPE"/>
    <x v="59"/>
    <x v="0"/>
    <d v="2017-12-20T00:00:00"/>
    <d v="2017-12-21T00:00:00"/>
    <x v="11"/>
  </r>
  <r>
    <s v="MPOMW01"/>
    <s v="MARTINOPOLIS"/>
    <s v="PPE"/>
    <n v="18"/>
    <s v="PPE"/>
    <x v="59"/>
    <x v="0"/>
    <d v="2017-12-20T00:00:00"/>
    <d v="2017-12-21T00:00:00"/>
    <x v="11"/>
  </r>
  <r>
    <s v="AMJL01"/>
    <s v="AMERICANA"/>
    <s v="PAA"/>
    <n v="19"/>
    <s v="PAA"/>
    <x v="68"/>
    <x v="0"/>
    <d v="2018-01-05T00:00:00"/>
    <d v="2018-01-05T00:00:00"/>
    <x v="14"/>
  </r>
  <r>
    <s v="CDCT02"/>
    <s v="CORDEIROPOLIS"/>
    <s v="PAA"/>
    <n v="19"/>
    <s v="PAA"/>
    <x v="68"/>
    <x v="0"/>
    <d v="2017-12-28T00:00:00"/>
    <d v="2018-01-05T00:00:00"/>
    <x v="14"/>
  </r>
  <r>
    <s v="KLCT01"/>
    <s v="CONCHAL"/>
    <s v="PAA"/>
    <n v="19"/>
    <s v="PAA"/>
    <x v="93"/>
    <x v="0"/>
    <d v="2017-12-28T00:00:00"/>
    <d v="2018-01-03T00:00:00"/>
    <x v="14"/>
  </r>
  <r>
    <s v="MKVM01"/>
    <s v="MOCOCA"/>
    <s v="PAA"/>
    <n v="19"/>
    <s v="PAA"/>
    <x v="94"/>
    <x v="0"/>
    <d v="2018-01-04T00:00:00"/>
    <d v="2018-01-05T00:00:00"/>
    <x v="14"/>
  </r>
  <r>
    <s v="SI9249"/>
    <s v="NOVA ODESSA"/>
    <s v="PAA"/>
    <n v="19"/>
    <s v="PAA"/>
    <x v="71"/>
    <x v="0"/>
    <s v="S/ ACESSO"/>
    <s v="S/ ACESSO"/>
    <x v="14"/>
  </r>
  <r>
    <s v="ANCT01"/>
    <s v="ARTUR NOGUEIRA"/>
    <s v="CAS"/>
    <n v="19"/>
    <s v="CAS"/>
    <x v="70"/>
    <x v="0"/>
    <d v="2017-12-27T00:00:00"/>
    <d v="2018-01-04T00:00:00"/>
    <x v="14"/>
  </r>
  <r>
    <s v="ANRD01"/>
    <s v="ARTUR NOGUEIRA"/>
    <s v="CAS"/>
    <n v="19"/>
    <s v="CAS"/>
    <x v="70"/>
    <x v="0"/>
    <d v="2017-12-27T00:00:00"/>
    <d v="2018-01-05T00:00:00"/>
    <x v="14"/>
  </r>
  <r>
    <s v="ADMC01"/>
    <s v="AGUAS DE LINDOIA"/>
    <s v="CAS"/>
    <n v="19"/>
    <s v="CAS"/>
    <x v="70"/>
    <x v="0"/>
    <d v="2017-12-28T00:00:00"/>
    <d v="2018-01-03T00:00:00"/>
    <x v="14"/>
  </r>
  <r>
    <s v="PCCT01"/>
    <s v="PIRACICABA"/>
    <s v="PAA"/>
    <n v="19"/>
    <s v="PAA"/>
    <x v="71"/>
    <x v="0"/>
    <s v="S/ ACESSO"/>
    <d v="2018-01-03T00:00:00"/>
    <x v="14"/>
  </r>
  <r>
    <s v="PFAN01"/>
    <s v="PORTO FERREIRA"/>
    <s v="PAA"/>
    <n v="19"/>
    <s v="PAA"/>
    <x v="66"/>
    <x v="0"/>
    <d v="2018-01-04T00:00:00"/>
    <d v="2018-01-05T00:00:00"/>
    <x v="14"/>
  </r>
  <r>
    <s v="JVCT02"/>
    <s v="SAO JOAO DA BOA VISTA"/>
    <s v="PAA"/>
    <n v="19"/>
    <s v="PAA"/>
    <x v="66"/>
    <x v="0"/>
    <d v="2018-01-03T00:00:00"/>
    <d v="2018-01-03T00:00:00"/>
    <x v="14"/>
  </r>
  <r>
    <s v="BMCT01"/>
    <s v="SAO SEBASTIAO DA GRAMA"/>
    <s v="PAA"/>
    <n v="19"/>
    <s v="PAA"/>
    <x v="66"/>
    <x v="0"/>
    <d v="2017-12-29T00:00:00"/>
    <d v="2018-01-05T00:00:00"/>
    <x v="14"/>
  </r>
  <r>
    <s v="AOCT01"/>
    <s v="AMPARO"/>
    <s v="CAS"/>
    <n v="19"/>
    <s v="CAS"/>
    <x v="70"/>
    <x v="0"/>
    <d v="2017-12-26T00:00:00"/>
    <d v="2018-01-04T00:00:00"/>
    <x v="14"/>
  </r>
  <r>
    <s v="AORD01"/>
    <s v="AMPARO"/>
    <s v="CAS"/>
    <n v="19"/>
    <s v="CAS"/>
    <x v="70"/>
    <x v="0"/>
    <d v="2017-12-27T00:00:00"/>
    <d v="2018-01-04T00:00:00"/>
    <x v="14"/>
  </r>
  <r>
    <s v="AORD02"/>
    <s v="AMPARO"/>
    <s v="CAS"/>
    <n v="19"/>
    <s v="CAS"/>
    <x v="70"/>
    <x v="0"/>
    <s v="S/ ACESSO"/>
    <s v="S/ ACESSO"/>
    <x v="14"/>
  </r>
  <r>
    <s v="AOMM02"/>
    <s v="AMPARO"/>
    <s v="CAS"/>
    <n v="19"/>
    <s v="CAS"/>
    <x v="70"/>
    <x v="0"/>
    <d v="2017-12-19T00:00:00"/>
    <d v="2018-01-03T00:00:00"/>
    <x v="14"/>
  </r>
  <r>
    <s v="AOMMRP"/>
    <s v="AMPARO"/>
    <s v="CAS"/>
    <n v="19"/>
    <s v="CAS"/>
    <x v="70"/>
    <x v="0"/>
    <d v="2017-12-27T00:00:00"/>
    <d v="2018-01-03T00:00:00"/>
    <x v="14"/>
  </r>
  <r>
    <s v="AOJA02"/>
    <s v="AMPARO"/>
    <s v="CAS"/>
    <n v="19"/>
    <s v="CAS"/>
    <x v="70"/>
    <x v="0"/>
    <d v="2017-12-19T00:00:00"/>
    <d v="2018-01-03T00:00:00"/>
    <x v="14"/>
  </r>
  <r>
    <s v="CPAD01"/>
    <s v="CAMPINAS"/>
    <s v="CAS"/>
    <n v="19"/>
    <s v="CAS"/>
    <x v="95"/>
    <x v="0"/>
    <d v="2017-01-05T00:00:00"/>
    <d v="2017-01-05T00:00:00"/>
    <x v="14"/>
  </r>
  <r>
    <s v="CPBF01"/>
    <s v="CAMPINAS"/>
    <s v="CAS"/>
    <n v="19"/>
    <s v="CAS"/>
    <x v="95"/>
    <x v="0"/>
    <d v="2017-12-11T00:00:00"/>
    <d v="2017-12-22T00:00:00"/>
    <x v="14"/>
  </r>
  <r>
    <s v="CPCB02"/>
    <s v="CAMPINAS"/>
    <s v="CAS"/>
    <n v="19"/>
    <s v="CAS"/>
    <x v="95"/>
    <x v="0"/>
    <d v="2017-12-12T00:00:00"/>
    <d v="2017-12-22T00:00:00"/>
    <x v="14"/>
  </r>
  <r>
    <s v="CPCE01"/>
    <s v="CAMPINAS"/>
    <s v="CAS"/>
    <n v="19"/>
    <s v="CAS"/>
    <x v="95"/>
    <x v="0"/>
    <d v="2017-12-12T00:00:00"/>
    <d v="2017-12-22T00:00:00"/>
    <x v="14"/>
  </r>
  <r>
    <s v="CPCT01"/>
    <s v="CAMPINAS"/>
    <s v="CAS"/>
    <n v="19"/>
    <s v="CAS"/>
    <x v="95"/>
    <x v="0"/>
    <d v="2017-12-13T00:00:00"/>
    <d v="2017-12-22T00:00:00"/>
    <x v="14"/>
  </r>
  <r>
    <s v="CPCT02"/>
    <s v="CAMPINAS"/>
    <s v="CAS"/>
    <n v="19"/>
    <s v="CAS"/>
    <x v="95"/>
    <x v="0"/>
    <d v="2017-12-13T00:00:00"/>
    <d v="2017-12-22T00:00:00"/>
    <x v="14"/>
  </r>
  <r>
    <s v="CPCT03"/>
    <s v="CAMPINAS"/>
    <s v="CAS"/>
    <n v="19"/>
    <s v="CAS"/>
    <x v="95"/>
    <x v="0"/>
    <d v="2017-12-12T00:00:00"/>
    <d v="2017-12-22T00:00:00"/>
    <x v="14"/>
  </r>
  <r>
    <s v="CPCTRP"/>
    <s v="CAMPINAS"/>
    <s v="CAS"/>
    <n v="19"/>
    <s v="CAS"/>
    <x v="95"/>
    <x v="0"/>
    <d v="2018-01-05T00:00:00"/>
    <m/>
    <x v="14"/>
  </r>
  <r>
    <s v="CPJE01"/>
    <s v="CAMPINAS"/>
    <s v="CAS"/>
    <n v="19"/>
    <s v="CAS"/>
    <x v="67"/>
    <x v="0"/>
    <d v="2018-01-05T00:00:00"/>
    <d v="2018-01-05T00:00:00"/>
    <x v="14"/>
  </r>
  <r>
    <s v="CPJG01"/>
    <s v="CAMPINAS"/>
    <s v="CAS"/>
    <n v="19"/>
    <s v="CAS"/>
    <x v="95"/>
    <x v="0"/>
    <d v="2017-12-22T00:00:00"/>
    <d v="2017-12-22T00:00:00"/>
    <x v="14"/>
  </r>
  <r>
    <s v="CPJL01"/>
    <s v="CAMPINAS"/>
    <s v="CAS"/>
    <n v="19"/>
    <s v="CAS"/>
    <x v="95"/>
    <x v="0"/>
    <d v="2017-12-22T00:00:00"/>
    <d v="2017-12-22T00:00:00"/>
    <x v="14"/>
  </r>
  <r>
    <s v="CPJM01"/>
    <s v="CAMPINAS"/>
    <s v="CAS"/>
    <n v="19"/>
    <s v="CAS"/>
    <x v="95"/>
    <x v="0"/>
    <d v="2017-01-05T00:00:00"/>
    <d v="2017-01-05T00:00:00"/>
    <x v="14"/>
  </r>
  <r>
    <s v="CPJP01"/>
    <s v="CAMPINAS"/>
    <s v="CAS"/>
    <n v="19"/>
    <s v="CAS"/>
    <x v="95"/>
    <x v="0"/>
    <d v="2017-12-22T00:00:00"/>
    <d v="2017-12-22T00:00:00"/>
    <x v="14"/>
  </r>
  <r>
    <s v="CPMD01"/>
    <s v="CAMPINAS"/>
    <s v="CAS"/>
    <n v="19"/>
    <s v="CAS"/>
    <x v="95"/>
    <x v="0"/>
    <d v="2017-01-05T00:00:00"/>
    <d v="2017-01-05T00:00:00"/>
    <x v="14"/>
  </r>
  <r>
    <s v="CPNA01"/>
    <s v="CAMPINAS"/>
    <s v="CAS"/>
    <n v="19"/>
    <s v="CAS"/>
    <x v="67"/>
    <x v="0"/>
    <d v="2017-12-13T00:00:00"/>
    <d v="2018-01-04T00:00:00"/>
    <x v="14"/>
  </r>
  <r>
    <s v="CPPT01"/>
    <s v="CAMPINAS"/>
    <s v="CAS"/>
    <n v="19"/>
    <s v="CAS"/>
    <x v="67"/>
    <x v="0"/>
    <d v="2017-12-13T00:00:00"/>
    <d v="2018-01-05T00:00:00"/>
    <x v="14"/>
  </r>
  <r>
    <s v="CPSA01"/>
    <s v="CAMPINAS"/>
    <s v="CAS"/>
    <n v="19"/>
    <s v="CAS"/>
    <x v="95"/>
    <x v="0"/>
    <d v="2017-12-26T00:00:00"/>
    <d v="2017-01-05T00:00:00"/>
    <x v="14"/>
  </r>
  <r>
    <s v="CPSB02"/>
    <s v="CAMPINAS"/>
    <s v="CAS"/>
    <n v="19"/>
    <s v="CAS"/>
    <x v="95"/>
    <x v="0"/>
    <d v="2017-12-12T00:00:00"/>
    <d v="2017-12-22T00:00:00"/>
    <x v="14"/>
  </r>
  <r>
    <s v="CPSO01"/>
    <s v="CAMPINAS"/>
    <s v="CAS"/>
    <n v="19"/>
    <s v="CAS"/>
    <x v="67"/>
    <x v="0"/>
    <d v="2017-12-18T00:00:00"/>
    <d v="2018-01-05T00:00:00"/>
    <x v="14"/>
  </r>
  <r>
    <s v="CPTI01"/>
    <s v="CAMPINAS"/>
    <s v="CAS"/>
    <n v="19"/>
    <s v="CAS"/>
    <x v="72"/>
    <x v="0"/>
    <d v="2017-12-11T00:00:00"/>
    <d v="2017-12-15T00:00:00"/>
    <x v="14"/>
  </r>
  <r>
    <s v="CPTQ01"/>
    <s v="CAMPINAS"/>
    <s v="CAS"/>
    <n v="19"/>
    <s v="CAS"/>
    <x v="72"/>
    <x v="0"/>
    <d v="2017-12-11T00:00:00"/>
    <d v="2017-12-19T00:00:00"/>
    <x v="14"/>
  </r>
  <r>
    <s v="CPVG01"/>
    <s v="CAMPINAS"/>
    <s v="CAS"/>
    <n v="19"/>
    <s v="CAS"/>
    <x v="67"/>
    <x v="0"/>
    <d v="2018-01-05T00:00:00"/>
    <d v="2018-01-05T00:00:00"/>
    <x v="14"/>
  </r>
  <r>
    <s v="SI9038"/>
    <s v="CAMPINAS"/>
    <s v="CAS"/>
    <n v="19"/>
    <s v="CAS"/>
    <x v="67"/>
    <x v="0"/>
    <s v="S/ ACESSO"/>
    <s v="S/ ACESSO"/>
    <x v="14"/>
  </r>
  <r>
    <s v="CPAH03"/>
    <s v="CAMPINAS"/>
    <s v="CAS"/>
    <n v="19"/>
    <s v="CAS"/>
    <x v="67"/>
    <x v="0"/>
    <d v="2017-12-27T00:00:00"/>
    <d v="2018-01-05T00:00:00"/>
    <x v="14"/>
  </r>
  <r>
    <s v="CPPU01"/>
    <s v="CAMPINAS"/>
    <s v="CAS"/>
    <n v="19"/>
    <s v="CAS"/>
    <x v="72"/>
    <x v="0"/>
    <d v="2017-12-20T00:00:00"/>
    <d v="2018-01-05T00:00:00"/>
    <x v="14"/>
  </r>
  <r>
    <s v="CPSQ01"/>
    <s v="CAMPINAS"/>
    <s v="CAS"/>
    <n v="19"/>
    <s v="CAS"/>
    <x v="67"/>
    <x v="0"/>
    <s v="DESATIVADO"/>
    <s v="DESATIVADO"/>
    <x v="14"/>
  </r>
  <r>
    <s v="CPSI01"/>
    <s v="CAMPINAS"/>
    <s v="CAS"/>
    <n v="19"/>
    <s v="CAS"/>
    <x v="67"/>
    <x v="0"/>
    <d v="2017-12-27T00:00:00"/>
    <d v="2018-01-03T00:00:00"/>
    <x v="14"/>
  </r>
  <r>
    <s v="CPCE02"/>
    <s v="CAMPINAS"/>
    <s v="CAS"/>
    <n v="19"/>
    <s v="CAS"/>
    <x v="72"/>
    <x v="0"/>
    <d v="2017-12-12T00:00:00"/>
    <d v="2017-12-19T00:00:00"/>
    <x v="14"/>
  </r>
  <r>
    <s v="CPPP02"/>
    <s v="CAMPINAS"/>
    <s v="CAS"/>
    <n v="19"/>
    <s v="CAS"/>
    <x v="72"/>
    <x v="0"/>
    <s v="S/ ACESSO"/>
    <s v="S/ ACESSO"/>
    <x v="14"/>
  </r>
  <r>
    <s v="CPSB03"/>
    <s v="CAMPINAS"/>
    <s v="CAS"/>
    <n v="19"/>
    <s v="CAS"/>
    <x v="72"/>
    <x v="0"/>
    <d v="2017-12-14T00:00:00"/>
    <d v="2017-12-15T00:00:00"/>
    <x v="14"/>
  </r>
  <r>
    <s v="CPAV01"/>
    <s v="CAMPINAS"/>
    <s v="CAS"/>
    <n v="19"/>
    <s v="CAS"/>
    <x v="72"/>
    <x v="0"/>
    <s v="S/ ACESSO"/>
    <s v="S/ ACESSO"/>
    <x v="14"/>
  </r>
  <r>
    <s v="CPGR03"/>
    <s v="CAMPINAS"/>
    <s v="CAS"/>
    <n v="19"/>
    <s v="CAS"/>
    <x v="67"/>
    <x v="0"/>
    <d v="2017-12-13T00:00:00"/>
    <d v="2018-01-05T00:00:00"/>
    <x v="14"/>
  </r>
  <r>
    <s v="CNCT01"/>
    <s v="SANTA CRUZ DA CONCEICAO"/>
    <s v="PAA"/>
    <n v="19"/>
    <s v="PAA"/>
    <x v="66"/>
    <x v="0"/>
    <d v="2018-01-05T00:00:00"/>
    <d v="2018-01-05T00:00:00"/>
    <x v="14"/>
  </r>
  <r>
    <s v="SI9882"/>
    <s v="VARGEM GRANDE DO SUL"/>
    <s v="PAA"/>
    <n v="19"/>
    <s v="PAA"/>
    <x v="66"/>
    <x v="0"/>
    <d v="2018-01-04T00:00:00"/>
    <d v="2018-01-05T00:00:00"/>
    <x v="14"/>
  </r>
  <r>
    <s v="AHRD01"/>
    <s v="AGUAI"/>
    <s v="PAA"/>
    <n v="19"/>
    <s v="PAA"/>
    <x v="66"/>
    <x v="0"/>
    <d v="2017-12-21T00:00:00"/>
    <d v="2018-01-03T00:00:00"/>
    <x v="14"/>
  </r>
  <r>
    <s v="AHRD02"/>
    <s v="AGUAI"/>
    <s v="PAA"/>
    <n v="19"/>
    <s v="PAA"/>
    <x v="66"/>
    <x v="0"/>
    <d v="2017-12-21T00:00:00"/>
    <d v="2018-01-03T00:00:00"/>
    <x v="14"/>
  </r>
  <r>
    <s v="ESJR01"/>
    <s v="ESPIRITO SANTO DO PINHAL"/>
    <s v="CAS"/>
    <n v="19"/>
    <s v="CAS"/>
    <x v="70"/>
    <x v="0"/>
    <d v="2017-12-21T00:00:00"/>
    <d v="2018-01-03T00:00:00"/>
    <x v="14"/>
  </r>
  <r>
    <s v="EVCT01"/>
    <s v="ESTIVA GERBI"/>
    <s v="CAS"/>
    <n v="19"/>
    <s v="CAS"/>
    <x v="70"/>
    <x v="0"/>
    <d v="2017-12-27T00:00:00"/>
    <d v="2018-01-03T00:00:00"/>
    <x v="14"/>
  </r>
  <r>
    <s v="HBLH01"/>
    <s v="HOLAMBRA"/>
    <s v="CAS"/>
    <n v="19"/>
    <s v="CAS"/>
    <x v="93"/>
    <x v="0"/>
    <d v="2017-12-20T00:00:00"/>
    <d v="2017-12-27T00:00:00"/>
    <x v="14"/>
  </r>
  <r>
    <s v="HTTB01"/>
    <s v="HORTOLANDIA"/>
    <s v="CAS"/>
    <n v="19"/>
    <s v="CAS"/>
    <x v="67"/>
    <x v="0"/>
    <d v="2017-12-13T00:00:00"/>
    <d v="2018-01-05T00:00:00"/>
    <x v="14"/>
  </r>
  <r>
    <s v="HTJA01"/>
    <s v="HORTOLANDIA"/>
    <s v="CAS"/>
    <n v="19"/>
    <s v="CAS"/>
    <x v="72"/>
    <x v="0"/>
    <d v="2017-12-13T00:00:00"/>
    <d v="2017-12-15T00:00:00"/>
    <x v="14"/>
  </r>
  <r>
    <s v="IDIT01"/>
    <s v="INDAIATUBA"/>
    <s v="CAS"/>
    <n v="19"/>
    <s v="CAS"/>
    <x v="72"/>
    <x v="0"/>
    <d v="2017-12-12T00:00:00"/>
    <d v="2018-01-05T00:00:00"/>
    <x v="14"/>
  </r>
  <r>
    <s v="IDTY01"/>
    <s v="INDAIATUBA"/>
    <s v="CAS"/>
    <n v="19"/>
    <s v="CAS"/>
    <x v="72"/>
    <x v="0"/>
    <d v="2018-01-05T00:00:00"/>
    <d v="2018-01-05T00:00:00"/>
    <x v="14"/>
  </r>
  <r>
    <s v="IRRD03"/>
    <s v="ITAPIRA"/>
    <s v="CAS"/>
    <n v="19"/>
    <s v="CAS"/>
    <x v="93"/>
    <x v="0"/>
    <s v="S/ ACESSO"/>
    <s v="S/ ACESSO"/>
    <x v="14"/>
  </r>
  <r>
    <s v="JGEF01"/>
    <s v="JAGUARIUNA"/>
    <s v="CAS"/>
    <n v="19"/>
    <s v="CAS"/>
    <x v="70"/>
    <x v="0"/>
    <d v="2017-12-26T00:00:00"/>
    <d v="2018-01-03T00:00:00"/>
    <x v="14"/>
  </r>
  <r>
    <s v="MFCT01"/>
    <s v="MONTE ALEGRE DO SUL"/>
    <s v="CAS"/>
    <n v="19"/>
    <s v="CAS"/>
    <x v="70"/>
    <x v="0"/>
    <d v="2017-12-28T00:00:00"/>
    <d v="2018-01-03T00:00:00"/>
    <x v="14"/>
  </r>
  <r>
    <s v="MGCN01"/>
    <s v="MOGI GUACU"/>
    <s v="CAS"/>
    <n v="19"/>
    <s v="CAS"/>
    <x v="93"/>
    <x v="0"/>
    <m/>
    <m/>
    <x v="14"/>
  </r>
  <r>
    <s v="MJCT01"/>
    <s v="MOGI MIRIM"/>
    <s v="CAS"/>
    <n v="19"/>
    <s v="CAS"/>
    <x v="93"/>
    <x v="0"/>
    <s v="S/ ACESSO"/>
    <s v="S/ ACESSO"/>
    <x v="14"/>
  </r>
  <r>
    <s v="MJRD01"/>
    <s v="MOGI MIRIM"/>
    <s v="CAS"/>
    <n v="19"/>
    <s v="CAS"/>
    <x v="93"/>
    <x v="0"/>
    <d v="2017-12-20T00:00:00"/>
    <d v="2018-01-05T00:00:00"/>
    <x v="14"/>
  </r>
  <r>
    <s v="MJCT02"/>
    <s v="MOGI MIRIM"/>
    <s v="CAS"/>
    <n v="19"/>
    <s v="CAS"/>
    <x v="93"/>
    <x v="0"/>
    <d v="2017-12-26T00:00:00"/>
    <d v="2018-01-03T00:00:00"/>
    <x v="14"/>
  </r>
  <r>
    <s v="AAAN01"/>
    <s v="ARARAS"/>
    <s v="PAA"/>
    <n v="19"/>
    <s v="PAA"/>
    <x v="66"/>
    <x v="0"/>
    <d v="2017-12-27T00:00:00"/>
    <d v="2018-01-04T00:00:00"/>
    <x v="14"/>
  </r>
  <r>
    <s v="AAAN02"/>
    <s v="ARARAS"/>
    <s v="PAA"/>
    <n v="19"/>
    <s v="PAA"/>
    <x v="66"/>
    <x v="0"/>
    <d v="2017-12-21T00:00:00"/>
    <d v="2018-01-03T00:00:00"/>
    <x v="14"/>
  </r>
  <r>
    <s v="AAJB01"/>
    <s v="ARARAS"/>
    <s v="PAA"/>
    <n v="19"/>
    <s v="PAA"/>
    <x v="66"/>
    <x v="0"/>
    <d v="2017-12-27T00:00:00"/>
    <d v="2018-01-04T00:00:00"/>
    <x v="14"/>
  </r>
  <r>
    <s v="AMCT01"/>
    <s v="AMERICANA"/>
    <s v="PAA"/>
    <n v="19"/>
    <s v="PAA"/>
    <x v="68"/>
    <x v="0"/>
    <d v="2017-12-12T00:00:00"/>
    <d v="2017-12-27T00:00:00"/>
    <x v="14"/>
  </r>
  <r>
    <s v="AMSL01"/>
    <s v="AMERICANA"/>
    <s v="PAA"/>
    <n v="19"/>
    <s v="PAA"/>
    <x v="68"/>
    <x v="0"/>
    <d v="2017-12-27T00:00:00"/>
    <d v="2018-01-05T00:00:00"/>
    <x v="14"/>
  </r>
  <r>
    <s v="AMNARP"/>
    <s v="AMERICANA"/>
    <s v="PAA"/>
    <n v="19"/>
    <s v="PAA"/>
    <x v="68"/>
    <x v="0"/>
    <d v="2017-12-11T00:00:00"/>
    <d v="2017-12-27T00:00:00"/>
    <x v="14"/>
  </r>
  <r>
    <s v="KBRD02"/>
    <s v="CASA BRANCA"/>
    <s v="PAA"/>
    <n v="19"/>
    <s v="PAA"/>
    <x v="66"/>
    <x v="0"/>
    <d v="2017-12-27T00:00:00"/>
    <d v="2018-01-04T00:00:00"/>
    <x v="14"/>
  </r>
  <r>
    <s v="CUWL02"/>
    <s v="CORUMBATAI"/>
    <s v="PAA"/>
    <n v="19"/>
    <s v="PAA"/>
    <x v="68"/>
    <x v="0"/>
    <d v="2017-12-15T00:00:00"/>
    <d v="2018-01-05T00:00:00"/>
    <x v="14"/>
  </r>
  <r>
    <s v="UKCTRP"/>
    <s v="MOMBUCA"/>
    <s v="PAA"/>
    <n v="19"/>
    <s v="PAA"/>
    <x v="69"/>
    <x v="0"/>
    <d v="2017-12-27T00:00:00"/>
    <d v="2018-01-05T00:00:00"/>
    <x v="14"/>
  </r>
  <r>
    <s v="NOPR02"/>
    <s v="NOVA ODESSA"/>
    <s v="PAA"/>
    <n v="19"/>
    <s v="PAA"/>
    <x v="68"/>
    <x v="0"/>
    <d v="2017-12-13T00:00:00"/>
    <d v="2017-12-27T00:00:00"/>
    <x v="14"/>
  </r>
  <r>
    <s v="SI9248"/>
    <s v="NOVA ODESSA"/>
    <s v="PAA"/>
    <n v="19"/>
    <s v="PAA"/>
    <x v="69"/>
    <x v="0"/>
    <d v="2017-12-27T00:00:00"/>
    <d v="2018-01-02T00:00:00"/>
    <x v="14"/>
  </r>
  <r>
    <s v="SI9275"/>
    <s v="NOVA ODESSA"/>
    <s v="PAA"/>
    <n v="19"/>
    <s v="PAA"/>
    <x v="71"/>
    <x v="0"/>
    <d v="2017-12-26T00:00:00"/>
    <d v="2018-01-03T00:00:00"/>
    <x v="14"/>
  </r>
  <r>
    <s v="PCBV01"/>
    <s v="PIRACICABA"/>
    <s v="PAA"/>
    <n v="19"/>
    <s v="PAA"/>
    <x v="68"/>
    <x v="0"/>
    <d v="2017-12-21T00:00:00"/>
    <d v="2018-01-05T00:00:00"/>
    <x v="14"/>
  </r>
  <r>
    <s v="PCCT02"/>
    <s v="PIRACICABA"/>
    <s v="PAA"/>
    <n v="19"/>
    <s v="PAA"/>
    <x v="71"/>
    <x v="0"/>
    <d v="2017-12-12T00:00:00"/>
    <d v="2018-01-03T00:00:00"/>
    <x v="14"/>
  </r>
  <r>
    <s v="PCJA01"/>
    <s v="PIRACICABA"/>
    <s v="PAA"/>
    <n v="19"/>
    <s v="PAA"/>
    <x v="71"/>
    <x v="0"/>
    <d v="2017-12-15T00:00:00"/>
    <d v="2018-01-03T00:00:00"/>
    <x v="14"/>
  </r>
  <r>
    <s v="PCJB01"/>
    <s v="PIRACICABA"/>
    <s v="PAA"/>
    <n v="19"/>
    <s v="PAA"/>
    <x v="71"/>
    <x v="0"/>
    <d v="2017-12-13T00:00:00"/>
    <d v="2018-01-03T00:00:00"/>
    <x v="14"/>
  </r>
  <r>
    <s v="PCJP01"/>
    <s v="PIRACICABA"/>
    <s v="PAA"/>
    <n v="19"/>
    <s v="PAA"/>
    <x v="69"/>
    <x v="0"/>
    <d v="2017-12-26T00:00:00"/>
    <d v="2018-01-03T00:00:00"/>
    <x v="14"/>
  </r>
  <r>
    <s v="PCPL01"/>
    <s v="PIRACICABA"/>
    <s v="PAA"/>
    <n v="19"/>
    <s v="PAA"/>
    <x v="68"/>
    <x v="0"/>
    <d v="2017-12-21T00:00:00"/>
    <d v="2018-01-05T00:00:00"/>
    <x v="14"/>
  </r>
  <r>
    <s v="PCRD01"/>
    <s v="PIRACICABA"/>
    <s v="PAA"/>
    <n v="19"/>
    <s v="PAA"/>
    <x v="71"/>
    <x v="0"/>
    <d v="2017-12-13T00:00:00"/>
    <d v="2018-01-03T00:00:00"/>
    <x v="14"/>
  </r>
  <r>
    <s v="PCRD02"/>
    <s v="PIRACICABA"/>
    <s v="PAA"/>
    <n v="19"/>
    <s v="PAA"/>
    <x v="71"/>
    <x v="0"/>
    <d v="2017-12-18T00:00:00"/>
    <d v="2018-01-03T00:00:00"/>
    <x v="14"/>
  </r>
  <r>
    <s v="PCSC01"/>
    <s v="PIRACICABA"/>
    <s v="PAA"/>
    <n v="19"/>
    <s v="PAA"/>
    <x v="69"/>
    <x v="0"/>
    <d v="2017-12-27T00:00:00"/>
    <d v="2018-01-04T00:00:00"/>
    <x v="14"/>
  </r>
  <r>
    <s v="SI9472"/>
    <s v="PIRACICABA"/>
    <s v="PAA"/>
    <n v="19"/>
    <s v="PAA"/>
    <x v="69"/>
    <x v="0"/>
    <d v="2017-12-27T00:00:00"/>
    <d v="2017-12-28T00:00:00"/>
    <x v="14"/>
  </r>
  <r>
    <s v="SI9498"/>
    <s v="PIRACICABA"/>
    <s v="PAA"/>
    <n v="19"/>
    <s v="PAA"/>
    <x v="71"/>
    <x v="0"/>
    <d v="2017-12-27T00:00:00"/>
    <m/>
    <x v="14"/>
  </r>
  <r>
    <s v="SI9669"/>
    <s v="PIRACICABA"/>
    <s v="PAA"/>
    <n v="19"/>
    <s v="PAA"/>
    <x v="71"/>
    <x v="0"/>
    <d v="2017-12-27T00:00:00"/>
    <d v="2018-01-03T00:00:00"/>
    <x v="14"/>
  </r>
  <r>
    <s v="SI9479"/>
    <s v="PIRACICABA"/>
    <s v="PAA"/>
    <n v="19"/>
    <s v="PAA"/>
    <x v="69"/>
    <x v="0"/>
    <d v="2017-12-27T00:00:00"/>
    <d v="2018-01-03T00:00:00"/>
    <x v="14"/>
  </r>
  <r>
    <s v="SI9461"/>
    <s v="PIRACICABA"/>
    <s v="PAA"/>
    <n v="19"/>
    <s v="PAA"/>
    <x v="71"/>
    <x v="0"/>
    <d v="2017-12-18T00:00:00"/>
    <d v="2018-01-03T00:00:00"/>
    <x v="14"/>
  </r>
  <r>
    <s v="PLSP01"/>
    <s v="PAULINIA"/>
    <s v="CAS"/>
    <n v="19"/>
    <s v="CAS"/>
    <x v="67"/>
    <x v="0"/>
    <d v="2017-12-26T00:00:00"/>
    <d v="2018-01-03T00:00:00"/>
    <x v="14"/>
  </r>
  <r>
    <s v="PLPJ03"/>
    <s v="PAULINIA"/>
    <s v="CAS"/>
    <n v="19"/>
    <s v="CAS"/>
    <x v="67"/>
    <x v="0"/>
    <s v="S/ ACESSO"/>
    <s v="S/ ACESSO"/>
    <x v="14"/>
  </r>
  <r>
    <s v="SI9673"/>
    <s v="PIRACICABA"/>
    <s v="PAA"/>
    <n v="19"/>
    <s v="PAA"/>
    <x v="69"/>
    <x v="0"/>
    <d v="2017-12-26T00:00:00"/>
    <d v="2018-01-03T00:00:00"/>
    <x v="14"/>
  </r>
  <r>
    <s v="SI9665"/>
    <s v="PIRACICABA"/>
    <s v="PAA"/>
    <n v="19"/>
    <s v="PAA"/>
    <x v="69"/>
    <x v="0"/>
    <s v="S/ ACESSO"/>
    <s v="S/ ACESSO"/>
    <x v="14"/>
  </r>
  <r>
    <s v="SI9666"/>
    <s v="PIRACICABA"/>
    <s v="PAA"/>
    <n v="19"/>
    <s v="PAA"/>
    <x v="71"/>
    <x v="0"/>
    <d v="2017-12-15T00:00:00"/>
    <d v="2018-01-03T00:00:00"/>
    <x v="14"/>
  </r>
  <r>
    <s v="SI9668"/>
    <s v="PIRACICABA"/>
    <s v="PAA"/>
    <n v="19"/>
    <s v="PAA"/>
    <x v="71"/>
    <x v="0"/>
    <s v="S/ ACESSO"/>
    <d v="2018-01-03T00:00:00"/>
    <x v="14"/>
  </r>
  <r>
    <s v="PSAF01"/>
    <s v="PIRASSUNUNGA"/>
    <s v="PAA"/>
    <n v="19"/>
    <s v="PAA"/>
    <x v="66"/>
    <x v="0"/>
    <d v="2017-12-27T00:00:00"/>
    <d v="2018-01-03T00:00:00"/>
    <x v="14"/>
  </r>
  <r>
    <s v="SGQCRP"/>
    <s v="SERRA NEGRA"/>
    <s v="CAS"/>
    <n v="19"/>
    <s v="CAS"/>
    <x v="70"/>
    <x v="0"/>
    <d v="2017-12-27T00:00:00"/>
    <d v="2018-01-03T00:00:00"/>
    <x v="14"/>
  </r>
  <r>
    <s v="OCRD03"/>
    <s v="SOCORRO"/>
    <s v="CAS"/>
    <n v="19"/>
    <s v="CAS"/>
    <x v="70"/>
    <x v="0"/>
    <d v="2017-12-27T00:00:00"/>
    <d v="2018-01-04T00:00:00"/>
    <x v="14"/>
  </r>
  <r>
    <s v="RCSP01"/>
    <s v="RIO CLARO"/>
    <s v="PAA"/>
    <n v="19"/>
    <s v="PAA"/>
    <x v="68"/>
    <x v="0"/>
    <d v="2017-12-27T00:00:00"/>
    <d v="2018-01-05T00:00:00"/>
    <x v="14"/>
  </r>
  <r>
    <s v="JVRD01"/>
    <s v="SAO JOAO DA BOA VISTA"/>
    <s v="PAA"/>
    <n v="19"/>
    <s v="PAA"/>
    <x v="66"/>
    <x v="0"/>
    <d v="2017-12-21T00:00:00"/>
    <d v="2018-01-03T00:00:00"/>
    <x v="14"/>
  </r>
  <r>
    <s v="JVRD02"/>
    <s v="SAO JOAO DA BOA VISTA"/>
    <s v="PAA"/>
    <n v="19"/>
    <s v="PAA"/>
    <x v="66"/>
    <x v="0"/>
    <d v="2017-12-21T00:00:00"/>
    <d v="2018-01-03T00:00:00"/>
    <x v="14"/>
  </r>
  <r>
    <s v="PQAN01"/>
    <s v="SANTA RITA DO PASSA QUATRO"/>
    <s v="PAA"/>
    <n v="19"/>
    <s v="PAA"/>
    <x v="66"/>
    <x v="0"/>
    <d v="2017-12-27T00:00:00"/>
    <d v="2018-01-03T00:00:00"/>
    <x v="14"/>
  </r>
  <r>
    <s v="SI9243"/>
    <s v="SUMARE"/>
    <s v="CAS"/>
    <n v="19"/>
    <s v="CAS"/>
    <x v="67"/>
    <x v="0"/>
    <d v="2017-12-27T00:00:00"/>
    <d v="2018-01-03T00:00:00"/>
    <x v="14"/>
  </r>
  <r>
    <s v="PQAN02"/>
    <s v="SANTA RITA DO PASSA QUATRO"/>
    <s v="PAA"/>
    <n v="19"/>
    <s v="PAA"/>
    <x v="66"/>
    <x v="0"/>
    <d v="2017-12-21T00:00:00"/>
    <d v="2018-01-03T00:00:00"/>
    <x v="14"/>
  </r>
  <r>
    <s v="SDJP01"/>
    <s v="SANTA BARBARA D`OESTE"/>
    <s v="PAA"/>
    <n v="19"/>
    <s v="PAA"/>
    <x v="69"/>
    <x v="0"/>
    <d v="2017-12-26T00:00:00"/>
    <d v="2018-01-03T00:00:00"/>
    <x v="14"/>
  </r>
  <r>
    <s v="KZCT01"/>
    <s v="SANTA CRUZ DAS PALMEIRAS"/>
    <s v="PAA"/>
    <n v="19"/>
    <s v="PAA"/>
    <x v="66"/>
    <x v="0"/>
    <d v="2017-12-21T00:00:00"/>
    <d v="2018-01-03T00:00:00"/>
    <x v="14"/>
  </r>
  <r>
    <s v="SP7083"/>
    <s v="GUARULHOS"/>
    <s v="Q1"/>
    <n v="11"/>
    <s v="Q1"/>
    <x v="2"/>
    <x v="0"/>
    <d v="2017-12-29T00:00:00"/>
    <d v="2018-01-05T00:00:00"/>
    <x v="2"/>
  </r>
  <r>
    <s v="SP7088"/>
    <s v="GUARULHOS"/>
    <s v="Q1"/>
    <n v="11"/>
    <s v="Q1"/>
    <x v="2"/>
    <x v="0"/>
    <d v="2017-12-12T00:00:00"/>
    <d v="2017-12-27T00:00:00"/>
    <x v="2"/>
  </r>
  <r>
    <s v="SP7094"/>
    <s v="GUARULHOS"/>
    <s v="Q1"/>
    <n v="11"/>
    <s v="Q1"/>
    <x v="2"/>
    <x v="0"/>
    <d v="2017-12-18T00:00:00"/>
    <d v="2018-01-05T00:00:00"/>
    <x v="2"/>
  </r>
  <r>
    <s v="SLSPMN08"/>
    <s v="SAO PAULO"/>
    <s v="Q2"/>
    <n v="11"/>
    <s v="Q2"/>
    <x v="7"/>
    <x v="0"/>
    <d v="2017-12-20T00:00:00"/>
    <d v="2018-01-05T00:00:00"/>
    <x v="1"/>
  </r>
  <r>
    <s v="SP4628"/>
    <s v="SAO PAULO"/>
    <s v="Q2"/>
    <n v="11"/>
    <s v="Q2"/>
    <x v="7"/>
    <x v="0"/>
    <d v="2017-12-20T00:00:00"/>
    <d v="2018-01-05T00:00:00"/>
    <x v="1"/>
  </r>
  <r>
    <s v="SP4430"/>
    <s v="SAO PAULO"/>
    <s v="Q2"/>
    <n v="11"/>
    <s v="Q2"/>
    <x v="7"/>
    <x v="0"/>
    <d v="2018-01-04T00:00:00"/>
    <d v="2018-01-05T00:00:00"/>
    <x v="1"/>
  </r>
  <r>
    <s v="SLMCCC01"/>
    <s v="MOGI DAS CRUZES"/>
    <s v="Q1"/>
    <n v="11"/>
    <s v="Q1"/>
    <x v="5"/>
    <x v="0"/>
    <d v="2017-12-29T00:00:00"/>
    <d v="2018-01-02T00:00:00"/>
    <x v="2"/>
  </r>
  <r>
    <s v="SI3038"/>
    <s v="SANTOS"/>
    <s v="STS"/>
    <n v="13"/>
    <s v="STS"/>
    <x v="78"/>
    <x v="0"/>
    <d v="2017-12-18T00:00:00"/>
    <d v="2017-12-27T00:00:00"/>
    <x v="5"/>
  </r>
  <r>
    <s v="SI3368"/>
    <s v="SAO VICENTE"/>
    <s v="STS"/>
    <n v="13"/>
    <s v="STS"/>
    <x v="81"/>
    <x v="0"/>
    <d v="2017-12-20T00:00:00"/>
    <d v="2017-12-27T00:00:00"/>
    <x v="5"/>
  </r>
  <r>
    <s v="RGTMW01"/>
    <s v="REGISTRO"/>
    <s v="STS"/>
    <n v="13"/>
    <s v="STS"/>
    <x v="75"/>
    <x v="0"/>
    <d v="2017-12-20T00:00:00"/>
    <d v="2018-01-05T00:00:00"/>
    <x v="5"/>
  </r>
  <r>
    <s v="PQUMW01"/>
    <s v="PARIQUERA-ACU"/>
    <s v="STS"/>
    <n v="13"/>
    <s v="STS"/>
    <x v="75"/>
    <x v="0"/>
    <d v="2017-12-26T00:00:00"/>
    <d v="2017-12-27T00:00:00"/>
    <x v="5"/>
  </r>
  <r>
    <s v="SP6504"/>
    <s v="VARZEA PAULISTA"/>
    <s v="JAI"/>
    <s v="JAI"/>
    <s v="JAI"/>
    <x v="14"/>
    <x v="0"/>
    <d v="2018-01-03T00:00:00"/>
    <m/>
    <x v="6"/>
  </r>
  <r>
    <s v="RFS01"/>
    <s v="RIO CLARO"/>
    <s v="PAA"/>
    <n v="19"/>
    <s v="PAA"/>
    <x v="68"/>
    <x v="0"/>
    <s v="INEXISTENTE"/>
    <s v="INEXISTENTE"/>
    <x v="14"/>
  </r>
  <r>
    <s v="SLSPMN01"/>
    <s v="SAO PAULO"/>
    <s v="Q4"/>
    <n v="11"/>
    <m/>
    <x v="79"/>
    <x v="2"/>
    <m/>
    <m/>
    <x v="1"/>
  </r>
  <r>
    <s v="BACT01"/>
    <s v="BARUERI"/>
    <s v="Q2"/>
    <n v="11"/>
    <m/>
    <x v="79"/>
    <x v="2"/>
    <m/>
    <m/>
    <x v="1"/>
  </r>
  <r>
    <s v="BAJM01"/>
    <s v="BARUERI"/>
    <s v="Q2"/>
    <n v="11"/>
    <m/>
    <x v="79"/>
    <x v="2"/>
    <m/>
    <m/>
    <x v="1"/>
  </r>
  <r>
    <s v="BAPC01"/>
    <s v="BARUERI"/>
    <s v="Q2"/>
    <n v="11"/>
    <m/>
    <x v="79"/>
    <x v="2"/>
    <m/>
    <m/>
    <x v="1"/>
  </r>
  <r>
    <s v="CMSB01"/>
    <s v="CAJAMAR"/>
    <s v="Q2"/>
    <n v="11"/>
    <m/>
    <x v="79"/>
    <x v="2"/>
    <m/>
    <m/>
    <x v="1"/>
  </r>
  <r>
    <s v="CMSI01"/>
    <s v="CAJAMAR"/>
    <s v="Q2"/>
    <n v="11"/>
    <m/>
    <x v="79"/>
    <x v="2"/>
    <m/>
    <m/>
    <x v="1"/>
  </r>
  <r>
    <s v="DDCO01"/>
    <s v="DIADEMA"/>
    <s v="Q4"/>
    <n v="11"/>
    <m/>
    <x v="79"/>
    <x v="2"/>
    <m/>
    <m/>
    <x v="3"/>
  </r>
  <r>
    <s v="DDJR01"/>
    <s v="DIADEMA"/>
    <s v="Q4"/>
    <n v="11"/>
    <m/>
    <x v="79"/>
    <x v="2"/>
    <m/>
    <m/>
    <x v="3"/>
  </r>
  <r>
    <s v="EBDJ01"/>
    <s v="EMBU DAS ARTES"/>
    <s v="Q3"/>
    <n v="11"/>
    <m/>
    <x v="79"/>
    <x v="2"/>
    <m/>
    <m/>
    <x v="4"/>
  </r>
  <r>
    <s v="GRBS01"/>
    <s v="GUARULHOS"/>
    <s v="Q1"/>
    <n v="11"/>
    <m/>
    <x v="79"/>
    <x v="2"/>
    <m/>
    <m/>
    <x v="2"/>
  </r>
  <r>
    <s v="GRCS01"/>
    <s v="GUARULHOS"/>
    <s v="Q1"/>
    <n v="11"/>
    <m/>
    <x v="79"/>
    <x v="2"/>
    <m/>
    <m/>
    <x v="2"/>
  </r>
  <r>
    <s v="GRJA01"/>
    <s v="GUARULHOS"/>
    <s v="Q1"/>
    <n v="11"/>
    <m/>
    <x v="79"/>
    <x v="2"/>
    <m/>
    <m/>
    <x v="2"/>
  </r>
  <r>
    <s v="GRPB02"/>
    <s v="GUARULHOS"/>
    <s v="Q1"/>
    <n v="11"/>
    <m/>
    <x v="79"/>
    <x v="2"/>
    <m/>
    <m/>
    <x v="2"/>
  </r>
  <r>
    <s v="IPNI01"/>
    <s v="ITAPEVI"/>
    <s v="Q2"/>
    <n v="11"/>
    <m/>
    <x v="79"/>
    <x v="2"/>
    <m/>
    <m/>
    <x v="1"/>
  </r>
  <r>
    <s v="MAJV01"/>
    <s v="MAUA"/>
    <s v="Q4"/>
    <n v="11"/>
    <m/>
    <x v="79"/>
    <x v="2"/>
    <m/>
    <m/>
    <x v="3"/>
  </r>
  <r>
    <s v="MAVD01"/>
    <s v="MAUA"/>
    <s v="Q4"/>
    <n v="11"/>
    <m/>
    <x v="79"/>
    <x v="2"/>
    <m/>
    <m/>
    <x v="3"/>
  </r>
  <r>
    <s v="SLSPCN02"/>
    <s v="SAO PAULO"/>
    <s v="Q1"/>
    <n v="11"/>
    <m/>
    <x v="79"/>
    <x v="2"/>
    <m/>
    <m/>
    <x v="2"/>
  </r>
  <r>
    <s v="OSJP01"/>
    <s v="OSASCO"/>
    <s v="Q2"/>
    <n v="11"/>
    <m/>
    <x v="79"/>
    <x v="2"/>
    <m/>
    <m/>
    <x v="1"/>
  </r>
  <r>
    <s v="SLSPIT03"/>
    <s v="SAO PAULO"/>
    <s v="Q1"/>
    <n v="11"/>
    <m/>
    <x v="79"/>
    <x v="2"/>
    <m/>
    <m/>
    <x v="2"/>
  </r>
  <r>
    <s v="SLSPJB01"/>
    <s v="SAO PAULO"/>
    <s v="Q1"/>
    <n v="11"/>
    <m/>
    <x v="79"/>
    <x v="2"/>
    <m/>
    <m/>
    <x v="2"/>
  </r>
  <r>
    <s v="SLSPCO01"/>
    <s v="SAO PAULO"/>
    <s v="Q4"/>
    <n v="11"/>
    <m/>
    <x v="79"/>
    <x v="2"/>
    <m/>
    <m/>
    <x v="3"/>
  </r>
  <r>
    <s v="SLSPJH01"/>
    <s v="SAO PAULO"/>
    <s v="Q1"/>
    <n v="11"/>
    <m/>
    <x v="79"/>
    <x v="2"/>
    <m/>
    <m/>
    <x v="2"/>
  </r>
  <r>
    <s v="SLSPBS04"/>
    <s v="SAO PAULO"/>
    <s v="Q2"/>
    <n v="11"/>
    <m/>
    <x v="79"/>
    <x v="2"/>
    <m/>
    <m/>
    <x v="1"/>
  </r>
  <r>
    <s v="SLSPPH04"/>
    <s v="SAO PAULO"/>
    <s v="Q1"/>
    <n v="11"/>
    <m/>
    <x v="79"/>
    <x v="2"/>
    <m/>
    <m/>
    <x v="2"/>
  </r>
  <r>
    <s v="SLSPIB23"/>
    <s v="SAO PAULO"/>
    <s v="Q3"/>
    <n v="11"/>
    <m/>
    <x v="79"/>
    <x v="2"/>
    <m/>
    <m/>
    <x v="4"/>
  </r>
  <r>
    <s v="SLSPJN04"/>
    <s v="SAO PAULO"/>
    <s v="Q3"/>
    <n v="11"/>
    <m/>
    <x v="79"/>
    <x v="2"/>
    <m/>
    <m/>
    <x v="4"/>
  </r>
  <r>
    <s v="SLSPSC01"/>
    <s v="SAO PAULO"/>
    <s v="Q4"/>
    <n v="11"/>
    <m/>
    <x v="79"/>
    <x v="2"/>
    <m/>
    <m/>
    <x v="3"/>
  </r>
  <r>
    <s v="SLSPSC05"/>
    <s v="SAO PAULO"/>
    <s v="Q4"/>
    <n v="11"/>
    <m/>
    <x v="79"/>
    <x v="2"/>
    <m/>
    <m/>
    <x v="3"/>
  </r>
  <r>
    <s v="SLSPSD08"/>
    <s v="SAO PAULO"/>
    <s v="Q4"/>
    <n v="11"/>
    <m/>
    <x v="79"/>
    <x v="2"/>
    <m/>
    <m/>
    <x v="3"/>
  </r>
  <r>
    <s v="SLSPMR28"/>
    <s v="SAO PAULO"/>
    <s v="Q3"/>
    <n v="11"/>
    <m/>
    <x v="79"/>
    <x v="2"/>
    <m/>
    <m/>
    <x v="4"/>
  </r>
  <r>
    <s v="SLSPVA11"/>
    <s v="SAO PAULO"/>
    <s v="Q3"/>
    <n v="11"/>
    <m/>
    <x v="79"/>
    <x v="2"/>
    <m/>
    <m/>
    <x v="4"/>
  </r>
  <r>
    <s v="SP135S"/>
    <s v="SAO PAULO"/>
    <s v="Q4"/>
    <n v="11"/>
    <m/>
    <x v="79"/>
    <x v="2"/>
    <m/>
    <m/>
    <x v="3"/>
  </r>
  <r>
    <s v="SP136S"/>
    <s v="SAO PAULO"/>
    <s v="Q4"/>
    <n v="11"/>
    <m/>
    <x v="79"/>
    <x v="2"/>
    <m/>
    <m/>
    <x v="3"/>
  </r>
  <r>
    <s v="BTJC01"/>
    <s v="BERTIOGA"/>
    <s v="STS"/>
    <n v="13"/>
    <m/>
    <x v="79"/>
    <x v="2"/>
    <m/>
    <m/>
    <x v="5"/>
  </r>
  <r>
    <s v="BTJP01"/>
    <s v="BERTIOGA"/>
    <s v="STS"/>
    <n v="13"/>
    <m/>
    <x v="79"/>
    <x v="2"/>
    <m/>
    <m/>
    <x v="5"/>
  </r>
  <r>
    <s v="BTRS03"/>
    <s v="BERTIOGA"/>
    <s v="STS"/>
    <n v="13"/>
    <m/>
    <x v="79"/>
    <x v="2"/>
    <m/>
    <m/>
    <x v="5"/>
  </r>
  <r>
    <s v="BTSL01"/>
    <s v="BERTIOGA"/>
    <s v="STS"/>
    <n v="13"/>
    <m/>
    <x v="79"/>
    <x v="2"/>
    <m/>
    <m/>
    <x v="5"/>
  </r>
  <r>
    <s v="BTSL02"/>
    <s v="BERTIOGA"/>
    <s v="STS"/>
    <n v="13"/>
    <m/>
    <x v="79"/>
    <x v="2"/>
    <m/>
    <m/>
    <x v="5"/>
  </r>
  <r>
    <s v="BTVA01"/>
    <s v="BERTIOGA"/>
    <s v="STS"/>
    <n v="13"/>
    <m/>
    <x v="79"/>
    <x v="2"/>
    <m/>
    <m/>
    <x v="5"/>
  </r>
  <r>
    <s v="CBSJ01"/>
    <s v="CUBATAO"/>
    <s v="STS"/>
    <n v="13"/>
    <m/>
    <x v="79"/>
    <x v="2"/>
    <m/>
    <m/>
    <x v="5"/>
  </r>
  <r>
    <s v="GJSA01"/>
    <s v="GUARUJA"/>
    <s v="STS"/>
    <n v="13"/>
    <m/>
    <x v="79"/>
    <x v="2"/>
    <m/>
    <m/>
    <x v="5"/>
  </r>
  <r>
    <s v="INJE01"/>
    <s v="ITANHAEM"/>
    <s v="STS"/>
    <n v="13"/>
    <m/>
    <x v="79"/>
    <x v="2"/>
    <m/>
    <m/>
    <x v="5"/>
  </r>
  <r>
    <s v="INJR01"/>
    <s v="ITANHAEM"/>
    <s v="STS"/>
    <n v="13"/>
    <m/>
    <x v="79"/>
    <x v="2"/>
    <m/>
    <m/>
    <x v="5"/>
  </r>
  <r>
    <s v="PGTB01"/>
    <s v="PRAIA GRANDE"/>
    <s v="STS"/>
    <n v="13"/>
    <m/>
    <x v="79"/>
    <x v="2"/>
    <m/>
    <m/>
    <x v="5"/>
  </r>
  <r>
    <s v="ATPA01"/>
    <s v="ATIBAIA"/>
    <s v="JAI"/>
    <s v="JAI"/>
    <m/>
    <x v="79"/>
    <x v="2"/>
    <m/>
    <m/>
    <x v="6"/>
  </r>
  <r>
    <s v="BPCT01"/>
    <s v="BRAGANCA PAULISTA"/>
    <s v="JAI"/>
    <s v="JAI"/>
    <m/>
    <x v="79"/>
    <x v="2"/>
    <m/>
    <m/>
    <x v="6"/>
  </r>
  <r>
    <s v="DDCT02"/>
    <s v="DIADEMA"/>
    <s v="Q4"/>
    <n v="11"/>
    <m/>
    <x v="79"/>
    <x v="2"/>
    <m/>
    <m/>
    <x v="3"/>
  </r>
  <r>
    <s v="DDED01"/>
    <s v="DIADEMA"/>
    <s v="Q4"/>
    <n v="11"/>
    <m/>
    <x v="79"/>
    <x v="2"/>
    <m/>
    <m/>
    <x v="3"/>
  </r>
  <r>
    <s v="DDJN01"/>
    <s v="DIADEMA"/>
    <s v="Q4"/>
    <n v="11"/>
    <m/>
    <x v="79"/>
    <x v="2"/>
    <m/>
    <m/>
    <x v="3"/>
  </r>
  <r>
    <s v="MABE03"/>
    <s v="MAUA"/>
    <s v="Q4"/>
    <n v="11"/>
    <m/>
    <x v="79"/>
    <x v="2"/>
    <m/>
    <m/>
    <x v="3"/>
  </r>
  <r>
    <s v="GRJE01"/>
    <s v="GUARULHOS"/>
    <s v="Q1"/>
    <n v="11"/>
    <m/>
    <x v="79"/>
    <x v="2"/>
    <m/>
    <m/>
    <x v="2"/>
  </r>
  <r>
    <s v="GRJL01"/>
    <s v="GUARULHOS"/>
    <s v="Q1"/>
    <n v="11"/>
    <m/>
    <x v="79"/>
    <x v="2"/>
    <m/>
    <m/>
    <x v="2"/>
  </r>
  <r>
    <s v="GRJS01"/>
    <s v="GUARULHOS"/>
    <s v="Q1"/>
    <n v="11"/>
    <m/>
    <x v="79"/>
    <x v="2"/>
    <m/>
    <m/>
    <x v="2"/>
  </r>
  <r>
    <s v="SICH02"/>
    <s v="SANTA ISABEL"/>
    <s v="Q1"/>
    <n v="11"/>
    <m/>
    <x v="79"/>
    <x v="2"/>
    <m/>
    <m/>
    <x v="2"/>
  </r>
  <r>
    <s v="SLSPAR04"/>
    <s v="SAO PAULO"/>
    <s v="Q1"/>
    <n v="11"/>
    <m/>
    <x v="79"/>
    <x v="2"/>
    <m/>
    <m/>
    <x v="2"/>
  </r>
  <r>
    <s v="ISPP01"/>
    <s v="ITAPECERICA DA SERRA"/>
    <s v="Q3"/>
    <n v="11"/>
    <m/>
    <x v="79"/>
    <x v="2"/>
    <m/>
    <m/>
    <x v="4"/>
  </r>
  <r>
    <s v="LSRB02"/>
    <s v="SAO LOURENCO DA SERRA"/>
    <s v="Q3"/>
    <n v="11"/>
    <m/>
    <x v="79"/>
    <x v="2"/>
    <m/>
    <m/>
    <x v="4"/>
  </r>
  <r>
    <s v="SLSPIA03"/>
    <s v="SAO PAULO"/>
    <s v="Q1"/>
    <n v="11"/>
    <m/>
    <x v="79"/>
    <x v="2"/>
    <m/>
    <m/>
    <x v="2"/>
  </r>
  <r>
    <s v="SLSPIA04"/>
    <s v="SAO PAULO"/>
    <s v="Q1"/>
    <n v="11"/>
    <m/>
    <x v="79"/>
    <x v="2"/>
    <m/>
    <m/>
    <x v="2"/>
  </r>
  <r>
    <s v="SLOSVJ01"/>
    <s v="OSASCO"/>
    <s v="Q2"/>
    <n v="11"/>
    <m/>
    <x v="79"/>
    <x v="2"/>
    <m/>
    <m/>
    <x v="1"/>
  </r>
  <r>
    <s v="OSJO02"/>
    <s v="OSASCO"/>
    <s v="Q2"/>
    <n v="11"/>
    <m/>
    <x v="79"/>
    <x v="2"/>
    <m/>
    <m/>
    <x v="1"/>
  </r>
  <r>
    <s v="SBRG01"/>
    <s v="SAO BERNARDO DO CAMPO"/>
    <s v="Q4"/>
    <n v="11"/>
    <m/>
    <x v="79"/>
    <x v="2"/>
    <m/>
    <m/>
    <x v="3"/>
  </r>
  <r>
    <s v="SBST01"/>
    <s v="SAO BERNARDO DO CAMPO"/>
    <s v="Q4"/>
    <n v="11"/>
    <m/>
    <x v="79"/>
    <x v="2"/>
    <m/>
    <m/>
    <x v="3"/>
  </r>
  <r>
    <s v="SBST02"/>
    <s v="SAO BERNARDO DO CAMPO"/>
    <s v="Q4"/>
    <n v="11"/>
    <m/>
    <x v="79"/>
    <x v="2"/>
    <m/>
    <m/>
    <x v="3"/>
  </r>
  <r>
    <s v="SBST03"/>
    <s v="SAO BERNARDO DO CAMPO"/>
    <s v="Q4"/>
    <n v="11"/>
    <m/>
    <x v="79"/>
    <x v="2"/>
    <m/>
    <m/>
    <x v="3"/>
  </r>
  <r>
    <s v="SLVI01"/>
    <s v="SALTO"/>
    <s v="Q2"/>
    <n v="11"/>
    <m/>
    <x v="79"/>
    <x v="2"/>
    <m/>
    <m/>
    <x v="1"/>
  </r>
  <r>
    <s v="CMPL01"/>
    <s v="SAO PAULO"/>
    <s v="Q2"/>
    <n v="11"/>
    <m/>
    <x v="79"/>
    <x v="2"/>
    <m/>
    <m/>
    <x v="1"/>
  </r>
  <r>
    <s v="SLSPAN02"/>
    <s v="SAO PAULO"/>
    <s v="Q2"/>
    <n v="11"/>
    <m/>
    <x v="79"/>
    <x v="2"/>
    <m/>
    <m/>
    <x v="1"/>
  </r>
  <r>
    <s v="SLSPBT01"/>
    <s v="SAO PAULO"/>
    <s v="Q2"/>
    <n v="11"/>
    <m/>
    <x v="79"/>
    <x v="2"/>
    <m/>
    <m/>
    <x v="1"/>
  </r>
  <r>
    <s v="SLSPJP02"/>
    <s v="SAO PAULO"/>
    <s v="Q4"/>
    <n v="11"/>
    <m/>
    <x v="79"/>
    <x v="2"/>
    <m/>
    <m/>
    <x v="3"/>
  </r>
  <r>
    <s v="SLSPCR05"/>
    <s v="SAO PAULO"/>
    <s v="Q3"/>
    <n v="11"/>
    <m/>
    <x v="79"/>
    <x v="2"/>
    <m/>
    <m/>
    <x v="4"/>
  </r>
  <r>
    <s v="SLSPCR06"/>
    <s v="SAO PAULO"/>
    <s v="Q3"/>
    <n v="11"/>
    <m/>
    <x v="79"/>
    <x v="2"/>
    <m/>
    <m/>
    <x v="4"/>
  </r>
  <r>
    <s v="SLSPIB12"/>
    <s v="SAO PAULO"/>
    <s v="Q3"/>
    <n v="11"/>
    <m/>
    <x v="79"/>
    <x v="2"/>
    <m/>
    <m/>
    <x v="4"/>
  </r>
  <r>
    <s v="SLSPIB15"/>
    <s v="SAO PAULO"/>
    <s v="Q3"/>
    <n v="11"/>
    <m/>
    <x v="79"/>
    <x v="2"/>
    <m/>
    <m/>
    <x v="4"/>
  </r>
  <r>
    <s v="SLSPIB26"/>
    <s v="SAO PAULO"/>
    <s v="Q3"/>
    <n v="11"/>
    <m/>
    <x v="79"/>
    <x v="2"/>
    <m/>
    <m/>
    <x v="4"/>
  </r>
  <r>
    <s v="SLSPRE01"/>
    <s v="SAO PAULO"/>
    <s v="Q4"/>
    <n v="11"/>
    <m/>
    <x v="79"/>
    <x v="2"/>
    <m/>
    <m/>
    <x v="3"/>
  </r>
  <r>
    <s v="SLSPJQ18"/>
    <s v="SAO PAULO"/>
    <s v="Q3"/>
    <n v="11"/>
    <m/>
    <x v="79"/>
    <x v="2"/>
    <m/>
    <m/>
    <x v="4"/>
  </r>
  <r>
    <s v="SLSPSD05"/>
    <s v="SAO PAULO"/>
    <s v="Q4"/>
    <n v="11"/>
    <m/>
    <x v="79"/>
    <x v="2"/>
    <m/>
    <m/>
    <x v="3"/>
  </r>
  <r>
    <s v="SLSPSD06"/>
    <s v="SAO PAULO"/>
    <s v="Q4"/>
    <n v="11"/>
    <m/>
    <x v="79"/>
    <x v="2"/>
    <m/>
    <m/>
    <x v="3"/>
  </r>
  <r>
    <s v="SLSPSE02"/>
    <s v="SAO PAULO"/>
    <s v="Q4"/>
    <n v="11"/>
    <m/>
    <x v="79"/>
    <x v="2"/>
    <m/>
    <m/>
    <x v="3"/>
  </r>
  <r>
    <s v="SLSPPN22"/>
    <s v="SAO PAULO"/>
    <s v="Q3"/>
    <n v="11"/>
    <m/>
    <x v="79"/>
    <x v="2"/>
    <m/>
    <m/>
    <x v="4"/>
  </r>
  <r>
    <s v="SLSPSM31"/>
    <s v="SAO PAULO"/>
    <s v="Q3"/>
    <n v="11"/>
    <m/>
    <x v="79"/>
    <x v="2"/>
    <m/>
    <m/>
    <x v="4"/>
  </r>
  <r>
    <s v="PGBP01"/>
    <s v="PRAIA GRANDE"/>
    <s v="STS"/>
    <n v="13"/>
    <m/>
    <x v="79"/>
    <x v="2"/>
    <m/>
    <m/>
    <x v="5"/>
  </r>
  <r>
    <s v="PGIG01"/>
    <s v="PRAIA GRANDE"/>
    <s v="STS"/>
    <n v="13"/>
    <m/>
    <x v="79"/>
    <x v="2"/>
    <m/>
    <m/>
    <x v="5"/>
  </r>
  <r>
    <s v="PRCT01"/>
    <s v="PERUIBE"/>
    <s v="STS"/>
    <n v="13"/>
    <m/>
    <x v="79"/>
    <x v="2"/>
    <m/>
    <m/>
    <x v="5"/>
  </r>
  <r>
    <s v="PRPR01"/>
    <s v="PERUIBE"/>
    <s v="STS"/>
    <n v="13"/>
    <m/>
    <x v="79"/>
    <x v="2"/>
    <m/>
    <m/>
    <x v="5"/>
  </r>
  <r>
    <s v="SI3315"/>
    <s v="SAO VICENTE"/>
    <s v="STS"/>
    <n v="13"/>
    <m/>
    <x v="79"/>
    <x v="2"/>
    <m/>
    <m/>
    <x v="5"/>
  </r>
  <r>
    <s v="SI3316"/>
    <s v="SAO VICENTE"/>
    <s v="STS"/>
    <n v="13"/>
    <m/>
    <x v="79"/>
    <x v="2"/>
    <m/>
    <m/>
    <x v="5"/>
  </r>
  <r>
    <s v="SI3323"/>
    <s v="SAO VICENTE"/>
    <s v="STS"/>
    <n v="13"/>
    <m/>
    <x v="79"/>
    <x v="2"/>
    <m/>
    <m/>
    <x v="5"/>
  </r>
  <r>
    <s v="BPNB01"/>
    <s v="BRAGANCA PAULISTA"/>
    <s v="JAI"/>
    <s v="JAI"/>
    <m/>
    <x v="79"/>
    <x v="2"/>
    <m/>
    <m/>
    <x v="6"/>
  </r>
  <r>
    <s v="COMS01"/>
    <s v="COTIA"/>
    <s v="Q2"/>
    <n v="11"/>
    <m/>
    <x v="79"/>
    <x v="2"/>
    <m/>
    <m/>
    <x v="1"/>
  </r>
  <r>
    <s v="COVJ01"/>
    <s v="COTIA"/>
    <s v="Q2"/>
    <n v="11"/>
    <m/>
    <x v="79"/>
    <x v="2"/>
    <m/>
    <m/>
    <x v="1"/>
  </r>
  <r>
    <s v="DDPA01"/>
    <s v="DIADEMA"/>
    <s v="Q4"/>
    <n v="11"/>
    <m/>
    <x v="79"/>
    <x v="2"/>
    <m/>
    <m/>
    <x v="3"/>
  </r>
  <r>
    <s v="DDSN01"/>
    <s v="DIADEMA"/>
    <s v="Q4"/>
    <n v="11"/>
    <m/>
    <x v="79"/>
    <x v="2"/>
    <m/>
    <m/>
    <x v="3"/>
  </r>
  <r>
    <s v="GRIT01"/>
    <s v="GUARULHOS"/>
    <s v="Q1"/>
    <n v="11"/>
    <m/>
    <x v="79"/>
    <x v="2"/>
    <m/>
    <m/>
    <x v="2"/>
  </r>
  <r>
    <s v="GRLE01"/>
    <s v="GUARULHOS"/>
    <s v="Q1"/>
    <n v="11"/>
    <m/>
    <x v="79"/>
    <x v="2"/>
    <m/>
    <m/>
    <x v="2"/>
  </r>
  <r>
    <s v="ISJJ01"/>
    <s v="ITAPECERICA DA SERRA"/>
    <s v="Q3"/>
    <n v="11"/>
    <m/>
    <x v="79"/>
    <x v="2"/>
    <m/>
    <m/>
    <x v="4"/>
  </r>
  <r>
    <s v="SICH01"/>
    <s v="SANTA ISABEL"/>
    <s v="Q1"/>
    <n v="11"/>
    <m/>
    <x v="79"/>
    <x v="2"/>
    <m/>
    <m/>
    <x v="2"/>
  </r>
  <r>
    <s v="SLSPAA01"/>
    <s v="SAO PAULO"/>
    <s v="Q1"/>
    <n v="11"/>
    <m/>
    <x v="79"/>
    <x v="2"/>
    <m/>
    <m/>
    <x v="2"/>
  </r>
  <r>
    <s v="SLSPAC01"/>
    <s v="SAO PAULO"/>
    <s v="Q1"/>
    <n v="11"/>
    <m/>
    <x v="79"/>
    <x v="2"/>
    <m/>
    <m/>
    <x v="2"/>
  </r>
  <r>
    <s v="SLSPBE04"/>
    <s v="SAO PAULO"/>
    <s v="Q1"/>
    <n v="11"/>
    <m/>
    <x v="79"/>
    <x v="2"/>
    <m/>
    <m/>
    <x v="2"/>
  </r>
  <r>
    <s v="SLSPBE05"/>
    <s v="SAO PAULO"/>
    <s v="Q1"/>
    <n v="11"/>
    <m/>
    <x v="79"/>
    <x v="2"/>
    <m/>
    <m/>
    <x v="2"/>
  </r>
  <r>
    <s v="MAVF01"/>
    <s v="MAUA"/>
    <s v="Q4"/>
    <n v="11"/>
    <m/>
    <x v="79"/>
    <x v="2"/>
    <m/>
    <m/>
    <x v="3"/>
  </r>
  <r>
    <s v="SLSPJR04"/>
    <s v="OSASCO"/>
    <s v="Q2"/>
    <n v="11"/>
    <m/>
    <x v="79"/>
    <x v="2"/>
    <m/>
    <m/>
    <x v="1"/>
  </r>
  <r>
    <s v="SBMN01"/>
    <s v="SAO BERNARDO DO CAMPO"/>
    <s v="Q4"/>
    <n v="11"/>
    <m/>
    <x v="79"/>
    <x v="2"/>
    <m/>
    <m/>
    <x v="3"/>
  </r>
  <r>
    <s v="SCFN01"/>
    <s v="SAO CAETANO DO SUL"/>
    <s v="Q4"/>
    <n v="11"/>
    <m/>
    <x v="79"/>
    <x v="2"/>
    <m/>
    <m/>
    <x v="3"/>
  </r>
  <r>
    <s v="SLSNTM01"/>
    <s v="SANTANA DE PARNAIBA"/>
    <s v="Q2"/>
    <n v="11"/>
    <m/>
    <x v="79"/>
    <x v="2"/>
    <m/>
    <m/>
    <x v="1"/>
  </r>
  <r>
    <s v="SLSNFZ01"/>
    <s v="SANTANA DE PARNAIBA"/>
    <s v="Q2"/>
    <n v="11"/>
    <m/>
    <x v="79"/>
    <x v="2"/>
    <m/>
    <m/>
    <x v="1"/>
  </r>
  <r>
    <s v="SLSPAI07"/>
    <s v="SAO PAULO"/>
    <s v="Q3"/>
    <n v="11"/>
    <m/>
    <x v="79"/>
    <x v="2"/>
    <m/>
    <m/>
    <x v="4"/>
  </r>
  <r>
    <s v="SLSPBF01"/>
    <s v="SAO PAULO"/>
    <s v="Q2"/>
    <n v="11"/>
    <m/>
    <x v="79"/>
    <x v="2"/>
    <m/>
    <m/>
    <x v="1"/>
  </r>
  <r>
    <s v="SLSPBT04"/>
    <s v="SAO PAULO"/>
    <s v="Q2"/>
    <n v="11"/>
    <m/>
    <x v="79"/>
    <x v="2"/>
    <m/>
    <m/>
    <x v="1"/>
  </r>
  <r>
    <s v="SLSPCY04"/>
    <s v="SAO PAULO"/>
    <s v="Q4"/>
    <n v="11"/>
    <m/>
    <x v="79"/>
    <x v="2"/>
    <m/>
    <m/>
    <x v="3"/>
  </r>
  <r>
    <s v="SLSPCG08"/>
    <s v="SAO PAULO"/>
    <s v="Q3"/>
    <n v="11"/>
    <m/>
    <x v="79"/>
    <x v="2"/>
    <m/>
    <m/>
    <x v="4"/>
  </r>
  <r>
    <s v="SLSPLB06"/>
    <s v="SAO PAULO"/>
    <s v="Q4"/>
    <n v="11"/>
    <m/>
    <x v="79"/>
    <x v="2"/>
    <m/>
    <m/>
    <x v="3"/>
  </r>
  <r>
    <s v="SLSPVF07"/>
    <s v="SAO PAULO"/>
    <s v="Q1"/>
    <n v="11"/>
    <m/>
    <x v="79"/>
    <x v="2"/>
    <m/>
    <m/>
    <x v="2"/>
  </r>
  <r>
    <s v="SLSPMM21"/>
    <s v="SAO PAULO"/>
    <s v="Q3"/>
    <n v="11"/>
    <m/>
    <x v="79"/>
    <x v="2"/>
    <m/>
    <m/>
    <x v="4"/>
  </r>
  <r>
    <s v="SLSPSM30"/>
    <s v="SAO PAULO"/>
    <s v="Q3"/>
    <n v="11"/>
    <m/>
    <x v="79"/>
    <x v="2"/>
    <m/>
    <m/>
    <x v="4"/>
  </r>
  <r>
    <s v="SLPAVL01"/>
    <s v="POA"/>
    <s v="Q1"/>
    <n v="11"/>
    <m/>
    <x v="79"/>
    <x v="2"/>
    <m/>
    <m/>
    <x v="2"/>
  </r>
  <r>
    <s v="SP8831"/>
    <s v="MOGI DAS CRUZES"/>
    <s v="Q1"/>
    <n v="11"/>
    <m/>
    <x v="79"/>
    <x v="2"/>
    <m/>
    <m/>
    <x v="2"/>
  </r>
  <r>
    <s v="SP8832"/>
    <s v="MOGI DAS CRUZES"/>
    <s v="Q1"/>
    <n v="11"/>
    <m/>
    <x v="79"/>
    <x v="2"/>
    <m/>
    <m/>
    <x v="2"/>
  </r>
  <r>
    <s v="SP8838"/>
    <s v="MOGI DAS CRUZES"/>
    <s v="Q1"/>
    <n v="11"/>
    <m/>
    <x v="79"/>
    <x v="2"/>
    <m/>
    <m/>
    <x v="2"/>
  </r>
  <r>
    <s v="SP8841"/>
    <s v="MOGI DAS CRUZES"/>
    <s v="Q1"/>
    <n v="11"/>
    <m/>
    <x v="79"/>
    <x v="2"/>
    <m/>
    <m/>
    <x v="2"/>
  </r>
  <r>
    <s v="SPX902"/>
    <s v="POA"/>
    <s v="Q1"/>
    <n v="11"/>
    <m/>
    <x v="79"/>
    <x v="2"/>
    <m/>
    <m/>
    <x v="2"/>
  </r>
  <r>
    <s v="SPX903"/>
    <s v="POA"/>
    <s v="Q1"/>
    <n v="11"/>
    <m/>
    <x v="79"/>
    <x v="2"/>
    <m/>
    <m/>
    <x v="2"/>
  </r>
  <r>
    <s v="CBAN01"/>
    <s v="CUBATAO"/>
    <s v="STS"/>
    <n v="13"/>
    <m/>
    <x v="79"/>
    <x v="2"/>
    <m/>
    <m/>
    <x v="5"/>
  </r>
  <r>
    <s v="CBSR01"/>
    <s v="CUBATAO"/>
    <s v="STS"/>
    <n v="13"/>
    <m/>
    <x v="79"/>
    <x v="2"/>
    <m/>
    <m/>
    <x v="5"/>
  </r>
  <r>
    <s v="SI3045"/>
    <s v="SANTOS"/>
    <s v="STS"/>
    <n v="13"/>
    <m/>
    <x v="79"/>
    <x v="2"/>
    <m/>
    <m/>
    <x v="5"/>
  </r>
  <r>
    <s v="CRAE01"/>
    <s v="CARAPICUIBA"/>
    <s v="Q2"/>
    <n v="11"/>
    <m/>
    <x v="79"/>
    <x v="2"/>
    <m/>
    <m/>
    <x v="1"/>
  </r>
  <r>
    <s v="FVPD01"/>
    <s v="FERRAZ DE VASCONCELOS"/>
    <s v="Q1"/>
    <n v="11"/>
    <m/>
    <x v="79"/>
    <x v="2"/>
    <m/>
    <m/>
    <x v="2"/>
  </r>
  <r>
    <s v="GRIS01"/>
    <s v="GUARULHOS"/>
    <s v="Q1"/>
    <n v="11"/>
    <m/>
    <x v="79"/>
    <x v="2"/>
    <m/>
    <m/>
    <x v="2"/>
  </r>
  <r>
    <s v="GRML01"/>
    <s v="GUARULHOS"/>
    <s v="Q1"/>
    <n v="11"/>
    <m/>
    <x v="79"/>
    <x v="2"/>
    <m/>
    <m/>
    <x v="2"/>
  </r>
  <r>
    <s v="SILB01"/>
    <s v="SANTA ISABEL"/>
    <s v="Q1"/>
    <n v="11"/>
    <m/>
    <x v="79"/>
    <x v="2"/>
    <m/>
    <m/>
    <x v="2"/>
  </r>
  <r>
    <s v="SAAF01"/>
    <s v="SANTO ANDRE"/>
    <s v="Q4"/>
    <n v="11"/>
    <m/>
    <x v="79"/>
    <x v="2"/>
    <m/>
    <m/>
    <x v="3"/>
  </r>
  <r>
    <s v="OSVJ02"/>
    <s v="OSASCO"/>
    <s v="Q2"/>
    <n v="11"/>
    <m/>
    <x v="79"/>
    <x v="2"/>
    <m/>
    <m/>
    <x v="1"/>
  </r>
  <r>
    <s v="OSVR02"/>
    <s v="OSASCO"/>
    <s v="Q2"/>
    <n v="11"/>
    <m/>
    <x v="79"/>
    <x v="2"/>
    <m/>
    <m/>
    <x v="1"/>
  </r>
  <r>
    <s v="SLSPIT02"/>
    <s v="SAO PAULO"/>
    <s v="Q1"/>
    <n v="11"/>
    <m/>
    <x v="79"/>
    <x v="2"/>
    <m/>
    <m/>
    <x v="2"/>
  </r>
  <r>
    <s v="SLSPJC02"/>
    <s v="SAO PAULO"/>
    <s v="Q1"/>
    <n v="11"/>
    <m/>
    <x v="79"/>
    <x v="2"/>
    <m/>
    <m/>
    <x v="2"/>
  </r>
  <r>
    <s v="SLSNAH04"/>
    <s v="SANTANA DE PARNAIBA"/>
    <s v="Q2"/>
    <n v="11"/>
    <m/>
    <x v="79"/>
    <x v="2"/>
    <m/>
    <m/>
    <x v="1"/>
  </r>
  <r>
    <s v="SLSPPC02"/>
    <s v="SAO PAULO"/>
    <s v="Q1"/>
    <n v="11"/>
    <m/>
    <x v="79"/>
    <x v="2"/>
    <m/>
    <m/>
    <x v="2"/>
  </r>
  <r>
    <s v="SLSPCS06"/>
    <s v="SAO PAULO"/>
    <s v="Q4"/>
    <n v="11"/>
    <m/>
    <x v="79"/>
    <x v="2"/>
    <m/>
    <m/>
    <x v="3"/>
  </r>
  <r>
    <s v="SLSPCS07"/>
    <s v="SAO PAULO"/>
    <s v="Q4"/>
    <n v="11"/>
    <m/>
    <x v="79"/>
    <x v="2"/>
    <m/>
    <m/>
    <x v="3"/>
  </r>
  <r>
    <s v="SLSPCB20"/>
    <s v="SAO PAULO"/>
    <s v="Q3"/>
    <n v="11"/>
    <m/>
    <x v="79"/>
    <x v="2"/>
    <m/>
    <m/>
    <x v="4"/>
  </r>
  <r>
    <s v="SLSPCY02"/>
    <s v="SAO PAULO"/>
    <s v="Q4"/>
    <n v="11"/>
    <m/>
    <x v="79"/>
    <x v="2"/>
    <m/>
    <m/>
    <x v="3"/>
  </r>
  <r>
    <s v="SLSPCD13"/>
    <s v="SAO PAULO"/>
    <s v="Q3"/>
    <n v="11"/>
    <m/>
    <x v="79"/>
    <x v="2"/>
    <m/>
    <m/>
    <x v="4"/>
  </r>
  <r>
    <s v="SLSPIP03"/>
    <s v="SAO PAULO"/>
    <s v="Q4"/>
    <n v="11"/>
    <m/>
    <x v="79"/>
    <x v="2"/>
    <m/>
    <m/>
    <x v="3"/>
  </r>
  <r>
    <s v="SLSPJP03"/>
    <s v="SAO PAULO"/>
    <s v="Q4"/>
    <n v="11"/>
    <m/>
    <x v="79"/>
    <x v="2"/>
    <m/>
    <m/>
    <x v="3"/>
  </r>
  <r>
    <s v="SLSPCV01"/>
    <s v="SAO PAULO"/>
    <s v="Q2"/>
    <n v="11"/>
    <m/>
    <x v="79"/>
    <x v="2"/>
    <m/>
    <m/>
    <x v="1"/>
  </r>
  <r>
    <s v="SLSPCV05"/>
    <s v="SAO PAULO"/>
    <s v="Q2"/>
    <n v="11"/>
    <m/>
    <x v="79"/>
    <x v="2"/>
    <m/>
    <m/>
    <x v="1"/>
  </r>
  <r>
    <s v="SLSPJP10"/>
    <s v="SAO PAULO"/>
    <s v="Q4"/>
    <n v="11"/>
    <m/>
    <x v="79"/>
    <x v="2"/>
    <m/>
    <m/>
    <x v="3"/>
  </r>
  <r>
    <s v="SLSPSB06"/>
    <s v="SAO PAULO"/>
    <s v="Q1"/>
    <n v="11"/>
    <m/>
    <x v="79"/>
    <x v="2"/>
    <m/>
    <m/>
    <x v="2"/>
  </r>
  <r>
    <s v="SLSPCL08"/>
    <s v="SAO PAULO"/>
    <s v="Q3"/>
    <n v="11"/>
    <m/>
    <x v="79"/>
    <x v="2"/>
    <m/>
    <m/>
    <x v="4"/>
  </r>
  <r>
    <s v="SLSPLB04"/>
    <s v="SAO PAULO"/>
    <s v="Q4"/>
    <n v="11"/>
    <m/>
    <x v="79"/>
    <x v="2"/>
    <m/>
    <m/>
    <x v="3"/>
  </r>
  <r>
    <s v="SLSPRE03"/>
    <s v="SAO PAULO"/>
    <s v="Q4"/>
    <n v="11"/>
    <m/>
    <x v="79"/>
    <x v="2"/>
    <m/>
    <m/>
    <x v="3"/>
  </r>
  <r>
    <s v="SLSPVF09"/>
    <s v="SAO PAULO"/>
    <s v="Q1"/>
    <n v="11"/>
    <m/>
    <x v="79"/>
    <x v="2"/>
    <m/>
    <m/>
    <x v="2"/>
  </r>
  <r>
    <s v="SLSPSC06"/>
    <s v="SAO PAULO"/>
    <s v="Q4"/>
    <n v="11"/>
    <m/>
    <x v="79"/>
    <x v="2"/>
    <m/>
    <m/>
    <x v="3"/>
  </r>
  <r>
    <s v="SLSPJQ17"/>
    <s v="SAO PAULO"/>
    <s v="Q3"/>
    <n v="11"/>
    <m/>
    <x v="79"/>
    <x v="2"/>
    <m/>
    <m/>
    <x v="4"/>
  </r>
  <r>
    <s v="SP1627"/>
    <s v="SAO PAULO"/>
    <s v="Q3"/>
    <n v="11"/>
    <m/>
    <x v="79"/>
    <x v="2"/>
    <m/>
    <m/>
    <x v="4"/>
  </r>
  <r>
    <s v="PGVA01"/>
    <s v="PRAIA GRANDE"/>
    <s v="STS"/>
    <n v="13"/>
    <m/>
    <x v="79"/>
    <x v="2"/>
    <m/>
    <m/>
    <x v="5"/>
  </r>
  <r>
    <s v="PGVC02"/>
    <s v="PRAIA GRANDE"/>
    <s v="STS"/>
    <n v="13"/>
    <m/>
    <x v="79"/>
    <x v="2"/>
    <m/>
    <m/>
    <x v="5"/>
  </r>
  <r>
    <s v="PGVA02"/>
    <s v="PRAIA GRANDE"/>
    <s v="STS"/>
    <n v="13"/>
    <m/>
    <x v="79"/>
    <x v="2"/>
    <m/>
    <m/>
    <x v="5"/>
  </r>
  <r>
    <s v="PRCT02"/>
    <s v="PERUIBE"/>
    <s v="STS"/>
    <n v="13"/>
    <m/>
    <x v="79"/>
    <x v="2"/>
    <m/>
    <m/>
    <x v="5"/>
  </r>
  <r>
    <s v="IAJL01"/>
    <s v="ITATIBA"/>
    <s v="JAI"/>
    <s v="JAI"/>
    <m/>
    <x v="79"/>
    <x v="2"/>
    <m/>
    <m/>
    <x v="6"/>
  </r>
  <r>
    <s v="JNBV01"/>
    <s v="JUNDIAI"/>
    <s v="JAI"/>
    <s v="JAI"/>
    <m/>
    <x v="79"/>
    <x v="2"/>
    <m/>
    <m/>
    <x v="6"/>
  </r>
  <r>
    <s v="JNJS01"/>
    <s v="JUNDIAI"/>
    <s v="JAI"/>
    <s v="JAI"/>
    <m/>
    <x v="79"/>
    <x v="2"/>
    <m/>
    <m/>
    <x v="6"/>
  </r>
  <r>
    <s v="AJJJ01"/>
    <s v="ARUJA"/>
    <s v="Q1"/>
    <n v="11"/>
    <m/>
    <x v="79"/>
    <x v="2"/>
    <m/>
    <m/>
    <x v="2"/>
  </r>
  <r>
    <s v="BARA01"/>
    <s v="BARUERI"/>
    <s v="Q2"/>
    <n v="11"/>
    <m/>
    <x v="79"/>
    <x v="2"/>
    <m/>
    <m/>
    <x v="1"/>
  </r>
  <r>
    <s v="BAAH07"/>
    <s v="BARUERI"/>
    <s v="Q2"/>
    <n v="11"/>
    <m/>
    <x v="79"/>
    <x v="2"/>
    <m/>
    <m/>
    <x v="1"/>
  </r>
  <r>
    <s v="CONC01"/>
    <s v="COTIA"/>
    <s v="Q2"/>
    <n v="11"/>
    <m/>
    <x v="79"/>
    <x v="2"/>
    <m/>
    <m/>
    <x v="1"/>
  </r>
  <r>
    <s v="GRJJ01"/>
    <s v="GUARULHOS"/>
    <s v="Q1"/>
    <n v="11"/>
    <m/>
    <x v="79"/>
    <x v="2"/>
    <m/>
    <m/>
    <x v="2"/>
  </r>
  <r>
    <s v="SLSPAC03"/>
    <s v="SAO PAULO"/>
    <s v="Q1"/>
    <n v="11"/>
    <m/>
    <x v="79"/>
    <x v="2"/>
    <m/>
    <m/>
    <x v="2"/>
  </r>
  <r>
    <s v="SLSPAR01"/>
    <s v="SAO PAULO"/>
    <s v="Q1"/>
    <n v="11"/>
    <m/>
    <x v="79"/>
    <x v="2"/>
    <m/>
    <m/>
    <x v="2"/>
  </r>
  <r>
    <s v="SLSPAR03"/>
    <s v="SAO PAULO"/>
    <s v="Q1"/>
    <n v="11"/>
    <m/>
    <x v="79"/>
    <x v="2"/>
    <m/>
    <m/>
    <x v="2"/>
  </r>
  <r>
    <s v="SLSPBE01"/>
    <s v="SAO PAULO"/>
    <s v="Q1"/>
    <n v="11"/>
    <m/>
    <x v="79"/>
    <x v="2"/>
    <m/>
    <m/>
    <x v="2"/>
  </r>
  <r>
    <s v="MASM01"/>
    <s v="SANTO ANDRE"/>
    <s v="Q4"/>
    <n v="11"/>
    <m/>
    <x v="79"/>
    <x v="2"/>
    <m/>
    <m/>
    <x v="3"/>
  </r>
  <r>
    <s v="SLSPIA01"/>
    <s v="SAO PAULO"/>
    <s v="Q1"/>
    <n v="11"/>
    <m/>
    <x v="79"/>
    <x v="2"/>
    <m/>
    <m/>
    <x v="2"/>
  </r>
  <r>
    <s v="SLSPIT04"/>
    <s v="SAO PAULO"/>
    <s v="Q1"/>
    <n v="11"/>
    <m/>
    <x v="79"/>
    <x v="2"/>
    <m/>
    <m/>
    <x v="2"/>
  </r>
  <r>
    <s v="SLSPAI06"/>
    <s v="SAO PAULO"/>
    <s v="Q3"/>
    <n v="11"/>
    <m/>
    <x v="79"/>
    <x v="2"/>
    <m/>
    <m/>
    <x v="4"/>
  </r>
  <r>
    <s v="SP6014"/>
    <s v="SANTANA DE PARNAIBA"/>
    <s v="Q2"/>
    <n v="11"/>
    <m/>
    <x v="79"/>
    <x v="2"/>
    <m/>
    <m/>
    <x v="1"/>
  </r>
  <r>
    <s v="SP6020"/>
    <s v="SANTANA DE PARNAIBA"/>
    <s v="Q2"/>
    <n v="11"/>
    <m/>
    <x v="79"/>
    <x v="2"/>
    <m/>
    <m/>
    <x v="1"/>
  </r>
  <r>
    <s v="SLSPLJ02"/>
    <s v="SAO PAULO"/>
    <s v="Q1"/>
    <n v="11"/>
    <m/>
    <x v="79"/>
    <x v="2"/>
    <m/>
    <m/>
    <x v="2"/>
  </r>
  <r>
    <s v="SLSPAI10"/>
    <s v="SAO PAULO"/>
    <s v="Q3"/>
    <n v="11"/>
    <m/>
    <x v="79"/>
    <x v="2"/>
    <m/>
    <m/>
    <x v="4"/>
  </r>
  <r>
    <s v="SLSPBL01"/>
    <s v="SAO PAULO"/>
    <s v="Q2"/>
    <n v="11"/>
    <m/>
    <x v="79"/>
    <x v="2"/>
    <m/>
    <m/>
    <x v="1"/>
  </r>
  <r>
    <s v="SLSPCY03"/>
    <s v="SAO PAULO"/>
    <s v="Q4"/>
    <n v="11"/>
    <m/>
    <x v="79"/>
    <x v="2"/>
    <m/>
    <m/>
    <x v="3"/>
  </r>
  <r>
    <s v="SLSPIP05"/>
    <s v="SAO PAULO"/>
    <s v="Q4"/>
    <n v="11"/>
    <m/>
    <x v="79"/>
    <x v="2"/>
    <m/>
    <m/>
    <x v="3"/>
  </r>
  <r>
    <s v="SLSPJP01"/>
    <s v="SAO PAULO"/>
    <s v="Q4"/>
    <n v="11"/>
    <m/>
    <x v="79"/>
    <x v="2"/>
    <m/>
    <m/>
    <x v="3"/>
  </r>
  <r>
    <s v="SLSPJP07"/>
    <s v="SAO PAULO"/>
    <s v="Q4"/>
    <n v="11"/>
    <m/>
    <x v="79"/>
    <x v="2"/>
    <m/>
    <m/>
    <x v="3"/>
  </r>
  <r>
    <s v="SLSPJP09"/>
    <s v="SAO PAULO"/>
    <s v="Q4"/>
    <n v="11"/>
    <m/>
    <x v="79"/>
    <x v="2"/>
    <m/>
    <m/>
    <x v="3"/>
  </r>
  <r>
    <s v="SLSPCL05"/>
    <s v="SAO PAULO"/>
    <s v="Q3"/>
    <n v="11"/>
    <m/>
    <x v="79"/>
    <x v="2"/>
    <m/>
    <m/>
    <x v="4"/>
  </r>
  <r>
    <s v="SLSPCL07"/>
    <s v="SAO PAULO"/>
    <s v="Q3"/>
    <n v="11"/>
    <m/>
    <x v="79"/>
    <x v="2"/>
    <m/>
    <m/>
    <x v="4"/>
  </r>
  <r>
    <s v="SLSPCL11"/>
    <s v="SAO PAULO"/>
    <s v="Q3"/>
    <n v="11"/>
    <m/>
    <x v="79"/>
    <x v="2"/>
    <m/>
    <m/>
    <x v="4"/>
  </r>
  <r>
    <s v="SLSPLB07"/>
    <s v="SAO PAULO"/>
    <s v="Q4"/>
    <n v="11"/>
    <m/>
    <x v="79"/>
    <x v="2"/>
    <m/>
    <m/>
    <x v="3"/>
  </r>
  <r>
    <s v="SLSPCM09"/>
    <s v="DIADEMA"/>
    <s v="Q3"/>
    <n v="11"/>
    <m/>
    <x v="79"/>
    <x v="2"/>
    <m/>
    <m/>
    <x v="4"/>
  </r>
  <r>
    <s v="SLSPGR10"/>
    <s v="SAO PAULO"/>
    <s v="Q3"/>
    <n v="11"/>
    <m/>
    <x v="79"/>
    <x v="2"/>
    <m/>
    <m/>
    <x v="4"/>
  </r>
  <r>
    <s v="SLSPIB29"/>
    <s v="SAO PAULO"/>
    <s v="Q3"/>
    <n v="11"/>
    <m/>
    <x v="79"/>
    <x v="2"/>
    <m/>
    <m/>
    <x v="4"/>
  </r>
  <r>
    <s v="SLSPSA01"/>
    <s v="SAO PAULO"/>
    <s v="Q4"/>
    <n v="11"/>
    <m/>
    <x v="79"/>
    <x v="2"/>
    <m/>
    <m/>
    <x v="3"/>
  </r>
  <r>
    <s v="SLSPSA06"/>
    <s v="SAO PAULO"/>
    <s v="Q4"/>
    <n v="11"/>
    <m/>
    <x v="79"/>
    <x v="2"/>
    <m/>
    <m/>
    <x v="3"/>
  </r>
  <r>
    <s v="SLSPSD01"/>
    <s v="SAO PAULO"/>
    <s v="Q4"/>
    <n v="11"/>
    <m/>
    <x v="79"/>
    <x v="2"/>
    <m/>
    <m/>
    <x v="3"/>
  </r>
  <r>
    <s v="SLSPSD03"/>
    <s v="SAO PAULO"/>
    <s v="Q4"/>
    <n v="11"/>
    <m/>
    <x v="79"/>
    <x v="2"/>
    <m/>
    <m/>
    <x v="3"/>
  </r>
  <r>
    <s v="SLSPSE03"/>
    <s v="SAO PAULO"/>
    <s v="Q4"/>
    <n v="11"/>
    <m/>
    <x v="79"/>
    <x v="2"/>
    <m/>
    <m/>
    <x v="3"/>
  </r>
  <r>
    <s v="SLSPVA14"/>
    <s v="SAO PAULO"/>
    <s v="Q3"/>
    <n v="11"/>
    <m/>
    <x v="79"/>
    <x v="2"/>
    <m/>
    <m/>
    <x v="4"/>
  </r>
  <r>
    <s v="SLSPJP20"/>
    <s v="SAO PAULO"/>
    <s v="Q4"/>
    <n v="11"/>
    <m/>
    <x v="79"/>
    <x v="2"/>
    <m/>
    <m/>
    <x v="3"/>
  </r>
  <r>
    <s v="SP8840"/>
    <s v="MOGI DAS CRUZES"/>
    <s v="Q1"/>
    <n v="11"/>
    <m/>
    <x v="79"/>
    <x v="2"/>
    <m/>
    <m/>
    <x v="2"/>
  </r>
  <r>
    <s v="GJEN01"/>
    <s v="GUARUJA"/>
    <s v="STS"/>
    <n v="13"/>
    <m/>
    <x v="79"/>
    <x v="2"/>
    <m/>
    <m/>
    <x v="5"/>
  </r>
  <r>
    <s v="GJSR01"/>
    <s v="GUARUJA"/>
    <s v="STS"/>
    <n v="13"/>
    <m/>
    <x v="79"/>
    <x v="2"/>
    <m/>
    <m/>
    <x v="5"/>
  </r>
  <r>
    <s v="PGVN01"/>
    <s v="PRAIA GRANDE"/>
    <s v="STS"/>
    <n v="13"/>
    <m/>
    <x v="79"/>
    <x v="2"/>
    <m/>
    <m/>
    <x v="5"/>
  </r>
  <r>
    <s v="PGVO01"/>
    <s v="PRAIA GRANDE"/>
    <s v="STS"/>
    <n v="13"/>
    <m/>
    <x v="79"/>
    <x v="2"/>
    <m/>
    <m/>
    <x v="5"/>
  </r>
  <r>
    <s v="DDTB01"/>
    <s v="DIADEMA"/>
    <s v="Q4"/>
    <n v="11"/>
    <m/>
    <x v="79"/>
    <x v="2"/>
    <m/>
    <m/>
    <x v="3"/>
  </r>
  <r>
    <s v="EBML01"/>
    <s v="TABOAO DA SERRA"/>
    <s v="Q3"/>
    <n v="11"/>
    <m/>
    <x v="79"/>
    <x v="2"/>
    <m/>
    <m/>
    <x v="4"/>
  </r>
  <r>
    <s v="EBSM01"/>
    <s v="EMBU DAS ARTES"/>
    <s v="Q3"/>
    <n v="11"/>
    <m/>
    <x v="79"/>
    <x v="2"/>
    <m/>
    <m/>
    <x v="4"/>
  </r>
  <r>
    <s v="FVPD02"/>
    <s v="POA"/>
    <s v="Q1"/>
    <n v="11"/>
    <m/>
    <x v="79"/>
    <x v="2"/>
    <m/>
    <m/>
    <x v="2"/>
  </r>
  <r>
    <s v="GRCM06"/>
    <s v="GUARULHOS"/>
    <s v="Q1"/>
    <n v="11"/>
    <m/>
    <x v="79"/>
    <x v="2"/>
    <m/>
    <m/>
    <x v="2"/>
  </r>
  <r>
    <s v="SLSPAC05"/>
    <s v="SAO PAULO"/>
    <s v="Q1"/>
    <n v="11"/>
    <m/>
    <x v="79"/>
    <x v="2"/>
    <m/>
    <m/>
    <x v="2"/>
  </r>
  <r>
    <s v="SLSPBE02"/>
    <s v="SAO PAULO"/>
    <s v="Q1"/>
    <n v="11"/>
    <m/>
    <x v="79"/>
    <x v="2"/>
    <m/>
    <m/>
    <x v="2"/>
  </r>
  <r>
    <s v="SLSPIT01"/>
    <s v="SAO PAULO"/>
    <s v="Q1"/>
    <n v="11"/>
    <m/>
    <x v="79"/>
    <x v="2"/>
    <m/>
    <m/>
    <x v="2"/>
  </r>
  <r>
    <s v="OSVO01"/>
    <s v="OSASCO"/>
    <s v="Q2"/>
    <n v="11"/>
    <m/>
    <x v="79"/>
    <x v="2"/>
    <m/>
    <m/>
    <x v="1"/>
  </r>
  <r>
    <s v="OSVQ01"/>
    <s v="OSASCO"/>
    <s v="Q2"/>
    <n v="11"/>
    <m/>
    <x v="79"/>
    <x v="2"/>
    <m/>
    <m/>
    <x v="1"/>
  </r>
  <r>
    <s v="OSVM02"/>
    <s v="OSASCO"/>
    <s v="Q2"/>
    <n v="11"/>
    <m/>
    <x v="79"/>
    <x v="2"/>
    <m/>
    <m/>
    <x v="1"/>
  </r>
  <r>
    <s v="SBJN01"/>
    <s v="SAO BERNARDO DO CAMPO"/>
    <s v="Q4"/>
    <n v="11"/>
    <m/>
    <x v="79"/>
    <x v="2"/>
    <m/>
    <m/>
    <x v="3"/>
  </r>
  <r>
    <s v="SBPC03"/>
    <s v="SAO BERNARDO DO CAMPO"/>
    <s v="Q4"/>
    <n v="11"/>
    <m/>
    <x v="79"/>
    <x v="2"/>
    <m/>
    <m/>
    <x v="3"/>
  </r>
  <r>
    <s v="SLSPLJ01"/>
    <s v="SAO PAULO"/>
    <s v="Q1"/>
    <n v="11"/>
    <m/>
    <x v="79"/>
    <x v="2"/>
    <m/>
    <m/>
    <x v="2"/>
  </r>
  <r>
    <s v="SLSPBT02"/>
    <s v="SAO PAULO"/>
    <s v="Q2"/>
    <n v="11"/>
    <m/>
    <x v="79"/>
    <x v="2"/>
    <m/>
    <m/>
    <x v="1"/>
  </r>
  <r>
    <s v="SLSPCB18"/>
    <s v="SAO PAULO"/>
    <s v="Q3"/>
    <n v="11"/>
    <m/>
    <x v="79"/>
    <x v="2"/>
    <m/>
    <m/>
    <x v="4"/>
  </r>
  <r>
    <s v="SLSPJP15"/>
    <s v="SAO PAULO"/>
    <s v="Q4"/>
    <n v="11"/>
    <m/>
    <x v="79"/>
    <x v="2"/>
    <m/>
    <m/>
    <x v="3"/>
  </r>
  <r>
    <s v="SLSPGR08"/>
    <s v="SAO PAULO"/>
    <s v="Q3"/>
    <n v="11"/>
    <m/>
    <x v="79"/>
    <x v="2"/>
    <m/>
    <m/>
    <x v="4"/>
  </r>
  <r>
    <s v="SLSPIB11"/>
    <s v="SAO PAULO"/>
    <s v="Q3"/>
    <n v="11"/>
    <m/>
    <x v="79"/>
    <x v="2"/>
    <m/>
    <m/>
    <x v="4"/>
  </r>
  <r>
    <s v="SLSPIB20"/>
    <s v="SAO PAULO"/>
    <s v="Q3"/>
    <n v="11"/>
    <m/>
    <x v="79"/>
    <x v="2"/>
    <m/>
    <m/>
    <x v="4"/>
  </r>
  <r>
    <s v="SLSPIB44"/>
    <s v="SAO PAULO"/>
    <s v="Q3"/>
    <n v="11"/>
    <m/>
    <x v="79"/>
    <x v="2"/>
    <m/>
    <m/>
    <x v="4"/>
  </r>
  <r>
    <s v="SLSPIB49"/>
    <s v="SAO PAULO"/>
    <s v="Q3"/>
    <n v="11"/>
    <m/>
    <x v="79"/>
    <x v="2"/>
    <m/>
    <m/>
    <x v="4"/>
  </r>
  <r>
    <s v="SLSPIB51"/>
    <s v="SAO PAULO"/>
    <s v="Q3"/>
    <n v="11"/>
    <m/>
    <x v="79"/>
    <x v="2"/>
    <m/>
    <m/>
    <x v="4"/>
  </r>
  <r>
    <s v="SLSPSE04"/>
    <s v="SAO PAULO"/>
    <s v="Q4"/>
    <n v="11"/>
    <m/>
    <x v="79"/>
    <x v="2"/>
    <m/>
    <m/>
    <x v="3"/>
  </r>
  <r>
    <s v="SLPAVR03"/>
    <s v="POA"/>
    <s v="Q1"/>
    <n v="11"/>
    <m/>
    <x v="79"/>
    <x v="2"/>
    <m/>
    <m/>
    <x v="2"/>
  </r>
  <r>
    <s v="SP8842"/>
    <s v="MOGI DAS CRUZES"/>
    <s v="Q1"/>
    <n v="11"/>
    <m/>
    <x v="79"/>
    <x v="2"/>
    <m/>
    <m/>
    <x v="2"/>
  </r>
  <r>
    <s v="SLSPAI09"/>
    <s v="SAO PAULO"/>
    <s v="Q3"/>
    <n v="11"/>
    <m/>
    <x v="79"/>
    <x v="2"/>
    <m/>
    <m/>
    <x v="4"/>
  </r>
  <r>
    <s v="SLSPCB16"/>
    <s v="SAO PAULO"/>
    <s v="Q3"/>
    <n v="11"/>
    <m/>
    <x v="79"/>
    <x v="2"/>
    <m/>
    <m/>
    <x v="4"/>
  </r>
  <r>
    <s v="SLSPIB43"/>
    <s v="SAO PAULO"/>
    <s v="Q3"/>
    <n v="11"/>
    <m/>
    <x v="79"/>
    <x v="2"/>
    <m/>
    <m/>
    <x v="4"/>
  </r>
  <r>
    <s v="BPFD01"/>
    <s v="BRAGANCA PAULISTA"/>
    <s v="JAI"/>
    <s v="JAI"/>
    <m/>
    <x v="79"/>
    <x v="2"/>
    <m/>
    <m/>
    <x v="6"/>
  </r>
  <r>
    <s v="IASA01"/>
    <s v="ITATIBA"/>
    <s v="JAI"/>
    <s v="JAI"/>
    <m/>
    <x v="79"/>
    <x v="2"/>
    <m/>
    <m/>
    <x v="6"/>
  </r>
  <r>
    <s v="IAPN01"/>
    <s v="ITATIBA"/>
    <s v="JAI"/>
    <s v="JAI"/>
    <m/>
    <x v="79"/>
    <x v="2"/>
    <m/>
    <m/>
    <x v="6"/>
  </r>
  <r>
    <s v="JYCT01"/>
    <s v="JOANOPOLIS"/>
    <s v="JAI"/>
    <s v="JAI"/>
    <m/>
    <x v="79"/>
    <x v="2"/>
    <m/>
    <m/>
    <x v="6"/>
  </r>
  <r>
    <s v="JTRB01"/>
    <s v="JUQUITIBA"/>
    <s v="Q1"/>
    <n v="11"/>
    <m/>
    <x v="79"/>
    <x v="2"/>
    <m/>
    <m/>
    <x v="2"/>
  </r>
  <r>
    <s v="JTRB02"/>
    <s v="JUQUITIBA"/>
    <s v="Q1"/>
    <n v="11"/>
    <m/>
    <x v="79"/>
    <x v="2"/>
    <m/>
    <m/>
    <x v="2"/>
  </r>
  <r>
    <s v="AJDI01"/>
    <s v="ARUJA"/>
    <s v="Q1"/>
    <n v="11"/>
    <m/>
    <x v="79"/>
    <x v="2"/>
    <m/>
    <m/>
    <x v="2"/>
  </r>
  <r>
    <s v="EGJS01"/>
    <s v="EMBU-GUACU"/>
    <s v="Q3"/>
    <n v="11"/>
    <m/>
    <x v="79"/>
    <x v="2"/>
    <m/>
    <m/>
    <x v="4"/>
  </r>
  <r>
    <s v="MCVP02"/>
    <s v="MOGI DAS CRUZES"/>
    <s v="Q1"/>
    <n v="11"/>
    <m/>
    <x v="79"/>
    <x v="2"/>
    <m/>
    <m/>
    <x v="2"/>
  </r>
  <r>
    <s v="SLSPAR02"/>
    <s v="SAO PAULO"/>
    <s v="Q1"/>
    <n v="11"/>
    <m/>
    <x v="79"/>
    <x v="2"/>
    <m/>
    <m/>
    <x v="2"/>
  </r>
  <r>
    <s v="LSCT01"/>
    <s v="SAO LOURENCO DA SERRA"/>
    <s v="Q3"/>
    <n v="11"/>
    <m/>
    <x v="79"/>
    <x v="2"/>
    <m/>
    <m/>
    <x v="4"/>
  </r>
  <r>
    <s v="SLSPCI01"/>
    <s v="SAO PAULO"/>
    <s v="Q1"/>
    <n v="11"/>
    <m/>
    <x v="79"/>
    <x v="2"/>
    <m/>
    <m/>
    <x v="2"/>
  </r>
  <r>
    <s v="OSVQ03"/>
    <s v="OSASCO"/>
    <s v="Q2"/>
    <n v="11"/>
    <m/>
    <x v="79"/>
    <x v="2"/>
    <m/>
    <m/>
    <x v="1"/>
  </r>
  <r>
    <s v="SBPI01"/>
    <s v="SAO BERNARDO DO CAMPO"/>
    <s v="Q4"/>
    <n v="11"/>
    <m/>
    <x v="79"/>
    <x v="2"/>
    <m/>
    <m/>
    <x v="3"/>
  </r>
  <r>
    <s v="SBPQ01"/>
    <s v="SAO BERNARDO DO CAMPO"/>
    <s v="Q4"/>
    <n v="11"/>
    <m/>
    <x v="79"/>
    <x v="2"/>
    <m/>
    <m/>
    <x v="3"/>
  </r>
  <r>
    <s v="SLBR01"/>
    <s v="SALTO"/>
    <s v="Q2"/>
    <n v="11"/>
    <m/>
    <x v="79"/>
    <x v="2"/>
    <m/>
    <m/>
    <x v="1"/>
  </r>
  <r>
    <s v="SCSP02"/>
    <s v="SAO CAETANO DO SUL"/>
    <s v="Q4"/>
    <n v="11"/>
    <m/>
    <x v="79"/>
    <x v="2"/>
    <m/>
    <m/>
    <x v="3"/>
  </r>
  <r>
    <s v="SLSNSL01"/>
    <s v="SANTANA DE PARNAIBA"/>
    <s v="Q2"/>
    <n v="11"/>
    <m/>
    <x v="79"/>
    <x v="2"/>
    <m/>
    <m/>
    <x v="1"/>
  </r>
  <r>
    <s v="SLSNAH03"/>
    <s v="SANTANA DE PARNAIBA"/>
    <s v="Q2"/>
    <n v="11"/>
    <m/>
    <x v="79"/>
    <x v="2"/>
    <m/>
    <m/>
    <x v="1"/>
  </r>
  <r>
    <s v="SLSPJH02"/>
    <s v="SAO PAULO"/>
    <s v="Q1"/>
    <n v="11"/>
    <m/>
    <x v="79"/>
    <x v="2"/>
    <m/>
    <m/>
    <x v="2"/>
  </r>
  <r>
    <s v="SLSPPC01"/>
    <s v="SAO PAULO"/>
    <s v="Q1"/>
    <n v="11"/>
    <m/>
    <x v="79"/>
    <x v="2"/>
    <m/>
    <m/>
    <x v="2"/>
  </r>
  <r>
    <s v="SLSPBF05"/>
    <s v="SAO PAULO"/>
    <s v="Q2"/>
    <n v="11"/>
    <m/>
    <x v="79"/>
    <x v="2"/>
    <m/>
    <m/>
    <x v="1"/>
  </r>
  <r>
    <s v="SLSPPH02"/>
    <s v="SAO PAULO"/>
    <s v="Q1"/>
    <n v="11"/>
    <m/>
    <x v="79"/>
    <x v="2"/>
    <m/>
    <m/>
    <x v="2"/>
  </r>
  <r>
    <s v="SLSPCB17"/>
    <s v="SAO PAULO"/>
    <s v="Q3"/>
    <n v="11"/>
    <m/>
    <x v="79"/>
    <x v="2"/>
    <m/>
    <m/>
    <x v="4"/>
  </r>
  <r>
    <s v="SLSPCG10"/>
    <s v="SAO PAULO"/>
    <s v="Q3"/>
    <n v="11"/>
    <m/>
    <x v="79"/>
    <x v="2"/>
    <m/>
    <m/>
    <x v="4"/>
  </r>
  <r>
    <s v="SLSPJP12"/>
    <s v="SAO PAULO"/>
    <s v="Q4"/>
    <n v="11"/>
    <m/>
    <x v="79"/>
    <x v="2"/>
    <m/>
    <m/>
    <x v="3"/>
  </r>
  <r>
    <s v="SLSPCG12"/>
    <s v="SAO PAULO"/>
    <s v="Q3"/>
    <n v="11"/>
    <m/>
    <x v="79"/>
    <x v="2"/>
    <m/>
    <m/>
    <x v="4"/>
  </r>
  <r>
    <s v="SLSPJP16"/>
    <s v="SAO PAULO"/>
    <s v="Q4"/>
    <n v="11"/>
    <m/>
    <x v="79"/>
    <x v="2"/>
    <m/>
    <m/>
    <x v="3"/>
  </r>
  <r>
    <s v="SLSPLB03"/>
    <s v="SAO PAULO"/>
    <s v="Q4"/>
    <n v="11"/>
    <m/>
    <x v="79"/>
    <x v="2"/>
    <m/>
    <m/>
    <x v="3"/>
  </r>
  <r>
    <s v="SLSPLB05"/>
    <s v="SAO PAULO"/>
    <s v="Q4"/>
    <n v="11"/>
    <m/>
    <x v="79"/>
    <x v="2"/>
    <m/>
    <m/>
    <x v="3"/>
  </r>
  <r>
    <s v="SLSPCR10"/>
    <s v="SAO PAULO"/>
    <s v="Q3"/>
    <n v="11"/>
    <m/>
    <x v="79"/>
    <x v="2"/>
    <m/>
    <m/>
    <x v="4"/>
  </r>
  <r>
    <s v="SLSPIB50"/>
    <s v="SAO PAULO"/>
    <s v="Q3"/>
    <n v="11"/>
    <m/>
    <x v="79"/>
    <x v="2"/>
    <m/>
    <m/>
    <x v="4"/>
  </r>
  <r>
    <s v="SLSPRE04"/>
    <s v="SAO PAULO"/>
    <s v="Q4"/>
    <n v="11"/>
    <m/>
    <x v="79"/>
    <x v="2"/>
    <m/>
    <m/>
    <x v="3"/>
  </r>
  <r>
    <s v="SLSPRE06"/>
    <s v="SAO PAULO"/>
    <s v="Q4"/>
    <n v="11"/>
    <m/>
    <x v="79"/>
    <x v="2"/>
    <m/>
    <m/>
    <x v="3"/>
  </r>
  <r>
    <s v="SLSPRE08"/>
    <s v="SAO PAULO"/>
    <s v="Q4"/>
    <n v="11"/>
    <m/>
    <x v="79"/>
    <x v="2"/>
    <m/>
    <m/>
    <x v="3"/>
  </r>
  <r>
    <s v="SLSPSA02"/>
    <s v="SAO PAULO"/>
    <s v="Q4"/>
    <n v="11"/>
    <m/>
    <x v="79"/>
    <x v="2"/>
    <m/>
    <m/>
    <x v="3"/>
  </r>
  <r>
    <s v="SLSPSA05"/>
    <s v="SAO PAULO"/>
    <s v="Q4"/>
    <n v="11"/>
    <m/>
    <x v="79"/>
    <x v="2"/>
    <m/>
    <m/>
    <x v="3"/>
  </r>
  <r>
    <s v="SLSPJQ19"/>
    <s v="SAO PAULO"/>
    <s v="Q3"/>
    <n v="11"/>
    <m/>
    <x v="79"/>
    <x v="2"/>
    <m/>
    <m/>
    <x v="4"/>
  </r>
  <r>
    <s v="SLSPJS09"/>
    <s v="SAO PAULO"/>
    <s v="Q3"/>
    <n v="11"/>
    <m/>
    <x v="79"/>
    <x v="2"/>
    <m/>
    <m/>
    <x v="4"/>
  </r>
  <r>
    <s v="SLSPJS11"/>
    <s v="SAO PAULO"/>
    <s v="Q3"/>
    <n v="11"/>
    <m/>
    <x v="79"/>
    <x v="2"/>
    <m/>
    <m/>
    <x v="4"/>
  </r>
  <r>
    <s v="SLSPJS13"/>
    <s v="SAO PAULO"/>
    <s v="Q3"/>
    <n v="11"/>
    <m/>
    <x v="79"/>
    <x v="2"/>
    <m/>
    <m/>
    <x v="4"/>
  </r>
  <r>
    <s v="SLSPJS15"/>
    <s v="SAO PAULO"/>
    <s v="Q3"/>
    <n v="11"/>
    <m/>
    <x v="79"/>
    <x v="2"/>
    <m/>
    <m/>
    <x v="4"/>
  </r>
  <r>
    <s v="SLSPME57"/>
    <s v="SAO PAULO"/>
    <s v="Q3"/>
    <n v="11"/>
    <m/>
    <x v="79"/>
    <x v="2"/>
    <m/>
    <m/>
    <x v="4"/>
  </r>
  <r>
    <s v="SLSPME58"/>
    <s v="SAO PAULO"/>
    <s v="Q3"/>
    <n v="11"/>
    <m/>
    <x v="79"/>
    <x v="2"/>
    <m/>
    <m/>
    <x v="4"/>
  </r>
  <r>
    <s v="SLSPVX01"/>
    <s v="SAO PAULO"/>
    <s v="Q1"/>
    <n v="11"/>
    <m/>
    <x v="79"/>
    <x v="2"/>
    <m/>
    <m/>
    <x v="2"/>
  </r>
  <r>
    <s v="SLSPPD05"/>
    <s v="SAO PAULO"/>
    <s v="Q3"/>
    <n v="11"/>
    <m/>
    <x v="79"/>
    <x v="2"/>
    <m/>
    <m/>
    <x v="4"/>
  </r>
  <r>
    <s v="SP4606"/>
    <s v="SAO PAULO"/>
    <s v="Q2"/>
    <n v="11"/>
    <m/>
    <x v="79"/>
    <x v="2"/>
    <m/>
    <m/>
    <x v="1"/>
  </r>
  <r>
    <s v="SLSPIB37"/>
    <s v="SAO PAULO"/>
    <s v="Q3"/>
    <n v="11"/>
    <m/>
    <x v="79"/>
    <x v="2"/>
    <m/>
    <m/>
    <x v="4"/>
  </r>
  <r>
    <s v="SLSPJD01"/>
    <s v="SAO PAULO"/>
    <s v="Q3"/>
    <n v="11"/>
    <m/>
    <x v="79"/>
    <x v="2"/>
    <m/>
    <m/>
    <x v="4"/>
  </r>
  <r>
    <s v="SI3047"/>
    <s v="SANTOS"/>
    <s v="STS"/>
    <n v="13"/>
    <m/>
    <x v="79"/>
    <x v="2"/>
    <m/>
    <m/>
    <x v="5"/>
  </r>
  <r>
    <s v="SP6505"/>
    <s v="VARZEA PAULISTA"/>
    <s v="JAI"/>
    <s v="JAI"/>
    <m/>
    <x v="79"/>
    <x v="2"/>
    <m/>
    <m/>
    <x v="6"/>
  </r>
  <r>
    <s v="BAPE01"/>
    <s v="CARAPICUIBA"/>
    <s v="Q2"/>
    <n v="11"/>
    <m/>
    <x v="79"/>
    <x v="2"/>
    <m/>
    <m/>
    <x v="1"/>
  </r>
  <r>
    <s v="GRCM01"/>
    <s v="GUARULHOS"/>
    <s v="Q1"/>
    <n v="11"/>
    <m/>
    <x v="79"/>
    <x v="2"/>
    <m/>
    <m/>
    <x v="2"/>
  </r>
  <r>
    <s v="GRJN01"/>
    <s v="GUARULHOS"/>
    <s v="Q1"/>
    <n v="11"/>
    <m/>
    <x v="79"/>
    <x v="2"/>
    <m/>
    <m/>
    <x v="2"/>
  </r>
  <r>
    <s v="RPRC01"/>
    <s v="RIBEIRAO PIRES"/>
    <s v="Q4"/>
    <n v="11"/>
    <m/>
    <x v="79"/>
    <x v="2"/>
    <m/>
    <m/>
    <x v="3"/>
  </r>
  <r>
    <s v="RPVR01"/>
    <s v="RIBEIRAO PIRES"/>
    <s v="Q4"/>
    <n v="11"/>
    <m/>
    <x v="79"/>
    <x v="2"/>
    <m/>
    <m/>
    <x v="3"/>
  </r>
  <r>
    <s v="SLSPEM01"/>
    <s v="SAO PAULO"/>
    <s v="Q1"/>
    <n v="11"/>
    <m/>
    <x v="79"/>
    <x v="2"/>
    <m/>
    <m/>
    <x v="2"/>
  </r>
  <r>
    <s v="SLSPEM03"/>
    <s v="SAO PAULO"/>
    <s v="Q1"/>
    <n v="11"/>
    <m/>
    <x v="79"/>
    <x v="2"/>
    <m/>
    <m/>
    <x v="2"/>
  </r>
  <r>
    <s v="SLSPIA02"/>
    <s v="SAO PAULO"/>
    <s v="Q1"/>
    <n v="11"/>
    <m/>
    <x v="79"/>
    <x v="2"/>
    <m/>
    <m/>
    <x v="2"/>
  </r>
  <r>
    <s v="OSJE02"/>
    <s v="OSASCO"/>
    <s v="Q2"/>
    <n v="11"/>
    <m/>
    <x v="79"/>
    <x v="2"/>
    <m/>
    <m/>
    <x v="1"/>
  </r>
  <r>
    <s v="SLDI01"/>
    <s v="SALTO"/>
    <s v="Q2"/>
    <n v="11"/>
    <m/>
    <x v="79"/>
    <x v="2"/>
    <m/>
    <m/>
    <x v="1"/>
  </r>
  <r>
    <s v="SLJC01"/>
    <s v="SALTO"/>
    <s v="Q2"/>
    <n v="11"/>
    <m/>
    <x v="79"/>
    <x v="2"/>
    <m/>
    <m/>
    <x v="1"/>
  </r>
  <r>
    <s v="SLSJ01"/>
    <s v="SALTO"/>
    <s v="Q2"/>
    <n v="11"/>
    <m/>
    <x v="79"/>
    <x v="2"/>
    <m/>
    <m/>
    <x v="1"/>
  </r>
  <r>
    <s v="SLSPAI08"/>
    <s v="SAO PAULO"/>
    <s v="Q3"/>
    <n v="11"/>
    <m/>
    <x v="79"/>
    <x v="2"/>
    <m/>
    <m/>
    <x v="4"/>
  </r>
  <r>
    <s v="SLSPLJ03"/>
    <s v="FERRAZ DE VASCONCELOS"/>
    <s v="Q1"/>
    <n v="11"/>
    <m/>
    <x v="79"/>
    <x v="2"/>
    <m/>
    <m/>
    <x v="2"/>
  </r>
  <r>
    <s v="SPAI11"/>
    <s v="SAO PAULO"/>
    <s v="Q3"/>
    <n v="11"/>
    <m/>
    <x v="79"/>
    <x v="2"/>
    <m/>
    <m/>
    <x v="4"/>
  </r>
  <r>
    <s v="SLSPBF03"/>
    <s v="SAO PAULO"/>
    <s v="Q2"/>
    <n v="11"/>
    <m/>
    <x v="79"/>
    <x v="2"/>
    <m/>
    <m/>
    <x v="1"/>
  </r>
  <r>
    <s v="SLSPCY01"/>
    <s v="SAO PAULO"/>
    <s v="Q4"/>
    <n v="11"/>
    <m/>
    <x v="79"/>
    <x v="2"/>
    <m/>
    <m/>
    <x v="3"/>
  </r>
  <r>
    <s v="SLSPCD11"/>
    <s v="SAO PAULO"/>
    <s v="Q3"/>
    <n v="11"/>
    <m/>
    <x v="79"/>
    <x v="2"/>
    <m/>
    <m/>
    <x v="4"/>
  </r>
  <r>
    <s v="SLSPCR07"/>
    <s v="SAO PAULO"/>
    <s v="Q3"/>
    <n v="11"/>
    <m/>
    <x v="79"/>
    <x v="2"/>
    <m/>
    <m/>
    <x v="4"/>
  </r>
  <r>
    <s v="SLSPRE02"/>
    <s v="SAO PAULO"/>
    <s v="Q4"/>
    <n v="11"/>
    <m/>
    <x v="79"/>
    <x v="2"/>
    <m/>
    <m/>
    <x v="3"/>
  </r>
  <r>
    <s v="SLSPSA07"/>
    <s v="SAO PAULO"/>
    <s v="Q4"/>
    <n v="11"/>
    <m/>
    <x v="79"/>
    <x v="2"/>
    <m/>
    <m/>
    <x v="3"/>
  </r>
  <r>
    <s v="SLSPJS12"/>
    <s v="SAO PAULO"/>
    <s v="Q3"/>
    <n v="11"/>
    <m/>
    <x v="79"/>
    <x v="2"/>
    <m/>
    <m/>
    <x v="4"/>
  </r>
  <r>
    <s v="SLSPMR16"/>
    <s v="SAO PAULO"/>
    <s v="Q3"/>
    <n v="11"/>
    <m/>
    <x v="79"/>
    <x v="2"/>
    <m/>
    <m/>
    <x v="4"/>
  </r>
  <r>
    <s v="SLSPSM11"/>
    <s v="SAO PAULO"/>
    <s v="Q3"/>
    <n v="11"/>
    <m/>
    <x v="79"/>
    <x v="2"/>
    <m/>
    <m/>
    <x v="4"/>
  </r>
  <r>
    <s v="SLMCVC01"/>
    <s v="MOGI DAS CRUZES"/>
    <s v="Q1"/>
    <n v="11"/>
    <m/>
    <x v="79"/>
    <x v="2"/>
    <m/>
    <m/>
    <x v="2"/>
  </r>
  <r>
    <s v="SLSPPN21"/>
    <s v="SAO PAULO"/>
    <s v="Q3"/>
    <n v="11"/>
    <m/>
    <x v="79"/>
    <x v="2"/>
    <m/>
    <m/>
    <x v="4"/>
  </r>
  <r>
    <s v="SLSPAC06"/>
    <s v="SAO PAULO"/>
    <s v="Q1"/>
    <n v="11"/>
    <m/>
    <x v="79"/>
    <x v="2"/>
    <m/>
    <m/>
    <x v="2"/>
  </r>
  <r>
    <s v="SPX586"/>
    <s v="SAO PAULO"/>
    <s v="Q4"/>
    <n v="11"/>
    <m/>
    <x v="79"/>
    <x v="2"/>
    <m/>
    <m/>
    <x v="3"/>
  </r>
  <r>
    <s v="SPX502"/>
    <s v="SAO PAULO"/>
    <s v="Q4"/>
    <n v="11"/>
    <m/>
    <x v="79"/>
    <x v="2"/>
    <m/>
    <m/>
    <x v="3"/>
  </r>
  <r>
    <s v="SPX509"/>
    <s v="SAO PAULO"/>
    <s v="Q4"/>
    <n v="11"/>
    <m/>
    <x v="79"/>
    <x v="2"/>
    <m/>
    <m/>
    <x v="3"/>
  </r>
  <r>
    <s v="PGSO01"/>
    <s v="PRAIA GRANDE"/>
    <s v="STS"/>
    <n v="13"/>
    <m/>
    <x v="79"/>
    <x v="2"/>
    <m/>
    <m/>
    <x v="5"/>
  </r>
  <r>
    <s v="SI3036"/>
    <s v="SANTOS"/>
    <s v="STS"/>
    <n v="13"/>
    <m/>
    <x v="79"/>
    <x v="2"/>
    <m/>
    <m/>
    <x v="5"/>
  </r>
  <r>
    <s v="SI3318"/>
    <s v="SAO VICENTE"/>
    <s v="STS"/>
    <n v="13"/>
    <m/>
    <x v="79"/>
    <x v="2"/>
    <m/>
    <m/>
    <x v="5"/>
  </r>
  <r>
    <s v="IATG01"/>
    <s v="ITATIBA"/>
    <s v="JAI"/>
    <s v="JAI"/>
    <m/>
    <x v="79"/>
    <x v="2"/>
    <m/>
    <m/>
    <x v="6"/>
  </r>
  <r>
    <s v="JNEC01"/>
    <s v="JUNDIAI"/>
    <s v="JAI"/>
    <s v="JAI"/>
    <m/>
    <x v="79"/>
    <x v="2"/>
    <m/>
    <m/>
    <x v="6"/>
  </r>
  <r>
    <s v="JNFG01"/>
    <s v="JUNDIAI"/>
    <s v="JAI"/>
    <s v="JAI"/>
    <m/>
    <x v="79"/>
    <x v="2"/>
    <m/>
    <m/>
    <x v="6"/>
  </r>
  <r>
    <s v="BAAI02"/>
    <s v="BARUERI"/>
    <s v="Q2"/>
    <n v="11"/>
    <m/>
    <x v="79"/>
    <x v="2"/>
    <m/>
    <m/>
    <x v="1"/>
  </r>
  <r>
    <s v="COGV01"/>
    <s v="COTIA"/>
    <s v="Q2"/>
    <n v="11"/>
    <m/>
    <x v="79"/>
    <x v="2"/>
    <m/>
    <m/>
    <x v="1"/>
  </r>
  <r>
    <s v="DDMH01"/>
    <s v="DIADEMA"/>
    <s v="Q4"/>
    <n v="11"/>
    <m/>
    <x v="79"/>
    <x v="2"/>
    <m/>
    <m/>
    <x v="3"/>
  </r>
  <r>
    <s v="GRSF01"/>
    <s v="GUARULHOS"/>
    <s v="Q1"/>
    <n v="11"/>
    <m/>
    <x v="79"/>
    <x v="2"/>
    <m/>
    <m/>
    <x v="2"/>
  </r>
  <r>
    <s v="SIVN01"/>
    <s v="SANTA ISABEL"/>
    <s v="Q1"/>
    <n v="11"/>
    <m/>
    <x v="79"/>
    <x v="2"/>
    <m/>
    <m/>
    <x v="2"/>
  </r>
  <r>
    <s v="SLSPAA02"/>
    <s v="SAO PAULO"/>
    <s v="Q1"/>
    <n v="11"/>
    <m/>
    <x v="79"/>
    <x v="2"/>
    <m/>
    <m/>
    <x v="2"/>
  </r>
  <r>
    <s v="SLSPAA03"/>
    <s v="SAO PAULO"/>
    <s v="Q1"/>
    <n v="11"/>
    <m/>
    <x v="79"/>
    <x v="2"/>
    <m/>
    <m/>
    <x v="2"/>
  </r>
  <r>
    <s v="SLSPCN03"/>
    <s v="SAO PAULO"/>
    <s v="Q1"/>
    <n v="11"/>
    <m/>
    <x v="79"/>
    <x v="2"/>
    <m/>
    <m/>
    <x v="2"/>
  </r>
  <r>
    <s v="SLSPCN07"/>
    <s v="SAO PAULO"/>
    <s v="Q1"/>
    <n v="11"/>
    <m/>
    <x v="79"/>
    <x v="2"/>
    <m/>
    <m/>
    <x v="2"/>
  </r>
  <r>
    <s v="OSVQ02"/>
    <s v="OSASCO"/>
    <s v="Q2"/>
    <n v="11"/>
    <m/>
    <x v="79"/>
    <x v="2"/>
    <m/>
    <m/>
    <x v="1"/>
  </r>
  <r>
    <s v="SLOSPR01"/>
    <s v="OSASCO"/>
    <s v="Q2"/>
    <n v="11"/>
    <m/>
    <x v="79"/>
    <x v="2"/>
    <m/>
    <m/>
    <x v="1"/>
  </r>
  <r>
    <s v="SLSPIT05"/>
    <s v="SAO PAULO"/>
    <s v="Q1"/>
    <n v="11"/>
    <m/>
    <x v="79"/>
    <x v="2"/>
    <m/>
    <m/>
    <x v="2"/>
  </r>
  <r>
    <s v="SLSPJC01"/>
    <s v="SAO PAULO"/>
    <s v="Q1"/>
    <n v="11"/>
    <m/>
    <x v="79"/>
    <x v="2"/>
    <m/>
    <m/>
    <x v="2"/>
  </r>
  <r>
    <s v="SLSNAS01"/>
    <s v="SANTANA DE PARNAIBA"/>
    <s v="Q2"/>
    <n v="11"/>
    <m/>
    <x v="79"/>
    <x v="2"/>
    <m/>
    <m/>
    <x v="1"/>
  </r>
  <r>
    <s v="SLSNFZ02"/>
    <s v="SANTANA DE PARNAIBA"/>
    <s v="Q2"/>
    <n v="11"/>
    <m/>
    <x v="79"/>
    <x v="2"/>
    <m/>
    <m/>
    <x v="1"/>
  </r>
  <r>
    <s v="SLSPBF06"/>
    <s v="SAO PAULO"/>
    <s v="Q2"/>
    <n v="11"/>
    <m/>
    <x v="79"/>
    <x v="2"/>
    <m/>
    <m/>
    <x v="1"/>
  </r>
  <r>
    <s v="SLSPSI01"/>
    <s v="SAO PAULO"/>
    <s v="Q1"/>
    <n v="11"/>
    <m/>
    <x v="79"/>
    <x v="2"/>
    <m/>
    <m/>
    <x v="2"/>
  </r>
  <r>
    <s v="SLSPJP19"/>
    <s v="SAO PAULO"/>
    <s v="Q4"/>
    <n v="11"/>
    <m/>
    <x v="79"/>
    <x v="2"/>
    <m/>
    <m/>
    <x v="3"/>
  </r>
  <r>
    <s v="SLSPCR08"/>
    <s v="SAO PAULO"/>
    <s v="Q3"/>
    <n v="11"/>
    <m/>
    <x v="79"/>
    <x v="2"/>
    <m/>
    <m/>
    <x v="4"/>
  </r>
  <r>
    <s v="SLSPSC04"/>
    <s v="SAO PAULO"/>
    <s v="Q4"/>
    <n v="11"/>
    <m/>
    <x v="79"/>
    <x v="2"/>
    <m/>
    <m/>
    <x v="3"/>
  </r>
  <r>
    <s v="SLSPSM28"/>
    <s v="SAO PAULO"/>
    <s v="Q3"/>
    <n v="11"/>
    <m/>
    <x v="79"/>
    <x v="2"/>
    <m/>
    <m/>
    <x v="4"/>
  </r>
  <r>
    <s v="SLSPSM34"/>
    <s v="SAO PAULO"/>
    <s v="Q3"/>
    <n v="11"/>
    <m/>
    <x v="79"/>
    <x v="2"/>
    <m/>
    <m/>
    <x v="4"/>
  </r>
  <r>
    <s v="SLSPSM36"/>
    <s v="SAO PAULO"/>
    <s v="Q3"/>
    <n v="11"/>
    <m/>
    <x v="79"/>
    <x v="2"/>
    <m/>
    <m/>
    <x v="4"/>
  </r>
  <r>
    <s v="SLSPVS04"/>
    <s v="SAO PAULO"/>
    <s v="Q3"/>
    <n v="11"/>
    <m/>
    <x v="79"/>
    <x v="2"/>
    <m/>
    <m/>
    <x v="4"/>
  </r>
  <r>
    <s v="SLSPVS08"/>
    <s v="SAO PAULO"/>
    <s v="Q3"/>
    <n v="11"/>
    <m/>
    <x v="79"/>
    <x v="2"/>
    <m/>
    <m/>
    <x v="4"/>
  </r>
  <r>
    <s v="SLSPVS09"/>
    <s v="SAO PAULO"/>
    <s v="Q3"/>
    <n v="11"/>
    <m/>
    <x v="79"/>
    <x v="2"/>
    <m/>
    <m/>
    <x v="4"/>
  </r>
  <r>
    <s v="SP8837"/>
    <s v="MOGI DAS CRUZES"/>
    <s v="Q1"/>
    <n v="11"/>
    <m/>
    <x v="79"/>
    <x v="2"/>
    <m/>
    <m/>
    <x v="2"/>
  </r>
  <r>
    <s v="SLSPVA10"/>
    <s v="SAO PAULO"/>
    <s v="Q3"/>
    <n v="11"/>
    <m/>
    <x v="79"/>
    <x v="2"/>
    <m/>
    <m/>
    <x v="4"/>
  </r>
  <r>
    <s v="SI3031"/>
    <s v="SANTOS"/>
    <s v="STS"/>
    <n v="13"/>
    <m/>
    <x v="79"/>
    <x v="2"/>
    <m/>
    <m/>
    <x v="5"/>
  </r>
  <r>
    <s v="SI3322"/>
    <s v="SAO VICENTE"/>
    <s v="STS"/>
    <n v="13"/>
    <m/>
    <x v="79"/>
    <x v="2"/>
    <m/>
    <m/>
    <x v="5"/>
  </r>
  <r>
    <s v="ATBP01"/>
    <s v="ATIBAIA"/>
    <s v="JAI"/>
    <s v="JAI"/>
    <m/>
    <x v="79"/>
    <x v="2"/>
    <m/>
    <m/>
    <x v="6"/>
  </r>
  <r>
    <s v="IAJI02"/>
    <s v="ITATIBA"/>
    <s v="JAI"/>
    <s v="JAI"/>
    <m/>
    <x v="79"/>
    <x v="2"/>
    <m/>
    <m/>
    <x v="6"/>
  </r>
  <r>
    <s v="BAAI04"/>
    <s v="BARUERI"/>
    <s v="Q2"/>
    <n v="11"/>
    <m/>
    <x v="79"/>
    <x v="2"/>
    <m/>
    <m/>
    <x v="1"/>
  </r>
  <r>
    <s v="OSVM01"/>
    <s v="OSASCO"/>
    <s v="Q2"/>
    <n v="11"/>
    <m/>
    <x v="79"/>
    <x v="2"/>
    <m/>
    <m/>
    <x v="1"/>
  </r>
  <r>
    <s v="OSVM04"/>
    <s v="OSASCO"/>
    <s v="Q2"/>
    <n v="11"/>
    <m/>
    <x v="79"/>
    <x v="2"/>
    <m/>
    <m/>
    <x v="1"/>
  </r>
  <r>
    <s v="OSJV01"/>
    <s v="OSASCO"/>
    <s v="Q2"/>
    <n v="11"/>
    <m/>
    <x v="79"/>
    <x v="2"/>
    <m/>
    <m/>
    <x v="1"/>
  </r>
  <r>
    <s v="SLOSJE03"/>
    <s v="OSASCO"/>
    <s v="Q2"/>
    <n v="11"/>
    <m/>
    <x v="79"/>
    <x v="2"/>
    <m/>
    <m/>
    <x v="1"/>
  </r>
  <r>
    <s v="SP5043"/>
    <s v="OSASCO"/>
    <s v="Q2"/>
    <n v="11"/>
    <m/>
    <x v="79"/>
    <x v="2"/>
    <m/>
    <m/>
    <x v="1"/>
  </r>
  <r>
    <s v="SP3350"/>
    <s v="SAO PAULO"/>
    <s v="Q1"/>
    <n v="11"/>
    <m/>
    <x v="79"/>
    <x v="2"/>
    <m/>
    <m/>
    <x v="2"/>
  </r>
  <r>
    <s v="SLPAJI01"/>
    <s v="POA"/>
    <s v="Q1"/>
    <n v="11"/>
    <m/>
    <x v="79"/>
    <x v="2"/>
    <m/>
    <m/>
    <x v="2"/>
  </r>
  <r>
    <s v="SLSP055M"/>
    <s v="SAO PAULO"/>
    <s v="Q1"/>
    <n v="11"/>
    <m/>
    <x v="79"/>
    <x v="2"/>
    <m/>
    <m/>
    <x v="2"/>
  </r>
  <r>
    <s v="SPX516"/>
    <s v="SAO PAULO"/>
    <s v="Q1"/>
    <n v="11"/>
    <m/>
    <x v="79"/>
    <x v="2"/>
    <m/>
    <m/>
    <x v="2"/>
  </r>
  <r>
    <s v="SI3018"/>
    <s v="SANTOS"/>
    <s v="STS"/>
    <n v="13"/>
    <m/>
    <x v="79"/>
    <x v="2"/>
    <m/>
    <m/>
    <x v="5"/>
  </r>
  <r>
    <s v="SI3017"/>
    <s v="SANTOS"/>
    <s v="STS"/>
    <n v="13"/>
    <m/>
    <x v="79"/>
    <x v="2"/>
    <m/>
    <m/>
    <x v="5"/>
  </r>
  <r>
    <s v="SI3020"/>
    <s v="SANTOS"/>
    <s v="STS"/>
    <n v="13"/>
    <m/>
    <x v="79"/>
    <x v="2"/>
    <m/>
    <m/>
    <x v="5"/>
  </r>
  <r>
    <s v="SI3003"/>
    <s v="SANTOS"/>
    <s v="STS"/>
    <n v="13"/>
    <m/>
    <x v="79"/>
    <x v="2"/>
    <m/>
    <m/>
    <x v="5"/>
  </r>
  <r>
    <s v="SI3050"/>
    <s v="SANTOS"/>
    <s v="STS"/>
    <n v="13"/>
    <m/>
    <x v="79"/>
    <x v="2"/>
    <m/>
    <m/>
    <x v="5"/>
  </r>
  <r>
    <s v="CLVI01"/>
    <s v="CAMPO LIMPO PAULISTA"/>
    <s v="JAI"/>
    <s v="JAI"/>
    <m/>
    <x v="79"/>
    <x v="2"/>
    <m/>
    <m/>
    <x v="6"/>
  </r>
  <r>
    <s v="IAMA01"/>
    <s v="ITATIBA"/>
    <s v="JAI"/>
    <s v="JAI"/>
    <m/>
    <x v="79"/>
    <x v="2"/>
    <m/>
    <m/>
    <x v="6"/>
  </r>
  <r>
    <s v="YACP01"/>
    <s v="ITUPEVA"/>
    <s v="JAI"/>
    <s v="JAI"/>
    <m/>
    <x v="79"/>
    <x v="2"/>
    <m/>
    <m/>
    <x v="6"/>
  </r>
  <r>
    <s v="JNJC01"/>
    <s v="JUNDIAI"/>
    <s v="JAI"/>
    <s v="JAI"/>
    <m/>
    <x v="79"/>
    <x v="2"/>
    <m/>
    <m/>
    <x v="6"/>
  </r>
  <r>
    <s v="JNDT01"/>
    <s v="JUNDIAI"/>
    <s v="JAI"/>
    <s v="JAI"/>
    <m/>
    <x v="79"/>
    <x v="2"/>
    <m/>
    <m/>
    <x v="6"/>
  </r>
  <r>
    <s v="BAAI01"/>
    <s v="BARUERI"/>
    <s v="Q2"/>
    <n v="11"/>
    <m/>
    <x v="79"/>
    <x v="2"/>
    <m/>
    <m/>
    <x v="1"/>
  </r>
  <r>
    <s v="SLSPAA04"/>
    <s v="SAO PAULO"/>
    <s v="Q1"/>
    <n v="11"/>
    <m/>
    <x v="79"/>
    <x v="2"/>
    <m/>
    <m/>
    <x v="2"/>
  </r>
  <r>
    <s v="SLSPAA05"/>
    <s v="SAO PAULO"/>
    <s v="Q1"/>
    <n v="11"/>
    <m/>
    <x v="79"/>
    <x v="2"/>
    <m/>
    <m/>
    <x v="2"/>
  </r>
  <r>
    <s v="SLSPBS02"/>
    <s v="SAO PAULO"/>
    <s v="Q1"/>
    <n v="11"/>
    <m/>
    <x v="79"/>
    <x v="2"/>
    <m/>
    <m/>
    <x v="2"/>
  </r>
  <r>
    <s v="SLSPCI02"/>
    <s v="SAO PAULO"/>
    <s v="Q1"/>
    <n v="11"/>
    <m/>
    <x v="79"/>
    <x v="2"/>
    <m/>
    <m/>
    <x v="2"/>
  </r>
  <r>
    <s v="SLSPCI03"/>
    <s v="SAO PAULO"/>
    <s v="Q1"/>
    <n v="11"/>
    <m/>
    <x v="79"/>
    <x v="2"/>
    <m/>
    <m/>
    <x v="2"/>
  </r>
  <r>
    <s v="SLSPGN01"/>
    <s v="SAO PAULO"/>
    <s v="Q1"/>
    <n v="11"/>
    <m/>
    <x v="79"/>
    <x v="2"/>
    <m/>
    <m/>
    <x v="2"/>
  </r>
  <r>
    <s v="SLOSVM03"/>
    <s v="OSASCO"/>
    <s v="Q2"/>
    <n v="11"/>
    <m/>
    <x v="79"/>
    <x v="2"/>
    <m/>
    <m/>
    <x v="1"/>
  </r>
  <r>
    <s v="SP5031"/>
    <s v="OSASCO"/>
    <s v="Q2"/>
    <n v="11"/>
    <m/>
    <x v="79"/>
    <x v="2"/>
    <m/>
    <m/>
    <x v="1"/>
  </r>
  <r>
    <s v="SLOSCT02"/>
    <s v="OSASCO"/>
    <s v="Q2"/>
    <n v="11"/>
    <m/>
    <x v="79"/>
    <x v="2"/>
    <m/>
    <m/>
    <x v="1"/>
  </r>
  <r>
    <s v="SLOSAL01"/>
    <s v="OSASCO"/>
    <s v="Q2"/>
    <n v="11"/>
    <m/>
    <x v="79"/>
    <x v="2"/>
    <m/>
    <m/>
    <x v="1"/>
  </r>
  <r>
    <s v="SLOSVO03"/>
    <s v="OSASCO"/>
    <s v="Q2"/>
    <n v="11"/>
    <m/>
    <x v="79"/>
    <x v="2"/>
    <m/>
    <m/>
    <x v="1"/>
  </r>
  <r>
    <s v="SLOSVQ04"/>
    <s v="OSASCO"/>
    <s v="Q2"/>
    <n v="11"/>
    <m/>
    <x v="79"/>
    <x v="2"/>
    <m/>
    <m/>
    <x v="1"/>
  </r>
  <r>
    <s v="SP5055"/>
    <s v="OSASCO"/>
    <s v="Q2"/>
    <n v="11"/>
    <m/>
    <x v="79"/>
    <x v="2"/>
    <m/>
    <m/>
    <x v="1"/>
  </r>
  <r>
    <s v="SP5048"/>
    <s v="OSASCO"/>
    <s v="Q2"/>
    <n v="11"/>
    <m/>
    <x v="79"/>
    <x v="2"/>
    <m/>
    <m/>
    <x v="1"/>
  </r>
  <r>
    <s v="SP5049"/>
    <s v="OSASCO"/>
    <s v="Q2"/>
    <n v="11"/>
    <m/>
    <x v="79"/>
    <x v="2"/>
    <m/>
    <m/>
    <x v="1"/>
  </r>
  <r>
    <s v="SP5059"/>
    <s v="OSASCO"/>
    <s v="Q2"/>
    <n v="11"/>
    <m/>
    <x v="79"/>
    <x v="2"/>
    <m/>
    <m/>
    <x v="1"/>
  </r>
  <r>
    <s v="SP5053"/>
    <s v="OSASCO"/>
    <s v="Q2"/>
    <n v="11"/>
    <m/>
    <x v="79"/>
    <x v="2"/>
    <m/>
    <m/>
    <x v="1"/>
  </r>
  <r>
    <s v="SP5042"/>
    <s v="OSASCO"/>
    <s v="Q2"/>
    <n v="11"/>
    <m/>
    <x v="79"/>
    <x v="2"/>
    <m/>
    <m/>
    <x v="1"/>
  </r>
  <r>
    <s v="SBTB01"/>
    <s v="SAO BERNARDO DO CAMPO"/>
    <s v="Q4"/>
    <n v="11"/>
    <m/>
    <x v="79"/>
    <x v="2"/>
    <m/>
    <m/>
    <x v="3"/>
  </r>
  <r>
    <s v="SP6240"/>
    <s v="SALTO"/>
    <s v="Q2"/>
    <n v="11"/>
    <m/>
    <x v="79"/>
    <x v="2"/>
    <m/>
    <m/>
    <x v="1"/>
  </r>
  <r>
    <s v="SLSPBL02"/>
    <s v="SAO PAULO"/>
    <s v="Q2"/>
    <n v="11"/>
    <m/>
    <x v="79"/>
    <x v="2"/>
    <m/>
    <m/>
    <x v="1"/>
  </r>
  <r>
    <s v="SLSPBS01"/>
    <s v="SAO PAULO"/>
    <s v="Q2"/>
    <n v="11"/>
    <m/>
    <x v="79"/>
    <x v="2"/>
    <m/>
    <m/>
    <x v="1"/>
  </r>
  <r>
    <s v="SLSPCC01"/>
    <s v="SAO PAULO"/>
    <s v="Q2"/>
    <n v="11"/>
    <m/>
    <x v="79"/>
    <x v="2"/>
    <m/>
    <m/>
    <x v="1"/>
  </r>
  <r>
    <s v="SLSPCC02"/>
    <s v="SAO PAULO"/>
    <s v="Q2"/>
    <n v="11"/>
    <m/>
    <x v="79"/>
    <x v="2"/>
    <m/>
    <m/>
    <x v="1"/>
  </r>
  <r>
    <s v="SLSPCV03"/>
    <s v="SAO PAULO"/>
    <s v="Q2"/>
    <n v="11"/>
    <m/>
    <x v="79"/>
    <x v="2"/>
    <m/>
    <m/>
    <x v="1"/>
  </r>
  <r>
    <s v="SLSPCL09"/>
    <s v="SAO PAULO"/>
    <s v="Q3"/>
    <n v="11"/>
    <m/>
    <x v="79"/>
    <x v="2"/>
    <m/>
    <m/>
    <x v="4"/>
  </r>
  <r>
    <s v="SLSPCL10"/>
    <s v="SAO PAULO"/>
    <s v="Q3"/>
    <n v="11"/>
    <m/>
    <x v="79"/>
    <x v="2"/>
    <m/>
    <m/>
    <x v="4"/>
  </r>
  <r>
    <s v="SLSPCM12"/>
    <s v="SAO PAULO"/>
    <s v="Q3"/>
    <n v="11"/>
    <m/>
    <x v="79"/>
    <x v="2"/>
    <m/>
    <m/>
    <x v="4"/>
  </r>
  <r>
    <s v="SLSPMC03"/>
    <s v="SAO PAULO"/>
    <s v="Q4"/>
    <n v="11"/>
    <m/>
    <x v="79"/>
    <x v="2"/>
    <m/>
    <m/>
    <x v="3"/>
  </r>
  <r>
    <s v="SLSPGR07"/>
    <s v="SAO PAULO"/>
    <s v="Q3"/>
    <n v="11"/>
    <m/>
    <x v="79"/>
    <x v="2"/>
    <m/>
    <m/>
    <x v="4"/>
  </r>
  <r>
    <s v="SLSPGR09"/>
    <s v="SAO PAULO"/>
    <s v="Q3"/>
    <n v="11"/>
    <m/>
    <x v="79"/>
    <x v="2"/>
    <m/>
    <m/>
    <x v="4"/>
  </r>
  <r>
    <s v="SLSPIB06"/>
    <s v="SAO PAULO"/>
    <s v="Q3"/>
    <n v="11"/>
    <m/>
    <x v="79"/>
    <x v="2"/>
    <m/>
    <m/>
    <x v="4"/>
  </r>
  <r>
    <s v="CGAR01"/>
    <s v="CARAGUATATUBA"/>
    <s v="SJC"/>
    <n v="12"/>
    <m/>
    <x v="79"/>
    <x v="2"/>
    <m/>
    <m/>
    <x v="0"/>
  </r>
  <r>
    <s v="QACT01"/>
    <s v="CANAS"/>
    <s v="SJC"/>
    <n v="12"/>
    <m/>
    <x v="79"/>
    <x v="2"/>
    <m/>
    <m/>
    <x v="0"/>
  </r>
  <r>
    <s v="JCAV01"/>
    <s v="JACAREI"/>
    <s v="SJC"/>
    <n v="12"/>
    <m/>
    <x v="79"/>
    <x v="2"/>
    <m/>
    <m/>
    <x v="0"/>
  </r>
  <r>
    <s v="JCJP01"/>
    <s v="JACAREI"/>
    <s v="SJC"/>
    <n v="12"/>
    <m/>
    <x v="79"/>
    <x v="2"/>
    <m/>
    <m/>
    <x v="0"/>
  </r>
  <r>
    <s v="JCPM01"/>
    <s v="JACAREI"/>
    <s v="SJC"/>
    <n v="12"/>
    <m/>
    <x v="79"/>
    <x v="2"/>
    <m/>
    <m/>
    <x v="0"/>
  </r>
  <r>
    <s v="JCRA01"/>
    <s v="JACAREI"/>
    <s v="SJC"/>
    <n v="12"/>
    <m/>
    <x v="79"/>
    <x v="2"/>
    <m/>
    <m/>
    <x v="0"/>
  </r>
  <r>
    <s v="JCSJ01"/>
    <s v="JACAREI"/>
    <s v="SJC"/>
    <n v="12"/>
    <m/>
    <x v="79"/>
    <x v="2"/>
    <m/>
    <m/>
    <x v="0"/>
  </r>
  <r>
    <s v="JCVD01"/>
    <s v="JACAREI"/>
    <s v="SJC"/>
    <n v="12"/>
    <m/>
    <x v="79"/>
    <x v="2"/>
    <m/>
    <m/>
    <x v="0"/>
  </r>
  <r>
    <s v="JCVP01"/>
    <s v="JACAREI"/>
    <s v="SJC"/>
    <n v="12"/>
    <m/>
    <x v="79"/>
    <x v="2"/>
    <m/>
    <m/>
    <x v="0"/>
  </r>
  <r>
    <s v="JCVX01"/>
    <s v="JACAREI"/>
    <s v="SJC"/>
    <n v="12"/>
    <m/>
    <x v="79"/>
    <x v="2"/>
    <m/>
    <m/>
    <x v="0"/>
  </r>
  <r>
    <s v="JCSS01"/>
    <s v="JACAREI"/>
    <s v="SJC"/>
    <n v="12"/>
    <m/>
    <x v="79"/>
    <x v="2"/>
    <m/>
    <m/>
    <x v="0"/>
  </r>
  <r>
    <s v="SI2389"/>
    <s v="JACAREI"/>
    <s v="SJC"/>
    <n v="12"/>
    <m/>
    <x v="79"/>
    <x v="2"/>
    <m/>
    <m/>
    <x v="0"/>
  </r>
  <r>
    <s v="SI2390"/>
    <s v="JACAREI"/>
    <s v="SJC"/>
    <n v="12"/>
    <m/>
    <x v="79"/>
    <x v="2"/>
    <m/>
    <m/>
    <x v="0"/>
  </r>
  <r>
    <s v="SI2393"/>
    <s v="JACAREI"/>
    <s v="SJC"/>
    <n v="12"/>
    <m/>
    <x v="79"/>
    <x v="2"/>
    <m/>
    <m/>
    <x v="0"/>
  </r>
  <r>
    <s v="SI2394"/>
    <s v="JACAREI"/>
    <s v="SJC"/>
    <n v="12"/>
    <m/>
    <x v="79"/>
    <x v="2"/>
    <m/>
    <m/>
    <x v="0"/>
  </r>
  <r>
    <s v="SI2395"/>
    <s v="JACAREI"/>
    <s v="SJC"/>
    <n v="12"/>
    <m/>
    <x v="79"/>
    <x v="2"/>
    <m/>
    <m/>
    <x v="0"/>
  </r>
  <r>
    <s v="SI2396"/>
    <s v="JACAREI"/>
    <s v="SJC"/>
    <n v="12"/>
    <m/>
    <x v="79"/>
    <x v="2"/>
    <m/>
    <m/>
    <x v="0"/>
  </r>
  <r>
    <s v="SI2398"/>
    <s v="JACAREI"/>
    <s v="SJC"/>
    <n v="12"/>
    <m/>
    <x v="79"/>
    <x v="2"/>
    <m/>
    <m/>
    <x v="0"/>
  </r>
  <r>
    <s v="SI2399"/>
    <s v="JACAREI"/>
    <s v="SJC"/>
    <n v="12"/>
    <m/>
    <x v="79"/>
    <x v="2"/>
    <m/>
    <m/>
    <x v="0"/>
  </r>
  <r>
    <s v="JBRM01"/>
    <s v="JAMBEIRO"/>
    <s v="SJC"/>
    <n v="12"/>
    <m/>
    <x v="79"/>
    <x v="2"/>
    <m/>
    <m/>
    <x v="0"/>
  </r>
  <r>
    <s v="LRPR01"/>
    <s v="LORENA"/>
    <s v="SJC"/>
    <n v="12"/>
    <m/>
    <x v="79"/>
    <x v="2"/>
    <m/>
    <m/>
    <x v="0"/>
  </r>
  <r>
    <s v="LRCE01"/>
    <s v="LORENA"/>
    <s v="SJC"/>
    <n v="12"/>
    <m/>
    <x v="79"/>
    <x v="2"/>
    <m/>
    <m/>
    <x v="0"/>
  </r>
  <r>
    <s v="LVFG01"/>
    <s v="LAVRINHAS"/>
    <s v="SJC"/>
    <n v="12"/>
    <m/>
    <x v="79"/>
    <x v="2"/>
    <m/>
    <m/>
    <x v="0"/>
  </r>
  <r>
    <s v="SI2010"/>
    <s v="MONTEIRO LOBATO"/>
    <s v="SJC"/>
    <n v="12"/>
    <m/>
    <x v="79"/>
    <x v="2"/>
    <m/>
    <m/>
    <x v="0"/>
  </r>
  <r>
    <s v="PDPC01"/>
    <s v="PINDAMONHANGABA"/>
    <s v="SJC"/>
    <n v="12"/>
    <m/>
    <x v="79"/>
    <x v="2"/>
    <m/>
    <m/>
    <x v="0"/>
  </r>
  <r>
    <s v="PDCN01"/>
    <s v="PINDAMONHANGABA"/>
    <s v="SJC"/>
    <n v="12"/>
    <m/>
    <x v="79"/>
    <x v="2"/>
    <m/>
    <m/>
    <x v="0"/>
  </r>
  <r>
    <s v="PDRD01"/>
    <s v="PINDAMONHANGABA"/>
    <s v="SJC"/>
    <n v="12"/>
    <m/>
    <x v="79"/>
    <x v="2"/>
    <m/>
    <m/>
    <x v="0"/>
  </r>
  <r>
    <s v="SI2639"/>
    <s v="PINDAMONHANGABA"/>
    <s v="SJC"/>
    <n v="12"/>
    <m/>
    <x v="79"/>
    <x v="2"/>
    <m/>
    <m/>
    <x v="0"/>
  </r>
  <r>
    <s v="PBMR01"/>
    <s v="PARAIBUNA"/>
    <s v="SJC"/>
    <n v="12"/>
    <m/>
    <x v="79"/>
    <x v="2"/>
    <m/>
    <m/>
    <x v="0"/>
  </r>
  <r>
    <s v="PBRA01"/>
    <s v="PARAIBUNA"/>
    <s v="SJC"/>
    <n v="12"/>
    <m/>
    <x v="79"/>
    <x v="2"/>
    <m/>
    <m/>
    <x v="0"/>
  </r>
  <r>
    <s v="PBST01"/>
    <s v="PARAIBUNA"/>
    <s v="SJC"/>
    <n v="12"/>
    <m/>
    <x v="79"/>
    <x v="2"/>
    <m/>
    <m/>
    <x v="0"/>
  </r>
  <r>
    <s v="SI2303"/>
    <s v="SAO JOSE DOS CAMPOS"/>
    <s v="SJC"/>
    <n v="12"/>
    <m/>
    <x v="79"/>
    <x v="2"/>
    <m/>
    <m/>
    <x v="0"/>
  </r>
  <r>
    <s v="SI2338"/>
    <s v="SAO JOSE DOS CAMPOS"/>
    <s v="SJC"/>
    <n v="12"/>
    <m/>
    <x v="79"/>
    <x v="2"/>
    <m/>
    <m/>
    <x v="0"/>
  </r>
  <r>
    <s v="SI2348"/>
    <s v="SAO JOSE DOS CAMPOS"/>
    <s v="SJC"/>
    <n v="12"/>
    <m/>
    <x v="79"/>
    <x v="2"/>
    <m/>
    <m/>
    <x v="0"/>
  </r>
  <r>
    <s v="SI2315"/>
    <s v="SAO JOSE DOS CAMPOS"/>
    <s v="SJC"/>
    <n v="12"/>
    <m/>
    <x v="79"/>
    <x v="2"/>
    <m/>
    <m/>
    <x v="0"/>
  </r>
  <r>
    <s v="SI2318"/>
    <s v="SAO JOSE DOS CAMPOS"/>
    <s v="SJC"/>
    <n v="12"/>
    <m/>
    <x v="79"/>
    <x v="2"/>
    <m/>
    <m/>
    <x v="0"/>
  </r>
  <r>
    <s v="SI2329"/>
    <s v="SAO JOSE DOS CAMPOS"/>
    <s v="SJC"/>
    <n v="12"/>
    <m/>
    <x v="79"/>
    <x v="2"/>
    <m/>
    <m/>
    <x v="0"/>
  </r>
  <r>
    <s v="SI2332"/>
    <s v="SAO JOSE DOS CAMPOS"/>
    <s v="SJC"/>
    <n v="12"/>
    <m/>
    <x v="79"/>
    <x v="2"/>
    <m/>
    <m/>
    <x v="0"/>
  </r>
  <r>
    <s v="SI2337"/>
    <s v="SAO JOSE DOS CAMPOS"/>
    <s v="SJC"/>
    <n v="12"/>
    <m/>
    <x v="79"/>
    <x v="2"/>
    <m/>
    <m/>
    <x v="0"/>
  </r>
  <r>
    <s v="SI2345"/>
    <s v="SAO JOSE DOS CAMPOS"/>
    <s v="SJC"/>
    <n v="12"/>
    <m/>
    <x v="79"/>
    <x v="2"/>
    <m/>
    <m/>
    <x v="0"/>
  </r>
  <r>
    <s v="SI2352"/>
    <s v="SAO JOSE DOS CAMPOS"/>
    <s v="SJC"/>
    <n v="12"/>
    <m/>
    <x v="79"/>
    <x v="2"/>
    <m/>
    <m/>
    <x v="0"/>
  </r>
  <r>
    <s v="SI2364"/>
    <s v="SAO JOSE DOS CAMPOS"/>
    <s v="SJC"/>
    <n v="12"/>
    <m/>
    <x v="79"/>
    <x v="2"/>
    <m/>
    <m/>
    <x v="0"/>
  </r>
  <r>
    <s v="SI2368"/>
    <s v="SAO JOSE DOS CAMPOS"/>
    <s v="SJC"/>
    <n v="12"/>
    <m/>
    <x v="79"/>
    <x v="2"/>
    <m/>
    <m/>
    <x v="0"/>
  </r>
  <r>
    <s v="SI2904"/>
    <s v="SAO JOSE DOS CAMPOS"/>
    <s v="SJC"/>
    <n v="12"/>
    <m/>
    <x v="79"/>
    <x v="2"/>
    <m/>
    <m/>
    <x v="0"/>
  </r>
  <r>
    <s v="SI2911"/>
    <s v="SAO JOSE DOS CAMPOS"/>
    <s v="SJC"/>
    <n v="12"/>
    <m/>
    <x v="79"/>
    <x v="2"/>
    <m/>
    <m/>
    <x v="0"/>
  </r>
  <r>
    <s v="SI2912"/>
    <s v="SAO JOSE DOS CAMPOS"/>
    <s v="SJC"/>
    <n v="12"/>
    <m/>
    <x v="79"/>
    <x v="2"/>
    <m/>
    <m/>
    <x v="0"/>
  </r>
  <r>
    <s v="SI2914"/>
    <s v="SAO JOSE DOS CAMPOS"/>
    <s v="SJC"/>
    <n v="12"/>
    <m/>
    <x v="79"/>
    <x v="2"/>
    <m/>
    <m/>
    <x v="0"/>
  </r>
  <r>
    <s v="SI2915"/>
    <s v="SAO JOSE DOS CAMPOS"/>
    <s v="SJC"/>
    <n v="12"/>
    <m/>
    <x v="79"/>
    <x v="2"/>
    <m/>
    <m/>
    <x v="0"/>
  </r>
  <r>
    <s v="PHLG01"/>
    <s v="SANTO ANTONIO DO PINHAL"/>
    <s v="SJC"/>
    <n v="12"/>
    <m/>
    <x v="79"/>
    <x v="2"/>
    <m/>
    <m/>
    <x v="0"/>
  </r>
  <r>
    <s v="PHSR01"/>
    <s v="SANTO ANTONIO DO PINHAL"/>
    <s v="SJC"/>
    <n v="12"/>
    <m/>
    <x v="79"/>
    <x v="2"/>
    <m/>
    <m/>
    <x v="0"/>
  </r>
  <r>
    <s v="SI2830"/>
    <s v="TREMEMBE"/>
    <s v="SJC"/>
    <n v="12"/>
    <m/>
    <x v="79"/>
    <x v="2"/>
    <m/>
    <m/>
    <x v="0"/>
  </r>
  <r>
    <s v="SI2801"/>
    <s v="TAUBATE"/>
    <s v="SJC"/>
    <n v="12"/>
    <m/>
    <x v="79"/>
    <x v="2"/>
    <m/>
    <m/>
    <x v="0"/>
  </r>
  <r>
    <s v="SI2815"/>
    <s v="TAUBATE"/>
    <s v="SJC"/>
    <n v="12"/>
    <m/>
    <x v="79"/>
    <x v="2"/>
    <m/>
    <m/>
    <x v="0"/>
  </r>
  <r>
    <s v="SI2802"/>
    <s v="TAUBATE"/>
    <s v="SJC"/>
    <n v="12"/>
    <m/>
    <x v="79"/>
    <x v="2"/>
    <m/>
    <m/>
    <x v="0"/>
  </r>
  <r>
    <s v="SI2803"/>
    <s v="TAUBATE"/>
    <s v="SJC"/>
    <n v="12"/>
    <m/>
    <x v="79"/>
    <x v="2"/>
    <m/>
    <m/>
    <x v="0"/>
  </r>
  <r>
    <s v="SI2807"/>
    <s v="TAUBATE"/>
    <s v="SJC"/>
    <n v="12"/>
    <m/>
    <x v="79"/>
    <x v="2"/>
    <m/>
    <m/>
    <x v="0"/>
  </r>
  <r>
    <s v="SI2820"/>
    <s v="TAUBATE"/>
    <s v="SJC"/>
    <n v="12"/>
    <m/>
    <x v="79"/>
    <x v="2"/>
    <m/>
    <m/>
    <x v="0"/>
  </r>
  <r>
    <s v="SLSPJN10"/>
    <s v="SAO PAULO"/>
    <s v="Q3"/>
    <n v="11"/>
    <m/>
    <x v="79"/>
    <x v="2"/>
    <m/>
    <m/>
    <x v="4"/>
  </r>
  <r>
    <s v="SLSPSC07"/>
    <s v="SAO PAULO"/>
    <s v="Q4"/>
    <n v="11"/>
    <m/>
    <x v="79"/>
    <x v="2"/>
    <m/>
    <m/>
    <x v="3"/>
  </r>
  <r>
    <s v="SLSPSC08"/>
    <s v="SAO PAULO"/>
    <s v="Q4"/>
    <n v="11"/>
    <m/>
    <x v="79"/>
    <x v="2"/>
    <m/>
    <m/>
    <x v="3"/>
  </r>
  <r>
    <s v="SLSPSD07"/>
    <s v="SAO PAULO"/>
    <s v="Q4"/>
    <n v="11"/>
    <m/>
    <x v="79"/>
    <x v="2"/>
    <m/>
    <m/>
    <x v="3"/>
  </r>
  <r>
    <s v="SLSPSE01"/>
    <s v="SAO PAULO"/>
    <s v="Q4"/>
    <n v="11"/>
    <m/>
    <x v="79"/>
    <x v="2"/>
    <m/>
    <m/>
    <x v="3"/>
  </r>
  <r>
    <s v="SLSPMM22"/>
    <s v="SAO PAULO"/>
    <s v="Q3"/>
    <n v="11"/>
    <m/>
    <x v="79"/>
    <x v="2"/>
    <m/>
    <m/>
    <x v="4"/>
  </r>
  <r>
    <s v="SLSPMR14"/>
    <s v="SAO PAULO"/>
    <s v="Q3"/>
    <n v="11"/>
    <m/>
    <x v="79"/>
    <x v="2"/>
    <m/>
    <m/>
    <x v="4"/>
  </r>
  <r>
    <s v="SLSPMR17"/>
    <s v="SAO PAULO"/>
    <s v="Q3"/>
    <n v="11"/>
    <m/>
    <x v="79"/>
    <x v="2"/>
    <m/>
    <m/>
    <x v="4"/>
  </r>
  <r>
    <s v="SLSPMR21"/>
    <s v="SAO PAULO"/>
    <s v="Q3"/>
    <n v="11"/>
    <m/>
    <x v="79"/>
    <x v="2"/>
    <m/>
    <m/>
    <x v="4"/>
  </r>
  <r>
    <s v="SLSPMR22"/>
    <s v="SAO PAULO"/>
    <s v="Q3"/>
    <n v="11"/>
    <m/>
    <x v="79"/>
    <x v="2"/>
    <m/>
    <m/>
    <x v="4"/>
  </r>
  <r>
    <s v="SLSPMR23"/>
    <s v="SAO PAULO"/>
    <s v="Q3"/>
    <n v="11"/>
    <m/>
    <x v="79"/>
    <x v="2"/>
    <m/>
    <m/>
    <x v="4"/>
  </r>
  <r>
    <s v="SLSPPN09"/>
    <s v="SAO PAULO"/>
    <s v="Q3"/>
    <n v="11"/>
    <m/>
    <x v="79"/>
    <x v="2"/>
    <m/>
    <m/>
    <x v="4"/>
  </r>
  <r>
    <s v="SLSPSM15"/>
    <s v="SAO PAULO"/>
    <s v="Q3"/>
    <n v="11"/>
    <m/>
    <x v="79"/>
    <x v="2"/>
    <m/>
    <m/>
    <x v="4"/>
  </r>
  <r>
    <s v="SLSPSM17"/>
    <s v="SAO PAULO"/>
    <s v="Q3"/>
    <n v="11"/>
    <m/>
    <x v="79"/>
    <x v="2"/>
    <m/>
    <m/>
    <x v="4"/>
  </r>
  <r>
    <s v="SLSPSM29"/>
    <s v="SAO PAULO"/>
    <s v="Q3"/>
    <n v="11"/>
    <m/>
    <x v="79"/>
    <x v="2"/>
    <m/>
    <m/>
    <x v="4"/>
  </r>
  <r>
    <s v="SLSPSM32"/>
    <s v="SAO PAULO"/>
    <s v="Q3"/>
    <n v="11"/>
    <m/>
    <x v="79"/>
    <x v="2"/>
    <m/>
    <m/>
    <x v="4"/>
  </r>
  <r>
    <s v="SLSPSM33"/>
    <s v="SAO PAULO"/>
    <s v="Q3"/>
    <n v="11"/>
    <m/>
    <x v="79"/>
    <x v="2"/>
    <m/>
    <m/>
    <x v="4"/>
  </r>
  <r>
    <s v="SLSPSM35"/>
    <s v="SAO PAULO"/>
    <s v="Q3"/>
    <n v="11"/>
    <m/>
    <x v="79"/>
    <x v="2"/>
    <m/>
    <m/>
    <x v="4"/>
  </r>
  <r>
    <s v="SI3032"/>
    <s v="SANTOS"/>
    <s v="STS"/>
    <n v="13"/>
    <m/>
    <x v="79"/>
    <x v="2"/>
    <m/>
    <m/>
    <x v="5"/>
  </r>
  <r>
    <s v="SI3024"/>
    <s v="SANTOS"/>
    <s v="STS"/>
    <n v="13"/>
    <m/>
    <x v="79"/>
    <x v="2"/>
    <m/>
    <m/>
    <x v="5"/>
  </r>
  <r>
    <s v="SI3007"/>
    <s v="SANTOS"/>
    <s v="STS"/>
    <n v="13"/>
    <m/>
    <x v="79"/>
    <x v="2"/>
    <m/>
    <m/>
    <x v="5"/>
  </r>
  <r>
    <s v="SI3028"/>
    <s v="SANTOS"/>
    <s v="STS"/>
    <n v="13"/>
    <m/>
    <x v="79"/>
    <x v="2"/>
    <m/>
    <m/>
    <x v="5"/>
  </r>
  <r>
    <s v="SI3049"/>
    <s v="SANTOS"/>
    <s v="STS"/>
    <n v="13"/>
    <m/>
    <x v="79"/>
    <x v="2"/>
    <m/>
    <m/>
    <x v="5"/>
  </r>
  <r>
    <s v="SI3325"/>
    <s v="SAO VICENTE"/>
    <s v="STS"/>
    <n v="13"/>
    <m/>
    <x v="79"/>
    <x v="2"/>
    <m/>
    <m/>
    <x v="5"/>
  </r>
  <r>
    <s v="CAJE01"/>
    <s v="CABREUVA"/>
    <s v="JAI"/>
    <s v="JAI"/>
    <m/>
    <x v="79"/>
    <x v="2"/>
    <m/>
    <m/>
    <x v="6"/>
  </r>
  <r>
    <s v="CAJM01"/>
    <s v="CABREUVA"/>
    <s v="JAI"/>
    <s v="JAI"/>
    <m/>
    <x v="79"/>
    <x v="2"/>
    <m/>
    <m/>
    <x v="6"/>
  </r>
  <r>
    <s v="CAJP01"/>
    <s v="CABREUVA"/>
    <s v="JAI"/>
    <s v="JAI"/>
    <m/>
    <x v="79"/>
    <x v="2"/>
    <m/>
    <m/>
    <x v="6"/>
  </r>
  <r>
    <s v="CAMR04"/>
    <s v="CABREUVA"/>
    <s v="JAI"/>
    <s v="JAI"/>
    <m/>
    <x v="79"/>
    <x v="2"/>
    <m/>
    <m/>
    <x v="6"/>
  </r>
  <r>
    <s v="BAAI03"/>
    <s v="BARUERI"/>
    <s v="Q2"/>
    <n v="11"/>
    <m/>
    <x v="79"/>
    <x v="2"/>
    <m/>
    <m/>
    <x v="1"/>
  </r>
  <r>
    <s v="PAVR02"/>
    <s v="POA"/>
    <s v="Q1"/>
    <n v="11"/>
    <m/>
    <x v="79"/>
    <x v="2"/>
    <m/>
    <m/>
    <x v="2"/>
  </r>
  <r>
    <s v="SLSPAA06"/>
    <s v="SAO PAULO"/>
    <s v="Q1"/>
    <n v="11"/>
    <m/>
    <x v="79"/>
    <x v="2"/>
    <m/>
    <m/>
    <x v="2"/>
  </r>
  <r>
    <s v="SLSPCE01"/>
    <s v="SAO PAULO"/>
    <s v="Q1"/>
    <n v="11"/>
    <m/>
    <x v="79"/>
    <x v="2"/>
    <m/>
    <m/>
    <x v="2"/>
  </r>
  <r>
    <s v="SLSPCE04"/>
    <s v="SAO PAULO"/>
    <s v="Q1"/>
    <n v="11"/>
    <m/>
    <x v="79"/>
    <x v="2"/>
    <m/>
    <m/>
    <x v="2"/>
  </r>
  <r>
    <s v="SLSPCI04"/>
    <s v="SAO PAULO"/>
    <s v="Q1"/>
    <n v="11"/>
    <m/>
    <x v="79"/>
    <x v="2"/>
    <m/>
    <m/>
    <x v="2"/>
  </r>
  <r>
    <s v="SLSPCN01"/>
    <s v="SAO PAULO"/>
    <s v="Q1"/>
    <n v="11"/>
    <m/>
    <x v="79"/>
    <x v="2"/>
    <m/>
    <m/>
    <x v="2"/>
  </r>
  <r>
    <s v="SLSPCN04"/>
    <s v="SAO PAULO"/>
    <s v="Q1"/>
    <n v="11"/>
    <m/>
    <x v="79"/>
    <x v="2"/>
    <m/>
    <m/>
    <x v="2"/>
  </r>
  <r>
    <s v="SLSPIG01"/>
    <s v="SAO PAULO"/>
    <s v="Q1"/>
    <n v="11"/>
    <m/>
    <x v="79"/>
    <x v="2"/>
    <m/>
    <m/>
    <x v="2"/>
  </r>
  <r>
    <s v="OSRE01"/>
    <s v="OSASCO"/>
    <s v="Q2"/>
    <n v="11"/>
    <m/>
    <x v="79"/>
    <x v="2"/>
    <m/>
    <m/>
    <x v="1"/>
  </r>
  <r>
    <s v="SLOSVC01"/>
    <s v="OSASCO"/>
    <s v="Q2"/>
    <n v="11"/>
    <m/>
    <x v="79"/>
    <x v="2"/>
    <m/>
    <m/>
    <x v="1"/>
  </r>
  <r>
    <s v="SLOSAR01"/>
    <s v="OSASCO"/>
    <s v="Q2"/>
    <n v="11"/>
    <m/>
    <x v="79"/>
    <x v="2"/>
    <m/>
    <m/>
    <x v="1"/>
  </r>
  <r>
    <s v="SLOSRO01"/>
    <s v="OSASCO"/>
    <s v="Q2"/>
    <n v="11"/>
    <m/>
    <x v="79"/>
    <x v="2"/>
    <m/>
    <m/>
    <x v="1"/>
  </r>
  <r>
    <s v="SACT01"/>
    <s v="SANTO ANDRE"/>
    <s v="Q4"/>
    <n v="11"/>
    <m/>
    <x v="79"/>
    <x v="2"/>
    <m/>
    <m/>
    <x v="3"/>
  </r>
  <r>
    <s v="SAPI31"/>
    <s v="SANTO ANDRE"/>
    <s v="Q4"/>
    <n v="11"/>
    <m/>
    <x v="79"/>
    <x v="2"/>
    <m/>
    <m/>
    <x v="3"/>
  </r>
  <r>
    <s v="SLSNAH01"/>
    <s v="SANTANA DE PARNAIBA"/>
    <s v="Q2"/>
    <n v="11"/>
    <m/>
    <x v="79"/>
    <x v="2"/>
    <m/>
    <m/>
    <x v="1"/>
  </r>
  <r>
    <s v="SLSPPH01"/>
    <s v="SAO PAULO"/>
    <s v="Q1"/>
    <n v="11"/>
    <m/>
    <x v="79"/>
    <x v="2"/>
    <m/>
    <m/>
    <x v="2"/>
  </r>
  <r>
    <s v="SLSPBS03"/>
    <s v="SAO PAULO"/>
    <s v="Q2"/>
    <n v="11"/>
    <m/>
    <x v="79"/>
    <x v="2"/>
    <m/>
    <m/>
    <x v="1"/>
  </r>
  <r>
    <s v="SLSPBU09"/>
    <s v="SAO PAULO"/>
    <s v="Q3"/>
    <n v="11"/>
    <m/>
    <x v="79"/>
    <x v="2"/>
    <m/>
    <m/>
    <x v="4"/>
  </r>
  <r>
    <s v="SLSPCS01"/>
    <s v="SAO PAULO"/>
    <s v="Q4"/>
    <n v="11"/>
    <m/>
    <x v="79"/>
    <x v="2"/>
    <m/>
    <m/>
    <x v="3"/>
  </r>
  <r>
    <s v="SLSPPH05"/>
    <s v="SAO PAULO"/>
    <s v="Q1"/>
    <n v="11"/>
    <m/>
    <x v="79"/>
    <x v="2"/>
    <m/>
    <m/>
    <x v="2"/>
  </r>
  <r>
    <s v="SLSPCD15"/>
    <s v="SAO PAULO"/>
    <s v="Q3"/>
    <n v="11"/>
    <m/>
    <x v="79"/>
    <x v="2"/>
    <m/>
    <m/>
    <x v="4"/>
  </r>
  <r>
    <s v="SLSPJP06"/>
    <s v="SAO PAULO"/>
    <s v="Q4"/>
    <n v="11"/>
    <m/>
    <x v="79"/>
    <x v="2"/>
    <m/>
    <m/>
    <x v="3"/>
  </r>
  <r>
    <s v="SLSPJP08"/>
    <s v="SAO PAULO"/>
    <s v="Q4"/>
    <n v="11"/>
    <m/>
    <x v="79"/>
    <x v="2"/>
    <m/>
    <m/>
    <x v="3"/>
  </r>
  <r>
    <s v="SLSPJP13"/>
    <s v="SAO PAULO"/>
    <s v="Q4"/>
    <n v="11"/>
    <m/>
    <x v="79"/>
    <x v="2"/>
    <m/>
    <m/>
    <x v="3"/>
  </r>
  <r>
    <s v="SLSPCR09"/>
    <s v="SAO PAULO"/>
    <s v="Q3"/>
    <n v="11"/>
    <m/>
    <x v="79"/>
    <x v="2"/>
    <m/>
    <m/>
    <x v="4"/>
  </r>
  <r>
    <s v="SLSPIB18"/>
    <s v="SAO PAULO"/>
    <s v="Q3"/>
    <n v="11"/>
    <m/>
    <x v="79"/>
    <x v="2"/>
    <m/>
    <m/>
    <x v="4"/>
  </r>
  <r>
    <s v="SLSPSA03"/>
    <s v="SAO PAULO"/>
    <s v="Q4"/>
    <n v="11"/>
    <m/>
    <x v="79"/>
    <x v="2"/>
    <m/>
    <m/>
    <x v="3"/>
  </r>
  <r>
    <s v="SLSPJN06"/>
    <s v="SAO PAULO"/>
    <s v="Q3"/>
    <n v="11"/>
    <m/>
    <x v="79"/>
    <x v="2"/>
    <m/>
    <m/>
    <x v="4"/>
  </r>
  <r>
    <s v="SLSPJN08"/>
    <s v="SAO PAULO"/>
    <s v="Q3"/>
    <n v="11"/>
    <m/>
    <x v="79"/>
    <x v="2"/>
    <m/>
    <m/>
    <x v="4"/>
  </r>
  <r>
    <s v="SLSPSC03"/>
    <s v="SAO PAULO"/>
    <s v="Q4"/>
    <n v="11"/>
    <m/>
    <x v="79"/>
    <x v="2"/>
    <m/>
    <m/>
    <x v="3"/>
  </r>
  <r>
    <s v="SLSPSD09"/>
    <s v="SAO PAULO"/>
    <s v="Q4"/>
    <n v="11"/>
    <m/>
    <x v="79"/>
    <x v="2"/>
    <m/>
    <m/>
    <x v="3"/>
  </r>
  <r>
    <s v="SLSPMM20"/>
    <s v="SAO PAULO"/>
    <s v="Q3"/>
    <n v="11"/>
    <m/>
    <x v="79"/>
    <x v="2"/>
    <m/>
    <m/>
    <x v="4"/>
  </r>
  <r>
    <s v="AGCT01"/>
    <s v="AGUDOS"/>
    <s v="BRU"/>
    <n v="14"/>
    <m/>
    <x v="79"/>
    <x v="2"/>
    <m/>
    <m/>
    <x v="7"/>
  </r>
  <r>
    <s v="OTRD04"/>
    <s v="BROTAS"/>
    <s v="BRU"/>
    <n v="14"/>
    <m/>
    <x v="79"/>
    <x v="2"/>
    <m/>
    <m/>
    <x v="7"/>
  </r>
  <r>
    <s v="BRJF01"/>
    <s v="BAURU"/>
    <s v="BRU"/>
    <n v="14"/>
    <m/>
    <x v="79"/>
    <x v="2"/>
    <m/>
    <m/>
    <x v="7"/>
  </r>
  <r>
    <s v="BRSJ01"/>
    <s v="BAURU"/>
    <s v="BRU"/>
    <n v="14"/>
    <m/>
    <x v="79"/>
    <x v="2"/>
    <m/>
    <m/>
    <x v="7"/>
  </r>
  <r>
    <s v="BRVA01"/>
    <s v="BAURU"/>
    <s v="BRU"/>
    <n v="14"/>
    <m/>
    <x v="79"/>
    <x v="2"/>
    <m/>
    <m/>
    <x v="7"/>
  </r>
  <r>
    <s v="BURD04"/>
    <s v="BOTUCATU"/>
    <s v="BRU"/>
    <n v="14"/>
    <m/>
    <x v="79"/>
    <x v="2"/>
    <m/>
    <m/>
    <x v="7"/>
  </r>
  <r>
    <s v="BUVA01"/>
    <s v="BOTUCATU"/>
    <s v="BRU"/>
    <n v="14"/>
    <m/>
    <x v="79"/>
    <x v="2"/>
    <m/>
    <m/>
    <x v="7"/>
  </r>
  <r>
    <s v="CFCT01"/>
    <s v="CAFELANDIA"/>
    <s v="BRU"/>
    <n v="14"/>
    <m/>
    <x v="79"/>
    <x v="2"/>
    <m/>
    <m/>
    <x v="7"/>
  </r>
  <r>
    <s v="CKRD01"/>
    <s v="CERQUEIRA CESAR"/>
    <s v="BRU"/>
    <n v="14"/>
    <m/>
    <x v="79"/>
    <x v="2"/>
    <m/>
    <m/>
    <x v="7"/>
  </r>
  <r>
    <s v="CKCT02"/>
    <s v="CERQUEIRA CESAR"/>
    <s v="BRU"/>
    <n v="14"/>
    <m/>
    <x v="79"/>
    <x v="2"/>
    <m/>
    <m/>
    <x v="7"/>
  </r>
  <r>
    <s v="DGRD01"/>
    <s v="DOIS CORREGOS"/>
    <s v="BRU"/>
    <n v="14"/>
    <m/>
    <x v="79"/>
    <x v="2"/>
    <m/>
    <m/>
    <x v="7"/>
  </r>
  <r>
    <s v="DUCT01"/>
    <s v="DUARTINA"/>
    <s v="BRU"/>
    <n v="14"/>
    <m/>
    <x v="79"/>
    <x v="2"/>
    <m/>
    <m/>
    <x v="7"/>
  </r>
  <r>
    <s v="EXCT01"/>
    <s v="ESPIRITO SANTO DO TURVO"/>
    <s v="BRU"/>
    <n v="14"/>
    <m/>
    <x v="79"/>
    <x v="2"/>
    <m/>
    <m/>
    <x v="7"/>
  </r>
  <r>
    <s v="FTCT01"/>
    <s v="FARTURA"/>
    <s v="BRU"/>
    <n v="14"/>
    <m/>
    <x v="79"/>
    <x v="2"/>
    <m/>
    <m/>
    <x v="7"/>
  </r>
  <r>
    <s v="GLCT01"/>
    <s v="GALIA"/>
    <s v="BRU"/>
    <n v="14"/>
    <m/>
    <x v="79"/>
    <x v="2"/>
    <m/>
    <m/>
    <x v="7"/>
  </r>
  <r>
    <s v="GACT01"/>
    <s v="GARCA"/>
    <s v="BRU"/>
    <n v="14"/>
    <m/>
    <x v="79"/>
    <x v="2"/>
    <m/>
    <m/>
    <x v="7"/>
  </r>
  <r>
    <s v="SI4310"/>
    <s v="GUAIMBE"/>
    <s v="BRU"/>
    <n v="14"/>
    <m/>
    <x v="79"/>
    <x v="2"/>
    <m/>
    <m/>
    <x v="7"/>
  </r>
  <r>
    <s v="GQCT01"/>
    <s v="GUARANTA"/>
    <s v="BRU"/>
    <n v="14"/>
    <m/>
    <x v="79"/>
    <x v="2"/>
    <m/>
    <m/>
    <x v="7"/>
  </r>
  <r>
    <s v="HLRD01"/>
    <s v="HERCULANDIA"/>
    <s v="BRU"/>
    <n v="14"/>
    <m/>
    <x v="79"/>
    <x v="2"/>
    <m/>
    <m/>
    <x v="7"/>
  </r>
  <r>
    <s v="SI4330"/>
    <s v="IPAUSSU"/>
    <s v="BRU"/>
    <n v="14"/>
    <m/>
    <x v="79"/>
    <x v="2"/>
    <m/>
    <m/>
    <x v="7"/>
  </r>
  <r>
    <s v="SI4305"/>
    <s v="IBIRAREMA"/>
    <s v="BRU"/>
    <n v="14"/>
    <m/>
    <x v="79"/>
    <x v="2"/>
    <m/>
    <m/>
    <x v="7"/>
  </r>
  <r>
    <s v="SI4340"/>
    <s v="ITAPUI"/>
    <s v="BRU"/>
    <n v="14"/>
    <m/>
    <x v="79"/>
    <x v="2"/>
    <m/>
    <m/>
    <x v="7"/>
  </r>
  <r>
    <s v="JUMA01"/>
    <s v="JAU"/>
    <s v="BRU"/>
    <n v="14"/>
    <m/>
    <x v="79"/>
    <x v="2"/>
    <m/>
    <m/>
    <x v="7"/>
  </r>
  <r>
    <s v="LPRD03"/>
    <s v="LENCOIS PAULISTA"/>
    <s v="BRU"/>
    <n v="14"/>
    <m/>
    <x v="79"/>
    <x v="2"/>
    <m/>
    <m/>
    <x v="7"/>
  </r>
  <r>
    <s v="LPTI01"/>
    <s v="LENCOIS PAULISTA"/>
    <s v="BRU"/>
    <n v="14"/>
    <m/>
    <x v="79"/>
    <x v="2"/>
    <m/>
    <m/>
    <x v="7"/>
  </r>
  <r>
    <s v="LPCT01"/>
    <s v="LENCOIS PAULISTA"/>
    <s v="BRU"/>
    <n v="14"/>
    <m/>
    <x v="79"/>
    <x v="2"/>
    <m/>
    <m/>
    <x v="7"/>
  </r>
  <r>
    <s v="LNVP01"/>
    <s v="LINS"/>
    <s v="BRU"/>
    <n v="14"/>
    <m/>
    <x v="79"/>
    <x v="2"/>
    <m/>
    <m/>
    <x v="7"/>
  </r>
  <r>
    <s v="MXCT01"/>
    <s v="MANDURI"/>
    <s v="BRU"/>
    <n v="14"/>
    <m/>
    <x v="79"/>
    <x v="2"/>
    <m/>
    <m/>
    <x v="7"/>
  </r>
  <r>
    <s v="MLFR01"/>
    <s v="MARILIA"/>
    <s v="BRU"/>
    <n v="14"/>
    <m/>
    <x v="79"/>
    <x v="2"/>
    <m/>
    <m/>
    <x v="7"/>
  </r>
  <r>
    <s v="MLCT01"/>
    <s v="MARILIA"/>
    <s v="BRU"/>
    <n v="14"/>
    <m/>
    <x v="79"/>
    <x v="2"/>
    <m/>
    <m/>
    <x v="7"/>
  </r>
  <r>
    <s v="MECT01"/>
    <s v="MINEIROS DO TIETE"/>
    <s v="BRU"/>
    <n v="14"/>
    <m/>
    <x v="79"/>
    <x v="2"/>
    <m/>
    <m/>
    <x v="7"/>
  </r>
  <r>
    <s v="MLRD02"/>
    <s v="ORIENTE"/>
    <s v="BRU"/>
    <n v="14"/>
    <m/>
    <x v="79"/>
    <x v="2"/>
    <m/>
    <m/>
    <x v="7"/>
  </r>
  <r>
    <s v="OURD03"/>
    <s v="OURINHOS"/>
    <s v="BRU"/>
    <n v="14"/>
    <m/>
    <x v="79"/>
    <x v="2"/>
    <m/>
    <m/>
    <x v="7"/>
  </r>
  <r>
    <s v="PNCT01"/>
    <s v="PEDERNEIRAS"/>
    <s v="BRU"/>
    <n v="14"/>
    <m/>
    <x v="79"/>
    <x v="2"/>
    <m/>
    <m/>
    <x v="7"/>
  </r>
  <r>
    <s v="SI4070"/>
    <s v="PIRAJU"/>
    <s v="BRU"/>
    <n v="14"/>
    <m/>
    <x v="79"/>
    <x v="2"/>
    <m/>
    <m/>
    <x v="7"/>
  </r>
  <r>
    <s v="SI4072"/>
    <s v="PIRAJU"/>
    <s v="BRU"/>
    <n v="14"/>
    <m/>
    <x v="79"/>
    <x v="2"/>
    <m/>
    <m/>
    <x v="7"/>
  </r>
  <r>
    <s v="SI4073"/>
    <s v="PIRAJUI"/>
    <s v="BRU"/>
    <n v="14"/>
    <m/>
    <x v="79"/>
    <x v="2"/>
    <m/>
    <m/>
    <x v="7"/>
  </r>
  <r>
    <s v="SI4420"/>
    <s v="PRATANIA"/>
    <s v="BRU"/>
    <n v="14"/>
    <m/>
    <x v="79"/>
    <x v="2"/>
    <m/>
    <m/>
    <x v="7"/>
  </r>
  <r>
    <s v="SI4445"/>
    <s v="RIBEIRAO DO SUL"/>
    <s v="BRU"/>
    <n v="14"/>
    <m/>
    <x v="79"/>
    <x v="2"/>
    <m/>
    <m/>
    <x v="7"/>
  </r>
  <r>
    <s v="SI4450"/>
    <s v="SABINO"/>
    <s v="BRU"/>
    <n v="14"/>
    <m/>
    <x v="79"/>
    <x v="2"/>
    <m/>
    <m/>
    <x v="7"/>
  </r>
  <r>
    <s v="SI4090"/>
    <s v="SAO MANUEL"/>
    <s v="BRU"/>
    <n v="14"/>
    <m/>
    <x v="79"/>
    <x v="2"/>
    <m/>
    <m/>
    <x v="7"/>
  </r>
  <r>
    <s v="SI4092"/>
    <s v="SAO MANUEL"/>
    <s v="BRU"/>
    <n v="14"/>
    <m/>
    <x v="79"/>
    <x v="2"/>
    <m/>
    <m/>
    <x v="7"/>
  </r>
  <r>
    <s v="GDRD01"/>
    <s v="SALTO GRANDE"/>
    <s v="BRU"/>
    <n v="14"/>
    <m/>
    <x v="79"/>
    <x v="2"/>
    <m/>
    <m/>
    <x v="7"/>
  </r>
  <r>
    <s v="SI4465"/>
    <s v="TEJUPA"/>
    <s v="BRU"/>
    <n v="14"/>
    <m/>
    <x v="79"/>
    <x v="2"/>
    <m/>
    <m/>
    <x v="7"/>
  </r>
  <r>
    <s v="SI4220"/>
    <s v="TUPA"/>
    <s v="BRU"/>
    <n v="14"/>
    <m/>
    <x v="79"/>
    <x v="2"/>
    <m/>
    <m/>
    <x v="7"/>
  </r>
  <r>
    <s v="GARMW02"/>
    <s v="GARCA"/>
    <s v="BRU"/>
    <n v="14"/>
    <m/>
    <x v="79"/>
    <x v="2"/>
    <m/>
    <m/>
    <x v="7"/>
  </r>
  <r>
    <s v="TAGMW02"/>
    <s v="TAGUAI"/>
    <s v="BRU"/>
    <n v="14"/>
    <m/>
    <x v="79"/>
    <x v="2"/>
    <m/>
    <m/>
    <x v="7"/>
  </r>
  <r>
    <s v="AIFC01"/>
    <s v="ALAMBARI"/>
    <s v="SOC"/>
    <n v="15"/>
    <m/>
    <x v="79"/>
    <x v="2"/>
    <m/>
    <m/>
    <x v="8"/>
  </r>
  <r>
    <s v="BVCT01"/>
    <s v="BOITUVA"/>
    <s v="SOC"/>
    <n v="15"/>
    <m/>
    <x v="79"/>
    <x v="2"/>
    <m/>
    <m/>
    <x v="8"/>
  </r>
  <r>
    <s v="CQJE01"/>
    <s v="CERQUILHO"/>
    <s v="SOC"/>
    <n v="15"/>
    <m/>
    <x v="79"/>
    <x v="2"/>
    <m/>
    <m/>
    <x v="8"/>
  </r>
  <r>
    <s v="IUCT01"/>
    <s v="IBIUNA"/>
    <s v="SOC"/>
    <n v="15"/>
    <m/>
    <x v="79"/>
    <x v="2"/>
    <m/>
    <m/>
    <x v="8"/>
  </r>
  <r>
    <s v="IIFN01"/>
    <s v="ITAPETININGA"/>
    <s v="SOC"/>
    <n v="15"/>
    <m/>
    <x v="79"/>
    <x v="2"/>
    <m/>
    <m/>
    <x v="8"/>
  </r>
  <r>
    <s v="IIRD01"/>
    <s v="ITAPETININGA"/>
    <s v="SOC"/>
    <n v="15"/>
    <m/>
    <x v="79"/>
    <x v="2"/>
    <m/>
    <m/>
    <x v="8"/>
  </r>
  <r>
    <s v="IIRD06"/>
    <s v="ITAPETININGA"/>
    <s v="SOC"/>
    <n v="15"/>
    <m/>
    <x v="79"/>
    <x v="2"/>
    <m/>
    <m/>
    <x v="8"/>
  </r>
  <r>
    <s v="IIVM02"/>
    <s v="ITAPETININGA"/>
    <s v="SOC"/>
    <n v="15"/>
    <m/>
    <x v="79"/>
    <x v="2"/>
    <m/>
    <m/>
    <x v="8"/>
  </r>
  <r>
    <s v="SI5245"/>
    <s v="IPORANGA"/>
    <s v="SOC"/>
    <n v="15"/>
    <m/>
    <x v="79"/>
    <x v="2"/>
    <m/>
    <m/>
    <x v="8"/>
  </r>
  <r>
    <s v="SI5255"/>
    <s v="ITAPORANGA"/>
    <s v="SOC"/>
    <n v="15"/>
    <m/>
    <x v="79"/>
    <x v="2"/>
    <m/>
    <m/>
    <x v="8"/>
  </r>
  <r>
    <s v="SI5200"/>
    <s v="ITAPEVA"/>
    <s v="SOC"/>
    <n v="15"/>
    <m/>
    <x v="79"/>
    <x v="2"/>
    <m/>
    <m/>
    <x v="8"/>
  </r>
  <r>
    <s v="DAMG01"/>
    <s v="PIEDADE"/>
    <s v="SOC"/>
    <n v="15"/>
    <m/>
    <x v="79"/>
    <x v="2"/>
    <m/>
    <m/>
    <x v="8"/>
  </r>
  <r>
    <s v="DARD01"/>
    <s v="PIEDADE"/>
    <s v="SOC"/>
    <n v="15"/>
    <m/>
    <x v="79"/>
    <x v="2"/>
    <m/>
    <m/>
    <x v="8"/>
  </r>
  <r>
    <s v="DLCT01"/>
    <s v="PILAR DO SUL"/>
    <s v="SOC"/>
    <n v="15"/>
    <m/>
    <x v="79"/>
    <x v="2"/>
    <m/>
    <m/>
    <x v="8"/>
  </r>
  <r>
    <s v="PZCM01"/>
    <s v="PORTO FELIZ"/>
    <s v="SOC"/>
    <n v="15"/>
    <m/>
    <x v="79"/>
    <x v="2"/>
    <m/>
    <m/>
    <x v="8"/>
  </r>
  <r>
    <s v="PZPZ01"/>
    <s v="PORTO FELIZ"/>
    <s v="SOC"/>
    <n v="15"/>
    <m/>
    <x v="79"/>
    <x v="2"/>
    <m/>
    <m/>
    <x v="8"/>
  </r>
  <r>
    <s v="OGCT01"/>
    <s v="RIBEIRAO GRANDE"/>
    <s v="SOC"/>
    <n v="15"/>
    <m/>
    <x v="79"/>
    <x v="2"/>
    <m/>
    <m/>
    <x v="8"/>
  </r>
  <r>
    <s v="SI5280"/>
    <s v="RIVERSUL"/>
    <s v="SOC"/>
    <n v="15"/>
    <m/>
    <x v="79"/>
    <x v="2"/>
    <m/>
    <m/>
    <x v="8"/>
  </r>
  <r>
    <s v="SI5220"/>
    <s v="SAO MIGUEL ARCANJO"/>
    <s v="SOC"/>
    <n v="15"/>
    <m/>
    <x v="79"/>
    <x v="2"/>
    <m/>
    <m/>
    <x v="8"/>
  </r>
  <r>
    <s v="SI5002"/>
    <s v="SOROCABA"/>
    <s v="SOC"/>
    <n v="15"/>
    <m/>
    <x v="79"/>
    <x v="2"/>
    <m/>
    <m/>
    <x v="8"/>
  </r>
  <r>
    <s v="SI5053"/>
    <s v="SOROCABA"/>
    <s v="SOC"/>
    <n v="15"/>
    <m/>
    <x v="79"/>
    <x v="2"/>
    <m/>
    <m/>
    <x v="8"/>
  </r>
  <r>
    <s v="SI5019"/>
    <s v="SOROCABA"/>
    <s v="SOC"/>
    <n v="15"/>
    <m/>
    <x v="79"/>
    <x v="2"/>
    <m/>
    <m/>
    <x v="8"/>
  </r>
  <r>
    <s v="SI5026"/>
    <s v="SOROCABA"/>
    <s v="SOC"/>
    <n v="15"/>
    <m/>
    <x v="79"/>
    <x v="2"/>
    <m/>
    <m/>
    <x v="8"/>
  </r>
  <r>
    <s v="SI5030"/>
    <s v="SOROCABA"/>
    <s v="SOC"/>
    <n v="15"/>
    <m/>
    <x v="79"/>
    <x v="2"/>
    <m/>
    <m/>
    <x v="8"/>
  </r>
  <r>
    <s v="ORRD01"/>
    <s v="SALTO DE PIRAPORA"/>
    <s v="SOC"/>
    <n v="15"/>
    <m/>
    <x v="79"/>
    <x v="2"/>
    <m/>
    <m/>
    <x v="8"/>
  </r>
  <r>
    <s v="SI5600"/>
    <s v="TATUI"/>
    <s v="SOC"/>
    <n v="15"/>
    <m/>
    <x v="79"/>
    <x v="2"/>
    <m/>
    <m/>
    <x v="8"/>
  </r>
  <r>
    <s v="SI5603"/>
    <s v="TATUI"/>
    <s v="SOC"/>
    <n v="15"/>
    <m/>
    <x v="79"/>
    <x v="2"/>
    <m/>
    <m/>
    <x v="8"/>
  </r>
  <r>
    <s v="VTRD01"/>
    <s v="VOTORANTIM"/>
    <s v="SOC"/>
    <n v="15"/>
    <m/>
    <x v="79"/>
    <x v="2"/>
    <m/>
    <m/>
    <x v="8"/>
  </r>
  <r>
    <s v="SI5100"/>
    <s v="VOTORANTIM"/>
    <s v="SOC"/>
    <n v="15"/>
    <m/>
    <x v="79"/>
    <x v="2"/>
    <m/>
    <m/>
    <x v="8"/>
  </r>
  <r>
    <s v="BRIMW01"/>
    <s v="BURI"/>
    <s v="SOC"/>
    <n v="15"/>
    <m/>
    <x v="79"/>
    <x v="2"/>
    <m/>
    <m/>
    <x v="8"/>
  </r>
  <r>
    <s v="IERMW01"/>
    <s v="ITABERA"/>
    <s v="SOC"/>
    <n v="15"/>
    <m/>
    <x v="79"/>
    <x v="2"/>
    <m/>
    <m/>
    <x v="8"/>
  </r>
  <r>
    <s v="II005R"/>
    <s v="ITAPETININGA"/>
    <s v="SOC"/>
    <n v="15"/>
    <m/>
    <x v="79"/>
    <x v="2"/>
    <m/>
    <m/>
    <x v="8"/>
  </r>
  <r>
    <s v="IGAMW02"/>
    <s v="ITAPETININGA"/>
    <s v="SOC"/>
    <n v="15"/>
    <m/>
    <x v="79"/>
    <x v="2"/>
    <m/>
    <m/>
    <x v="8"/>
  </r>
  <r>
    <s v="IGAMW03"/>
    <s v="ITAPETININGA"/>
    <s v="SOC"/>
    <n v="15"/>
    <m/>
    <x v="79"/>
    <x v="2"/>
    <m/>
    <m/>
    <x v="8"/>
  </r>
  <r>
    <s v="GBCT01"/>
    <s v="GUARIBA"/>
    <s v="RPO"/>
    <n v="16"/>
    <m/>
    <x v="79"/>
    <x v="2"/>
    <m/>
    <m/>
    <x v="9"/>
  </r>
  <r>
    <s v="GPCT01"/>
    <s v="IGARAPAVA"/>
    <s v="RPO"/>
    <n v="16"/>
    <m/>
    <x v="79"/>
    <x v="2"/>
    <m/>
    <m/>
    <x v="9"/>
  </r>
  <r>
    <s v="GPCT02"/>
    <s v="IGARAPAVA"/>
    <s v="RPO"/>
    <n v="16"/>
    <m/>
    <x v="79"/>
    <x v="2"/>
    <m/>
    <m/>
    <x v="9"/>
  </r>
  <r>
    <s v="IVCT01"/>
    <s v="ITUVERAVA"/>
    <s v="RPO"/>
    <n v="16"/>
    <m/>
    <x v="79"/>
    <x v="2"/>
    <m/>
    <m/>
    <x v="9"/>
  </r>
  <r>
    <s v="SI6300"/>
    <s v="IBITINGA"/>
    <s v="RPO"/>
    <n v="16"/>
    <m/>
    <x v="79"/>
    <x v="2"/>
    <m/>
    <m/>
    <x v="9"/>
  </r>
  <r>
    <s v="SI6302"/>
    <s v="IBITINGA"/>
    <s v="RPO"/>
    <n v="16"/>
    <m/>
    <x v="79"/>
    <x v="2"/>
    <m/>
    <m/>
    <x v="9"/>
  </r>
  <r>
    <s v="MTRD02"/>
    <s v="MATAO"/>
    <s v="RPO"/>
    <n v="16"/>
    <m/>
    <x v="79"/>
    <x v="2"/>
    <m/>
    <m/>
    <x v="9"/>
  </r>
  <r>
    <s v="MTVG01"/>
    <s v="MATAO"/>
    <s v="RPO"/>
    <n v="16"/>
    <m/>
    <x v="79"/>
    <x v="2"/>
    <m/>
    <m/>
    <x v="9"/>
  </r>
  <r>
    <s v="EUCT01"/>
    <s v="NOVA EUROPA"/>
    <s v="RPO"/>
    <n v="16"/>
    <m/>
    <x v="79"/>
    <x v="2"/>
    <m/>
    <m/>
    <x v="9"/>
  </r>
  <r>
    <s v="NUCT01"/>
    <s v="NUPORANGA"/>
    <s v="RPO"/>
    <n v="16"/>
    <m/>
    <x v="79"/>
    <x v="2"/>
    <m/>
    <m/>
    <x v="9"/>
  </r>
  <r>
    <s v="OOCT01"/>
    <s v="PRADOPOLIS"/>
    <s v="RPO"/>
    <n v="16"/>
    <m/>
    <x v="79"/>
    <x v="2"/>
    <m/>
    <m/>
    <x v="9"/>
  </r>
  <r>
    <s v="SI6085"/>
    <s v="PONTAL"/>
    <s v="RPO"/>
    <n v="16"/>
    <m/>
    <x v="79"/>
    <x v="2"/>
    <m/>
    <m/>
    <x v="9"/>
  </r>
  <r>
    <s v="RTCT01"/>
    <s v="RIBEIRAO PRETO"/>
    <s v="RPO"/>
    <n v="16"/>
    <m/>
    <x v="79"/>
    <x v="2"/>
    <m/>
    <m/>
    <x v="9"/>
  </r>
  <r>
    <s v="RTCT03"/>
    <s v="RIBEIRAO PRETO"/>
    <s v="RPO"/>
    <n v="16"/>
    <m/>
    <x v="79"/>
    <x v="2"/>
    <m/>
    <m/>
    <x v="9"/>
  </r>
  <r>
    <s v="RTJA01"/>
    <s v="RIBEIRAO PRETO"/>
    <s v="RPO"/>
    <n v="16"/>
    <m/>
    <x v="79"/>
    <x v="2"/>
    <m/>
    <m/>
    <x v="9"/>
  </r>
  <r>
    <s v="SI6008"/>
    <s v="RIBEIRAO PRETO"/>
    <s v="RPO"/>
    <n v="16"/>
    <m/>
    <x v="79"/>
    <x v="2"/>
    <m/>
    <m/>
    <x v="9"/>
  </r>
  <r>
    <s v="RTJM01"/>
    <s v="RIBEIRAO PRETO"/>
    <s v="RPO"/>
    <n v="16"/>
    <m/>
    <x v="79"/>
    <x v="2"/>
    <m/>
    <m/>
    <x v="9"/>
  </r>
  <r>
    <s v="RTJP01"/>
    <s v="RIBEIRAO PRETO"/>
    <s v="RPO"/>
    <n v="16"/>
    <m/>
    <x v="79"/>
    <x v="2"/>
    <m/>
    <m/>
    <x v="9"/>
  </r>
  <r>
    <s v="RTQD01"/>
    <s v="RIBEIRAO PRETO"/>
    <s v="RPO"/>
    <n v="16"/>
    <m/>
    <x v="79"/>
    <x v="2"/>
    <m/>
    <m/>
    <x v="9"/>
  </r>
  <r>
    <s v="RTVT01"/>
    <s v="RIBEIRAO PRETO"/>
    <s v="RPO"/>
    <n v="16"/>
    <m/>
    <x v="79"/>
    <x v="2"/>
    <m/>
    <m/>
    <x v="9"/>
  </r>
  <r>
    <s v="RTVV01"/>
    <s v="RIBEIRAO PRETO"/>
    <s v="RPO"/>
    <n v="16"/>
    <m/>
    <x v="79"/>
    <x v="2"/>
    <m/>
    <m/>
    <x v="9"/>
  </r>
  <r>
    <s v="RTUN01"/>
    <s v="RIBEIRAO PRETO"/>
    <s v="RPO"/>
    <n v="16"/>
    <m/>
    <x v="79"/>
    <x v="2"/>
    <m/>
    <m/>
    <x v="9"/>
  </r>
  <r>
    <s v="RTVF02"/>
    <s v="RIBEIRAO PRETO"/>
    <s v="RPO"/>
    <n v="16"/>
    <m/>
    <x v="79"/>
    <x v="2"/>
    <m/>
    <m/>
    <x v="9"/>
  </r>
  <r>
    <s v="RTCB02"/>
    <s v="RIBEIRAO PRETO"/>
    <s v="RPO"/>
    <n v="16"/>
    <m/>
    <x v="79"/>
    <x v="2"/>
    <m/>
    <m/>
    <x v="9"/>
  </r>
  <r>
    <s v="RTJI02"/>
    <s v="RIBEIRAO PRETO"/>
    <s v="RPO"/>
    <n v="16"/>
    <m/>
    <x v="79"/>
    <x v="2"/>
    <m/>
    <m/>
    <x v="9"/>
  </r>
  <r>
    <s v="SI6510"/>
    <s v="RIBEIRAO CORRENTE"/>
    <s v="RPO"/>
    <n v="16"/>
    <m/>
    <x v="79"/>
    <x v="2"/>
    <m/>
    <m/>
    <x v="9"/>
  </r>
  <r>
    <s v="SI6108"/>
    <s v="SAO CARLOS"/>
    <s v="RPO"/>
    <n v="16"/>
    <m/>
    <x v="79"/>
    <x v="2"/>
    <m/>
    <m/>
    <x v="9"/>
  </r>
  <r>
    <s v="SI6100"/>
    <s v="SAO CARLOS"/>
    <s v="RPO"/>
    <n v="16"/>
    <m/>
    <x v="79"/>
    <x v="2"/>
    <m/>
    <m/>
    <x v="9"/>
  </r>
  <r>
    <s v="SI6102"/>
    <s v="SAO CARLOS"/>
    <s v="RPO"/>
    <n v="16"/>
    <m/>
    <x v="79"/>
    <x v="2"/>
    <m/>
    <m/>
    <x v="9"/>
  </r>
  <r>
    <s v="SI6105"/>
    <s v="SAO CARLOS"/>
    <s v="RPO"/>
    <n v="16"/>
    <m/>
    <x v="79"/>
    <x v="2"/>
    <m/>
    <m/>
    <x v="9"/>
  </r>
  <r>
    <s v="SI6104"/>
    <s v="SAO CARLOS"/>
    <s v="RPO"/>
    <n v="16"/>
    <m/>
    <x v="79"/>
    <x v="2"/>
    <m/>
    <m/>
    <x v="9"/>
  </r>
  <r>
    <s v="LYCT01"/>
    <s v="SANTA LUCIA"/>
    <s v="RPO"/>
    <n v="16"/>
    <m/>
    <x v="79"/>
    <x v="2"/>
    <m/>
    <m/>
    <x v="9"/>
  </r>
  <r>
    <s v="IMRD01"/>
    <s v="SAO SIMAO"/>
    <s v="RPO"/>
    <n v="16"/>
    <m/>
    <x v="79"/>
    <x v="2"/>
    <m/>
    <m/>
    <x v="9"/>
  </r>
  <r>
    <s v="SI6525"/>
    <s v="SALES OLIVEIRA"/>
    <s v="RPO"/>
    <n v="16"/>
    <m/>
    <x v="79"/>
    <x v="2"/>
    <m/>
    <m/>
    <x v="9"/>
  </r>
  <r>
    <s v="RTJR01"/>
    <s v="SERTAOZINHO"/>
    <s v="RPO"/>
    <n v="16"/>
    <m/>
    <x v="79"/>
    <x v="2"/>
    <m/>
    <m/>
    <x v="9"/>
  </r>
  <r>
    <s v="SEVI01"/>
    <s v="SERTAOZINHO"/>
    <s v="RPO"/>
    <n v="16"/>
    <m/>
    <x v="79"/>
    <x v="2"/>
    <m/>
    <m/>
    <x v="9"/>
  </r>
  <r>
    <s v="SI6575"/>
    <s v="TAIUVA"/>
    <s v="RPO"/>
    <n v="16"/>
    <m/>
    <x v="79"/>
    <x v="2"/>
    <m/>
    <m/>
    <x v="9"/>
  </r>
  <r>
    <s v="SI6565"/>
    <s v="TABATINGA"/>
    <s v="RPO"/>
    <n v="16"/>
    <m/>
    <x v="79"/>
    <x v="2"/>
    <m/>
    <m/>
    <x v="9"/>
  </r>
  <r>
    <s v="SI6222"/>
    <s v="TAQUARITINGA"/>
    <s v="RPO"/>
    <n v="16"/>
    <m/>
    <x v="79"/>
    <x v="2"/>
    <m/>
    <m/>
    <x v="9"/>
  </r>
  <r>
    <s v="SI6220"/>
    <s v="TAQUARITINGA"/>
    <s v="RPO"/>
    <n v="16"/>
    <m/>
    <x v="79"/>
    <x v="2"/>
    <m/>
    <m/>
    <x v="9"/>
  </r>
  <r>
    <s v="AQ001R"/>
    <s v="ARARAQUARA"/>
    <s v="RPO"/>
    <n v="16"/>
    <m/>
    <x v="79"/>
    <x v="2"/>
    <m/>
    <m/>
    <x v="9"/>
  </r>
  <r>
    <s v="SI7425"/>
    <s v="AURIFLAMA"/>
    <s v="SRR"/>
    <n v="17"/>
    <m/>
    <x v="79"/>
    <x v="2"/>
    <m/>
    <m/>
    <x v="10"/>
  </r>
  <r>
    <s v="BSPP01"/>
    <s v="BARRETOS"/>
    <s v="SRR"/>
    <n v="17"/>
    <m/>
    <x v="79"/>
    <x v="2"/>
    <m/>
    <m/>
    <x v="10"/>
  </r>
  <r>
    <s v="JFCT01"/>
    <s v="JOSE BONIFACIO"/>
    <s v="SRR"/>
    <n v="17"/>
    <m/>
    <x v="79"/>
    <x v="2"/>
    <m/>
    <m/>
    <x v="10"/>
  </r>
  <r>
    <s v="SI7545"/>
    <s v="MACEDONIA"/>
    <s v="SRR"/>
    <n v="17"/>
    <m/>
    <x v="79"/>
    <x v="2"/>
    <m/>
    <m/>
    <x v="10"/>
  </r>
  <r>
    <s v="AZCT01"/>
    <s v="MONTE AZUL PAULISTA"/>
    <s v="SRR"/>
    <n v="17"/>
    <m/>
    <x v="79"/>
    <x v="2"/>
    <m/>
    <m/>
    <x v="10"/>
  </r>
  <r>
    <s v="MSRD01"/>
    <s v="MIRASSOL"/>
    <s v="SRR"/>
    <n v="17"/>
    <m/>
    <x v="79"/>
    <x v="2"/>
    <m/>
    <m/>
    <x v="10"/>
  </r>
  <r>
    <s v="NHCT01"/>
    <s v="NOVO HORIZONTE"/>
    <s v="SRR"/>
    <n v="17"/>
    <m/>
    <x v="79"/>
    <x v="2"/>
    <m/>
    <m/>
    <x v="10"/>
  </r>
  <r>
    <s v="NHCT02"/>
    <s v="NOVO HORIZONTE"/>
    <s v="SRR"/>
    <n v="17"/>
    <m/>
    <x v="79"/>
    <x v="2"/>
    <m/>
    <m/>
    <x v="10"/>
  </r>
  <r>
    <s v="SI7590"/>
    <s v="NOVA LUZITANIA"/>
    <s v="SRR"/>
    <n v="17"/>
    <m/>
    <x v="79"/>
    <x v="2"/>
    <m/>
    <m/>
    <x v="10"/>
  </r>
  <r>
    <s v="SI7610"/>
    <s v="ORINDIUVA"/>
    <s v="SRR"/>
    <n v="17"/>
    <m/>
    <x v="79"/>
    <x v="2"/>
    <m/>
    <m/>
    <x v="10"/>
  </r>
  <r>
    <s v="OPRD01"/>
    <s v="OLIMPIA"/>
    <s v="SRR"/>
    <n v="17"/>
    <m/>
    <x v="79"/>
    <x v="2"/>
    <m/>
    <m/>
    <x v="10"/>
  </r>
  <r>
    <s v="OPRD02"/>
    <s v="OLIMPIA"/>
    <s v="SRR"/>
    <n v="17"/>
    <m/>
    <x v="79"/>
    <x v="2"/>
    <m/>
    <m/>
    <x v="10"/>
  </r>
  <r>
    <s v="SI7615"/>
    <s v="OUROESTE"/>
    <s v="SRR"/>
    <n v="17"/>
    <m/>
    <x v="79"/>
    <x v="2"/>
    <m/>
    <m/>
    <x v="10"/>
  </r>
  <r>
    <s v="PIRD01"/>
    <s v="PINDORAMA"/>
    <s v="SRR"/>
    <n v="17"/>
    <m/>
    <x v="79"/>
    <x v="2"/>
    <m/>
    <m/>
    <x v="10"/>
  </r>
  <r>
    <s v="PKRD01"/>
    <s v="PALMARES PAULISTA"/>
    <s v="SRR"/>
    <n v="17"/>
    <m/>
    <x v="79"/>
    <x v="2"/>
    <m/>
    <m/>
    <x v="10"/>
  </r>
  <r>
    <s v="OACT01"/>
    <s v="POTIRENDABA"/>
    <s v="SRR"/>
    <n v="17"/>
    <m/>
    <x v="79"/>
    <x v="2"/>
    <m/>
    <m/>
    <x v="10"/>
  </r>
  <r>
    <s v="SI7635"/>
    <s v="PARAISO"/>
    <s v="SRR"/>
    <n v="17"/>
    <m/>
    <x v="79"/>
    <x v="2"/>
    <m/>
    <m/>
    <x v="10"/>
  </r>
  <r>
    <s v="RZCT01"/>
    <s v="RIOLANDIA"/>
    <s v="SRR"/>
    <n v="17"/>
    <m/>
    <x v="79"/>
    <x v="2"/>
    <m/>
    <m/>
    <x v="10"/>
  </r>
  <r>
    <s v="LBCT01"/>
    <s v="SANTA ALBERTINA"/>
    <s v="SRR"/>
    <n v="17"/>
    <m/>
    <x v="79"/>
    <x v="2"/>
    <m/>
    <m/>
    <x v="10"/>
  </r>
  <r>
    <s v="JPAA01"/>
    <s v="SAO JOSE DO RIO PRETO"/>
    <s v="SRR"/>
    <n v="17"/>
    <m/>
    <x v="79"/>
    <x v="2"/>
    <m/>
    <m/>
    <x v="10"/>
  </r>
  <r>
    <s v="JPEJ01"/>
    <s v="SAO JOSE DO RIO PRETO"/>
    <s v="SRR"/>
    <n v="17"/>
    <m/>
    <x v="79"/>
    <x v="2"/>
    <m/>
    <m/>
    <x v="10"/>
  </r>
  <r>
    <s v="JPJC01"/>
    <s v="SAO JOSE DO RIO PRETO"/>
    <s v="SRR"/>
    <n v="17"/>
    <m/>
    <x v="79"/>
    <x v="2"/>
    <m/>
    <m/>
    <x v="10"/>
  </r>
  <r>
    <s v="JPJE01"/>
    <s v="SAO JOSE DO RIO PRETO"/>
    <s v="SRR"/>
    <n v="17"/>
    <m/>
    <x v="79"/>
    <x v="2"/>
    <m/>
    <m/>
    <x v="10"/>
  </r>
  <r>
    <s v="JPJU01"/>
    <s v="SAO JOSE DO RIO PRETO"/>
    <s v="SRR"/>
    <n v="17"/>
    <m/>
    <x v="79"/>
    <x v="2"/>
    <m/>
    <m/>
    <x v="10"/>
  </r>
  <r>
    <s v="JPVE01"/>
    <s v="SAO JOSE DO RIO PRETO"/>
    <s v="SRR"/>
    <n v="17"/>
    <m/>
    <x v="79"/>
    <x v="2"/>
    <m/>
    <m/>
    <x v="10"/>
  </r>
  <r>
    <s v="JPVT01"/>
    <s v="SAO JOSE DO RIO PRETO"/>
    <s v="SRR"/>
    <n v="17"/>
    <m/>
    <x v="79"/>
    <x v="2"/>
    <m/>
    <m/>
    <x v="10"/>
  </r>
  <r>
    <s v="JPVU01"/>
    <s v="SAO JOSE DO RIO PRETO"/>
    <s v="SRR"/>
    <n v="17"/>
    <m/>
    <x v="79"/>
    <x v="2"/>
    <m/>
    <m/>
    <x v="10"/>
  </r>
  <r>
    <s v="JPCT02"/>
    <s v="SAO JOSE DO RIO PRETO"/>
    <s v="SRR"/>
    <n v="17"/>
    <m/>
    <x v="79"/>
    <x v="2"/>
    <m/>
    <m/>
    <x v="10"/>
  </r>
  <r>
    <s v="JPJP01"/>
    <s v="SAO JOSE DO RIO PRETO"/>
    <s v="SRR"/>
    <n v="17"/>
    <m/>
    <x v="79"/>
    <x v="2"/>
    <m/>
    <m/>
    <x v="10"/>
  </r>
  <r>
    <s v="JPTN01"/>
    <s v="SAO JOSE DO RIO PRETO"/>
    <s v="SRR"/>
    <n v="17"/>
    <m/>
    <x v="79"/>
    <x v="2"/>
    <m/>
    <m/>
    <x v="10"/>
  </r>
  <r>
    <s v="BSRR02"/>
    <s v="SAO JOSE DO RIO PRETO"/>
    <s v="SRR"/>
    <n v="17"/>
    <m/>
    <x v="79"/>
    <x v="2"/>
    <m/>
    <m/>
    <x v="10"/>
  </r>
  <r>
    <s v="SI7690"/>
    <s v="SANTA RITA D`OESTE"/>
    <s v="SRR"/>
    <n v="17"/>
    <m/>
    <x v="79"/>
    <x v="2"/>
    <m/>
    <m/>
    <x v="10"/>
  </r>
  <r>
    <s v="SI7715"/>
    <s v="TABAPUA"/>
    <s v="SRR"/>
    <n v="17"/>
    <m/>
    <x v="79"/>
    <x v="2"/>
    <m/>
    <m/>
    <x v="10"/>
  </r>
  <r>
    <s v="SI7725"/>
    <s v="TRES FRONTEIRAS"/>
    <s v="SRR"/>
    <n v="17"/>
    <m/>
    <x v="79"/>
    <x v="2"/>
    <m/>
    <m/>
    <x v="10"/>
  </r>
  <r>
    <s v="UCFB01"/>
    <s v="UCHOA"/>
    <s v="SRR"/>
    <n v="17"/>
    <m/>
    <x v="79"/>
    <x v="2"/>
    <m/>
    <m/>
    <x v="10"/>
  </r>
  <r>
    <s v="SI7740"/>
    <s v="URANIA"/>
    <s v="SRR"/>
    <n v="17"/>
    <m/>
    <x v="79"/>
    <x v="2"/>
    <m/>
    <m/>
    <x v="10"/>
  </r>
  <r>
    <s v="SI7745"/>
    <s v="VIRADOURO"/>
    <s v="SRR"/>
    <n v="17"/>
    <m/>
    <x v="79"/>
    <x v="2"/>
    <m/>
    <m/>
    <x v="10"/>
  </r>
  <r>
    <s v="SI7310"/>
    <s v="VALENTIM GENTIL"/>
    <s v="SRR"/>
    <n v="17"/>
    <m/>
    <x v="79"/>
    <x v="2"/>
    <m/>
    <m/>
    <x v="10"/>
  </r>
  <r>
    <s v="SI7261"/>
    <s v="VOTUPORANGA"/>
    <s v="SRR"/>
    <n v="17"/>
    <m/>
    <x v="79"/>
    <x v="2"/>
    <m/>
    <m/>
    <x v="10"/>
  </r>
  <r>
    <s v="DTCT02"/>
    <s v="ADAMANTINA"/>
    <s v="PPE"/>
    <n v="18"/>
    <m/>
    <x v="79"/>
    <x v="2"/>
    <m/>
    <m/>
    <x v="11"/>
  </r>
  <r>
    <s v="ABNY01"/>
    <s v="ARACATUBA"/>
    <s v="PPE"/>
    <n v="18"/>
    <m/>
    <x v="79"/>
    <x v="2"/>
    <m/>
    <m/>
    <x v="11"/>
  </r>
  <r>
    <s v="ABTR01"/>
    <s v="ARACATUBA"/>
    <s v="PPE"/>
    <n v="18"/>
    <m/>
    <x v="79"/>
    <x v="2"/>
    <m/>
    <m/>
    <x v="11"/>
  </r>
  <r>
    <s v="BGRD01"/>
    <s v="BIRIGUI"/>
    <s v="PPE"/>
    <n v="18"/>
    <m/>
    <x v="79"/>
    <x v="2"/>
    <m/>
    <m/>
    <x v="11"/>
  </r>
  <r>
    <s v="KMCT01"/>
    <s v="CANDIDO MOTA"/>
    <s v="PPE"/>
    <n v="18"/>
    <m/>
    <x v="79"/>
    <x v="2"/>
    <m/>
    <m/>
    <x v="11"/>
  </r>
  <r>
    <s v="KICT01"/>
    <s v="CAIUA"/>
    <s v="PPE"/>
    <n v="18"/>
    <m/>
    <x v="79"/>
    <x v="2"/>
    <m/>
    <m/>
    <x v="11"/>
  </r>
  <r>
    <s v="DCCT01"/>
    <s v="DRACENA"/>
    <s v="PPE"/>
    <n v="18"/>
    <m/>
    <x v="79"/>
    <x v="2"/>
    <m/>
    <m/>
    <x v="11"/>
  </r>
  <r>
    <s v="EQCT01"/>
    <s v="EUCLIDES DA CUNHA PAULISTA"/>
    <s v="PPE"/>
    <n v="18"/>
    <m/>
    <x v="79"/>
    <x v="2"/>
    <m/>
    <m/>
    <x v="11"/>
  </r>
  <r>
    <s v="FPRD01"/>
    <s v="FLORIDA PAULISTA"/>
    <s v="PPE"/>
    <n v="18"/>
    <m/>
    <x v="79"/>
    <x v="2"/>
    <m/>
    <m/>
    <x v="11"/>
  </r>
  <r>
    <s v="SI8280"/>
    <s v="ITAPURA"/>
    <s v="PPE"/>
    <n v="18"/>
    <m/>
    <x v="79"/>
    <x v="2"/>
    <m/>
    <m/>
    <x v="11"/>
  </r>
  <r>
    <s v="SI8275"/>
    <s v="INUBIA PAULISTA"/>
    <s v="PPE"/>
    <n v="18"/>
    <m/>
    <x v="79"/>
    <x v="2"/>
    <m/>
    <m/>
    <x v="11"/>
  </r>
  <r>
    <s v="LCCT02"/>
    <s v="LUCELIA"/>
    <s v="PPE"/>
    <n v="18"/>
    <m/>
    <x v="79"/>
    <x v="2"/>
    <m/>
    <m/>
    <x v="11"/>
  </r>
  <r>
    <s v="LWCT01"/>
    <s v="LAVINIA"/>
    <s v="PPE"/>
    <n v="18"/>
    <m/>
    <x v="79"/>
    <x v="2"/>
    <m/>
    <m/>
    <x v="11"/>
  </r>
  <r>
    <s v="MYRD01"/>
    <s v="MARACAI"/>
    <s v="PPE"/>
    <n v="18"/>
    <m/>
    <x v="79"/>
    <x v="2"/>
    <m/>
    <m/>
    <x v="11"/>
  </r>
  <r>
    <s v="SI8370"/>
    <s v="MURUTINGA DO SUL"/>
    <s v="PPE"/>
    <n v="18"/>
    <m/>
    <x v="79"/>
    <x v="2"/>
    <m/>
    <m/>
    <x v="11"/>
  </r>
  <r>
    <s v="KECT01"/>
    <s v="MONTE CASTELO"/>
    <s v="PPE"/>
    <n v="18"/>
    <m/>
    <x v="79"/>
    <x v="2"/>
    <m/>
    <m/>
    <x v="11"/>
  </r>
  <r>
    <s v="SI8380"/>
    <s v="NOVA INDEPENDENCIA"/>
    <s v="PPE"/>
    <n v="18"/>
    <m/>
    <x v="79"/>
    <x v="2"/>
    <m/>
    <m/>
    <x v="11"/>
  </r>
  <r>
    <s v="OZCT01"/>
    <s v="OSVALDO CRUZ"/>
    <s v="PPE"/>
    <n v="18"/>
    <m/>
    <x v="79"/>
    <x v="2"/>
    <m/>
    <m/>
    <x v="11"/>
  </r>
  <r>
    <s v="SI8385"/>
    <s v="OURO VERDE"/>
    <s v="PPE"/>
    <n v="18"/>
    <m/>
    <x v="79"/>
    <x v="2"/>
    <m/>
    <m/>
    <x v="11"/>
  </r>
  <r>
    <s v="EMCT01"/>
    <s v="PACAEMBU"/>
    <s v="PPE"/>
    <n v="18"/>
    <m/>
    <x v="79"/>
    <x v="2"/>
    <m/>
    <m/>
    <x v="11"/>
  </r>
  <r>
    <s v="PPCT01"/>
    <s v="PRESIDENTE PRUDENTE"/>
    <s v="PPE"/>
    <n v="18"/>
    <m/>
    <x v="79"/>
    <x v="2"/>
    <m/>
    <m/>
    <x v="11"/>
  </r>
  <r>
    <s v="PPCO01"/>
    <s v="PRESIDENTE PRUDENTE"/>
    <s v="PPE"/>
    <n v="18"/>
    <m/>
    <x v="79"/>
    <x v="2"/>
    <m/>
    <m/>
    <x v="11"/>
  </r>
  <r>
    <s v="SI8210"/>
    <s v="PIRAPOZINHO"/>
    <s v="PPE"/>
    <n v="18"/>
    <m/>
    <x v="79"/>
    <x v="2"/>
    <m/>
    <m/>
    <x v="11"/>
  </r>
  <r>
    <s v="EPCT01"/>
    <s v="PRESIDENTE EPITACIO"/>
    <s v="PPE"/>
    <n v="18"/>
    <m/>
    <x v="79"/>
    <x v="2"/>
    <m/>
    <m/>
    <x v="11"/>
  </r>
  <r>
    <s v="SI8430"/>
    <s v="PLATINA"/>
    <s v="PPE"/>
    <n v="18"/>
    <m/>
    <x v="79"/>
    <x v="2"/>
    <m/>
    <m/>
    <x v="11"/>
  </r>
  <r>
    <s v="SI8390"/>
    <s v="PARAPUA"/>
    <s v="PPE"/>
    <n v="18"/>
    <m/>
    <x v="79"/>
    <x v="2"/>
    <m/>
    <m/>
    <x v="11"/>
  </r>
  <r>
    <s v="LZCT01"/>
    <s v="PAULICEIA"/>
    <s v="PPE"/>
    <n v="18"/>
    <m/>
    <x v="79"/>
    <x v="2"/>
    <m/>
    <m/>
    <x v="11"/>
  </r>
  <r>
    <s v="NLCT01"/>
    <s v="RINOPOLIS"/>
    <s v="PPE"/>
    <n v="18"/>
    <m/>
    <x v="79"/>
    <x v="2"/>
    <m/>
    <m/>
    <x v="11"/>
  </r>
  <r>
    <s v="NSCT01"/>
    <s v="SANTO ANASTACIO"/>
    <s v="PPE"/>
    <n v="18"/>
    <m/>
    <x v="79"/>
    <x v="2"/>
    <m/>
    <m/>
    <x v="11"/>
  </r>
  <r>
    <s v="SI8475"/>
    <s v="SUD MENNUCCI"/>
    <s v="PPE"/>
    <n v="18"/>
    <m/>
    <x v="79"/>
    <x v="2"/>
    <m/>
    <m/>
    <x v="11"/>
  </r>
  <r>
    <s v="SI8460"/>
    <s v="SANTA MERCEDES"/>
    <s v="PPE"/>
    <n v="18"/>
    <m/>
    <x v="79"/>
    <x v="2"/>
    <m/>
    <m/>
    <x v="11"/>
  </r>
  <r>
    <s v="AKCT01"/>
    <s v="SANTO ANTONIO DO ARACANGUA"/>
    <s v="PPE"/>
    <n v="18"/>
    <m/>
    <x v="79"/>
    <x v="2"/>
    <m/>
    <m/>
    <x v="11"/>
  </r>
  <r>
    <s v="SI8465"/>
    <s v="SANTO EXPEDITO"/>
    <s v="PPE"/>
    <n v="18"/>
    <m/>
    <x v="79"/>
    <x v="2"/>
    <m/>
    <m/>
    <x v="11"/>
  </r>
  <r>
    <s v="UE067R"/>
    <s v="GUARARAPES"/>
    <s v="PPE"/>
    <n v="18"/>
    <m/>
    <x v="79"/>
    <x v="2"/>
    <m/>
    <m/>
    <x v="11"/>
  </r>
  <r>
    <s v="NYCT01"/>
    <s v="ANALANDIA"/>
    <s v="PAA"/>
    <n v="19"/>
    <m/>
    <x v="79"/>
    <x v="2"/>
    <m/>
    <m/>
    <x v="12"/>
  </r>
  <r>
    <s v="HPCT01"/>
    <s v="AGUAS DA PRATA"/>
    <s v="PAA"/>
    <n v="19"/>
    <m/>
    <x v="79"/>
    <x v="2"/>
    <m/>
    <m/>
    <x v="12"/>
  </r>
  <r>
    <s v="AMJB01"/>
    <s v="AMERICANA"/>
    <s v="PAA"/>
    <n v="19"/>
    <m/>
    <x v="79"/>
    <x v="2"/>
    <m/>
    <m/>
    <x v="12"/>
  </r>
  <r>
    <s v="AMJM01"/>
    <s v="AMERICANA"/>
    <s v="PAA"/>
    <n v="19"/>
    <m/>
    <x v="79"/>
    <x v="2"/>
    <m/>
    <m/>
    <x v="12"/>
  </r>
  <r>
    <s v="AMVR01"/>
    <s v="AMERICANA"/>
    <s v="PAA"/>
    <n v="19"/>
    <m/>
    <x v="79"/>
    <x v="2"/>
    <m/>
    <m/>
    <x v="12"/>
  </r>
  <r>
    <s v="AMDI01"/>
    <s v="AMERICANA"/>
    <s v="PAA"/>
    <n v="19"/>
    <m/>
    <x v="79"/>
    <x v="2"/>
    <m/>
    <m/>
    <x v="12"/>
  </r>
  <r>
    <s v="AMCA01"/>
    <s v="AMERICANA"/>
    <s v="PAA"/>
    <n v="19"/>
    <m/>
    <x v="79"/>
    <x v="2"/>
    <m/>
    <m/>
    <x v="12"/>
  </r>
  <r>
    <s v="CPAH02"/>
    <s v="CAMPINAS"/>
    <s v="CAS"/>
    <n v="19"/>
    <m/>
    <x v="79"/>
    <x v="2"/>
    <m/>
    <m/>
    <x v="13"/>
  </r>
  <r>
    <s v="CPCS01"/>
    <s v="CAMPINAS"/>
    <s v="CAS"/>
    <n v="19"/>
    <m/>
    <x v="79"/>
    <x v="2"/>
    <m/>
    <m/>
    <x v="13"/>
  </r>
  <r>
    <s v="CPSB01"/>
    <s v="CAMPINAS"/>
    <s v="CAS"/>
    <n v="19"/>
    <m/>
    <x v="79"/>
    <x v="2"/>
    <m/>
    <m/>
    <x v="13"/>
  </r>
  <r>
    <s v="CPVM01"/>
    <s v="CAMPINAS"/>
    <s v="CAS"/>
    <n v="19"/>
    <m/>
    <x v="79"/>
    <x v="2"/>
    <m/>
    <m/>
    <x v="13"/>
  </r>
  <r>
    <s v="CPVO01"/>
    <s v="CAMPINAS"/>
    <s v="CAS"/>
    <n v="19"/>
    <m/>
    <x v="79"/>
    <x v="2"/>
    <m/>
    <m/>
    <x v="13"/>
  </r>
  <r>
    <s v="CPVP01"/>
    <s v="CAMPINAS"/>
    <s v="CAS"/>
    <n v="19"/>
    <m/>
    <x v="79"/>
    <x v="2"/>
    <m/>
    <m/>
    <x v="13"/>
  </r>
  <r>
    <s v="CPVT01"/>
    <s v="CAMPINAS"/>
    <s v="CAS"/>
    <n v="19"/>
    <m/>
    <x v="79"/>
    <x v="2"/>
    <m/>
    <m/>
    <x v="13"/>
  </r>
  <r>
    <s v="SI9108"/>
    <s v="CAMPINAS"/>
    <s v="CAS"/>
    <n v="19"/>
    <m/>
    <x v="79"/>
    <x v="2"/>
    <m/>
    <m/>
    <x v="13"/>
  </r>
  <r>
    <s v="CPPJ01"/>
    <s v="CAMPINAS"/>
    <s v="CAS"/>
    <n v="19"/>
    <m/>
    <x v="79"/>
    <x v="2"/>
    <m/>
    <m/>
    <x v="13"/>
  </r>
  <r>
    <s v="CPCN01"/>
    <s v="CAMPINAS"/>
    <s v="CAS"/>
    <n v="19"/>
    <m/>
    <x v="79"/>
    <x v="2"/>
    <m/>
    <m/>
    <x v="13"/>
  </r>
  <r>
    <s v="CPLO01"/>
    <s v="CAMPINAS"/>
    <s v="CAS"/>
    <n v="19"/>
    <m/>
    <x v="79"/>
    <x v="2"/>
    <m/>
    <m/>
    <x v="13"/>
  </r>
  <r>
    <s v="CPSM01"/>
    <s v="CAMPINAS"/>
    <s v="CAS"/>
    <n v="19"/>
    <m/>
    <x v="79"/>
    <x v="2"/>
    <m/>
    <m/>
    <x v="13"/>
  </r>
  <r>
    <s v="CPCN02"/>
    <s v="CAMPINAS"/>
    <s v="CAS"/>
    <n v="19"/>
    <m/>
    <x v="79"/>
    <x v="2"/>
    <m/>
    <m/>
    <x v="13"/>
  </r>
  <r>
    <s v="CPDI01"/>
    <s v="CAMPINAS"/>
    <s v="CAS"/>
    <n v="19"/>
    <m/>
    <x v="79"/>
    <x v="2"/>
    <m/>
    <m/>
    <x v="13"/>
  </r>
  <r>
    <s v="CPJC01"/>
    <s v="CAMPINAS"/>
    <s v="CAS"/>
    <n v="19"/>
    <m/>
    <x v="79"/>
    <x v="2"/>
    <m/>
    <m/>
    <x v="13"/>
  </r>
  <r>
    <s v="CPJN02"/>
    <s v="CAMPINAS"/>
    <s v="CAS"/>
    <n v="19"/>
    <m/>
    <x v="79"/>
    <x v="2"/>
    <m/>
    <m/>
    <x v="13"/>
  </r>
  <r>
    <s v="CPJB01"/>
    <s v="CAMPINAS"/>
    <s v="CAS"/>
    <n v="19"/>
    <m/>
    <x v="79"/>
    <x v="2"/>
    <m/>
    <m/>
    <x v="13"/>
  </r>
  <r>
    <s v="CPGR02"/>
    <s v="CAMPINAS"/>
    <s v="CAS"/>
    <n v="19"/>
    <m/>
    <x v="79"/>
    <x v="2"/>
    <m/>
    <m/>
    <x v="13"/>
  </r>
  <r>
    <s v="CPIT01"/>
    <s v="CAMPINAS"/>
    <s v="CAS"/>
    <n v="19"/>
    <m/>
    <x v="79"/>
    <x v="2"/>
    <m/>
    <m/>
    <x v="13"/>
  </r>
  <r>
    <s v="CPJM03"/>
    <s v="CAMPINAS"/>
    <s v="CAS"/>
    <n v="19"/>
    <m/>
    <x v="79"/>
    <x v="2"/>
    <m/>
    <m/>
    <x v="13"/>
  </r>
  <r>
    <s v="CPIP01"/>
    <s v="CAMPINAS"/>
    <s v="CAS"/>
    <n v="19"/>
    <m/>
    <x v="79"/>
    <x v="2"/>
    <m/>
    <m/>
    <x v="13"/>
  </r>
  <r>
    <s v="CPVC01"/>
    <s v="CAMPINAS"/>
    <s v="CAS"/>
    <n v="19"/>
    <m/>
    <x v="79"/>
    <x v="2"/>
    <m/>
    <m/>
    <x v="13"/>
  </r>
  <r>
    <s v="CPJA01"/>
    <s v="CAMPINAS"/>
    <s v="CAS"/>
    <n v="19"/>
    <m/>
    <x v="79"/>
    <x v="2"/>
    <m/>
    <m/>
    <x v="13"/>
  </r>
  <r>
    <s v="CPTV02"/>
    <s v="CAMPINAS"/>
    <s v="CAS"/>
    <n v="19"/>
    <m/>
    <x v="79"/>
    <x v="2"/>
    <m/>
    <m/>
    <x v="13"/>
  </r>
  <r>
    <s v="CPTV03"/>
    <s v="CAMPINAS"/>
    <s v="CAS"/>
    <n v="19"/>
    <m/>
    <x v="79"/>
    <x v="2"/>
    <m/>
    <m/>
    <x v="13"/>
  </r>
  <r>
    <s v="SI9205"/>
    <s v="CAMPINAS"/>
    <s v="CAS"/>
    <n v="19"/>
    <m/>
    <x v="79"/>
    <x v="2"/>
    <m/>
    <m/>
    <x v="13"/>
  </r>
  <r>
    <s v="KBRD01"/>
    <s v="CASA BRANCA"/>
    <s v="PAA"/>
    <n v="19"/>
    <m/>
    <x v="79"/>
    <x v="2"/>
    <m/>
    <m/>
    <x v="12"/>
  </r>
  <r>
    <s v="DECT01"/>
    <s v="CACONDE"/>
    <s v="PAA"/>
    <n v="19"/>
    <m/>
    <x v="79"/>
    <x v="2"/>
    <m/>
    <m/>
    <x v="12"/>
  </r>
  <r>
    <s v="CDWL01"/>
    <s v="CORDEIROPOLIS"/>
    <s v="PAA"/>
    <n v="19"/>
    <m/>
    <x v="79"/>
    <x v="2"/>
    <m/>
    <m/>
    <x v="12"/>
  </r>
  <r>
    <s v="HQCT01"/>
    <s v="CHARQUEADA"/>
    <s v="PAA"/>
    <n v="19"/>
    <m/>
    <x v="79"/>
    <x v="2"/>
    <m/>
    <m/>
    <x v="12"/>
  </r>
  <r>
    <s v="CICT02"/>
    <s v="COSMOPOLIS"/>
    <s v="CAS"/>
    <n v="19"/>
    <m/>
    <x v="79"/>
    <x v="2"/>
    <m/>
    <m/>
    <x v="13"/>
  </r>
  <r>
    <s v="CICT03"/>
    <s v="COSMOPOLIS"/>
    <s v="CAS"/>
    <n v="19"/>
    <m/>
    <x v="79"/>
    <x v="2"/>
    <m/>
    <m/>
    <x v="13"/>
  </r>
  <r>
    <s v="KVVF01"/>
    <s v="CAPIVARI"/>
    <s v="PAA"/>
    <n v="19"/>
    <m/>
    <x v="79"/>
    <x v="2"/>
    <m/>
    <m/>
    <x v="12"/>
  </r>
  <r>
    <s v="DVCT01"/>
    <s v="DESCALVADO"/>
    <s v="PAA"/>
    <n v="19"/>
    <m/>
    <x v="79"/>
    <x v="2"/>
    <m/>
    <m/>
    <x v="12"/>
  </r>
  <r>
    <s v="ESRD01"/>
    <s v="ESPIRITO SANTO DO PINHAL"/>
    <s v="CAS"/>
    <n v="19"/>
    <m/>
    <x v="79"/>
    <x v="2"/>
    <m/>
    <m/>
    <x v="13"/>
  </r>
  <r>
    <s v="SI9334"/>
    <s v="HOLAMBRA"/>
    <s v="CAS"/>
    <n v="19"/>
    <m/>
    <x v="79"/>
    <x v="2"/>
    <m/>
    <m/>
    <x v="13"/>
  </r>
  <r>
    <s v="HTBN01"/>
    <s v="HORTOLANDIA"/>
    <s v="CAS"/>
    <n v="19"/>
    <m/>
    <x v="79"/>
    <x v="2"/>
    <m/>
    <m/>
    <x v="13"/>
  </r>
  <r>
    <s v="HTSI03"/>
    <s v="HORTOLANDIA"/>
    <s v="CAS"/>
    <n v="19"/>
    <m/>
    <x v="79"/>
    <x v="2"/>
    <m/>
    <m/>
    <x v="13"/>
  </r>
  <r>
    <s v="SI9263"/>
    <s v="HORTOLANDIA"/>
    <s v="CAS"/>
    <n v="19"/>
    <m/>
    <x v="79"/>
    <x v="2"/>
    <m/>
    <m/>
    <x v="13"/>
  </r>
  <r>
    <s v="SI9264"/>
    <s v="HORTOLANDIA"/>
    <s v="CAS"/>
    <n v="19"/>
    <m/>
    <x v="79"/>
    <x v="2"/>
    <m/>
    <m/>
    <x v="13"/>
  </r>
  <r>
    <s v="SI9254"/>
    <s v="HORTOLANDIA"/>
    <s v="CAS"/>
    <n v="19"/>
    <m/>
    <x v="79"/>
    <x v="2"/>
    <m/>
    <m/>
    <x v="13"/>
  </r>
  <r>
    <s v="SI9256"/>
    <s v="HORTOLANDIA"/>
    <s v="CAS"/>
    <n v="19"/>
    <m/>
    <x v="79"/>
    <x v="2"/>
    <m/>
    <m/>
    <x v="13"/>
  </r>
  <r>
    <s v="SI9258"/>
    <s v="HORTOLANDIA"/>
    <s v="CAS"/>
    <n v="19"/>
    <m/>
    <x v="79"/>
    <x v="2"/>
    <m/>
    <m/>
    <x v="13"/>
  </r>
  <r>
    <s v="SI9265"/>
    <s v="HORTOLANDIA"/>
    <s v="CAS"/>
    <n v="19"/>
    <m/>
    <x v="79"/>
    <x v="2"/>
    <m/>
    <m/>
    <x v="13"/>
  </r>
  <r>
    <s v="IDJG01"/>
    <s v="INDAIATUBA"/>
    <s v="CAS"/>
    <n v="19"/>
    <m/>
    <x v="79"/>
    <x v="2"/>
    <m/>
    <m/>
    <x v="13"/>
  </r>
  <r>
    <s v="IDJP01"/>
    <s v="INDAIATUBA"/>
    <s v="CAS"/>
    <n v="19"/>
    <m/>
    <x v="79"/>
    <x v="2"/>
    <m/>
    <m/>
    <x v="13"/>
  </r>
  <r>
    <s v="SI9694"/>
    <s v="INDAIATUBA"/>
    <s v="CAS"/>
    <n v="19"/>
    <m/>
    <x v="79"/>
    <x v="2"/>
    <m/>
    <m/>
    <x v="13"/>
  </r>
  <r>
    <s v="SI9298"/>
    <s v="INDAIATUBA"/>
    <s v="CAS"/>
    <n v="19"/>
    <m/>
    <x v="79"/>
    <x v="2"/>
    <m/>
    <m/>
    <x v="13"/>
  </r>
  <r>
    <s v="SI9690"/>
    <s v="INDAIATUBA"/>
    <s v="CAS"/>
    <n v="19"/>
    <m/>
    <x v="79"/>
    <x v="2"/>
    <m/>
    <m/>
    <x v="13"/>
  </r>
  <r>
    <s v="IRVB01"/>
    <s v="ITAPIRA"/>
    <s v="CAS"/>
    <n v="19"/>
    <m/>
    <x v="79"/>
    <x v="2"/>
    <m/>
    <m/>
    <x v="13"/>
  </r>
  <r>
    <s v="IRRD02"/>
    <s v="ITAPIRA"/>
    <s v="CAS"/>
    <n v="19"/>
    <m/>
    <x v="79"/>
    <x v="2"/>
    <m/>
    <m/>
    <x v="13"/>
  </r>
  <r>
    <s v="TPBA01"/>
    <s v="ITIRAPINA"/>
    <s v="PAA"/>
    <n v="19"/>
    <m/>
    <x v="79"/>
    <x v="2"/>
    <m/>
    <m/>
    <x v="12"/>
  </r>
  <r>
    <s v="ODCT01"/>
    <s v="ITOBI"/>
    <s v="PAA"/>
    <n v="19"/>
    <m/>
    <x v="79"/>
    <x v="2"/>
    <m/>
    <m/>
    <x v="12"/>
  </r>
  <r>
    <s v="RLRD01"/>
    <s v="IRACEMAPOLIS"/>
    <s v="PAA"/>
    <n v="19"/>
    <m/>
    <x v="79"/>
    <x v="2"/>
    <m/>
    <m/>
    <x v="12"/>
  </r>
  <r>
    <s v="RLCT01"/>
    <s v="IRACEMAPOLIS"/>
    <s v="PAA"/>
    <n v="19"/>
    <m/>
    <x v="79"/>
    <x v="2"/>
    <m/>
    <m/>
    <x v="12"/>
  </r>
  <r>
    <s v="JGAB01"/>
    <s v="JAGUARIUNA"/>
    <s v="CAS"/>
    <n v="19"/>
    <m/>
    <x v="79"/>
    <x v="2"/>
    <m/>
    <m/>
    <x v="13"/>
  </r>
  <r>
    <s v="SI9484"/>
    <s v="JAGUARIUNA"/>
    <s v="CAS"/>
    <n v="19"/>
    <m/>
    <x v="79"/>
    <x v="2"/>
    <m/>
    <m/>
    <x v="13"/>
  </r>
  <r>
    <s v="SI9485"/>
    <s v="JAGUARIUNA"/>
    <s v="CAS"/>
    <n v="19"/>
    <m/>
    <x v="79"/>
    <x v="2"/>
    <m/>
    <m/>
    <x v="13"/>
  </r>
  <r>
    <s v="LDRP01"/>
    <s v="LINDOIA"/>
    <s v="CAS"/>
    <n v="19"/>
    <m/>
    <x v="79"/>
    <x v="2"/>
    <m/>
    <m/>
    <x v="13"/>
  </r>
  <r>
    <s v="SI9152"/>
    <s v="LOUVEIRA"/>
    <s v="CAS"/>
    <n v="19"/>
    <m/>
    <x v="79"/>
    <x v="2"/>
    <m/>
    <m/>
    <x v="13"/>
  </r>
  <r>
    <s v="SI9154"/>
    <s v="LOUVEIRA"/>
    <s v="CAS"/>
    <n v="19"/>
    <m/>
    <x v="79"/>
    <x v="2"/>
    <m/>
    <m/>
    <x v="13"/>
  </r>
  <r>
    <s v="LMBN02"/>
    <s v="LIMEIRA"/>
    <s v="PAA"/>
    <n v="19"/>
    <m/>
    <x v="79"/>
    <x v="2"/>
    <m/>
    <m/>
    <x v="12"/>
  </r>
  <r>
    <s v="LMER01"/>
    <s v="LIMEIRA"/>
    <s v="PAA"/>
    <n v="19"/>
    <m/>
    <x v="79"/>
    <x v="2"/>
    <m/>
    <m/>
    <x v="12"/>
  </r>
  <r>
    <s v="LMJR01"/>
    <s v="LIMEIRA"/>
    <s v="PAA"/>
    <n v="19"/>
    <m/>
    <x v="79"/>
    <x v="2"/>
    <m/>
    <m/>
    <x v="12"/>
  </r>
  <r>
    <s v="SI9425"/>
    <s v="LIMEIRA"/>
    <s v="PAA"/>
    <n v="19"/>
    <m/>
    <x v="79"/>
    <x v="2"/>
    <m/>
    <m/>
    <x v="12"/>
  </r>
  <r>
    <s v="LMRD01"/>
    <s v="LIMEIRA"/>
    <s v="PAA"/>
    <n v="19"/>
    <m/>
    <x v="79"/>
    <x v="2"/>
    <m/>
    <m/>
    <x v="12"/>
  </r>
  <r>
    <s v="LMSC01"/>
    <s v="LIMEIRA"/>
    <s v="PAA"/>
    <n v="19"/>
    <m/>
    <x v="79"/>
    <x v="2"/>
    <m/>
    <m/>
    <x v="12"/>
  </r>
  <r>
    <s v="LMSL01"/>
    <s v="LIMEIRA"/>
    <s v="PAA"/>
    <n v="19"/>
    <m/>
    <x v="79"/>
    <x v="2"/>
    <m/>
    <m/>
    <x v="12"/>
  </r>
  <r>
    <s v="LMVL01"/>
    <s v="LIMEIRA"/>
    <s v="PAA"/>
    <n v="19"/>
    <m/>
    <x v="79"/>
    <x v="2"/>
    <m/>
    <m/>
    <x v="12"/>
  </r>
  <r>
    <s v="LMNL02"/>
    <s v="LIMEIRA"/>
    <s v="PAA"/>
    <n v="19"/>
    <m/>
    <x v="79"/>
    <x v="2"/>
    <m/>
    <m/>
    <x v="12"/>
  </r>
  <r>
    <s v="LMPN02"/>
    <s v="LIMEIRA"/>
    <s v="PAA"/>
    <n v="19"/>
    <m/>
    <x v="79"/>
    <x v="2"/>
    <m/>
    <m/>
    <x v="12"/>
  </r>
  <r>
    <s v="SI9458"/>
    <s v="LIMEIRA"/>
    <s v="PAA"/>
    <n v="19"/>
    <m/>
    <x v="79"/>
    <x v="2"/>
    <m/>
    <m/>
    <x v="12"/>
  </r>
  <r>
    <s v="SI9465"/>
    <s v="LIMEIRA"/>
    <s v="PAA"/>
    <n v="19"/>
    <m/>
    <x v="79"/>
    <x v="2"/>
    <m/>
    <m/>
    <x v="12"/>
  </r>
  <r>
    <s v="SI9468"/>
    <s v="LIMEIRA"/>
    <s v="PAA"/>
    <n v="19"/>
    <m/>
    <x v="79"/>
    <x v="2"/>
    <m/>
    <m/>
    <x v="12"/>
  </r>
  <r>
    <s v="MJJP01"/>
    <s v="MOGI MIRIM"/>
    <s v="CAS"/>
    <n v="19"/>
    <m/>
    <x v="79"/>
    <x v="2"/>
    <m/>
    <m/>
    <x v="13"/>
  </r>
  <r>
    <s v="MJRD02"/>
    <s v="MOGI MIRIM"/>
    <s v="CAS"/>
    <n v="19"/>
    <m/>
    <x v="79"/>
    <x v="2"/>
    <m/>
    <m/>
    <x v="13"/>
  </r>
  <r>
    <s v="MKRD01"/>
    <s v="MOCOCA"/>
    <s v="PAA"/>
    <n v="19"/>
    <m/>
    <x v="79"/>
    <x v="2"/>
    <m/>
    <m/>
    <x v="12"/>
  </r>
  <r>
    <s v="MMRD01"/>
    <s v="MONTE MOR"/>
    <s v="CAS"/>
    <n v="19"/>
    <m/>
    <x v="79"/>
    <x v="2"/>
    <m/>
    <m/>
    <x v="13"/>
  </r>
  <r>
    <s v="NOCT01"/>
    <s v="NOVA ODESSA"/>
    <s v="CAS"/>
    <n v="19"/>
    <m/>
    <x v="79"/>
    <x v="2"/>
    <m/>
    <m/>
    <x v="13"/>
  </r>
  <r>
    <s v="PCTP01"/>
    <s v="PIRACICABA"/>
    <s v="PAA"/>
    <n v="19"/>
    <m/>
    <x v="79"/>
    <x v="2"/>
    <m/>
    <m/>
    <x v="12"/>
  </r>
  <r>
    <s v="PEMC01"/>
    <s v="PEDREIRA"/>
    <s v="CAS"/>
    <n v="19"/>
    <m/>
    <x v="79"/>
    <x v="2"/>
    <m/>
    <m/>
    <x v="13"/>
  </r>
  <r>
    <s v="PLBR01"/>
    <s v="PAULINIA"/>
    <s v="CAS"/>
    <n v="19"/>
    <m/>
    <x v="79"/>
    <x v="2"/>
    <m/>
    <m/>
    <x v="13"/>
  </r>
  <r>
    <s v="PLBT01"/>
    <s v="PAULINIA"/>
    <s v="CAS"/>
    <n v="19"/>
    <m/>
    <x v="79"/>
    <x v="2"/>
    <m/>
    <m/>
    <x v="13"/>
  </r>
  <r>
    <s v="RCCT01"/>
    <s v="RIO CLARO"/>
    <s v="PAA"/>
    <n v="19"/>
    <m/>
    <x v="79"/>
    <x v="2"/>
    <m/>
    <m/>
    <x v="12"/>
  </r>
  <r>
    <s v="RCWL01"/>
    <s v="RIO CLARO"/>
    <s v="PAA"/>
    <n v="19"/>
    <m/>
    <x v="79"/>
    <x v="2"/>
    <m/>
    <m/>
    <x v="12"/>
  </r>
  <r>
    <s v="PQRD01"/>
    <s v="SANTA RITA DO PASSA QUATRO"/>
    <s v="PAA"/>
    <n v="19"/>
    <m/>
    <x v="79"/>
    <x v="2"/>
    <m/>
    <m/>
    <x v="12"/>
  </r>
  <r>
    <s v="SI9217"/>
    <s v="SUMARE"/>
    <s v="CAS"/>
    <n v="19"/>
    <m/>
    <x v="79"/>
    <x v="2"/>
    <m/>
    <m/>
    <x v="13"/>
  </r>
  <r>
    <s v="SI9237"/>
    <s v="SUMARE"/>
    <s v="CAS"/>
    <n v="19"/>
    <m/>
    <x v="79"/>
    <x v="2"/>
    <m/>
    <m/>
    <x v="13"/>
  </r>
  <r>
    <s v="SI9219"/>
    <s v="SUMARE"/>
    <s v="CAS"/>
    <n v="19"/>
    <m/>
    <x v="79"/>
    <x v="2"/>
    <m/>
    <m/>
    <x v="13"/>
  </r>
  <r>
    <s v="SI9125"/>
    <s v="SUMARE"/>
    <s v="CAS"/>
    <n v="19"/>
    <m/>
    <x v="79"/>
    <x v="2"/>
    <m/>
    <m/>
    <x v="13"/>
  </r>
  <r>
    <s v="SI9146"/>
    <s v="VINHEDO"/>
    <s v="CAS"/>
    <n v="19"/>
    <m/>
    <x v="79"/>
    <x v="2"/>
    <m/>
    <m/>
    <x v="13"/>
  </r>
  <r>
    <s v="SI9147"/>
    <s v="VINHEDO"/>
    <s v="CAS"/>
    <n v="19"/>
    <m/>
    <x v="79"/>
    <x v="2"/>
    <m/>
    <m/>
    <x v="13"/>
  </r>
  <r>
    <s v="SI9153"/>
    <s v="VINHEDO"/>
    <s v="CAS"/>
    <n v="19"/>
    <m/>
    <x v="79"/>
    <x v="2"/>
    <m/>
    <m/>
    <x v="13"/>
  </r>
  <r>
    <s v="LOCD01"/>
    <s v="Louveira"/>
    <s v="CAS"/>
    <n v="19"/>
    <m/>
    <x v="79"/>
    <x v="2"/>
    <m/>
    <m/>
    <x v="13"/>
  </r>
  <r>
    <s v="SP1907"/>
    <s v="SAO PAULO"/>
    <s v="Q2"/>
    <n v="11"/>
    <m/>
    <x v="79"/>
    <x v="2"/>
    <m/>
    <m/>
    <x v="1"/>
  </r>
  <r>
    <s v="SLSPCS08"/>
    <s v="SAO PAULO"/>
    <s v="Q4"/>
    <n v="11"/>
    <m/>
    <x v="79"/>
    <x v="2"/>
    <m/>
    <m/>
    <x v="3"/>
  </r>
  <r>
    <s v="SLSPPH07"/>
    <s v="SAO PAULO"/>
    <s v="Q1"/>
    <n v="11"/>
    <m/>
    <x v="79"/>
    <x v="2"/>
    <m/>
    <m/>
    <x v="2"/>
  </r>
  <r>
    <s v="PGCA02"/>
    <s v="PRAIA GRANDE"/>
    <s v="STS"/>
    <n v="13"/>
    <m/>
    <x v="79"/>
    <x v="2"/>
    <m/>
    <m/>
    <x v="5"/>
  </r>
  <r>
    <s v="PRGU01"/>
    <s v="PERUIBE"/>
    <s v="STS"/>
    <n v="13"/>
    <m/>
    <x v="79"/>
    <x v="2"/>
    <m/>
    <m/>
    <x v="5"/>
  </r>
  <r>
    <s v="SI3034"/>
    <s v="SANTOS"/>
    <s v="STS"/>
    <n v="13"/>
    <m/>
    <x v="79"/>
    <x v="2"/>
    <m/>
    <m/>
    <x v="5"/>
  </r>
  <r>
    <s v="SI3009"/>
    <s v="SANTOS"/>
    <s v="STS"/>
    <n v="13"/>
    <m/>
    <x v="79"/>
    <x v="2"/>
    <m/>
    <m/>
    <x v="5"/>
  </r>
  <r>
    <s v="STJM05"/>
    <s v="SANTOS"/>
    <s v="STS"/>
    <n v="13"/>
    <m/>
    <x v="79"/>
    <x v="2"/>
    <m/>
    <m/>
    <x v="5"/>
  </r>
  <r>
    <s v="JNJP01"/>
    <s v="JUNDIAI"/>
    <s v="JAI"/>
    <s v="JAI"/>
    <m/>
    <x v="79"/>
    <x v="2"/>
    <m/>
    <m/>
    <x v="6"/>
  </r>
  <r>
    <s v="ALSL02"/>
    <s v="SÃO PAULO"/>
    <s v="Q1"/>
    <n v="11"/>
    <m/>
    <x v="79"/>
    <x v="2"/>
    <m/>
    <m/>
    <x v="2"/>
  </r>
  <r>
    <s v="CPVMW01"/>
    <s v="CAMPINAS"/>
    <s v="CAS"/>
    <n v="19"/>
    <m/>
    <x v="79"/>
    <x v="2"/>
    <m/>
    <m/>
    <x v="13"/>
  </r>
  <r>
    <s v="NZPMW01"/>
    <s v="NAZARE PAULISTA"/>
    <s v="JAI"/>
    <s v="JAI"/>
    <m/>
    <x v="79"/>
    <x v="2"/>
    <m/>
    <m/>
    <x v="6"/>
  </r>
  <r>
    <s v="SJRMW01"/>
    <s v="SAO JOSE DO RIO PARDO"/>
    <s v="BRU"/>
    <n v="14"/>
    <m/>
    <x v="79"/>
    <x v="2"/>
    <m/>
    <m/>
    <x v="7"/>
  </r>
  <r>
    <s v="SLSP057M"/>
    <s v="GUARULHOS"/>
    <s v="Q1"/>
    <n v="11"/>
    <m/>
    <x v="79"/>
    <x v="2"/>
    <m/>
    <m/>
    <x v="2"/>
  </r>
  <r>
    <s v="SOCMW03"/>
    <s v="SOROCABA"/>
    <s v="SOC"/>
    <n v="15"/>
    <m/>
    <x v="79"/>
    <x v="2"/>
    <m/>
    <m/>
    <x v="8"/>
  </r>
  <r>
    <s v="UTBMW01"/>
    <s v="UBATUBA"/>
    <s v="SJC"/>
    <n v="12"/>
    <m/>
    <x v="79"/>
    <x v="2"/>
    <m/>
    <m/>
    <x v="0"/>
  </r>
  <r>
    <s v="INEMW01"/>
    <s v="SANTOS"/>
    <s v="STS"/>
    <n v="13"/>
    <m/>
    <x v="79"/>
    <x v="2"/>
    <m/>
    <m/>
    <x v="5"/>
  </r>
  <r>
    <s v="ITYMW01"/>
    <s v="BAURU"/>
    <s v="BRU"/>
    <n v="14"/>
    <m/>
    <x v="79"/>
    <x v="2"/>
    <m/>
    <m/>
    <x v="7"/>
  </r>
  <r>
    <s v="SLSPPN20"/>
    <s v="SAO PAULO"/>
    <s v="Q4"/>
    <n v="11"/>
    <m/>
    <x v="79"/>
    <x v="3"/>
    <m/>
    <m/>
    <x v="3"/>
  </r>
  <r>
    <s v="SLSPVP03"/>
    <s v="SAO PAULO"/>
    <s v="Q4"/>
    <n v="11"/>
    <m/>
    <x v="79"/>
    <x v="3"/>
    <m/>
    <m/>
    <x v="3"/>
  </r>
  <r>
    <s v="EEEW01"/>
    <s v="SAO PAULO"/>
    <s v="Q4"/>
    <n v="11"/>
    <m/>
    <x v="79"/>
    <x v="3"/>
    <m/>
    <m/>
    <x v="3"/>
  </r>
  <r>
    <s v="SLSPSR01"/>
    <s v="SAO PAULO"/>
    <s v="Q1"/>
    <n v="11"/>
    <m/>
    <x v="79"/>
    <x v="3"/>
    <m/>
    <m/>
    <x v="2"/>
  </r>
  <r>
    <s v="SLSPIB25"/>
    <s v="SAO PAULO"/>
    <s v="Q3"/>
    <n v="11"/>
    <m/>
    <x v="79"/>
    <x v="3"/>
    <m/>
    <m/>
    <x v="4"/>
  </r>
  <r>
    <s v="SLSPRP06"/>
    <s v="SAO PAULO"/>
    <s v="Q2"/>
    <n v="11"/>
    <m/>
    <x v="79"/>
    <x v="3"/>
    <m/>
    <m/>
    <x v="1"/>
  </r>
  <r>
    <s v="SLSPRT03"/>
    <s v="SAO PAULO"/>
    <s v="Q2"/>
    <n v="11"/>
    <m/>
    <x v="79"/>
    <x v="3"/>
    <m/>
    <m/>
    <x v="1"/>
  </r>
  <r>
    <s v="SLSPSU05"/>
    <s v="SAO PAULO"/>
    <s v="Q1"/>
    <n v="11"/>
    <m/>
    <x v="79"/>
    <x v="3"/>
    <m/>
    <m/>
    <x v="2"/>
  </r>
  <r>
    <s v="SLSPTC04"/>
    <s v="SAO PAULO"/>
    <s v="Q2"/>
    <n v="11"/>
    <m/>
    <x v="79"/>
    <x v="3"/>
    <m/>
    <m/>
    <x v="1"/>
  </r>
  <r>
    <s v="SLSPVG04"/>
    <s v="SAO PAULO"/>
    <s v="Q2"/>
    <n v="11"/>
    <m/>
    <x v="79"/>
    <x v="3"/>
    <m/>
    <m/>
    <x v="1"/>
  </r>
  <r>
    <s v="SLSPVJ02"/>
    <s v="SAO PAULO"/>
    <s v="Q1"/>
    <n v="11"/>
    <m/>
    <x v="79"/>
    <x v="3"/>
    <m/>
    <m/>
    <x v="2"/>
  </r>
  <r>
    <s v="SLSPVM01"/>
    <s v="SAO PAULO"/>
    <s v="Q4"/>
    <n v="11"/>
    <m/>
    <x v="79"/>
    <x v="3"/>
    <m/>
    <m/>
    <x v="3"/>
  </r>
  <r>
    <s v="SLSPSM22"/>
    <s v="SAO PAULO"/>
    <s v="Q3"/>
    <n v="11"/>
    <m/>
    <x v="79"/>
    <x v="3"/>
    <m/>
    <m/>
    <x v="4"/>
  </r>
  <r>
    <s v="SP1129"/>
    <s v="SAO PAULO"/>
    <s v="Q4"/>
    <n v="11"/>
    <m/>
    <x v="79"/>
    <x v="3"/>
    <m/>
    <m/>
    <x v="3"/>
  </r>
  <r>
    <s v="SLSPTT07"/>
    <s v="SAO PAULO"/>
    <s v="Q1"/>
    <n v="11"/>
    <m/>
    <x v="79"/>
    <x v="3"/>
    <m/>
    <m/>
    <x v="2"/>
  </r>
  <r>
    <s v="SLSPTT08"/>
    <s v="SAO PAULO"/>
    <s v="Q1"/>
    <n v="11"/>
    <m/>
    <x v="79"/>
    <x v="3"/>
    <m/>
    <m/>
    <x v="2"/>
  </r>
  <r>
    <s v="BTJL01"/>
    <s v="BERTIOGA"/>
    <s v="STS"/>
    <n v="13"/>
    <m/>
    <x v="79"/>
    <x v="3"/>
    <m/>
    <m/>
    <x v="5"/>
  </r>
  <r>
    <s v="BTMP01"/>
    <s v="BERTIOGA"/>
    <s v="STS"/>
    <n v="13"/>
    <m/>
    <x v="79"/>
    <x v="3"/>
    <m/>
    <m/>
    <x v="5"/>
  </r>
  <r>
    <s v="CYRD01"/>
    <s v="CAJATI"/>
    <s v="STS"/>
    <n v="13"/>
    <m/>
    <x v="79"/>
    <x v="3"/>
    <m/>
    <m/>
    <x v="5"/>
  </r>
  <r>
    <s v="GJJA01"/>
    <s v="GUARUJA"/>
    <s v="STS"/>
    <n v="13"/>
    <m/>
    <x v="79"/>
    <x v="3"/>
    <m/>
    <m/>
    <x v="5"/>
  </r>
  <r>
    <s v="INGY01"/>
    <s v="ITANHAEM"/>
    <s v="STS"/>
    <n v="13"/>
    <m/>
    <x v="79"/>
    <x v="3"/>
    <m/>
    <m/>
    <x v="5"/>
  </r>
  <r>
    <s v="INSS01"/>
    <s v="ITANHAEM"/>
    <s v="STS"/>
    <n v="13"/>
    <m/>
    <x v="79"/>
    <x v="3"/>
    <m/>
    <m/>
    <x v="5"/>
  </r>
  <r>
    <s v="ATFD02"/>
    <s v="ATIBAIA"/>
    <s v="JAI"/>
    <s v="JAI"/>
    <m/>
    <x v="79"/>
    <x v="3"/>
    <m/>
    <m/>
    <x v="6"/>
  </r>
  <r>
    <s v="SLSPAR05"/>
    <s v="SAO PAULO"/>
    <s v="Q1"/>
    <n v="11"/>
    <m/>
    <x v="79"/>
    <x v="3"/>
    <m/>
    <m/>
    <x v="2"/>
  </r>
  <r>
    <s v="SLSPBV11"/>
    <s v="SAO PAULO"/>
    <s v="Q4"/>
    <n v="11"/>
    <m/>
    <x v="79"/>
    <x v="3"/>
    <m/>
    <m/>
    <x v="3"/>
  </r>
  <r>
    <s v="SLSPJP17"/>
    <s v="SAO PAULO"/>
    <s v="Q4"/>
    <n v="11"/>
    <m/>
    <x v="79"/>
    <x v="3"/>
    <m/>
    <m/>
    <x v="3"/>
  </r>
  <r>
    <s v="SLSPJP21"/>
    <s v="SAO PAULO"/>
    <s v="Q4"/>
    <n v="11"/>
    <m/>
    <x v="79"/>
    <x v="3"/>
    <m/>
    <m/>
    <x v="3"/>
  </r>
  <r>
    <s v="SLSPLP07"/>
    <s v="SAO PAULO"/>
    <s v="Q2"/>
    <n v="11"/>
    <m/>
    <x v="79"/>
    <x v="3"/>
    <m/>
    <m/>
    <x v="1"/>
  </r>
  <r>
    <s v="SLSPPS02"/>
    <s v="SAO PAULO"/>
    <s v="Q2"/>
    <n v="11"/>
    <m/>
    <x v="79"/>
    <x v="3"/>
    <m/>
    <m/>
    <x v="1"/>
  </r>
  <r>
    <s v="SPIB63"/>
    <s v="SAO PAULO"/>
    <s v="Q3"/>
    <n v="11"/>
    <m/>
    <x v="79"/>
    <x v="3"/>
    <m/>
    <m/>
    <x v="4"/>
  </r>
  <r>
    <s v="SLSPJN13"/>
    <s v="SAO PAULO"/>
    <s v="Q3"/>
    <n v="11"/>
    <m/>
    <x v="79"/>
    <x v="3"/>
    <m/>
    <m/>
    <x v="4"/>
  </r>
  <r>
    <s v="SLSPVF05"/>
    <s v="SAO PAULO"/>
    <s v="Q1"/>
    <n v="11"/>
    <m/>
    <x v="79"/>
    <x v="3"/>
    <m/>
    <m/>
    <x v="2"/>
  </r>
  <r>
    <s v="SLSPST11"/>
    <s v="SAO PAULO"/>
    <s v="Q2"/>
    <n v="11"/>
    <m/>
    <x v="79"/>
    <x v="3"/>
    <m/>
    <m/>
    <x v="1"/>
  </r>
  <r>
    <s v="SLSPVM02"/>
    <s v="SAO PAULO"/>
    <s v="Q4"/>
    <n v="11"/>
    <m/>
    <x v="79"/>
    <x v="3"/>
    <m/>
    <m/>
    <x v="3"/>
  </r>
  <r>
    <s v="SLSPJS20"/>
    <s v="SAO PAULO"/>
    <s v="Q3"/>
    <n v="11"/>
    <m/>
    <x v="79"/>
    <x v="3"/>
    <m/>
    <m/>
    <x v="4"/>
  </r>
  <r>
    <s v="SLSPMM26"/>
    <s v="SAO PAULO"/>
    <s v="Q3"/>
    <n v="11"/>
    <m/>
    <x v="79"/>
    <x v="3"/>
    <m/>
    <m/>
    <x v="4"/>
  </r>
  <r>
    <s v="SLSPSM40"/>
    <s v="SAO PAULO"/>
    <s v="Q3"/>
    <n v="11"/>
    <m/>
    <x v="79"/>
    <x v="3"/>
    <m/>
    <m/>
    <x v="4"/>
  </r>
  <r>
    <s v="SLSPVA15"/>
    <s v="SAO PAULO"/>
    <s v="Q3"/>
    <n v="11"/>
    <m/>
    <x v="79"/>
    <x v="3"/>
    <m/>
    <m/>
    <x v="4"/>
  </r>
  <r>
    <s v="SLSPCR12"/>
    <s v="SAO PAULO"/>
    <s v="Q3"/>
    <n v="11"/>
    <m/>
    <x v="79"/>
    <x v="3"/>
    <m/>
    <m/>
    <x v="4"/>
  </r>
  <r>
    <s v="SP108R"/>
    <s v="SAO PAULO"/>
    <s v="Q4"/>
    <n v="11"/>
    <m/>
    <x v="79"/>
    <x v="3"/>
    <m/>
    <m/>
    <x v="3"/>
  </r>
  <r>
    <s v="SP109R"/>
    <s v="SAO PAULO"/>
    <s v="Q4"/>
    <n v="11"/>
    <m/>
    <x v="79"/>
    <x v="3"/>
    <m/>
    <m/>
    <x v="3"/>
  </r>
  <r>
    <s v="SP2336"/>
    <s v="SAO PAULO"/>
    <s v="Q3"/>
    <n v="11"/>
    <m/>
    <x v="79"/>
    <x v="3"/>
    <m/>
    <m/>
    <x v="4"/>
  </r>
  <r>
    <s v="SP2423"/>
    <s v="SAO PAULO"/>
    <s v="Q3"/>
    <n v="11"/>
    <m/>
    <x v="79"/>
    <x v="3"/>
    <m/>
    <m/>
    <x v="4"/>
  </r>
  <r>
    <s v="SP2515"/>
    <s v="SAO PAULO"/>
    <s v="Q3"/>
    <n v="11"/>
    <m/>
    <x v="79"/>
    <x v="3"/>
    <m/>
    <m/>
    <x v="4"/>
  </r>
  <r>
    <s v="SLSPPD10"/>
    <s v="SAO PAULO"/>
    <s v="Q3"/>
    <n v="11"/>
    <m/>
    <x v="79"/>
    <x v="3"/>
    <m/>
    <m/>
    <x v="4"/>
  </r>
  <r>
    <s v="SLSPCB29"/>
    <s v="SAO PAULO"/>
    <s v="Q3"/>
    <n v="11"/>
    <m/>
    <x v="79"/>
    <x v="3"/>
    <m/>
    <m/>
    <x v="4"/>
  </r>
  <r>
    <s v="SLSPJQ25"/>
    <s v="SAO PAULO"/>
    <s v="Q3"/>
    <n v="11"/>
    <m/>
    <x v="79"/>
    <x v="3"/>
    <m/>
    <m/>
    <x v="4"/>
  </r>
  <r>
    <s v="SLSPBU12"/>
    <s v="SAO PAULO"/>
    <s v="Q4"/>
    <n v="11"/>
    <m/>
    <x v="79"/>
    <x v="3"/>
    <m/>
    <m/>
    <x v="3"/>
  </r>
  <r>
    <s v="SLSPBV02"/>
    <s v="SAO PAULO"/>
    <s v="Q4"/>
    <n v="11"/>
    <m/>
    <x v="79"/>
    <x v="3"/>
    <m/>
    <m/>
    <x v="3"/>
  </r>
  <r>
    <s v="SAPI14"/>
    <s v="SANTO ANDRE"/>
    <s v="Q2"/>
    <n v="11"/>
    <m/>
    <x v="79"/>
    <x v="3"/>
    <m/>
    <m/>
    <x v="1"/>
  </r>
  <r>
    <s v="SLSPBU14"/>
    <s v="SAO PAULO"/>
    <s v="Q3"/>
    <n v="11"/>
    <m/>
    <x v="79"/>
    <x v="3"/>
    <m/>
    <m/>
    <x v="4"/>
  </r>
  <r>
    <s v="SLSPJP43"/>
    <s v="SAO PAULO"/>
    <s v="Q4"/>
    <n v="11"/>
    <m/>
    <x v="79"/>
    <x v="3"/>
    <m/>
    <m/>
    <x v="3"/>
  </r>
  <r>
    <s v="SLSPJR01"/>
    <s v="SAO PAULO"/>
    <s v="Q2"/>
    <n v="11"/>
    <m/>
    <x v="79"/>
    <x v="3"/>
    <m/>
    <m/>
    <x v="1"/>
  </r>
  <r>
    <s v="SLSPJR02"/>
    <s v="SAO PAULO"/>
    <s v="Q2"/>
    <n v="11"/>
    <m/>
    <x v="79"/>
    <x v="3"/>
    <m/>
    <m/>
    <x v="1"/>
  </r>
  <r>
    <s v="SLSPSL04"/>
    <s v="SAO PAULO"/>
    <s v="Q1"/>
    <n v="11"/>
    <m/>
    <x v="79"/>
    <x v="3"/>
    <m/>
    <m/>
    <x v="2"/>
  </r>
  <r>
    <s v="SLSPPI02"/>
    <s v="SAO PAULO"/>
    <s v="Q2"/>
    <n v="11"/>
    <m/>
    <x v="79"/>
    <x v="3"/>
    <m/>
    <m/>
    <x v="1"/>
  </r>
  <r>
    <s v="SLSPPI03"/>
    <s v="SAO PAULO"/>
    <s v="Q2"/>
    <n v="11"/>
    <m/>
    <x v="79"/>
    <x v="3"/>
    <m/>
    <m/>
    <x v="1"/>
  </r>
  <r>
    <s v="SLSPPZ06"/>
    <s v="SAO PAULO"/>
    <s v="Q2"/>
    <n v="11"/>
    <m/>
    <x v="79"/>
    <x v="3"/>
    <m/>
    <m/>
    <x v="1"/>
  </r>
  <r>
    <s v="SLSPSU07"/>
    <s v="SAO PAULO"/>
    <s v="Q1"/>
    <n v="11"/>
    <m/>
    <x v="79"/>
    <x v="3"/>
    <m/>
    <m/>
    <x v="2"/>
  </r>
  <r>
    <s v="SLSPSG05"/>
    <s v="SAO PAULO"/>
    <s v="Q2"/>
    <n v="11"/>
    <m/>
    <x v="79"/>
    <x v="3"/>
    <m/>
    <m/>
    <x v="1"/>
  </r>
  <r>
    <s v="SLSPST01"/>
    <s v="SAO PAULO"/>
    <s v="Q2"/>
    <n v="11"/>
    <m/>
    <x v="79"/>
    <x v="3"/>
    <m/>
    <m/>
    <x v="1"/>
  </r>
  <r>
    <s v="SLSPST02"/>
    <s v="SAO PAULO"/>
    <s v="Q2"/>
    <n v="11"/>
    <m/>
    <x v="79"/>
    <x v="3"/>
    <m/>
    <m/>
    <x v="1"/>
  </r>
  <r>
    <s v="SLSPST06"/>
    <s v="SAO PAULO"/>
    <s v="Q2"/>
    <n v="11"/>
    <m/>
    <x v="79"/>
    <x v="3"/>
    <m/>
    <m/>
    <x v="1"/>
  </r>
  <r>
    <s v="SLSPVG11"/>
    <s v="SAO PAULO"/>
    <s v="Q2"/>
    <n v="11"/>
    <m/>
    <x v="79"/>
    <x v="3"/>
    <m/>
    <m/>
    <x v="1"/>
  </r>
  <r>
    <s v="SLSPPN38"/>
    <s v="SAO PAULO"/>
    <s v="Q3"/>
    <n v="11"/>
    <m/>
    <x v="79"/>
    <x v="3"/>
    <m/>
    <m/>
    <x v="4"/>
  </r>
  <r>
    <s v="SLSPCD29"/>
    <s v="SAO PAULO"/>
    <s v="Q3"/>
    <n v="11"/>
    <m/>
    <x v="79"/>
    <x v="3"/>
    <m/>
    <m/>
    <x v="4"/>
  </r>
  <r>
    <s v="SLSPSM49"/>
    <s v="SAO PAULO"/>
    <s v="Q3"/>
    <n v="11"/>
    <m/>
    <x v="79"/>
    <x v="3"/>
    <m/>
    <m/>
    <x v="4"/>
  </r>
  <r>
    <s v="BTTT01"/>
    <s v="BERTIOGA"/>
    <s v="STS"/>
    <n v="13"/>
    <m/>
    <x v="79"/>
    <x v="3"/>
    <m/>
    <m/>
    <x v="5"/>
  </r>
  <r>
    <s v="BTVI01"/>
    <s v="BERTIOGA"/>
    <s v="STS"/>
    <n v="13"/>
    <m/>
    <x v="79"/>
    <x v="3"/>
    <m/>
    <m/>
    <x v="5"/>
  </r>
  <r>
    <s v="BTCP01"/>
    <s v="BERTIOGA"/>
    <s v="STS"/>
    <n v="13"/>
    <m/>
    <x v="79"/>
    <x v="3"/>
    <m/>
    <m/>
    <x v="5"/>
  </r>
  <r>
    <s v="SP9987"/>
    <s v="BERTIOGA"/>
    <s v="STS"/>
    <n v="13"/>
    <m/>
    <x v="79"/>
    <x v="3"/>
    <m/>
    <m/>
    <x v="5"/>
  </r>
  <r>
    <s v="CYRD02"/>
    <s v="CAJATI"/>
    <s v="STS"/>
    <n v="13"/>
    <m/>
    <x v="79"/>
    <x v="3"/>
    <m/>
    <m/>
    <x v="5"/>
  </r>
  <r>
    <s v="CBPG01"/>
    <s v="CUBATAO"/>
    <s v="STS"/>
    <n v="13"/>
    <m/>
    <x v="79"/>
    <x v="3"/>
    <m/>
    <m/>
    <x v="5"/>
  </r>
  <r>
    <s v="ELCT01"/>
    <s v="ELDORADO"/>
    <s v="STS"/>
    <n v="13"/>
    <m/>
    <x v="79"/>
    <x v="3"/>
    <m/>
    <m/>
    <x v="5"/>
  </r>
  <r>
    <s v="GJLP01"/>
    <s v="GUARUJA"/>
    <s v="STS"/>
    <n v="13"/>
    <m/>
    <x v="79"/>
    <x v="3"/>
    <m/>
    <m/>
    <x v="5"/>
  </r>
  <r>
    <s v="INCI01"/>
    <s v="ITANHAEM"/>
    <s v="STS"/>
    <n v="13"/>
    <m/>
    <x v="79"/>
    <x v="3"/>
    <m/>
    <m/>
    <x v="5"/>
  </r>
  <r>
    <s v="ATJI01"/>
    <s v="ATIBAIA"/>
    <s v="JAI"/>
    <s v="JAI"/>
    <m/>
    <x v="79"/>
    <x v="3"/>
    <m/>
    <m/>
    <x v="6"/>
  </r>
  <r>
    <s v="COSR01"/>
    <s v="COTIA"/>
    <s v="Q2"/>
    <n v="11"/>
    <m/>
    <x v="79"/>
    <x v="3"/>
    <m/>
    <m/>
    <x v="1"/>
  </r>
  <r>
    <s v="SLSPAA09"/>
    <s v="SAO PAULO"/>
    <s v="Q1"/>
    <n v="11"/>
    <m/>
    <x v="79"/>
    <x v="3"/>
    <m/>
    <m/>
    <x v="2"/>
  </r>
  <r>
    <s v="SLSPAC08"/>
    <s v="SAO PAULO"/>
    <s v="Q1"/>
    <n v="11"/>
    <m/>
    <x v="79"/>
    <x v="3"/>
    <m/>
    <m/>
    <x v="2"/>
  </r>
  <r>
    <s v="SLSPBV01"/>
    <s v="SAO PAULO"/>
    <s v="Q4"/>
    <n v="11"/>
    <m/>
    <x v="79"/>
    <x v="3"/>
    <m/>
    <m/>
    <x v="3"/>
  </r>
  <r>
    <s v="SLSPCO02"/>
    <s v="SAO PAULO"/>
    <s v="Q4"/>
    <n v="11"/>
    <m/>
    <x v="79"/>
    <x v="3"/>
    <m/>
    <m/>
    <x v="3"/>
  </r>
  <r>
    <s v="SLSPCO03"/>
    <s v="SAO PAULO"/>
    <s v="Q4"/>
    <n v="11"/>
    <m/>
    <x v="79"/>
    <x v="3"/>
    <m/>
    <m/>
    <x v="3"/>
  </r>
  <r>
    <s v="SLSPPH14"/>
    <s v="SAO PAULO"/>
    <s v="Q1"/>
    <n v="11"/>
    <m/>
    <x v="79"/>
    <x v="3"/>
    <m/>
    <m/>
    <x v="2"/>
  </r>
  <r>
    <s v="SLSPFO05"/>
    <s v="SAO PAULO"/>
    <s v="Q2"/>
    <n v="11"/>
    <m/>
    <x v="79"/>
    <x v="3"/>
    <m/>
    <m/>
    <x v="1"/>
  </r>
  <r>
    <s v="SLSPCL14"/>
    <s v="SAO PAULO"/>
    <s v="Q3"/>
    <n v="11"/>
    <m/>
    <x v="79"/>
    <x v="3"/>
    <m/>
    <m/>
    <x v="4"/>
  </r>
  <r>
    <s v="SLSPSI02"/>
    <s v="SAO PAULO"/>
    <s v="Q1"/>
    <n v="11"/>
    <m/>
    <x v="79"/>
    <x v="3"/>
    <m/>
    <m/>
    <x v="2"/>
  </r>
  <r>
    <s v="SLSPSI03"/>
    <s v="SAO PAULO"/>
    <s v="Q1"/>
    <n v="11"/>
    <m/>
    <x v="79"/>
    <x v="3"/>
    <m/>
    <m/>
    <x v="2"/>
  </r>
  <r>
    <s v="SLSPMC07"/>
    <s v="SAO PAULO"/>
    <s v="Q4"/>
    <n v="11"/>
    <m/>
    <x v="79"/>
    <x v="3"/>
    <m/>
    <m/>
    <x v="3"/>
  </r>
  <r>
    <s v="SLSPLP05"/>
    <s v="SAO PAULO"/>
    <s v="Q2"/>
    <n v="11"/>
    <m/>
    <x v="79"/>
    <x v="3"/>
    <m/>
    <m/>
    <x v="1"/>
  </r>
  <r>
    <s v="SLSPSU03"/>
    <s v="SAO PAULO"/>
    <s v="Q1"/>
    <n v="11"/>
    <m/>
    <x v="79"/>
    <x v="3"/>
    <m/>
    <m/>
    <x v="2"/>
  </r>
  <r>
    <s v="SLSPPT03"/>
    <s v="SAO PAULO"/>
    <s v="Q2"/>
    <n v="11"/>
    <m/>
    <x v="79"/>
    <x v="3"/>
    <m/>
    <m/>
    <x v="1"/>
  </r>
  <r>
    <s v="SLSPPT04"/>
    <s v="SAO PAULO"/>
    <s v="Q2"/>
    <n v="11"/>
    <m/>
    <x v="79"/>
    <x v="3"/>
    <m/>
    <m/>
    <x v="1"/>
  </r>
  <r>
    <s v="SLSPPT06"/>
    <s v="SAO PAULO"/>
    <s v="Q2"/>
    <n v="11"/>
    <m/>
    <x v="79"/>
    <x v="3"/>
    <m/>
    <m/>
    <x v="1"/>
  </r>
  <r>
    <s v="SLSPPT08"/>
    <s v="SAO PAULO"/>
    <s v="Q2"/>
    <n v="11"/>
    <m/>
    <x v="79"/>
    <x v="3"/>
    <m/>
    <m/>
    <x v="1"/>
  </r>
  <r>
    <s v="SLSPRP03"/>
    <s v="SAO PAULO"/>
    <s v="Q2"/>
    <n v="11"/>
    <m/>
    <x v="79"/>
    <x v="3"/>
    <m/>
    <m/>
    <x v="1"/>
  </r>
  <r>
    <s v="SLSPRP04"/>
    <s v="SAO PAULO"/>
    <s v="Q2"/>
    <n v="11"/>
    <m/>
    <x v="79"/>
    <x v="3"/>
    <m/>
    <m/>
    <x v="1"/>
  </r>
  <r>
    <s v="SLSPVG02"/>
    <s v="SAO PAULO"/>
    <s v="Q2"/>
    <n v="11"/>
    <m/>
    <x v="79"/>
    <x v="3"/>
    <m/>
    <m/>
    <x v="1"/>
  </r>
  <r>
    <s v="SLSPPZ05"/>
    <s v="SAO PAULO"/>
    <s v="Q2"/>
    <n v="11"/>
    <m/>
    <x v="79"/>
    <x v="3"/>
    <m/>
    <m/>
    <x v="1"/>
  </r>
  <r>
    <s v="SLSPJQ24"/>
    <s v="SAO PAULO"/>
    <s v="Q3"/>
    <n v="11"/>
    <m/>
    <x v="79"/>
    <x v="3"/>
    <m/>
    <m/>
    <x v="4"/>
  </r>
  <r>
    <s v="SLSPVM06"/>
    <s v="SAO PAULO"/>
    <s v="Q4"/>
    <n v="11"/>
    <m/>
    <x v="79"/>
    <x v="3"/>
    <m/>
    <m/>
    <x v="3"/>
  </r>
  <r>
    <s v="SLSPVM25"/>
    <s v="SAO PAULO"/>
    <s v="Q4"/>
    <n v="11"/>
    <m/>
    <x v="79"/>
    <x v="3"/>
    <m/>
    <m/>
    <x v="3"/>
  </r>
  <r>
    <s v="SLSPVT06"/>
    <s v="SAO PAULO"/>
    <s v="Q1"/>
    <n v="11"/>
    <m/>
    <x v="79"/>
    <x v="3"/>
    <m/>
    <m/>
    <x v="2"/>
  </r>
  <r>
    <s v="SP1564"/>
    <s v="SAO PAULO"/>
    <s v="Q3"/>
    <n v="11"/>
    <m/>
    <x v="79"/>
    <x v="3"/>
    <m/>
    <m/>
    <x v="4"/>
  </r>
  <r>
    <s v="SP2338"/>
    <s v="SAO PAULO"/>
    <s v="Q3"/>
    <n v="11"/>
    <m/>
    <x v="79"/>
    <x v="3"/>
    <m/>
    <m/>
    <x v="4"/>
  </r>
  <r>
    <s v="SLSPCB32"/>
    <s v="SAO PAULO"/>
    <s v="Q3"/>
    <n v="11"/>
    <m/>
    <x v="79"/>
    <x v="3"/>
    <m/>
    <m/>
    <x v="4"/>
  </r>
  <r>
    <s v="SLSPIB56"/>
    <s v="SAO PAULO"/>
    <s v="Q3"/>
    <n v="11"/>
    <m/>
    <x v="79"/>
    <x v="3"/>
    <m/>
    <m/>
    <x v="4"/>
  </r>
  <r>
    <s v="SP2441"/>
    <s v="SAO PAULO"/>
    <s v="Q3"/>
    <n v="11"/>
    <m/>
    <x v="79"/>
    <x v="3"/>
    <m/>
    <m/>
    <x v="4"/>
  </r>
  <r>
    <s v="SLSPJR05"/>
    <s v="SAO PAULO"/>
    <s v="Q2"/>
    <n v="11"/>
    <m/>
    <x v="79"/>
    <x v="3"/>
    <m/>
    <m/>
    <x v="1"/>
  </r>
  <r>
    <s v="SPX106"/>
    <s v="SAO PAULO"/>
    <s v="Q3"/>
    <n v="11"/>
    <m/>
    <x v="79"/>
    <x v="3"/>
    <m/>
    <m/>
    <x v="4"/>
  </r>
  <r>
    <s v="SPX160"/>
    <s v="SAO PAULO"/>
    <s v="Q3"/>
    <n v="11"/>
    <m/>
    <x v="79"/>
    <x v="3"/>
    <m/>
    <m/>
    <x v="4"/>
  </r>
  <r>
    <s v="SPX014"/>
    <s v="SAO PAULO"/>
    <s v="Q3"/>
    <n v="11"/>
    <m/>
    <x v="79"/>
    <x v="3"/>
    <m/>
    <m/>
    <x v="4"/>
  </r>
  <r>
    <s v="SPX282"/>
    <s v="SAO PAULO"/>
    <s v="Q3"/>
    <n v="11"/>
    <m/>
    <x v="79"/>
    <x v="3"/>
    <m/>
    <m/>
    <x v="4"/>
  </r>
  <r>
    <s v="SPX124"/>
    <s v="SAO PAULO"/>
    <s v="Q3"/>
    <n v="11"/>
    <m/>
    <x v="79"/>
    <x v="3"/>
    <m/>
    <m/>
    <x v="4"/>
  </r>
  <r>
    <s v="SPX286"/>
    <s v="SAO PAULO"/>
    <s v="Q3"/>
    <n v="11"/>
    <m/>
    <x v="79"/>
    <x v="3"/>
    <m/>
    <m/>
    <x v="4"/>
  </r>
  <r>
    <s v="SPX288"/>
    <s v="SAO PAULO"/>
    <s v="Q3"/>
    <n v="11"/>
    <m/>
    <x v="79"/>
    <x v="3"/>
    <m/>
    <m/>
    <x v="4"/>
  </r>
  <r>
    <s v="SPX182"/>
    <s v="SAO PAULO"/>
    <s v="Q3"/>
    <n v="11"/>
    <m/>
    <x v="79"/>
    <x v="3"/>
    <m/>
    <m/>
    <x v="4"/>
  </r>
  <r>
    <s v="SPX128"/>
    <s v="SAO PAULO"/>
    <s v="Q3"/>
    <n v="11"/>
    <m/>
    <x v="79"/>
    <x v="3"/>
    <m/>
    <m/>
    <x v="4"/>
  </r>
  <r>
    <s v="SPX113"/>
    <s v="SAO PAULO"/>
    <s v="Q3"/>
    <n v="11"/>
    <m/>
    <x v="79"/>
    <x v="3"/>
    <m/>
    <m/>
    <x v="4"/>
  </r>
  <r>
    <s v="SPX184"/>
    <s v="SAO PAULO"/>
    <s v="Q3"/>
    <n v="11"/>
    <m/>
    <x v="79"/>
    <x v="3"/>
    <m/>
    <m/>
    <x v="4"/>
  </r>
  <r>
    <s v="SPX185"/>
    <s v="SAO PAULO"/>
    <s v="Q3"/>
    <n v="11"/>
    <m/>
    <x v="79"/>
    <x v="3"/>
    <m/>
    <m/>
    <x v="4"/>
  </r>
  <r>
    <s v="SPX279"/>
    <s v="SAO PAULO"/>
    <s v="Q3"/>
    <n v="11"/>
    <m/>
    <x v="79"/>
    <x v="3"/>
    <m/>
    <m/>
    <x v="4"/>
  </r>
  <r>
    <s v="SPX276"/>
    <s v="SAO PAULO"/>
    <s v="Q3"/>
    <n v="11"/>
    <m/>
    <x v="79"/>
    <x v="3"/>
    <m/>
    <m/>
    <x v="4"/>
  </r>
  <r>
    <s v="SPX179"/>
    <s v="SAO PAULO"/>
    <s v="Q3"/>
    <n v="11"/>
    <m/>
    <x v="79"/>
    <x v="3"/>
    <m/>
    <m/>
    <x v="4"/>
  </r>
  <r>
    <s v="SPX138"/>
    <s v="SAO PAULO"/>
    <s v="Q3"/>
    <n v="11"/>
    <m/>
    <x v="79"/>
    <x v="3"/>
    <m/>
    <m/>
    <x v="4"/>
  </r>
  <r>
    <s v="SPX999"/>
    <s v="SAO PAULO"/>
    <s v="Q3"/>
    <n v="11"/>
    <m/>
    <x v="79"/>
    <x v="3"/>
    <m/>
    <m/>
    <x v="4"/>
  </r>
  <r>
    <s v="BTSL03"/>
    <s v="BERTIOGA"/>
    <s v="STS"/>
    <n v="13"/>
    <m/>
    <x v="79"/>
    <x v="3"/>
    <m/>
    <m/>
    <x v="5"/>
  </r>
  <r>
    <s v="BTVL01"/>
    <s v="BERTIOGA"/>
    <s v="STS"/>
    <n v="13"/>
    <m/>
    <x v="79"/>
    <x v="3"/>
    <m/>
    <m/>
    <x v="5"/>
  </r>
  <r>
    <s v="CYRD06"/>
    <s v="CAJATI"/>
    <s v="STS"/>
    <n v="13"/>
    <m/>
    <x v="79"/>
    <x v="3"/>
    <m/>
    <m/>
    <x v="5"/>
  </r>
  <r>
    <s v="CBCQ01"/>
    <s v="CUBATAO"/>
    <s v="STS"/>
    <n v="13"/>
    <m/>
    <x v="79"/>
    <x v="3"/>
    <m/>
    <m/>
    <x v="5"/>
  </r>
  <r>
    <s v="CBPG02"/>
    <s v="CUBATAO"/>
    <s v="STS"/>
    <n v="13"/>
    <m/>
    <x v="79"/>
    <x v="3"/>
    <m/>
    <m/>
    <x v="5"/>
  </r>
  <r>
    <s v="GJCT02"/>
    <s v="GUARUJA"/>
    <s v="STS"/>
    <n v="13"/>
    <m/>
    <x v="79"/>
    <x v="3"/>
    <m/>
    <m/>
    <x v="5"/>
  </r>
  <r>
    <s v="GJPQ01"/>
    <s v="GUARUJA"/>
    <s v="STS"/>
    <n v="13"/>
    <m/>
    <x v="79"/>
    <x v="3"/>
    <m/>
    <m/>
    <x v="5"/>
  </r>
  <r>
    <s v="SLSPTT09"/>
    <s v="SAO PAULO"/>
    <s v="Q4"/>
    <n v="11"/>
    <m/>
    <x v="79"/>
    <x v="3"/>
    <m/>
    <m/>
    <x v="3"/>
  </r>
  <r>
    <s v="SLSPVF04"/>
    <s v="SAO PAULO"/>
    <s v="Q4"/>
    <n v="11"/>
    <m/>
    <x v="79"/>
    <x v="3"/>
    <m/>
    <m/>
    <x v="3"/>
  </r>
  <r>
    <s v="SLSPBV20"/>
    <s v="SAO PAULO"/>
    <s v="Q4"/>
    <n v="11"/>
    <m/>
    <x v="79"/>
    <x v="3"/>
    <m/>
    <m/>
    <x v="3"/>
  </r>
  <r>
    <s v="SLSPCO05"/>
    <s v="SAO PAULO"/>
    <s v="Q4"/>
    <n v="11"/>
    <m/>
    <x v="79"/>
    <x v="3"/>
    <m/>
    <m/>
    <x v="3"/>
  </r>
  <r>
    <s v="SLSPCO07"/>
    <s v="SAO PAULO"/>
    <s v="Q4"/>
    <n v="11"/>
    <m/>
    <x v="79"/>
    <x v="3"/>
    <m/>
    <m/>
    <x v="3"/>
  </r>
  <r>
    <s v="SLSPLP06"/>
    <s v="SAO PAULO"/>
    <s v="Q2"/>
    <n v="11"/>
    <m/>
    <x v="79"/>
    <x v="3"/>
    <m/>
    <m/>
    <x v="1"/>
  </r>
  <r>
    <s v="SLSPTC01"/>
    <s v="SAO PAULO"/>
    <s v="Q2"/>
    <n v="11"/>
    <m/>
    <x v="79"/>
    <x v="3"/>
    <m/>
    <m/>
    <x v="1"/>
  </r>
  <r>
    <s v="SLSPSC11"/>
    <s v="SAO PAULO"/>
    <s v="Q4"/>
    <n v="11"/>
    <m/>
    <x v="79"/>
    <x v="3"/>
    <m/>
    <m/>
    <x v="3"/>
  </r>
  <r>
    <s v="SLSPSC13"/>
    <s v="SAO PAULO"/>
    <s v="Q4"/>
    <n v="11"/>
    <m/>
    <x v="79"/>
    <x v="3"/>
    <m/>
    <m/>
    <x v="3"/>
  </r>
  <r>
    <s v="SLSPVR04"/>
    <s v="SAO PAULO"/>
    <s v="Q1"/>
    <n v="11"/>
    <m/>
    <x v="79"/>
    <x v="3"/>
    <m/>
    <m/>
    <x v="2"/>
  </r>
  <r>
    <s v="SLSPSD02"/>
    <s v="SAO PAULO"/>
    <s v="Q4"/>
    <n v="11"/>
    <m/>
    <x v="79"/>
    <x v="3"/>
    <m/>
    <m/>
    <x v="3"/>
  </r>
  <r>
    <s v="SLSPSE12"/>
    <s v="SAO PAULO"/>
    <s v="Q4"/>
    <n v="11"/>
    <m/>
    <x v="79"/>
    <x v="3"/>
    <m/>
    <m/>
    <x v="3"/>
  </r>
  <r>
    <s v="SLSPSE13"/>
    <s v="SAO PAULO"/>
    <s v="Q4"/>
    <n v="11"/>
    <m/>
    <x v="79"/>
    <x v="3"/>
    <m/>
    <m/>
    <x v="3"/>
  </r>
  <r>
    <s v="SLSPVM04"/>
    <s v="SAO PAULO"/>
    <s v="Q4"/>
    <n v="11"/>
    <m/>
    <x v="79"/>
    <x v="3"/>
    <m/>
    <m/>
    <x v="3"/>
  </r>
  <r>
    <s v="SLSPBF10"/>
    <s v="SAO PAULO"/>
    <s v="Q2"/>
    <n v="11"/>
    <m/>
    <x v="79"/>
    <x v="3"/>
    <m/>
    <m/>
    <x v="1"/>
  </r>
  <r>
    <s v="SLSPPN27"/>
    <s v="SAO PAULO"/>
    <s v="Q3"/>
    <n v="11"/>
    <m/>
    <x v="79"/>
    <x v="3"/>
    <m/>
    <m/>
    <x v="4"/>
  </r>
  <r>
    <s v="SLSPPN28"/>
    <s v="SAO PAULO"/>
    <s v="Q3"/>
    <n v="11"/>
    <m/>
    <x v="79"/>
    <x v="3"/>
    <m/>
    <m/>
    <x v="4"/>
  </r>
  <r>
    <s v="SLSPMM25"/>
    <s v="SAO PAULO"/>
    <s v="Q3"/>
    <n v="11"/>
    <m/>
    <x v="79"/>
    <x v="3"/>
    <m/>
    <m/>
    <x v="4"/>
  </r>
  <r>
    <s v="SP2238"/>
    <s v="SAO PAULO"/>
    <s v="Q3"/>
    <n v="11"/>
    <m/>
    <x v="79"/>
    <x v="3"/>
    <m/>
    <m/>
    <x v="4"/>
  </r>
  <r>
    <s v="SP2240"/>
    <s v="SAO PAULO"/>
    <s v="Q3"/>
    <n v="11"/>
    <m/>
    <x v="79"/>
    <x v="3"/>
    <m/>
    <m/>
    <x v="4"/>
  </r>
  <r>
    <s v="SP2242"/>
    <s v="SAO PAULO"/>
    <s v="Q3"/>
    <n v="11"/>
    <m/>
    <x v="79"/>
    <x v="3"/>
    <m/>
    <m/>
    <x v="4"/>
  </r>
  <r>
    <s v="SP2335"/>
    <s v="SAO PAULO"/>
    <s v="Q3"/>
    <n v="11"/>
    <m/>
    <x v="79"/>
    <x v="3"/>
    <m/>
    <m/>
    <x v="4"/>
  </r>
  <r>
    <s v="SLSPSM46"/>
    <s v="SAO PAULO"/>
    <s v="Q3"/>
    <n v="11"/>
    <m/>
    <x v="79"/>
    <x v="3"/>
    <m/>
    <m/>
    <x v="4"/>
  </r>
  <r>
    <s v="SP4505"/>
    <s v="SAO PAULO"/>
    <s v="Q2"/>
    <n v="11"/>
    <m/>
    <x v="79"/>
    <x v="3"/>
    <m/>
    <m/>
    <x v="1"/>
  </r>
  <r>
    <s v="SP1559"/>
    <s v="SAO PAULO"/>
    <s v="Q3"/>
    <n v="11"/>
    <m/>
    <x v="79"/>
    <x v="3"/>
    <m/>
    <m/>
    <x v="4"/>
  </r>
  <r>
    <s v="EICT01"/>
    <s v="CANANEIA"/>
    <s v="STS"/>
    <n v="13"/>
    <m/>
    <x v="79"/>
    <x v="3"/>
    <m/>
    <m/>
    <x v="5"/>
  </r>
  <r>
    <s v="GJCT03"/>
    <s v="GUARUJA"/>
    <s v="STS"/>
    <n v="13"/>
    <m/>
    <x v="79"/>
    <x v="3"/>
    <m/>
    <m/>
    <x v="5"/>
  </r>
  <r>
    <s v="GJJC01"/>
    <s v="GUARUJA"/>
    <s v="STS"/>
    <n v="13"/>
    <m/>
    <x v="79"/>
    <x v="3"/>
    <m/>
    <m/>
    <x v="5"/>
  </r>
  <r>
    <s v="GJSO02"/>
    <s v="GUARUJA"/>
    <s v="STS"/>
    <n v="13"/>
    <m/>
    <x v="79"/>
    <x v="3"/>
    <m/>
    <m/>
    <x v="5"/>
  </r>
  <r>
    <s v="ATVH01"/>
    <s v="ATIBAIA"/>
    <s v="JAI"/>
    <s v="JAI"/>
    <m/>
    <x v="79"/>
    <x v="3"/>
    <m/>
    <m/>
    <x v="6"/>
  </r>
  <r>
    <s v="SP7320"/>
    <s v="ATIBAIA"/>
    <s v="JAI"/>
    <s v="JAI"/>
    <m/>
    <x v="79"/>
    <x v="3"/>
    <m/>
    <m/>
    <x v="6"/>
  </r>
  <r>
    <s v="SP7317"/>
    <s v="ATIBAIA"/>
    <s v="JAI"/>
    <s v="JAI"/>
    <m/>
    <x v="79"/>
    <x v="3"/>
    <m/>
    <m/>
    <x v="6"/>
  </r>
  <r>
    <s v="SLSPIB31"/>
    <s v="SAO PAULO"/>
    <s v="Q4"/>
    <n v="11"/>
    <m/>
    <x v="79"/>
    <x v="3"/>
    <m/>
    <m/>
    <x v="3"/>
  </r>
  <r>
    <s v="SLSPVP05"/>
    <s v="SAO PAULO"/>
    <s v="Q4"/>
    <n v="11"/>
    <m/>
    <x v="79"/>
    <x v="3"/>
    <m/>
    <m/>
    <x v="3"/>
  </r>
  <r>
    <s v="SLSPBE08"/>
    <s v="SAO PAULO"/>
    <s v="Q1"/>
    <n v="11"/>
    <m/>
    <x v="79"/>
    <x v="3"/>
    <m/>
    <m/>
    <x v="2"/>
  </r>
  <r>
    <s v="SLSPCA03"/>
    <s v="SAO PAULO"/>
    <s v="Q1"/>
    <n v="11"/>
    <m/>
    <x v="79"/>
    <x v="3"/>
    <m/>
    <m/>
    <x v="2"/>
  </r>
  <r>
    <s v="SLSPCI05"/>
    <s v="SAO PAULO"/>
    <s v="Q1"/>
    <n v="11"/>
    <m/>
    <x v="79"/>
    <x v="3"/>
    <m/>
    <m/>
    <x v="2"/>
  </r>
  <r>
    <s v="SLSPBV21"/>
    <s v="SAO PAULO"/>
    <s v="Q4"/>
    <n v="11"/>
    <m/>
    <x v="79"/>
    <x v="3"/>
    <m/>
    <m/>
    <x v="3"/>
  </r>
  <r>
    <s v="SLSPBU10"/>
    <s v="SAO PAULO"/>
    <s v="Q3"/>
    <n v="11"/>
    <m/>
    <x v="79"/>
    <x v="3"/>
    <m/>
    <m/>
    <x v="4"/>
  </r>
  <r>
    <s v="SLSPCS09"/>
    <s v="SAO PAULO"/>
    <s v="Q4"/>
    <n v="11"/>
    <m/>
    <x v="79"/>
    <x v="3"/>
    <m/>
    <m/>
    <x v="3"/>
  </r>
  <r>
    <s v="SLSPIP07"/>
    <s v="SAO PAULO"/>
    <s v="Q4"/>
    <n v="11"/>
    <m/>
    <x v="79"/>
    <x v="3"/>
    <m/>
    <m/>
    <x v="3"/>
  </r>
  <r>
    <s v="SLSPSR05"/>
    <s v="SAO PAULO"/>
    <s v="Q1"/>
    <n v="11"/>
    <m/>
    <x v="79"/>
    <x v="3"/>
    <m/>
    <m/>
    <x v="2"/>
  </r>
  <r>
    <s v="SLSPVD01"/>
    <s v="SAO PAULO"/>
    <s v="Q1"/>
    <n v="11"/>
    <m/>
    <x v="79"/>
    <x v="3"/>
    <m/>
    <m/>
    <x v="2"/>
  </r>
  <r>
    <s v="SLSPVD04"/>
    <s v="SAO PAULO"/>
    <s v="Q1"/>
    <n v="11"/>
    <m/>
    <x v="79"/>
    <x v="3"/>
    <m/>
    <m/>
    <x v="2"/>
  </r>
  <r>
    <s v="SLSPVP04"/>
    <s v="SAO PAULO"/>
    <s v="Q1"/>
    <n v="11"/>
    <m/>
    <x v="79"/>
    <x v="3"/>
    <m/>
    <m/>
    <x v="2"/>
  </r>
  <r>
    <s v="SLSPVP06"/>
    <s v="SAO PAULO"/>
    <s v="Q1"/>
    <n v="11"/>
    <m/>
    <x v="79"/>
    <x v="3"/>
    <m/>
    <m/>
    <x v="2"/>
  </r>
  <r>
    <s v="SLSPSE05"/>
    <s v="SAO PAULO"/>
    <s v="Q4"/>
    <n v="11"/>
    <m/>
    <x v="79"/>
    <x v="3"/>
    <m/>
    <m/>
    <x v="3"/>
  </r>
  <r>
    <s v="SLSPSE06"/>
    <s v="SAO PAULO"/>
    <s v="Q4"/>
    <n v="11"/>
    <m/>
    <x v="79"/>
    <x v="3"/>
    <m/>
    <m/>
    <x v="3"/>
  </r>
  <r>
    <s v="SLSPVM09"/>
    <s v="SAO PAULO"/>
    <s v="Q4"/>
    <n v="11"/>
    <m/>
    <x v="79"/>
    <x v="3"/>
    <m/>
    <m/>
    <x v="3"/>
  </r>
  <r>
    <s v="SLSPVT04"/>
    <s v="SAO PAULO"/>
    <s v="Q1"/>
    <n v="11"/>
    <m/>
    <x v="79"/>
    <x v="3"/>
    <m/>
    <m/>
    <x v="2"/>
  </r>
  <r>
    <s v="SP1231"/>
    <s v="SAO PAULO"/>
    <s v="Q3"/>
    <n v="11"/>
    <m/>
    <x v="79"/>
    <x v="3"/>
    <m/>
    <m/>
    <x v="4"/>
  </r>
  <r>
    <s v="SLSPIB60"/>
    <s v="SAO PAULO"/>
    <s v="Q3"/>
    <n v="11"/>
    <m/>
    <x v="79"/>
    <x v="3"/>
    <m/>
    <m/>
    <x v="4"/>
  </r>
  <r>
    <s v="SP2241"/>
    <s v="SAO PAULO"/>
    <s v="Q3"/>
    <n v="11"/>
    <m/>
    <x v="79"/>
    <x v="3"/>
    <m/>
    <m/>
    <x v="4"/>
  </r>
  <r>
    <s v="SLSPGR14"/>
    <s v="SAO PAULO"/>
    <s v="Q3"/>
    <n v="11"/>
    <m/>
    <x v="79"/>
    <x v="3"/>
    <m/>
    <m/>
    <x v="4"/>
  </r>
  <r>
    <s v="SLSPBV17"/>
    <s v="SAO PAULO"/>
    <s v="Q4"/>
    <n v="11"/>
    <m/>
    <x v="79"/>
    <x v="3"/>
    <m/>
    <m/>
    <x v="3"/>
  </r>
  <r>
    <s v="SLSPBV16"/>
    <s v="SAO PAULO"/>
    <s v="Q4"/>
    <n v="11"/>
    <m/>
    <x v="79"/>
    <x v="3"/>
    <m/>
    <m/>
    <x v="3"/>
  </r>
  <r>
    <s v="SLSPCN08"/>
    <s v="SAO PAULO"/>
    <s v="Q1"/>
    <n v="11"/>
    <m/>
    <x v="79"/>
    <x v="3"/>
    <m/>
    <m/>
    <x v="2"/>
  </r>
  <r>
    <s v="GJEN02"/>
    <s v="GUARUJA"/>
    <s v="STS"/>
    <n v="13"/>
    <m/>
    <x v="79"/>
    <x v="3"/>
    <m/>
    <m/>
    <x v="5"/>
  </r>
  <r>
    <s v="GJVC01"/>
    <s v="GUARUJA"/>
    <s v="STS"/>
    <n v="13"/>
    <m/>
    <x v="79"/>
    <x v="3"/>
    <m/>
    <m/>
    <x v="5"/>
  </r>
  <r>
    <s v="MOPG01"/>
    <s v="MONGAGUA"/>
    <s v="STS"/>
    <n v="13"/>
    <m/>
    <x v="79"/>
    <x v="3"/>
    <m/>
    <m/>
    <x v="5"/>
  </r>
  <r>
    <s v="SP7323"/>
    <s v="ATIBAIA"/>
    <s v="JAI"/>
    <s v="JAI"/>
    <m/>
    <x v="79"/>
    <x v="3"/>
    <m/>
    <m/>
    <x v="6"/>
  </r>
  <r>
    <s v="BPSL01"/>
    <s v="BRAGANCA PAULISTA"/>
    <s v="JAI"/>
    <s v="JAI"/>
    <m/>
    <x v="79"/>
    <x v="3"/>
    <m/>
    <m/>
    <x v="6"/>
  </r>
  <r>
    <s v="SLSPTT10"/>
    <s v="SAO PAULO"/>
    <s v="Q4"/>
    <n v="11"/>
    <m/>
    <x v="79"/>
    <x v="3"/>
    <m/>
    <m/>
    <x v="3"/>
  </r>
  <r>
    <s v="SLSPEM05"/>
    <s v="SAO PAULO"/>
    <s v="Q1"/>
    <n v="11"/>
    <m/>
    <x v="79"/>
    <x v="3"/>
    <m/>
    <m/>
    <x v="2"/>
  </r>
  <r>
    <s v="SLSPIT06"/>
    <s v="SAO PAULO"/>
    <s v="Q1"/>
    <n v="11"/>
    <m/>
    <x v="79"/>
    <x v="3"/>
    <m/>
    <m/>
    <x v="2"/>
  </r>
  <r>
    <s v="SPJC03"/>
    <s v="SAO PAULO"/>
    <s v="Q1"/>
    <n v="11"/>
    <m/>
    <x v="79"/>
    <x v="3"/>
    <m/>
    <m/>
    <x v="2"/>
  </r>
  <r>
    <s v="SLSPLP02"/>
    <s v="SAO PAULO"/>
    <s v="Q2"/>
    <n v="11"/>
    <m/>
    <x v="79"/>
    <x v="3"/>
    <m/>
    <m/>
    <x v="1"/>
  </r>
  <r>
    <s v="SPIB52"/>
    <s v="SAO PAULO"/>
    <s v="Q3"/>
    <n v="11"/>
    <m/>
    <x v="79"/>
    <x v="3"/>
    <m/>
    <m/>
    <x v="4"/>
  </r>
  <r>
    <s v="SLSPPS03"/>
    <s v="SAO PAULO"/>
    <s v="Q2"/>
    <n v="11"/>
    <m/>
    <x v="79"/>
    <x v="3"/>
    <m/>
    <m/>
    <x v="1"/>
  </r>
  <r>
    <s v="SLSPPT05"/>
    <s v="SAO PAULO"/>
    <s v="Q2"/>
    <n v="11"/>
    <m/>
    <x v="79"/>
    <x v="3"/>
    <m/>
    <m/>
    <x v="1"/>
  </r>
  <r>
    <s v="SLSPIB54"/>
    <s v="SAO PAULO"/>
    <s v="Q3"/>
    <n v="11"/>
    <m/>
    <x v="79"/>
    <x v="3"/>
    <m/>
    <m/>
    <x v="4"/>
  </r>
  <r>
    <s v="SLSPRE10"/>
    <s v="SAO PAULO"/>
    <s v="Q4"/>
    <n v="11"/>
    <m/>
    <x v="79"/>
    <x v="3"/>
    <m/>
    <m/>
    <x v="3"/>
  </r>
  <r>
    <s v="SLSPRE11"/>
    <s v="SAO PAULO"/>
    <s v="Q4"/>
    <n v="11"/>
    <m/>
    <x v="79"/>
    <x v="3"/>
    <m/>
    <m/>
    <x v="3"/>
  </r>
  <r>
    <s v="SLSPRE12"/>
    <s v="SAO PAULO"/>
    <s v="Q4"/>
    <n v="11"/>
    <m/>
    <x v="79"/>
    <x v="3"/>
    <m/>
    <m/>
    <x v="3"/>
  </r>
  <r>
    <s v="SLSPTR07"/>
    <s v="SAO PAULO"/>
    <s v="Q1"/>
    <n v="11"/>
    <m/>
    <x v="79"/>
    <x v="3"/>
    <m/>
    <m/>
    <x v="2"/>
  </r>
  <r>
    <s v="SLSPTT01"/>
    <s v="SAO PAULO"/>
    <s v="Q1"/>
    <n v="11"/>
    <m/>
    <x v="79"/>
    <x v="3"/>
    <m/>
    <m/>
    <x v="2"/>
  </r>
  <r>
    <s v="SLSPST03"/>
    <s v="SAO PAULO"/>
    <s v="Q2"/>
    <n v="11"/>
    <m/>
    <x v="79"/>
    <x v="3"/>
    <m/>
    <m/>
    <x v="1"/>
  </r>
  <r>
    <s v="SLSPST05"/>
    <s v="SAO PAULO"/>
    <s v="Q2"/>
    <n v="11"/>
    <m/>
    <x v="79"/>
    <x v="3"/>
    <m/>
    <m/>
    <x v="1"/>
  </r>
  <r>
    <s v="SLSPTT02"/>
    <s v="SAO PAULO"/>
    <s v="Q1"/>
    <n v="11"/>
    <m/>
    <x v="79"/>
    <x v="3"/>
    <m/>
    <m/>
    <x v="2"/>
  </r>
  <r>
    <s v="SLSPTT13"/>
    <s v="SAO PAULO"/>
    <s v="Q1"/>
    <n v="11"/>
    <m/>
    <x v="79"/>
    <x v="3"/>
    <m/>
    <m/>
    <x v="2"/>
  </r>
  <r>
    <s v="SLSPVL04"/>
    <s v="SAO PAULO"/>
    <s v="Q2"/>
    <n v="11"/>
    <m/>
    <x v="79"/>
    <x v="3"/>
    <m/>
    <m/>
    <x v="1"/>
  </r>
  <r>
    <s v="SLSPBL03"/>
    <s v="SAO PAULO"/>
    <s v="Q2"/>
    <n v="11"/>
    <m/>
    <x v="79"/>
    <x v="3"/>
    <m/>
    <m/>
    <x v="1"/>
  </r>
  <r>
    <s v="SLSPJQ23"/>
    <s v="SAO PAULO"/>
    <s v="Q3"/>
    <n v="11"/>
    <m/>
    <x v="79"/>
    <x v="3"/>
    <m/>
    <m/>
    <x v="4"/>
  </r>
  <r>
    <s v="SLSPVR06"/>
    <s v="SAO PAULO"/>
    <s v="Q1"/>
    <n v="11"/>
    <m/>
    <x v="79"/>
    <x v="3"/>
    <m/>
    <m/>
    <x v="2"/>
  </r>
  <r>
    <s v="SP1335"/>
    <s v="SAO PAULO"/>
    <s v="Q2"/>
    <n v="11"/>
    <m/>
    <x v="79"/>
    <x v="3"/>
    <m/>
    <m/>
    <x v="1"/>
  </r>
  <r>
    <s v="SLSPSL05"/>
    <s v="SAO PAULO"/>
    <s v="Q4"/>
    <n v="11"/>
    <m/>
    <x v="79"/>
    <x v="3"/>
    <m/>
    <m/>
    <x v="3"/>
  </r>
  <r>
    <s v="SLSPSL06"/>
    <s v="SAO PAULO"/>
    <s v="Q4"/>
    <n v="11"/>
    <m/>
    <x v="79"/>
    <x v="3"/>
    <m/>
    <m/>
    <x v="3"/>
  </r>
  <r>
    <s v="SLSPLP19"/>
    <s v="SAO PAULO"/>
    <s v="Q2"/>
    <n v="11"/>
    <m/>
    <x v="79"/>
    <x v="3"/>
    <m/>
    <m/>
    <x v="1"/>
  </r>
  <r>
    <s v="SLSPBT06"/>
    <s v="SAO PAULO"/>
    <s v="Q2"/>
    <n v="11"/>
    <m/>
    <x v="79"/>
    <x v="3"/>
    <m/>
    <m/>
    <x v="1"/>
  </r>
  <r>
    <s v="SLSPVM08"/>
    <s v="SAO PAULO"/>
    <s v="Q4"/>
    <n v="11"/>
    <m/>
    <x v="79"/>
    <x v="3"/>
    <m/>
    <m/>
    <x v="3"/>
  </r>
  <r>
    <s v="SLSPVM10"/>
    <s v="SAO PAULO"/>
    <s v="Q4"/>
    <n v="11"/>
    <m/>
    <x v="79"/>
    <x v="3"/>
    <m/>
    <m/>
    <x v="3"/>
  </r>
  <r>
    <s v="SLSPVM11"/>
    <s v="SAO PAULO"/>
    <s v="Q4"/>
    <n v="11"/>
    <m/>
    <x v="79"/>
    <x v="3"/>
    <m/>
    <m/>
    <x v="3"/>
  </r>
  <r>
    <s v="SLSPVR09"/>
    <s v="SAO PAULO"/>
    <s v="Q1"/>
    <n v="11"/>
    <m/>
    <x v="79"/>
    <x v="3"/>
    <m/>
    <m/>
    <x v="2"/>
  </r>
  <r>
    <s v="SLSPVM17"/>
    <s v="SAO PAULO"/>
    <s v="Q4"/>
    <n v="11"/>
    <m/>
    <x v="79"/>
    <x v="3"/>
    <m/>
    <m/>
    <x v="3"/>
  </r>
  <r>
    <s v="SLSPVM18"/>
    <s v="SAO PAULO"/>
    <s v="Q4"/>
    <n v="11"/>
    <m/>
    <x v="79"/>
    <x v="3"/>
    <m/>
    <m/>
    <x v="3"/>
  </r>
  <r>
    <s v="SLSPVT01"/>
    <s v="SAO PAULO"/>
    <s v="Q1"/>
    <n v="11"/>
    <m/>
    <x v="79"/>
    <x v="3"/>
    <m/>
    <m/>
    <x v="2"/>
  </r>
  <r>
    <s v="SLSPVT02"/>
    <s v="SAO PAULO"/>
    <s v="Q1"/>
    <n v="11"/>
    <m/>
    <x v="79"/>
    <x v="3"/>
    <m/>
    <m/>
    <x v="2"/>
  </r>
  <r>
    <s v="SP2513"/>
    <s v="SAO PAULO"/>
    <s v="Q3"/>
    <n v="11"/>
    <m/>
    <x v="79"/>
    <x v="3"/>
    <m/>
    <m/>
    <x v="4"/>
  </r>
  <r>
    <s v="SLSPAA07"/>
    <s v="SAO PAULO"/>
    <s v="Q1"/>
    <n v="11"/>
    <m/>
    <x v="79"/>
    <x v="3"/>
    <m/>
    <m/>
    <x v="2"/>
  </r>
  <r>
    <s v="SLSPJP41"/>
    <s v="SAO PAULO"/>
    <s v="Q4"/>
    <n v="11"/>
    <m/>
    <x v="79"/>
    <x v="3"/>
    <m/>
    <m/>
    <x v="3"/>
  </r>
  <r>
    <s v="SP1146"/>
    <s v="SAO PAULO"/>
    <s v="Q4"/>
    <n v="11"/>
    <m/>
    <x v="79"/>
    <x v="3"/>
    <m/>
    <m/>
    <x v="3"/>
  </r>
  <r>
    <s v="CYRD04"/>
    <s v="CAJATI"/>
    <s v="STS"/>
    <n v="13"/>
    <m/>
    <x v="79"/>
    <x v="3"/>
    <m/>
    <m/>
    <x v="5"/>
  </r>
  <r>
    <s v="MOCT01"/>
    <s v="MONGAGUA"/>
    <s v="STS"/>
    <n v="13"/>
    <m/>
    <x v="79"/>
    <x v="3"/>
    <m/>
    <m/>
    <x v="5"/>
  </r>
  <r>
    <s v="SLSPPN11"/>
    <s v="SAO PAULO"/>
    <s v="Q4"/>
    <n v="11"/>
    <m/>
    <x v="79"/>
    <x v="3"/>
    <m/>
    <m/>
    <x v="3"/>
  </r>
  <r>
    <s v="SLSPPH10"/>
    <s v="SAO PAULO"/>
    <s v="Q1"/>
    <n v="11"/>
    <m/>
    <x v="79"/>
    <x v="3"/>
    <m/>
    <m/>
    <x v="2"/>
  </r>
  <r>
    <s v="SLSPPH11"/>
    <s v="SAO PAULO"/>
    <s v="Q1"/>
    <n v="11"/>
    <m/>
    <x v="79"/>
    <x v="3"/>
    <m/>
    <m/>
    <x v="2"/>
  </r>
  <r>
    <s v="SLSPJP04"/>
    <s v="SAO PAULO"/>
    <s v="Q4"/>
    <n v="11"/>
    <m/>
    <x v="79"/>
    <x v="3"/>
    <m/>
    <m/>
    <x v="3"/>
  </r>
  <r>
    <s v="SLSPMN04"/>
    <s v="SAO PAULO"/>
    <s v="Q2"/>
    <n v="11"/>
    <m/>
    <x v="79"/>
    <x v="3"/>
    <m/>
    <m/>
    <x v="1"/>
  </r>
  <r>
    <s v="SLSPSR04"/>
    <s v="SAO PAULO"/>
    <s v="Q1"/>
    <n v="11"/>
    <m/>
    <x v="79"/>
    <x v="3"/>
    <m/>
    <m/>
    <x v="2"/>
  </r>
  <r>
    <s v="SLSPPI01"/>
    <s v="SAO PAULO"/>
    <s v="Q2"/>
    <n v="11"/>
    <m/>
    <x v="79"/>
    <x v="3"/>
    <m/>
    <m/>
    <x v="1"/>
  </r>
  <r>
    <s v="SLSPPZ01"/>
    <s v="SAO PAULO"/>
    <s v="Q2"/>
    <n v="11"/>
    <m/>
    <x v="79"/>
    <x v="3"/>
    <m/>
    <m/>
    <x v="1"/>
  </r>
  <r>
    <s v="SLSPSU04"/>
    <s v="SAO PAULO"/>
    <s v="Q1"/>
    <n v="11"/>
    <m/>
    <x v="79"/>
    <x v="3"/>
    <m/>
    <m/>
    <x v="2"/>
  </r>
  <r>
    <s v="SLSPSG03"/>
    <s v="SAO PAULO"/>
    <s v="Q2"/>
    <n v="11"/>
    <m/>
    <x v="79"/>
    <x v="3"/>
    <m/>
    <m/>
    <x v="1"/>
  </r>
  <r>
    <s v="SLSPTR02"/>
    <s v="SAO PAULO"/>
    <s v="Q1"/>
    <n v="11"/>
    <m/>
    <x v="79"/>
    <x v="3"/>
    <m/>
    <m/>
    <x v="2"/>
  </r>
  <r>
    <s v="SLSPTR05"/>
    <s v="SAO PAULO"/>
    <s v="Q1"/>
    <n v="11"/>
    <m/>
    <x v="79"/>
    <x v="3"/>
    <m/>
    <m/>
    <x v="2"/>
  </r>
  <r>
    <s v="SLSPTR06"/>
    <s v="SAO PAULO"/>
    <s v="Q1"/>
    <n v="11"/>
    <m/>
    <x v="79"/>
    <x v="3"/>
    <m/>
    <m/>
    <x v="2"/>
  </r>
  <r>
    <s v="SLSPTT04"/>
    <s v="SAO PAULO"/>
    <s v="Q1"/>
    <n v="11"/>
    <m/>
    <x v="79"/>
    <x v="3"/>
    <m/>
    <m/>
    <x v="2"/>
  </r>
  <r>
    <s v="SLSPTT15"/>
    <s v="SAO PAULO"/>
    <s v="Q1"/>
    <n v="11"/>
    <m/>
    <x v="79"/>
    <x v="3"/>
    <m/>
    <m/>
    <x v="2"/>
  </r>
  <r>
    <s v="SLSPVF03"/>
    <s v="SAO PAULO"/>
    <s v="Q1"/>
    <n v="11"/>
    <m/>
    <x v="79"/>
    <x v="3"/>
    <m/>
    <m/>
    <x v="2"/>
  </r>
  <r>
    <s v="SLSPVL03"/>
    <s v="SAO PAULO"/>
    <s v="Q2"/>
    <n v="11"/>
    <m/>
    <x v="79"/>
    <x v="3"/>
    <m/>
    <m/>
    <x v="1"/>
  </r>
  <r>
    <s v="SLSPSC12"/>
    <s v="SAO PAULO"/>
    <s v="Q4"/>
    <n v="11"/>
    <m/>
    <x v="79"/>
    <x v="3"/>
    <m/>
    <m/>
    <x v="3"/>
  </r>
  <r>
    <s v="SLSPVT03"/>
    <s v="SAO PAULO"/>
    <s v="Q1"/>
    <n v="11"/>
    <m/>
    <x v="79"/>
    <x v="3"/>
    <m/>
    <m/>
    <x v="2"/>
  </r>
  <r>
    <s v="SPVS10"/>
    <s v="SAO PAULO"/>
    <s v="Q3"/>
    <n v="11"/>
    <m/>
    <x v="79"/>
    <x v="3"/>
    <m/>
    <m/>
    <x v="4"/>
  </r>
  <r>
    <s v="SP1430"/>
    <s v="SAO PAULO"/>
    <s v="Q3"/>
    <n v="11"/>
    <m/>
    <x v="79"/>
    <x v="3"/>
    <m/>
    <m/>
    <x v="4"/>
  </r>
  <r>
    <s v="SP1927"/>
    <s v="SAO PAULO"/>
    <s v="Q3"/>
    <n v="11"/>
    <m/>
    <x v="79"/>
    <x v="3"/>
    <m/>
    <m/>
    <x v="4"/>
  </r>
  <r>
    <s v="SP1949"/>
    <s v="SAO PAULO"/>
    <s v="Q3"/>
    <n v="11"/>
    <m/>
    <x v="79"/>
    <x v="3"/>
    <m/>
    <m/>
    <x v="4"/>
  </r>
  <r>
    <s v="SP2155"/>
    <s v="SAO PAULO"/>
    <s v="Q3"/>
    <n v="11"/>
    <m/>
    <x v="79"/>
    <x v="3"/>
    <m/>
    <m/>
    <x v="4"/>
  </r>
  <r>
    <s v="SLSPRE16"/>
    <s v="SAO PAULO"/>
    <s v="Q4"/>
    <n v="11"/>
    <m/>
    <x v="79"/>
    <x v="3"/>
    <m/>
    <m/>
    <x v="3"/>
  </r>
  <r>
    <s v="SLSPRE18"/>
    <s v="SAO PAULO"/>
    <s v="Q4"/>
    <n v="11"/>
    <m/>
    <x v="79"/>
    <x v="3"/>
    <m/>
    <m/>
    <x v="3"/>
  </r>
  <r>
    <s v="SLSPRE19"/>
    <s v="SAO PAULO"/>
    <s v="Q4"/>
    <n v="11"/>
    <m/>
    <x v="79"/>
    <x v="3"/>
    <m/>
    <m/>
    <x v="3"/>
  </r>
  <r>
    <s v="SLSPSE20"/>
    <s v="SAO PAULO"/>
    <s v="Q4"/>
    <n v="11"/>
    <m/>
    <x v="79"/>
    <x v="3"/>
    <m/>
    <m/>
    <x v="3"/>
  </r>
  <r>
    <s v="SPX551"/>
    <s v="SAO PAULO"/>
    <s v="Q4"/>
    <n v="11"/>
    <m/>
    <x v="79"/>
    <x v="3"/>
    <m/>
    <m/>
    <x v="3"/>
  </r>
  <r>
    <s v="SPX616"/>
    <s v="SAO PAULO"/>
    <s v="Q4"/>
    <n v="11"/>
    <m/>
    <x v="79"/>
    <x v="3"/>
    <m/>
    <m/>
    <x v="3"/>
  </r>
  <r>
    <s v="SPX561"/>
    <s v="SAO PAULO"/>
    <s v="Q4"/>
    <n v="11"/>
    <m/>
    <x v="79"/>
    <x v="3"/>
    <m/>
    <m/>
    <x v="3"/>
  </r>
  <r>
    <s v="SPX636"/>
    <s v="SAO PAULO"/>
    <s v="Q4"/>
    <n v="11"/>
    <m/>
    <x v="79"/>
    <x v="3"/>
    <m/>
    <m/>
    <x v="3"/>
  </r>
  <r>
    <s v="SLSPCG07"/>
    <s v="SAO PAULO"/>
    <s v="Q4"/>
    <n v="11"/>
    <m/>
    <x v="79"/>
    <x v="3"/>
    <m/>
    <m/>
    <x v="3"/>
  </r>
  <r>
    <s v="SLSPJQ14"/>
    <s v="SAO PAULO"/>
    <s v="Q4"/>
    <n v="11"/>
    <m/>
    <x v="79"/>
    <x v="3"/>
    <m/>
    <m/>
    <x v="3"/>
  </r>
  <r>
    <s v="SLSPPZ11"/>
    <s v="SAO PAULO"/>
    <s v="Q4"/>
    <n v="11"/>
    <m/>
    <x v="79"/>
    <x v="3"/>
    <m/>
    <m/>
    <x v="3"/>
  </r>
  <r>
    <s v="SLSPBE06"/>
    <s v="SAO PAULO"/>
    <s v="Q1"/>
    <n v="11"/>
    <m/>
    <x v="79"/>
    <x v="3"/>
    <m/>
    <m/>
    <x v="2"/>
  </r>
  <r>
    <s v="SLSPLP01"/>
    <s v="SAO PAULO"/>
    <s v="Q2"/>
    <n v="11"/>
    <m/>
    <x v="79"/>
    <x v="3"/>
    <m/>
    <m/>
    <x v="1"/>
  </r>
  <r>
    <s v="SLSPSR02"/>
    <s v="SAO PAULO"/>
    <s v="Q1"/>
    <n v="11"/>
    <m/>
    <x v="79"/>
    <x v="3"/>
    <m/>
    <m/>
    <x v="2"/>
  </r>
  <r>
    <s v="SLSPSR03"/>
    <s v="SAO PAULO"/>
    <s v="Q1"/>
    <n v="11"/>
    <m/>
    <x v="79"/>
    <x v="3"/>
    <m/>
    <m/>
    <x v="2"/>
  </r>
  <r>
    <s v="SLSPSU02"/>
    <s v="SAO PAULO"/>
    <s v="Q1"/>
    <n v="11"/>
    <m/>
    <x v="79"/>
    <x v="3"/>
    <m/>
    <m/>
    <x v="2"/>
  </r>
  <r>
    <s v="SLSPSU06"/>
    <s v="SAO PAULO"/>
    <s v="Q1"/>
    <n v="11"/>
    <m/>
    <x v="79"/>
    <x v="3"/>
    <m/>
    <m/>
    <x v="2"/>
  </r>
  <r>
    <s v="SLSPRE17"/>
    <s v="SAO PAULO"/>
    <s v="Q4"/>
    <n v="11"/>
    <m/>
    <x v="79"/>
    <x v="3"/>
    <m/>
    <m/>
    <x v="3"/>
  </r>
  <r>
    <s v="SLSPTR01"/>
    <s v="SAO PAULO"/>
    <s v="Q1"/>
    <n v="11"/>
    <m/>
    <x v="79"/>
    <x v="3"/>
    <m/>
    <m/>
    <x v="2"/>
  </r>
  <r>
    <s v="SPIB65"/>
    <s v="SAO PAULO"/>
    <s v="Q3"/>
    <n v="11"/>
    <m/>
    <x v="79"/>
    <x v="3"/>
    <m/>
    <m/>
    <x v="4"/>
  </r>
  <r>
    <s v="SLSPTC05"/>
    <s v="SAO PAULO"/>
    <s v="Q2"/>
    <n v="11"/>
    <m/>
    <x v="79"/>
    <x v="3"/>
    <m/>
    <m/>
    <x v="1"/>
  </r>
  <r>
    <s v="SLSPVD02"/>
    <s v="SAO PAULO"/>
    <s v="Q1"/>
    <n v="11"/>
    <m/>
    <x v="79"/>
    <x v="3"/>
    <m/>
    <m/>
    <x v="2"/>
  </r>
  <r>
    <s v="SLSPJN11"/>
    <s v="SAO PAULO"/>
    <s v="Q3"/>
    <n v="11"/>
    <m/>
    <x v="79"/>
    <x v="3"/>
    <m/>
    <m/>
    <x v="4"/>
  </r>
  <r>
    <s v="SLSPVG01"/>
    <s v="SAO PAULO"/>
    <s v="Q2"/>
    <n v="11"/>
    <m/>
    <x v="79"/>
    <x v="3"/>
    <m/>
    <m/>
    <x v="1"/>
  </r>
  <r>
    <s v="SLSPVL01"/>
    <s v="SAO PAULO"/>
    <s v="Q2"/>
    <n v="11"/>
    <m/>
    <x v="79"/>
    <x v="3"/>
    <m/>
    <m/>
    <x v="1"/>
  </r>
  <r>
    <s v="SLSPVR01"/>
    <s v="SAO PAULO"/>
    <s v="Q1"/>
    <n v="11"/>
    <m/>
    <x v="79"/>
    <x v="3"/>
    <m/>
    <m/>
    <x v="2"/>
  </r>
  <r>
    <s v="SLSPVR02"/>
    <s v="SAO PAULO"/>
    <s v="Q1"/>
    <n v="11"/>
    <m/>
    <x v="79"/>
    <x v="3"/>
    <m/>
    <m/>
    <x v="2"/>
  </r>
  <r>
    <s v="SLSPVR03"/>
    <s v="SAO PAULO"/>
    <s v="Q1"/>
    <n v="11"/>
    <m/>
    <x v="79"/>
    <x v="3"/>
    <m/>
    <m/>
    <x v="2"/>
  </r>
  <r>
    <s v="SLSPRT06"/>
    <s v="SAO PAULO"/>
    <s v="Q2"/>
    <n v="11"/>
    <m/>
    <x v="79"/>
    <x v="3"/>
    <m/>
    <m/>
    <x v="1"/>
  </r>
  <r>
    <s v="SLSPST12"/>
    <s v="SAO PAULO"/>
    <s v="Q2"/>
    <n v="11"/>
    <m/>
    <x v="79"/>
    <x v="3"/>
    <m/>
    <m/>
    <x v="1"/>
  </r>
  <r>
    <s v="SLSPVR07"/>
    <s v="SAO PAULO"/>
    <s v="Q1"/>
    <n v="11"/>
    <m/>
    <x v="79"/>
    <x v="3"/>
    <m/>
    <m/>
    <x v="2"/>
  </r>
  <r>
    <s v="SLSPVG09"/>
    <s v="SAO PAULO"/>
    <s v="Q2"/>
    <n v="11"/>
    <m/>
    <x v="79"/>
    <x v="3"/>
    <m/>
    <m/>
    <x v="1"/>
  </r>
  <r>
    <s v="SPVM28"/>
    <s v="SAO PAULO"/>
    <s v="Q4"/>
    <n v="11"/>
    <m/>
    <x v="79"/>
    <x v="3"/>
    <m/>
    <m/>
    <x v="3"/>
  </r>
  <r>
    <s v="SLSPVA17"/>
    <s v="SAO PAULO"/>
    <s v="Q3"/>
    <n v="11"/>
    <m/>
    <x v="79"/>
    <x v="3"/>
    <m/>
    <m/>
    <x v="4"/>
  </r>
  <r>
    <s v="SLSPVA18"/>
    <s v="SAO PAULO"/>
    <s v="Q3"/>
    <n v="11"/>
    <m/>
    <x v="79"/>
    <x v="3"/>
    <m/>
    <m/>
    <x v="4"/>
  </r>
  <r>
    <s v="SP2215"/>
    <s v="SAO PAULO"/>
    <s v="Q3"/>
    <n v="11"/>
    <m/>
    <x v="79"/>
    <x v="3"/>
    <m/>
    <m/>
    <x v="4"/>
  </r>
  <r>
    <s v="SLSPSM48"/>
    <s v="SAO PAULO"/>
    <s v="Q3"/>
    <n v="11"/>
    <m/>
    <x v="79"/>
    <x v="3"/>
    <m/>
    <m/>
    <x v="4"/>
  </r>
  <r>
    <s v="SP2536"/>
    <s v="SAO PAULO"/>
    <s v="Q3"/>
    <n v="11"/>
    <m/>
    <x v="79"/>
    <x v="3"/>
    <m/>
    <m/>
    <x v="4"/>
  </r>
  <r>
    <s v="SPX554"/>
    <s v="SAO PAULO"/>
    <s v="Q4"/>
    <n v="11"/>
    <m/>
    <x v="79"/>
    <x v="3"/>
    <m/>
    <m/>
    <x v="3"/>
  </r>
  <r>
    <s v="INCT01"/>
    <s v="ITANHAEM"/>
    <s v="STS"/>
    <n v="13"/>
    <m/>
    <x v="79"/>
    <x v="3"/>
    <m/>
    <m/>
    <x v="5"/>
  </r>
  <r>
    <s v="INJE02"/>
    <s v="ITANHAEM"/>
    <s v="STS"/>
    <n v="13"/>
    <m/>
    <x v="79"/>
    <x v="3"/>
    <m/>
    <m/>
    <x v="5"/>
  </r>
  <r>
    <s v="PGJM01"/>
    <s v="PRAIA GRANDE"/>
    <s v="STS"/>
    <n v="13"/>
    <m/>
    <x v="79"/>
    <x v="3"/>
    <m/>
    <m/>
    <x v="5"/>
  </r>
  <r>
    <s v="SI3005"/>
    <s v="SANTOS"/>
    <s v="STS"/>
    <n v="13"/>
    <m/>
    <x v="79"/>
    <x v="3"/>
    <m/>
    <m/>
    <x v="5"/>
  </r>
  <r>
    <s v="SP7318"/>
    <s v="ATIBAIA"/>
    <s v="JAI"/>
    <s v="JAI"/>
    <m/>
    <x v="79"/>
    <x v="3"/>
    <m/>
    <m/>
    <x v="6"/>
  </r>
  <r>
    <s v="SP7316"/>
    <s v="ATIBAIA"/>
    <s v="JAI"/>
    <s v="JAI"/>
    <m/>
    <x v="79"/>
    <x v="3"/>
    <m/>
    <m/>
    <x v="6"/>
  </r>
  <r>
    <s v="SLSPBU05"/>
    <s v="SAO PAULO"/>
    <s v="Q4"/>
    <n v="11"/>
    <m/>
    <x v="79"/>
    <x v="3"/>
    <m/>
    <m/>
    <x v="3"/>
  </r>
  <r>
    <s v="SBMN04"/>
    <s v="SAO BERNARDO DO CAMPO"/>
    <s v="Q2"/>
    <n v="11"/>
    <m/>
    <x v="79"/>
    <x v="3"/>
    <m/>
    <m/>
    <x v="1"/>
  </r>
  <r>
    <s v="SP6241"/>
    <s v="SALTO"/>
    <s v="Q2"/>
    <n v="11"/>
    <m/>
    <x v="79"/>
    <x v="3"/>
    <m/>
    <m/>
    <x v="1"/>
  </r>
  <r>
    <s v="SLSAHM02"/>
    <s v="SANTO ANDRE"/>
    <s v="Q2"/>
    <n v="11"/>
    <m/>
    <x v="79"/>
    <x v="3"/>
    <m/>
    <m/>
    <x v="1"/>
  </r>
  <r>
    <s v="SLSPIB61"/>
    <s v="SAO PAULO"/>
    <s v="Q3"/>
    <n v="11"/>
    <m/>
    <x v="79"/>
    <x v="3"/>
    <m/>
    <m/>
    <x v="4"/>
  </r>
  <r>
    <s v="SLSPIB70"/>
    <s v="SAO PAULO"/>
    <s v="Q3"/>
    <n v="11"/>
    <m/>
    <x v="79"/>
    <x v="3"/>
    <m/>
    <m/>
    <x v="4"/>
  </r>
  <r>
    <s v="SLSPLP26"/>
    <s v="SAO PAULO"/>
    <s v="Q2"/>
    <n v="11"/>
    <m/>
    <x v="79"/>
    <x v="3"/>
    <m/>
    <m/>
    <x v="1"/>
  </r>
  <r>
    <s v="SLSPCB30"/>
    <s v="SAO PAULO"/>
    <s v="Q3"/>
    <n v="11"/>
    <m/>
    <x v="79"/>
    <x v="3"/>
    <m/>
    <m/>
    <x v="4"/>
  </r>
  <r>
    <s v="SLSPCB31"/>
    <s v="SAO PAULO"/>
    <s v="Q3"/>
    <n v="11"/>
    <m/>
    <x v="79"/>
    <x v="3"/>
    <m/>
    <m/>
    <x v="4"/>
  </r>
  <r>
    <s v="SPX588"/>
    <s v="SAO PAULO"/>
    <s v="Q4"/>
    <n v="11"/>
    <m/>
    <x v="79"/>
    <x v="3"/>
    <m/>
    <m/>
    <x v="3"/>
  </r>
  <r>
    <s v="SPX550"/>
    <s v="SAO PAULO"/>
    <s v="Q4"/>
    <n v="11"/>
    <m/>
    <x v="79"/>
    <x v="3"/>
    <m/>
    <m/>
    <x v="3"/>
  </r>
  <r>
    <s v="SPX637"/>
    <s v="SAO PAULO"/>
    <s v="Q4"/>
    <n v="11"/>
    <m/>
    <x v="79"/>
    <x v="3"/>
    <m/>
    <m/>
    <x v="3"/>
  </r>
  <r>
    <s v="SPX565"/>
    <s v="SAO PAULO"/>
    <s v="Q4"/>
    <n v="11"/>
    <m/>
    <x v="79"/>
    <x v="3"/>
    <m/>
    <m/>
    <x v="3"/>
  </r>
  <r>
    <s v="SPX513"/>
    <s v="SAO PAULO"/>
    <s v="Q4"/>
    <n v="11"/>
    <m/>
    <x v="79"/>
    <x v="3"/>
    <m/>
    <m/>
    <x v="3"/>
  </r>
  <r>
    <s v="SPX638"/>
    <s v="SAO PAULO"/>
    <s v="Q4"/>
    <n v="11"/>
    <m/>
    <x v="79"/>
    <x v="3"/>
    <m/>
    <m/>
    <x v="3"/>
  </r>
  <r>
    <s v="SI3025"/>
    <s v="SANTOS"/>
    <s v="STS"/>
    <n v="13"/>
    <m/>
    <x v="79"/>
    <x v="3"/>
    <m/>
    <m/>
    <x v="5"/>
  </r>
  <r>
    <s v="ATFD03"/>
    <s v="ATIBAIA"/>
    <s v="JAI"/>
    <s v="JAI"/>
    <m/>
    <x v="79"/>
    <x v="3"/>
    <m/>
    <m/>
    <x v="6"/>
  </r>
  <r>
    <s v="SLSPPH08"/>
    <s v="SAO PAULO"/>
    <s v="Q4"/>
    <n v="11"/>
    <m/>
    <x v="79"/>
    <x v="3"/>
    <m/>
    <m/>
    <x v="3"/>
  </r>
  <r>
    <s v="BABMW01"/>
    <s v="BALBINOS"/>
    <s v="BRU"/>
    <n v="14"/>
    <m/>
    <x v="79"/>
    <x v="3"/>
    <m/>
    <m/>
    <x v="7"/>
  </r>
  <r>
    <s v="SP8080"/>
    <s v="SAO BERNARDO DO CAMPO"/>
    <s v="Q2"/>
    <n v="11"/>
    <m/>
    <x v="79"/>
    <x v="3"/>
    <m/>
    <m/>
    <x v="1"/>
  </r>
  <r>
    <s v="SLSPCB23"/>
    <s v="SAO PAULO"/>
    <s v="Q3"/>
    <n v="11"/>
    <m/>
    <x v="79"/>
    <x v="3"/>
    <m/>
    <m/>
    <x v="4"/>
  </r>
  <r>
    <s v="SLSPLI02"/>
    <s v="SAO PAULO"/>
    <s v="Q2"/>
    <n v="11"/>
    <m/>
    <x v="79"/>
    <x v="3"/>
    <m/>
    <m/>
    <x v="1"/>
  </r>
  <r>
    <s v="SLSPLP08"/>
    <s v="SAO PAULO"/>
    <s v="Q2"/>
    <n v="11"/>
    <m/>
    <x v="79"/>
    <x v="3"/>
    <m/>
    <m/>
    <x v="1"/>
  </r>
  <r>
    <s v="SLSPSU01"/>
    <s v="SAO PAULO"/>
    <s v="Q1"/>
    <n v="11"/>
    <m/>
    <x v="79"/>
    <x v="3"/>
    <m/>
    <m/>
    <x v="2"/>
  </r>
  <r>
    <s v="SLSPPZ04"/>
    <s v="SAO PAULO"/>
    <s v="Q2"/>
    <n v="11"/>
    <m/>
    <x v="79"/>
    <x v="3"/>
    <m/>
    <m/>
    <x v="1"/>
  </r>
  <r>
    <s v="SLSPPZ08"/>
    <s v="SAO PAULO"/>
    <s v="Q2"/>
    <n v="11"/>
    <m/>
    <x v="79"/>
    <x v="3"/>
    <m/>
    <m/>
    <x v="1"/>
  </r>
  <r>
    <s v="APCT02"/>
    <s v="APARECIDA"/>
    <s v="SJC"/>
    <n v="12"/>
    <m/>
    <x v="79"/>
    <x v="3"/>
    <m/>
    <m/>
    <x v="0"/>
  </r>
  <r>
    <s v="APCT03"/>
    <s v="APARECIDA"/>
    <s v="SJC"/>
    <n v="12"/>
    <m/>
    <x v="79"/>
    <x v="3"/>
    <m/>
    <m/>
    <x v="0"/>
  </r>
  <r>
    <s v="SI2716"/>
    <s v="APARECIDA"/>
    <s v="SJC"/>
    <n v="12"/>
    <m/>
    <x v="79"/>
    <x v="3"/>
    <m/>
    <m/>
    <x v="0"/>
  </r>
  <r>
    <s v="KREA01"/>
    <s v="AREIAS"/>
    <s v="SJC"/>
    <n v="12"/>
    <m/>
    <x v="79"/>
    <x v="3"/>
    <m/>
    <m/>
    <x v="0"/>
  </r>
  <r>
    <s v="CGMG01"/>
    <s v="CARAGUATATUBA"/>
    <s v="SJC"/>
    <n v="12"/>
    <m/>
    <x v="79"/>
    <x v="3"/>
    <m/>
    <m/>
    <x v="0"/>
  </r>
  <r>
    <s v="CGRO01"/>
    <s v="CARAGUATATUBA"/>
    <s v="SJC"/>
    <n v="12"/>
    <m/>
    <x v="79"/>
    <x v="3"/>
    <m/>
    <m/>
    <x v="0"/>
  </r>
  <r>
    <s v="CGTB01"/>
    <s v="CARAGUATATUBA"/>
    <s v="SJC"/>
    <n v="12"/>
    <m/>
    <x v="79"/>
    <x v="3"/>
    <m/>
    <m/>
    <x v="0"/>
  </r>
  <r>
    <s v="CGTT03"/>
    <s v="CARAGUATATUBA"/>
    <s v="SJC"/>
    <n v="12"/>
    <m/>
    <x v="79"/>
    <x v="3"/>
    <m/>
    <m/>
    <x v="0"/>
  </r>
  <r>
    <s v="CGEN02"/>
    <s v="CARAGUATATUBA"/>
    <s v="SJC"/>
    <n v="12"/>
    <m/>
    <x v="79"/>
    <x v="3"/>
    <m/>
    <m/>
    <x v="0"/>
  </r>
  <r>
    <s v="SI2118"/>
    <s v="CARAGUATATUBA"/>
    <s v="SJC"/>
    <n v="12"/>
    <m/>
    <x v="79"/>
    <x v="3"/>
    <m/>
    <m/>
    <x v="0"/>
  </r>
  <r>
    <s v="CCSJ01"/>
    <s v="CACHOEIRA PAULISTA"/>
    <s v="SJC"/>
    <n v="12"/>
    <m/>
    <x v="79"/>
    <x v="3"/>
    <m/>
    <m/>
    <x v="0"/>
  </r>
  <r>
    <s v="CCSJ02"/>
    <s v="CACHOEIRA PAULISTA"/>
    <s v="SJC"/>
    <n v="12"/>
    <m/>
    <x v="79"/>
    <x v="3"/>
    <m/>
    <m/>
    <x v="0"/>
  </r>
  <r>
    <s v="CJTT01"/>
    <s v="CAMPOS DO JORDAO"/>
    <s v="SJC"/>
    <n v="12"/>
    <m/>
    <x v="79"/>
    <x v="3"/>
    <m/>
    <m/>
    <x v="0"/>
  </r>
  <r>
    <s v="CJBV03"/>
    <s v="CAMPOS DO JORDAO"/>
    <s v="SJC"/>
    <n v="12"/>
    <m/>
    <x v="79"/>
    <x v="3"/>
    <m/>
    <m/>
    <x v="0"/>
  </r>
  <r>
    <s v="CVSJ01"/>
    <s v="CACAPAVA"/>
    <s v="SJC"/>
    <n v="12"/>
    <m/>
    <x v="79"/>
    <x v="3"/>
    <m/>
    <m/>
    <x v="0"/>
  </r>
  <r>
    <s v="CZRM01"/>
    <s v="CRUZEIRO"/>
    <s v="SJC"/>
    <n v="12"/>
    <m/>
    <x v="79"/>
    <x v="3"/>
    <m/>
    <m/>
    <x v="0"/>
  </r>
  <r>
    <s v="KACT01"/>
    <s v="CUNHA"/>
    <s v="SJC"/>
    <n v="12"/>
    <m/>
    <x v="79"/>
    <x v="3"/>
    <m/>
    <m/>
    <x v="0"/>
  </r>
  <r>
    <s v="GTSJ01"/>
    <s v="GUARATINGUETA"/>
    <s v="SJC"/>
    <n v="12"/>
    <m/>
    <x v="79"/>
    <x v="3"/>
    <m/>
    <m/>
    <x v="0"/>
  </r>
  <r>
    <s v="GTRD01"/>
    <s v="GUARATINGUETA"/>
    <s v="SJC"/>
    <n v="12"/>
    <m/>
    <x v="79"/>
    <x v="3"/>
    <m/>
    <m/>
    <x v="0"/>
  </r>
  <r>
    <s v="SI2707"/>
    <s v="GUARATINGUETA"/>
    <s v="SJC"/>
    <n v="12"/>
    <m/>
    <x v="79"/>
    <x v="3"/>
    <m/>
    <m/>
    <x v="0"/>
  </r>
  <r>
    <s v="SI2646"/>
    <s v="PINDAMONHANGABA"/>
    <s v="SJC"/>
    <n v="12"/>
    <m/>
    <x v="79"/>
    <x v="3"/>
    <m/>
    <m/>
    <x v="0"/>
  </r>
  <r>
    <s v="SI2641"/>
    <s v="PINDAMONHANGABA"/>
    <s v="SJC"/>
    <n v="12"/>
    <m/>
    <x v="79"/>
    <x v="3"/>
    <m/>
    <m/>
    <x v="0"/>
  </r>
  <r>
    <s v="SI2648"/>
    <s v="PINDAMONHANGABA"/>
    <s v="SJC"/>
    <n v="12"/>
    <m/>
    <x v="79"/>
    <x v="3"/>
    <m/>
    <m/>
    <x v="0"/>
  </r>
  <r>
    <s v="SI2665"/>
    <s v="PINDAMONHANGABA"/>
    <s v="SJC"/>
    <n v="12"/>
    <m/>
    <x v="79"/>
    <x v="3"/>
    <m/>
    <m/>
    <x v="0"/>
  </r>
  <r>
    <s v="SI2311"/>
    <s v="SAO JOSE DOS CAMPOS"/>
    <s v="SJC"/>
    <n v="12"/>
    <m/>
    <x v="79"/>
    <x v="3"/>
    <m/>
    <m/>
    <x v="0"/>
  </r>
  <r>
    <s v="SI2322"/>
    <s v="SAO JOSE DOS CAMPOS"/>
    <s v="SJC"/>
    <n v="12"/>
    <m/>
    <x v="79"/>
    <x v="3"/>
    <m/>
    <m/>
    <x v="0"/>
  </r>
  <r>
    <s v="ASJC01"/>
    <s v="SAO JOSE DOS CAMPOS"/>
    <s v="SJC"/>
    <n v="12"/>
    <m/>
    <x v="79"/>
    <x v="3"/>
    <m/>
    <m/>
    <x v="0"/>
  </r>
  <r>
    <s v="SI2357"/>
    <s v="SAO JOSE DOS CAMPOS"/>
    <s v="SJC"/>
    <n v="12"/>
    <m/>
    <x v="79"/>
    <x v="3"/>
    <m/>
    <m/>
    <x v="0"/>
  </r>
  <r>
    <s v="SI2363"/>
    <s v="SAO JOSE DOS CAMPOS"/>
    <s v="SJC"/>
    <n v="12"/>
    <m/>
    <x v="79"/>
    <x v="3"/>
    <m/>
    <m/>
    <x v="0"/>
  </r>
  <r>
    <s v="SI2901"/>
    <s v="SAO JOSE DOS CAMPOS"/>
    <s v="SJC"/>
    <n v="12"/>
    <m/>
    <x v="79"/>
    <x v="3"/>
    <m/>
    <m/>
    <x v="0"/>
  </r>
  <r>
    <s v="SI2910"/>
    <s v="SAO JOSE DOS CAMPOS"/>
    <s v="SJC"/>
    <n v="12"/>
    <m/>
    <x v="79"/>
    <x v="3"/>
    <m/>
    <m/>
    <x v="0"/>
  </r>
  <r>
    <s v="SI2918"/>
    <s v="SAO JOSE DOS CAMPOS"/>
    <s v="SJC"/>
    <n v="12"/>
    <m/>
    <x v="79"/>
    <x v="3"/>
    <m/>
    <m/>
    <x v="0"/>
  </r>
  <r>
    <s v="SXPTRP"/>
    <s v="SAO SEBASTIAO"/>
    <s v="SJC"/>
    <n v="12"/>
    <m/>
    <x v="79"/>
    <x v="3"/>
    <m/>
    <m/>
    <x v="0"/>
  </r>
  <r>
    <s v="SI2808"/>
    <s v="TAUBATE"/>
    <s v="SJC"/>
    <n v="12"/>
    <m/>
    <x v="79"/>
    <x v="3"/>
    <m/>
    <m/>
    <x v="0"/>
  </r>
  <r>
    <s v="SI2817"/>
    <s v="TAUBATE"/>
    <s v="SJC"/>
    <n v="12"/>
    <m/>
    <x v="79"/>
    <x v="3"/>
    <m/>
    <m/>
    <x v="0"/>
  </r>
  <r>
    <s v="SI2818"/>
    <s v="TAUBATE"/>
    <s v="SJC"/>
    <n v="12"/>
    <m/>
    <x v="79"/>
    <x v="3"/>
    <m/>
    <m/>
    <x v="0"/>
  </r>
  <r>
    <s v="SI2821"/>
    <s v="TAUBATE"/>
    <s v="SJC"/>
    <n v="12"/>
    <m/>
    <x v="79"/>
    <x v="3"/>
    <m/>
    <m/>
    <x v="0"/>
  </r>
  <r>
    <s v="SI2819"/>
    <s v="TAUBATE"/>
    <s v="SJC"/>
    <n v="12"/>
    <m/>
    <x v="79"/>
    <x v="3"/>
    <m/>
    <m/>
    <x v="0"/>
  </r>
  <r>
    <s v="SI2517"/>
    <s v="UBATUBA"/>
    <s v="SJC"/>
    <n v="12"/>
    <m/>
    <x v="79"/>
    <x v="3"/>
    <m/>
    <m/>
    <x v="0"/>
  </r>
  <r>
    <s v="SI2528"/>
    <s v="UBATUBA"/>
    <s v="SJC"/>
    <n v="12"/>
    <m/>
    <x v="79"/>
    <x v="3"/>
    <m/>
    <m/>
    <x v="0"/>
  </r>
  <r>
    <s v="SI2530"/>
    <s v="UBATUBA"/>
    <s v="SJC"/>
    <n v="12"/>
    <m/>
    <x v="79"/>
    <x v="3"/>
    <m/>
    <m/>
    <x v="0"/>
  </r>
  <r>
    <s v="SI2533"/>
    <s v="UBATUBA"/>
    <s v="SJC"/>
    <n v="12"/>
    <m/>
    <x v="79"/>
    <x v="3"/>
    <m/>
    <m/>
    <x v="0"/>
  </r>
  <r>
    <s v="SI2522"/>
    <s v="UBATUBA"/>
    <s v="SJC"/>
    <n v="12"/>
    <m/>
    <x v="79"/>
    <x v="3"/>
    <m/>
    <m/>
    <x v="0"/>
  </r>
  <r>
    <s v="SI2521"/>
    <s v="UBATUBA"/>
    <s v="SJC"/>
    <n v="12"/>
    <m/>
    <x v="79"/>
    <x v="3"/>
    <m/>
    <m/>
    <x v="0"/>
  </r>
  <r>
    <s v="SI2523"/>
    <s v="UBATUBA"/>
    <s v="SJC"/>
    <n v="12"/>
    <m/>
    <x v="79"/>
    <x v="3"/>
    <m/>
    <m/>
    <x v="0"/>
  </r>
  <r>
    <s v="SLSPTT03"/>
    <s v="SAO PAULO"/>
    <s v="Q1"/>
    <n v="11"/>
    <m/>
    <x v="79"/>
    <x v="3"/>
    <m/>
    <m/>
    <x v="2"/>
  </r>
  <r>
    <s v="SLSPTC02"/>
    <s v="SAO PAULO"/>
    <s v="Q2"/>
    <n v="11"/>
    <m/>
    <x v="79"/>
    <x v="3"/>
    <m/>
    <m/>
    <x v="1"/>
  </r>
  <r>
    <s v="SLSPTC03"/>
    <s v="SAO PAULO"/>
    <s v="Q2"/>
    <n v="11"/>
    <m/>
    <x v="79"/>
    <x v="3"/>
    <m/>
    <m/>
    <x v="1"/>
  </r>
  <r>
    <s v="SLSPVC01"/>
    <s v="SAO PAULO"/>
    <s v="Q1"/>
    <n v="11"/>
    <m/>
    <x v="79"/>
    <x v="3"/>
    <m/>
    <m/>
    <x v="2"/>
  </r>
  <r>
    <s v="SLSPVC03"/>
    <s v="SAO PAULO"/>
    <s v="Q1"/>
    <n v="11"/>
    <m/>
    <x v="79"/>
    <x v="3"/>
    <m/>
    <m/>
    <x v="2"/>
  </r>
  <r>
    <s v="SLSPVP01"/>
    <s v="SAO PAULO"/>
    <s v="Q1"/>
    <n v="11"/>
    <m/>
    <x v="79"/>
    <x v="3"/>
    <m/>
    <m/>
    <x v="2"/>
  </r>
  <r>
    <s v="SLSPVP02"/>
    <s v="SAO PAULO"/>
    <s v="Q1"/>
    <n v="11"/>
    <m/>
    <x v="79"/>
    <x v="3"/>
    <m/>
    <m/>
    <x v="2"/>
  </r>
  <r>
    <s v="SLSPVR05"/>
    <s v="SAO PAULO"/>
    <s v="Q1"/>
    <n v="11"/>
    <m/>
    <x v="79"/>
    <x v="3"/>
    <m/>
    <m/>
    <x v="2"/>
  </r>
  <r>
    <s v="SLSPPI04"/>
    <s v="SAO PAULO"/>
    <s v="Q2"/>
    <n v="11"/>
    <m/>
    <x v="79"/>
    <x v="3"/>
    <m/>
    <m/>
    <x v="1"/>
  </r>
  <r>
    <s v="SLSPBS05"/>
    <s v="SAO PAULO"/>
    <s v="Q2"/>
    <n v="11"/>
    <m/>
    <x v="79"/>
    <x v="3"/>
    <m/>
    <m/>
    <x v="1"/>
  </r>
  <r>
    <s v="SLSPVM19"/>
    <s v="SAO PAULO"/>
    <s v="Q4"/>
    <n v="11"/>
    <m/>
    <x v="79"/>
    <x v="3"/>
    <m/>
    <m/>
    <x v="3"/>
  </r>
  <r>
    <s v="SLSPMM24"/>
    <s v="SAO PAULO"/>
    <s v="Q3"/>
    <n v="11"/>
    <m/>
    <x v="79"/>
    <x v="3"/>
    <m/>
    <m/>
    <x v="4"/>
  </r>
  <r>
    <s v="SLSPAI22"/>
    <s v="SAO PAULO"/>
    <s v="Q3"/>
    <n v="11"/>
    <m/>
    <x v="79"/>
    <x v="3"/>
    <m/>
    <m/>
    <x v="4"/>
  </r>
  <r>
    <s v="SLSPJS35"/>
    <s v="SAO PAULO"/>
    <s v="Q3"/>
    <n v="11"/>
    <m/>
    <x v="79"/>
    <x v="3"/>
    <m/>
    <m/>
    <x v="4"/>
  </r>
  <r>
    <s v="SLSPJS37"/>
    <s v="SAO PAULO"/>
    <s v="Q3"/>
    <n v="11"/>
    <m/>
    <x v="79"/>
    <x v="3"/>
    <m/>
    <m/>
    <x v="4"/>
  </r>
  <r>
    <s v="SLSPJN39"/>
    <s v="SAO PAULO"/>
    <s v="Q3"/>
    <n v="11"/>
    <m/>
    <x v="79"/>
    <x v="3"/>
    <m/>
    <m/>
    <x v="4"/>
  </r>
  <r>
    <s v="SLSPCD20"/>
    <s v="SAO PAULO"/>
    <s v="Q3"/>
    <n v="11"/>
    <m/>
    <x v="79"/>
    <x v="3"/>
    <m/>
    <m/>
    <x v="4"/>
  </r>
  <r>
    <s v="SLSPCB34"/>
    <s v="SAO PAULO"/>
    <s v="Q3"/>
    <n v="11"/>
    <m/>
    <x v="79"/>
    <x v="3"/>
    <m/>
    <m/>
    <x v="4"/>
  </r>
  <r>
    <s v="SP1730"/>
    <s v="SAO PAULO"/>
    <s v="Q2"/>
    <n v="11"/>
    <m/>
    <x v="79"/>
    <x v="3"/>
    <m/>
    <m/>
    <x v="1"/>
  </r>
  <r>
    <s v="SI3022"/>
    <s v="SANTOS"/>
    <s v="STS"/>
    <n v="13"/>
    <m/>
    <x v="79"/>
    <x v="3"/>
    <m/>
    <m/>
    <x v="5"/>
  </r>
  <r>
    <s v="SP7321"/>
    <s v="ATIBAIA"/>
    <s v="JAI"/>
    <s v="JAI"/>
    <m/>
    <x v="79"/>
    <x v="3"/>
    <m/>
    <m/>
    <x v="6"/>
  </r>
  <r>
    <s v="BPJM01"/>
    <s v="BRAGANCA PAULISTA"/>
    <s v="JAI"/>
    <s v="JAI"/>
    <m/>
    <x v="79"/>
    <x v="3"/>
    <m/>
    <m/>
    <x v="6"/>
  </r>
  <r>
    <s v="BPSJ01"/>
    <s v="BRAGANCA PAULISTA"/>
    <s v="JAI"/>
    <s v="JAI"/>
    <m/>
    <x v="79"/>
    <x v="3"/>
    <m/>
    <m/>
    <x v="6"/>
  </r>
  <r>
    <s v="SLSPJN05"/>
    <s v="SAO PAULO"/>
    <s v="Q1"/>
    <n v="11"/>
    <m/>
    <x v="79"/>
    <x v="3"/>
    <m/>
    <m/>
    <x v="2"/>
  </r>
  <r>
    <s v="SLSPAA08"/>
    <s v="SAO PAULO"/>
    <s v="Q1"/>
    <n v="11"/>
    <m/>
    <x v="79"/>
    <x v="3"/>
    <m/>
    <m/>
    <x v="2"/>
  </r>
  <r>
    <s v="SLSPAC07"/>
    <s v="SAO PAULO"/>
    <s v="Q1"/>
    <n v="11"/>
    <m/>
    <x v="79"/>
    <x v="3"/>
    <m/>
    <m/>
    <x v="2"/>
  </r>
  <r>
    <s v="SLSPCN09"/>
    <s v="SAO PAULO"/>
    <s v="Q1"/>
    <n v="11"/>
    <m/>
    <x v="79"/>
    <x v="3"/>
    <m/>
    <m/>
    <x v="2"/>
  </r>
  <r>
    <s v="SLSPIA05"/>
    <s v="SAO PAULO"/>
    <s v="Q1"/>
    <n v="11"/>
    <m/>
    <x v="79"/>
    <x v="3"/>
    <m/>
    <m/>
    <x v="2"/>
  </r>
  <r>
    <s v="SLSPIA06"/>
    <s v="SAO PAULO"/>
    <s v="Q1"/>
    <n v="11"/>
    <m/>
    <x v="79"/>
    <x v="3"/>
    <m/>
    <m/>
    <x v="2"/>
  </r>
  <r>
    <s v="SLSPIT07"/>
    <s v="SAO PAULO"/>
    <s v="Q1"/>
    <n v="11"/>
    <m/>
    <x v="79"/>
    <x v="3"/>
    <m/>
    <m/>
    <x v="2"/>
  </r>
  <r>
    <s v="SLSPSL01"/>
    <s v="SAO PAULO"/>
    <s v="Q1"/>
    <n v="11"/>
    <m/>
    <x v="79"/>
    <x v="3"/>
    <m/>
    <m/>
    <x v="2"/>
  </r>
  <r>
    <s v="SLSPLB13"/>
    <s v="SAO PAULO"/>
    <s v="Q4"/>
    <n v="11"/>
    <m/>
    <x v="79"/>
    <x v="3"/>
    <m/>
    <m/>
    <x v="3"/>
  </r>
  <r>
    <s v="SLSPLP09"/>
    <s v="SAO PAULO"/>
    <s v="Q2"/>
    <n v="11"/>
    <m/>
    <x v="79"/>
    <x v="3"/>
    <m/>
    <m/>
    <x v="1"/>
  </r>
  <r>
    <s v="SLSPIB01"/>
    <s v="SAO PAULO"/>
    <s v="Q3"/>
    <n v="11"/>
    <m/>
    <x v="79"/>
    <x v="3"/>
    <m/>
    <m/>
    <x v="4"/>
  </r>
  <r>
    <s v="SLSPRP02"/>
    <s v="SAO PAULO"/>
    <s v="Q2"/>
    <n v="11"/>
    <m/>
    <x v="79"/>
    <x v="3"/>
    <m/>
    <m/>
    <x v="1"/>
  </r>
  <r>
    <s v="SLSPSA08"/>
    <s v="SAO PAULO"/>
    <s v="Q4"/>
    <n v="11"/>
    <m/>
    <x v="79"/>
    <x v="3"/>
    <m/>
    <m/>
    <x v="3"/>
  </r>
  <r>
    <s v="SLSPTR03"/>
    <s v="SAO PAULO"/>
    <s v="Q1"/>
    <n v="11"/>
    <m/>
    <x v="79"/>
    <x v="3"/>
    <m/>
    <m/>
    <x v="2"/>
  </r>
  <r>
    <s v="SLSPTT14"/>
    <s v="SAO PAULO"/>
    <s v="Q1"/>
    <n v="11"/>
    <m/>
    <x v="79"/>
    <x v="3"/>
    <m/>
    <m/>
    <x v="2"/>
  </r>
  <r>
    <s v="SLSPVD05"/>
    <s v="SAO PAULO"/>
    <s v="Q1"/>
    <n v="11"/>
    <m/>
    <x v="79"/>
    <x v="3"/>
    <m/>
    <m/>
    <x v="2"/>
  </r>
  <r>
    <s v="SLSPJQ22"/>
    <s v="SAO PAULO"/>
    <s v="Q3"/>
    <n v="11"/>
    <m/>
    <x v="79"/>
    <x v="3"/>
    <m/>
    <m/>
    <x v="4"/>
  </r>
  <r>
    <s v="SLSPJQ26"/>
    <s v="SAO PAULO"/>
    <s v="Q3"/>
    <n v="11"/>
    <m/>
    <x v="79"/>
    <x v="3"/>
    <m/>
    <m/>
    <x v="4"/>
  </r>
  <r>
    <s v="SLSPVM05"/>
    <s v="SAO PAULO"/>
    <s v="Q4"/>
    <n v="11"/>
    <m/>
    <x v="79"/>
    <x v="3"/>
    <m/>
    <m/>
    <x v="3"/>
  </r>
  <r>
    <s v="SLSPPZ09"/>
    <s v="SAO PAULO"/>
    <s v="Q2"/>
    <n v="11"/>
    <m/>
    <x v="79"/>
    <x v="3"/>
    <m/>
    <m/>
    <x v="1"/>
  </r>
  <r>
    <s v="SLSPVM07"/>
    <s v="SAO PAULO"/>
    <s v="Q4"/>
    <n v="11"/>
    <m/>
    <x v="79"/>
    <x v="3"/>
    <m/>
    <m/>
    <x v="3"/>
  </r>
  <r>
    <s v="SLSPVM16"/>
    <s v="SAO PAULO"/>
    <s v="Q4"/>
    <n v="11"/>
    <m/>
    <x v="79"/>
    <x v="3"/>
    <m/>
    <m/>
    <x v="3"/>
  </r>
  <r>
    <s v="SLSPVM27"/>
    <s v="SAO PAULO"/>
    <s v="Q4"/>
    <n v="11"/>
    <m/>
    <x v="79"/>
    <x v="3"/>
    <m/>
    <m/>
    <x v="3"/>
  </r>
  <r>
    <s v="AWCT01"/>
    <s v="AREALVA"/>
    <s v="BRU"/>
    <n v="14"/>
    <m/>
    <x v="79"/>
    <x v="3"/>
    <m/>
    <m/>
    <x v="7"/>
  </r>
  <r>
    <s v="AECT01"/>
    <s v="AREIOPOLIS"/>
    <s v="BRU"/>
    <n v="14"/>
    <m/>
    <x v="79"/>
    <x v="3"/>
    <m/>
    <m/>
    <x v="7"/>
  </r>
  <r>
    <s v="AERD01"/>
    <s v="AREIOPOLIS"/>
    <s v="BRU"/>
    <n v="14"/>
    <m/>
    <x v="79"/>
    <x v="3"/>
    <m/>
    <m/>
    <x v="7"/>
  </r>
  <r>
    <s v="AFRD02"/>
    <s v="AVAI"/>
    <s v="BRU"/>
    <n v="14"/>
    <m/>
    <x v="79"/>
    <x v="3"/>
    <m/>
    <m/>
    <x v="7"/>
  </r>
  <r>
    <s v="AVRD01"/>
    <s v="AVARE"/>
    <s v="BRU"/>
    <n v="14"/>
    <m/>
    <x v="79"/>
    <x v="3"/>
    <m/>
    <m/>
    <x v="7"/>
  </r>
  <r>
    <s v="AVRD02"/>
    <s v="AVARE"/>
    <s v="BRU"/>
    <n v="14"/>
    <m/>
    <x v="79"/>
    <x v="3"/>
    <m/>
    <m/>
    <x v="7"/>
  </r>
  <r>
    <s v="AVBB01"/>
    <s v="AVARE"/>
    <s v="BRU"/>
    <n v="14"/>
    <m/>
    <x v="79"/>
    <x v="3"/>
    <m/>
    <m/>
    <x v="7"/>
  </r>
  <r>
    <s v="AVCT01"/>
    <s v="AVARE"/>
    <s v="BRU"/>
    <n v="14"/>
    <m/>
    <x v="79"/>
    <x v="3"/>
    <m/>
    <m/>
    <x v="7"/>
  </r>
  <r>
    <s v="SI4170"/>
    <s v="BASTOS"/>
    <s v="BRU"/>
    <n v="14"/>
    <m/>
    <x v="79"/>
    <x v="3"/>
    <m/>
    <m/>
    <x v="7"/>
  </r>
  <r>
    <s v="BECT01"/>
    <s v="BOFETE"/>
    <s v="BRU"/>
    <n v="14"/>
    <m/>
    <x v="79"/>
    <x v="3"/>
    <m/>
    <m/>
    <x v="7"/>
  </r>
  <r>
    <s v="BKCT01"/>
    <s v="BOCAINA"/>
    <s v="BRU"/>
    <n v="14"/>
    <m/>
    <x v="79"/>
    <x v="3"/>
    <m/>
    <m/>
    <x v="7"/>
  </r>
  <r>
    <s v="BRAM01"/>
    <s v="BAURU"/>
    <s v="BRU"/>
    <n v="14"/>
    <m/>
    <x v="79"/>
    <x v="3"/>
    <m/>
    <m/>
    <x v="7"/>
  </r>
  <r>
    <s v="BRCS01"/>
    <s v="BAURU"/>
    <s v="BRU"/>
    <n v="14"/>
    <m/>
    <x v="79"/>
    <x v="3"/>
    <m/>
    <m/>
    <x v="7"/>
  </r>
  <r>
    <s v="BRJN02"/>
    <s v="BAURU"/>
    <s v="BRU"/>
    <n v="14"/>
    <m/>
    <x v="79"/>
    <x v="3"/>
    <m/>
    <m/>
    <x v="7"/>
  </r>
  <r>
    <s v="SI4190"/>
    <s v="CABRALIA PAULISTA"/>
    <s v="BRU"/>
    <n v="14"/>
    <m/>
    <x v="79"/>
    <x v="3"/>
    <m/>
    <m/>
    <x v="7"/>
  </r>
  <r>
    <s v="OUPN02"/>
    <s v="OURINHOS"/>
    <s v="BRU"/>
    <n v="14"/>
    <m/>
    <x v="79"/>
    <x v="3"/>
    <m/>
    <m/>
    <x v="7"/>
  </r>
  <r>
    <s v="KKCT01"/>
    <s v="OCAUCU"/>
    <s v="BRU"/>
    <n v="14"/>
    <m/>
    <x v="79"/>
    <x v="3"/>
    <m/>
    <m/>
    <x v="7"/>
  </r>
  <r>
    <s v="FYPLRP"/>
    <s v="PAULISTANIA"/>
    <s v="BRU"/>
    <n v="14"/>
    <m/>
    <x v="79"/>
    <x v="3"/>
    <m/>
    <m/>
    <x v="7"/>
  </r>
  <r>
    <s v="PNRD02"/>
    <s v="PEDERNEIRAS"/>
    <s v="BRU"/>
    <n v="14"/>
    <m/>
    <x v="79"/>
    <x v="3"/>
    <m/>
    <m/>
    <x v="7"/>
  </r>
  <r>
    <s v="PNCT02"/>
    <s v="PEDERNEIRAS"/>
    <s v="BRU"/>
    <n v="14"/>
    <m/>
    <x v="79"/>
    <x v="3"/>
    <m/>
    <m/>
    <x v="7"/>
  </r>
  <r>
    <s v="PMCT01"/>
    <s v="PROMISSAO"/>
    <s v="BRU"/>
    <n v="14"/>
    <m/>
    <x v="79"/>
    <x v="3"/>
    <m/>
    <m/>
    <x v="7"/>
  </r>
  <r>
    <s v="NMRD03"/>
    <s v="PARANAPANEMA"/>
    <s v="BRU"/>
    <n v="14"/>
    <m/>
    <x v="79"/>
    <x v="3"/>
    <m/>
    <m/>
    <x v="7"/>
  </r>
  <r>
    <s v="SI4080"/>
    <s v="SANTA CRUZ DO RIO PARDO"/>
    <s v="BRU"/>
    <n v="14"/>
    <m/>
    <x v="79"/>
    <x v="3"/>
    <m/>
    <m/>
    <x v="7"/>
  </r>
  <r>
    <s v="DPCT01"/>
    <s v="SAO PEDRO DO TURVO"/>
    <s v="BRU"/>
    <n v="14"/>
    <m/>
    <x v="79"/>
    <x v="3"/>
    <m/>
    <m/>
    <x v="7"/>
  </r>
  <r>
    <s v="SI4620"/>
    <s v="TAGUAI"/>
    <s v="BRU"/>
    <n v="14"/>
    <m/>
    <x v="79"/>
    <x v="3"/>
    <m/>
    <m/>
    <x v="7"/>
  </r>
  <r>
    <s v="RHCT01"/>
    <s v="TORRINHA"/>
    <s v="BRU"/>
    <n v="14"/>
    <m/>
    <x v="79"/>
    <x v="3"/>
    <m/>
    <m/>
    <x v="7"/>
  </r>
  <r>
    <s v="MIAMW02"/>
    <s v="MARILIA"/>
    <s v="BRU"/>
    <n v="14"/>
    <m/>
    <x v="79"/>
    <x v="3"/>
    <m/>
    <m/>
    <x v="7"/>
  </r>
  <r>
    <s v="BVRD01"/>
    <s v="BOITUVA"/>
    <s v="SOC"/>
    <n v="15"/>
    <m/>
    <x v="79"/>
    <x v="3"/>
    <m/>
    <m/>
    <x v="8"/>
  </r>
  <r>
    <s v="LGTV01"/>
    <s v="CESARIO LANGE"/>
    <s v="SOC"/>
    <n v="15"/>
    <m/>
    <x v="79"/>
    <x v="3"/>
    <m/>
    <m/>
    <x v="8"/>
  </r>
  <r>
    <s v="KXCT01"/>
    <s v="CAPELA DO ALTO"/>
    <s v="SOC"/>
    <n v="15"/>
    <m/>
    <x v="79"/>
    <x v="3"/>
    <m/>
    <m/>
    <x v="8"/>
  </r>
  <r>
    <s v="BOCT01"/>
    <s v="CAPAO BONITO"/>
    <s v="SOC"/>
    <n v="15"/>
    <m/>
    <x v="79"/>
    <x v="3"/>
    <m/>
    <m/>
    <x v="8"/>
  </r>
  <r>
    <s v="SI5001"/>
    <s v="SOROCABA"/>
    <s v="SOC"/>
    <n v="15"/>
    <m/>
    <x v="79"/>
    <x v="3"/>
    <m/>
    <m/>
    <x v="8"/>
  </r>
  <r>
    <s v="SI5038"/>
    <s v="SOROCABA"/>
    <s v="SOC"/>
    <n v="15"/>
    <m/>
    <x v="79"/>
    <x v="3"/>
    <m/>
    <m/>
    <x v="8"/>
  </r>
  <r>
    <s v="SI5040"/>
    <s v="SOROCABA"/>
    <s v="SOC"/>
    <n v="15"/>
    <m/>
    <x v="79"/>
    <x v="3"/>
    <m/>
    <m/>
    <x v="8"/>
  </r>
  <r>
    <s v="SI5043"/>
    <s v="SOROCABA"/>
    <s v="SOC"/>
    <n v="15"/>
    <m/>
    <x v="79"/>
    <x v="3"/>
    <m/>
    <m/>
    <x v="8"/>
  </r>
  <r>
    <s v="SI5050"/>
    <s v="SOROCABA"/>
    <s v="SOC"/>
    <n v="15"/>
    <m/>
    <x v="79"/>
    <x v="3"/>
    <m/>
    <m/>
    <x v="8"/>
  </r>
  <r>
    <s v="SI5051"/>
    <s v="SOROCABA"/>
    <s v="SOC"/>
    <n v="15"/>
    <m/>
    <x v="79"/>
    <x v="3"/>
    <m/>
    <m/>
    <x v="8"/>
  </r>
  <r>
    <s v="SI5052"/>
    <s v="SOROCABA"/>
    <s v="SOC"/>
    <n v="15"/>
    <m/>
    <x v="79"/>
    <x v="3"/>
    <m/>
    <m/>
    <x v="8"/>
  </r>
  <r>
    <s v="ORCT01"/>
    <s v="SALTO DE PIRAPORA"/>
    <s v="SOC"/>
    <n v="15"/>
    <m/>
    <x v="79"/>
    <x v="3"/>
    <m/>
    <m/>
    <x v="8"/>
  </r>
  <r>
    <s v="SI5607"/>
    <s v="TATUI"/>
    <s v="SOC"/>
    <n v="15"/>
    <m/>
    <x v="79"/>
    <x v="3"/>
    <m/>
    <m/>
    <x v="8"/>
  </r>
  <r>
    <s v="SI5104"/>
    <s v="VOTORANTIM"/>
    <s v="SOC"/>
    <n v="15"/>
    <m/>
    <x v="79"/>
    <x v="3"/>
    <m/>
    <m/>
    <x v="8"/>
  </r>
  <r>
    <s v="AIIMW01"/>
    <s v="APIAI"/>
    <s v="SOC"/>
    <n v="15"/>
    <m/>
    <x v="79"/>
    <x v="3"/>
    <m/>
    <m/>
    <x v="8"/>
  </r>
  <r>
    <s v="BDVMW01"/>
    <s v="BARRA DO TURVO"/>
    <s v="SOC"/>
    <n v="15"/>
    <m/>
    <x v="79"/>
    <x v="3"/>
    <m/>
    <m/>
    <x v="8"/>
  </r>
  <r>
    <s v="BIRI03"/>
    <s v="BATATAIS"/>
    <s v="RPO"/>
    <n v="16"/>
    <m/>
    <x v="79"/>
    <x v="3"/>
    <m/>
    <m/>
    <x v="9"/>
  </r>
  <r>
    <s v="BQCT01"/>
    <s v="BRODOWSKI"/>
    <s v="RPO"/>
    <n v="16"/>
    <m/>
    <x v="79"/>
    <x v="3"/>
    <m/>
    <m/>
    <x v="9"/>
  </r>
  <r>
    <s v="CHCT01"/>
    <s v="CRAVINHOS"/>
    <s v="RPO"/>
    <n v="16"/>
    <m/>
    <x v="79"/>
    <x v="3"/>
    <m/>
    <m/>
    <x v="9"/>
  </r>
  <r>
    <s v="FCDI01"/>
    <s v="FRANCA"/>
    <s v="RPO"/>
    <n v="16"/>
    <m/>
    <x v="79"/>
    <x v="3"/>
    <m/>
    <m/>
    <x v="9"/>
  </r>
  <r>
    <s v="FCJA01"/>
    <s v="FRANCA"/>
    <s v="RPO"/>
    <n v="16"/>
    <m/>
    <x v="79"/>
    <x v="3"/>
    <m/>
    <m/>
    <x v="9"/>
  </r>
  <r>
    <s v="FCJB01"/>
    <s v="FRANCA"/>
    <s v="RPO"/>
    <n v="16"/>
    <m/>
    <x v="79"/>
    <x v="3"/>
    <m/>
    <m/>
    <x v="9"/>
  </r>
  <r>
    <s v="FCJN01"/>
    <s v="FRANCA"/>
    <s v="RPO"/>
    <n v="16"/>
    <m/>
    <x v="79"/>
    <x v="3"/>
    <m/>
    <m/>
    <x v="9"/>
  </r>
  <r>
    <s v="FCPH01"/>
    <s v="FRANCA"/>
    <s v="RPO"/>
    <n v="16"/>
    <m/>
    <x v="79"/>
    <x v="3"/>
    <m/>
    <m/>
    <x v="9"/>
  </r>
  <r>
    <s v="FCDI02"/>
    <s v="FRANCA"/>
    <s v="RPO"/>
    <n v="16"/>
    <m/>
    <x v="79"/>
    <x v="3"/>
    <m/>
    <m/>
    <x v="9"/>
  </r>
  <r>
    <s v="FCCB01"/>
    <s v="FRANCA"/>
    <s v="RPO"/>
    <n v="16"/>
    <m/>
    <x v="79"/>
    <x v="3"/>
    <m/>
    <m/>
    <x v="9"/>
  </r>
  <r>
    <s v="FSCT01"/>
    <s v="FERNANDO PRESTES"/>
    <s v="RPO"/>
    <n v="16"/>
    <m/>
    <x v="79"/>
    <x v="3"/>
    <m/>
    <m/>
    <x v="9"/>
  </r>
  <r>
    <s v="JKCT02"/>
    <s v="JERIQUARA"/>
    <s v="RPO"/>
    <n v="16"/>
    <m/>
    <x v="79"/>
    <x v="3"/>
    <m/>
    <m/>
    <x v="9"/>
  </r>
  <r>
    <s v="MNCT01"/>
    <s v="MONTE ALTO"/>
    <s v="RPO"/>
    <n v="16"/>
    <m/>
    <x v="79"/>
    <x v="3"/>
    <m/>
    <m/>
    <x v="9"/>
  </r>
  <r>
    <s v="MTRD01"/>
    <s v="MATAO"/>
    <s v="RPO"/>
    <n v="16"/>
    <m/>
    <x v="79"/>
    <x v="3"/>
    <m/>
    <m/>
    <x v="9"/>
  </r>
  <r>
    <s v="MTIV01"/>
    <s v="MATAO"/>
    <s v="RPO"/>
    <n v="16"/>
    <m/>
    <x v="79"/>
    <x v="3"/>
    <m/>
    <m/>
    <x v="9"/>
  </r>
  <r>
    <s v="EHRDRP"/>
    <s v="PEDREGULHO"/>
    <s v="RPO"/>
    <n v="16"/>
    <m/>
    <x v="79"/>
    <x v="3"/>
    <m/>
    <m/>
    <x v="9"/>
  </r>
  <r>
    <s v="BFJA01"/>
    <s v="RIBEIRAO PRETO"/>
    <s v="RPO"/>
    <n v="16"/>
    <m/>
    <x v="79"/>
    <x v="3"/>
    <m/>
    <m/>
    <x v="9"/>
  </r>
  <r>
    <s v="RTAI01"/>
    <s v="RIBEIRAO PRETO"/>
    <s v="RPO"/>
    <n v="16"/>
    <m/>
    <x v="79"/>
    <x v="3"/>
    <m/>
    <m/>
    <x v="9"/>
  </r>
  <r>
    <s v="RTAIRP"/>
    <s v="RIBEIRAO PRETO"/>
    <s v="RPO"/>
    <n v="16"/>
    <m/>
    <x v="79"/>
    <x v="3"/>
    <m/>
    <m/>
    <x v="9"/>
  </r>
  <r>
    <s v="SLSIX680"/>
    <s v="RIBEIRAO PRETO"/>
    <s v="RPO"/>
    <n v="16"/>
    <m/>
    <x v="79"/>
    <x v="3"/>
    <m/>
    <m/>
    <x v="9"/>
  </r>
  <r>
    <s v="RECN01"/>
    <s v="RESTINGA"/>
    <s v="RPO"/>
    <n v="16"/>
    <m/>
    <x v="79"/>
    <x v="3"/>
    <m/>
    <m/>
    <x v="9"/>
  </r>
  <r>
    <s v="SEJJ02"/>
    <s v="SERTAOZINHO"/>
    <s v="RPO"/>
    <n v="16"/>
    <m/>
    <x v="79"/>
    <x v="3"/>
    <m/>
    <m/>
    <x v="9"/>
  </r>
  <r>
    <s v="OKCT02"/>
    <s v="APARECIDA D`OESTE"/>
    <s v="SRR"/>
    <n v="17"/>
    <m/>
    <x v="79"/>
    <x v="3"/>
    <m/>
    <m/>
    <x v="10"/>
  </r>
  <r>
    <s v="BSCT01"/>
    <s v="BARRETOS"/>
    <s v="SRR"/>
    <n v="17"/>
    <m/>
    <x v="79"/>
    <x v="3"/>
    <m/>
    <m/>
    <x v="10"/>
  </r>
  <r>
    <s v="SI7160"/>
    <s v="BARRETOS"/>
    <s v="SRR"/>
    <n v="17"/>
    <m/>
    <x v="79"/>
    <x v="3"/>
    <m/>
    <m/>
    <x v="10"/>
  </r>
  <r>
    <s v="SI7112"/>
    <s v="BARRETOS"/>
    <s v="SRR"/>
    <n v="17"/>
    <m/>
    <x v="79"/>
    <x v="3"/>
    <m/>
    <m/>
    <x v="10"/>
  </r>
  <r>
    <s v="SI7114"/>
    <s v="BARRETOS"/>
    <s v="SRR"/>
    <n v="17"/>
    <m/>
    <x v="79"/>
    <x v="3"/>
    <m/>
    <m/>
    <x v="10"/>
  </r>
  <r>
    <s v="KJCT01"/>
    <s v="CAJOBI"/>
    <s v="SRR"/>
    <n v="17"/>
    <m/>
    <x v="79"/>
    <x v="3"/>
    <m/>
    <m/>
    <x v="10"/>
  </r>
  <r>
    <s v="KOCT01"/>
    <s v="COLINA"/>
    <s v="SRR"/>
    <n v="17"/>
    <m/>
    <x v="79"/>
    <x v="3"/>
    <m/>
    <m/>
    <x v="10"/>
  </r>
  <r>
    <s v="KORD01"/>
    <s v="COLINA"/>
    <s v="SRR"/>
    <n v="17"/>
    <m/>
    <x v="79"/>
    <x v="3"/>
    <m/>
    <m/>
    <x v="10"/>
  </r>
  <r>
    <s v="KSCT01"/>
    <s v="CARDOSO"/>
    <s v="SRR"/>
    <n v="17"/>
    <m/>
    <x v="79"/>
    <x v="3"/>
    <m/>
    <m/>
    <x v="10"/>
  </r>
  <r>
    <s v="CXCT01"/>
    <s v="COSMORAMA"/>
    <s v="SRR"/>
    <n v="17"/>
    <m/>
    <x v="79"/>
    <x v="3"/>
    <m/>
    <m/>
    <x v="10"/>
  </r>
  <r>
    <s v="CTCT02"/>
    <s v="CATANDUVA"/>
    <s v="SRR"/>
    <n v="17"/>
    <m/>
    <x v="79"/>
    <x v="3"/>
    <m/>
    <m/>
    <x v="10"/>
  </r>
  <r>
    <s v="CTJB03"/>
    <s v="CATANDUVA"/>
    <s v="SRR"/>
    <n v="17"/>
    <m/>
    <x v="79"/>
    <x v="3"/>
    <m/>
    <m/>
    <x v="10"/>
  </r>
  <r>
    <s v="SI7465"/>
    <s v="ELISIARIO"/>
    <s v="SRR"/>
    <n v="17"/>
    <m/>
    <x v="79"/>
    <x v="3"/>
    <m/>
    <m/>
    <x v="10"/>
  </r>
  <r>
    <s v="DXEMRP"/>
    <s v="EMBAUBA"/>
    <s v="SRR"/>
    <n v="17"/>
    <m/>
    <x v="79"/>
    <x v="3"/>
    <m/>
    <m/>
    <x v="10"/>
  </r>
  <r>
    <s v="FNJA02"/>
    <s v="FERNANDOPOLIS"/>
    <s v="SRR"/>
    <n v="17"/>
    <m/>
    <x v="79"/>
    <x v="3"/>
    <m/>
    <m/>
    <x v="10"/>
  </r>
  <r>
    <s v="FNCO01"/>
    <s v="FERNANDOPOLIS"/>
    <s v="SRR"/>
    <n v="17"/>
    <m/>
    <x v="79"/>
    <x v="3"/>
    <m/>
    <m/>
    <x v="10"/>
  </r>
  <r>
    <s v="IJCT01"/>
    <s v="ITAJOBI"/>
    <s v="SRR"/>
    <n v="17"/>
    <m/>
    <x v="79"/>
    <x v="3"/>
    <m/>
    <m/>
    <x v="10"/>
  </r>
  <r>
    <s v="DFCT01"/>
    <s v="PAULO DE FARIA"/>
    <s v="SRR"/>
    <n v="17"/>
    <m/>
    <x v="79"/>
    <x v="3"/>
    <m/>
    <m/>
    <x v="10"/>
  </r>
  <r>
    <s v="FDCT01"/>
    <s v="PONTALINDA"/>
    <s v="SRR"/>
    <n v="17"/>
    <m/>
    <x v="79"/>
    <x v="3"/>
    <m/>
    <m/>
    <x v="10"/>
  </r>
  <r>
    <s v="FQCT01"/>
    <s v="SAO FRANCISCO"/>
    <s v="SRR"/>
    <n v="17"/>
    <m/>
    <x v="79"/>
    <x v="3"/>
    <m/>
    <m/>
    <x v="10"/>
  </r>
  <r>
    <s v="JPRD01"/>
    <s v="SAO JOSE DO RIO PRETO"/>
    <s v="SRR"/>
    <n v="17"/>
    <m/>
    <x v="79"/>
    <x v="3"/>
    <m/>
    <m/>
    <x v="10"/>
  </r>
  <r>
    <s v="JPCT03"/>
    <s v="SAO JOSE DO RIO PRETO"/>
    <s v="SRR"/>
    <n v="17"/>
    <m/>
    <x v="79"/>
    <x v="3"/>
    <m/>
    <m/>
    <x v="10"/>
  </r>
  <r>
    <s v="JPJA02"/>
    <s v="SAO JOSE DO RIO PRETO"/>
    <s v="SRR"/>
    <n v="17"/>
    <m/>
    <x v="79"/>
    <x v="3"/>
    <m/>
    <m/>
    <x v="10"/>
  </r>
  <r>
    <s v="AXCT01"/>
    <s v="TERRA ROXA"/>
    <s v="SRR"/>
    <n v="17"/>
    <m/>
    <x v="79"/>
    <x v="3"/>
    <m/>
    <m/>
    <x v="10"/>
  </r>
  <r>
    <s v="MDCT02"/>
    <s v="ALFREDO MARCONDES"/>
    <s v="PPE"/>
    <n v="18"/>
    <m/>
    <x v="79"/>
    <x v="3"/>
    <m/>
    <m/>
    <x v="11"/>
  </r>
  <r>
    <s v="DHCT01"/>
    <s v="AVANHANDAVA"/>
    <s v="PPE"/>
    <n v="18"/>
    <m/>
    <x v="79"/>
    <x v="3"/>
    <m/>
    <m/>
    <x v="11"/>
  </r>
  <r>
    <s v="ABCT01"/>
    <s v="ARACATUBA"/>
    <s v="PPE"/>
    <n v="18"/>
    <m/>
    <x v="79"/>
    <x v="3"/>
    <m/>
    <m/>
    <x v="11"/>
  </r>
  <r>
    <s v="ABMC01"/>
    <s v="ARACATUBA"/>
    <s v="PPE"/>
    <n v="18"/>
    <m/>
    <x v="79"/>
    <x v="3"/>
    <m/>
    <m/>
    <x v="11"/>
  </r>
  <r>
    <s v="ABRD01"/>
    <s v="ARACATUBA"/>
    <s v="PPE"/>
    <n v="18"/>
    <m/>
    <x v="79"/>
    <x v="3"/>
    <m/>
    <m/>
    <x v="11"/>
  </r>
  <r>
    <s v="ABRC01"/>
    <s v="ARACATUBA"/>
    <s v="PPE"/>
    <n v="18"/>
    <m/>
    <x v="79"/>
    <x v="3"/>
    <m/>
    <m/>
    <x v="11"/>
  </r>
  <r>
    <s v="ABBH01"/>
    <s v="ARACATUBA"/>
    <s v="PPE"/>
    <n v="18"/>
    <m/>
    <x v="79"/>
    <x v="3"/>
    <m/>
    <m/>
    <x v="11"/>
  </r>
  <r>
    <s v="ABHI01"/>
    <s v="ARACATUBA"/>
    <s v="PPE"/>
    <n v="18"/>
    <m/>
    <x v="79"/>
    <x v="3"/>
    <m/>
    <m/>
    <x v="11"/>
  </r>
  <r>
    <s v="ACAC01"/>
    <s v="ASSIS"/>
    <s v="PPE"/>
    <n v="18"/>
    <m/>
    <x v="79"/>
    <x v="3"/>
    <m/>
    <m/>
    <x v="11"/>
  </r>
  <r>
    <s v="ACVR01"/>
    <s v="ASSIS"/>
    <s v="PPE"/>
    <n v="18"/>
    <m/>
    <x v="79"/>
    <x v="3"/>
    <m/>
    <m/>
    <x v="11"/>
  </r>
  <r>
    <s v="ACAC02"/>
    <s v="ASSIS"/>
    <s v="PPE"/>
    <n v="18"/>
    <m/>
    <x v="79"/>
    <x v="3"/>
    <m/>
    <m/>
    <x v="11"/>
  </r>
  <r>
    <s v="BPPE02"/>
    <s v="PRESIDENTE PRUDENTE"/>
    <s v="PPE"/>
    <n v="18"/>
    <m/>
    <x v="79"/>
    <x v="3"/>
    <m/>
    <m/>
    <x v="11"/>
  </r>
  <r>
    <s v="QRCT01"/>
    <s v="PIQUEROBI"/>
    <s v="PPE"/>
    <n v="18"/>
    <m/>
    <x v="79"/>
    <x v="3"/>
    <m/>
    <m/>
    <x v="11"/>
  </r>
  <r>
    <s v="EPCT02"/>
    <s v="PRESIDENTE EPITACIO"/>
    <s v="PPE"/>
    <n v="18"/>
    <m/>
    <x v="79"/>
    <x v="3"/>
    <m/>
    <m/>
    <x v="11"/>
  </r>
  <r>
    <s v="QTCT01"/>
    <s v="QUATA"/>
    <s v="PPE"/>
    <n v="18"/>
    <m/>
    <x v="79"/>
    <x v="3"/>
    <m/>
    <m/>
    <x v="11"/>
  </r>
  <r>
    <s v="NCCT01"/>
    <s v="RANCHARIA"/>
    <s v="PPE"/>
    <n v="18"/>
    <m/>
    <x v="79"/>
    <x v="3"/>
    <m/>
    <m/>
    <x v="11"/>
  </r>
  <r>
    <s v="RICT01"/>
    <s v="REGENTE FEIJO"/>
    <s v="PPE"/>
    <n v="18"/>
    <m/>
    <x v="79"/>
    <x v="3"/>
    <m/>
    <m/>
    <x v="11"/>
  </r>
  <r>
    <s v="RIRD01"/>
    <s v="REGENTE FEIJO"/>
    <s v="PPE"/>
    <n v="18"/>
    <m/>
    <x v="79"/>
    <x v="3"/>
    <m/>
    <m/>
    <x v="11"/>
  </r>
  <r>
    <s v="RXCT02"/>
    <s v="ROSANA"/>
    <s v="PPE"/>
    <n v="18"/>
    <m/>
    <x v="79"/>
    <x v="3"/>
    <m/>
    <m/>
    <x v="11"/>
  </r>
  <r>
    <s v="PUAMW01"/>
    <s v="PARAPUA"/>
    <s v="PPE"/>
    <n v="18"/>
    <m/>
    <x v="79"/>
    <x v="3"/>
    <m/>
    <m/>
    <x v="11"/>
  </r>
  <r>
    <s v="AHCT01"/>
    <s v="AGUAI"/>
    <s v="PAA"/>
    <n v="19"/>
    <m/>
    <x v="79"/>
    <x v="3"/>
    <m/>
    <m/>
    <x v="12"/>
  </r>
  <r>
    <s v="AACT01"/>
    <s v="ARARAS"/>
    <s v="PAA"/>
    <n v="19"/>
    <m/>
    <x v="79"/>
    <x v="3"/>
    <m/>
    <m/>
    <x v="12"/>
  </r>
  <r>
    <s v="AMPN01"/>
    <s v="AMERICANA"/>
    <s v="PAA"/>
    <n v="19"/>
    <m/>
    <x v="79"/>
    <x v="3"/>
    <m/>
    <m/>
    <x v="12"/>
  </r>
  <r>
    <s v="CPSR01"/>
    <s v="CAMPINAS"/>
    <s v="CAS"/>
    <n v="19"/>
    <m/>
    <x v="79"/>
    <x v="3"/>
    <m/>
    <m/>
    <x v="13"/>
  </r>
  <r>
    <s v="SI9202"/>
    <s v="CAMPINAS"/>
    <s v="CAS"/>
    <n v="19"/>
    <m/>
    <x v="79"/>
    <x v="3"/>
    <m/>
    <m/>
    <x v="13"/>
  </r>
  <r>
    <s v="SI9204"/>
    <s v="CAMPINAS"/>
    <s v="CAS"/>
    <n v="19"/>
    <m/>
    <x v="79"/>
    <x v="3"/>
    <m/>
    <m/>
    <x v="13"/>
  </r>
  <r>
    <s v="SI9097"/>
    <s v="CAMPINAS"/>
    <s v="CAS"/>
    <n v="19"/>
    <m/>
    <x v="79"/>
    <x v="3"/>
    <m/>
    <m/>
    <x v="13"/>
  </r>
  <r>
    <s v="SI9128"/>
    <s v="CAMPINAS"/>
    <s v="CAS"/>
    <n v="19"/>
    <m/>
    <x v="79"/>
    <x v="3"/>
    <m/>
    <m/>
    <x v="13"/>
  </r>
  <r>
    <s v="SI9138"/>
    <s v="CAMPINAS"/>
    <s v="CAS"/>
    <n v="19"/>
    <m/>
    <x v="79"/>
    <x v="3"/>
    <m/>
    <m/>
    <x v="13"/>
  </r>
  <r>
    <s v="SI9157"/>
    <s v="CAMPINAS"/>
    <s v="CAS"/>
    <n v="19"/>
    <m/>
    <x v="79"/>
    <x v="3"/>
    <m/>
    <m/>
    <x v="13"/>
  </r>
  <r>
    <s v="SI9096"/>
    <s v="CAMPINAS"/>
    <s v="CAS"/>
    <n v="19"/>
    <m/>
    <x v="79"/>
    <x v="3"/>
    <m/>
    <m/>
    <x v="13"/>
  </r>
  <r>
    <s v="SI9098"/>
    <s v="CAMPINAS"/>
    <s v="CAS"/>
    <n v="19"/>
    <m/>
    <x v="79"/>
    <x v="3"/>
    <m/>
    <m/>
    <x v="13"/>
  </r>
  <r>
    <s v="SI9100"/>
    <s v="CAMPINAS"/>
    <s v="CAS"/>
    <n v="19"/>
    <m/>
    <x v="79"/>
    <x v="3"/>
    <m/>
    <m/>
    <x v="13"/>
  </r>
  <r>
    <s v="SI9129"/>
    <s v="CAMPINAS"/>
    <s v="CAS"/>
    <n v="19"/>
    <m/>
    <x v="79"/>
    <x v="3"/>
    <m/>
    <m/>
    <x v="13"/>
  </r>
  <r>
    <s v="SI9137"/>
    <s v="CAMPINAS"/>
    <s v="CAS"/>
    <n v="19"/>
    <m/>
    <x v="79"/>
    <x v="3"/>
    <m/>
    <m/>
    <x v="13"/>
  </r>
  <r>
    <s v="SI9139"/>
    <s v="CAMPINAS"/>
    <s v="CAS"/>
    <n v="19"/>
    <m/>
    <x v="79"/>
    <x v="3"/>
    <m/>
    <m/>
    <x v="13"/>
  </r>
  <r>
    <s v="SI9158"/>
    <s v="CAMPINAS"/>
    <s v="CAS"/>
    <n v="19"/>
    <m/>
    <x v="79"/>
    <x v="3"/>
    <m/>
    <m/>
    <x v="13"/>
  </r>
  <r>
    <s v="SI9160"/>
    <s v="CAMPINAS"/>
    <s v="CAS"/>
    <n v="19"/>
    <m/>
    <x v="79"/>
    <x v="3"/>
    <m/>
    <m/>
    <x v="13"/>
  </r>
  <r>
    <s v="SI9164"/>
    <s v="CAMPINAS"/>
    <s v="CAS"/>
    <n v="19"/>
    <m/>
    <x v="79"/>
    <x v="3"/>
    <m/>
    <m/>
    <x v="13"/>
  </r>
  <r>
    <s v="SI9166"/>
    <s v="CAMPINAS"/>
    <s v="CAS"/>
    <n v="19"/>
    <m/>
    <x v="79"/>
    <x v="3"/>
    <m/>
    <m/>
    <x v="13"/>
  </r>
  <r>
    <s v="SI9168"/>
    <s v="CAMPINAS"/>
    <s v="CAS"/>
    <n v="19"/>
    <m/>
    <x v="79"/>
    <x v="3"/>
    <m/>
    <m/>
    <x v="13"/>
  </r>
  <r>
    <s v="SI9172"/>
    <s v="CAMPINAS"/>
    <s v="CAS"/>
    <n v="19"/>
    <m/>
    <x v="79"/>
    <x v="3"/>
    <m/>
    <m/>
    <x v="13"/>
  </r>
  <r>
    <s v="SI9174"/>
    <s v="CAMPINAS"/>
    <s v="CAS"/>
    <n v="19"/>
    <m/>
    <x v="79"/>
    <x v="3"/>
    <m/>
    <m/>
    <x v="13"/>
  </r>
  <r>
    <s v="SI9178"/>
    <s v="CAMPINAS"/>
    <s v="CAS"/>
    <n v="19"/>
    <m/>
    <x v="79"/>
    <x v="3"/>
    <m/>
    <m/>
    <x v="13"/>
  </r>
  <r>
    <s v="SI9180"/>
    <s v="CAMPINAS"/>
    <s v="CAS"/>
    <n v="19"/>
    <m/>
    <x v="79"/>
    <x v="3"/>
    <m/>
    <m/>
    <x v="13"/>
  </r>
  <r>
    <s v="SI9184"/>
    <s v="CAMPINAS"/>
    <s v="CAS"/>
    <n v="19"/>
    <m/>
    <x v="79"/>
    <x v="3"/>
    <m/>
    <m/>
    <x v="13"/>
  </r>
  <r>
    <s v="SI9186"/>
    <s v="CAMPINAS"/>
    <s v="CAS"/>
    <n v="19"/>
    <m/>
    <x v="79"/>
    <x v="3"/>
    <m/>
    <m/>
    <x v="13"/>
  </r>
  <r>
    <s v="SI9190"/>
    <s v="CAMPINAS"/>
    <s v="CAS"/>
    <n v="19"/>
    <m/>
    <x v="79"/>
    <x v="3"/>
    <m/>
    <m/>
    <x v="13"/>
  </r>
  <r>
    <s v="SI9201"/>
    <s v="CAMPINAS"/>
    <s v="CAS"/>
    <n v="19"/>
    <m/>
    <x v="79"/>
    <x v="3"/>
    <m/>
    <m/>
    <x v="13"/>
  </r>
  <r>
    <s v="SI9203"/>
    <s v="CAMPINAS"/>
    <s v="CAS"/>
    <n v="19"/>
    <m/>
    <x v="79"/>
    <x v="3"/>
    <m/>
    <m/>
    <x v="13"/>
  </r>
  <r>
    <s v="DYCT01"/>
    <s v="DIVINOLANDIA"/>
    <s v="PAA"/>
    <n v="19"/>
    <m/>
    <x v="79"/>
    <x v="3"/>
    <m/>
    <m/>
    <x v="12"/>
  </r>
  <r>
    <s v="SI9257"/>
    <s v="HORTOLANDIA"/>
    <s v="CAS"/>
    <n v="19"/>
    <m/>
    <x v="79"/>
    <x v="3"/>
    <m/>
    <m/>
    <x v="13"/>
  </r>
  <r>
    <s v="SI9253"/>
    <s v="HORTOLANDIA"/>
    <s v="CAS"/>
    <n v="19"/>
    <m/>
    <x v="79"/>
    <x v="3"/>
    <m/>
    <m/>
    <x v="13"/>
  </r>
  <r>
    <s v="SI9255"/>
    <s v="HORTOLANDIA"/>
    <s v="CAS"/>
    <n v="19"/>
    <m/>
    <x v="79"/>
    <x v="3"/>
    <m/>
    <m/>
    <x v="13"/>
  </r>
  <r>
    <s v="SI9259"/>
    <s v="HORTOLANDIA"/>
    <s v="CAS"/>
    <n v="19"/>
    <m/>
    <x v="79"/>
    <x v="3"/>
    <m/>
    <m/>
    <x v="13"/>
  </r>
  <r>
    <s v="SI9701"/>
    <s v="ITIRAPINA"/>
    <s v="PAA"/>
    <n v="19"/>
    <m/>
    <x v="79"/>
    <x v="3"/>
    <m/>
    <m/>
    <x v="12"/>
  </r>
  <r>
    <s v="SI9487"/>
    <s v="JAGUARIUNA"/>
    <s v="CAS"/>
    <n v="19"/>
    <m/>
    <x v="79"/>
    <x v="3"/>
    <m/>
    <m/>
    <x v="13"/>
  </r>
  <r>
    <s v="SI9155"/>
    <s v="LOUVEIRA"/>
    <s v="CAS"/>
    <n v="19"/>
    <m/>
    <x v="79"/>
    <x v="3"/>
    <m/>
    <m/>
    <x v="13"/>
  </r>
  <r>
    <s v="LMER04"/>
    <s v="LIMEIRA"/>
    <s v="PAA"/>
    <n v="19"/>
    <m/>
    <x v="79"/>
    <x v="3"/>
    <m/>
    <m/>
    <x v="12"/>
  </r>
  <r>
    <s v="MGAR01"/>
    <s v="MOGI GUACU"/>
    <s v="CAS"/>
    <n v="19"/>
    <m/>
    <x v="79"/>
    <x v="3"/>
    <m/>
    <m/>
    <x v="13"/>
  </r>
  <r>
    <s v="SI9267"/>
    <s v="NOVA ODESSA"/>
    <s v="CAS"/>
    <n v="19"/>
    <m/>
    <x v="79"/>
    <x v="3"/>
    <m/>
    <m/>
    <x v="13"/>
  </r>
  <r>
    <s v="SI9268"/>
    <s v="NOVA ODESSA"/>
    <s v="CAS"/>
    <n v="19"/>
    <m/>
    <x v="79"/>
    <x v="3"/>
    <m/>
    <m/>
    <x v="13"/>
  </r>
  <r>
    <s v="SI9276"/>
    <s v="NOVA ODESSA"/>
    <s v="CAS"/>
    <n v="19"/>
    <m/>
    <x v="79"/>
    <x v="3"/>
    <m/>
    <m/>
    <x v="13"/>
  </r>
  <r>
    <s v="SI9464"/>
    <s v="PIRACICABA"/>
    <s v="PAA"/>
    <n v="19"/>
    <m/>
    <x v="79"/>
    <x v="3"/>
    <m/>
    <m/>
    <x v="12"/>
  </r>
  <r>
    <s v="SI9663"/>
    <s v="PIRACICABA"/>
    <s v="PAA"/>
    <n v="19"/>
    <m/>
    <x v="79"/>
    <x v="3"/>
    <m/>
    <m/>
    <x v="12"/>
  </r>
  <r>
    <s v="SI9667"/>
    <s v="PIRACICABA"/>
    <s v="PAA"/>
    <n v="19"/>
    <m/>
    <x v="79"/>
    <x v="3"/>
    <m/>
    <m/>
    <x v="12"/>
  </r>
  <r>
    <s v="SI9474"/>
    <s v="PIRACICABA"/>
    <s v="PAA"/>
    <n v="19"/>
    <m/>
    <x v="79"/>
    <x v="3"/>
    <m/>
    <m/>
    <x v="12"/>
  </r>
  <r>
    <s v="SI9475"/>
    <s v="PIRACICABA"/>
    <s v="PAA"/>
    <n v="19"/>
    <m/>
    <x v="79"/>
    <x v="3"/>
    <m/>
    <m/>
    <x v="12"/>
  </r>
  <r>
    <s v="SI9499"/>
    <s v="PIRACICABA"/>
    <s v="PAA"/>
    <n v="19"/>
    <m/>
    <x v="79"/>
    <x v="3"/>
    <m/>
    <m/>
    <x v="12"/>
  </r>
  <r>
    <s v="SI9478"/>
    <s v="PIRACICABA"/>
    <s v="PAA"/>
    <n v="19"/>
    <m/>
    <x v="79"/>
    <x v="3"/>
    <m/>
    <m/>
    <x v="12"/>
  </r>
  <r>
    <s v="SI9671"/>
    <s v="PIRACICABA"/>
    <s v="PAA"/>
    <n v="19"/>
    <m/>
    <x v="79"/>
    <x v="3"/>
    <m/>
    <m/>
    <x v="12"/>
  </r>
  <r>
    <s v="SI9672"/>
    <s v="PIRACICABA"/>
    <s v="PAA"/>
    <n v="19"/>
    <m/>
    <x v="79"/>
    <x v="3"/>
    <m/>
    <m/>
    <x v="12"/>
  </r>
  <r>
    <s v="SI9463"/>
    <s v="PIRACICABA"/>
    <s v="PAA"/>
    <n v="19"/>
    <m/>
    <x v="79"/>
    <x v="3"/>
    <m/>
    <m/>
    <x v="12"/>
  </r>
  <r>
    <s v="SI9660"/>
    <s v="PIRACICABA"/>
    <s v="PAA"/>
    <n v="19"/>
    <m/>
    <x v="79"/>
    <x v="3"/>
    <m/>
    <m/>
    <x v="12"/>
  </r>
  <r>
    <s v="SI9662"/>
    <s v="PIRACICABA"/>
    <s v="PAA"/>
    <n v="19"/>
    <m/>
    <x v="79"/>
    <x v="3"/>
    <m/>
    <m/>
    <x v="12"/>
  </r>
  <r>
    <s v="SI9288"/>
    <s v="PAULINIA"/>
    <s v="CAS"/>
    <n v="19"/>
    <m/>
    <x v="79"/>
    <x v="3"/>
    <m/>
    <m/>
    <x v="13"/>
  </r>
  <r>
    <s v="SI9279"/>
    <s v="PAULINIA"/>
    <s v="CAS"/>
    <n v="19"/>
    <m/>
    <x v="79"/>
    <x v="3"/>
    <m/>
    <m/>
    <x v="13"/>
  </r>
  <r>
    <s v="SI9282"/>
    <s v="PAULINIA"/>
    <s v="CAS"/>
    <n v="19"/>
    <m/>
    <x v="79"/>
    <x v="3"/>
    <m/>
    <m/>
    <x v="13"/>
  </r>
  <r>
    <s v="SI9280"/>
    <s v="PAULINIA"/>
    <s v="CAS"/>
    <n v="19"/>
    <m/>
    <x v="79"/>
    <x v="3"/>
    <m/>
    <m/>
    <x v="13"/>
  </r>
  <r>
    <s v="JVRD03"/>
    <s v="SAO JOAO DA BOA VISTA"/>
    <s v="PAA"/>
    <n v="19"/>
    <m/>
    <x v="79"/>
    <x v="3"/>
    <m/>
    <m/>
    <x v="12"/>
  </r>
  <r>
    <s v="SDJI01"/>
    <s v="SANTA BARBARA D`OESTE"/>
    <s v="PAA"/>
    <n v="19"/>
    <m/>
    <x v="79"/>
    <x v="3"/>
    <m/>
    <m/>
    <x v="12"/>
  </r>
  <r>
    <s v="SI9364"/>
    <s v="SANTA BARBARA D`OESTE"/>
    <s v="PAA"/>
    <n v="19"/>
    <m/>
    <x v="79"/>
    <x v="3"/>
    <m/>
    <m/>
    <x v="12"/>
  </r>
  <r>
    <s v="SI9370"/>
    <s v="SANTA BARBARA D`OESTE"/>
    <s v="PAA"/>
    <n v="19"/>
    <m/>
    <x v="79"/>
    <x v="3"/>
    <m/>
    <m/>
    <x v="12"/>
  </r>
  <r>
    <s v="SI9361"/>
    <s v="SANTA BARBARA D`OESTE"/>
    <s v="PAA"/>
    <n v="19"/>
    <m/>
    <x v="79"/>
    <x v="3"/>
    <m/>
    <m/>
    <x v="12"/>
  </r>
  <r>
    <s v="SI9358"/>
    <s v="SANTA BARBARA D`OESTE"/>
    <s v="PAA"/>
    <n v="19"/>
    <m/>
    <x v="79"/>
    <x v="3"/>
    <m/>
    <m/>
    <x v="12"/>
  </r>
  <r>
    <s v="SI9359"/>
    <s v="SANTA BARBARA D`OESTE"/>
    <s v="PAA"/>
    <n v="19"/>
    <m/>
    <x v="79"/>
    <x v="3"/>
    <m/>
    <m/>
    <x v="12"/>
  </r>
  <r>
    <s v="SI9363"/>
    <s v="SANTA BARBARA D`OESTE"/>
    <s v="PAA"/>
    <n v="19"/>
    <m/>
    <x v="79"/>
    <x v="3"/>
    <m/>
    <m/>
    <x v="12"/>
  </r>
  <r>
    <s v="SI9117"/>
    <s v="SUMARE"/>
    <s v="CAS"/>
    <n v="19"/>
    <m/>
    <x v="79"/>
    <x v="3"/>
    <m/>
    <m/>
    <x v="13"/>
  </r>
  <r>
    <s v="SI9118"/>
    <s v="SUMARE"/>
    <s v="CAS"/>
    <n v="19"/>
    <m/>
    <x v="79"/>
    <x v="3"/>
    <m/>
    <m/>
    <x v="13"/>
  </r>
  <r>
    <s v="SI9122"/>
    <s v="SUMARE"/>
    <s v="CAS"/>
    <n v="19"/>
    <m/>
    <x v="79"/>
    <x v="3"/>
    <m/>
    <m/>
    <x v="13"/>
  </r>
  <r>
    <s v="SI9124"/>
    <s v="SUMARE"/>
    <s v="CAS"/>
    <n v="19"/>
    <m/>
    <x v="79"/>
    <x v="3"/>
    <m/>
    <m/>
    <x v="13"/>
  </r>
  <r>
    <s v="SI9120"/>
    <s v="SUMARE"/>
    <s v="CAS"/>
    <n v="19"/>
    <m/>
    <x v="79"/>
    <x v="3"/>
    <m/>
    <m/>
    <x v="13"/>
  </r>
  <r>
    <s v="SP1836"/>
    <s v="SAO PAULO"/>
    <s v="Q3"/>
    <n v="11"/>
    <m/>
    <x v="79"/>
    <x v="3"/>
    <m/>
    <m/>
    <x v="4"/>
  </r>
  <r>
    <s v="SP1931"/>
    <s v="SAO PAULO"/>
    <s v="Q3"/>
    <n v="11"/>
    <m/>
    <x v="79"/>
    <x v="3"/>
    <m/>
    <m/>
    <x v="4"/>
  </r>
  <r>
    <s v="SLSPSM51"/>
    <s v="SAO PAULO"/>
    <s v="Q3"/>
    <n v="11"/>
    <m/>
    <x v="79"/>
    <x v="3"/>
    <m/>
    <m/>
    <x v="4"/>
  </r>
  <r>
    <s v="SLSPCM15"/>
    <s v="SAO PAULO"/>
    <s v="Q3"/>
    <n v="11"/>
    <m/>
    <x v="79"/>
    <x v="3"/>
    <m/>
    <m/>
    <x v="4"/>
  </r>
  <r>
    <s v="SP4414"/>
    <s v="SAO PAULO"/>
    <s v="Q2"/>
    <n v="11"/>
    <m/>
    <x v="79"/>
    <x v="3"/>
    <m/>
    <m/>
    <x v="1"/>
  </r>
  <r>
    <s v="SP4020"/>
    <s v="SAO PAULO"/>
    <s v="Q2"/>
    <n v="11"/>
    <m/>
    <x v="79"/>
    <x v="3"/>
    <m/>
    <m/>
    <x v="1"/>
  </r>
  <r>
    <s v="SI3023"/>
    <s v="SANTOS"/>
    <s v="STS"/>
    <n v="13"/>
    <m/>
    <x v="79"/>
    <x v="3"/>
    <m/>
    <m/>
    <x v="5"/>
  </r>
  <r>
    <s v="ATFD01"/>
    <s v="ATIBAIA"/>
    <s v="JAI"/>
    <s v="JAI"/>
    <m/>
    <x v="79"/>
    <x v="3"/>
    <m/>
    <m/>
    <x v="6"/>
  </r>
  <r>
    <s v="SLSPJB03"/>
    <s v="SAO PAULO"/>
    <s v="Q1"/>
    <n v="11"/>
    <m/>
    <x v="79"/>
    <x v="4"/>
    <m/>
    <m/>
    <x v="2"/>
  </r>
  <r>
    <s v="SLSPLJ06"/>
    <s v="SAO PAULO"/>
    <s v="Q1"/>
    <n v="11"/>
    <m/>
    <x v="79"/>
    <x v="4"/>
    <m/>
    <m/>
    <x v="2"/>
  </r>
  <r>
    <s v="SLSPVM31"/>
    <s v="SAO PAULO"/>
    <s v="Q4"/>
    <n v="11"/>
    <m/>
    <x v="79"/>
    <x v="4"/>
    <m/>
    <m/>
    <x v="3"/>
  </r>
  <r>
    <s v="SLSPTC11"/>
    <s v="SAO PAULO"/>
    <s v="Q2"/>
    <n v="11"/>
    <m/>
    <x v="79"/>
    <x v="4"/>
    <m/>
    <m/>
    <x v="1"/>
  </r>
  <r>
    <s v="SLSPRT07"/>
    <s v="SAO PAULO"/>
    <s v="Q2"/>
    <n v="11"/>
    <m/>
    <x v="79"/>
    <x v="4"/>
    <m/>
    <m/>
    <x v="1"/>
  </r>
  <r>
    <s v="SLSPBT08"/>
    <s v="SAO PAULO"/>
    <s v="Q2"/>
    <n v="11"/>
    <m/>
    <x v="79"/>
    <x v="4"/>
    <m/>
    <m/>
    <x v="1"/>
  </r>
  <r>
    <s v="SLSPAA10"/>
    <s v="SAO PAULO"/>
    <s v="Q1"/>
    <n v="11"/>
    <m/>
    <x v="79"/>
    <x v="4"/>
    <m/>
    <m/>
    <x v="2"/>
  </r>
  <r>
    <s v="SLSPIA08"/>
    <s v="SAO PAULO"/>
    <s v="Q1"/>
    <n v="11"/>
    <m/>
    <x v="79"/>
    <x v="4"/>
    <m/>
    <m/>
    <x v="2"/>
  </r>
  <r>
    <s v="SLSPBV04"/>
    <s v="SAO PAULO"/>
    <s v="Q4"/>
    <n v="11"/>
    <m/>
    <x v="79"/>
    <x v="4"/>
    <m/>
    <m/>
    <x v="3"/>
  </r>
  <r>
    <s v="SLSPBV06"/>
    <s v="SAO PAULO"/>
    <s v="Q4"/>
    <n v="11"/>
    <m/>
    <x v="79"/>
    <x v="4"/>
    <m/>
    <m/>
    <x v="3"/>
  </r>
  <r>
    <s v="SLSPBV07"/>
    <s v="SAO PAULO"/>
    <s v="Q4"/>
    <n v="11"/>
    <m/>
    <x v="79"/>
    <x v="4"/>
    <m/>
    <m/>
    <x v="3"/>
  </r>
  <r>
    <s v="SLSPCO06"/>
    <s v="SAO PAULO"/>
    <s v="Q4"/>
    <n v="11"/>
    <m/>
    <x v="79"/>
    <x v="4"/>
    <m/>
    <m/>
    <x v="3"/>
  </r>
  <r>
    <s v="SLSPAN04"/>
    <s v="SAO PAULO"/>
    <s v="Q2"/>
    <n v="11"/>
    <m/>
    <x v="79"/>
    <x v="4"/>
    <m/>
    <m/>
    <x v="1"/>
  </r>
  <r>
    <s v="SLSPJG04"/>
    <s v="SAO PAULO"/>
    <s v="Q2"/>
    <n v="11"/>
    <m/>
    <x v="79"/>
    <x v="4"/>
    <m/>
    <m/>
    <x v="1"/>
  </r>
  <r>
    <s v="SP3410"/>
    <s v="SAO PAULO"/>
    <s v="Q1"/>
    <n v="11"/>
    <m/>
    <x v="79"/>
    <x v="4"/>
    <m/>
    <m/>
    <x v="2"/>
  </r>
  <r>
    <s v="SLSPVG14"/>
    <s v="SAO PAULO"/>
    <s v="Q2"/>
    <n v="11"/>
    <m/>
    <x v="79"/>
    <x v="4"/>
    <m/>
    <m/>
    <x v="1"/>
  </r>
  <r>
    <s v="SLSPVG15"/>
    <s v="SAO PAULO"/>
    <s v="Q2"/>
    <n v="11"/>
    <m/>
    <x v="79"/>
    <x v="4"/>
    <m/>
    <m/>
    <x v="1"/>
  </r>
  <r>
    <s v="SP3533"/>
    <s v="SAO PAULO"/>
    <s v="Q1"/>
    <n v="11"/>
    <m/>
    <x v="79"/>
    <x v="4"/>
    <m/>
    <m/>
    <x v="2"/>
  </r>
  <r>
    <s v="SP3765"/>
    <s v="SAO PAULO"/>
    <s v="Q1"/>
    <n v="11"/>
    <m/>
    <x v="79"/>
    <x v="4"/>
    <m/>
    <m/>
    <x v="2"/>
  </r>
  <r>
    <s v="SP3865"/>
    <s v="SAO PAULO"/>
    <s v="Q1"/>
    <n v="11"/>
    <m/>
    <x v="79"/>
    <x v="4"/>
    <m/>
    <m/>
    <x v="2"/>
  </r>
  <r>
    <s v="SP3866"/>
    <s v="SAO PAULO"/>
    <s v="Q1"/>
    <n v="11"/>
    <m/>
    <x v="79"/>
    <x v="4"/>
    <m/>
    <m/>
    <x v="2"/>
  </r>
  <r>
    <s v="SP2243"/>
    <s v="SAO PAULO"/>
    <s v="Q3"/>
    <n v="11"/>
    <m/>
    <x v="79"/>
    <x v="4"/>
    <m/>
    <m/>
    <x v="4"/>
  </r>
  <r>
    <s v="SI3046"/>
    <s v="SANTOS"/>
    <s v="STS"/>
    <n v="13"/>
    <m/>
    <x v="79"/>
    <x v="4"/>
    <m/>
    <m/>
    <x v="5"/>
  </r>
  <r>
    <s v="SLSPBF12"/>
    <s v="SAO PAULO"/>
    <s v="Q4"/>
    <n v="11"/>
    <m/>
    <x v="79"/>
    <x v="4"/>
    <m/>
    <m/>
    <x v="3"/>
  </r>
  <r>
    <s v="MCJP03"/>
    <s v="MOGI DAS CRUZES"/>
    <s v="Q1"/>
    <n v="11"/>
    <m/>
    <x v="79"/>
    <x v="4"/>
    <m/>
    <m/>
    <x v="2"/>
  </r>
  <r>
    <s v="SLSPEM07"/>
    <s v="SAO PAULO"/>
    <s v="Q1"/>
    <n v="11"/>
    <m/>
    <x v="79"/>
    <x v="4"/>
    <m/>
    <m/>
    <x v="2"/>
  </r>
  <r>
    <s v="SLSPEM09"/>
    <s v="SAO PAULO"/>
    <s v="Q1"/>
    <n v="11"/>
    <m/>
    <x v="79"/>
    <x v="4"/>
    <m/>
    <m/>
    <x v="2"/>
  </r>
  <r>
    <s v="SLSPRE21"/>
    <s v="SAO PAULO"/>
    <s v="Q4"/>
    <n v="11"/>
    <m/>
    <x v="79"/>
    <x v="4"/>
    <m/>
    <m/>
    <x v="3"/>
  </r>
  <r>
    <s v="SLSPSE19"/>
    <s v="SAO PAULO"/>
    <s v="Q4"/>
    <n v="11"/>
    <m/>
    <x v="79"/>
    <x v="4"/>
    <m/>
    <m/>
    <x v="3"/>
  </r>
  <r>
    <s v="SLSPLP20"/>
    <s v="SAO PAULO"/>
    <s v="Q2"/>
    <n v="11"/>
    <m/>
    <x v="79"/>
    <x v="4"/>
    <m/>
    <m/>
    <x v="1"/>
  </r>
  <r>
    <s v="SLSPST08"/>
    <s v="SAO PAULO"/>
    <s v="Q2"/>
    <n v="11"/>
    <m/>
    <x v="79"/>
    <x v="4"/>
    <m/>
    <m/>
    <x v="1"/>
  </r>
  <r>
    <s v="SLSPMN07"/>
    <s v="SAO PAULO"/>
    <s v="Q2"/>
    <n v="11"/>
    <m/>
    <x v="79"/>
    <x v="4"/>
    <m/>
    <m/>
    <x v="1"/>
  </r>
  <r>
    <s v="SLSPPZ28"/>
    <s v="SAO PAULO"/>
    <s v="Q2"/>
    <n v="11"/>
    <m/>
    <x v="79"/>
    <x v="4"/>
    <m/>
    <m/>
    <x v="1"/>
  </r>
  <r>
    <s v="SLMCVM06"/>
    <s v="MOGI DAS CRUZES"/>
    <s v="Q1"/>
    <n v="11"/>
    <m/>
    <x v="79"/>
    <x v="4"/>
    <m/>
    <m/>
    <x v="2"/>
  </r>
  <r>
    <s v="SI3219"/>
    <s v="BERTIOGA"/>
    <s v="STS"/>
    <n v="13"/>
    <m/>
    <x v="79"/>
    <x v="4"/>
    <m/>
    <m/>
    <x v="5"/>
  </r>
  <r>
    <s v="SI3210"/>
    <s v="BERTIOGA"/>
    <s v="STS"/>
    <n v="13"/>
    <m/>
    <x v="79"/>
    <x v="4"/>
    <m/>
    <m/>
    <x v="5"/>
  </r>
  <r>
    <s v="SI3116"/>
    <s v="GUARUJA"/>
    <s v="STS"/>
    <n v="13"/>
    <m/>
    <x v="79"/>
    <x v="4"/>
    <m/>
    <m/>
    <x v="5"/>
  </r>
  <r>
    <s v="SI3122"/>
    <s v="GUARUJA"/>
    <s v="STS"/>
    <n v="13"/>
    <m/>
    <x v="79"/>
    <x v="4"/>
    <m/>
    <m/>
    <x v="5"/>
  </r>
  <r>
    <s v="ATJM01"/>
    <s v="ATIBAIA"/>
    <s v="JAI"/>
    <s v="JAI"/>
    <m/>
    <x v="79"/>
    <x v="4"/>
    <m/>
    <m/>
    <x v="6"/>
  </r>
  <r>
    <s v="ATJP01"/>
    <s v="ATIBAIA"/>
    <s v="JAI"/>
    <s v="JAI"/>
    <m/>
    <x v="79"/>
    <x v="4"/>
    <m/>
    <m/>
    <x v="6"/>
  </r>
  <r>
    <s v="IAJI01"/>
    <s v="ITATIBA"/>
    <s v="JAI"/>
    <s v="JAI"/>
    <m/>
    <x v="79"/>
    <x v="4"/>
    <m/>
    <m/>
    <x v="6"/>
  </r>
  <r>
    <s v="ICCT01"/>
    <s v="PIRACAIA"/>
    <s v="JAI"/>
    <s v="JAI"/>
    <m/>
    <x v="79"/>
    <x v="4"/>
    <m/>
    <m/>
    <x v="6"/>
  </r>
  <r>
    <s v="SLSPCI07"/>
    <s v="SAO PAULO"/>
    <s v="Q1"/>
    <n v="11"/>
    <m/>
    <x v="79"/>
    <x v="4"/>
    <m/>
    <m/>
    <x v="2"/>
  </r>
  <r>
    <s v="SLSPIA09"/>
    <s v="SAO PAULO"/>
    <s v="Q1"/>
    <n v="11"/>
    <m/>
    <x v="79"/>
    <x v="4"/>
    <m/>
    <m/>
    <x v="2"/>
  </r>
  <r>
    <s v="SLSPBV03"/>
    <s v="SAO PAULO"/>
    <s v="Q4"/>
    <n v="11"/>
    <m/>
    <x v="79"/>
    <x v="4"/>
    <m/>
    <m/>
    <x v="3"/>
  </r>
  <r>
    <s v="SLSPBV24"/>
    <s v="SAO PAULO"/>
    <s v="Q4"/>
    <n v="11"/>
    <m/>
    <x v="79"/>
    <x v="4"/>
    <m/>
    <m/>
    <x v="3"/>
  </r>
  <r>
    <s v="SLSPLJ09"/>
    <s v="SAO PAULO"/>
    <s v="Q1"/>
    <n v="11"/>
    <m/>
    <x v="79"/>
    <x v="4"/>
    <m/>
    <m/>
    <x v="2"/>
  </r>
  <r>
    <s v="SLSPCS05"/>
    <s v="SAO PAULO"/>
    <s v="Q4"/>
    <n v="11"/>
    <m/>
    <x v="79"/>
    <x v="4"/>
    <m/>
    <m/>
    <x v="3"/>
  </r>
  <r>
    <s v="SLSPCV07"/>
    <s v="SAO PAULO"/>
    <s v="Q2"/>
    <n v="11"/>
    <m/>
    <x v="79"/>
    <x v="4"/>
    <m/>
    <m/>
    <x v="1"/>
  </r>
  <r>
    <s v="SLSPFO02"/>
    <s v="SAO PAULO"/>
    <s v="Q2"/>
    <n v="11"/>
    <m/>
    <x v="79"/>
    <x v="4"/>
    <m/>
    <m/>
    <x v="1"/>
  </r>
  <r>
    <s v="SLSPJP49"/>
    <s v="SAO PAULO"/>
    <s v="Q4"/>
    <n v="11"/>
    <m/>
    <x v="79"/>
    <x v="4"/>
    <m/>
    <m/>
    <x v="3"/>
  </r>
  <r>
    <s v="SLSPSC20"/>
    <s v="SAO PAULO"/>
    <s v="Q4"/>
    <n v="11"/>
    <m/>
    <x v="79"/>
    <x v="4"/>
    <m/>
    <m/>
    <x v="3"/>
  </r>
  <r>
    <s v="SLSPVT07"/>
    <s v="SAO PAULO"/>
    <s v="Q1"/>
    <n v="11"/>
    <m/>
    <x v="79"/>
    <x v="4"/>
    <m/>
    <m/>
    <x v="2"/>
  </r>
  <r>
    <s v="SLSPCV20"/>
    <s v="SAO PAULO"/>
    <s v="Q2"/>
    <n v="11"/>
    <m/>
    <x v="79"/>
    <x v="4"/>
    <m/>
    <m/>
    <x v="1"/>
  </r>
  <r>
    <s v="SLSPCC05"/>
    <s v="SAO PAULO"/>
    <s v="Q2"/>
    <n v="11"/>
    <m/>
    <x v="79"/>
    <x v="4"/>
    <m/>
    <m/>
    <x v="1"/>
  </r>
  <r>
    <s v="SLSPCC06"/>
    <s v="SAO PAULO"/>
    <s v="Q2"/>
    <n v="11"/>
    <m/>
    <x v="79"/>
    <x v="4"/>
    <m/>
    <m/>
    <x v="1"/>
  </r>
  <r>
    <s v="SP3629"/>
    <s v="SAO PAULO"/>
    <s v="Q1"/>
    <n v="11"/>
    <m/>
    <x v="79"/>
    <x v="4"/>
    <m/>
    <m/>
    <x v="2"/>
  </r>
  <r>
    <s v="SLSPPS05"/>
    <s v="SAO PAULO"/>
    <s v="Q2"/>
    <n v="11"/>
    <m/>
    <x v="79"/>
    <x v="4"/>
    <m/>
    <m/>
    <x v="1"/>
  </r>
  <r>
    <s v="SLSPCV22"/>
    <s v="SAO PAULO"/>
    <s v="Q2"/>
    <n v="11"/>
    <m/>
    <x v="79"/>
    <x v="4"/>
    <m/>
    <m/>
    <x v="1"/>
  </r>
  <r>
    <s v="SLSPPZ19"/>
    <s v="SAO PAULO"/>
    <s v="Q2"/>
    <n v="11"/>
    <m/>
    <x v="79"/>
    <x v="4"/>
    <m/>
    <m/>
    <x v="1"/>
  </r>
  <r>
    <s v="SLSPRP07"/>
    <s v="SAO PAULO"/>
    <s v="Q2"/>
    <n v="11"/>
    <m/>
    <x v="79"/>
    <x v="4"/>
    <m/>
    <m/>
    <x v="1"/>
  </r>
  <r>
    <s v="SP4626"/>
    <s v="SAO PAULO"/>
    <s v="Q2"/>
    <n v="11"/>
    <m/>
    <x v="79"/>
    <x v="4"/>
    <m/>
    <m/>
    <x v="1"/>
  </r>
  <r>
    <s v="SI3052"/>
    <s v="SANTOS"/>
    <s v="STS"/>
    <n v="13"/>
    <m/>
    <x v="79"/>
    <x v="4"/>
    <m/>
    <m/>
    <x v="5"/>
  </r>
  <r>
    <s v="ATPD01"/>
    <s v="ATIBAIA"/>
    <s v="JAI"/>
    <s v="JAI"/>
    <m/>
    <x v="79"/>
    <x v="4"/>
    <m/>
    <m/>
    <x v="6"/>
  </r>
  <r>
    <s v="CLVT01"/>
    <s v="CAMPO LIMPO PAULISTA"/>
    <s v="JAI"/>
    <s v="JAI"/>
    <m/>
    <x v="79"/>
    <x v="4"/>
    <m/>
    <m/>
    <x v="6"/>
  </r>
  <r>
    <s v="SLSPBV05"/>
    <s v="SAO PAULO"/>
    <s v="Q4"/>
    <n v="11"/>
    <m/>
    <x v="79"/>
    <x v="4"/>
    <m/>
    <m/>
    <x v="3"/>
  </r>
  <r>
    <s v="SLSPCS04"/>
    <s v="SAO PAULO"/>
    <s v="Q4"/>
    <n v="11"/>
    <m/>
    <x v="79"/>
    <x v="4"/>
    <m/>
    <m/>
    <x v="3"/>
  </r>
  <r>
    <s v="SLSPCO04"/>
    <s v="SAO PAULO"/>
    <s v="Q2"/>
    <n v="11"/>
    <m/>
    <x v="79"/>
    <x v="4"/>
    <m/>
    <m/>
    <x v="1"/>
  </r>
  <r>
    <s v="SPJM01"/>
    <s v="SAO PAULO"/>
    <s v="Q4"/>
    <n v="11"/>
    <m/>
    <x v="79"/>
    <x v="4"/>
    <m/>
    <m/>
    <x v="3"/>
  </r>
  <r>
    <s v="SLSPSB10"/>
    <s v="SAO PAULO"/>
    <s v="Q1"/>
    <n v="11"/>
    <m/>
    <x v="79"/>
    <x v="4"/>
    <m/>
    <m/>
    <x v="2"/>
  </r>
  <r>
    <s v="SLSPJP18"/>
    <s v="SAO PAULO"/>
    <s v="Q4"/>
    <n v="11"/>
    <m/>
    <x v="79"/>
    <x v="4"/>
    <m/>
    <m/>
    <x v="3"/>
  </r>
  <r>
    <s v="SLSPJP48"/>
    <s v="SAO PAULO"/>
    <s v="Q4"/>
    <n v="11"/>
    <m/>
    <x v="79"/>
    <x v="4"/>
    <m/>
    <m/>
    <x v="3"/>
  </r>
  <r>
    <s v="SLSPPA04"/>
    <s v="SAO PAULO"/>
    <s v="Q4"/>
    <n v="11"/>
    <m/>
    <x v="79"/>
    <x v="4"/>
    <m/>
    <m/>
    <x v="3"/>
  </r>
  <r>
    <s v="SLSPRE20"/>
    <s v="SAO PAULO"/>
    <s v="Q4"/>
    <n v="11"/>
    <m/>
    <x v="79"/>
    <x v="4"/>
    <m/>
    <m/>
    <x v="3"/>
  </r>
  <r>
    <s v="SLSPSA09"/>
    <s v="SAO PAULO"/>
    <s v="Q4"/>
    <n v="11"/>
    <m/>
    <x v="79"/>
    <x v="4"/>
    <m/>
    <m/>
    <x v="3"/>
  </r>
  <r>
    <s v="SLSPSC14"/>
    <s v="SAO PAULO"/>
    <s v="Q4"/>
    <n v="11"/>
    <m/>
    <x v="79"/>
    <x v="4"/>
    <m/>
    <m/>
    <x v="3"/>
  </r>
  <r>
    <s v="SLSPAH01"/>
    <s v="SAO PAULO"/>
    <s v="Q2"/>
    <n v="11"/>
    <m/>
    <x v="79"/>
    <x v="4"/>
    <m/>
    <m/>
    <x v="1"/>
  </r>
  <r>
    <s v="SLSPPZ17"/>
    <s v="SAO PAULO"/>
    <s v="Q2"/>
    <n v="11"/>
    <m/>
    <x v="79"/>
    <x v="4"/>
    <m/>
    <m/>
    <x v="1"/>
  </r>
  <r>
    <s v="SLSPTC08"/>
    <s v="SAO PAULO"/>
    <s v="Q2"/>
    <n v="11"/>
    <m/>
    <x v="79"/>
    <x v="4"/>
    <m/>
    <m/>
    <x v="1"/>
  </r>
  <r>
    <s v="SLSPFO06"/>
    <s v="SAO PAULO"/>
    <s v="Q2"/>
    <n v="11"/>
    <m/>
    <x v="79"/>
    <x v="4"/>
    <m/>
    <m/>
    <x v="1"/>
  </r>
  <r>
    <s v="SLSPVG13"/>
    <s v="SAO PAULO"/>
    <s v="Q2"/>
    <n v="11"/>
    <m/>
    <x v="79"/>
    <x v="4"/>
    <m/>
    <m/>
    <x v="1"/>
  </r>
  <r>
    <s v="SP3616"/>
    <s v="SAO PAULO"/>
    <s v="Q1"/>
    <n v="11"/>
    <m/>
    <x v="79"/>
    <x v="4"/>
    <m/>
    <m/>
    <x v="2"/>
  </r>
  <r>
    <s v="SP3628"/>
    <s v="SAO PAULO"/>
    <s v="Q1"/>
    <n v="11"/>
    <m/>
    <x v="79"/>
    <x v="4"/>
    <m/>
    <m/>
    <x v="2"/>
  </r>
  <r>
    <s v="SP3652"/>
    <s v="SAO PAULO"/>
    <s v="Q1"/>
    <n v="11"/>
    <m/>
    <x v="79"/>
    <x v="4"/>
    <m/>
    <m/>
    <x v="2"/>
  </r>
  <r>
    <s v="SP3715"/>
    <s v="SAO PAULO"/>
    <s v="Q1"/>
    <n v="11"/>
    <m/>
    <x v="79"/>
    <x v="4"/>
    <m/>
    <m/>
    <x v="2"/>
  </r>
  <r>
    <s v="SLSPSM20"/>
    <s v="SAO PAULO"/>
    <s v="Q3"/>
    <n v="11"/>
    <m/>
    <x v="79"/>
    <x v="4"/>
    <m/>
    <m/>
    <x v="4"/>
  </r>
  <r>
    <s v="SLSPPT11"/>
    <s v="SAO PAULO"/>
    <s v="Q2"/>
    <n v="11"/>
    <m/>
    <x v="79"/>
    <x v="4"/>
    <m/>
    <m/>
    <x v="1"/>
  </r>
  <r>
    <s v="SLSPJR06"/>
    <s v="SAO PAULO"/>
    <s v="Q2"/>
    <n v="11"/>
    <m/>
    <x v="79"/>
    <x v="4"/>
    <m/>
    <m/>
    <x v="1"/>
  </r>
  <r>
    <s v="SLSPPT12"/>
    <s v="SAO PAULO"/>
    <s v="Q2"/>
    <n v="11"/>
    <m/>
    <x v="79"/>
    <x v="4"/>
    <m/>
    <m/>
    <x v="1"/>
  </r>
  <r>
    <s v="SLSPLB15"/>
    <s v="SAO PAULO"/>
    <s v="Q4"/>
    <n v="11"/>
    <m/>
    <x v="79"/>
    <x v="4"/>
    <m/>
    <m/>
    <x v="3"/>
  </r>
  <r>
    <s v="SLSPCY05"/>
    <s v="SAO PAULO"/>
    <s v="Q4"/>
    <n v="11"/>
    <m/>
    <x v="79"/>
    <x v="4"/>
    <m/>
    <m/>
    <x v="3"/>
  </r>
  <r>
    <s v="SP4415"/>
    <s v="SAO PAULO"/>
    <s v="Q2"/>
    <n v="11"/>
    <m/>
    <x v="79"/>
    <x v="4"/>
    <m/>
    <m/>
    <x v="1"/>
  </r>
  <r>
    <s v="SLSPSD14"/>
    <s v="SAO PAULO"/>
    <s v="Q4"/>
    <n v="11"/>
    <m/>
    <x v="79"/>
    <x v="4"/>
    <m/>
    <m/>
    <x v="3"/>
  </r>
  <r>
    <s v="SP107R"/>
    <s v="SAO PAULO"/>
    <s v="Q4"/>
    <n v="11"/>
    <m/>
    <x v="79"/>
    <x v="4"/>
    <m/>
    <m/>
    <x v="3"/>
  </r>
  <r>
    <s v="SP106R"/>
    <s v="SAO PAULO"/>
    <s v="Q4"/>
    <n v="11"/>
    <m/>
    <x v="79"/>
    <x v="4"/>
    <m/>
    <m/>
    <x v="3"/>
  </r>
  <r>
    <s v="SPX507"/>
    <s v="SAO PAULO"/>
    <s v="Q3"/>
    <n v="11"/>
    <m/>
    <x v="79"/>
    <x v="4"/>
    <m/>
    <m/>
    <x v="4"/>
  </r>
  <r>
    <s v="SPX560"/>
    <s v="SAO PAULO"/>
    <s v="Q3"/>
    <n v="11"/>
    <m/>
    <x v="79"/>
    <x v="4"/>
    <m/>
    <m/>
    <x v="4"/>
  </r>
  <r>
    <s v="SPX555"/>
    <s v="SAO PAULO"/>
    <s v="Q3"/>
    <n v="11"/>
    <m/>
    <x v="79"/>
    <x v="4"/>
    <m/>
    <m/>
    <x v="4"/>
  </r>
  <r>
    <s v="SPX579"/>
    <s v="SAO PAULO"/>
    <s v="Q3"/>
    <n v="11"/>
    <m/>
    <x v="79"/>
    <x v="4"/>
    <m/>
    <m/>
    <x v="4"/>
  </r>
  <r>
    <s v="SPX508"/>
    <s v="SAO PAULO"/>
    <s v="Q3"/>
    <n v="11"/>
    <m/>
    <x v="79"/>
    <x v="4"/>
    <m/>
    <m/>
    <x v="4"/>
  </r>
  <r>
    <s v="SPX568"/>
    <s v="SAO PAULO"/>
    <s v="Q3"/>
    <n v="11"/>
    <m/>
    <x v="79"/>
    <x v="4"/>
    <m/>
    <m/>
    <x v="4"/>
  </r>
  <r>
    <s v="SPX620"/>
    <s v="SAO PAULO"/>
    <s v="Q3"/>
    <n v="11"/>
    <m/>
    <x v="79"/>
    <x v="4"/>
    <m/>
    <m/>
    <x v="4"/>
  </r>
  <r>
    <s v="SPX614"/>
    <s v="SAO PAULO"/>
    <s v="Q3"/>
    <n v="11"/>
    <m/>
    <x v="79"/>
    <x v="4"/>
    <m/>
    <m/>
    <x v="4"/>
  </r>
  <r>
    <s v="SI3134"/>
    <s v="GUARUJA"/>
    <s v="STS"/>
    <n v="13"/>
    <m/>
    <x v="79"/>
    <x v="4"/>
    <m/>
    <m/>
    <x v="5"/>
  </r>
  <r>
    <s v="SI3138"/>
    <s v="GUARUJA"/>
    <s v="STS"/>
    <n v="13"/>
    <m/>
    <x v="79"/>
    <x v="4"/>
    <m/>
    <m/>
    <x v="5"/>
  </r>
  <r>
    <s v="CBBARP"/>
    <s v="CUBATAO"/>
    <s v="STS"/>
    <n v="13"/>
    <m/>
    <x v="79"/>
    <x v="4"/>
    <m/>
    <m/>
    <x v="5"/>
  </r>
  <r>
    <s v="BJDP01"/>
    <s v="BOM JESUS DOS PERDOES"/>
    <s v="JAI"/>
    <s v="JAI"/>
    <m/>
    <x v="79"/>
    <x v="4"/>
    <m/>
    <m/>
    <x v="6"/>
  </r>
  <r>
    <s v="SLSPBE07"/>
    <s v="SAO PAULO"/>
    <s v="Q1"/>
    <n v="11"/>
    <m/>
    <x v="79"/>
    <x v="4"/>
    <m/>
    <m/>
    <x v="2"/>
  </r>
  <r>
    <s v="SLSPCI06"/>
    <s v="SAO PAULO"/>
    <s v="Q1"/>
    <n v="11"/>
    <m/>
    <x v="79"/>
    <x v="4"/>
    <m/>
    <m/>
    <x v="2"/>
  </r>
  <r>
    <s v="SLSPBV08"/>
    <s v="SAO PAULO"/>
    <s v="Q4"/>
    <n v="11"/>
    <m/>
    <x v="79"/>
    <x v="4"/>
    <m/>
    <m/>
    <x v="3"/>
  </r>
  <r>
    <s v="SPLJ08"/>
    <s v="SAO PAULO"/>
    <s v="Q1"/>
    <n v="11"/>
    <m/>
    <x v="79"/>
    <x v="4"/>
    <m/>
    <m/>
    <x v="2"/>
  </r>
  <r>
    <s v="SLSPCV08"/>
    <s v="SAO PAULO"/>
    <s v="Q2"/>
    <n v="11"/>
    <m/>
    <x v="79"/>
    <x v="4"/>
    <m/>
    <m/>
    <x v="1"/>
  </r>
  <r>
    <s v="SLSPSR09"/>
    <s v="SAO PAULO"/>
    <s v="Q1"/>
    <n v="11"/>
    <m/>
    <x v="79"/>
    <x v="4"/>
    <m/>
    <m/>
    <x v="2"/>
  </r>
  <r>
    <s v="SLSPVP08"/>
    <s v="SAO PAULO"/>
    <s v="Q1"/>
    <n v="11"/>
    <m/>
    <x v="79"/>
    <x v="4"/>
    <m/>
    <m/>
    <x v="2"/>
  </r>
  <r>
    <s v="SLSPVP09"/>
    <s v="SAO PAULO"/>
    <s v="Q1"/>
    <n v="11"/>
    <m/>
    <x v="79"/>
    <x v="4"/>
    <m/>
    <m/>
    <x v="2"/>
  </r>
  <r>
    <s v="SLSPLP21"/>
    <s v="SAO PAULO"/>
    <s v="Q2"/>
    <n v="11"/>
    <m/>
    <x v="79"/>
    <x v="4"/>
    <m/>
    <m/>
    <x v="1"/>
  </r>
  <r>
    <s v="SLSPBT07"/>
    <s v="SAO PAULO"/>
    <s v="Q2"/>
    <n v="11"/>
    <m/>
    <x v="79"/>
    <x v="4"/>
    <m/>
    <m/>
    <x v="1"/>
  </r>
  <r>
    <s v="SLSPJP26"/>
    <s v="SAO PAULO"/>
    <s v="Q4"/>
    <n v="11"/>
    <m/>
    <x v="79"/>
    <x v="4"/>
    <m/>
    <m/>
    <x v="3"/>
  </r>
  <r>
    <s v="SP2936"/>
    <s v="SAO PAULO"/>
    <s v="Q4"/>
    <n v="11"/>
    <m/>
    <x v="79"/>
    <x v="4"/>
    <m/>
    <m/>
    <x v="3"/>
  </r>
  <r>
    <s v="SP2937"/>
    <s v="SAO PAULO"/>
    <s v="Q4"/>
    <n v="11"/>
    <m/>
    <x v="79"/>
    <x v="4"/>
    <m/>
    <m/>
    <x v="3"/>
  </r>
  <r>
    <s v="SP3230"/>
    <s v="SAO PAULO"/>
    <s v="Q1"/>
    <n v="11"/>
    <m/>
    <x v="79"/>
    <x v="4"/>
    <m/>
    <m/>
    <x v="2"/>
  </r>
  <r>
    <s v="SLSPPT10"/>
    <s v="SAO PAULO"/>
    <s v="Q2"/>
    <n v="11"/>
    <m/>
    <x v="79"/>
    <x v="4"/>
    <m/>
    <m/>
    <x v="1"/>
  </r>
  <r>
    <s v="SP3716"/>
    <s v="SAO PAULO"/>
    <s v="Q1"/>
    <n v="11"/>
    <m/>
    <x v="79"/>
    <x v="4"/>
    <m/>
    <m/>
    <x v="2"/>
  </r>
  <r>
    <s v="SP3717"/>
    <s v="SAO PAULO"/>
    <s v="Q1"/>
    <n v="11"/>
    <m/>
    <x v="79"/>
    <x v="4"/>
    <m/>
    <m/>
    <x v="2"/>
  </r>
  <r>
    <s v="SP3752"/>
    <s v="SAO PAULO"/>
    <s v="Q1"/>
    <n v="11"/>
    <m/>
    <x v="79"/>
    <x v="4"/>
    <m/>
    <m/>
    <x v="2"/>
  </r>
  <r>
    <s v="SLSPBF16"/>
    <s v="SAO PAULO"/>
    <s v="Q2"/>
    <n v="11"/>
    <m/>
    <x v="79"/>
    <x v="4"/>
    <m/>
    <m/>
    <x v="1"/>
  </r>
  <r>
    <s v="SLSPLP29"/>
    <s v="SAO PAULO"/>
    <s v="Q2"/>
    <n v="11"/>
    <m/>
    <x v="79"/>
    <x v="4"/>
    <m/>
    <m/>
    <x v="1"/>
  </r>
  <r>
    <s v="SLSPBV26"/>
    <s v="SAO PAULO"/>
    <s v="Q4"/>
    <n v="11"/>
    <m/>
    <x v="79"/>
    <x v="4"/>
    <m/>
    <m/>
    <x v="3"/>
  </r>
  <r>
    <s v="SP2819"/>
    <s v="SAO PAULO"/>
    <s v="Q4"/>
    <n v="11"/>
    <m/>
    <x v="79"/>
    <x v="4"/>
    <m/>
    <m/>
    <x v="3"/>
  </r>
  <r>
    <s v="SLSPSD22"/>
    <s v="SAO PAULO"/>
    <s v="Q4"/>
    <n v="11"/>
    <m/>
    <x v="79"/>
    <x v="4"/>
    <m/>
    <m/>
    <x v="3"/>
  </r>
  <r>
    <s v="SLSPSD28"/>
    <s v="SAO PAULO"/>
    <s v="Q4"/>
    <n v="11"/>
    <m/>
    <x v="79"/>
    <x v="4"/>
    <m/>
    <m/>
    <x v="3"/>
  </r>
  <r>
    <s v="SLSPSD20"/>
    <s v="SAO PAULO"/>
    <s v="Q4"/>
    <n v="11"/>
    <m/>
    <x v="79"/>
    <x v="4"/>
    <m/>
    <m/>
    <x v="3"/>
  </r>
  <r>
    <s v="SPX517"/>
    <s v="SAO PAULO"/>
    <s v="Q3"/>
    <n v="11"/>
    <m/>
    <x v="79"/>
    <x v="4"/>
    <m/>
    <m/>
    <x v="4"/>
  </r>
  <r>
    <s v="SPX549"/>
    <s v="SAO PAULO"/>
    <s v="Q3"/>
    <n v="11"/>
    <m/>
    <x v="79"/>
    <x v="4"/>
    <m/>
    <m/>
    <x v="4"/>
  </r>
  <r>
    <s v="SPX533"/>
    <s v="SAO PAULO"/>
    <s v="Q3"/>
    <n v="11"/>
    <m/>
    <x v="79"/>
    <x v="4"/>
    <m/>
    <m/>
    <x v="4"/>
  </r>
  <r>
    <s v="SPX998"/>
    <s v="SAO PAULO"/>
    <s v="Q4"/>
    <n v="11"/>
    <m/>
    <x v="79"/>
    <x v="4"/>
    <m/>
    <m/>
    <x v="3"/>
  </r>
  <r>
    <s v="SI3141"/>
    <s v="GUARUJA"/>
    <s v="STS"/>
    <n v="13"/>
    <m/>
    <x v="79"/>
    <x v="4"/>
    <m/>
    <m/>
    <x v="5"/>
  </r>
  <r>
    <s v="SI3133"/>
    <s v="GUARUJA"/>
    <s v="STS"/>
    <n v="13"/>
    <m/>
    <x v="79"/>
    <x v="4"/>
    <m/>
    <m/>
    <x v="5"/>
  </r>
  <r>
    <s v="SI3131"/>
    <s v="GUARUJA"/>
    <s v="STS"/>
    <n v="13"/>
    <m/>
    <x v="79"/>
    <x v="4"/>
    <m/>
    <m/>
    <x v="5"/>
  </r>
  <r>
    <s v="SI3129"/>
    <s v="GUARUJA"/>
    <s v="STS"/>
    <n v="13"/>
    <m/>
    <x v="79"/>
    <x v="4"/>
    <m/>
    <m/>
    <x v="5"/>
  </r>
  <r>
    <s v="SI3130"/>
    <s v="GUARUJA"/>
    <s v="STS"/>
    <n v="13"/>
    <m/>
    <x v="79"/>
    <x v="4"/>
    <m/>
    <m/>
    <x v="5"/>
  </r>
  <r>
    <s v="SI3135"/>
    <s v="GUARUJA"/>
    <s v="STS"/>
    <n v="13"/>
    <m/>
    <x v="79"/>
    <x v="4"/>
    <m/>
    <m/>
    <x v="5"/>
  </r>
  <r>
    <s v="SI3136"/>
    <s v="GUARUJA"/>
    <s v="STS"/>
    <n v="13"/>
    <m/>
    <x v="79"/>
    <x v="4"/>
    <m/>
    <m/>
    <x v="5"/>
  </r>
  <r>
    <s v="SI3137"/>
    <s v="GUARUJA"/>
    <s v="STS"/>
    <n v="13"/>
    <m/>
    <x v="79"/>
    <x v="4"/>
    <m/>
    <m/>
    <x v="5"/>
  </r>
  <r>
    <s v="SI3140"/>
    <s v="GUARUJA"/>
    <s v="STS"/>
    <n v="13"/>
    <m/>
    <x v="79"/>
    <x v="4"/>
    <m/>
    <m/>
    <x v="5"/>
  </r>
  <r>
    <s v="SI3030"/>
    <s v="SANTOS"/>
    <s v="STS"/>
    <n v="13"/>
    <m/>
    <x v="79"/>
    <x v="4"/>
    <m/>
    <m/>
    <x v="5"/>
  </r>
  <r>
    <s v="SLSPME51"/>
    <s v="SAO PAULO"/>
    <s v="Q4"/>
    <n v="11"/>
    <m/>
    <x v="79"/>
    <x v="4"/>
    <m/>
    <m/>
    <x v="3"/>
  </r>
  <r>
    <s v="SLSPIB58"/>
    <s v="SAO PAULO"/>
    <s v="Q1"/>
    <n v="11"/>
    <m/>
    <x v="79"/>
    <x v="4"/>
    <m/>
    <m/>
    <x v="2"/>
  </r>
  <r>
    <s v="SLSPAR07"/>
    <s v="SAO PAULO"/>
    <s v="Q1"/>
    <n v="11"/>
    <m/>
    <x v="79"/>
    <x v="4"/>
    <m/>
    <m/>
    <x v="2"/>
  </r>
  <r>
    <s v="SLSPCN10"/>
    <s v="SAO PAULO"/>
    <s v="Q1"/>
    <n v="11"/>
    <m/>
    <x v="79"/>
    <x v="4"/>
    <m/>
    <m/>
    <x v="2"/>
  </r>
  <r>
    <s v="SLSPIA10"/>
    <s v="SAO PAULO"/>
    <s v="Q1"/>
    <n v="11"/>
    <m/>
    <x v="79"/>
    <x v="4"/>
    <m/>
    <m/>
    <x v="2"/>
  </r>
  <r>
    <s v="SLSPIA13"/>
    <s v="SAO PAULO"/>
    <s v="Q1"/>
    <n v="11"/>
    <m/>
    <x v="79"/>
    <x v="4"/>
    <m/>
    <m/>
    <x v="2"/>
  </r>
  <r>
    <s v="SLSPPC03"/>
    <s v="SAO PAULO"/>
    <s v="Q1"/>
    <n v="11"/>
    <m/>
    <x v="79"/>
    <x v="4"/>
    <m/>
    <m/>
    <x v="2"/>
  </r>
  <r>
    <s v="SLSPSI06"/>
    <s v="SAO PAULO"/>
    <s v="Q1"/>
    <n v="11"/>
    <m/>
    <x v="79"/>
    <x v="4"/>
    <m/>
    <m/>
    <x v="2"/>
  </r>
  <r>
    <s v="SLSPJP47"/>
    <s v="SAO PAULO"/>
    <s v="Q4"/>
    <n v="11"/>
    <m/>
    <x v="79"/>
    <x v="4"/>
    <m/>
    <m/>
    <x v="3"/>
  </r>
  <r>
    <s v="SLSPME50"/>
    <s v="SAO PAULO"/>
    <s v="Q4"/>
    <n v="11"/>
    <m/>
    <x v="79"/>
    <x v="4"/>
    <m/>
    <m/>
    <x v="3"/>
  </r>
  <r>
    <s v="SLSPME53"/>
    <s v="SAO PAULO"/>
    <s v="Q4"/>
    <n v="11"/>
    <m/>
    <x v="79"/>
    <x v="4"/>
    <m/>
    <m/>
    <x v="3"/>
  </r>
  <r>
    <s v="SLSPSR07"/>
    <s v="SAO PAULO"/>
    <s v="Q1"/>
    <n v="11"/>
    <m/>
    <x v="79"/>
    <x v="4"/>
    <m/>
    <m/>
    <x v="2"/>
  </r>
  <r>
    <s v="SLSPME54"/>
    <s v="SAO PAULO"/>
    <s v="Q4"/>
    <n v="11"/>
    <m/>
    <x v="79"/>
    <x v="4"/>
    <m/>
    <m/>
    <x v="3"/>
  </r>
  <r>
    <s v="SLSPME55"/>
    <s v="SAO PAULO"/>
    <s v="Q4"/>
    <n v="11"/>
    <m/>
    <x v="79"/>
    <x v="4"/>
    <m/>
    <m/>
    <x v="3"/>
  </r>
  <r>
    <s v="SLSPME56"/>
    <s v="SAO PAULO"/>
    <s v="Q4"/>
    <n v="11"/>
    <m/>
    <x v="79"/>
    <x v="4"/>
    <m/>
    <m/>
    <x v="3"/>
  </r>
  <r>
    <s v="SLSPSA11"/>
    <s v="SAO PAULO"/>
    <s v="Q4"/>
    <n v="11"/>
    <m/>
    <x v="79"/>
    <x v="4"/>
    <m/>
    <m/>
    <x v="3"/>
  </r>
  <r>
    <s v="SLSPVR10"/>
    <s v="SAO PAULO"/>
    <s v="Q1"/>
    <n v="11"/>
    <m/>
    <x v="79"/>
    <x v="4"/>
    <m/>
    <m/>
    <x v="2"/>
  </r>
  <r>
    <s v="SP2033"/>
    <s v="SAO PAULO"/>
    <s v="Q4"/>
    <n v="11"/>
    <m/>
    <x v="79"/>
    <x v="4"/>
    <m/>
    <m/>
    <x v="3"/>
  </r>
  <r>
    <s v="SLSPBL04"/>
    <s v="SAO PAULO"/>
    <s v="Q2"/>
    <n v="11"/>
    <m/>
    <x v="79"/>
    <x v="4"/>
    <m/>
    <m/>
    <x v="1"/>
  </r>
  <r>
    <s v="SLSPPS04"/>
    <s v="SAO PAULO"/>
    <s v="Q2"/>
    <n v="11"/>
    <m/>
    <x v="79"/>
    <x v="4"/>
    <m/>
    <m/>
    <x v="1"/>
  </r>
  <r>
    <s v="SLSPBL05"/>
    <s v="SAO PAULO"/>
    <s v="Q2"/>
    <n v="11"/>
    <m/>
    <x v="79"/>
    <x v="4"/>
    <m/>
    <m/>
    <x v="1"/>
  </r>
  <r>
    <s v="SP3249"/>
    <s v="SAO PAULO"/>
    <s v="Q1"/>
    <n v="11"/>
    <m/>
    <x v="79"/>
    <x v="4"/>
    <m/>
    <m/>
    <x v="2"/>
  </r>
  <r>
    <s v="SLSPBL09"/>
    <s v="SAO PAULO"/>
    <s v="Q2"/>
    <n v="11"/>
    <m/>
    <x v="79"/>
    <x v="4"/>
    <m/>
    <m/>
    <x v="1"/>
  </r>
  <r>
    <s v="SP3753"/>
    <s v="SAO PAULO"/>
    <s v="Q1"/>
    <n v="11"/>
    <m/>
    <x v="79"/>
    <x v="4"/>
    <m/>
    <m/>
    <x v="2"/>
  </r>
  <r>
    <s v="SP3766"/>
    <s v="SAO PAULO"/>
    <s v="Q1"/>
    <n v="11"/>
    <m/>
    <x v="79"/>
    <x v="4"/>
    <m/>
    <m/>
    <x v="2"/>
  </r>
  <r>
    <s v="SP3811"/>
    <s v="SAO PAULO"/>
    <s v="Q1"/>
    <n v="11"/>
    <m/>
    <x v="79"/>
    <x v="4"/>
    <m/>
    <m/>
    <x v="2"/>
  </r>
  <r>
    <s v="SP3830"/>
    <s v="SAO PAULO"/>
    <s v="Q1"/>
    <n v="11"/>
    <m/>
    <x v="79"/>
    <x v="4"/>
    <m/>
    <m/>
    <x v="2"/>
  </r>
  <r>
    <s v="SP3847"/>
    <s v="SAO PAULO"/>
    <s v="Q1"/>
    <n v="11"/>
    <m/>
    <x v="79"/>
    <x v="4"/>
    <m/>
    <m/>
    <x v="2"/>
  </r>
  <r>
    <s v="SLSPBL10"/>
    <s v="SAO PAULO"/>
    <s v="Q2"/>
    <n v="11"/>
    <m/>
    <x v="79"/>
    <x v="4"/>
    <m/>
    <m/>
    <x v="1"/>
  </r>
  <r>
    <s v="SP2524"/>
    <s v="SAO PAULO"/>
    <s v="Q3"/>
    <n v="11"/>
    <m/>
    <x v="79"/>
    <x v="4"/>
    <m/>
    <m/>
    <x v="4"/>
  </r>
  <r>
    <s v="SLSPBS07"/>
    <s v="SAO PAULO"/>
    <s v="Q2"/>
    <n v="11"/>
    <m/>
    <x v="79"/>
    <x v="4"/>
    <m/>
    <m/>
    <x v="1"/>
  </r>
  <r>
    <s v="SPX538"/>
    <s v="SAO PAULO"/>
    <s v="Q3"/>
    <n v="11"/>
    <m/>
    <x v="79"/>
    <x v="4"/>
    <m/>
    <m/>
    <x v="4"/>
  </r>
  <r>
    <s v="SPX540"/>
    <s v="SAO PAULO"/>
    <s v="Q3"/>
    <n v="11"/>
    <m/>
    <x v="79"/>
    <x v="4"/>
    <m/>
    <m/>
    <x v="4"/>
  </r>
  <r>
    <s v="SPX619"/>
    <s v="SAO PAULO"/>
    <s v="Q3"/>
    <n v="11"/>
    <m/>
    <x v="79"/>
    <x v="4"/>
    <m/>
    <m/>
    <x v="4"/>
  </r>
  <r>
    <s v="SPX567"/>
    <s v="SAO PAULO"/>
    <s v="Q3"/>
    <n v="11"/>
    <m/>
    <x v="79"/>
    <x v="4"/>
    <m/>
    <m/>
    <x v="4"/>
  </r>
  <r>
    <s v="SPX612"/>
    <s v="SAO PAULO"/>
    <s v="Q3"/>
    <n v="11"/>
    <m/>
    <x v="79"/>
    <x v="4"/>
    <m/>
    <m/>
    <x v="4"/>
  </r>
  <r>
    <s v="SPX562"/>
    <s v="SAO PAULO"/>
    <s v="Q3"/>
    <n v="11"/>
    <m/>
    <x v="79"/>
    <x v="4"/>
    <m/>
    <m/>
    <x v="4"/>
  </r>
  <r>
    <s v="SPX546"/>
    <s v="SAO PAULO"/>
    <s v="Q3"/>
    <n v="11"/>
    <m/>
    <x v="79"/>
    <x v="4"/>
    <m/>
    <m/>
    <x v="4"/>
  </r>
  <r>
    <s v="SPX571"/>
    <s v="SAO PAULO"/>
    <s v="Q3"/>
    <n v="11"/>
    <m/>
    <x v="79"/>
    <x v="4"/>
    <m/>
    <m/>
    <x v="4"/>
  </r>
  <r>
    <s v="SPX574"/>
    <s v="SAO PAULO"/>
    <s v="Q3"/>
    <n v="11"/>
    <m/>
    <x v="79"/>
    <x v="4"/>
    <m/>
    <m/>
    <x v="4"/>
  </r>
  <r>
    <s v="SI3142"/>
    <s v="GUARUJA"/>
    <s v="STS"/>
    <n v="13"/>
    <m/>
    <x v="79"/>
    <x v="4"/>
    <m/>
    <m/>
    <x v="5"/>
  </r>
  <r>
    <s v="ILCT01"/>
    <s v="ILHA COMPRIDA"/>
    <s v="STS"/>
    <n v="13"/>
    <m/>
    <x v="79"/>
    <x v="4"/>
    <m/>
    <m/>
    <x v="5"/>
  </r>
  <r>
    <s v="SI3220"/>
    <s v="ITANHAEM"/>
    <s v="STS"/>
    <n v="13"/>
    <m/>
    <x v="79"/>
    <x v="4"/>
    <m/>
    <m/>
    <x v="5"/>
  </r>
  <r>
    <s v="SI3222"/>
    <s v="ITANHAEM"/>
    <s v="STS"/>
    <n v="13"/>
    <m/>
    <x v="79"/>
    <x v="4"/>
    <m/>
    <m/>
    <x v="5"/>
  </r>
  <r>
    <s v="SI3221"/>
    <s v="ITANHAEM"/>
    <s v="STS"/>
    <n v="13"/>
    <m/>
    <x v="79"/>
    <x v="4"/>
    <m/>
    <m/>
    <x v="5"/>
  </r>
  <r>
    <s v="ATBH01"/>
    <s v="ATIBAIA"/>
    <s v="JAI"/>
    <s v="JAI"/>
    <m/>
    <x v="79"/>
    <x v="4"/>
    <m/>
    <m/>
    <x v="6"/>
  </r>
  <r>
    <s v="IGDP01"/>
    <s v="IGARATA"/>
    <s v="JAI"/>
    <s v="JAI"/>
    <m/>
    <x v="79"/>
    <x v="4"/>
    <m/>
    <m/>
    <x v="6"/>
  </r>
  <r>
    <s v="NPDP02"/>
    <s v="NAZARE PAULISTA"/>
    <s v="JAI"/>
    <s v="JAI"/>
    <m/>
    <x v="79"/>
    <x v="4"/>
    <m/>
    <m/>
    <x v="6"/>
  </r>
  <r>
    <s v="PJCT01"/>
    <s v="PIRAPORA DO BOM JESUS"/>
    <s v="Q2"/>
    <n v="11"/>
    <m/>
    <x v="79"/>
    <x v="4"/>
    <m/>
    <m/>
    <x v="1"/>
  </r>
  <r>
    <s v="SP7701"/>
    <s v="TUIUTI"/>
    <s v="JAI"/>
    <s v="JAI"/>
    <m/>
    <x v="79"/>
    <x v="4"/>
    <m/>
    <m/>
    <x v="6"/>
  </r>
  <r>
    <s v="SLSPCE07"/>
    <s v="SAO PAULO"/>
    <s v="Q4"/>
    <n v="11"/>
    <m/>
    <x v="79"/>
    <x v="4"/>
    <m/>
    <m/>
    <x v="3"/>
  </r>
  <r>
    <s v="SLSPMR24"/>
    <s v="SAO PAULO"/>
    <s v="Q4"/>
    <n v="11"/>
    <m/>
    <x v="79"/>
    <x v="4"/>
    <m/>
    <m/>
    <x v="3"/>
  </r>
  <r>
    <s v="SP2815"/>
    <s v="SAO PAULO"/>
    <s v="Q1"/>
    <n v="11"/>
    <m/>
    <x v="79"/>
    <x v="4"/>
    <m/>
    <m/>
    <x v="2"/>
  </r>
  <r>
    <s v="SLSPSM47"/>
    <s v="SAO PAULO"/>
    <s v="Q1"/>
    <n v="11"/>
    <m/>
    <x v="79"/>
    <x v="4"/>
    <m/>
    <m/>
    <x v="2"/>
  </r>
  <r>
    <s v="SLSPCB36"/>
    <s v="SAO PAULO"/>
    <s v="Q1"/>
    <n v="11"/>
    <m/>
    <x v="79"/>
    <x v="4"/>
    <m/>
    <m/>
    <x v="2"/>
  </r>
  <r>
    <s v="SLSPSL08"/>
    <s v="SAO PAULO"/>
    <s v="Q1"/>
    <n v="11"/>
    <m/>
    <x v="79"/>
    <x v="4"/>
    <m/>
    <m/>
    <x v="2"/>
  </r>
  <r>
    <s v="SLSPMC08"/>
    <s v="SAO PAULO"/>
    <s v="Q4"/>
    <n v="11"/>
    <m/>
    <x v="79"/>
    <x v="4"/>
    <m/>
    <m/>
    <x v="3"/>
  </r>
  <r>
    <s v="SLSPMC09"/>
    <s v="SAO PAULO"/>
    <s v="Q4"/>
    <n v="11"/>
    <m/>
    <x v="79"/>
    <x v="4"/>
    <m/>
    <m/>
    <x v="3"/>
  </r>
  <r>
    <s v="SLSPSU10"/>
    <s v="SAO PAULO"/>
    <s v="Q1"/>
    <n v="11"/>
    <m/>
    <x v="79"/>
    <x v="4"/>
    <m/>
    <m/>
    <x v="2"/>
  </r>
  <r>
    <s v="SLSPTT17"/>
    <s v="SAO PAULO"/>
    <s v="Q1"/>
    <n v="11"/>
    <m/>
    <x v="79"/>
    <x v="4"/>
    <m/>
    <m/>
    <x v="2"/>
  </r>
  <r>
    <s v="SLSPVC04"/>
    <s v="SAO PAULO"/>
    <s v="Q1"/>
    <n v="11"/>
    <m/>
    <x v="79"/>
    <x v="4"/>
    <m/>
    <m/>
    <x v="2"/>
  </r>
  <r>
    <s v="SLSPVF08"/>
    <s v="SAO PAULO"/>
    <s v="Q1"/>
    <n v="11"/>
    <m/>
    <x v="79"/>
    <x v="4"/>
    <m/>
    <m/>
    <x v="2"/>
  </r>
  <r>
    <s v="SLSPSE22"/>
    <s v="SAO PAULO"/>
    <s v="Q4"/>
    <n v="11"/>
    <m/>
    <x v="79"/>
    <x v="4"/>
    <m/>
    <m/>
    <x v="3"/>
  </r>
  <r>
    <s v="SLSPST14"/>
    <s v="SAO PAULO"/>
    <s v="Q2"/>
    <n v="11"/>
    <m/>
    <x v="79"/>
    <x v="4"/>
    <m/>
    <m/>
    <x v="1"/>
  </r>
  <r>
    <s v="SLSPTT28"/>
    <s v="SAO PAULO"/>
    <s v="Q1"/>
    <n v="11"/>
    <m/>
    <x v="79"/>
    <x v="4"/>
    <m/>
    <m/>
    <x v="2"/>
  </r>
  <r>
    <s v="SLSPPI06"/>
    <s v="SAO PAULO"/>
    <s v="Q2"/>
    <n v="11"/>
    <m/>
    <x v="79"/>
    <x v="4"/>
    <m/>
    <m/>
    <x v="1"/>
  </r>
  <r>
    <s v="SLSPTC09"/>
    <s v="SAO PAULO"/>
    <s v="Q2"/>
    <n v="11"/>
    <m/>
    <x v="79"/>
    <x v="4"/>
    <m/>
    <m/>
    <x v="1"/>
  </r>
  <r>
    <s v="SLSPTC10"/>
    <s v="SAO PAULO"/>
    <s v="Q2"/>
    <n v="11"/>
    <m/>
    <x v="79"/>
    <x v="4"/>
    <m/>
    <m/>
    <x v="1"/>
  </r>
  <r>
    <s v="SLSPTC12"/>
    <s v="SAO PAULO"/>
    <s v="Q2"/>
    <n v="11"/>
    <m/>
    <x v="79"/>
    <x v="4"/>
    <m/>
    <m/>
    <x v="1"/>
  </r>
  <r>
    <s v="SLSPCV19"/>
    <s v="SAO PAULO"/>
    <s v="Q2"/>
    <n v="11"/>
    <m/>
    <x v="79"/>
    <x v="4"/>
    <m/>
    <m/>
    <x v="1"/>
  </r>
  <r>
    <s v="SLSPCE19"/>
    <s v="SAO PAULO"/>
    <s v="Q1"/>
    <n v="11"/>
    <m/>
    <x v="79"/>
    <x v="4"/>
    <m/>
    <m/>
    <x v="2"/>
  </r>
  <r>
    <s v="SP1948"/>
    <s v="SAO PAULO"/>
    <s v="Q2"/>
    <n v="11"/>
    <m/>
    <x v="79"/>
    <x v="4"/>
    <m/>
    <m/>
    <x v="1"/>
  </r>
  <r>
    <s v="SP4627"/>
    <s v="SAO PAULO"/>
    <s v="Q2"/>
    <n v="11"/>
    <m/>
    <x v="79"/>
    <x v="4"/>
    <m/>
    <m/>
    <x v="1"/>
  </r>
  <r>
    <s v="SLSPX418"/>
    <s v="SAO PAULO"/>
    <s v="Q1"/>
    <n v="11"/>
    <m/>
    <x v="79"/>
    <x v="4"/>
    <m/>
    <m/>
    <x v="2"/>
  </r>
  <r>
    <s v="SLSPX405"/>
    <s v="SAO PAULO"/>
    <s v="Q1"/>
    <n v="11"/>
    <m/>
    <x v="79"/>
    <x v="4"/>
    <m/>
    <m/>
    <x v="2"/>
  </r>
  <r>
    <s v="SLSPSE18"/>
    <s v="SAO PAULO"/>
    <s v="Q4"/>
    <n v="11"/>
    <m/>
    <x v="79"/>
    <x v="4"/>
    <m/>
    <m/>
    <x v="3"/>
  </r>
  <r>
    <s v="SPX504"/>
    <s v="SAO PAULO"/>
    <s v="Q3"/>
    <n v="11"/>
    <m/>
    <x v="79"/>
    <x v="4"/>
    <m/>
    <m/>
    <x v="4"/>
  </r>
  <r>
    <s v="SPX570"/>
    <s v="SAO PAULO"/>
    <s v="Q3"/>
    <n v="11"/>
    <m/>
    <x v="79"/>
    <x v="4"/>
    <m/>
    <m/>
    <x v="4"/>
  </r>
  <r>
    <s v="SPX589"/>
    <s v="SAO PAULO"/>
    <s v="Q3"/>
    <n v="11"/>
    <m/>
    <x v="79"/>
    <x v="4"/>
    <m/>
    <m/>
    <x v="4"/>
  </r>
  <r>
    <s v="SPX572"/>
    <s v="SAO PAULO"/>
    <s v="Q3"/>
    <n v="11"/>
    <m/>
    <x v="79"/>
    <x v="4"/>
    <m/>
    <m/>
    <x v="4"/>
  </r>
  <r>
    <s v="SPX576"/>
    <s v="SAO PAULO"/>
    <s v="Q3"/>
    <n v="11"/>
    <m/>
    <x v="79"/>
    <x v="4"/>
    <m/>
    <m/>
    <x v="4"/>
  </r>
  <r>
    <s v="SPX584"/>
    <s v="SAO PAULO"/>
    <s v="Q3"/>
    <n v="11"/>
    <m/>
    <x v="79"/>
    <x v="4"/>
    <m/>
    <m/>
    <x v="4"/>
  </r>
  <r>
    <s v="SPX505"/>
    <s v="SAO PAULO"/>
    <s v="Q3"/>
    <n v="11"/>
    <m/>
    <x v="79"/>
    <x v="4"/>
    <m/>
    <m/>
    <x v="4"/>
  </r>
  <r>
    <s v="SLSPBV12"/>
    <s v="SAO PAULO"/>
    <s v="Q4"/>
    <n v="11"/>
    <m/>
    <x v="79"/>
    <x v="4"/>
    <m/>
    <m/>
    <x v="3"/>
  </r>
  <r>
    <s v="SLSPCO10"/>
    <s v="SAO PAULO"/>
    <s v="Q4"/>
    <n v="11"/>
    <m/>
    <x v="79"/>
    <x v="4"/>
    <m/>
    <m/>
    <x v="3"/>
  </r>
  <r>
    <s v="SLSPVM29"/>
    <s v="SAO PAULO"/>
    <s v="Q2"/>
    <n v="11"/>
    <m/>
    <x v="79"/>
    <x v="4"/>
    <m/>
    <m/>
    <x v="1"/>
  </r>
  <r>
    <s v="SLSPLJ10"/>
    <s v="SAO PAULO"/>
    <s v="Q1"/>
    <n v="11"/>
    <m/>
    <x v="79"/>
    <x v="4"/>
    <m/>
    <m/>
    <x v="2"/>
  </r>
  <r>
    <s v="SLSPCS03"/>
    <s v="SAO PAULO"/>
    <s v="Q4"/>
    <n v="11"/>
    <m/>
    <x v="79"/>
    <x v="4"/>
    <m/>
    <m/>
    <x v="3"/>
  </r>
  <r>
    <s v="SLSPSU08"/>
    <s v="SAO PAULO"/>
    <s v="Q1"/>
    <n v="11"/>
    <m/>
    <x v="79"/>
    <x v="4"/>
    <m/>
    <m/>
    <x v="2"/>
  </r>
  <r>
    <s v="SLSPSA12"/>
    <s v="SAO PAULO"/>
    <s v="Q4"/>
    <n v="11"/>
    <m/>
    <x v="79"/>
    <x v="4"/>
    <m/>
    <m/>
    <x v="3"/>
  </r>
  <r>
    <s v="SLSPSA13"/>
    <s v="SAO PAULO"/>
    <s v="Q4"/>
    <n v="11"/>
    <m/>
    <x v="79"/>
    <x v="4"/>
    <m/>
    <m/>
    <x v="3"/>
  </r>
  <r>
    <s v="SLSPSC15"/>
    <s v="SAO PAULO"/>
    <s v="Q4"/>
    <n v="11"/>
    <m/>
    <x v="79"/>
    <x v="4"/>
    <m/>
    <m/>
    <x v="3"/>
  </r>
  <r>
    <s v="SLSPSE17"/>
    <s v="SAO PAULO"/>
    <s v="Q4"/>
    <n v="11"/>
    <m/>
    <x v="79"/>
    <x v="4"/>
    <m/>
    <m/>
    <x v="3"/>
  </r>
  <r>
    <s v="SP2840"/>
    <s v="SAO PAULO"/>
    <s v="Q4"/>
    <n v="11"/>
    <m/>
    <x v="79"/>
    <x v="4"/>
    <m/>
    <m/>
    <x v="3"/>
  </r>
  <r>
    <s v="SLSPBF13"/>
    <s v="SAO PAULO"/>
    <s v="Q2"/>
    <n v="11"/>
    <m/>
    <x v="79"/>
    <x v="4"/>
    <m/>
    <m/>
    <x v="1"/>
  </r>
  <r>
    <s v="SLSPBS06"/>
    <s v="SAO PAULO"/>
    <s v="Q2"/>
    <n v="11"/>
    <m/>
    <x v="79"/>
    <x v="4"/>
    <m/>
    <m/>
    <x v="1"/>
  </r>
  <r>
    <s v="SP3248"/>
    <s v="SAO PAULO"/>
    <s v="Q1"/>
    <n v="11"/>
    <m/>
    <x v="79"/>
    <x v="4"/>
    <m/>
    <m/>
    <x v="2"/>
  </r>
  <r>
    <s v="SLSPCV16"/>
    <s v="SAO PAULO"/>
    <s v="Q2"/>
    <n v="11"/>
    <m/>
    <x v="79"/>
    <x v="4"/>
    <m/>
    <m/>
    <x v="1"/>
  </r>
  <r>
    <s v="SP3250"/>
    <s v="SAO PAULO"/>
    <s v="Q1"/>
    <n v="11"/>
    <m/>
    <x v="79"/>
    <x v="4"/>
    <m/>
    <m/>
    <x v="2"/>
  </r>
  <r>
    <s v="SLSPCV17"/>
    <s v="SAO PAULO"/>
    <s v="Q2"/>
    <n v="11"/>
    <m/>
    <x v="79"/>
    <x v="4"/>
    <m/>
    <m/>
    <x v="1"/>
  </r>
  <r>
    <s v="SLSPCV18"/>
    <s v="SAO PAULO"/>
    <s v="Q2"/>
    <n v="11"/>
    <m/>
    <x v="79"/>
    <x v="4"/>
    <m/>
    <m/>
    <x v="1"/>
  </r>
  <r>
    <s v="SLSPLI06"/>
    <s v="SAO PAULO"/>
    <s v="Q2"/>
    <n v="11"/>
    <m/>
    <x v="79"/>
    <x v="4"/>
    <m/>
    <m/>
    <x v="1"/>
  </r>
  <r>
    <s v="SP3450"/>
    <s v="SAO PAULO"/>
    <s v="Q1"/>
    <n v="11"/>
    <m/>
    <x v="79"/>
    <x v="4"/>
    <m/>
    <m/>
    <x v="2"/>
  </r>
  <r>
    <s v="SP3532"/>
    <s v="SAO PAULO"/>
    <s v="Q1"/>
    <n v="11"/>
    <m/>
    <x v="79"/>
    <x v="4"/>
    <m/>
    <m/>
    <x v="2"/>
  </r>
  <r>
    <s v="SP3534"/>
    <s v="SAO PAULO"/>
    <s v="Q1"/>
    <n v="11"/>
    <m/>
    <x v="79"/>
    <x v="4"/>
    <m/>
    <m/>
    <x v="2"/>
  </r>
  <r>
    <s v="SP3615"/>
    <s v="SAO PAULO"/>
    <s v="Q1"/>
    <n v="11"/>
    <m/>
    <x v="79"/>
    <x v="4"/>
    <m/>
    <m/>
    <x v="2"/>
  </r>
  <r>
    <s v="SP4028"/>
    <s v="SAO PAULO"/>
    <s v="Q1"/>
    <n v="11"/>
    <m/>
    <x v="79"/>
    <x v="4"/>
    <m/>
    <m/>
    <x v="2"/>
  </r>
  <r>
    <s v="SP4131"/>
    <s v="SAO PAULO"/>
    <s v="Q1"/>
    <n v="11"/>
    <m/>
    <x v="79"/>
    <x v="4"/>
    <m/>
    <m/>
    <x v="2"/>
  </r>
  <r>
    <s v="SP4132"/>
    <s v="SAO PAULO"/>
    <s v="Q1"/>
    <n v="11"/>
    <m/>
    <x v="79"/>
    <x v="4"/>
    <m/>
    <m/>
    <x v="2"/>
  </r>
  <r>
    <s v="SLSPTC14"/>
    <s v="SAO PAULO"/>
    <s v="Q2"/>
    <n v="11"/>
    <m/>
    <x v="79"/>
    <x v="4"/>
    <m/>
    <m/>
    <x v="1"/>
  </r>
  <r>
    <s v="SLSPLP04"/>
    <s v="SAO PAULO"/>
    <s v="Q2"/>
    <n v="11"/>
    <m/>
    <x v="79"/>
    <x v="4"/>
    <m/>
    <m/>
    <x v="1"/>
  </r>
  <r>
    <s v="SP2207"/>
    <s v="SAO PAULO"/>
    <s v="Q3"/>
    <n v="11"/>
    <m/>
    <x v="79"/>
    <x v="4"/>
    <m/>
    <m/>
    <x v="4"/>
  </r>
  <r>
    <s v="SLSPX403"/>
    <s v="SAO PAULO"/>
    <s v="Q1"/>
    <n v="11"/>
    <m/>
    <x v="79"/>
    <x v="4"/>
    <m/>
    <m/>
    <x v="2"/>
  </r>
  <r>
    <s v="SPX585"/>
    <s v="SAO PAULO"/>
    <s v="Q3"/>
    <n v="11"/>
    <m/>
    <x v="79"/>
    <x v="4"/>
    <m/>
    <m/>
    <x v="4"/>
  </r>
  <r>
    <s v="SPX609"/>
    <s v="SAO PAULO"/>
    <s v="Q3"/>
    <n v="11"/>
    <m/>
    <x v="79"/>
    <x v="4"/>
    <m/>
    <m/>
    <x v="4"/>
  </r>
  <r>
    <s v="SPX613"/>
    <s v="SAO PAULO"/>
    <s v="Q3"/>
    <n v="11"/>
    <m/>
    <x v="79"/>
    <x v="4"/>
    <m/>
    <m/>
    <x v="4"/>
  </r>
  <r>
    <s v="SPX514"/>
    <s v="SAO PAULO"/>
    <s v="Q4"/>
    <n v="11"/>
    <m/>
    <x v="79"/>
    <x v="4"/>
    <m/>
    <m/>
    <x v="3"/>
  </r>
  <r>
    <s v="SPX506"/>
    <s v="SAO PAULO"/>
    <s v="Q4"/>
    <n v="11"/>
    <m/>
    <x v="79"/>
    <x v="4"/>
    <m/>
    <m/>
    <x v="3"/>
  </r>
  <r>
    <s v="SPX559"/>
    <s v="SAO PAULO"/>
    <s v="Q4"/>
    <n v="11"/>
    <m/>
    <x v="79"/>
    <x v="4"/>
    <m/>
    <m/>
    <x v="3"/>
  </r>
  <r>
    <s v="SPX558"/>
    <s v="SAO PAULO"/>
    <s v="Q4"/>
    <n v="11"/>
    <m/>
    <x v="79"/>
    <x v="4"/>
    <m/>
    <m/>
    <x v="3"/>
  </r>
  <r>
    <s v="SPX644"/>
    <s v="SAO PAULO"/>
    <s v="Q4"/>
    <n v="11"/>
    <m/>
    <x v="79"/>
    <x v="4"/>
    <m/>
    <m/>
    <x v="3"/>
  </r>
  <r>
    <s v="SPX591"/>
    <s v="SAO PAULO"/>
    <s v="Q4"/>
    <n v="11"/>
    <m/>
    <x v="79"/>
    <x v="4"/>
    <m/>
    <m/>
    <x v="3"/>
  </r>
  <r>
    <s v="SPX547"/>
    <s v="SAO PAULO"/>
    <s v="Q4"/>
    <n v="11"/>
    <m/>
    <x v="79"/>
    <x v="4"/>
    <m/>
    <m/>
    <x v="3"/>
  </r>
  <r>
    <s v="SPX633"/>
    <s v="SAO PAULO"/>
    <s v="Q4"/>
    <n v="11"/>
    <m/>
    <x v="79"/>
    <x v="4"/>
    <m/>
    <m/>
    <x v="3"/>
  </r>
  <r>
    <s v="IWCT01"/>
    <s v="ITARIRI"/>
    <s v="STS"/>
    <n v="13"/>
    <m/>
    <x v="79"/>
    <x v="4"/>
    <m/>
    <m/>
    <x v="5"/>
  </r>
  <r>
    <s v="IWRDRP"/>
    <s v="ITARIRI"/>
    <s v="STS"/>
    <n v="13"/>
    <m/>
    <x v="79"/>
    <x v="4"/>
    <m/>
    <m/>
    <x v="5"/>
  </r>
  <r>
    <s v="SP2225"/>
    <s v="SAO PAULO"/>
    <s v="Q1"/>
    <n v="11"/>
    <m/>
    <x v="79"/>
    <x v="4"/>
    <m/>
    <m/>
    <x v="2"/>
  </r>
  <r>
    <s v="SP5253"/>
    <s v="SANTANA DE PARNAIBA"/>
    <s v="Q2"/>
    <n v="11"/>
    <m/>
    <x v="79"/>
    <x v="4"/>
    <m/>
    <m/>
    <x v="1"/>
  </r>
  <r>
    <s v="SLSPIB71"/>
    <s v="SAO PAULO"/>
    <s v="Q3"/>
    <n v="11"/>
    <m/>
    <x v="79"/>
    <x v="4"/>
    <m/>
    <m/>
    <x v="4"/>
  </r>
  <r>
    <s v="SP2012"/>
    <s v="SAO PAULO"/>
    <s v="Q4"/>
    <n v="11"/>
    <m/>
    <x v="79"/>
    <x v="4"/>
    <m/>
    <m/>
    <x v="3"/>
  </r>
  <r>
    <s v="SP4217"/>
    <s v="SAO PAULO"/>
    <s v="Q1"/>
    <n v="11"/>
    <m/>
    <x v="79"/>
    <x v="4"/>
    <m/>
    <m/>
    <x v="2"/>
  </r>
  <r>
    <s v="SPX618"/>
    <s v="SAO PAULO"/>
    <s v="Q3"/>
    <n v="11"/>
    <m/>
    <x v="79"/>
    <x v="4"/>
    <m/>
    <m/>
    <x v="4"/>
  </r>
  <r>
    <s v="SPX632"/>
    <s v="SAO PAULO"/>
    <s v="Q3"/>
    <n v="11"/>
    <m/>
    <x v="79"/>
    <x v="4"/>
    <m/>
    <m/>
    <x v="4"/>
  </r>
  <r>
    <s v="SPX624"/>
    <s v="SAO PAULO"/>
    <s v="Q3"/>
    <n v="11"/>
    <m/>
    <x v="79"/>
    <x v="4"/>
    <m/>
    <m/>
    <x v="4"/>
  </r>
  <r>
    <s v="SPX621"/>
    <s v="SAO PAULO"/>
    <s v="Q3"/>
    <n v="11"/>
    <m/>
    <x v="79"/>
    <x v="4"/>
    <m/>
    <m/>
    <x v="4"/>
  </r>
  <r>
    <s v="SPX626"/>
    <s v="SAO PAULO"/>
    <s v="Q3"/>
    <n v="11"/>
    <m/>
    <x v="79"/>
    <x v="4"/>
    <m/>
    <m/>
    <x v="4"/>
  </r>
  <r>
    <s v="SPX628"/>
    <s v="SAO PAULO"/>
    <s v="Q3"/>
    <n v="11"/>
    <m/>
    <x v="79"/>
    <x v="4"/>
    <m/>
    <m/>
    <x v="4"/>
  </r>
  <r>
    <s v="SPX606"/>
    <s v="SAO PAULO"/>
    <s v="Q3"/>
    <n v="11"/>
    <m/>
    <x v="79"/>
    <x v="4"/>
    <m/>
    <m/>
    <x v="4"/>
  </r>
  <r>
    <s v="SPX601"/>
    <s v="SAO PAULO"/>
    <s v="Q3"/>
    <n v="11"/>
    <m/>
    <x v="79"/>
    <x v="4"/>
    <m/>
    <m/>
    <x v="4"/>
  </r>
  <r>
    <s v="SPX552"/>
    <s v="SAO PAULO"/>
    <s v="Q3"/>
    <n v="11"/>
    <m/>
    <x v="79"/>
    <x v="4"/>
    <m/>
    <m/>
    <x v="4"/>
  </r>
  <r>
    <s v="SPX548"/>
    <s v="SAO PAULO"/>
    <s v="Q3"/>
    <n v="11"/>
    <m/>
    <x v="79"/>
    <x v="4"/>
    <m/>
    <m/>
    <x v="4"/>
  </r>
  <r>
    <s v="SPX522"/>
    <s v="SAO PAULO"/>
    <s v="Q3"/>
    <n v="11"/>
    <m/>
    <x v="79"/>
    <x v="4"/>
    <m/>
    <m/>
    <x v="4"/>
  </r>
  <r>
    <s v="SPX611"/>
    <s v="SAO PAULO"/>
    <s v="Q3"/>
    <n v="11"/>
    <m/>
    <x v="79"/>
    <x v="4"/>
    <m/>
    <m/>
    <x v="4"/>
  </r>
  <r>
    <s v="SPX653"/>
    <s v="SAO PAULO"/>
    <s v="Q3"/>
    <n v="11"/>
    <m/>
    <x v="79"/>
    <x v="4"/>
    <m/>
    <m/>
    <x v="4"/>
  </r>
  <r>
    <s v="SPX655"/>
    <s v="SAO PAULO"/>
    <s v="Q3"/>
    <n v="11"/>
    <m/>
    <x v="79"/>
    <x v="4"/>
    <m/>
    <m/>
    <x v="4"/>
  </r>
  <r>
    <s v="SPX657"/>
    <s v="SAO PAULO"/>
    <s v="Q3"/>
    <n v="11"/>
    <m/>
    <x v="79"/>
    <x v="4"/>
    <m/>
    <m/>
    <x v="4"/>
  </r>
  <r>
    <s v="SPX658"/>
    <s v="SAO PAULO"/>
    <s v="Q3"/>
    <n v="11"/>
    <m/>
    <x v="79"/>
    <x v="4"/>
    <m/>
    <m/>
    <x v="4"/>
  </r>
  <r>
    <s v="SPX900"/>
    <s v="SAO PAULO"/>
    <s v="Q3"/>
    <n v="11"/>
    <m/>
    <x v="79"/>
    <x v="4"/>
    <m/>
    <m/>
    <x v="4"/>
  </r>
  <r>
    <s v="SPX901"/>
    <s v="SAO PAULO"/>
    <s v="Q3"/>
    <n v="11"/>
    <m/>
    <x v="79"/>
    <x v="4"/>
    <m/>
    <m/>
    <x v="4"/>
  </r>
  <r>
    <s v="SPY001"/>
    <s v="SAO PAULO"/>
    <s v="Q3"/>
    <n v="11"/>
    <m/>
    <x v="79"/>
    <x v="4"/>
    <m/>
    <m/>
    <x v="4"/>
  </r>
  <r>
    <s v="SPY009"/>
    <s v="SAO PAULO"/>
    <s v="Q3"/>
    <n v="11"/>
    <m/>
    <x v="79"/>
    <x v="4"/>
    <m/>
    <m/>
    <x v="4"/>
  </r>
  <r>
    <s v="SPY013"/>
    <s v="SAO PAULO"/>
    <s v="Q3"/>
    <n v="11"/>
    <m/>
    <x v="79"/>
    <x v="4"/>
    <m/>
    <m/>
    <x v="4"/>
  </r>
  <r>
    <s v="SPY017"/>
    <s v="SAO PAULO"/>
    <s v="Q3"/>
    <n v="11"/>
    <m/>
    <x v="79"/>
    <x v="4"/>
    <m/>
    <m/>
    <x v="4"/>
  </r>
  <r>
    <s v="SPY019"/>
    <s v="SAO PAULO"/>
    <s v="Q3"/>
    <n v="11"/>
    <m/>
    <x v="79"/>
    <x v="4"/>
    <m/>
    <m/>
    <x v="4"/>
  </r>
  <r>
    <s v="SPY031"/>
    <s v="SAO PAULO"/>
    <s v="Q3"/>
    <n v="11"/>
    <m/>
    <x v="79"/>
    <x v="4"/>
    <m/>
    <m/>
    <x v="4"/>
  </r>
  <r>
    <s v="SPY033"/>
    <s v="SAO PAULO"/>
    <s v="Q3"/>
    <n v="11"/>
    <m/>
    <x v="79"/>
    <x v="4"/>
    <m/>
    <m/>
    <x v="4"/>
  </r>
  <r>
    <s v="SPY035"/>
    <s v="SAO PAULO"/>
    <s v="Q3"/>
    <n v="11"/>
    <m/>
    <x v="79"/>
    <x v="4"/>
    <m/>
    <m/>
    <x v="4"/>
  </r>
  <r>
    <s v="SPY043"/>
    <s v="SAO PAULO"/>
    <s v="Q3"/>
    <n v="11"/>
    <m/>
    <x v="79"/>
    <x v="4"/>
    <m/>
    <m/>
    <x v="4"/>
  </r>
  <r>
    <s v="SPY045"/>
    <s v="SAO PAULO"/>
    <s v="Q3"/>
    <n v="11"/>
    <m/>
    <x v="79"/>
    <x v="4"/>
    <m/>
    <m/>
    <x v="4"/>
  </r>
  <r>
    <s v="SPY051"/>
    <s v="SAO PAULO"/>
    <s v="Q3"/>
    <n v="11"/>
    <m/>
    <x v="79"/>
    <x v="4"/>
    <m/>
    <m/>
    <x v="4"/>
  </r>
  <r>
    <s v="SPX557"/>
    <s v="SAO PAULO"/>
    <s v="Q4"/>
    <n v="11"/>
    <m/>
    <x v="79"/>
    <x v="4"/>
    <m/>
    <m/>
    <x v="3"/>
  </r>
  <r>
    <s v="SPX566"/>
    <s v="SAO PAULO"/>
    <s v="Q4"/>
    <n v="11"/>
    <m/>
    <x v="79"/>
    <x v="4"/>
    <m/>
    <m/>
    <x v="3"/>
  </r>
  <r>
    <s v="SPX627"/>
    <s v="SAO PAULO"/>
    <s v="Q3"/>
    <n v="11"/>
    <m/>
    <x v="79"/>
    <x v="4"/>
    <m/>
    <m/>
    <x v="4"/>
  </r>
  <r>
    <s v="SPX610"/>
    <s v="SAO PAULO"/>
    <s v="Q3"/>
    <n v="11"/>
    <m/>
    <x v="79"/>
    <x v="4"/>
    <m/>
    <m/>
    <x v="4"/>
  </r>
  <r>
    <s v="SLSPCE06"/>
    <s v="SAO PAULO"/>
    <s v="Q4"/>
    <n v="11"/>
    <m/>
    <x v="79"/>
    <x v="4"/>
    <m/>
    <m/>
    <x v="3"/>
  </r>
  <r>
    <s v="SLSPMC04"/>
    <s v="SAO PAULO"/>
    <s v="Q4"/>
    <n v="11"/>
    <m/>
    <x v="79"/>
    <x v="4"/>
    <m/>
    <m/>
    <x v="3"/>
  </r>
  <r>
    <s v="SLSPCS11"/>
    <s v="SAO PAULO"/>
    <s v="Q4"/>
    <n v="11"/>
    <m/>
    <x v="79"/>
    <x v="4"/>
    <m/>
    <m/>
    <x v="3"/>
  </r>
  <r>
    <s v="SLSPGJ01"/>
    <s v="SAO PAULO"/>
    <s v="Q4"/>
    <n v="11"/>
    <m/>
    <x v="79"/>
    <x v="4"/>
    <m/>
    <m/>
    <x v="3"/>
  </r>
  <r>
    <s v="SLSPGJ02"/>
    <s v="SAO PAULO"/>
    <s v="Q4"/>
    <n v="11"/>
    <m/>
    <x v="79"/>
    <x v="4"/>
    <m/>
    <m/>
    <x v="3"/>
  </r>
  <r>
    <s v="SLSPSI04"/>
    <s v="SAO PAULO"/>
    <s v="Q1"/>
    <n v="11"/>
    <m/>
    <x v="79"/>
    <x v="4"/>
    <m/>
    <m/>
    <x v="2"/>
  </r>
  <r>
    <s v="SI2714"/>
    <s v="APARECIDA"/>
    <s v="SJC"/>
    <n v="12"/>
    <m/>
    <x v="79"/>
    <x v="4"/>
    <m/>
    <m/>
    <x v="0"/>
  </r>
  <r>
    <s v="SI2726"/>
    <s v="APARECIDA"/>
    <s v="SJC"/>
    <n v="12"/>
    <m/>
    <x v="79"/>
    <x v="4"/>
    <m/>
    <m/>
    <x v="0"/>
  </r>
  <r>
    <s v="SI2727"/>
    <s v="APARECIDA"/>
    <s v="SJC"/>
    <n v="12"/>
    <m/>
    <x v="79"/>
    <x v="4"/>
    <m/>
    <m/>
    <x v="0"/>
  </r>
  <r>
    <s v="SI2110"/>
    <s v="CARAGUATATUBA"/>
    <s v="SJC"/>
    <n v="12"/>
    <m/>
    <x v="79"/>
    <x v="4"/>
    <m/>
    <m/>
    <x v="0"/>
  </r>
  <r>
    <s v="SI2122"/>
    <s v="CARAGUATATUBA"/>
    <s v="SJC"/>
    <n v="12"/>
    <m/>
    <x v="79"/>
    <x v="4"/>
    <m/>
    <m/>
    <x v="0"/>
  </r>
  <r>
    <s v="SI2125"/>
    <s v="CARAGUATATUBA"/>
    <s v="SJC"/>
    <n v="12"/>
    <m/>
    <x v="79"/>
    <x v="4"/>
    <m/>
    <m/>
    <x v="0"/>
  </r>
  <r>
    <s v="SI2127"/>
    <s v="CARAGUATATUBA"/>
    <s v="SJC"/>
    <n v="12"/>
    <m/>
    <x v="79"/>
    <x v="4"/>
    <m/>
    <m/>
    <x v="0"/>
  </r>
  <r>
    <s v="SI2129"/>
    <s v="CARAGUATATUBA"/>
    <s v="SJC"/>
    <n v="12"/>
    <m/>
    <x v="79"/>
    <x v="4"/>
    <m/>
    <m/>
    <x v="0"/>
  </r>
  <r>
    <s v="SI2131"/>
    <s v="CARAGUATATUBA"/>
    <s v="SJC"/>
    <n v="12"/>
    <m/>
    <x v="79"/>
    <x v="4"/>
    <m/>
    <m/>
    <x v="0"/>
  </r>
  <r>
    <s v="SI2124"/>
    <s v="CARAGUATATUBA"/>
    <s v="SJC"/>
    <n v="12"/>
    <m/>
    <x v="79"/>
    <x v="4"/>
    <m/>
    <m/>
    <x v="0"/>
  </r>
  <r>
    <s v="SI2126"/>
    <s v="CARAGUATATUBA"/>
    <s v="SJC"/>
    <n v="12"/>
    <m/>
    <x v="79"/>
    <x v="4"/>
    <m/>
    <m/>
    <x v="0"/>
  </r>
  <r>
    <s v="SI2130"/>
    <s v="CARAGUATATUBA"/>
    <s v="SJC"/>
    <n v="12"/>
    <m/>
    <x v="79"/>
    <x v="4"/>
    <m/>
    <m/>
    <x v="0"/>
  </r>
  <r>
    <s v="CJAC01"/>
    <s v="CAMPOS DO JORDAO"/>
    <s v="SJC"/>
    <n v="12"/>
    <m/>
    <x v="79"/>
    <x v="4"/>
    <m/>
    <m/>
    <x v="0"/>
  </r>
  <r>
    <s v="CJSC01"/>
    <s v="CAMPOS DO JORDAO"/>
    <s v="SJC"/>
    <n v="12"/>
    <m/>
    <x v="79"/>
    <x v="4"/>
    <m/>
    <m/>
    <x v="0"/>
  </r>
  <r>
    <s v="CJSR01"/>
    <s v="CAMPOS DO JORDAO"/>
    <s v="SJC"/>
    <n v="12"/>
    <m/>
    <x v="79"/>
    <x v="4"/>
    <m/>
    <m/>
    <x v="0"/>
  </r>
  <r>
    <s v="CJVL01"/>
    <s v="CAMPOS DO JORDAO"/>
    <s v="SJC"/>
    <n v="12"/>
    <m/>
    <x v="79"/>
    <x v="4"/>
    <m/>
    <m/>
    <x v="0"/>
  </r>
  <r>
    <s v="SI2614"/>
    <s v="CAMPOS DO JORDAO"/>
    <s v="SJC"/>
    <n v="12"/>
    <m/>
    <x v="79"/>
    <x v="4"/>
    <m/>
    <m/>
    <x v="0"/>
  </r>
  <r>
    <s v="CVSC01"/>
    <s v="CACAPAVA"/>
    <s v="SJC"/>
    <n v="12"/>
    <m/>
    <x v="79"/>
    <x v="4"/>
    <m/>
    <m/>
    <x v="0"/>
  </r>
  <r>
    <s v="CVXL02"/>
    <s v="CACAPAVA"/>
    <s v="SJC"/>
    <n v="12"/>
    <m/>
    <x v="79"/>
    <x v="4"/>
    <m/>
    <m/>
    <x v="0"/>
  </r>
  <r>
    <s v="GTPD02"/>
    <s v="GUARATINGUETA"/>
    <s v="SJC"/>
    <n v="12"/>
    <m/>
    <x v="79"/>
    <x v="4"/>
    <m/>
    <m/>
    <x v="0"/>
  </r>
  <r>
    <s v="SI2791"/>
    <s v="GUARATINGUETA"/>
    <s v="SJC"/>
    <n v="12"/>
    <m/>
    <x v="79"/>
    <x v="4"/>
    <m/>
    <m/>
    <x v="0"/>
  </r>
  <r>
    <s v="SI2776"/>
    <s v="GUARATINGUETA"/>
    <s v="SJC"/>
    <n v="12"/>
    <m/>
    <x v="79"/>
    <x v="4"/>
    <m/>
    <m/>
    <x v="0"/>
  </r>
  <r>
    <s v="SI2777"/>
    <s v="GUARATINGUETA"/>
    <s v="SJC"/>
    <n v="12"/>
    <m/>
    <x v="79"/>
    <x v="4"/>
    <m/>
    <m/>
    <x v="0"/>
  </r>
  <r>
    <s v="SI2796"/>
    <s v="GUARATINGUETA"/>
    <s v="SJC"/>
    <n v="12"/>
    <m/>
    <x v="79"/>
    <x v="4"/>
    <m/>
    <m/>
    <x v="0"/>
  </r>
  <r>
    <s v="SI2779"/>
    <s v="GUARATINGUETA"/>
    <s v="SJC"/>
    <n v="12"/>
    <m/>
    <x v="79"/>
    <x v="4"/>
    <m/>
    <m/>
    <x v="0"/>
  </r>
  <r>
    <s v="SI2798"/>
    <s v="GUARATINGUETA"/>
    <s v="SJC"/>
    <n v="12"/>
    <m/>
    <x v="79"/>
    <x v="4"/>
    <m/>
    <m/>
    <x v="0"/>
  </r>
  <r>
    <s v="SI2786"/>
    <s v="GUARATINGUETA"/>
    <s v="SJC"/>
    <n v="12"/>
    <m/>
    <x v="79"/>
    <x v="4"/>
    <m/>
    <m/>
    <x v="0"/>
  </r>
  <r>
    <s v="SI2788"/>
    <s v="GUARATINGUETA"/>
    <s v="SJC"/>
    <n v="12"/>
    <m/>
    <x v="79"/>
    <x v="4"/>
    <m/>
    <m/>
    <x v="0"/>
  </r>
  <r>
    <s v="SI2775"/>
    <s v="GUARATINGUETA"/>
    <s v="SJC"/>
    <n v="12"/>
    <m/>
    <x v="79"/>
    <x v="4"/>
    <m/>
    <m/>
    <x v="0"/>
  </r>
  <r>
    <s v="SI2793"/>
    <s v="GUARATINGUETA"/>
    <s v="SJC"/>
    <n v="12"/>
    <m/>
    <x v="79"/>
    <x v="4"/>
    <m/>
    <m/>
    <x v="0"/>
  </r>
  <r>
    <s v="SI2794"/>
    <s v="GUARATINGUETA"/>
    <s v="SJC"/>
    <n v="12"/>
    <m/>
    <x v="79"/>
    <x v="4"/>
    <m/>
    <m/>
    <x v="0"/>
  </r>
  <r>
    <s v="SI2795"/>
    <s v="GUARATINGUETA"/>
    <s v="SJC"/>
    <n v="12"/>
    <m/>
    <x v="79"/>
    <x v="4"/>
    <m/>
    <m/>
    <x v="0"/>
  </r>
  <r>
    <s v="SI2778"/>
    <s v="GUARATINGUETA"/>
    <s v="SJC"/>
    <n v="12"/>
    <m/>
    <x v="79"/>
    <x v="4"/>
    <m/>
    <m/>
    <x v="0"/>
  </r>
  <r>
    <s v="SI2785"/>
    <s v="GUARATINGUETA"/>
    <s v="SJC"/>
    <n v="12"/>
    <m/>
    <x v="79"/>
    <x v="4"/>
    <m/>
    <m/>
    <x v="0"/>
  </r>
  <r>
    <s v="SI2787"/>
    <s v="GUARATINGUETA"/>
    <s v="SJC"/>
    <n v="12"/>
    <m/>
    <x v="79"/>
    <x v="4"/>
    <m/>
    <m/>
    <x v="0"/>
  </r>
  <r>
    <s v="SI2789"/>
    <s v="GUARATINGUETA"/>
    <s v="SJC"/>
    <n v="12"/>
    <m/>
    <x v="79"/>
    <x v="4"/>
    <m/>
    <m/>
    <x v="0"/>
  </r>
  <r>
    <s v="JCAM01"/>
    <s v="JACAREI"/>
    <s v="SJC"/>
    <n v="12"/>
    <m/>
    <x v="79"/>
    <x v="4"/>
    <m/>
    <m/>
    <x v="0"/>
  </r>
  <r>
    <s v="JCCA03"/>
    <s v="JACAREI"/>
    <s v="SJC"/>
    <n v="12"/>
    <m/>
    <x v="79"/>
    <x v="4"/>
    <m/>
    <m/>
    <x v="0"/>
  </r>
  <r>
    <s v="SI2956"/>
    <s v="JACAREI"/>
    <s v="SJC"/>
    <n v="12"/>
    <m/>
    <x v="79"/>
    <x v="4"/>
    <m/>
    <m/>
    <x v="0"/>
  </r>
  <r>
    <s v="SI2954"/>
    <s v="JACAREI"/>
    <s v="SJC"/>
    <n v="12"/>
    <m/>
    <x v="79"/>
    <x v="4"/>
    <m/>
    <m/>
    <x v="0"/>
  </r>
  <r>
    <s v="LVCT01"/>
    <s v="LAVRINHAS"/>
    <s v="SJC"/>
    <n v="12"/>
    <m/>
    <x v="79"/>
    <x v="4"/>
    <m/>
    <m/>
    <x v="0"/>
  </r>
  <r>
    <s v="PD139S"/>
    <s v="PINDAMONHANGABA"/>
    <s v="SJC"/>
    <n v="12"/>
    <m/>
    <x v="79"/>
    <x v="4"/>
    <m/>
    <m/>
    <x v="0"/>
  </r>
  <r>
    <s v="SI2640"/>
    <s v="PINDAMONHANGABA"/>
    <s v="SJC"/>
    <n v="12"/>
    <m/>
    <x v="79"/>
    <x v="4"/>
    <m/>
    <m/>
    <x v="0"/>
  </r>
  <r>
    <s v="SI2642"/>
    <s v="PINDAMONHANGABA"/>
    <s v="SJC"/>
    <n v="12"/>
    <m/>
    <x v="79"/>
    <x v="4"/>
    <m/>
    <m/>
    <x v="0"/>
  </r>
  <r>
    <s v="SI2643"/>
    <s v="PINDAMONHANGABA"/>
    <s v="SJC"/>
    <n v="12"/>
    <m/>
    <x v="79"/>
    <x v="4"/>
    <m/>
    <m/>
    <x v="0"/>
  </r>
  <r>
    <s v="SI2644"/>
    <s v="PINDAMONHANGABA"/>
    <s v="SJC"/>
    <n v="12"/>
    <m/>
    <x v="79"/>
    <x v="4"/>
    <m/>
    <m/>
    <x v="0"/>
  </r>
  <r>
    <s v="SI2663"/>
    <s v="PINDAMONHANGABA"/>
    <s v="SJC"/>
    <n v="12"/>
    <m/>
    <x v="79"/>
    <x v="4"/>
    <m/>
    <m/>
    <x v="0"/>
  </r>
  <r>
    <s v="SI2647"/>
    <s v="PINDAMONHANGABA"/>
    <s v="SJC"/>
    <n v="12"/>
    <m/>
    <x v="79"/>
    <x v="4"/>
    <m/>
    <m/>
    <x v="0"/>
  </r>
  <r>
    <s v="SI2661"/>
    <s v="PINDAMONHANGABA"/>
    <s v="SJC"/>
    <n v="12"/>
    <m/>
    <x v="79"/>
    <x v="4"/>
    <m/>
    <m/>
    <x v="0"/>
  </r>
  <r>
    <s v="SI2662"/>
    <s v="PINDAMONHANGABA"/>
    <s v="SJC"/>
    <n v="12"/>
    <m/>
    <x v="79"/>
    <x v="4"/>
    <m/>
    <m/>
    <x v="0"/>
  </r>
  <r>
    <s v="SI2645"/>
    <s v="PINDAMONHANGABA"/>
    <s v="SJC"/>
    <n v="12"/>
    <m/>
    <x v="79"/>
    <x v="4"/>
    <m/>
    <m/>
    <x v="0"/>
  </r>
  <r>
    <s v="SI2664"/>
    <s v="PINDAMONHANGABA"/>
    <s v="SJC"/>
    <n v="12"/>
    <m/>
    <x v="79"/>
    <x v="4"/>
    <m/>
    <m/>
    <x v="0"/>
  </r>
  <r>
    <s v="ETCT01"/>
    <s v="PIQUETE"/>
    <s v="SJC"/>
    <n v="12"/>
    <m/>
    <x v="79"/>
    <x v="4"/>
    <m/>
    <m/>
    <x v="0"/>
  </r>
  <r>
    <s v="SI2304"/>
    <s v="SAO JOSE DOS CAMPOS"/>
    <s v="SJC"/>
    <n v="12"/>
    <m/>
    <x v="79"/>
    <x v="4"/>
    <m/>
    <m/>
    <x v="0"/>
  </r>
  <r>
    <s v="GTAMW02"/>
    <s v="GUARATINGUETA"/>
    <s v="SJC"/>
    <n v="12"/>
    <m/>
    <x v="79"/>
    <x v="4"/>
    <m/>
    <m/>
    <x v="0"/>
  </r>
  <r>
    <s v="SLSPVM32"/>
    <s v="SAO PAULO"/>
    <s v="Q4"/>
    <n v="11"/>
    <m/>
    <x v="79"/>
    <x v="4"/>
    <m/>
    <m/>
    <x v="3"/>
  </r>
  <r>
    <s v="SLSPJP61"/>
    <s v="SAO PAULO"/>
    <s v="Q4"/>
    <n v="11"/>
    <m/>
    <x v="79"/>
    <x v="4"/>
    <m/>
    <m/>
    <x v="3"/>
  </r>
  <r>
    <s v="SLSPLP23"/>
    <s v="SAO PAULO"/>
    <s v="Q2"/>
    <n v="11"/>
    <m/>
    <x v="79"/>
    <x v="4"/>
    <m/>
    <m/>
    <x v="1"/>
  </r>
  <r>
    <s v="SLSPCC04"/>
    <s v="SAO PAULO"/>
    <s v="Q2"/>
    <n v="11"/>
    <m/>
    <x v="79"/>
    <x v="4"/>
    <m/>
    <m/>
    <x v="1"/>
  </r>
  <r>
    <s v="SLSPBL06"/>
    <s v="SAO PAULO"/>
    <s v="Q2"/>
    <n v="11"/>
    <m/>
    <x v="79"/>
    <x v="4"/>
    <m/>
    <m/>
    <x v="1"/>
  </r>
  <r>
    <s v="SP3726"/>
    <s v="SAO PAULO"/>
    <s v="Q1"/>
    <n v="11"/>
    <m/>
    <x v="79"/>
    <x v="4"/>
    <m/>
    <m/>
    <x v="2"/>
  </r>
  <r>
    <s v="SP3848"/>
    <s v="SAO PAULO"/>
    <s v="Q1"/>
    <n v="11"/>
    <m/>
    <x v="79"/>
    <x v="4"/>
    <m/>
    <m/>
    <x v="2"/>
  </r>
  <r>
    <s v="SLSPTC13"/>
    <s v="SAO PAULO"/>
    <s v="Q2"/>
    <n v="11"/>
    <m/>
    <x v="79"/>
    <x v="4"/>
    <m/>
    <m/>
    <x v="1"/>
  </r>
  <r>
    <s v="SLSPLP27"/>
    <s v="SAO PAULO"/>
    <s v="Q2"/>
    <n v="11"/>
    <m/>
    <x v="79"/>
    <x v="4"/>
    <m/>
    <m/>
    <x v="1"/>
  </r>
  <r>
    <s v="SLSPVL15"/>
    <s v="SAO PAULO"/>
    <s v="Q2"/>
    <n v="11"/>
    <m/>
    <x v="79"/>
    <x v="4"/>
    <m/>
    <m/>
    <x v="1"/>
  </r>
  <r>
    <s v="SI3121"/>
    <s v="GUARUJA"/>
    <s v="STS"/>
    <n v="13"/>
    <m/>
    <x v="79"/>
    <x v="4"/>
    <m/>
    <m/>
    <x v="5"/>
  </r>
  <r>
    <s v="SLSPPN23"/>
    <s v="SAO PAULO"/>
    <s v="Q4"/>
    <n v="11"/>
    <m/>
    <x v="79"/>
    <x v="4"/>
    <m/>
    <m/>
    <x v="3"/>
  </r>
  <r>
    <s v="SLSPAR08"/>
    <s v="SAO PAULO"/>
    <s v="Q1"/>
    <n v="11"/>
    <m/>
    <x v="79"/>
    <x v="4"/>
    <m/>
    <m/>
    <x v="2"/>
  </r>
  <r>
    <s v="SLSPCE08"/>
    <s v="SAO PAULO"/>
    <s v="Q1"/>
    <n v="11"/>
    <m/>
    <x v="79"/>
    <x v="4"/>
    <m/>
    <m/>
    <x v="2"/>
  </r>
  <r>
    <s v="SLSPCE09"/>
    <s v="SAO PAULO"/>
    <s v="Q1"/>
    <n v="11"/>
    <m/>
    <x v="79"/>
    <x v="4"/>
    <m/>
    <m/>
    <x v="2"/>
  </r>
  <r>
    <s v="SLSPIT08"/>
    <s v="SAO PAULO"/>
    <s v="Q1"/>
    <n v="11"/>
    <m/>
    <x v="79"/>
    <x v="4"/>
    <m/>
    <m/>
    <x v="2"/>
  </r>
  <r>
    <s v="SLSPIT09"/>
    <s v="SAO PAULO"/>
    <s v="Q1"/>
    <n v="11"/>
    <m/>
    <x v="79"/>
    <x v="4"/>
    <m/>
    <m/>
    <x v="2"/>
  </r>
  <r>
    <s v="SLSPCO20"/>
    <s v="SAO PAULO"/>
    <s v="Q4"/>
    <n v="11"/>
    <m/>
    <x v="79"/>
    <x v="4"/>
    <m/>
    <m/>
    <x v="3"/>
  </r>
  <r>
    <s v="SLSPCS02"/>
    <s v="SAO PAULO"/>
    <s v="Q4"/>
    <n v="11"/>
    <m/>
    <x v="79"/>
    <x v="4"/>
    <m/>
    <m/>
    <x v="3"/>
  </r>
  <r>
    <s v="SLSPCS12"/>
    <s v="SAO PAULO"/>
    <s v="Q4"/>
    <n v="11"/>
    <m/>
    <x v="79"/>
    <x v="4"/>
    <m/>
    <m/>
    <x v="3"/>
  </r>
  <r>
    <s v="SLSPBU16"/>
    <s v="SAO PAULO"/>
    <s v="Q3"/>
    <n v="11"/>
    <m/>
    <x v="79"/>
    <x v="4"/>
    <m/>
    <m/>
    <x v="4"/>
  </r>
  <r>
    <s v="SLSPPA05"/>
    <s v="SAO PAULO"/>
    <s v="Q4"/>
    <n v="11"/>
    <m/>
    <x v="79"/>
    <x v="4"/>
    <m/>
    <m/>
    <x v="3"/>
  </r>
  <r>
    <s v="SLSPPA06"/>
    <s v="SAO PAULO"/>
    <s v="Q4"/>
    <n v="11"/>
    <m/>
    <x v="79"/>
    <x v="4"/>
    <m/>
    <m/>
    <x v="3"/>
  </r>
  <r>
    <s v="SLSPVD06"/>
    <s v="SAO PAULO"/>
    <s v="Q1"/>
    <n v="11"/>
    <m/>
    <x v="79"/>
    <x v="4"/>
    <m/>
    <m/>
    <x v="2"/>
  </r>
  <r>
    <s v="SLSPSA10"/>
    <s v="SAO PAULO"/>
    <s v="Q4"/>
    <n v="11"/>
    <m/>
    <x v="79"/>
    <x v="4"/>
    <m/>
    <m/>
    <x v="3"/>
  </r>
  <r>
    <s v="SPSD17"/>
    <s v="SAO PAULO"/>
    <s v="Q4"/>
    <n v="11"/>
    <m/>
    <x v="79"/>
    <x v="4"/>
    <m/>
    <m/>
    <x v="3"/>
  </r>
  <r>
    <s v="SLSPVM30"/>
    <s v="SAO PAULO"/>
    <s v="Q4"/>
    <n v="11"/>
    <m/>
    <x v="79"/>
    <x v="4"/>
    <m/>
    <m/>
    <x v="3"/>
  </r>
  <r>
    <s v="SLSPRE23"/>
    <s v="SAO PAULO"/>
    <s v="Q4"/>
    <n v="11"/>
    <m/>
    <x v="79"/>
    <x v="4"/>
    <m/>
    <m/>
    <x v="3"/>
  </r>
  <r>
    <s v="SLSPPZ16"/>
    <s v="SAO PAULO"/>
    <s v="Q2"/>
    <n v="11"/>
    <m/>
    <x v="79"/>
    <x v="4"/>
    <m/>
    <m/>
    <x v="1"/>
  </r>
  <r>
    <s v="NBCT01"/>
    <s v="ANHEMBI"/>
    <s v="BRU"/>
    <n v="14"/>
    <m/>
    <x v="79"/>
    <x v="4"/>
    <m/>
    <m/>
    <x v="7"/>
  </r>
  <r>
    <s v="BNCT01"/>
    <s v="BARRA BONITA"/>
    <s v="BRU"/>
    <n v="14"/>
    <m/>
    <x v="79"/>
    <x v="4"/>
    <m/>
    <m/>
    <x v="7"/>
  </r>
  <r>
    <s v="BERD02"/>
    <s v="BOFETE"/>
    <s v="BRU"/>
    <n v="14"/>
    <m/>
    <x v="79"/>
    <x v="4"/>
    <m/>
    <m/>
    <x v="7"/>
  </r>
  <r>
    <s v="BERD03"/>
    <s v="BOFETE"/>
    <s v="BRU"/>
    <n v="14"/>
    <m/>
    <x v="79"/>
    <x v="4"/>
    <m/>
    <m/>
    <x v="7"/>
  </r>
  <r>
    <s v="OFCT01"/>
    <s v="BORACEIA"/>
    <s v="BRU"/>
    <n v="14"/>
    <m/>
    <x v="79"/>
    <x v="4"/>
    <m/>
    <m/>
    <x v="7"/>
  </r>
  <r>
    <s v="BYCT01"/>
    <s v="BARIRI"/>
    <s v="BRU"/>
    <n v="14"/>
    <m/>
    <x v="79"/>
    <x v="4"/>
    <m/>
    <m/>
    <x v="7"/>
  </r>
  <r>
    <s v="BYCT02"/>
    <s v="BARIRI"/>
    <s v="BRU"/>
    <n v="14"/>
    <m/>
    <x v="79"/>
    <x v="4"/>
    <m/>
    <m/>
    <x v="7"/>
  </r>
  <r>
    <s v="OTCT02"/>
    <s v="BROTAS"/>
    <s v="BRU"/>
    <n v="14"/>
    <m/>
    <x v="79"/>
    <x v="4"/>
    <m/>
    <m/>
    <x v="7"/>
  </r>
  <r>
    <s v="OTCT03"/>
    <s v="BROTAS"/>
    <s v="BRU"/>
    <n v="14"/>
    <m/>
    <x v="79"/>
    <x v="4"/>
    <m/>
    <m/>
    <x v="7"/>
  </r>
  <r>
    <s v="SI4005"/>
    <s v="BAURU"/>
    <s v="BRU"/>
    <n v="14"/>
    <m/>
    <x v="79"/>
    <x v="4"/>
    <m/>
    <m/>
    <x v="7"/>
  </r>
  <r>
    <s v="BRVA03"/>
    <s v="BAURU"/>
    <s v="BRU"/>
    <n v="14"/>
    <m/>
    <x v="79"/>
    <x v="4"/>
    <m/>
    <m/>
    <x v="7"/>
  </r>
  <r>
    <s v="SI4999"/>
    <s v="BAURU"/>
    <s v="BRU"/>
    <n v="14"/>
    <m/>
    <x v="79"/>
    <x v="4"/>
    <m/>
    <m/>
    <x v="7"/>
  </r>
  <r>
    <s v="BRSL05"/>
    <s v="BAURU"/>
    <s v="BRU"/>
    <n v="14"/>
    <m/>
    <x v="79"/>
    <x v="4"/>
    <m/>
    <m/>
    <x v="7"/>
  </r>
  <r>
    <s v="BUPC01"/>
    <s v="BOTUCATU"/>
    <s v="BRU"/>
    <n v="14"/>
    <m/>
    <x v="79"/>
    <x v="4"/>
    <m/>
    <m/>
    <x v="7"/>
  </r>
  <r>
    <s v="BURD02"/>
    <s v="BOTUCATU"/>
    <s v="BRU"/>
    <n v="14"/>
    <m/>
    <x v="79"/>
    <x v="4"/>
    <m/>
    <m/>
    <x v="7"/>
  </r>
  <r>
    <s v="BUVP01"/>
    <s v="BOTUCATU"/>
    <s v="BRU"/>
    <n v="14"/>
    <m/>
    <x v="79"/>
    <x v="4"/>
    <m/>
    <m/>
    <x v="7"/>
  </r>
  <r>
    <s v="BUAE01"/>
    <s v="BOTUCATU"/>
    <s v="BRU"/>
    <n v="14"/>
    <m/>
    <x v="79"/>
    <x v="4"/>
    <m/>
    <m/>
    <x v="7"/>
  </r>
  <r>
    <s v="HICT01"/>
    <s v="IARAS"/>
    <s v="BRU"/>
    <n v="14"/>
    <m/>
    <x v="79"/>
    <x v="4"/>
    <m/>
    <m/>
    <x v="7"/>
  </r>
  <r>
    <s v="JURD05"/>
    <s v="JAU"/>
    <s v="BRU"/>
    <n v="14"/>
    <m/>
    <x v="79"/>
    <x v="4"/>
    <m/>
    <m/>
    <x v="7"/>
  </r>
  <r>
    <s v="JECT02"/>
    <s v="JULIO MESQUITA"/>
    <s v="BRU"/>
    <n v="14"/>
    <m/>
    <x v="79"/>
    <x v="4"/>
    <m/>
    <m/>
    <x v="7"/>
  </r>
  <r>
    <s v="LNBV01"/>
    <s v="LINS"/>
    <s v="BRU"/>
    <n v="14"/>
    <m/>
    <x v="79"/>
    <x v="4"/>
    <m/>
    <m/>
    <x v="7"/>
  </r>
  <r>
    <s v="LFCT01"/>
    <s v="LUPERCIO"/>
    <s v="BRU"/>
    <n v="14"/>
    <m/>
    <x v="79"/>
    <x v="4"/>
    <m/>
    <m/>
    <x v="7"/>
  </r>
  <r>
    <s v="KTCT01"/>
    <s v="MACATUBA"/>
    <s v="BRU"/>
    <n v="14"/>
    <m/>
    <x v="79"/>
    <x v="4"/>
    <m/>
    <m/>
    <x v="7"/>
  </r>
  <r>
    <s v="MLDI01"/>
    <s v="MARILIA"/>
    <s v="BRU"/>
    <n v="14"/>
    <m/>
    <x v="79"/>
    <x v="4"/>
    <m/>
    <m/>
    <x v="7"/>
  </r>
  <r>
    <s v="MLPL01"/>
    <s v="MARILIA"/>
    <s v="BRU"/>
    <n v="14"/>
    <m/>
    <x v="79"/>
    <x v="4"/>
    <m/>
    <m/>
    <x v="7"/>
  </r>
  <r>
    <s v="MLCT02"/>
    <s v="MARILIA"/>
    <s v="BRU"/>
    <n v="14"/>
    <m/>
    <x v="79"/>
    <x v="4"/>
    <m/>
    <m/>
    <x v="7"/>
  </r>
  <r>
    <s v="SI4111"/>
    <s v="MARILIA"/>
    <s v="BRU"/>
    <n v="14"/>
    <m/>
    <x v="79"/>
    <x v="4"/>
    <m/>
    <m/>
    <x v="7"/>
  </r>
  <r>
    <s v="MLMC02"/>
    <s v="MARILIA"/>
    <s v="BRU"/>
    <n v="14"/>
    <m/>
    <x v="79"/>
    <x v="4"/>
    <m/>
    <m/>
    <x v="7"/>
  </r>
  <r>
    <s v="SI4114"/>
    <s v="MARILIA"/>
    <s v="BRU"/>
    <n v="14"/>
    <m/>
    <x v="79"/>
    <x v="4"/>
    <m/>
    <m/>
    <x v="7"/>
  </r>
  <r>
    <s v="OUJA01"/>
    <s v="OURINHOS"/>
    <s v="BRU"/>
    <n v="14"/>
    <m/>
    <x v="79"/>
    <x v="4"/>
    <m/>
    <m/>
    <x v="7"/>
  </r>
  <r>
    <s v="OUNC01"/>
    <s v="OURINHOS"/>
    <s v="BRU"/>
    <n v="14"/>
    <m/>
    <x v="79"/>
    <x v="4"/>
    <m/>
    <m/>
    <x v="7"/>
  </r>
  <r>
    <s v="RD048R"/>
    <s v="SANTA CRUZ DO RIO PARDO"/>
    <s v="BRU"/>
    <n v="14"/>
    <m/>
    <x v="79"/>
    <x v="4"/>
    <m/>
    <m/>
    <x v="7"/>
  </r>
  <r>
    <s v="SCPMW01"/>
    <s v="SANTA CRUZ DO RIO PARDO"/>
    <s v="BRU"/>
    <n v="14"/>
    <m/>
    <x v="79"/>
    <x v="4"/>
    <m/>
    <m/>
    <x v="7"/>
  </r>
  <r>
    <s v="NGRD02"/>
    <s v="ANGATUBA"/>
    <s v="SOC"/>
    <n v="15"/>
    <m/>
    <x v="79"/>
    <x v="4"/>
    <m/>
    <m/>
    <x v="8"/>
  </r>
  <r>
    <s v="NGCT01"/>
    <s v="ANGATUBA"/>
    <s v="SOC"/>
    <n v="15"/>
    <m/>
    <x v="79"/>
    <x v="4"/>
    <m/>
    <m/>
    <x v="8"/>
  </r>
  <r>
    <s v="ASBR01"/>
    <s v="ARACOIABA DA SERRA"/>
    <s v="SOC"/>
    <n v="15"/>
    <m/>
    <x v="79"/>
    <x v="4"/>
    <m/>
    <m/>
    <x v="8"/>
  </r>
  <r>
    <s v="EWCT01"/>
    <s v="BARRA DO CHAPEU"/>
    <s v="SOC"/>
    <n v="15"/>
    <m/>
    <x v="79"/>
    <x v="4"/>
    <m/>
    <m/>
    <x v="8"/>
  </r>
  <r>
    <s v="BZCT01"/>
    <s v="BARRA DO TURVO"/>
    <s v="SOC"/>
    <n v="15"/>
    <m/>
    <x v="79"/>
    <x v="4"/>
    <m/>
    <m/>
    <x v="8"/>
  </r>
  <r>
    <s v="HZBS01"/>
    <s v="BOM SUCESSO DE ITARARE"/>
    <s v="SOC"/>
    <n v="15"/>
    <m/>
    <x v="79"/>
    <x v="4"/>
    <m/>
    <m/>
    <x v="8"/>
  </r>
  <r>
    <s v="GHCT01"/>
    <s v="GUAPIARA"/>
    <s v="SOC"/>
    <n v="15"/>
    <m/>
    <x v="79"/>
    <x v="4"/>
    <m/>
    <m/>
    <x v="8"/>
  </r>
  <r>
    <s v="IYCT01"/>
    <s v="ITABERA"/>
    <s v="SOC"/>
    <n v="15"/>
    <m/>
    <x v="79"/>
    <x v="4"/>
    <m/>
    <m/>
    <x v="8"/>
  </r>
  <r>
    <s v="IIJS01"/>
    <s v="ITAPETININGA"/>
    <s v="SOC"/>
    <n v="15"/>
    <m/>
    <x v="79"/>
    <x v="4"/>
    <m/>
    <m/>
    <x v="8"/>
  </r>
  <r>
    <s v="SI5210"/>
    <s v="ITARARE"/>
    <s v="SOC"/>
    <n v="15"/>
    <m/>
    <x v="79"/>
    <x v="4"/>
    <m/>
    <m/>
    <x v="8"/>
  </r>
  <r>
    <s v="SI5211"/>
    <s v="ITARARE"/>
    <s v="SOC"/>
    <n v="15"/>
    <m/>
    <x v="79"/>
    <x v="4"/>
    <m/>
    <m/>
    <x v="8"/>
  </r>
  <r>
    <s v="OVCT01"/>
    <s v="NOVA CAMPINA"/>
    <s v="SOC"/>
    <n v="15"/>
    <m/>
    <x v="79"/>
    <x v="4"/>
    <m/>
    <m/>
    <x v="8"/>
  </r>
  <r>
    <s v="PYRD01"/>
    <s v="PORANGABA"/>
    <s v="SOC"/>
    <n v="15"/>
    <m/>
    <x v="79"/>
    <x v="4"/>
    <m/>
    <m/>
    <x v="8"/>
  </r>
  <r>
    <s v="PYRD03"/>
    <s v="PORANGABA"/>
    <s v="SOC"/>
    <n v="15"/>
    <m/>
    <x v="79"/>
    <x v="4"/>
    <m/>
    <m/>
    <x v="8"/>
  </r>
  <r>
    <s v="PYCT01"/>
    <s v="PORANGABA"/>
    <s v="SOC"/>
    <n v="15"/>
    <m/>
    <x v="79"/>
    <x v="4"/>
    <m/>
    <m/>
    <x v="8"/>
  </r>
  <r>
    <s v="PZRD03"/>
    <s v="PORTO FELIZ"/>
    <s v="SOC"/>
    <n v="15"/>
    <m/>
    <x v="79"/>
    <x v="4"/>
    <m/>
    <m/>
    <x v="8"/>
  </r>
  <r>
    <s v="RWCT01"/>
    <s v="RIBEIRAO BRANCO"/>
    <s v="SOC"/>
    <n v="15"/>
    <m/>
    <x v="79"/>
    <x v="4"/>
    <m/>
    <m/>
    <x v="8"/>
  </r>
  <r>
    <s v="SI5003"/>
    <s v="SOROCABA"/>
    <s v="SOC"/>
    <n v="15"/>
    <m/>
    <x v="79"/>
    <x v="4"/>
    <m/>
    <m/>
    <x v="8"/>
  </r>
  <r>
    <s v="SI5033"/>
    <s v="SOROCABA"/>
    <s v="SOC"/>
    <n v="15"/>
    <m/>
    <x v="79"/>
    <x v="4"/>
    <m/>
    <m/>
    <x v="8"/>
  </r>
  <r>
    <s v="SI5004"/>
    <s v="SOROCABA"/>
    <s v="SOC"/>
    <n v="15"/>
    <m/>
    <x v="79"/>
    <x v="4"/>
    <m/>
    <m/>
    <x v="8"/>
  </r>
  <r>
    <s v="SI5039"/>
    <s v="SOROCABA"/>
    <s v="SOC"/>
    <n v="15"/>
    <m/>
    <x v="79"/>
    <x v="4"/>
    <m/>
    <m/>
    <x v="8"/>
  </r>
  <r>
    <s v="AQCT01"/>
    <s v="ARARAQUARA"/>
    <s v="RPO"/>
    <n v="16"/>
    <m/>
    <x v="79"/>
    <x v="4"/>
    <m/>
    <m/>
    <x v="9"/>
  </r>
  <r>
    <s v="SI6129"/>
    <s v="ARARAQUARA"/>
    <s v="RPO"/>
    <n v="16"/>
    <m/>
    <x v="79"/>
    <x v="4"/>
    <m/>
    <m/>
    <x v="9"/>
  </r>
  <r>
    <s v="AQJA01"/>
    <s v="ARARAQUARA"/>
    <s v="RPO"/>
    <n v="16"/>
    <m/>
    <x v="79"/>
    <x v="4"/>
    <m/>
    <m/>
    <x v="9"/>
  </r>
  <r>
    <s v="SI6124"/>
    <s v="ARARAQUARA"/>
    <s v="RPO"/>
    <n v="16"/>
    <m/>
    <x v="79"/>
    <x v="4"/>
    <m/>
    <m/>
    <x v="9"/>
  </r>
  <r>
    <s v="AQJF01"/>
    <s v="ARARAQUARA"/>
    <s v="RPO"/>
    <n v="16"/>
    <m/>
    <x v="79"/>
    <x v="4"/>
    <m/>
    <m/>
    <x v="9"/>
  </r>
  <r>
    <s v="AQJP01"/>
    <s v="ARARAQUARA"/>
    <s v="RPO"/>
    <n v="16"/>
    <m/>
    <x v="79"/>
    <x v="4"/>
    <m/>
    <m/>
    <x v="9"/>
  </r>
  <r>
    <s v="AQCT02"/>
    <s v="ARARAQUARA"/>
    <s v="RPO"/>
    <n v="16"/>
    <m/>
    <x v="79"/>
    <x v="4"/>
    <m/>
    <m/>
    <x v="9"/>
  </r>
  <r>
    <s v="AQCT04"/>
    <s v="ARARAQUARA"/>
    <s v="RPO"/>
    <n v="16"/>
    <m/>
    <x v="79"/>
    <x v="4"/>
    <m/>
    <m/>
    <x v="9"/>
  </r>
  <r>
    <s v="AQCT03"/>
    <s v="ARARAQUARA"/>
    <s v="RPO"/>
    <n v="16"/>
    <m/>
    <x v="79"/>
    <x v="4"/>
    <m/>
    <m/>
    <x v="9"/>
  </r>
  <r>
    <s v="BLCT01"/>
    <s v="BOA ESPERANCA DO SUL"/>
    <s v="RPO"/>
    <n v="16"/>
    <m/>
    <x v="79"/>
    <x v="4"/>
    <m/>
    <m/>
    <x v="9"/>
  </r>
  <r>
    <s v="BHNB01"/>
    <s v="BARRINHA"/>
    <s v="RPO"/>
    <n v="16"/>
    <m/>
    <x v="79"/>
    <x v="4"/>
    <m/>
    <m/>
    <x v="9"/>
  </r>
  <r>
    <s v="BQRD01"/>
    <s v="BRODOWSKI"/>
    <s v="RPO"/>
    <n v="16"/>
    <m/>
    <x v="79"/>
    <x v="4"/>
    <m/>
    <m/>
    <x v="9"/>
  </r>
  <r>
    <s v="KUCARP"/>
    <s v="CANDIDO RODRIGUES"/>
    <s v="RPO"/>
    <n v="16"/>
    <m/>
    <x v="79"/>
    <x v="4"/>
    <m/>
    <m/>
    <x v="9"/>
  </r>
  <r>
    <s v="CHND01"/>
    <s v="CRAVINHOS"/>
    <s v="RPO"/>
    <n v="16"/>
    <m/>
    <x v="79"/>
    <x v="4"/>
    <m/>
    <m/>
    <x v="9"/>
  </r>
  <r>
    <s v="CHRD01"/>
    <s v="CRAVINHOS"/>
    <s v="RPO"/>
    <n v="16"/>
    <m/>
    <x v="79"/>
    <x v="4"/>
    <m/>
    <m/>
    <x v="9"/>
  </r>
  <r>
    <s v="CHFP02"/>
    <s v="CRAVINHOS"/>
    <s v="RPO"/>
    <n v="16"/>
    <m/>
    <x v="79"/>
    <x v="4"/>
    <m/>
    <m/>
    <x v="9"/>
  </r>
  <r>
    <s v="DBCT01"/>
    <s v="DOBRADA"/>
    <s v="RPO"/>
    <n v="16"/>
    <m/>
    <x v="79"/>
    <x v="4"/>
    <m/>
    <m/>
    <x v="9"/>
  </r>
  <r>
    <s v="DOCT01"/>
    <s v="DOURADO"/>
    <s v="RPO"/>
    <n v="16"/>
    <m/>
    <x v="79"/>
    <x v="4"/>
    <m/>
    <m/>
    <x v="9"/>
  </r>
  <r>
    <s v="FCJR01"/>
    <s v="FRANCA"/>
    <s v="RPO"/>
    <n v="16"/>
    <m/>
    <x v="79"/>
    <x v="4"/>
    <m/>
    <m/>
    <x v="9"/>
  </r>
  <r>
    <s v="FCCT02"/>
    <s v="FRANCA"/>
    <s v="RPO"/>
    <n v="16"/>
    <m/>
    <x v="79"/>
    <x v="4"/>
    <m/>
    <m/>
    <x v="9"/>
  </r>
  <r>
    <s v="FCMV01"/>
    <s v="FRANCA"/>
    <s v="RPO"/>
    <n v="16"/>
    <m/>
    <x v="79"/>
    <x v="4"/>
    <m/>
    <m/>
    <x v="9"/>
  </r>
  <r>
    <s v="IOCT02"/>
    <s v="ITAPOLIS"/>
    <s v="RPO"/>
    <n v="16"/>
    <m/>
    <x v="79"/>
    <x v="4"/>
    <m/>
    <m/>
    <x v="9"/>
  </r>
  <r>
    <s v="JOCT01"/>
    <s v="JABOTICABAL"/>
    <s v="RPO"/>
    <n v="16"/>
    <m/>
    <x v="79"/>
    <x v="4"/>
    <m/>
    <m/>
    <x v="9"/>
  </r>
  <r>
    <s v="JORD01"/>
    <s v="JABOTICABAL"/>
    <s v="RPO"/>
    <n v="16"/>
    <m/>
    <x v="79"/>
    <x v="4"/>
    <m/>
    <m/>
    <x v="9"/>
  </r>
  <r>
    <s v="JOCT02"/>
    <s v="JABOTICABAL"/>
    <s v="RPO"/>
    <n v="16"/>
    <m/>
    <x v="79"/>
    <x v="4"/>
    <m/>
    <m/>
    <x v="9"/>
  </r>
  <r>
    <s v="RTAM02"/>
    <s v="RIBEIRAO PRETO"/>
    <s v="RPO"/>
    <n v="16"/>
    <m/>
    <x v="79"/>
    <x v="4"/>
    <m/>
    <m/>
    <x v="9"/>
  </r>
  <r>
    <s v="FECT02"/>
    <s v="ALVARES FLORENCE"/>
    <s v="SRR"/>
    <n v="17"/>
    <m/>
    <x v="79"/>
    <x v="4"/>
    <m/>
    <m/>
    <x v="10"/>
  </r>
  <r>
    <s v="HYCT01"/>
    <s v="ARIRANHA"/>
    <s v="SRR"/>
    <n v="17"/>
    <m/>
    <x v="79"/>
    <x v="4"/>
    <m/>
    <m/>
    <x v="10"/>
  </r>
  <r>
    <s v="BDDI01"/>
    <s v="BEBEDOURO"/>
    <s v="SRR"/>
    <n v="17"/>
    <m/>
    <x v="79"/>
    <x v="4"/>
    <m/>
    <m/>
    <x v="10"/>
  </r>
  <r>
    <s v="BDRD01"/>
    <s v="BEBEDOURO"/>
    <s v="SRR"/>
    <n v="17"/>
    <m/>
    <x v="79"/>
    <x v="4"/>
    <m/>
    <m/>
    <x v="10"/>
  </r>
  <r>
    <s v="BDVE01"/>
    <s v="BEBEDOURO"/>
    <s v="SRR"/>
    <n v="17"/>
    <m/>
    <x v="79"/>
    <x v="4"/>
    <m/>
    <m/>
    <x v="10"/>
  </r>
  <r>
    <s v="BXCT01"/>
    <s v="BALSAMO"/>
    <s v="SRR"/>
    <n v="17"/>
    <m/>
    <x v="79"/>
    <x v="4"/>
    <m/>
    <m/>
    <x v="10"/>
  </r>
  <r>
    <s v="BSBV01"/>
    <s v="BARRETOS"/>
    <s v="SRR"/>
    <n v="17"/>
    <m/>
    <x v="79"/>
    <x v="4"/>
    <m/>
    <m/>
    <x v="10"/>
  </r>
  <r>
    <s v="BSNC01"/>
    <s v="BARRETOS"/>
    <s v="SRR"/>
    <n v="17"/>
    <m/>
    <x v="79"/>
    <x v="4"/>
    <m/>
    <m/>
    <x v="10"/>
  </r>
  <r>
    <s v="BSRD01"/>
    <s v="BARRETOS"/>
    <s v="SRR"/>
    <n v="17"/>
    <m/>
    <x v="79"/>
    <x v="4"/>
    <m/>
    <m/>
    <x v="10"/>
  </r>
  <r>
    <s v="BSRD04"/>
    <s v="BARRETOS"/>
    <s v="SRR"/>
    <n v="17"/>
    <m/>
    <x v="79"/>
    <x v="4"/>
    <m/>
    <m/>
    <x v="10"/>
  </r>
  <r>
    <s v="BSSI01"/>
    <s v="BARRETOS"/>
    <s v="SRR"/>
    <n v="17"/>
    <m/>
    <x v="79"/>
    <x v="4"/>
    <m/>
    <m/>
    <x v="10"/>
  </r>
  <r>
    <s v="BSSS01"/>
    <s v="BARRETOS"/>
    <s v="SRR"/>
    <n v="17"/>
    <m/>
    <x v="79"/>
    <x v="4"/>
    <m/>
    <m/>
    <x v="10"/>
  </r>
  <r>
    <s v="BSSS02"/>
    <s v="BARRETOS"/>
    <s v="SRR"/>
    <n v="17"/>
    <m/>
    <x v="79"/>
    <x v="4"/>
    <m/>
    <m/>
    <x v="10"/>
  </r>
  <r>
    <s v="SI7163"/>
    <s v="BARRETOS"/>
    <s v="SRR"/>
    <n v="17"/>
    <m/>
    <x v="79"/>
    <x v="4"/>
    <m/>
    <m/>
    <x v="10"/>
  </r>
  <r>
    <s v="SI7164"/>
    <s v="BARRETOS"/>
    <s v="SRR"/>
    <n v="17"/>
    <m/>
    <x v="79"/>
    <x v="4"/>
    <m/>
    <m/>
    <x v="10"/>
  </r>
  <r>
    <s v="SI7165"/>
    <s v="BARRETOS"/>
    <s v="SRR"/>
    <n v="17"/>
    <m/>
    <x v="79"/>
    <x v="4"/>
    <m/>
    <m/>
    <x v="10"/>
  </r>
  <r>
    <s v="SI7136"/>
    <s v="BARRETOS"/>
    <s v="SRR"/>
    <n v="17"/>
    <m/>
    <x v="79"/>
    <x v="4"/>
    <m/>
    <m/>
    <x v="10"/>
  </r>
  <r>
    <s v="SI7139"/>
    <s v="BARRETOS"/>
    <s v="SRR"/>
    <n v="17"/>
    <m/>
    <x v="79"/>
    <x v="4"/>
    <m/>
    <m/>
    <x v="10"/>
  </r>
  <r>
    <s v="SI7161"/>
    <s v="BARRETOS"/>
    <s v="SRR"/>
    <n v="17"/>
    <m/>
    <x v="79"/>
    <x v="4"/>
    <m/>
    <m/>
    <x v="10"/>
  </r>
  <r>
    <s v="SI7162"/>
    <s v="BARRETOS"/>
    <s v="SRR"/>
    <n v="17"/>
    <m/>
    <x v="79"/>
    <x v="4"/>
    <m/>
    <m/>
    <x v="10"/>
  </r>
  <r>
    <s v="SI7113"/>
    <s v="BARRETOS"/>
    <s v="SRR"/>
    <n v="17"/>
    <m/>
    <x v="79"/>
    <x v="4"/>
    <m/>
    <m/>
    <x v="10"/>
  </r>
  <r>
    <s v="OXCT02"/>
    <s v="GUARANI D`OESTE"/>
    <s v="SRR"/>
    <n v="17"/>
    <m/>
    <x v="79"/>
    <x v="4"/>
    <m/>
    <m/>
    <x v="10"/>
  </r>
  <r>
    <s v="SI7480"/>
    <s v="GASTAO VIDIGAL"/>
    <s v="SRR"/>
    <n v="17"/>
    <m/>
    <x v="79"/>
    <x v="4"/>
    <m/>
    <m/>
    <x v="10"/>
  </r>
  <r>
    <s v="SI7515"/>
    <s v="INDIAPORA"/>
    <s v="SRR"/>
    <n v="17"/>
    <m/>
    <x v="79"/>
    <x v="4"/>
    <m/>
    <m/>
    <x v="10"/>
  </r>
  <r>
    <s v="SI7525"/>
    <s v="IRAPUA"/>
    <s v="SRR"/>
    <n v="17"/>
    <m/>
    <x v="79"/>
    <x v="4"/>
    <m/>
    <m/>
    <x v="10"/>
  </r>
  <r>
    <s v="NDRD04"/>
    <s v="ANDRADINA"/>
    <s v="PPE"/>
    <n v="18"/>
    <m/>
    <x v="79"/>
    <x v="4"/>
    <m/>
    <m/>
    <x v="11"/>
  </r>
  <r>
    <s v="HMCT02"/>
    <s v="ANHUMAS"/>
    <s v="PPE"/>
    <n v="18"/>
    <m/>
    <x v="79"/>
    <x v="4"/>
    <m/>
    <m/>
    <x v="11"/>
  </r>
  <r>
    <s v="PORD02"/>
    <s v="AVANHANDAVA"/>
    <s v="PPE"/>
    <n v="18"/>
    <m/>
    <x v="79"/>
    <x v="4"/>
    <m/>
    <m/>
    <x v="11"/>
  </r>
  <r>
    <s v="BGXC01"/>
    <s v="BIRIGUI"/>
    <s v="PPE"/>
    <n v="18"/>
    <m/>
    <x v="79"/>
    <x v="4"/>
    <m/>
    <m/>
    <x v="11"/>
  </r>
  <r>
    <s v="BGCT02"/>
    <s v="BIRIGUI"/>
    <s v="PPE"/>
    <n v="18"/>
    <m/>
    <x v="79"/>
    <x v="4"/>
    <m/>
    <m/>
    <x v="11"/>
  </r>
  <r>
    <s v="KDCT01"/>
    <s v="COROADOS"/>
    <s v="PPE"/>
    <n v="18"/>
    <m/>
    <x v="79"/>
    <x v="4"/>
    <m/>
    <m/>
    <x v="11"/>
  </r>
  <r>
    <s v="HOCT01"/>
    <s v="CASTILHO"/>
    <s v="PPE"/>
    <n v="18"/>
    <m/>
    <x v="79"/>
    <x v="4"/>
    <m/>
    <m/>
    <x v="11"/>
  </r>
  <r>
    <s v="DCDI01"/>
    <s v="DRACENA"/>
    <s v="PPE"/>
    <n v="18"/>
    <m/>
    <x v="79"/>
    <x v="4"/>
    <m/>
    <m/>
    <x v="11"/>
  </r>
  <r>
    <s v="FPRD03"/>
    <s v="FLORIDA PAULISTA"/>
    <s v="PPE"/>
    <n v="18"/>
    <m/>
    <x v="79"/>
    <x v="4"/>
    <m/>
    <m/>
    <x v="11"/>
  </r>
  <r>
    <s v="SI8320"/>
    <s v="GUARARAPES"/>
    <s v="PPE"/>
    <n v="18"/>
    <m/>
    <x v="79"/>
    <x v="4"/>
    <m/>
    <m/>
    <x v="11"/>
  </r>
  <r>
    <s v="GCRD01"/>
    <s v="GLICERIO"/>
    <s v="PPE"/>
    <n v="18"/>
    <m/>
    <x v="79"/>
    <x v="4"/>
    <m/>
    <m/>
    <x v="11"/>
  </r>
  <r>
    <s v="GCCT01"/>
    <s v="GLICERIO"/>
    <s v="PPE"/>
    <n v="18"/>
    <m/>
    <x v="79"/>
    <x v="4"/>
    <m/>
    <m/>
    <x v="11"/>
  </r>
  <r>
    <s v="DICT01"/>
    <s v="INDIANA"/>
    <s v="PPE"/>
    <n v="18"/>
    <m/>
    <x v="79"/>
    <x v="4"/>
    <m/>
    <m/>
    <x v="11"/>
  </r>
  <r>
    <s v="LHCT01"/>
    <s v="ILHA SOLTEIRA"/>
    <s v="PPE"/>
    <n v="18"/>
    <m/>
    <x v="79"/>
    <x v="4"/>
    <m/>
    <m/>
    <x v="11"/>
  </r>
  <r>
    <s v="JHCT02"/>
    <s v="JOAO RAMALHO"/>
    <s v="PPE"/>
    <n v="18"/>
    <m/>
    <x v="79"/>
    <x v="4"/>
    <m/>
    <m/>
    <x v="11"/>
  </r>
  <r>
    <s v="RNCT01"/>
    <s v="MIRANDOPOLIS"/>
    <s v="PPE"/>
    <n v="18"/>
    <m/>
    <x v="79"/>
    <x v="4"/>
    <m/>
    <m/>
    <x v="11"/>
  </r>
  <r>
    <s v="MVCT01"/>
    <s v="MARABA PAULISTA"/>
    <s v="PPE"/>
    <n v="18"/>
    <m/>
    <x v="79"/>
    <x v="4"/>
    <m/>
    <m/>
    <x v="11"/>
  </r>
  <r>
    <s v="DQCT01"/>
    <s v="NARANDIBA"/>
    <s v="PPE"/>
    <n v="18"/>
    <m/>
    <x v="79"/>
    <x v="4"/>
    <m/>
    <m/>
    <x v="11"/>
  </r>
  <r>
    <s v="QYCT01"/>
    <s v="PIACATU"/>
    <s v="PPE"/>
    <n v="18"/>
    <m/>
    <x v="79"/>
    <x v="4"/>
    <m/>
    <m/>
    <x v="11"/>
  </r>
  <r>
    <s v="PWCT01"/>
    <s v="PARAGUACU PAULISTA"/>
    <s v="PPE"/>
    <n v="18"/>
    <m/>
    <x v="79"/>
    <x v="4"/>
    <m/>
    <m/>
    <x v="11"/>
  </r>
  <r>
    <s v="LLCT01"/>
    <s v="PALMITAL"/>
    <s v="PPE"/>
    <n v="18"/>
    <m/>
    <x v="79"/>
    <x v="4"/>
    <m/>
    <m/>
    <x v="11"/>
  </r>
  <r>
    <s v="POVM01"/>
    <s v="PENAPOLIS"/>
    <s v="PPE"/>
    <n v="18"/>
    <m/>
    <x v="79"/>
    <x v="4"/>
    <m/>
    <m/>
    <x v="11"/>
  </r>
  <r>
    <s v="PPCN01"/>
    <s v="PRESIDENTE PRUDENTE"/>
    <s v="PPE"/>
    <n v="18"/>
    <m/>
    <x v="79"/>
    <x v="4"/>
    <m/>
    <m/>
    <x v="11"/>
  </r>
  <r>
    <s v="PPJA01"/>
    <s v="PRESIDENTE PRUDENTE"/>
    <s v="PPE"/>
    <n v="18"/>
    <m/>
    <x v="79"/>
    <x v="4"/>
    <m/>
    <m/>
    <x v="11"/>
  </r>
  <r>
    <s v="SI8007"/>
    <s v="PRESIDENTE PRUDENTE"/>
    <s v="PPE"/>
    <n v="18"/>
    <m/>
    <x v="79"/>
    <x v="4"/>
    <m/>
    <m/>
    <x v="11"/>
  </r>
  <r>
    <s v="PPMA01"/>
    <s v="PRESIDENTE PRUDENTE"/>
    <s v="PPE"/>
    <n v="18"/>
    <m/>
    <x v="79"/>
    <x v="4"/>
    <m/>
    <m/>
    <x v="11"/>
  </r>
  <r>
    <s v="PPSE01"/>
    <s v="PRESIDENTE PRUDENTE"/>
    <s v="PPE"/>
    <n v="18"/>
    <m/>
    <x v="79"/>
    <x v="4"/>
    <m/>
    <m/>
    <x v="11"/>
  </r>
  <r>
    <s v="SI8013"/>
    <s v="PRESIDENTE PRUDENTE"/>
    <s v="PPE"/>
    <n v="18"/>
    <m/>
    <x v="79"/>
    <x v="4"/>
    <m/>
    <m/>
    <x v="11"/>
  </r>
  <r>
    <s v="PPJP01"/>
    <s v="PRESIDENTE PRUDENTE"/>
    <s v="PPE"/>
    <n v="18"/>
    <m/>
    <x v="79"/>
    <x v="4"/>
    <m/>
    <m/>
    <x v="11"/>
  </r>
  <r>
    <s v="PPBR02"/>
    <s v="PRESIDENTE PRUDENTE"/>
    <s v="PPE"/>
    <n v="18"/>
    <m/>
    <x v="79"/>
    <x v="4"/>
    <m/>
    <m/>
    <x v="11"/>
  </r>
  <r>
    <s v="ADMM01"/>
    <s v="AGUAS DE LINDOIA"/>
    <s v="CAS"/>
    <n v="19"/>
    <m/>
    <x v="79"/>
    <x v="4"/>
    <m/>
    <m/>
    <x v="13"/>
  </r>
  <r>
    <s v="SI9562"/>
    <s v="AGUAS DE LINDOIA"/>
    <s v="CAS"/>
    <n v="19"/>
    <m/>
    <x v="79"/>
    <x v="4"/>
    <m/>
    <m/>
    <x v="13"/>
  </r>
  <r>
    <s v="AMSP01"/>
    <s v="AMERICANA"/>
    <s v="PAA"/>
    <n v="19"/>
    <m/>
    <x v="79"/>
    <x v="4"/>
    <m/>
    <m/>
    <x v="12"/>
  </r>
  <r>
    <s v="AMJB02"/>
    <s v="AMERICANA"/>
    <s v="PAA"/>
    <n v="19"/>
    <m/>
    <x v="79"/>
    <x v="4"/>
    <m/>
    <m/>
    <x v="12"/>
  </r>
  <r>
    <s v="SDSR01"/>
    <s v="AMERICANA"/>
    <s v="PAA"/>
    <n v="19"/>
    <m/>
    <x v="79"/>
    <x v="4"/>
    <m/>
    <m/>
    <x v="12"/>
  </r>
  <r>
    <s v="AMJM02"/>
    <s v="AMERICANA"/>
    <s v="PAA"/>
    <n v="19"/>
    <m/>
    <x v="79"/>
    <x v="4"/>
    <m/>
    <m/>
    <x v="12"/>
  </r>
  <r>
    <s v="SI9328"/>
    <s v="AMERICANA"/>
    <s v="PAA"/>
    <n v="19"/>
    <m/>
    <x v="79"/>
    <x v="4"/>
    <m/>
    <m/>
    <x v="12"/>
  </r>
  <r>
    <s v="SI9329"/>
    <s v="AMERICANA"/>
    <s v="PAA"/>
    <n v="19"/>
    <m/>
    <x v="79"/>
    <x v="4"/>
    <m/>
    <m/>
    <x v="12"/>
  </r>
  <r>
    <s v="SI9337"/>
    <s v="AMERICANA"/>
    <s v="PAA"/>
    <n v="19"/>
    <m/>
    <x v="79"/>
    <x v="4"/>
    <m/>
    <m/>
    <x v="12"/>
  </r>
  <r>
    <s v="SI9339"/>
    <s v="AMERICANA"/>
    <s v="PAA"/>
    <n v="19"/>
    <m/>
    <x v="79"/>
    <x v="4"/>
    <m/>
    <m/>
    <x v="12"/>
  </r>
  <r>
    <s v="SI9350"/>
    <s v="AMERICANA"/>
    <s v="PAA"/>
    <n v="19"/>
    <m/>
    <x v="79"/>
    <x v="4"/>
    <m/>
    <m/>
    <x v="12"/>
  </r>
  <r>
    <s v="SI9326"/>
    <s v="AMERICANA"/>
    <s v="PAA"/>
    <n v="19"/>
    <m/>
    <x v="79"/>
    <x v="4"/>
    <m/>
    <m/>
    <x v="12"/>
  </r>
  <r>
    <s v="SI9327"/>
    <s v="AMERICANA"/>
    <s v="PAA"/>
    <n v="19"/>
    <m/>
    <x v="79"/>
    <x v="4"/>
    <m/>
    <m/>
    <x v="12"/>
  </r>
  <r>
    <s v="SI9348"/>
    <s v="AMERICANA"/>
    <s v="PAA"/>
    <n v="19"/>
    <m/>
    <x v="79"/>
    <x v="4"/>
    <m/>
    <m/>
    <x v="12"/>
  </r>
  <r>
    <s v="SI9349"/>
    <s v="AMERICANA"/>
    <s v="PAA"/>
    <n v="19"/>
    <m/>
    <x v="79"/>
    <x v="4"/>
    <m/>
    <m/>
    <x v="12"/>
  </r>
  <r>
    <s v="SI9338"/>
    <s v="AMERICANA"/>
    <s v="PAA"/>
    <n v="19"/>
    <m/>
    <x v="79"/>
    <x v="4"/>
    <m/>
    <m/>
    <x v="12"/>
  </r>
  <r>
    <s v="SI9345"/>
    <s v="AMERICANA"/>
    <s v="PAA"/>
    <n v="19"/>
    <m/>
    <x v="79"/>
    <x v="4"/>
    <m/>
    <m/>
    <x v="12"/>
  </r>
  <r>
    <s v="SI9351"/>
    <s v="AMERICANA"/>
    <s v="PAA"/>
    <n v="19"/>
    <m/>
    <x v="79"/>
    <x v="4"/>
    <m/>
    <m/>
    <x v="12"/>
  </r>
  <r>
    <s v="SI9352"/>
    <s v="AMERICANA"/>
    <s v="PAA"/>
    <n v="19"/>
    <m/>
    <x v="79"/>
    <x v="4"/>
    <m/>
    <m/>
    <x v="12"/>
  </r>
  <r>
    <s v="SI9290"/>
    <s v="AMPARO"/>
    <s v="CAS"/>
    <n v="19"/>
    <m/>
    <x v="79"/>
    <x v="4"/>
    <m/>
    <m/>
    <x v="13"/>
  </r>
  <r>
    <s v="SI9295"/>
    <s v="AMPARO"/>
    <s v="CAS"/>
    <n v="19"/>
    <m/>
    <x v="79"/>
    <x v="4"/>
    <m/>
    <m/>
    <x v="13"/>
  </r>
  <r>
    <s v="SI9293"/>
    <s v="AMPARO"/>
    <s v="CAS"/>
    <n v="19"/>
    <m/>
    <x v="79"/>
    <x v="4"/>
    <m/>
    <m/>
    <x v="13"/>
  </r>
  <r>
    <s v="SI9292"/>
    <s v="AMPARO"/>
    <s v="CAS"/>
    <n v="19"/>
    <m/>
    <x v="79"/>
    <x v="4"/>
    <m/>
    <m/>
    <x v="13"/>
  </r>
  <r>
    <s v="AUCT01"/>
    <s v="AGUAS DE SAO PEDRO"/>
    <s v="PAA"/>
    <n v="19"/>
    <m/>
    <x v="79"/>
    <x v="4"/>
    <m/>
    <m/>
    <x v="12"/>
  </r>
  <r>
    <s v="CPCB01"/>
    <s v="CAMPINAS"/>
    <s v="CAS"/>
    <n v="19"/>
    <m/>
    <x v="79"/>
    <x v="4"/>
    <m/>
    <m/>
    <x v="13"/>
  </r>
  <r>
    <s v="CPCB03"/>
    <s v="CAMPINAS"/>
    <s v="CAS"/>
    <n v="19"/>
    <m/>
    <x v="79"/>
    <x v="4"/>
    <m/>
    <m/>
    <x v="13"/>
  </r>
  <r>
    <s v="SI9198"/>
    <s v="CAMPINAS"/>
    <s v="CAS"/>
    <n v="19"/>
    <m/>
    <x v="79"/>
    <x v="4"/>
    <m/>
    <m/>
    <x v="13"/>
  </r>
  <r>
    <s v="CPJS01"/>
    <s v="CAMPINAS"/>
    <s v="CAS"/>
    <n v="19"/>
    <m/>
    <x v="79"/>
    <x v="4"/>
    <m/>
    <m/>
    <x v="13"/>
  </r>
  <r>
    <s v="CPNM01"/>
    <s v="CAMPINAS"/>
    <s v="CAS"/>
    <n v="19"/>
    <m/>
    <x v="79"/>
    <x v="4"/>
    <m/>
    <m/>
    <x v="13"/>
  </r>
  <r>
    <s v="CPPR01"/>
    <s v="CAMPINAS"/>
    <s v="CAS"/>
    <n v="19"/>
    <m/>
    <x v="79"/>
    <x v="4"/>
    <m/>
    <m/>
    <x v="13"/>
  </r>
  <r>
    <s v="CPQD01"/>
    <s v="CAMPINAS"/>
    <s v="CAS"/>
    <n v="19"/>
    <m/>
    <x v="79"/>
    <x v="4"/>
    <m/>
    <m/>
    <x v="13"/>
  </r>
  <r>
    <s v="CPSC01"/>
    <s v="CAMPINAS"/>
    <s v="CAS"/>
    <n v="19"/>
    <m/>
    <x v="79"/>
    <x v="4"/>
    <m/>
    <m/>
    <x v="13"/>
  </r>
  <r>
    <s v="SI9196"/>
    <s v="CAMPINAS"/>
    <s v="CAS"/>
    <n v="19"/>
    <m/>
    <x v="79"/>
    <x v="4"/>
    <m/>
    <m/>
    <x v="13"/>
  </r>
  <r>
    <s v="CPSS01"/>
    <s v="CAMPINAS"/>
    <s v="CAS"/>
    <n v="19"/>
    <m/>
    <x v="79"/>
    <x v="4"/>
    <m/>
    <m/>
    <x v="13"/>
  </r>
  <r>
    <s v="CPSX01"/>
    <s v="CAMPINAS"/>
    <s v="CAS"/>
    <n v="19"/>
    <m/>
    <x v="79"/>
    <x v="4"/>
    <m/>
    <m/>
    <x v="13"/>
  </r>
  <r>
    <s v="CPVI01"/>
    <s v="CAMPINAS"/>
    <s v="CAS"/>
    <n v="19"/>
    <m/>
    <x v="79"/>
    <x v="4"/>
    <m/>
    <m/>
    <x v="13"/>
  </r>
  <r>
    <s v="CPXB01"/>
    <s v="CAMPINAS"/>
    <s v="CAS"/>
    <n v="19"/>
    <m/>
    <x v="79"/>
    <x v="4"/>
    <m/>
    <m/>
    <x v="13"/>
  </r>
  <r>
    <s v="ACAS01"/>
    <s v="CAMPINAS"/>
    <s v="CAS"/>
    <n v="19"/>
    <m/>
    <x v="79"/>
    <x v="4"/>
    <m/>
    <m/>
    <x v="13"/>
  </r>
  <r>
    <s v="CP215S"/>
    <s v="CAMPINAS"/>
    <s v="CAS"/>
    <n v="19"/>
    <m/>
    <x v="79"/>
    <x v="4"/>
    <m/>
    <m/>
    <x v="13"/>
  </r>
  <r>
    <s v="CPJM04"/>
    <s v="CAMPINAS"/>
    <s v="CAS"/>
    <n v="19"/>
    <m/>
    <x v="79"/>
    <x v="4"/>
    <m/>
    <m/>
    <x v="13"/>
  </r>
  <r>
    <s v="SI9163"/>
    <s v="CAMPINAS"/>
    <s v="CAS"/>
    <n v="19"/>
    <m/>
    <x v="79"/>
    <x v="4"/>
    <m/>
    <m/>
    <x v="13"/>
  </r>
  <r>
    <s v="SI9167"/>
    <s v="CAMPINAS"/>
    <s v="CAS"/>
    <n v="19"/>
    <m/>
    <x v="79"/>
    <x v="4"/>
    <m/>
    <m/>
    <x v="13"/>
  </r>
  <r>
    <s v="SI9175"/>
    <s v="CAMPINAS"/>
    <s v="CAS"/>
    <n v="19"/>
    <m/>
    <x v="79"/>
    <x v="4"/>
    <m/>
    <m/>
    <x v="13"/>
  </r>
  <r>
    <s v="SI9177"/>
    <s v="CAMPINAS"/>
    <s v="CAS"/>
    <n v="19"/>
    <m/>
    <x v="79"/>
    <x v="4"/>
    <m/>
    <m/>
    <x v="13"/>
  </r>
  <r>
    <s v="SI9183"/>
    <s v="CAMPINAS"/>
    <s v="CAS"/>
    <n v="19"/>
    <m/>
    <x v="79"/>
    <x v="4"/>
    <m/>
    <m/>
    <x v="13"/>
  </r>
  <r>
    <s v="SI9185"/>
    <s v="CAMPINAS"/>
    <s v="CAS"/>
    <n v="19"/>
    <m/>
    <x v="79"/>
    <x v="4"/>
    <m/>
    <m/>
    <x v="13"/>
  </r>
  <r>
    <s v="SI9191"/>
    <s v="CAMPINAS"/>
    <s v="CAS"/>
    <n v="19"/>
    <m/>
    <x v="79"/>
    <x v="4"/>
    <m/>
    <m/>
    <x v="13"/>
  </r>
  <r>
    <s v="SI9095"/>
    <s v="CAMPINAS"/>
    <s v="CAS"/>
    <n v="19"/>
    <m/>
    <x v="79"/>
    <x v="4"/>
    <m/>
    <m/>
    <x v="13"/>
  </r>
  <r>
    <s v="SI9126"/>
    <s v="CAMPINAS"/>
    <s v="CAS"/>
    <n v="19"/>
    <m/>
    <x v="79"/>
    <x v="4"/>
    <m/>
    <m/>
    <x v="13"/>
  </r>
  <r>
    <s v="CUCT01"/>
    <s v="CORUMBATAI"/>
    <s v="PAA"/>
    <n v="19"/>
    <m/>
    <x v="79"/>
    <x v="4"/>
    <m/>
    <m/>
    <x v="12"/>
  </r>
  <r>
    <s v="EFCT01"/>
    <s v="ELIAS FAUSTO"/>
    <s v="PAA"/>
    <n v="19"/>
    <m/>
    <x v="79"/>
    <x v="4"/>
    <m/>
    <m/>
    <x v="12"/>
  </r>
  <r>
    <s v="ECUN01"/>
    <s v="ENGENHEIRO COELHO"/>
    <s v="CAS"/>
    <n v="19"/>
    <m/>
    <x v="79"/>
    <x v="4"/>
    <m/>
    <m/>
    <x v="13"/>
  </r>
  <r>
    <s v="ECCT02"/>
    <s v="ENGENHEIRO COELHO"/>
    <s v="CAS"/>
    <n v="19"/>
    <m/>
    <x v="79"/>
    <x v="4"/>
    <m/>
    <m/>
    <x v="13"/>
  </r>
  <r>
    <s v="SI9700"/>
    <s v="ITIRAPINA"/>
    <s v="PAA"/>
    <n v="19"/>
    <m/>
    <x v="79"/>
    <x v="4"/>
    <m/>
    <m/>
    <x v="12"/>
  </r>
  <r>
    <s v="MGJC01"/>
    <s v="MOGI GUACU"/>
    <s v="CAS"/>
    <n v="19"/>
    <m/>
    <x v="79"/>
    <x v="4"/>
    <m/>
    <m/>
    <x v="13"/>
  </r>
  <r>
    <s v="MGRD01"/>
    <s v="MOGI GUACU"/>
    <s v="CAS"/>
    <n v="19"/>
    <m/>
    <x v="79"/>
    <x v="4"/>
    <m/>
    <m/>
    <x v="13"/>
  </r>
  <r>
    <s v="PCRD03"/>
    <s v="PIRACICABA"/>
    <s v="PAA"/>
    <n v="19"/>
    <m/>
    <x v="79"/>
    <x v="4"/>
    <m/>
    <m/>
    <x v="12"/>
  </r>
  <r>
    <s v="RCDI01"/>
    <s v="RIO CLARO"/>
    <s v="PAA"/>
    <n v="19"/>
    <m/>
    <x v="79"/>
    <x v="4"/>
    <m/>
    <m/>
    <x v="12"/>
  </r>
  <r>
    <s v="RCCJ02"/>
    <s v="RIO CLARO"/>
    <s v="PAA"/>
    <n v="19"/>
    <m/>
    <x v="79"/>
    <x v="4"/>
    <m/>
    <m/>
    <x v="12"/>
  </r>
  <r>
    <s v="RRRD01"/>
    <s v="RIO DAS PEDRAS"/>
    <s v="PAA"/>
    <n v="19"/>
    <m/>
    <x v="79"/>
    <x v="4"/>
    <m/>
    <m/>
    <x v="12"/>
  </r>
  <r>
    <s v="OCST01"/>
    <s v="SOCORRO"/>
    <s v="CAS"/>
    <n v="19"/>
    <m/>
    <x v="79"/>
    <x v="4"/>
    <m/>
    <m/>
    <x v="13"/>
  </r>
  <r>
    <s v="DRCT01"/>
    <s v="SAO PEDRO"/>
    <s v="PAA"/>
    <n v="19"/>
    <m/>
    <x v="79"/>
    <x v="4"/>
    <m/>
    <m/>
    <x v="12"/>
  </r>
  <r>
    <s v="DRCT02"/>
    <s v="SAO PEDRO"/>
    <s v="PAA"/>
    <n v="19"/>
    <m/>
    <x v="79"/>
    <x v="4"/>
    <m/>
    <m/>
    <x v="12"/>
  </r>
  <r>
    <s v="PQAN03"/>
    <s v="SANTA RITA DO PASSA QUATRO"/>
    <s v="PAA"/>
    <n v="19"/>
    <m/>
    <x v="79"/>
    <x v="4"/>
    <m/>
    <m/>
    <x v="12"/>
  </r>
  <r>
    <s v="SDRD01"/>
    <s v="SANTA BARBARA D`OESTE"/>
    <s v="PAA"/>
    <n v="19"/>
    <m/>
    <x v="79"/>
    <x v="4"/>
    <m/>
    <m/>
    <x v="12"/>
  </r>
  <r>
    <s v="SI9746"/>
    <s v="TAPIRATIBA"/>
    <s v="PAA"/>
    <n v="19"/>
    <m/>
    <x v="79"/>
    <x v="4"/>
    <m/>
    <m/>
    <x v="12"/>
  </r>
  <r>
    <s v="SI9880"/>
    <s v="VARGEM GRANDE DO SUL"/>
    <s v="PAA"/>
    <n v="19"/>
    <m/>
    <x v="79"/>
    <x v="4"/>
    <m/>
    <m/>
    <x v="12"/>
  </r>
  <r>
    <s v="SI9141"/>
    <s v="VINHEDO"/>
    <s v="CAS"/>
    <n v="19"/>
    <m/>
    <x v="79"/>
    <x v="4"/>
    <m/>
    <m/>
    <x v="13"/>
  </r>
  <r>
    <s v="SI9103"/>
    <s v="VALINHOS"/>
    <s v="CAS"/>
    <n v="19"/>
    <m/>
    <x v="79"/>
    <x v="4"/>
    <m/>
    <m/>
    <x v="13"/>
  </r>
  <r>
    <s v="SI9102"/>
    <s v="VALINHOS"/>
    <s v="CAS"/>
    <n v="19"/>
    <m/>
    <x v="79"/>
    <x v="4"/>
    <m/>
    <m/>
    <x v="13"/>
  </r>
  <r>
    <s v="SI9109"/>
    <s v="VALINHOS"/>
    <s v="CAS"/>
    <n v="19"/>
    <m/>
    <x v="79"/>
    <x v="4"/>
    <m/>
    <m/>
    <x v="13"/>
  </r>
  <r>
    <s v="SLSPBF15"/>
    <s v="SAO PAULO"/>
    <s v="Q2"/>
    <n v="11"/>
    <m/>
    <x v="79"/>
    <x v="4"/>
    <m/>
    <m/>
    <x v="1"/>
  </r>
  <r>
    <s v="SLSPRT04"/>
    <s v="SAO PAULO"/>
    <s v="Q2"/>
    <n v="11"/>
    <m/>
    <x v="79"/>
    <x v="4"/>
    <m/>
    <m/>
    <x v="1"/>
  </r>
  <r>
    <s v="SLSPLI05"/>
    <s v="SAO PAULO"/>
    <s v="Q2"/>
    <n v="11"/>
    <m/>
    <x v="79"/>
    <x v="4"/>
    <m/>
    <m/>
    <x v="1"/>
  </r>
  <r>
    <s v="SLSPBT09"/>
    <s v="SAO PAULO"/>
    <s v="Q2"/>
    <n v="11"/>
    <m/>
    <x v="79"/>
    <x v="4"/>
    <m/>
    <m/>
    <x v="1"/>
  </r>
  <r>
    <s v="SLSPPZ29"/>
    <s v="SAO PAULO"/>
    <s v="Q2"/>
    <n v="11"/>
    <m/>
    <x v="79"/>
    <x v="4"/>
    <m/>
    <m/>
    <x v="1"/>
  </r>
  <r>
    <s v="SI3042"/>
    <s v="SANTOS"/>
    <s v="STS"/>
    <n v="13"/>
    <m/>
    <x v="79"/>
    <x v="4"/>
    <m/>
    <m/>
    <x v="5"/>
  </r>
  <r>
    <s v="CAJTMW01"/>
    <s v="CAJATI"/>
    <s v="STS"/>
    <n v="13"/>
    <m/>
    <x v="79"/>
    <x v="4"/>
    <m/>
    <m/>
    <x v="5"/>
  </r>
  <r>
    <s v="IGPMW01"/>
    <s v="IGUAPE"/>
    <s v="STS"/>
    <n v="13"/>
    <m/>
    <x v="79"/>
    <x v="4"/>
    <m/>
    <m/>
    <x v="5"/>
  </r>
  <r>
    <s v="ATJL01"/>
    <s v="ATIBAIA"/>
    <s v="JAI"/>
    <s v="JAI"/>
    <m/>
    <x v="79"/>
    <x v="4"/>
    <m/>
    <m/>
    <x v="6"/>
  </r>
  <r>
    <s v="IGCT01"/>
    <s v="IGARATA"/>
    <s v="JAI"/>
    <s v="JAI"/>
    <m/>
    <x v="79"/>
    <x v="4"/>
    <m/>
    <m/>
    <x v="6"/>
  </r>
  <r>
    <s v="NPCT01"/>
    <s v="NAZARE PAULISTA"/>
    <s v="JAI"/>
    <s v="JAI"/>
    <m/>
    <x v="79"/>
    <x v="4"/>
    <m/>
    <m/>
    <x v="6"/>
  </r>
  <r>
    <s v="FRBC05"/>
    <s v="FRANCO DA ROCHA"/>
    <s v="Q1"/>
    <n v="11"/>
    <m/>
    <x v="79"/>
    <x v="4"/>
    <m/>
    <m/>
    <x v="2"/>
  </r>
  <r>
    <s v="HTJP02"/>
    <s v="HORTOLANDIA"/>
    <s v="CAS"/>
    <n v="19"/>
    <m/>
    <x v="79"/>
    <x v="4"/>
    <m/>
    <m/>
    <x v="13"/>
  </r>
  <r>
    <s v="NLSJNH05"/>
    <s v="SAO JOSE DOS CAMPOS"/>
    <s v="SJC"/>
    <n v="12"/>
    <m/>
    <x v="79"/>
    <x v="4"/>
    <m/>
    <m/>
    <x v="0"/>
  </r>
  <r>
    <s v="SI2616"/>
    <s v="CAMPOS DO JORDAO"/>
    <s v="SJC"/>
    <n v="12"/>
    <m/>
    <x v="79"/>
    <x v="4"/>
    <m/>
    <m/>
    <x v="0"/>
  </r>
  <r>
    <s v="SI7137"/>
    <s v="BARRETOS"/>
    <s v="SRR"/>
    <n v="17"/>
    <m/>
    <x v="79"/>
    <x v="4"/>
    <m/>
    <m/>
    <x v="10"/>
  </r>
  <r>
    <s v="SI9489"/>
    <s v="LIMEIRA"/>
    <s v="PAA"/>
    <n v="19"/>
    <m/>
    <x v="79"/>
    <x v="4"/>
    <m/>
    <m/>
    <x v="12"/>
  </r>
  <r>
    <s v="SI9681"/>
    <s v="SERRA NEGRA"/>
    <s v="CAS"/>
    <n v="19"/>
    <m/>
    <x v="79"/>
    <x v="4"/>
    <m/>
    <m/>
    <x v="13"/>
  </r>
  <r>
    <s v="SLSPCO15"/>
    <s v="SAO PAULO"/>
    <s v="Q4"/>
    <n v="11"/>
    <m/>
    <x v="79"/>
    <x v="5"/>
    <m/>
    <m/>
    <x v="3"/>
  </r>
  <r>
    <s v="SLSPSB01"/>
    <s v="SAO PAULO"/>
    <s v="Q1"/>
    <n v="11"/>
    <m/>
    <x v="79"/>
    <x v="5"/>
    <m/>
    <m/>
    <x v="2"/>
  </r>
  <r>
    <s v="SLSPSB02"/>
    <s v="SAO PAULO"/>
    <s v="Q1"/>
    <n v="11"/>
    <m/>
    <x v="79"/>
    <x v="5"/>
    <m/>
    <m/>
    <x v="2"/>
  </r>
  <r>
    <s v="SLSPLB16"/>
    <s v="SAO PAULO"/>
    <s v="Q4"/>
    <n v="11"/>
    <m/>
    <x v="79"/>
    <x v="5"/>
    <m/>
    <m/>
    <x v="3"/>
  </r>
  <r>
    <s v="SLSPJQ16"/>
    <s v="SAO PAULO"/>
    <s v="Q3"/>
    <n v="11"/>
    <m/>
    <x v="79"/>
    <x v="5"/>
    <m/>
    <m/>
    <x v="4"/>
  </r>
  <r>
    <s v="SLSPMR02"/>
    <s v="SAO PAULO"/>
    <s v="Q3"/>
    <n v="11"/>
    <m/>
    <x v="79"/>
    <x v="5"/>
    <m/>
    <m/>
    <x v="4"/>
  </r>
  <r>
    <s v="SLSZJR02"/>
    <s v="SUZANO"/>
    <s v="Q1"/>
    <n v="11"/>
    <m/>
    <x v="79"/>
    <x v="5"/>
    <m/>
    <m/>
    <x v="2"/>
  </r>
  <r>
    <s v="SPY026"/>
    <s v="SAO PAULO"/>
    <s v="Q3"/>
    <n v="11"/>
    <m/>
    <x v="79"/>
    <x v="5"/>
    <m/>
    <m/>
    <x v="4"/>
  </r>
  <r>
    <s v="SP5805"/>
    <s v="SAO ROQUE"/>
    <s v="Q2"/>
    <n v="11"/>
    <m/>
    <x v="79"/>
    <x v="5"/>
    <m/>
    <m/>
    <x v="1"/>
  </r>
  <r>
    <s v="SRSB02"/>
    <s v="SAO ROQUE"/>
    <s v="Q2"/>
    <n v="11"/>
    <m/>
    <x v="79"/>
    <x v="5"/>
    <m/>
    <m/>
    <x v="1"/>
  </r>
  <r>
    <s v="SLSPRT02"/>
    <s v="TABOAO DA SERRA"/>
    <s v="Q2"/>
    <n v="11"/>
    <m/>
    <x v="79"/>
    <x v="5"/>
    <m/>
    <m/>
    <x v="1"/>
  </r>
  <r>
    <s v="SP1581"/>
    <s v="SAO PAULO"/>
    <s v="Q3"/>
    <n v="11"/>
    <m/>
    <x v="79"/>
    <x v="5"/>
    <m/>
    <m/>
    <x v="4"/>
  </r>
  <r>
    <s v="OS121S"/>
    <s v="OSASCO"/>
    <s v="Q2"/>
    <n v="11"/>
    <m/>
    <x v="79"/>
    <x v="5"/>
    <m/>
    <m/>
    <x v="1"/>
  </r>
  <r>
    <s v="SP039R"/>
    <s v="SAO PAULO"/>
    <s v="Q3"/>
    <n v="11"/>
    <m/>
    <x v="79"/>
    <x v="5"/>
    <m/>
    <m/>
    <x v="4"/>
  </r>
  <r>
    <s v="SP088R"/>
    <s v="SAO PAULO"/>
    <s v="Q3"/>
    <n v="11"/>
    <m/>
    <x v="79"/>
    <x v="5"/>
    <m/>
    <m/>
    <x v="4"/>
  </r>
  <r>
    <s v="SP134S"/>
    <s v="SAO PAULO"/>
    <s v="Q3"/>
    <n v="11"/>
    <m/>
    <x v="79"/>
    <x v="5"/>
    <m/>
    <m/>
    <x v="4"/>
  </r>
  <r>
    <s v="SLSPPR03"/>
    <s v="SAO PAULO"/>
    <s v="Q1"/>
    <n v="11"/>
    <m/>
    <x v="79"/>
    <x v="5"/>
    <m/>
    <m/>
    <x v="2"/>
  </r>
  <r>
    <s v="SLSPPR08"/>
    <s v="SAO PAULO"/>
    <s v="Q1"/>
    <n v="11"/>
    <m/>
    <x v="79"/>
    <x v="5"/>
    <m/>
    <m/>
    <x v="2"/>
  </r>
  <r>
    <s v="SLSPPT01"/>
    <s v="SAO PAULO"/>
    <s v="Q2"/>
    <n v="11"/>
    <m/>
    <x v="79"/>
    <x v="5"/>
    <m/>
    <m/>
    <x v="1"/>
  </r>
  <r>
    <s v="SLSPMR07"/>
    <s v="SAO PAULO"/>
    <s v="Q3"/>
    <n v="11"/>
    <m/>
    <x v="79"/>
    <x v="5"/>
    <m/>
    <m/>
    <x v="4"/>
  </r>
  <r>
    <s v="SP157S"/>
    <s v="SAO PAULO"/>
    <s v="Q4"/>
    <n v="11"/>
    <m/>
    <x v="79"/>
    <x v="5"/>
    <m/>
    <m/>
    <x v="3"/>
  </r>
  <r>
    <s v="SLSZIT04"/>
    <s v="SUZANO"/>
    <s v="Q1"/>
    <n v="11"/>
    <m/>
    <x v="79"/>
    <x v="5"/>
    <m/>
    <m/>
    <x v="2"/>
  </r>
  <r>
    <s v="SLSZJR04"/>
    <s v="SUZANO"/>
    <s v="Q1"/>
    <n v="11"/>
    <m/>
    <x v="79"/>
    <x v="5"/>
    <m/>
    <m/>
    <x v="2"/>
  </r>
  <r>
    <s v="SP8795"/>
    <s v="SUZANO"/>
    <s v="Q1"/>
    <n v="11"/>
    <m/>
    <x v="79"/>
    <x v="5"/>
    <m/>
    <m/>
    <x v="2"/>
  </r>
  <r>
    <s v="SP8799"/>
    <s v="SUZANO"/>
    <s v="Q1"/>
    <n v="11"/>
    <m/>
    <x v="79"/>
    <x v="5"/>
    <m/>
    <m/>
    <x v="2"/>
  </r>
  <r>
    <s v="SPY327"/>
    <s v="SAO PAULO"/>
    <s v="Q3"/>
    <n v="11"/>
    <m/>
    <x v="79"/>
    <x v="5"/>
    <m/>
    <m/>
    <x v="4"/>
  </r>
  <r>
    <s v="SPY355"/>
    <s v="SAO PAULO"/>
    <s v="Q3"/>
    <n v="11"/>
    <m/>
    <x v="79"/>
    <x v="5"/>
    <m/>
    <m/>
    <x v="4"/>
  </r>
  <r>
    <s v="SPY357"/>
    <s v="SAO PAULO"/>
    <s v="Q3"/>
    <n v="11"/>
    <m/>
    <x v="79"/>
    <x v="5"/>
    <m/>
    <m/>
    <x v="4"/>
  </r>
  <r>
    <s v="SPY359"/>
    <s v="SAO PAULO"/>
    <s v="Q3"/>
    <n v="11"/>
    <m/>
    <x v="79"/>
    <x v="5"/>
    <m/>
    <m/>
    <x v="4"/>
  </r>
  <r>
    <s v="SPY383"/>
    <s v="SAO PAULO"/>
    <s v="Q3"/>
    <n v="11"/>
    <m/>
    <x v="79"/>
    <x v="5"/>
    <m/>
    <m/>
    <x v="4"/>
  </r>
  <r>
    <s v="SPY385"/>
    <s v="SAO PAULO"/>
    <s v="Q3"/>
    <n v="11"/>
    <m/>
    <x v="79"/>
    <x v="5"/>
    <m/>
    <m/>
    <x v="4"/>
  </r>
  <r>
    <s v="SPY387"/>
    <s v="SAO PAULO"/>
    <s v="Q3"/>
    <n v="11"/>
    <m/>
    <x v="79"/>
    <x v="5"/>
    <m/>
    <m/>
    <x v="4"/>
  </r>
  <r>
    <s v="SPY489"/>
    <s v="SAO PAULO"/>
    <s v="Q3"/>
    <n v="11"/>
    <m/>
    <x v="79"/>
    <x v="5"/>
    <m/>
    <m/>
    <x v="4"/>
  </r>
  <r>
    <s v="SPY515"/>
    <s v="SAO PAULO"/>
    <s v="Q3"/>
    <n v="11"/>
    <m/>
    <x v="79"/>
    <x v="5"/>
    <m/>
    <m/>
    <x v="4"/>
  </r>
  <r>
    <s v="SPX277"/>
    <s v="SAO PAULO"/>
    <s v="Q3"/>
    <n v="11"/>
    <m/>
    <x v="79"/>
    <x v="5"/>
    <m/>
    <m/>
    <x v="4"/>
  </r>
  <r>
    <s v="SP2456"/>
    <s v="SAO PAULO"/>
    <s v="Q3"/>
    <n v="11"/>
    <m/>
    <x v="79"/>
    <x v="5"/>
    <m/>
    <m/>
    <x v="4"/>
  </r>
  <r>
    <s v="SPY581"/>
    <s v="SAO PAULO"/>
    <s v="Q3"/>
    <n v="11"/>
    <m/>
    <x v="79"/>
    <x v="5"/>
    <m/>
    <m/>
    <x v="4"/>
  </r>
  <r>
    <s v="SP139S"/>
    <s v="SAO PAULO"/>
    <s v="Q3"/>
    <n v="11"/>
    <m/>
    <x v="79"/>
    <x v="5"/>
    <m/>
    <m/>
    <x v="4"/>
  </r>
  <r>
    <s v="SP138S"/>
    <s v="SAO PAULO"/>
    <s v="Q3"/>
    <n v="11"/>
    <m/>
    <x v="79"/>
    <x v="5"/>
    <m/>
    <m/>
    <x v="4"/>
  </r>
  <r>
    <s v="SPTT11"/>
    <s v="São Paulo"/>
    <s v="Q1"/>
    <n v="11"/>
    <m/>
    <x v="79"/>
    <x v="5"/>
    <m/>
    <m/>
    <x v="2"/>
  </r>
  <r>
    <s v="SI3320"/>
    <s v="SAO VICENTE"/>
    <s v="STS"/>
    <n v="13"/>
    <m/>
    <x v="79"/>
    <x v="5"/>
    <m/>
    <m/>
    <x v="5"/>
  </r>
  <r>
    <s v="SI3324"/>
    <s v="SAO VICENTE"/>
    <s v="STS"/>
    <n v="13"/>
    <m/>
    <x v="79"/>
    <x v="5"/>
    <m/>
    <m/>
    <x v="5"/>
  </r>
  <r>
    <s v="SP7801"/>
    <s v="PEDRA BELA"/>
    <s v="JAI"/>
    <s v="JAI"/>
    <m/>
    <x v="79"/>
    <x v="5"/>
    <m/>
    <m/>
    <x v="6"/>
  </r>
  <r>
    <s v="SLSPMC02"/>
    <s v="SAO PAULO"/>
    <s v="Q1"/>
    <n v="11"/>
    <m/>
    <x v="79"/>
    <x v="5"/>
    <m/>
    <m/>
    <x v="2"/>
  </r>
  <r>
    <s v="MCJA02"/>
    <s v="MOGI DAS CRUZES"/>
    <s v="Q1"/>
    <n v="11"/>
    <m/>
    <x v="79"/>
    <x v="5"/>
    <m/>
    <m/>
    <x v="2"/>
  </r>
  <r>
    <s v="MCJP02"/>
    <s v="SUZANO"/>
    <s v="Q1"/>
    <n v="11"/>
    <m/>
    <x v="79"/>
    <x v="5"/>
    <m/>
    <m/>
    <x v="2"/>
  </r>
  <r>
    <s v="SLSPBV14"/>
    <s v="SAO PAULO"/>
    <s v="Q4"/>
    <n v="11"/>
    <m/>
    <x v="79"/>
    <x v="5"/>
    <m/>
    <m/>
    <x v="3"/>
  </r>
  <r>
    <s v="SLSPIP01"/>
    <s v="SAO PAULO"/>
    <s v="Q4"/>
    <n v="11"/>
    <m/>
    <x v="79"/>
    <x v="5"/>
    <m/>
    <m/>
    <x v="3"/>
  </r>
  <r>
    <s v="SLSPSB03"/>
    <s v="SAO PAULO"/>
    <s v="Q1"/>
    <n v="11"/>
    <m/>
    <x v="79"/>
    <x v="5"/>
    <m/>
    <m/>
    <x v="2"/>
  </r>
  <r>
    <s v="SLSPLB01"/>
    <s v="SAO PAULO"/>
    <s v="Q4"/>
    <n v="11"/>
    <m/>
    <x v="79"/>
    <x v="5"/>
    <m/>
    <m/>
    <x v="3"/>
  </r>
  <r>
    <s v="SLSPJR03"/>
    <s v="SAO PAULO"/>
    <s v="Q2"/>
    <n v="11"/>
    <m/>
    <x v="79"/>
    <x v="5"/>
    <m/>
    <m/>
    <x v="1"/>
  </r>
  <r>
    <s v="SLSPJS17"/>
    <s v="SAO PAULO"/>
    <s v="Q3"/>
    <n v="11"/>
    <m/>
    <x v="79"/>
    <x v="5"/>
    <m/>
    <m/>
    <x v="4"/>
  </r>
  <r>
    <s v="SLSPJS18"/>
    <s v="SAO PAULO"/>
    <s v="Q3"/>
    <n v="11"/>
    <m/>
    <x v="79"/>
    <x v="5"/>
    <m/>
    <m/>
    <x v="4"/>
  </r>
  <r>
    <s v="SLSPMR03"/>
    <s v="SAO PAULO"/>
    <s v="Q3"/>
    <n v="11"/>
    <m/>
    <x v="79"/>
    <x v="5"/>
    <m/>
    <m/>
    <x v="4"/>
  </r>
  <r>
    <s v="SLSPMR04"/>
    <s v="SAO PAULO"/>
    <s v="Q3"/>
    <n v="11"/>
    <m/>
    <x v="79"/>
    <x v="5"/>
    <m/>
    <m/>
    <x v="4"/>
  </r>
  <r>
    <s v="SP0108"/>
    <s v="SAO PAULO"/>
    <s v="Q2"/>
    <n v="11"/>
    <m/>
    <x v="79"/>
    <x v="5"/>
    <m/>
    <m/>
    <x v="1"/>
  </r>
  <r>
    <s v="SLSPBV13"/>
    <s v="SAO PAULO"/>
    <s v="Q4"/>
    <n v="11"/>
    <m/>
    <x v="79"/>
    <x v="5"/>
    <m/>
    <m/>
    <x v="3"/>
  </r>
  <r>
    <s v="SP5522"/>
    <s v="VARGEM GRANDE PAULISTA"/>
    <s v="Q2"/>
    <n v="11"/>
    <m/>
    <x v="79"/>
    <x v="5"/>
    <m/>
    <m/>
    <x v="1"/>
  </r>
  <r>
    <s v="SP7720"/>
    <s v="VARGEM"/>
    <s v="JAI"/>
    <s v="JAI"/>
    <m/>
    <x v="79"/>
    <x v="5"/>
    <m/>
    <m/>
    <x v="6"/>
  </r>
  <r>
    <s v="SLSPPR01"/>
    <s v="SAO PAULO"/>
    <s v="Q1"/>
    <n v="11"/>
    <m/>
    <x v="79"/>
    <x v="5"/>
    <m/>
    <m/>
    <x v="2"/>
  </r>
  <r>
    <s v="SLSPFO03"/>
    <s v="SAO PAULO"/>
    <s v="Q2"/>
    <n v="11"/>
    <m/>
    <x v="79"/>
    <x v="5"/>
    <m/>
    <m/>
    <x v="1"/>
  </r>
  <r>
    <s v="SLSPLI03"/>
    <s v="SAO PAULO"/>
    <s v="Q2"/>
    <n v="11"/>
    <m/>
    <x v="79"/>
    <x v="5"/>
    <m/>
    <m/>
    <x v="1"/>
  </r>
  <r>
    <s v="SLSPPD03"/>
    <s v="SAO PAULO"/>
    <s v="Q3"/>
    <n v="11"/>
    <m/>
    <x v="79"/>
    <x v="5"/>
    <m/>
    <m/>
    <x v="4"/>
  </r>
  <r>
    <s v="SLSZIT01"/>
    <s v="SUZANO"/>
    <s v="Q1"/>
    <n v="11"/>
    <m/>
    <x v="79"/>
    <x v="5"/>
    <m/>
    <m/>
    <x v="2"/>
  </r>
  <r>
    <s v="SLSZIT02"/>
    <s v="SUZANO"/>
    <s v="Q1"/>
    <n v="11"/>
    <m/>
    <x v="79"/>
    <x v="5"/>
    <m/>
    <m/>
    <x v="2"/>
  </r>
  <r>
    <s v="SP0713"/>
    <s v="SAO PAULO"/>
    <s v="Q2"/>
    <n v="11"/>
    <m/>
    <x v="79"/>
    <x v="5"/>
    <m/>
    <m/>
    <x v="1"/>
  </r>
  <r>
    <s v="JNCD01"/>
    <s v="JUNDIAI"/>
    <s v="JAI"/>
    <s v="JAI"/>
    <m/>
    <x v="79"/>
    <x v="5"/>
    <m/>
    <m/>
    <x v="6"/>
  </r>
  <r>
    <s v="SLJNVJ01"/>
    <s v="JUNDIAI"/>
    <s v="JAI"/>
    <s v="JAI"/>
    <m/>
    <x v="79"/>
    <x v="5"/>
    <m/>
    <m/>
    <x v="6"/>
  </r>
  <r>
    <s v="SLSPSB04"/>
    <s v="SAO PAULO"/>
    <s v="Q1"/>
    <n v="11"/>
    <m/>
    <x v="79"/>
    <x v="5"/>
    <m/>
    <m/>
    <x v="2"/>
  </r>
  <r>
    <s v="SLSPJG01"/>
    <s v="SAO PAULO"/>
    <s v="Q2"/>
    <n v="11"/>
    <m/>
    <x v="79"/>
    <x v="5"/>
    <m/>
    <m/>
    <x v="1"/>
  </r>
  <r>
    <s v="SLSPMC05"/>
    <s v="SAO PAULO"/>
    <s v="Q4"/>
    <n v="11"/>
    <m/>
    <x v="79"/>
    <x v="5"/>
    <m/>
    <m/>
    <x v="3"/>
  </r>
  <r>
    <s v="SLSPBF09"/>
    <s v="SAO PAULO"/>
    <s v="Q2"/>
    <n v="11"/>
    <m/>
    <x v="79"/>
    <x v="5"/>
    <m/>
    <m/>
    <x v="1"/>
  </r>
  <r>
    <s v="SLSPJS19"/>
    <s v="SAO PAULO"/>
    <s v="Q3"/>
    <n v="11"/>
    <m/>
    <x v="79"/>
    <x v="5"/>
    <m/>
    <m/>
    <x v="4"/>
  </r>
  <r>
    <s v="SLSPJS22"/>
    <s v="SAO PAULO"/>
    <s v="Q3"/>
    <n v="11"/>
    <m/>
    <x v="79"/>
    <x v="5"/>
    <m/>
    <m/>
    <x v="4"/>
  </r>
  <r>
    <s v="SLSPPD06"/>
    <s v="SAO PAULO"/>
    <s v="Q3"/>
    <n v="11"/>
    <m/>
    <x v="79"/>
    <x v="5"/>
    <m/>
    <m/>
    <x v="4"/>
  </r>
  <r>
    <s v="SLSPSM25"/>
    <s v="SAO PAULO"/>
    <s v="Q3"/>
    <n v="11"/>
    <m/>
    <x v="79"/>
    <x v="5"/>
    <m/>
    <m/>
    <x v="4"/>
  </r>
  <r>
    <s v="SLTSPG01"/>
    <s v="TABOAO DA SERRA"/>
    <s v="Q3"/>
    <n v="11"/>
    <m/>
    <x v="79"/>
    <x v="5"/>
    <m/>
    <m/>
    <x v="4"/>
  </r>
  <r>
    <s v="SLTSPP01"/>
    <s v="TABOAO DA SERRA"/>
    <s v="Q3"/>
    <n v="11"/>
    <m/>
    <x v="79"/>
    <x v="5"/>
    <m/>
    <m/>
    <x v="4"/>
  </r>
  <r>
    <s v="SP0712"/>
    <s v="SAO PAULO"/>
    <s v="Q2"/>
    <n v="11"/>
    <m/>
    <x v="79"/>
    <x v="5"/>
    <m/>
    <m/>
    <x v="1"/>
  </r>
  <r>
    <s v="SP5801"/>
    <s v="SAO ROQUE"/>
    <s v="Q2"/>
    <n v="11"/>
    <m/>
    <x v="79"/>
    <x v="5"/>
    <m/>
    <m/>
    <x v="1"/>
  </r>
  <r>
    <s v="SP5802"/>
    <s v="SAO ROQUE"/>
    <s v="Q2"/>
    <n v="11"/>
    <m/>
    <x v="79"/>
    <x v="5"/>
    <m/>
    <m/>
    <x v="1"/>
  </r>
  <r>
    <s v="GR030R"/>
    <s v="GUARULHOS"/>
    <s v="Q1"/>
    <n v="11"/>
    <m/>
    <x v="79"/>
    <x v="5"/>
    <m/>
    <m/>
    <x v="2"/>
  </r>
  <r>
    <s v="OS009R"/>
    <s v="OSASCO"/>
    <s v="Q2"/>
    <n v="11"/>
    <m/>
    <x v="79"/>
    <x v="5"/>
    <m/>
    <m/>
    <x v="1"/>
  </r>
  <r>
    <s v="SPLP12"/>
    <s v="SAO PAULO"/>
    <s v="Q2"/>
    <n v="11"/>
    <m/>
    <x v="79"/>
    <x v="5"/>
    <m/>
    <m/>
    <x v="1"/>
  </r>
  <r>
    <s v="SP115S"/>
    <s v="SAO PAULO"/>
    <s v="Q3"/>
    <n v="11"/>
    <m/>
    <x v="79"/>
    <x v="5"/>
    <m/>
    <m/>
    <x v="4"/>
  </r>
  <r>
    <s v="SP079S"/>
    <s v="SAO PAULO"/>
    <s v="Q3"/>
    <n v="11"/>
    <m/>
    <x v="79"/>
    <x v="5"/>
    <m/>
    <m/>
    <x v="4"/>
  </r>
  <r>
    <s v="SLSPCG06"/>
    <s v="SAO PAULO"/>
    <s v="Q4"/>
    <n v="11"/>
    <m/>
    <x v="79"/>
    <x v="5"/>
    <m/>
    <m/>
    <x v="3"/>
  </r>
  <r>
    <s v="EBML02"/>
    <s v="TABOAO DA SERRA"/>
    <s v="Q3"/>
    <n v="11"/>
    <m/>
    <x v="79"/>
    <x v="5"/>
    <m/>
    <m/>
    <x v="4"/>
  </r>
  <r>
    <s v="SLSPLB02"/>
    <s v="SAO PAULO"/>
    <s v="Q4"/>
    <n v="11"/>
    <m/>
    <x v="79"/>
    <x v="5"/>
    <m/>
    <m/>
    <x v="3"/>
  </r>
  <r>
    <s v="SLSPMC01"/>
    <s v="SAO PAULO"/>
    <s v="Q4"/>
    <n v="11"/>
    <m/>
    <x v="79"/>
    <x v="5"/>
    <m/>
    <m/>
    <x v="3"/>
  </r>
  <r>
    <s v="SLTSPP03"/>
    <s v="TABOAO DA SERRA"/>
    <s v="Q3"/>
    <n v="11"/>
    <m/>
    <x v="79"/>
    <x v="5"/>
    <m/>
    <m/>
    <x v="4"/>
  </r>
  <r>
    <s v="SLTSRB01"/>
    <s v="TABOAO DA SERRA"/>
    <s v="Q3"/>
    <n v="11"/>
    <m/>
    <x v="79"/>
    <x v="5"/>
    <m/>
    <m/>
    <x v="4"/>
  </r>
  <r>
    <s v="SP4547"/>
    <s v="SAO PAULO"/>
    <s v="Q2"/>
    <n v="11"/>
    <m/>
    <x v="79"/>
    <x v="5"/>
    <m/>
    <m/>
    <x v="1"/>
  </r>
  <r>
    <s v="SLSPLB24"/>
    <s v="SAO PAULO"/>
    <s v="Q4"/>
    <n v="11"/>
    <m/>
    <x v="79"/>
    <x v="5"/>
    <m/>
    <m/>
    <x v="3"/>
  </r>
  <r>
    <s v="SPY479"/>
    <s v="SAO PAULO"/>
    <s v="Q2"/>
    <n v="11"/>
    <m/>
    <x v="79"/>
    <x v="5"/>
    <m/>
    <m/>
    <x v="1"/>
  </r>
  <r>
    <s v="SPY481"/>
    <s v="SAO PAULO"/>
    <s v="Q2"/>
    <n v="11"/>
    <m/>
    <x v="79"/>
    <x v="5"/>
    <m/>
    <m/>
    <x v="1"/>
  </r>
  <r>
    <s v="SPY485"/>
    <s v="SAO PAULO"/>
    <s v="Q2"/>
    <n v="11"/>
    <m/>
    <x v="79"/>
    <x v="5"/>
    <m/>
    <m/>
    <x v="1"/>
  </r>
  <r>
    <s v="SPY491"/>
    <s v="SAO PAULO"/>
    <s v="Q2"/>
    <n v="11"/>
    <m/>
    <x v="79"/>
    <x v="5"/>
    <m/>
    <m/>
    <x v="1"/>
  </r>
  <r>
    <s v="SPY493"/>
    <s v="SAO PAULO"/>
    <s v="Q2"/>
    <n v="11"/>
    <m/>
    <x v="79"/>
    <x v="5"/>
    <m/>
    <m/>
    <x v="1"/>
  </r>
  <r>
    <s v="SPY495"/>
    <s v="SAO PAULO"/>
    <s v="Q2"/>
    <n v="11"/>
    <m/>
    <x v="79"/>
    <x v="5"/>
    <m/>
    <m/>
    <x v="1"/>
  </r>
  <r>
    <s v="SPY497"/>
    <s v="SAO PAULO"/>
    <s v="Q2"/>
    <n v="11"/>
    <m/>
    <x v="79"/>
    <x v="5"/>
    <m/>
    <m/>
    <x v="1"/>
  </r>
  <r>
    <s v="SPY499"/>
    <s v="SAO PAULO"/>
    <s v="Q2"/>
    <n v="11"/>
    <m/>
    <x v="79"/>
    <x v="5"/>
    <m/>
    <m/>
    <x v="1"/>
  </r>
  <r>
    <s v="SPY503"/>
    <s v="SAO PAULO"/>
    <s v="Q2"/>
    <n v="11"/>
    <m/>
    <x v="79"/>
    <x v="5"/>
    <m/>
    <m/>
    <x v="1"/>
  </r>
  <r>
    <s v="SPY511"/>
    <s v="SAO PAULO"/>
    <s v="Q2"/>
    <n v="11"/>
    <m/>
    <x v="79"/>
    <x v="5"/>
    <m/>
    <m/>
    <x v="1"/>
  </r>
  <r>
    <s v="SPY717"/>
    <s v="SAO PAULO"/>
    <s v="Q2"/>
    <n v="11"/>
    <m/>
    <x v="79"/>
    <x v="5"/>
    <m/>
    <m/>
    <x v="1"/>
  </r>
  <r>
    <s v="SP5521"/>
    <s v="VARGEM GRANDE PAULISTA"/>
    <s v="Q2"/>
    <n v="11"/>
    <m/>
    <x v="79"/>
    <x v="5"/>
    <m/>
    <m/>
    <x v="1"/>
  </r>
  <r>
    <s v="SP5537"/>
    <s v="VARGEM GRANDE PAULISTA"/>
    <s v="Q2"/>
    <n v="11"/>
    <m/>
    <x v="79"/>
    <x v="5"/>
    <m/>
    <m/>
    <x v="1"/>
  </r>
  <r>
    <s v="SP5539"/>
    <s v="VARGEM GRANDE PAULISTA"/>
    <s v="Q2"/>
    <n v="11"/>
    <m/>
    <x v="79"/>
    <x v="5"/>
    <m/>
    <m/>
    <x v="1"/>
  </r>
  <r>
    <s v="AMIOMW01"/>
    <s v="ALUMINIO"/>
    <s v="Q2"/>
    <n v="11"/>
    <m/>
    <x v="79"/>
    <x v="5"/>
    <m/>
    <m/>
    <x v="1"/>
  </r>
  <r>
    <s v="SPLP16"/>
    <s v="SAO PAULO"/>
    <s v="Q2"/>
    <n v="11"/>
    <m/>
    <x v="79"/>
    <x v="5"/>
    <m/>
    <m/>
    <x v="1"/>
  </r>
  <r>
    <s v="SPSM16"/>
    <s v="SAO PAULO"/>
    <s v="Q3"/>
    <n v="11"/>
    <m/>
    <x v="79"/>
    <x v="5"/>
    <m/>
    <m/>
    <x v="4"/>
  </r>
  <r>
    <s v="JQRD03"/>
    <s v="JUQUIA"/>
    <s v="STS"/>
    <n v="13"/>
    <m/>
    <x v="79"/>
    <x v="5"/>
    <m/>
    <m/>
    <x v="5"/>
  </r>
  <r>
    <s v="JQRD02"/>
    <s v="REGISTRO"/>
    <s v="STS"/>
    <n v="13"/>
    <m/>
    <x v="79"/>
    <x v="5"/>
    <m/>
    <m/>
    <x v="5"/>
  </r>
  <r>
    <s v="SP7612"/>
    <s v="BRAGANCA PAULISTA"/>
    <s v="JAI"/>
    <s v="JAI"/>
    <m/>
    <x v="79"/>
    <x v="5"/>
    <m/>
    <m/>
    <x v="6"/>
  </r>
  <r>
    <s v="SLSPPR07"/>
    <s v="SAO PAULO"/>
    <s v="Q1"/>
    <n v="11"/>
    <m/>
    <x v="79"/>
    <x v="5"/>
    <m/>
    <m/>
    <x v="2"/>
  </r>
  <r>
    <s v="SLSPJA01"/>
    <s v="SAO PAULO"/>
    <s v="Q2"/>
    <n v="11"/>
    <m/>
    <x v="79"/>
    <x v="5"/>
    <m/>
    <m/>
    <x v="1"/>
  </r>
  <r>
    <s v="SLSPPS01"/>
    <s v="SAO PAULO"/>
    <s v="Q2"/>
    <n v="11"/>
    <m/>
    <x v="79"/>
    <x v="5"/>
    <m/>
    <m/>
    <x v="1"/>
  </r>
  <r>
    <s v="SLSPPD02"/>
    <s v="SAO PAULO"/>
    <s v="Q3"/>
    <n v="11"/>
    <m/>
    <x v="79"/>
    <x v="5"/>
    <m/>
    <m/>
    <x v="4"/>
  </r>
  <r>
    <s v="SP8798"/>
    <s v="SUZANO"/>
    <s v="Q1"/>
    <n v="11"/>
    <m/>
    <x v="79"/>
    <x v="5"/>
    <m/>
    <m/>
    <x v="2"/>
  </r>
  <r>
    <s v="SP0129"/>
    <s v="SAO PAULO"/>
    <s v="Q2"/>
    <n v="11"/>
    <m/>
    <x v="79"/>
    <x v="5"/>
    <m/>
    <m/>
    <x v="1"/>
  </r>
  <r>
    <s v="SI3224"/>
    <s v="ITANHAEM"/>
    <s v="STS"/>
    <n v="13"/>
    <m/>
    <x v="79"/>
    <x v="5"/>
    <m/>
    <m/>
    <x v="5"/>
  </r>
  <r>
    <s v="SI3226"/>
    <s v="ITANHAEM"/>
    <s v="STS"/>
    <n v="13"/>
    <m/>
    <x v="79"/>
    <x v="5"/>
    <m/>
    <m/>
    <x v="5"/>
  </r>
  <r>
    <s v="SI3228"/>
    <s v="ITANHAEM"/>
    <s v="STS"/>
    <n v="13"/>
    <m/>
    <x v="79"/>
    <x v="5"/>
    <m/>
    <m/>
    <x v="5"/>
  </r>
  <r>
    <s v="SI3229"/>
    <s v="ITANHAEM"/>
    <s v="STS"/>
    <n v="13"/>
    <m/>
    <x v="79"/>
    <x v="5"/>
    <m/>
    <m/>
    <x v="5"/>
  </r>
  <r>
    <s v="SI3223"/>
    <s v="ITANHAEM"/>
    <s v="STS"/>
    <n v="13"/>
    <m/>
    <x v="79"/>
    <x v="5"/>
    <m/>
    <m/>
    <x v="5"/>
  </r>
  <r>
    <s v="SI3225"/>
    <s v="ITANHAEM"/>
    <s v="STS"/>
    <n v="13"/>
    <m/>
    <x v="79"/>
    <x v="5"/>
    <m/>
    <m/>
    <x v="5"/>
  </r>
  <r>
    <s v="SI3227"/>
    <s v="ITANHAEM"/>
    <s v="STS"/>
    <n v="13"/>
    <m/>
    <x v="79"/>
    <x v="5"/>
    <m/>
    <m/>
    <x v="5"/>
  </r>
  <r>
    <s v="SI3231"/>
    <s v="MONGAGUA"/>
    <s v="STS"/>
    <n v="13"/>
    <m/>
    <x v="79"/>
    <x v="5"/>
    <m/>
    <m/>
    <x v="5"/>
  </r>
  <r>
    <s v="SI3232"/>
    <s v="MONGAGUA"/>
    <s v="STS"/>
    <n v="13"/>
    <m/>
    <x v="79"/>
    <x v="5"/>
    <m/>
    <m/>
    <x v="5"/>
  </r>
  <r>
    <s v="SP7821"/>
    <s v="PINHALZINHO"/>
    <s v="JAI"/>
    <s v="JAI"/>
    <m/>
    <x v="79"/>
    <x v="5"/>
    <m/>
    <m/>
    <x v="6"/>
  </r>
  <r>
    <s v="SP6503"/>
    <s v="VARZEA PAULISTA"/>
    <s v="JAI"/>
    <s v="JAI"/>
    <m/>
    <x v="79"/>
    <x v="5"/>
    <m/>
    <m/>
    <x v="6"/>
  </r>
  <r>
    <s v="EBML04"/>
    <s v="TABOAO DA SERRA"/>
    <s v="Q3"/>
    <n v="11"/>
    <m/>
    <x v="79"/>
    <x v="5"/>
    <m/>
    <m/>
    <x v="4"/>
  </r>
  <r>
    <s v="SLSPPH13"/>
    <s v="SAO PAULO"/>
    <s v="Q1"/>
    <n v="11"/>
    <m/>
    <x v="79"/>
    <x v="5"/>
    <m/>
    <m/>
    <x v="2"/>
  </r>
  <r>
    <s v="SLSPSB05"/>
    <s v="SAO PAULO"/>
    <s v="Q1"/>
    <n v="11"/>
    <m/>
    <x v="79"/>
    <x v="5"/>
    <m/>
    <m/>
    <x v="2"/>
  </r>
  <r>
    <s v="SLSPPD08"/>
    <s v="SAO PAULO"/>
    <s v="Q3"/>
    <n v="11"/>
    <m/>
    <x v="79"/>
    <x v="5"/>
    <m/>
    <m/>
    <x v="4"/>
  </r>
  <r>
    <s v="SLTSJM01"/>
    <s v="TABOAO DA SERRA"/>
    <s v="Q3"/>
    <n v="11"/>
    <m/>
    <x v="79"/>
    <x v="5"/>
    <m/>
    <m/>
    <x v="4"/>
  </r>
  <r>
    <s v="SLTSPP04"/>
    <s v="TABOAO DA SERRA"/>
    <s v="Q3"/>
    <n v="11"/>
    <m/>
    <x v="79"/>
    <x v="5"/>
    <m/>
    <m/>
    <x v="4"/>
  </r>
  <r>
    <s v="SLSZJS04"/>
    <s v="SUZANO"/>
    <s v="Q1"/>
    <n v="11"/>
    <m/>
    <x v="79"/>
    <x v="5"/>
    <m/>
    <m/>
    <x v="2"/>
  </r>
  <r>
    <s v="SPY297"/>
    <s v="SAO PAULO"/>
    <s v="Q2"/>
    <n v="11"/>
    <m/>
    <x v="79"/>
    <x v="5"/>
    <m/>
    <m/>
    <x v="1"/>
  </r>
  <r>
    <s v="SPY425"/>
    <s v="SAO PAULO"/>
    <s v="Q2"/>
    <n v="11"/>
    <m/>
    <x v="79"/>
    <x v="5"/>
    <m/>
    <m/>
    <x v="1"/>
  </r>
  <r>
    <s v="SPY427"/>
    <s v="SAO PAULO"/>
    <s v="Q2"/>
    <n v="11"/>
    <m/>
    <x v="79"/>
    <x v="5"/>
    <m/>
    <m/>
    <x v="1"/>
  </r>
  <r>
    <s v="SPY431"/>
    <s v="SAO PAULO"/>
    <s v="Q2"/>
    <n v="11"/>
    <m/>
    <x v="79"/>
    <x v="5"/>
    <m/>
    <m/>
    <x v="1"/>
  </r>
  <r>
    <s v="SPY437"/>
    <s v="SAO PAULO"/>
    <s v="Q2"/>
    <n v="11"/>
    <m/>
    <x v="79"/>
    <x v="5"/>
    <m/>
    <m/>
    <x v="1"/>
  </r>
  <r>
    <s v="SPY439"/>
    <s v="SAO PAULO"/>
    <s v="Q2"/>
    <n v="11"/>
    <m/>
    <x v="79"/>
    <x v="5"/>
    <m/>
    <m/>
    <x v="1"/>
  </r>
  <r>
    <s v="SPY455"/>
    <s v="SAO PAULO"/>
    <s v="Q2"/>
    <n v="11"/>
    <m/>
    <x v="79"/>
    <x v="5"/>
    <m/>
    <m/>
    <x v="1"/>
  </r>
  <r>
    <s v="SPY457"/>
    <s v="SAO PAULO"/>
    <s v="Q2"/>
    <n v="11"/>
    <m/>
    <x v="79"/>
    <x v="5"/>
    <m/>
    <m/>
    <x v="1"/>
  </r>
  <r>
    <s v="SPY461"/>
    <s v="SAO PAULO"/>
    <s v="Q2"/>
    <n v="11"/>
    <m/>
    <x v="79"/>
    <x v="5"/>
    <m/>
    <m/>
    <x v="1"/>
  </r>
  <r>
    <s v="SPY463"/>
    <s v="SAO PAULO"/>
    <s v="Q2"/>
    <n v="11"/>
    <m/>
    <x v="79"/>
    <x v="5"/>
    <m/>
    <m/>
    <x v="1"/>
  </r>
  <r>
    <s v="SPY465"/>
    <s v="SAO PAULO"/>
    <s v="Q2"/>
    <n v="11"/>
    <m/>
    <x v="79"/>
    <x v="5"/>
    <m/>
    <m/>
    <x v="1"/>
  </r>
  <r>
    <s v="SPY473"/>
    <s v="SAO PAULO"/>
    <s v="Q2"/>
    <n v="11"/>
    <m/>
    <x v="79"/>
    <x v="5"/>
    <m/>
    <m/>
    <x v="1"/>
  </r>
  <r>
    <s v="SPY429"/>
    <s v="SAO PAULO"/>
    <s v="Q2"/>
    <n v="11"/>
    <m/>
    <x v="79"/>
    <x v="5"/>
    <m/>
    <m/>
    <x v="1"/>
  </r>
  <r>
    <s v="SLSPRT08"/>
    <s v="TABOAO DA SERRA"/>
    <s v="Q2"/>
    <n v="11"/>
    <m/>
    <x v="79"/>
    <x v="5"/>
    <m/>
    <m/>
    <x v="1"/>
  </r>
  <r>
    <s v="SI3234"/>
    <s v="MONGAGUA"/>
    <s v="STS"/>
    <n v="13"/>
    <m/>
    <x v="79"/>
    <x v="5"/>
    <m/>
    <m/>
    <x v="5"/>
  </r>
  <r>
    <s v="SI3233"/>
    <s v="MONGAGUA"/>
    <s v="STS"/>
    <n v="13"/>
    <m/>
    <x v="79"/>
    <x v="5"/>
    <m/>
    <m/>
    <x v="5"/>
  </r>
  <r>
    <s v="SLJNJD02"/>
    <s v="JUNDIAI"/>
    <s v="JAI"/>
    <s v="JAI"/>
    <m/>
    <x v="79"/>
    <x v="5"/>
    <m/>
    <m/>
    <x v="6"/>
  </r>
  <r>
    <s v="JNCX02"/>
    <s v="JUNDIAI"/>
    <s v="JAI"/>
    <s v="JAI"/>
    <m/>
    <x v="79"/>
    <x v="5"/>
    <m/>
    <m/>
    <x v="6"/>
  </r>
  <r>
    <s v="EBJC01"/>
    <s v="TABOAO DA SERRA"/>
    <s v="Q3"/>
    <n v="11"/>
    <m/>
    <x v="79"/>
    <x v="5"/>
    <m/>
    <m/>
    <x v="4"/>
  </r>
  <r>
    <s v="MCVM04"/>
    <s v="MOGI DAS CRUZES"/>
    <s v="Q1"/>
    <n v="11"/>
    <m/>
    <x v="79"/>
    <x v="5"/>
    <m/>
    <m/>
    <x v="2"/>
  </r>
  <r>
    <s v="SLSPMC06"/>
    <s v="SAO PAULO"/>
    <s v="Q4"/>
    <n v="11"/>
    <m/>
    <x v="79"/>
    <x v="5"/>
    <m/>
    <m/>
    <x v="3"/>
  </r>
  <r>
    <s v="SLSPVA12"/>
    <s v="SAO PAULO"/>
    <s v="Q2"/>
    <n v="11"/>
    <m/>
    <x v="79"/>
    <x v="5"/>
    <m/>
    <m/>
    <x v="1"/>
  </r>
  <r>
    <s v="SLSPPN19"/>
    <s v="SAO PAULO"/>
    <s v="Q3"/>
    <n v="11"/>
    <m/>
    <x v="79"/>
    <x v="5"/>
    <m/>
    <m/>
    <x v="4"/>
  </r>
  <r>
    <s v="SP8508"/>
    <s v="SUZANO"/>
    <s v="Q4"/>
    <n v="11"/>
    <m/>
    <x v="79"/>
    <x v="5"/>
    <m/>
    <m/>
    <x v="3"/>
  </r>
  <r>
    <s v="SLTSPP05"/>
    <s v="TABOAO DA SERRA"/>
    <s v="Q3"/>
    <n v="11"/>
    <m/>
    <x v="79"/>
    <x v="5"/>
    <m/>
    <m/>
    <x v="4"/>
  </r>
  <r>
    <s v="SLTSPG02"/>
    <s v="TABOAO DA SERRA"/>
    <s v="Q3"/>
    <n v="11"/>
    <m/>
    <x v="79"/>
    <x v="5"/>
    <m/>
    <m/>
    <x v="4"/>
  </r>
  <r>
    <s v="SLSZIT03"/>
    <s v="SUZANO"/>
    <s v="Q1"/>
    <n v="11"/>
    <m/>
    <x v="79"/>
    <x v="5"/>
    <m/>
    <m/>
    <x v="2"/>
  </r>
  <r>
    <s v="SLSPSM27"/>
    <s v="SAO PAULO"/>
    <s v="Q3"/>
    <n v="11"/>
    <m/>
    <x v="79"/>
    <x v="5"/>
    <m/>
    <m/>
    <x v="4"/>
  </r>
  <r>
    <s v="SP4644"/>
    <s v="SAO PAULO"/>
    <s v="Q2"/>
    <n v="11"/>
    <m/>
    <x v="79"/>
    <x v="5"/>
    <m/>
    <m/>
    <x v="1"/>
  </r>
  <r>
    <s v="SP5803"/>
    <s v="SAO ROQUE"/>
    <s v="Q2"/>
    <n v="11"/>
    <m/>
    <x v="79"/>
    <x v="5"/>
    <m/>
    <m/>
    <x v="1"/>
  </r>
  <r>
    <s v="SI3236"/>
    <s v="PERUIBE"/>
    <s v="STS"/>
    <n v="13"/>
    <m/>
    <x v="79"/>
    <x v="5"/>
    <m/>
    <m/>
    <x v="5"/>
  </r>
  <r>
    <s v="SI3240"/>
    <s v="PERUIBE"/>
    <s v="STS"/>
    <n v="13"/>
    <m/>
    <x v="79"/>
    <x v="5"/>
    <m/>
    <m/>
    <x v="5"/>
  </r>
  <r>
    <s v="SI3242"/>
    <s v="PERUIBE"/>
    <s v="STS"/>
    <n v="13"/>
    <m/>
    <x v="79"/>
    <x v="5"/>
    <m/>
    <m/>
    <x v="5"/>
  </r>
  <r>
    <s v="SI3235"/>
    <s v="PERUIBE"/>
    <s v="STS"/>
    <n v="13"/>
    <m/>
    <x v="79"/>
    <x v="5"/>
    <m/>
    <m/>
    <x v="5"/>
  </r>
  <r>
    <s v="SI3237"/>
    <s v="PERUIBE"/>
    <s v="STS"/>
    <n v="13"/>
    <m/>
    <x v="79"/>
    <x v="5"/>
    <m/>
    <m/>
    <x v="5"/>
  </r>
  <r>
    <s v="SI3239"/>
    <s v="PERUIBE"/>
    <s v="STS"/>
    <n v="13"/>
    <m/>
    <x v="79"/>
    <x v="5"/>
    <m/>
    <m/>
    <x v="5"/>
  </r>
  <r>
    <s v="SI3241"/>
    <s v="PERUIBE"/>
    <s v="STS"/>
    <n v="13"/>
    <m/>
    <x v="79"/>
    <x v="5"/>
    <m/>
    <m/>
    <x v="5"/>
  </r>
  <r>
    <s v="BPAC01"/>
    <s v="BRAGANCA PAULISTA"/>
    <s v="JAI"/>
    <s v="JAI"/>
    <m/>
    <x v="79"/>
    <x v="5"/>
    <m/>
    <m/>
    <x v="6"/>
  </r>
  <r>
    <s v="SPY053"/>
    <s v="SAO PAULO"/>
    <s v="Q3"/>
    <n v="11"/>
    <m/>
    <x v="79"/>
    <x v="5"/>
    <m/>
    <m/>
    <x v="4"/>
  </r>
  <r>
    <s v="SPX511"/>
    <s v="SAO PAULO"/>
    <s v="Q4"/>
    <n v="11"/>
    <m/>
    <x v="79"/>
    <x v="5"/>
    <m/>
    <m/>
    <x v="3"/>
  </r>
  <r>
    <s v="SPX510"/>
    <s v="SAO PAULO"/>
    <s v="Q4"/>
    <n v="11"/>
    <m/>
    <x v="79"/>
    <x v="5"/>
    <m/>
    <m/>
    <x v="3"/>
  </r>
  <r>
    <s v="SPX642"/>
    <s v="SAO PAULO"/>
    <s v="Q4"/>
    <n v="11"/>
    <m/>
    <x v="79"/>
    <x v="5"/>
    <m/>
    <m/>
    <x v="3"/>
  </r>
  <r>
    <s v="SPX645"/>
    <s v="SAO PAULO"/>
    <s v="Q4"/>
    <n v="11"/>
    <m/>
    <x v="79"/>
    <x v="5"/>
    <m/>
    <m/>
    <x v="3"/>
  </r>
  <r>
    <s v="SPX647"/>
    <s v="SAO PAULO"/>
    <s v="Q4"/>
    <n v="11"/>
    <m/>
    <x v="79"/>
    <x v="5"/>
    <m/>
    <m/>
    <x v="3"/>
  </r>
  <r>
    <s v="SPX563"/>
    <s v="SAO PAULO"/>
    <s v="Q4"/>
    <n v="11"/>
    <m/>
    <x v="79"/>
    <x v="5"/>
    <m/>
    <m/>
    <x v="3"/>
  </r>
  <r>
    <s v="SPX553"/>
    <s v="SAO PAULO"/>
    <s v="Q4"/>
    <n v="11"/>
    <m/>
    <x v="79"/>
    <x v="5"/>
    <m/>
    <m/>
    <x v="3"/>
  </r>
  <r>
    <s v="SPX635"/>
    <s v="SAO PAULO"/>
    <s v="Q4"/>
    <n v="11"/>
    <m/>
    <x v="79"/>
    <x v="5"/>
    <m/>
    <m/>
    <x v="3"/>
  </r>
  <r>
    <s v="SPX541"/>
    <s v="SAO PAULO"/>
    <s v="Q4"/>
    <n v="11"/>
    <m/>
    <x v="79"/>
    <x v="5"/>
    <m/>
    <m/>
    <x v="3"/>
  </r>
  <r>
    <s v="SPY025"/>
    <s v="SAO PAULO"/>
    <s v="Q4"/>
    <n v="11"/>
    <m/>
    <x v="79"/>
    <x v="5"/>
    <m/>
    <m/>
    <x v="3"/>
  </r>
  <r>
    <s v="SPY137"/>
    <s v="SAO PAULO"/>
    <s v="Q4"/>
    <n v="11"/>
    <m/>
    <x v="79"/>
    <x v="5"/>
    <m/>
    <m/>
    <x v="3"/>
  </r>
  <r>
    <s v="SPY153"/>
    <s v="SAO PAULO"/>
    <s v="Q4"/>
    <n v="11"/>
    <m/>
    <x v="79"/>
    <x v="5"/>
    <m/>
    <m/>
    <x v="3"/>
  </r>
  <r>
    <s v="SPY157"/>
    <s v="SAO PAULO"/>
    <s v="Q4"/>
    <n v="11"/>
    <m/>
    <x v="79"/>
    <x v="5"/>
    <m/>
    <m/>
    <x v="3"/>
  </r>
  <r>
    <s v="SPY255"/>
    <s v="SAO PAULO"/>
    <s v="Q4"/>
    <n v="11"/>
    <m/>
    <x v="79"/>
    <x v="5"/>
    <m/>
    <m/>
    <x v="3"/>
  </r>
  <r>
    <s v="SPY315"/>
    <s v="SAO PAULO"/>
    <s v="Q4"/>
    <n v="11"/>
    <m/>
    <x v="79"/>
    <x v="5"/>
    <m/>
    <m/>
    <x v="3"/>
  </r>
  <r>
    <s v="SPY339"/>
    <s v="SAO PAULO"/>
    <s v="Q4"/>
    <n v="11"/>
    <m/>
    <x v="79"/>
    <x v="5"/>
    <m/>
    <m/>
    <x v="3"/>
  </r>
  <r>
    <s v="SPY347"/>
    <s v="SAO PAULO"/>
    <s v="Q4"/>
    <n v="11"/>
    <m/>
    <x v="79"/>
    <x v="5"/>
    <m/>
    <m/>
    <x v="3"/>
  </r>
  <r>
    <s v="SPY349"/>
    <s v="SAO PAULO"/>
    <s v="Q4"/>
    <n v="11"/>
    <m/>
    <x v="79"/>
    <x v="5"/>
    <m/>
    <m/>
    <x v="3"/>
  </r>
  <r>
    <s v="SPY351"/>
    <s v="SAO PAULO"/>
    <s v="Q4"/>
    <n v="11"/>
    <m/>
    <x v="79"/>
    <x v="5"/>
    <m/>
    <m/>
    <x v="3"/>
  </r>
  <r>
    <s v="SPY393"/>
    <s v="SAO PAULO"/>
    <s v="Q4"/>
    <n v="11"/>
    <m/>
    <x v="79"/>
    <x v="5"/>
    <m/>
    <m/>
    <x v="3"/>
  </r>
  <r>
    <s v="SPY399"/>
    <s v="SAO PAULO"/>
    <s v="Q4"/>
    <n v="11"/>
    <m/>
    <x v="79"/>
    <x v="5"/>
    <m/>
    <m/>
    <x v="3"/>
  </r>
  <r>
    <s v="SPY405"/>
    <s v="SAO PAULO"/>
    <s v="Q4"/>
    <n v="11"/>
    <m/>
    <x v="79"/>
    <x v="5"/>
    <m/>
    <m/>
    <x v="3"/>
  </r>
  <r>
    <s v="SPY413"/>
    <s v="SAO PAULO"/>
    <s v="Q4"/>
    <n v="11"/>
    <m/>
    <x v="79"/>
    <x v="5"/>
    <m/>
    <m/>
    <x v="3"/>
  </r>
  <r>
    <s v="SPY417"/>
    <s v="SAO PAULO"/>
    <s v="Q4"/>
    <n v="11"/>
    <m/>
    <x v="79"/>
    <x v="5"/>
    <m/>
    <m/>
    <x v="3"/>
  </r>
  <r>
    <s v="SPY561"/>
    <s v="SAO PAULO"/>
    <s v="Q4"/>
    <n v="11"/>
    <m/>
    <x v="79"/>
    <x v="5"/>
    <m/>
    <m/>
    <x v="3"/>
  </r>
  <r>
    <s v="SPY567"/>
    <s v="SAO PAULO"/>
    <s v="Q4"/>
    <n v="11"/>
    <m/>
    <x v="79"/>
    <x v="5"/>
    <m/>
    <m/>
    <x v="3"/>
  </r>
  <r>
    <s v="SI3319"/>
    <s v="SAO VICENTE"/>
    <s v="STS"/>
    <n v="13"/>
    <m/>
    <x v="79"/>
    <x v="5"/>
    <m/>
    <m/>
    <x v="5"/>
  </r>
  <r>
    <s v="SI3333"/>
    <s v="SAO VICENTE"/>
    <s v="STS"/>
    <n v="13"/>
    <m/>
    <x v="79"/>
    <x v="5"/>
    <m/>
    <m/>
    <x v="5"/>
  </r>
  <r>
    <s v="SP7609"/>
    <s v="BRAGANCA PAULISTA"/>
    <s v="JAI"/>
    <s v="JAI"/>
    <m/>
    <x v="79"/>
    <x v="5"/>
    <m/>
    <m/>
    <x v="6"/>
  </r>
  <r>
    <s v="SLJNDI01"/>
    <s v="JUNDIAI"/>
    <s v="JAI"/>
    <s v="JAI"/>
    <m/>
    <x v="79"/>
    <x v="5"/>
    <m/>
    <m/>
    <x v="6"/>
  </r>
  <r>
    <s v="SP7625"/>
    <s v="MORUNGABA"/>
    <s v="JAI"/>
    <s v="JAI"/>
    <m/>
    <x v="79"/>
    <x v="5"/>
    <m/>
    <m/>
    <x v="6"/>
  </r>
  <r>
    <s v="SLSPPH12"/>
    <s v="SAO PAULO"/>
    <s v="Q1"/>
    <n v="11"/>
    <m/>
    <x v="79"/>
    <x v="5"/>
    <m/>
    <m/>
    <x v="2"/>
  </r>
  <r>
    <s v="SLSPJP11"/>
    <s v="SAO PAULO"/>
    <s v="Q4"/>
    <n v="11"/>
    <m/>
    <x v="79"/>
    <x v="5"/>
    <m/>
    <m/>
    <x v="3"/>
  </r>
  <r>
    <s v="SLSPSB09"/>
    <s v="SAO PAULO"/>
    <s v="Q1"/>
    <n v="11"/>
    <m/>
    <x v="79"/>
    <x v="5"/>
    <m/>
    <m/>
    <x v="2"/>
  </r>
  <r>
    <s v="SLSPPT02"/>
    <s v="SAO PAULO"/>
    <s v="Q2"/>
    <n v="11"/>
    <m/>
    <x v="79"/>
    <x v="5"/>
    <m/>
    <m/>
    <x v="1"/>
  </r>
  <r>
    <s v="SP8941"/>
    <s v="SALESOPOLIS"/>
    <s v="SJC"/>
    <n v="12"/>
    <m/>
    <x v="79"/>
    <x v="5"/>
    <m/>
    <m/>
    <x v="0"/>
  </r>
  <r>
    <s v="SI2016"/>
    <s v="SAO JOSE DOS CAMPOS"/>
    <s v="SJC"/>
    <n v="12"/>
    <m/>
    <x v="79"/>
    <x v="5"/>
    <m/>
    <m/>
    <x v="0"/>
  </r>
  <r>
    <s v="SI2349"/>
    <s v="SAO JOSE DOS CAMPOS"/>
    <s v="SJC"/>
    <n v="12"/>
    <m/>
    <x v="79"/>
    <x v="5"/>
    <m/>
    <m/>
    <x v="0"/>
  </r>
  <r>
    <s v="SI2358"/>
    <s v="SAO JOSE DOS CAMPOS"/>
    <s v="SJC"/>
    <n v="12"/>
    <m/>
    <x v="79"/>
    <x v="5"/>
    <m/>
    <m/>
    <x v="0"/>
  </r>
  <r>
    <s v="SI2365"/>
    <s v="SAO JOSE DOS CAMPOS"/>
    <s v="SJC"/>
    <n v="12"/>
    <m/>
    <x v="79"/>
    <x v="5"/>
    <m/>
    <m/>
    <x v="0"/>
  </r>
  <r>
    <s v="LUCT01"/>
    <s v="SAO LUIZ DO PARAITINGA"/>
    <s v="SJC"/>
    <n v="12"/>
    <m/>
    <x v="79"/>
    <x v="5"/>
    <m/>
    <m/>
    <x v="0"/>
  </r>
  <r>
    <s v="PHCT01"/>
    <s v="SANTO ANTONIO DO PINHAL"/>
    <s v="SJC"/>
    <n v="12"/>
    <m/>
    <x v="79"/>
    <x v="5"/>
    <m/>
    <m/>
    <x v="0"/>
  </r>
  <r>
    <s v="SI2065"/>
    <s v="SAO JOSE DO BARREIRO"/>
    <s v="SJC"/>
    <n v="12"/>
    <m/>
    <x v="79"/>
    <x v="5"/>
    <m/>
    <m/>
    <x v="0"/>
  </r>
  <r>
    <s v="SI2409"/>
    <s v="SAO SEBASTIAO"/>
    <s v="SJC"/>
    <n v="12"/>
    <m/>
    <x v="79"/>
    <x v="5"/>
    <m/>
    <m/>
    <x v="0"/>
  </r>
  <r>
    <s v="SI2404"/>
    <s v="SAO SEBASTIAO"/>
    <s v="SJC"/>
    <n v="12"/>
    <m/>
    <x v="79"/>
    <x v="5"/>
    <m/>
    <m/>
    <x v="0"/>
  </r>
  <r>
    <s v="SI2418"/>
    <s v="SAO SEBASTIAO"/>
    <s v="SJC"/>
    <n v="12"/>
    <m/>
    <x v="79"/>
    <x v="5"/>
    <m/>
    <m/>
    <x v="0"/>
  </r>
  <r>
    <s v="SI2419"/>
    <s v="SAO SEBASTIAO"/>
    <s v="SJC"/>
    <n v="12"/>
    <m/>
    <x v="79"/>
    <x v="5"/>
    <m/>
    <m/>
    <x v="0"/>
  </r>
  <r>
    <s v="SI2420"/>
    <s v="SAO SEBASTIAO"/>
    <s v="SJC"/>
    <n v="12"/>
    <m/>
    <x v="79"/>
    <x v="5"/>
    <m/>
    <m/>
    <x v="0"/>
  </r>
  <r>
    <s v="SI2401"/>
    <s v="SAO SEBASTIAO"/>
    <s v="SJC"/>
    <n v="12"/>
    <m/>
    <x v="79"/>
    <x v="5"/>
    <m/>
    <m/>
    <x v="0"/>
  </r>
  <r>
    <s v="SI2421"/>
    <s v="SAO SEBASTIAO"/>
    <s v="SJC"/>
    <n v="12"/>
    <m/>
    <x v="79"/>
    <x v="5"/>
    <m/>
    <m/>
    <x v="0"/>
  </r>
  <r>
    <s v="SI2410"/>
    <s v="SAO SEBASTIAO"/>
    <s v="SJC"/>
    <n v="12"/>
    <m/>
    <x v="79"/>
    <x v="5"/>
    <m/>
    <m/>
    <x v="0"/>
  </r>
  <r>
    <s v="SI2075"/>
    <s v="SILVEIRAS"/>
    <s v="SJC"/>
    <n v="12"/>
    <m/>
    <x v="79"/>
    <x v="5"/>
    <m/>
    <m/>
    <x v="0"/>
  </r>
  <r>
    <s v="SI2816"/>
    <s v="TAUBATE"/>
    <s v="SJC"/>
    <n v="12"/>
    <m/>
    <x v="79"/>
    <x v="5"/>
    <m/>
    <m/>
    <x v="0"/>
  </r>
  <r>
    <s v="SI2813"/>
    <s v="TAUBATE"/>
    <s v="SJC"/>
    <n v="12"/>
    <m/>
    <x v="79"/>
    <x v="5"/>
    <m/>
    <m/>
    <x v="0"/>
  </r>
  <r>
    <s v="SI2806"/>
    <s v="TAUBATE"/>
    <s v="SJC"/>
    <n v="12"/>
    <m/>
    <x v="79"/>
    <x v="5"/>
    <m/>
    <m/>
    <x v="0"/>
  </r>
  <r>
    <s v="SI2811"/>
    <s v="TAUBATE"/>
    <s v="SJC"/>
    <n v="12"/>
    <m/>
    <x v="79"/>
    <x v="5"/>
    <m/>
    <m/>
    <x v="0"/>
  </r>
  <r>
    <s v="SI2800"/>
    <s v="TAUBATE"/>
    <s v="SJC"/>
    <n v="12"/>
    <m/>
    <x v="79"/>
    <x v="5"/>
    <m/>
    <m/>
    <x v="0"/>
  </r>
  <r>
    <s v="SI2503"/>
    <s v="UBATUBA"/>
    <s v="SJC"/>
    <n v="12"/>
    <m/>
    <x v="79"/>
    <x v="5"/>
    <m/>
    <m/>
    <x v="0"/>
  </r>
  <r>
    <s v="SI2422"/>
    <s v="UBATUBA"/>
    <s v="SJC"/>
    <n v="12"/>
    <m/>
    <x v="79"/>
    <x v="5"/>
    <m/>
    <m/>
    <x v="0"/>
  </r>
  <r>
    <s v="SI2508"/>
    <s v="UBATUBA"/>
    <s v="SJC"/>
    <n v="12"/>
    <m/>
    <x v="79"/>
    <x v="5"/>
    <m/>
    <m/>
    <x v="0"/>
  </r>
  <r>
    <s v="SI2509"/>
    <s v="UBATUBA"/>
    <s v="SJC"/>
    <n v="12"/>
    <m/>
    <x v="79"/>
    <x v="5"/>
    <m/>
    <m/>
    <x v="0"/>
  </r>
  <r>
    <s v="SI2501"/>
    <s v="UBATUBA"/>
    <s v="SJC"/>
    <n v="12"/>
    <m/>
    <x v="79"/>
    <x v="5"/>
    <m/>
    <m/>
    <x v="0"/>
  </r>
  <r>
    <s v="SI2513"/>
    <s v="UBATUBA"/>
    <s v="SJC"/>
    <n v="12"/>
    <m/>
    <x v="79"/>
    <x v="5"/>
    <m/>
    <m/>
    <x v="0"/>
  </r>
  <r>
    <s v="SI2507"/>
    <s v="UBATUBA"/>
    <s v="SJC"/>
    <n v="12"/>
    <m/>
    <x v="79"/>
    <x v="5"/>
    <m/>
    <m/>
    <x v="0"/>
  </r>
  <r>
    <s v="SI2502"/>
    <s v="UBATUBA"/>
    <s v="SJC"/>
    <n v="12"/>
    <m/>
    <x v="79"/>
    <x v="5"/>
    <m/>
    <m/>
    <x v="0"/>
  </r>
  <r>
    <s v="SI2514"/>
    <s v="UBATUBA"/>
    <s v="SJC"/>
    <n v="12"/>
    <m/>
    <x v="79"/>
    <x v="5"/>
    <m/>
    <m/>
    <x v="0"/>
  </r>
  <r>
    <s v="SI2506"/>
    <s v="UBATUBA"/>
    <s v="SJC"/>
    <n v="12"/>
    <m/>
    <x v="79"/>
    <x v="5"/>
    <m/>
    <m/>
    <x v="0"/>
  </r>
  <r>
    <s v="SI2512"/>
    <s v="UBATUBA"/>
    <s v="SJC"/>
    <n v="12"/>
    <m/>
    <x v="79"/>
    <x v="5"/>
    <m/>
    <m/>
    <x v="0"/>
  </r>
  <r>
    <s v="SI2505"/>
    <s v="UBATUBA"/>
    <s v="SJC"/>
    <n v="12"/>
    <m/>
    <x v="79"/>
    <x v="5"/>
    <m/>
    <m/>
    <x v="0"/>
  </r>
  <r>
    <s v="JC138S"/>
    <s v="JACAREI"/>
    <s v="SJC"/>
    <n v="12"/>
    <m/>
    <x v="79"/>
    <x v="5"/>
    <m/>
    <m/>
    <x v="0"/>
  </r>
  <r>
    <s v="SJ057R"/>
    <s v="SAO JOSE DOS CAMPOS"/>
    <s v="SJC"/>
    <n v="12"/>
    <m/>
    <x v="79"/>
    <x v="5"/>
    <m/>
    <m/>
    <x v="0"/>
  </r>
  <r>
    <s v="SJ045R"/>
    <s v="SAO JOSE DOS CAMPOS"/>
    <s v="SJC"/>
    <n v="12"/>
    <m/>
    <x v="79"/>
    <x v="5"/>
    <m/>
    <m/>
    <x v="0"/>
  </r>
  <r>
    <s v="SJ128S"/>
    <s v="SAO JOSE DOS CAMPOS"/>
    <s v="SJC"/>
    <n v="12"/>
    <m/>
    <x v="79"/>
    <x v="5"/>
    <m/>
    <m/>
    <x v="0"/>
  </r>
  <r>
    <s v="SJ129S"/>
    <s v="SAO JOSE DOS CAMPOS"/>
    <s v="SJC"/>
    <n v="12"/>
    <m/>
    <x v="79"/>
    <x v="5"/>
    <m/>
    <m/>
    <x v="0"/>
  </r>
  <r>
    <s v="SJ130S"/>
    <s v="SAO JOSE DOS CAMPOS"/>
    <s v="SJC"/>
    <n v="12"/>
    <m/>
    <x v="79"/>
    <x v="5"/>
    <m/>
    <m/>
    <x v="0"/>
  </r>
  <r>
    <s v="SSTMW02"/>
    <s v="SAO SEBASTIAO"/>
    <s v="SJC"/>
    <n v="12"/>
    <m/>
    <x v="79"/>
    <x v="5"/>
    <m/>
    <m/>
    <x v="0"/>
  </r>
  <r>
    <s v="SSTMW06"/>
    <s v="SAO SEBASTIAO"/>
    <s v="SJC"/>
    <n v="12"/>
    <m/>
    <x v="79"/>
    <x v="5"/>
    <m/>
    <m/>
    <x v="0"/>
  </r>
  <r>
    <s v="SSTMW07"/>
    <s v="SAO SEBASTIAO"/>
    <s v="SJC"/>
    <n v="12"/>
    <m/>
    <x v="79"/>
    <x v="5"/>
    <m/>
    <m/>
    <x v="0"/>
  </r>
  <r>
    <s v="SSTMW08"/>
    <s v="SAO SEBASTIAO"/>
    <s v="SJC"/>
    <n v="12"/>
    <m/>
    <x v="79"/>
    <x v="5"/>
    <m/>
    <m/>
    <x v="0"/>
  </r>
  <r>
    <s v="TB160S"/>
    <s v="TAUBATE"/>
    <s v="SJC"/>
    <n v="12"/>
    <m/>
    <x v="79"/>
    <x v="5"/>
    <m/>
    <m/>
    <x v="0"/>
  </r>
  <r>
    <s v="UBTMW04"/>
    <s v="UBATUBA"/>
    <s v="SJC"/>
    <n v="12"/>
    <m/>
    <x v="79"/>
    <x v="5"/>
    <m/>
    <m/>
    <x v="0"/>
  </r>
  <r>
    <s v="UBTMW03"/>
    <s v="UBATUBA"/>
    <s v="SJC"/>
    <n v="12"/>
    <m/>
    <x v="79"/>
    <x v="5"/>
    <m/>
    <m/>
    <x v="0"/>
  </r>
  <r>
    <s v="UBTMW02"/>
    <s v="UBATUBA"/>
    <s v="SJC"/>
    <n v="12"/>
    <m/>
    <x v="79"/>
    <x v="5"/>
    <m/>
    <m/>
    <x v="0"/>
  </r>
  <r>
    <s v="UBTMW07"/>
    <s v="UBATUBA"/>
    <s v="SJC"/>
    <n v="12"/>
    <m/>
    <x v="79"/>
    <x v="5"/>
    <m/>
    <m/>
    <x v="0"/>
  </r>
  <r>
    <s v="UBTMW08"/>
    <s v="UBATUBA"/>
    <s v="SJC"/>
    <n v="12"/>
    <m/>
    <x v="79"/>
    <x v="5"/>
    <m/>
    <m/>
    <x v="0"/>
  </r>
  <r>
    <s v="CVJJ01 - CVJULIETA01"/>
    <s v="Caçapava"/>
    <s v="SJC"/>
    <n v="12"/>
    <m/>
    <x v="79"/>
    <x v="5"/>
    <m/>
    <m/>
    <x v="0"/>
  </r>
  <r>
    <s v="CVXL01"/>
    <s v="Caçapava"/>
    <s v="SJC"/>
    <n v="12"/>
    <m/>
    <x v="79"/>
    <x v="5"/>
    <m/>
    <m/>
    <x v="0"/>
  </r>
  <r>
    <s v="SLSPPI05"/>
    <s v="SAO PAULO"/>
    <s v="Q2"/>
    <n v="11"/>
    <m/>
    <x v="79"/>
    <x v="5"/>
    <m/>
    <m/>
    <x v="1"/>
  </r>
  <r>
    <s v="SLSZJS01"/>
    <s v="SUZANO"/>
    <s v="Q1"/>
    <n v="11"/>
    <m/>
    <x v="79"/>
    <x v="5"/>
    <m/>
    <m/>
    <x v="2"/>
  </r>
  <r>
    <s v="SP4345"/>
    <s v="SAO PAULO"/>
    <s v="Q2"/>
    <n v="11"/>
    <m/>
    <x v="79"/>
    <x v="5"/>
    <m/>
    <m/>
    <x v="1"/>
  </r>
  <r>
    <s v="SLSPPN15"/>
    <s v="SAO PAULO"/>
    <s v="Q2"/>
    <n v="11"/>
    <m/>
    <x v="79"/>
    <x v="5"/>
    <m/>
    <m/>
    <x v="1"/>
  </r>
  <r>
    <s v="SPY647"/>
    <s v="SAO PAULO"/>
    <s v="Q4"/>
    <n v="11"/>
    <m/>
    <x v="79"/>
    <x v="5"/>
    <m/>
    <m/>
    <x v="3"/>
  </r>
  <r>
    <s v="SPY057"/>
    <s v="SAO PAULO"/>
    <s v="Q3"/>
    <n v="11"/>
    <m/>
    <x v="79"/>
    <x v="5"/>
    <m/>
    <m/>
    <x v="4"/>
  </r>
  <r>
    <s v="SPY061"/>
    <s v="SAO PAULO"/>
    <s v="Q3"/>
    <n v="11"/>
    <m/>
    <x v="79"/>
    <x v="5"/>
    <m/>
    <m/>
    <x v="4"/>
  </r>
  <r>
    <s v="SPY073"/>
    <s v="SAO PAULO"/>
    <s v="Q3"/>
    <n v="11"/>
    <m/>
    <x v="79"/>
    <x v="5"/>
    <m/>
    <m/>
    <x v="4"/>
  </r>
  <r>
    <s v="SPY079"/>
    <s v="SAO PAULO"/>
    <s v="Q3"/>
    <n v="11"/>
    <m/>
    <x v="79"/>
    <x v="5"/>
    <m/>
    <m/>
    <x v="4"/>
  </r>
  <r>
    <s v="SPY089"/>
    <s v="SAO PAULO"/>
    <s v="Q3"/>
    <n v="11"/>
    <m/>
    <x v="79"/>
    <x v="5"/>
    <m/>
    <m/>
    <x v="4"/>
  </r>
  <r>
    <s v="SPY605"/>
    <s v="SAO PAULO"/>
    <s v="Q4"/>
    <n v="11"/>
    <m/>
    <x v="79"/>
    <x v="5"/>
    <m/>
    <m/>
    <x v="3"/>
  </r>
  <r>
    <s v="SPY613"/>
    <s v="SAO PAULO"/>
    <s v="Q4"/>
    <n v="11"/>
    <m/>
    <x v="79"/>
    <x v="5"/>
    <m/>
    <m/>
    <x v="3"/>
  </r>
  <r>
    <s v="SPY621"/>
    <s v="SAO PAULO"/>
    <s v="Q4"/>
    <n v="11"/>
    <m/>
    <x v="79"/>
    <x v="5"/>
    <m/>
    <m/>
    <x v="3"/>
  </r>
  <r>
    <s v="SPY635"/>
    <s v="SAO PAULO"/>
    <s v="Q4"/>
    <n v="11"/>
    <m/>
    <x v="79"/>
    <x v="5"/>
    <m/>
    <m/>
    <x v="3"/>
  </r>
  <r>
    <s v="SPY637"/>
    <s v="SAO PAULO"/>
    <s v="Q4"/>
    <n v="11"/>
    <m/>
    <x v="79"/>
    <x v="5"/>
    <m/>
    <m/>
    <x v="3"/>
  </r>
  <r>
    <s v="SPY641"/>
    <s v="SAO PAULO"/>
    <s v="Q4"/>
    <n v="11"/>
    <m/>
    <x v="79"/>
    <x v="5"/>
    <m/>
    <m/>
    <x v="3"/>
  </r>
  <r>
    <s v="SPY643"/>
    <s v="SAO PAULO"/>
    <s v="Q4"/>
    <n v="11"/>
    <m/>
    <x v="79"/>
    <x v="5"/>
    <m/>
    <m/>
    <x v="3"/>
  </r>
  <r>
    <s v="SPY657"/>
    <s v="SAO PAULO"/>
    <s v="Q4"/>
    <n v="11"/>
    <m/>
    <x v="79"/>
    <x v="5"/>
    <m/>
    <m/>
    <x v="3"/>
  </r>
  <r>
    <s v="SPY659"/>
    <s v="SAO PAULO"/>
    <s v="Q4"/>
    <n v="11"/>
    <m/>
    <x v="79"/>
    <x v="5"/>
    <m/>
    <m/>
    <x v="3"/>
  </r>
  <r>
    <s v="SPY661"/>
    <s v="SAO PAULO"/>
    <s v="Q4"/>
    <n v="11"/>
    <m/>
    <x v="79"/>
    <x v="5"/>
    <m/>
    <m/>
    <x v="3"/>
  </r>
  <r>
    <s v="SPY663"/>
    <s v="SAO PAULO"/>
    <s v="Q4"/>
    <n v="11"/>
    <m/>
    <x v="79"/>
    <x v="5"/>
    <m/>
    <m/>
    <x v="3"/>
  </r>
  <r>
    <s v="SPY673"/>
    <s v="SAO PAULO"/>
    <s v="Q4"/>
    <n v="11"/>
    <m/>
    <x v="79"/>
    <x v="5"/>
    <m/>
    <m/>
    <x v="3"/>
  </r>
  <r>
    <s v="SI3321"/>
    <s v="SAO VICENTE"/>
    <s v="STS"/>
    <n v="13"/>
    <m/>
    <x v="79"/>
    <x v="5"/>
    <m/>
    <m/>
    <x v="5"/>
  </r>
  <r>
    <s v="SI3329"/>
    <s v="SAO VICENTE"/>
    <s v="STS"/>
    <n v="13"/>
    <m/>
    <x v="79"/>
    <x v="5"/>
    <m/>
    <m/>
    <x v="5"/>
  </r>
  <r>
    <s v="GMHE01"/>
    <s v="GUARAREMA"/>
    <s v="Q1"/>
    <n v="11"/>
    <m/>
    <x v="79"/>
    <x v="5"/>
    <m/>
    <m/>
    <x v="2"/>
  </r>
  <r>
    <s v="GMRD01"/>
    <s v="GUARAREMA"/>
    <s v="Q1"/>
    <n v="11"/>
    <m/>
    <x v="79"/>
    <x v="5"/>
    <m/>
    <m/>
    <x v="2"/>
  </r>
  <r>
    <s v="SLSPBV31"/>
    <s v="SAO PAULO"/>
    <s v="Q4"/>
    <n v="11"/>
    <m/>
    <x v="79"/>
    <x v="5"/>
    <m/>
    <m/>
    <x v="3"/>
  </r>
  <r>
    <s v="SLSPCO13"/>
    <s v="SAO PAULO"/>
    <s v="Q4"/>
    <n v="11"/>
    <m/>
    <x v="79"/>
    <x v="5"/>
    <m/>
    <m/>
    <x v="3"/>
  </r>
  <r>
    <s v="SLSPCO27"/>
    <s v="SAO PAULO"/>
    <s v="Q4"/>
    <n v="11"/>
    <m/>
    <x v="79"/>
    <x v="5"/>
    <m/>
    <m/>
    <x v="3"/>
  </r>
  <r>
    <s v="SLSPPR02"/>
    <s v="SAO PAULO"/>
    <s v="Q1"/>
    <n v="11"/>
    <m/>
    <x v="79"/>
    <x v="5"/>
    <m/>
    <m/>
    <x v="2"/>
  </r>
  <r>
    <s v="SLSPJP05"/>
    <s v="SAO PAULO"/>
    <s v="Q4"/>
    <n v="11"/>
    <m/>
    <x v="79"/>
    <x v="5"/>
    <m/>
    <m/>
    <x v="3"/>
  </r>
  <r>
    <s v="SLSPSB07"/>
    <s v="SAO PAULO"/>
    <s v="Q1"/>
    <n v="11"/>
    <m/>
    <x v="79"/>
    <x v="5"/>
    <m/>
    <m/>
    <x v="2"/>
  </r>
  <r>
    <s v="SLSPSB08"/>
    <s v="SAO PAULO"/>
    <s v="Q1"/>
    <n v="11"/>
    <m/>
    <x v="79"/>
    <x v="5"/>
    <m/>
    <m/>
    <x v="2"/>
  </r>
  <r>
    <s v="SLSPJA02"/>
    <s v="SAO PAULO"/>
    <s v="Q2"/>
    <n v="11"/>
    <m/>
    <x v="79"/>
    <x v="5"/>
    <m/>
    <m/>
    <x v="1"/>
  </r>
  <r>
    <s v="SLSPJA03"/>
    <s v="SAO PAULO"/>
    <s v="Q2"/>
    <n v="11"/>
    <m/>
    <x v="79"/>
    <x v="5"/>
    <m/>
    <m/>
    <x v="1"/>
  </r>
  <r>
    <s v="SP4027"/>
    <s v="SAO PAULO"/>
    <s v="Q1"/>
    <n v="11"/>
    <m/>
    <x v="79"/>
    <x v="5"/>
    <m/>
    <m/>
    <x v="2"/>
  </r>
  <r>
    <s v="SLSPVG16"/>
    <s v="SAO PAULO"/>
    <s v="Q2"/>
    <n v="11"/>
    <m/>
    <x v="79"/>
    <x v="5"/>
    <m/>
    <m/>
    <x v="1"/>
  </r>
  <r>
    <s v="BRUMW02"/>
    <s v="BAURU"/>
    <s v="BRU"/>
    <n v="14"/>
    <m/>
    <x v="79"/>
    <x v="5"/>
    <m/>
    <m/>
    <x v="7"/>
  </r>
  <r>
    <s v="BBRU01"/>
    <s v="BAURU"/>
    <s v="BRU"/>
    <n v="14"/>
    <m/>
    <x v="79"/>
    <x v="5"/>
    <m/>
    <m/>
    <x v="7"/>
  </r>
  <r>
    <s v="BRAC01"/>
    <s v="BAURU"/>
    <s v="BRU"/>
    <n v="14"/>
    <m/>
    <x v="79"/>
    <x v="5"/>
    <m/>
    <m/>
    <x v="7"/>
  </r>
  <r>
    <s v="BRNN01"/>
    <s v="BAURU"/>
    <s v="BRU"/>
    <n v="14"/>
    <m/>
    <x v="79"/>
    <x v="5"/>
    <m/>
    <m/>
    <x v="7"/>
  </r>
  <r>
    <s v="BUVE01"/>
    <s v="BOTUCATU"/>
    <s v="BRU"/>
    <n v="14"/>
    <m/>
    <x v="79"/>
    <x v="5"/>
    <m/>
    <m/>
    <x v="7"/>
  </r>
  <r>
    <s v="BTUMW01"/>
    <s v="BOTUCATU"/>
    <s v="BRU"/>
    <n v="14"/>
    <m/>
    <x v="79"/>
    <x v="5"/>
    <m/>
    <m/>
    <x v="7"/>
  </r>
  <r>
    <s v="SI4115"/>
    <s v="MARILIA"/>
    <s v="BRU"/>
    <n v="14"/>
    <m/>
    <x v="79"/>
    <x v="5"/>
    <m/>
    <m/>
    <x v="7"/>
  </r>
  <r>
    <s v="SI4385"/>
    <s v="PARDINHO"/>
    <s v="BRU"/>
    <n v="14"/>
    <m/>
    <x v="79"/>
    <x v="5"/>
    <m/>
    <m/>
    <x v="7"/>
  </r>
  <r>
    <s v="EZCT01"/>
    <s v="PEREIRAS"/>
    <s v="BRU"/>
    <n v="14"/>
    <m/>
    <x v="79"/>
    <x v="5"/>
    <m/>
    <m/>
    <x v="7"/>
  </r>
  <r>
    <s v="PTCT01"/>
    <s v="PIRATININGA"/>
    <s v="BRU"/>
    <n v="14"/>
    <m/>
    <x v="79"/>
    <x v="5"/>
    <m/>
    <m/>
    <x v="7"/>
  </r>
  <r>
    <s v="SI4071"/>
    <s v="PIRAJU"/>
    <s v="BRU"/>
    <n v="14"/>
    <m/>
    <x v="79"/>
    <x v="5"/>
    <m/>
    <m/>
    <x v="7"/>
  </r>
  <r>
    <s v="NMCT01"/>
    <s v="PARANAPANEMA"/>
    <s v="BRU"/>
    <n v="14"/>
    <m/>
    <x v="79"/>
    <x v="5"/>
    <m/>
    <m/>
    <x v="7"/>
  </r>
  <r>
    <s v="SI4426"/>
    <s v="PRESIDENTE ALVES"/>
    <s v="BRU"/>
    <n v="14"/>
    <m/>
    <x v="79"/>
    <x v="5"/>
    <m/>
    <m/>
    <x v="7"/>
  </r>
  <r>
    <s v="SI4440"/>
    <s v="REGINOPOLIS"/>
    <s v="BRU"/>
    <n v="14"/>
    <m/>
    <x v="79"/>
    <x v="5"/>
    <m/>
    <m/>
    <x v="7"/>
  </r>
  <r>
    <s v="RDRD01"/>
    <s v="SANTA CRUZ DO RIO PARDO"/>
    <s v="BRU"/>
    <n v="14"/>
    <m/>
    <x v="79"/>
    <x v="5"/>
    <m/>
    <m/>
    <x v="7"/>
  </r>
  <r>
    <s v="RDTI01"/>
    <s v="SANTA CRUZ DO RIO PARDO"/>
    <s v="BRU"/>
    <n v="14"/>
    <m/>
    <x v="79"/>
    <x v="5"/>
    <m/>
    <m/>
    <x v="7"/>
  </r>
  <r>
    <s v="SI4455"/>
    <s v="SARUTAIA"/>
    <s v="BRU"/>
    <n v="14"/>
    <m/>
    <x v="79"/>
    <x v="5"/>
    <m/>
    <m/>
    <x v="7"/>
  </r>
  <r>
    <s v="SI4091"/>
    <s v="SAO MANUEL"/>
    <s v="BRU"/>
    <n v="14"/>
    <m/>
    <x v="79"/>
    <x v="5"/>
    <m/>
    <m/>
    <x v="7"/>
  </r>
  <r>
    <s v="QUCT01"/>
    <s v="TAQUARITUBA"/>
    <s v="BRU"/>
    <n v="14"/>
    <m/>
    <x v="79"/>
    <x v="5"/>
    <m/>
    <m/>
    <x v="7"/>
  </r>
  <r>
    <s v="SI4221"/>
    <s v="TUPA"/>
    <s v="BRU"/>
    <n v="14"/>
    <m/>
    <x v="79"/>
    <x v="5"/>
    <m/>
    <m/>
    <x v="7"/>
  </r>
  <r>
    <s v="TURD01"/>
    <s v="TUPA"/>
    <s v="BRU"/>
    <n v="14"/>
    <m/>
    <x v="79"/>
    <x v="5"/>
    <m/>
    <m/>
    <x v="7"/>
  </r>
  <r>
    <s v="AHMMW01"/>
    <s v="ANHEMBI"/>
    <s v="BRU"/>
    <n v="14"/>
    <m/>
    <x v="79"/>
    <x v="5"/>
    <m/>
    <m/>
    <x v="7"/>
  </r>
  <r>
    <s v="BZRD05"/>
    <s v="BARRA DO TURVO"/>
    <s v="SOC"/>
    <n v="15"/>
    <m/>
    <x v="79"/>
    <x v="5"/>
    <m/>
    <m/>
    <x v="8"/>
  </r>
  <r>
    <s v="IUVT01"/>
    <s v="IBIUNA"/>
    <s v="SOC"/>
    <n v="15"/>
    <m/>
    <x v="79"/>
    <x v="5"/>
    <m/>
    <m/>
    <x v="8"/>
  </r>
  <r>
    <s v="IUVI01"/>
    <s v="IBIUNA"/>
    <s v="SOC"/>
    <n v="15"/>
    <m/>
    <x v="79"/>
    <x v="5"/>
    <m/>
    <m/>
    <x v="8"/>
  </r>
  <r>
    <s v="IUMR01"/>
    <s v="IBIUNA"/>
    <s v="SOC"/>
    <n v="15"/>
    <m/>
    <x v="79"/>
    <x v="5"/>
    <m/>
    <m/>
    <x v="8"/>
  </r>
  <r>
    <s v="LADO01"/>
    <s v="LARANJAL PAULISTA"/>
    <s v="SOC"/>
    <n v="15"/>
    <m/>
    <x v="79"/>
    <x v="5"/>
    <m/>
    <m/>
    <x v="8"/>
  </r>
  <r>
    <s v="LARD01"/>
    <s v="LARANJAL PAULISTA"/>
    <s v="SOC"/>
    <n v="15"/>
    <m/>
    <x v="79"/>
    <x v="5"/>
    <m/>
    <m/>
    <x v="8"/>
  </r>
  <r>
    <s v="SI5023"/>
    <s v="SOROCABA"/>
    <s v="SOC"/>
    <n v="15"/>
    <m/>
    <x v="79"/>
    <x v="5"/>
    <m/>
    <m/>
    <x v="8"/>
  </r>
  <r>
    <s v="SI5041"/>
    <s v="SOROCABA"/>
    <s v="SOC"/>
    <n v="15"/>
    <m/>
    <x v="79"/>
    <x v="5"/>
    <m/>
    <m/>
    <x v="8"/>
  </r>
  <r>
    <s v="SI5602"/>
    <s v="TATUI"/>
    <s v="SOC"/>
    <n v="15"/>
    <m/>
    <x v="79"/>
    <x v="5"/>
    <m/>
    <m/>
    <x v="8"/>
  </r>
  <r>
    <s v="SI5604"/>
    <s v="TATUI"/>
    <s v="SOC"/>
    <n v="15"/>
    <m/>
    <x v="79"/>
    <x v="5"/>
    <m/>
    <m/>
    <x v="8"/>
  </r>
  <r>
    <s v="SI5605"/>
    <s v="TATUI"/>
    <s v="SOC"/>
    <n v="15"/>
    <m/>
    <x v="79"/>
    <x v="5"/>
    <m/>
    <m/>
    <x v="8"/>
  </r>
  <r>
    <s v="SI5101"/>
    <s v="VOTORANTIM"/>
    <s v="SOC"/>
    <n v="15"/>
    <m/>
    <x v="79"/>
    <x v="5"/>
    <m/>
    <m/>
    <x v="8"/>
  </r>
  <r>
    <s v="SI5102"/>
    <s v="VOTORANTIM"/>
    <s v="SOC"/>
    <n v="15"/>
    <m/>
    <x v="79"/>
    <x v="5"/>
    <m/>
    <m/>
    <x v="8"/>
  </r>
  <r>
    <s v="SI5103"/>
    <s v="VOTORANTIM"/>
    <s v="SOC"/>
    <n v="15"/>
    <m/>
    <x v="79"/>
    <x v="5"/>
    <m/>
    <m/>
    <x v="8"/>
  </r>
  <r>
    <s v="CQ165S"/>
    <s v="CERQUILHO"/>
    <s v="SOC"/>
    <n v="15"/>
    <m/>
    <x v="79"/>
    <x v="5"/>
    <m/>
    <m/>
    <x v="8"/>
  </r>
  <r>
    <s v="SO131S"/>
    <s v="SOROCABA"/>
    <s v="SOC"/>
    <n v="15"/>
    <m/>
    <x v="79"/>
    <x v="5"/>
    <m/>
    <m/>
    <x v="8"/>
  </r>
  <r>
    <s v="SO161S"/>
    <s v="SOROCABA"/>
    <s v="SOC"/>
    <n v="15"/>
    <m/>
    <x v="79"/>
    <x v="5"/>
    <m/>
    <m/>
    <x v="8"/>
  </r>
  <r>
    <s v="RTCT02"/>
    <s v="RIBEIRAO PRETO"/>
    <s v="RPO"/>
    <n v="16"/>
    <m/>
    <x v="79"/>
    <x v="5"/>
    <m/>
    <m/>
    <x v="9"/>
  </r>
  <r>
    <s v="RTJJ01"/>
    <s v="RIBEIRAO PRETO"/>
    <s v="RPO"/>
    <n v="16"/>
    <m/>
    <x v="79"/>
    <x v="5"/>
    <m/>
    <m/>
    <x v="9"/>
  </r>
  <r>
    <s v="RTJS02"/>
    <s v="RIBEIRAO PRETO"/>
    <s v="RPO"/>
    <n v="16"/>
    <m/>
    <x v="79"/>
    <x v="5"/>
    <m/>
    <m/>
    <x v="9"/>
  </r>
  <r>
    <s v="RTVE01"/>
    <s v="RIBEIRAO PRETO"/>
    <s v="RPO"/>
    <n v="16"/>
    <m/>
    <x v="79"/>
    <x v="5"/>
    <m/>
    <m/>
    <x v="9"/>
  </r>
  <r>
    <s v="RTCR02"/>
    <s v="RIBEIRAO PRETO"/>
    <s v="RPO"/>
    <n v="16"/>
    <m/>
    <x v="79"/>
    <x v="5"/>
    <m/>
    <m/>
    <x v="9"/>
  </r>
  <r>
    <s v="RTJJ02"/>
    <s v="RIBEIRAO PRETO"/>
    <s v="RPO"/>
    <n v="16"/>
    <m/>
    <x v="79"/>
    <x v="5"/>
    <m/>
    <m/>
    <x v="9"/>
  </r>
  <r>
    <s v="RTCT08"/>
    <s v="RIBEIRAO PRETO"/>
    <s v="RPO"/>
    <n v="16"/>
    <m/>
    <x v="79"/>
    <x v="5"/>
    <m/>
    <m/>
    <x v="9"/>
  </r>
  <r>
    <s v="RTJS03"/>
    <s v="RIBEIRAO PRETO"/>
    <s v="RPO"/>
    <n v="16"/>
    <m/>
    <x v="79"/>
    <x v="5"/>
    <m/>
    <m/>
    <x v="9"/>
  </r>
  <r>
    <s v="RTCR03"/>
    <s v="RIBEIRAO PRETO"/>
    <s v="RPO"/>
    <n v="16"/>
    <m/>
    <x v="79"/>
    <x v="5"/>
    <m/>
    <m/>
    <x v="9"/>
  </r>
  <r>
    <s v="SI6550"/>
    <s v="SAO JOSE DA BELA VISTA"/>
    <s v="RPO"/>
    <n v="16"/>
    <m/>
    <x v="79"/>
    <x v="5"/>
    <m/>
    <m/>
    <x v="9"/>
  </r>
  <r>
    <s v="SI6103"/>
    <s v="SAO CARLOS"/>
    <s v="RPO"/>
    <n v="16"/>
    <m/>
    <x v="79"/>
    <x v="5"/>
    <m/>
    <m/>
    <x v="9"/>
  </r>
  <r>
    <s v="SKRD01"/>
    <s v="SAO CARLOS"/>
    <s v="RPO"/>
    <n v="16"/>
    <m/>
    <x v="79"/>
    <x v="5"/>
    <m/>
    <m/>
    <x v="9"/>
  </r>
  <r>
    <s v="SI6106"/>
    <s v="SAO CARLOS"/>
    <s v="RPO"/>
    <n v="16"/>
    <m/>
    <x v="79"/>
    <x v="5"/>
    <m/>
    <m/>
    <x v="9"/>
  </r>
  <r>
    <s v="SI6101"/>
    <s v="SAO CARLOS"/>
    <s v="RPO"/>
    <n v="16"/>
    <m/>
    <x v="79"/>
    <x v="5"/>
    <m/>
    <m/>
    <x v="9"/>
  </r>
  <r>
    <s v="SI6107"/>
    <s v="SAO CARLOS"/>
    <s v="RPO"/>
    <n v="16"/>
    <m/>
    <x v="79"/>
    <x v="5"/>
    <m/>
    <m/>
    <x v="9"/>
  </r>
  <r>
    <s v="SI6109"/>
    <s v="SAO CARLOS"/>
    <s v="RPO"/>
    <n v="16"/>
    <m/>
    <x v="79"/>
    <x v="5"/>
    <m/>
    <m/>
    <x v="9"/>
  </r>
  <r>
    <s v="SI6110"/>
    <s v="SAO CARLOS"/>
    <s v="RPO"/>
    <n v="16"/>
    <m/>
    <x v="79"/>
    <x v="5"/>
    <m/>
    <m/>
    <x v="9"/>
  </r>
  <r>
    <s v="SI6112"/>
    <s v="SAO CARLOS"/>
    <s v="RPO"/>
    <n v="16"/>
    <m/>
    <x v="79"/>
    <x v="5"/>
    <m/>
    <m/>
    <x v="9"/>
  </r>
  <r>
    <s v="SI6545"/>
    <s v="SANTO ANTONIO DA ALEGRIA"/>
    <s v="RPO"/>
    <n v="16"/>
    <m/>
    <x v="79"/>
    <x v="5"/>
    <m/>
    <m/>
    <x v="9"/>
  </r>
  <r>
    <s v="SI6560"/>
    <s v="SERRA AZUL"/>
    <s v="RPO"/>
    <n v="16"/>
    <m/>
    <x v="79"/>
    <x v="5"/>
    <m/>
    <m/>
    <x v="9"/>
  </r>
  <r>
    <s v="SI6570"/>
    <s v="TAIACU"/>
    <s v="RPO"/>
    <n v="16"/>
    <m/>
    <x v="79"/>
    <x v="5"/>
    <m/>
    <m/>
    <x v="9"/>
  </r>
  <r>
    <s v="SI7400"/>
    <s v="TAQUARAL"/>
    <s v="RPO"/>
    <n v="16"/>
    <m/>
    <x v="79"/>
    <x v="5"/>
    <m/>
    <m/>
    <x v="9"/>
  </r>
  <r>
    <s v="SI6221"/>
    <s v="TAQUARITINGA"/>
    <s v="RPO"/>
    <n v="16"/>
    <m/>
    <x v="79"/>
    <x v="5"/>
    <m/>
    <m/>
    <x v="9"/>
  </r>
  <r>
    <s v="SI6255"/>
    <s v="VISTA ALEGRE DO ALTO"/>
    <s v="RPO"/>
    <n v="16"/>
    <m/>
    <x v="79"/>
    <x v="5"/>
    <m/>
    <m/>
    <x v="9"/>
  </r>
  <r>
    <s v="BBOMW01"/>
    <s v="BORBOREMA"/>
    <s v="RPO"/>
    <n v="16"/>
    <m/>
    <x v="79"/>
    <x v="5"/>
    <m/>
    <m/>
    <x v="9"/>
  </r>
  <r>
    <s v="FC054R"/>
    <s v="FRANCA"/>
    <s v="RPO"/>
    <n v="16"/>
    <m/>
    <x v="79"/>
    <x v="5"/>
    <m/>
    <m/>
    <x v="9"/>
  </r>
  <r>
    <s v="RT168S"/>
    <s v="RIBEIRAO PRETO"/>
    <s v="RPO"/>
    <n v="16"/>
    <m/>
    <x v="79"/>
    <x v="5"/>
    <m/>
    <m/>
    <x v="9"/>
  </r>
  <r>
    <s v="SLRMW01"/>
    <s v="SANTO ANTONIO DA ALEGRIA"/>
    <s v="RPO"/>
    <n v="16"/>
    <m/>
    <x v="79"/>
    <x v="5"/>
    <m/>
    <m/>
    <x v="9"/>
  </r>
  <r>
    <s v="TBTMW01"/>
    <s v="TABATINGA"/>
    <s v="RPO"/>
    <n v="16"/>
    <m/>
    <x v="79"/>
    <x v="5"/>
    <m/>
    <m/>
    <x v="9"/>
  </r>
  <r>
    <s v="SI7505"/>
    <s v="GUZOLANDIA"/>
    <s v="SRR"/>
    <n v="17"/>
    <m/>
    <x v="79"/>
    <x v="5"/>
    <m/>
    <m/>
    <x v="10"/>
  </r>
  <r>
    <s v="NWCT01"/>
    <s v="NIPOA"/>
    <s v="SRR"/>
    <n v="17"/>
    <m/>
    <x v="79"/>
    <x v="5"/>
    <m/>
    <m/>
    <x v="10"/>
  </r>
  <r>
    <s v="SI7605"/>
    <s v="ONDA VERDE"/>
    <s v="SRR"/>
    <n v="17"/>
    <m/>
    <x v="79"/>
    <x v="5"/>
    <m/>
    <m/>
    <x v="10"/>
  </r>
  <r>
    <s v="OPCT02"/>
    <s v="OLIMPIA"/>
    <s v="SRR"/>
    <n v="17"/>
    <m/>
    <x v="79"/>
    <x v="5"/>
    <m/>
    <m/>
    <x v="10"/>
  </r>
  <r>
    <s v="OPCT03"/>
    <s v="OLIMPIA"/>
    <s v="SRR"/>
    <n v="17"/>
    <m/>
    <x v="79"/>
    <x v="5"/>
    <m/>
    <m/>
    <x v="10"/>
  </r>
  <r>
    <s v="SI7660"/>
    <s v="POLONI"/>
    <s v="SRR"/>
    <n v="17"/>
    <m/>
    <x v="79"/>
    <x v="5"/>
    <m/>
    <m/>
    <x v="10"/>
  </r>
  <r>
    <s v="SI7686"/>
    <s v="SANTA ADELIA"/>
    <s v="SRR"/>
    <n v="17"/>
    <m/>
    <x v="79"/>
    <x v="5"/>
    <m/>
    <m/>
    <x v="10"/>
  </r>
  <r>
    <s v="SI7685"/>
    <s v="SANTA ADELIA"/>
    <s v="SRR"/>
    <n v="17"/>
    <m/>
    <x v="79"/>
    <x v="5"/>
    <m/>
    <m/>
    <x v="10"/>
  </r>
  <r>
    <s v="SFCT01"/>
    <s v="SANTA FE DO SUL"/>
    <s v="SRR"/>
    <n v="17"/>
    <m/>
    <x v="79"/>
    <x v="5"/>
    <m/>
    <m/>
    <x v="10"/>
  </r>
  <r>
    <s v="SFCT02"/>
    <s v="SANTA FE DO SUL"/>
    <s v="SRR"/>
    <n v="17"/>
    <m/>
    <x v="79"/>
    <x v="5"/>
    <m/>
    <m/>
    <x v="10"/>
  </r>
  <r>
    <s v="SFCT03"/>
    <s v="SANTA FE DO SUL"/>
    <s v="SRR"/>
    <n v="17"/>
    <m/>
    <x v="79"/>
    <x v="5"/>
    <m/>
    <m/>
    <x v="10"/>
  </r>
  <r>
    <s v="JPJA01"/>
    <s v="SAO JOSE DO RIO PRETO"/>
    <s v="SRR"/>
    <n v="17"/>
    <m/>
    <x v="79"/>
    <x v="5"/>
    <m/>
    <m/>
    <x v="10"/>
  </r>
  <r>
    <s v="JPSS01"/>
    <s v="SAO JOSE DO RIO PRETO"/>
    <s v="SRR"/>
    <n v="17"/>
    <m/>
    <x v="79"/>
    <x v="5"/>
    <m/>
    <m/>
    <x v="10"/>
  </r>
  <r>
    <s v="JPDH01"/>
    <s v="SAO JOSE DO RIO PRETO"/>
    <s v="SRR"/>
    <n v="17"/>
    <m/>
    <x v="79"/>
    <x v="5"/>
    <m/>
    <m/>
    <x v="10"/>
  </r>
  <r>
    <s v="JPSS02"/>
    <s v="SAO JOSE DO RIO PRETO"/>
    <s v="SRR"/>
    <n v="17"/>
    <m/>
    <x v="79"/>
    <x v="5"/>
    <m/>
    <m/>
    <x v="10"/>
  </r>
  <r>
    <s v="JPDI01"/>
    <s v="SAO JOSE DO RIO PRETO"/>
    <s v="SRR"/>
    <n v="17"/>
    <m/>
    <x v="79"/>
    <x v="5"/>
    <m/>
    <m/>
    <x v="10"/>
  </r>
  <r>
    <s v="JPVA01"/>
    <s v="SAO JOSE DO RIO PRETO"/>
    <s v="SRR"/>
    <n v="17"/>
    <m/>
    <x v="79"/>
    <x v="5"/>
    <m/>
    <m/>
    <x v="10"/>
  </r>
  <r>
    <s v="JPMM01"/>
    <s v="SAO JOSE DO RIO PRETO"/>
    <s v="SRR"/>
    <n v="17"/>
    <m/>
    <x v="79"/>
    <x v="5"/>
    <m/>
    <m/>
    <x v="10"/>
  </r>
  <r>
    <s v="JPMM02"/>
    <s v="SAO JOSE DO RIO PRETO"/>
    <s v="SRR"/>
    <n v="17"/>
    <m/>
    <x v="79"/>
    <x v="5"/>
    <m/>
    <m/>
    <x v="10"/>
  </r>
  <r>
    <s v="SI7040"/>
    <s v="TANABI"/>
    <s v="SRR"/>
    <n v="17"/>
    <m/>
    <x v="79"/>
    <x v="5"/>
    <m/>
    <m/>
    <x v="10"/>
  </r>
  <r>
    <s v="SI7321"/>
    <s v="IBIRA"/>
    <s v="SRR"/>
    <n v="17"/>
    <m/>
    <x v="79"/>
    <x v="5"/>
    <m/>
    <m/>
    <x v="10"/>
  </r>
  <r>
    <s v="OPRDRP"/>
    <s v="OLIMPIA"/>
    <s v="SRR"/>
    <n v="17"/>
    <m/>
    <x v="79"/>
    <x v="5"/>
    <m/>
    <m/>
    <x v="10"/>
  </r>
  <r>
    <s v="PPJS01"/>
    <s v="PRESIDENTE PRUDENTE"/>
    <s v="PPE"/>
    <n v="18"/>
    <m/>
    <x v="79"/>
    <x v="5"/>
    <m/>
    <m/>
    <x v="11"/>
  </r>
  <r>
    <s v="PPRD01"/>
    <s v="PRESIDENTE PRUDENTE"/>
    <s v="PPE"/>
    <n v="18"/>
    <m/>
    <x v="79"/>
    <x v="5"/>
    <m/>
    <m/>
    <x v="11"/>
  </r>
  <r>
    <s v="PPIT01"/>
    <s v="PRESIDENTE PRUDENTE"/>
    <s v="PPE"/>
    <n v="18"/>
    <m/>
    <x v="79"/>
    <x v="5"/>
    <m/>
    <m/>
    <x v="11"/>
  </r>
  <r>
    <s v="PPPS01"/>
    <s v="PRESIDENTE PRUDENTE"/>
    <s v="PPE"/>
    <n v="18"/>
    <m/>
    <x v="79"/>
    <x v="5"/>
    <m/>
    <m/>
    <x v="11"/>
  </r>
  <r>
    <s v="PPJC01"/>
    <s v="PRESIDENTE PRUDENTE"/>
    <s v="PPE"/>
    <n v="18"/>
    <m/>
    <x v="79"/>
    <x v="5"/>
    <m/>
    <m/>
    <x v="11"/>
  </r>
  <r>
    <s v="PVCT01"/>
    <s v="PRESIDENTE VENCESLAU"/>
    <s v="PPE"/>
    <n v="18"/>
    <m/>
    <x v="79"/>
    <x v="5"/>
    <m/>
    <m/>
    <x v="11"/>
  </r>
  <r>
    <s v="RXCT01"/>
    <s v="ROSANA"/>
    <s v="PPE"/>
    <n v="18"/>
    <m/>
    <x v="79"/>
    <x v="5"/>
    <m/>
    <m/>
    <x v="11"/>
  </r>
  <r>
    <s v="RXCT03"/>
    <s v="ROSANA"/>
    <s v="PPE"/>
    <n v="18"/>
    <m/>
    <x v="79"/>
    <x v="5"/>
    <m/>
    <m/>
    <x v="11"/>
  </r>
  <r>
    <s v="SI8470"/>
    <s v="SANTOPOLIS DO AGUAPEI"/>
    <s v="PPE"/>
    <n v="18"/>
    <m/>
    <x v="79"/>
    <x v="5"/>
    <m/>
    <m/>
    <x v="11"/>
  </r>
  <r>
    <s v="SI8485"/>
    <s v="TARABAI"/>
    <s v="PPE"/>
    <n v="18"/>
    <m/>
    <x v="79"/>
    <x v="5"/>
    <m/>
    <m/>
    <x v="11"/>
  </r>
  <r>
    <s v="SI8140"/>
    <s v="TEODORO SAMPAIO"/>
    <s v="PPE"/>
    <n v="18"/>
    <m/>
    <x v="79"/>
    <x v="5"/>
    <m/>
    <m/>
    <x v="11"/>
  </r>
  <r>
    <s v="TXCT02"/>
    <s v="TEODORO SAMPAIO"/>
    <s v="PPE"/>
    <n v="18"/>
    <m/>
    <x v="79"/>
    <x v="5"/>
    <m/>
    <m/>
    <x v="11"/>
  </r>
  <r>
    <s v="SI8490"/>
    <s v="TARUMA"/>
    <s v="PPE"/>
    <n v="18"/>
    <m/>
    <x v="79"/>
    <x v="5"/>
    <m/>
    <m/>
    <x v="11"/>
  </r>
  <r>
    <s v="SI8495"/>
    <s v="VALPARAISO"/>
    <s v="PPE"/>
    <n v="18"/>
    <m/>
    <x v="79"/>
    <x v="5"/>
    <m/>
    <m/>
    <x v="11"/>
  </r>
  <r>
    <s v="TOPMW01"/>
    <s v="TEODORO SAMPAIO"/>
    <s v="PPE"/>
    <n v="18"/>
    <m/>
    <x v="79"/>
    <x v="5"/>
    <m/>
    <m/>
    <x v="11"/>
  </r>
  <r>
    <s v="CPVJ01"/>
    <s v="CAMPINAS"/>
    <s v="CAS"/>
    <n v="19"/>
    <m/>
    <x v="79"/>
    <x v="5"/>
    <m/>
    <m/>
    <x v="13"/>
  </r>
  <r>
    <s v="CPGB01"/>
    <s v="CAMPINAS"/>
    <s v="CAS"/>
    <n v="19"/>
    <m/>
    <x v="79"/>
    <x v="5"/>
    <m/>
    <m/>
    <x v="13"/>
  </r>
  <r>
    <s v="CPJT01"/>
    <s v="CAMPINAS"/>
    <s v="CAS"/>
    <n v="19"/>
    <m/>
    <x v="79"/>
    <x v="5"/>
    <m/>
    <m/>
    <x v="13"/>
  </r>
  <r>
    <s v="CPJB02"/>
    <s v="CAMPINAS"/>
    <s v="CAS"/>
    <n v="19"/>
    <m/>
    <x v="79"/>
    <x v="5"/>
    <m/>
    <m/>
    <x v="13"/>
  </r>
  <r>
    <s v="SLSP054M"/>
    <s v="CAMPINAS"/>
    <s v="CAS"/>
    <n v="19"/>
    <m/>
    <x v="79"/>
    <x v="5"/>
    <m/>
    <m/>
    <x v="13"/>
  </r>
  <r>
    <s v="KBCT01"/>
    <s v="CASA BRANCA"/>
    <s v="PAA"/>
    <n v="19"/>
    <m/>
    <x v="79"/>
    <x v="5"/>
    <m/>
    <m/>
    <x v="12"/>
  </r>
  <r>
    <s v="ECCT01"/>
    <s v="ENGENHEIRO COELHO"/>
    <s v="CAS"/>
    <n v="19"/>
    <m/>
    <x v="79"/>
    <x v="5"/>
    <m/>
    <m/>
    <x v="13"/>
  </r>
  <r>
    <s v="HTJP01"/>
    <s v="HORTOLANDIA"/>
    <s v="CAS"/>
    <n v="19"/>
    <m/>
    <x v="79"/>
    <x v="5"/>
    <m/>
    <m/>
    <x v="13"/>
  </r>
  <r>
    <s v="HTSI01"/>
    <s v="HORTOLANDIA"/>
    <s v="CAS"/>
    <n v="19"/>
    <m/>
    <x v="79"/>
    <x v="5"/>
    <m/>
    <m/>
    <x v="13"/>
  </r>
  <r>
    <s v="IDJG02"/>
    <s v="INDAIATUBA"/>
    <s v="CAS"/>
    <n v="19"/>
    <m/>
    <x v="79"/>
    <x v="5"/>
    <m/>
    <m/>
    <x v="13"/>
  </r>
  <r>
    <s v="IDMS01"/>
    <s v="INDAIATUBA"/>
    <s v="CAS"/>
    <n v="19"/>
    <m/>
    <x v="79"/>
    <x v="5"/>
    <m/>
    <m/>
    <x v="13"/>
  </r>
  <r>
    <s v="IDHV01"/>
    <s v="INDAIATUBA"/>
    <s v="CAS"/>
    <n v="19"/>
    <m/>
    <x v="79"/>
    <x v="5"/>
    <m/>
    <m/>
    <x v="13"/>
  </r>
  <r>
    <s v="IDMS03"/>
    <s v="INDAIATUBA"/>
    <s v="CAS"/>
    <n v="19"/>
    <m/>
    <x v="79"/>
    <x v="5"/>
    <m/>
    <m/>
    <x v="13"/>
  </r>
  <r>
    <s v="SI9515"/>
    <s v="IPEUNA"/>
    <s v="PAA"/>
    <n v="19"/>
    <m/>
    <x v="79"/>
    <x v="5"/>
    <m/>
    <m/>
    <x v="12"/>
  </r>
  <r>
    <s v="IRBV01"/>
    <s v="ITAPIRA"/>
    <s v="CAS"/>
    <n v="19"/>
    <m/>
    <x v="79"/>
    <x v="5"/>
    <m/>
    <m/>
    <x v="13"/>
  </r>
  <r>
    <s v="IRCT01"/>
    <s v="ITAPIRA"/>
    <s v="CAS"/>
    <n v="19"/>
    <m/>
    <x v="79"/>
    <x v="5"/>
    <m/>
    <m/>
    <x v="13"/>
  </r>
  <r>
    <s v="IRRD01"/>
    <s v="ITAPIRA"/>
    <s v="CAS"/>
    <n v="19"/>
    <m/>
    <x v="79"/>
    <x v="5"/>
    <m/>
    <m/>
    <x v="13"/>
  </r>
  <r>
    <s v="JGJS01"/>
    <s v="JAGUARIUNA"/>
    <s v="CAS"/>
    <n v="19"/>
    <m/>
    <x v="79"/>
    <x v="5"/>
    <m/>
    <m/>
    <x v="13"/>
  </r>
  <r>
    <s v="JGAB02"/>
    <s v="JAGUARIUNA"/>
    <s v="CAS"/>
    <n v="19"/>
    <m/>
    <x v="79"/>
    <x v="5"/>
    <m/>
    <m/>
    <x v="13"/>
  </r>
  <r>
    <s v="LEAN01"/>
    <s v="LEME"/>
    <s v="PAA"/>
    <n v="19"/>
    <m/>
    <x v="79"/>
    <x v="5"/>
    <m/>
    <m/>
    <x v="12"/>
  </r>
  <r>
    <s v="LEAN02"/>
    <s v="LEME"/>
    <s v="PAA"/>
    <n v="19"/>
    <m/>
    <x v="79"/>
    <x v="5"/>
    <m/>
    <m/>
    <x v="12"/>
  </r>
  <r>
    <s v="LOPP01"/>
    <s v="LOUVEIRA"/>
    <s v="CAS"/>
    <n v="19"/>
    <m/>
    <x v="79"/>
    <x v="5"/>
    <m/>
    <m/>
    <x v="13"/>
  </r>
  <r>
    <s v="LMCT01"/>
    <s v="LIMEIRA"/>
    <s v="PAA"/>
    <n v="19"/>
    <m/>
    <x v="79"/>
    <x v="5"/>
    <m/>
    <m/>
    <x v="12"/>
  </r>
  <r>
    <s v="LMJP01"/>
    <s v="LIMEIRA"/>
    <s v="PAA"/>
    <n v="19"/>
    <m/>
    <x v="79"/>
    <x v="5"/>
    <m/>
    <m/>
    <x v="12"/>
  </r>
  <r>
    <s v="LMJP02"/>
    <s v="LIMEIRA"/>
    <s v="PAA"/>
    <n v="19"/>
    <m/>
    <x v="79"/>
    <x v="5"/>
    <m/>
    <m/>
    <x v="12"/>
  </r>
  <r>
    <s v="LMRD02"/>
    <s v="LIMEIRA"/>
    <s v="PAA"/>
    <n v="19"/>
    <m/>
    <x v="79"/>
    <x v="5"/>
    <m/>
    <m/>
    <x v="12"/>
  </r>
  <r>
    <s v="LMER02"/>
    <s v="LIMEIRA"/>
    <s v="PAA"/>
    <n v="19"/>
    <m/>
    <x v="79"/>
    <x v="5"/>
    <m/>
    <m/>
    <x v="12"/>
  </r>
  <r>
    <s v="LMNS01"/>
    <s v="LIMEIRA"/>
    <s v="PAA"/>
    <n v="19"/>
    <m/>
    <x v="79"/>
    <x v="5"/>
    <m/>
    <m/>
    <x v="12"/>
  </r>
  <r>
    <s v="LMER03"/>
    <s v="LIMEIRA"/>
    <s v="PAA"/>
    <n v="19"/>
    <m/>
    <x v="79"/>
    <x v="5"/>
    <m/>
    <m/>
    <x v="12"/>
  </r>
  <r>
    <s v="MGRD02"/>
    <s v="MOGI GUACU"/>
    <s v="CAS"/>
    <n v="19"/>
    <m/>
    <x v="79"/>
    <x v="5"/>
    <m/>
    <m/>
    <x v="13"/>
  </r>
  <r>
    <s v="MJJL01"/>
    <s v="MOGI MIRIM"/>
    <s v="CAS"/>
    <n v="19"/>
    <m/>
    <x v="79"/>
    <x v="5"/>
    <m/>
    <m/>
    <x v="13"/>
  </r>
  <r>
    <s v="SI9850"/>
    <s v="MOMBUCA"/>
    <s v="PAA"/>
    <n v="19"/>
    <m/>
    <x v="79"/>
    <x v="5"/>
    <m/>
    <m/>
    <x v="12"/>
  </r>
  <r>
    <s v="MMCP01"/>
    <s v="MONTE MOR"/>
    <s v="CAS"/>
    <n v="19"/>
    <m/>
    <x v="79"/>
    <x v="5"/>
    <m/>
    <m/>
    <x v="13"/>
  </r>
  <r>
    <s v="MMVA01"/>
    <s v="MONTE MOR"/>
    <s v="CAS"/>
    <n v="19"/>
    <m/>
    <x v="79"/>
    <x v="5"/>
    <m/>
    <m/>
    <x v="13"/>
  </r>
  <r>
    <s v="SI9408"/>
    <s v="PIRACICABA"/>
    <s v="PAA"/>
    <n v="19"/>
    <m/>
    <x v="79"/>
    <x v="5"/>
    <m/>
    <m/>
    <x v="12"/>
  </r>
  <r>
    <s v="PCJG01"/>
    <s v="PIRACICABA"/>
    <s v="PAA"/>
    <n v="19"/>
    <m/>
    <x v="79"/>
    <x v="5"/>
    <m/>
    <m/>
    <x v="12"/>
  </r>
  <r>
    <s v="PSCT01"/>
    <s v="PIRASSUNUNGA"/>
    <s v="PAA"/>
    <n v="19"/>
    <m/>
    <x v="79"/>
    <x v="5"/>
    <m/>
    <m/>
    <x v="12"/>
  </r>
  <r>
    <s v="PSEM01"/>
    <s v="PIRASSUNUNGA"/>
    <s v="PAA"/>
    <n v="19"/>
    <m/>
    <x v="79"/>
    <x v="5"/>
    <m/>
    <m/>
    <x v="12"/>
  </r>
  <r>
    <s v="PLRH01"/>
    <s v="PAULINIA"/>
    <s v="CAS"/>
    <n v="19"/>
    <m/>
    <x v="79"/>
    <x v="5"/>
    <m/>
    <m/>
    <x v="13"/>
  </r>
  <r>
    <s v="RCET01"/>
    <s v="RIO CLARO"/>
    <s v="PAA"/>
    <n v="19"/>
    <m/>
    <x v="79"/>
    <x v="5"/>
    <m/>
    <m/>
    <x v="12"/>
  </r>
  <r>
    <s v="RCCL01"/>
    <s v="RIO CLARO"/>
    <s v="PAA"/>
    <n v="19"/>
    <m/>
    <x v="79"/>
    <x v="5"/>
    <m/>
    <m/>
    <x v="12"/>
  </r>
  <r>
    <s v="SGBP01"/>
    <s v="SERRA NEGRA"/>
    <s v="CAS"/>
    <n v="19"/>
    <m/>
    <x v="79"/>
    <x v="5"/>
    <m/>
    <m/>
    <x v="13"/>
  </r>
  <r>
    <s v="SGQC01"/>
    <s v="SERRA NEGRA"/>
    <s v="CAS"/>
    <n v="19"/>
    <m/>
    <x v="79"/>
    <x v="5"/>
    <m/>
    <m/>
    <x v="13"/>
  </r>
  <r>
    <s v="SGSG06"/>
    <s v="SERRA NEGRA"/>
    <s v="CAS"/>
    <n v="19"/>
    <m/>
    <x v="79"/>
    <x v="5"/>
    <m/>
    <m/>
    <x v="13"/>
  </r>
  <r>
    <s v="SDCT01"/>
    <s v="SANTA BARBARA D`OESTE"/>
    <s v="PAA"/>
    <n v="19"/>
    <m/>
    <x v="79"/>
    <x v="5"/>
    <m/>
    <m/>
    <x v="12"/>
  </r>
  <r>
    <s v="SI9369"/>
    <s v="SANTA BARBARA D`OESTE"/>
    <s v="PAA"/>
    <n v="19"/>
    <m/>
    <x v="79"/>
    <x v="5"/>
    <m/>
    <m/>
    <x v="12"/>
  </r>
  <r>
    <s v="SI9365"/>
    <s v="SANTA BARBARA D`OESTE"/>
    <s v="PAA"/>
    <n v="19"/>
    <m/>
    <x v="79"/>
    <x v="5"/>
    <m/>
    <m/>
    <x v="12"/>
  </r>
  <r>
    <s v="SI9213"/>
    <s v="SUMARE"/>
    <s v="CAS"/>
    <n v="19"/>
    <m/>
    <x v="79"/>
    <x v="5"/>
    <m/>
    <m/>
    <x v="13"/>
  </r>
  <r>
    <s v="SI9246"/>
    <s v="SUMARE"/>
    <s v="CAS"/>
    <n v="19"/>
    <m/>
    <x v="79"/>
    <x v="5"/>
    <m/>
    <m/>
    <x v="13"/>
  </r>
  <r>
    <s v="SI9121"/>
    <s v="SUMARE"/>
    <s v="CAS"/>
    <n v="19"/>
    <m/>
    <x v="79"/>
    <x v="5"/>
    <m/>
    <m/>
    <x v="13"/>
  </r>
  <r>
    <s v="KZCT02"/>
    <s v="SANTA CRUZ DAS PALMEIRAS"/>
    <s v="PAA"/>
    <n v="19"/>
    <m/>
    <x v="79"/>
    <x v="5"/>
    <m/>
    <m/>
    <x v="12"/>
  </r>
  <r>
    <s v="SI9570"/>
    <s v="TAMBAU"/>
    <s v="PAA"/>
    <n v="19"/>
    <m/>
    <x v="79"/>
    <x v="5"/>
    <m/>
    <m/>
    <x v="12"/>
  </r>
  <r>
    <s v="SI9881"/>
    <s v="VARGEM GRANDE DO SUL"/>
    <s v="PAA"/>
    <n v="19"/>
    <m/>
    <x v="79"/>
    <x v="5"/>
    <m/>
    <m/>
    <x v="12"/>
  </r>
  <r>
    <s v="SI9149"/>
    <s v="VINHEDO"/>
    <s v="CAS"/>
    <n v="19"/>
    <m/>
    <x v="79"/>
    <x v="5"/>
    <m/>
    <m/>
    <x v="13"/>
  </r>
  <r>
    <s v="SI9101"/>
    <s v="VALINHOS"/>
    <s v="CAS"/>
    <n v="19"/>
    <m/>
    <x v="79"/>
    <x v="5"/>
    <m/>
    <m/>
    <x v="13"/>
  </r>
  <r>
    <s v="SI9110"/>
    <s v="VALINHOS"/>
    <s v="CAS"/>
    <n v="19"/>
    <m/>
    <x v="79"/>
    <x v="5"/>
    <m/>
    <m/>
    <x v="13"/>
  </r>
  <r>
    <s v="SI9113"/>
    <s v="VALINHOS"/>
    <s v="CAS"/>
    <n v="19"/>
    <m/>
    <x v="79"/>
    <x v="5"/>
    <m/>
    <m/>
    <x v="13"/>
  </r>
  <r>
    <s v="SI9104"/>
    <s v="VALINHOS"/>
    <s v="CAS"/>
    <n v="19"/>
    <m/>
    <x v="79"/>
    <x v="5"/>
    <m/>
    <m/>
    <x v="13"/>
  </r>
  <r>
    <s v="SI9112"/>
    <s v="VALINHOS"/>
    <s v="CAS"/>
    <n v="19"/>
    <m/>
    <x v="79"/>
    <x v="5"/>
    <m/>
    <m/>
    <x v="13"/>
  </r>
  <r>
    <s v="SI9114"/>
    <s v="VALINHOS"/>
    <s v="CAS"/>
    <n v="19"/>
    <m/>
    <x v="79"/>
    <x v="5"/>
    <m/>
    <m/>
    <x v="13"/>
  </r>
  <r>
    <s v="ADYMW01"/>
    <s v="ANALANDIA"/>
    <s v="PAA"/>
    <n v="19"/>
    <m/>
    <x v="79"/>
    <x v="5"/>
    <m/>
    <m/>
    <x v="12"/>
  </r>
  <r>
    <s v="AROMW03"/>
    <s v="AMPARO"/>
    <s v="CAS"/>
    <n v="19"/>
    <m/>
    <x v="79"/>
    <x v="5"/>
    <m/>
    <m/>
    <x v="13"/>
  </r>
  <r>
    <s v="CASMW07"/>
    <s v="CAMPINAS"/>
    <s v="CAS"/>
    <n v="19"/>
    <m/>
    <x v="79"/>
    <x v="5"/>
    <m/>
    <m/>
    <x v="13"/>
  </r>
  <r>
    <s v="DVNMW01"/>
    <s v="DIVINOLANDIA"/>
    <s v="PAA"/>
    <n v="19"/>
    <m/>
    <x v="79"/>
    <x v="5"/>
    <m/>
    <m/>
    <x v="12"/>
  </r>
  <r>
    <s v="MJMIRP"/>
    <s v="MOGI MIRIM"/>
    <s v="CAS"/>
    <n v="19"/>
    <m/>
    <x v="79"/>
    <x v="5"/>
    <m/>
    <m/>
    <x v="13"/>
  </r>
  <r>
    <s v="MOCMW02"/>
    <s v="MOCOCA"/>
    <s v="PAA"/>
    <n v="19"/>
    <m/>
    <x v="79"/>
    <x v="5"/>
    <m/>
    <m/>
    <x v="12"/>
  </r>
  <r>
    <s v="SLSPJA05"/>
    <s v="SAO PAULO"/>
    <s v="Q2"/>
    <n v="11"/>
    <m/>
    <x v="79"/>
    <x v="5"/>
    <m/>
    <m/>
    <x v="1"/>
  </r>
  <r>
    <s v="SLTSPP08"/>
    <s v="TABOAO DA SERRA"/>
    <s v="Q3"/>
    <n v="11"/>
    <m/>
    <x v="79"/>
    <x v="5"/>
    <m/>
    <m/>
    <x v="4"/>
  </r>
  <r>
    <s v="SLSZVS02"/>
    <s v="SUZANO"/>
    <s v="Q1"/>
    <n v="11"/>
    <m/>
    <x v="79"/>
    <x v="5"/>
    <m/>
    <m/>
    <x v="2"/>
  </r>
  <r>
    <s v="SLSZVA01"/>
    <s v="SUZANO"/>
    <s v="Q1"/>
    <n v="11"/>
    <m/>
    <x v="79"/>
    <x v="5"/>
    <m/>
    <m/>
    <x v="2"/>
  </r>
  <r>
    <s v="SLSZJS02"/>
    <s v="SUZANO"/>
    <s v="Q1"/>
    <n v="11"/>
    <m/>
    <x v="79"/>
    <x v="5"/>
    <m/>
    <m/>
    <x v="2"/>
  </r>
  <r>
    <s v="SLSZJS03"/>
    <s v="SUZANO"/>
    <s v="Q1"/>
    <n v="11"/>
    <m/>
    <x v="79"/>
    <x v="5"/>
    <m/>
    <m/>
    <x v="2"/>
  </r>
  <r>
    <s v="SP4629"/>
    <s v="SAO PAULO"/>
    <s v="Q2"/>
    <n v="11"/>
    <m/>
    <x v="79"/>
    <x v="5"/>
    <m/>
    <m/>
    <x v="1"/>
  </r>
  <r>
    <s v="SLSZVS01"/>
    <s v="SUZANO"/>
    <s v="Q1"/>
    <n v="11"/>
    <m/>
    <x v="79"/>
    <x v="5"/>
    <m/>
    <m/>
    <x v="2"/>
  </r>
  <r>
    <s v="SP0731"/>
    <s v="SAO PAULO"/>
    <s v="Q2"/>
    <n v="11"/>
    <m/>
    <x v="79"/>
    <x v="5"/>
    <m/>
    <m/>
    <x v="1"/>
  </r>
  <r>
    <s v="SP1307"/>
    <s v="SAO PAULO"/>
    <s v="Q2"/>
    <n v="11"/>
    <m/>
    <x v="79"/>
    <x v="5"/>
    <m/>
    <m/>
    <x v="1"/>
  </r>
  <r>
    <s v="SP1969"/>
    <s v="SAO PAULO"/>
    <s v="Q2"/>
    <n v="11"/>
    <m/>
    <x v="79"/>
    <x v="5"/>
    <m/>
    <m/>
    <x v="1"/>
  </r>
  <r>
    <s v="SPY291"/>
    <s v="SAO PAULO"/>
    <s v="Q3"/>
    <n v="11"/>
    <m/>
    <x v="79"/>
    <x v="5"/>
    <m/>
    <m/>
    <x v="4"/>
  </r>
  <r>
    <s v="SPX649"/>
    <s v="SAO PAULO"/>
    <s v="Q2"/>
    <n v="11"/>
    <m/>
    <x v="79"/>
    <x v="5"/>
    <m/>
    <m/>
    <x v="1"/>
  </r>
  <r>
    <s v="SPX650"/>
    <s v="SAO PAULO"/>
    <s v="Q2"/>
    <n v="11"/>
    <m/>
    <x v="79"/>
    <x v="5"/>
    <m/>
    <m/>
    <x v="1"/>
  </r>
  <r>
    <s v="SPY715"/>
    <s v="SAO PAULO"/>
    <s v="Q4"/>
    <n v="11"/>
    <m/>
    <x v="79"/>
    <x v="5"/>
    <m/>
    <m/>
    <x v="3"/>
  </r>
  <r>
    <s v="SPY097"/>
    <s v="SAO PAULO"/>
    <s v="Q3"/>
    <n v="11"/>
    <m/>
    <x v="79"/>
    <x v="5"/>
    <m/>
    <m/>
    <x v="4"/>
  </r>
  <r>
    <s v="SPY099"/>
    <s v="SAO PAULO"/>
    <s v="Q3"/>
    <n v="11"/>
    <m/>
    <x v="79"/>
    <x v="5"/>
    <m/>
    <m/>
    <x v="4"/>
  </r>
  <r>
    <s v="SPY103"/>
    <s v="SAO PAULO"/>
    <s v="Q3"/>
    <n v="11"/>
    <m/>
    <x v="79"/>
    <x v="5"/>
    <m/>
    <m/>
    <x v="4"/>
  </r>
  <r>
    <s v="SPY105"/>
    <s v="SAO PAULO"/>
    <s v="Q3"/>
    <n v="11"/>
    <m/>
    <x v="79"/>
    <x v="5"/>
    <m/>
    <m/>
    <x v="4"/>
  </r>
  <r>
    <s v="SPY107"/>
    <s v="SAO PAULO"/>
    <s v="Q3"/>
    <n v="11"/>
    <m/>
    <x v="79"/>
    <x v="5"/>
    <m/>
    <m/>
    <x v="4"/>
  </r>
  <r>
    <s v="SPY109"/>
    <s v="SAO PAULO"/>
    <s v="Q3"/>
    <n v="11"/>
    <m/>
    <x v="79"/>
    <x v="5"/>
    <m/>
    <m/>
    <x v="4"/>
  </r>
  <r>
    <s v="SPY111"/>
    <s v="SAO PAULO"/>
    <s v="Q3"/>
    <n v="11"/>
    <m/>
    <x v="79"/>
    <x v="5"/>
    <m/>
    <m/>
    <x v="4"/>
  </r>
  <r>
    <s v="SPY117"/>
    <s v="SAO PAULO"/>
    <s v="Q3"/>
    <n v="11"/>
    <m/>
    <x v="79"/>
    <x v="5"/>
    <m/>
    <m/>
    <x v="4"/>
  </r>
  <r>
    <s v="SPY119"/>
    <s v="SAO PAULO"/>
    <s v="Q3"/>
    <n v="11"/>
    <m/>
    <x v="79"/>
    <x v="5"/>
    <m/>
    <m/>
    <x v="4"/>
  </r>
  <r>
    <s v="SPY121"/>
    <s v="SAO PAULO"/>
    <s v="Q3"/>
    <n v="11"/>
    <m/>
    <x v="79"/>
    <x v="5"/>
    <m/>
    <m/>
    <x v="4"/>
  </r>
  <r>
    <s v="SPY129"/>
    <s v="SAO PAULO"/>
    <s v="Q3"/>
    <n v="11"/>
    <m/>
    <x v="79"/>
    <x v="5"/>
    <m/>
    <m/>
    <x v="4"/>
  </r>
  <r>
    <s v="SPY139"/>
    <s v="SAO PAULO"/>
    <s v="Q3"/>
    <n v="11"/>
    <m/>
    <x v="79"/>
    <x v="5"/>
    <m/>
    <m/>
    <x v="4"/>
  </r>
  <r>
    <s v="SPY223"/>
    <s v="SAO PAULO"/>
    <s v="Q3"/>
    <n v="11"/>
    <m/>
    <x v="79"/>
    <x v="5"/>
    <m/>
    <m/>
    <x v="4"/>
  </r>
  <r>
    <s v="SPY243"/>
    <s v="SAO PAULO"/>
    <s v="Q3"/>
    <n v="11"/>
    <m/>
    <x v="79"/>
    <x v="5"/>
    <m/>
    <m/>
    <x v="4"/>
  </r>
  <r>
    <s v="SPY289"/>
    <s v="SAO PAULO"/>
    <s v="Q3"/>
    <n v="11"/>
    <m/>
    <x v="79"/>
    <x v="5"/>
    <m/>
    <m/>
    <x v="4"/>
  </r>
  <r>
    <s v="SPY307"/>
    <s v="SAO PAULO"/>
    <s v="Q3"/>
    <n v="11"/>
    <m/>
    <x v="79"/>
    <x v="5"/>
    <m/>
    <m/>
    <x v="4"/>
  </r>
  <r>
    <s v="SPY313"/>
    <s v="SAO PAULO"/>
    <s v="Q3"/>
    <n v="11"/>
    <m/>
    <x v="79"/>
    <x v="5"/>
    <m/>
    <m/>
    <x v="4"/>
  </r>
  <r>
    <s v="SPY317"/>
    <s v="SAO PAULO"/>
    <s v="Q3"/>
    <n v="11"/>
    <m/>
    <x v="79"/>
    <x v="5"/>
    <m/>
    <m/>
    <x v="4"/>
  </r>
  <r>
    <s v="SPY319"/>
    <s v="SAO PAULO"/>
    <s v="Q3"/>
    <n v="11"/>
    <m/>
    <x v="79"/>
    <x v="5"/>
    <m/>
    <m/>
    <x v="4"/>
  </r>
  <r>
    <s v="SPY321"/>
    <s v="SAO PAULO"/>
    <s v="Q3"/>
    <n v="11"/>
    <m/>
    <x v="79"/>
    <x v="5"/>
    <m/>
    <m/>
    <x v="4"/>
  </r>
  <r>
    <s v="SPY323"/>
    <s v="SAO PAULO"/>
    <s v="Q3"/>
    <n v="11"/>
    <m/>
    <x v="79"/>
    <x v="5"/>
    <m/>
    <m/>
    <x v="4"/>
  </r>
  <r>
    <s v="SPY325"/>
    <s v="SAO PAULO"/>
    <s v="Q3"/>
    <n v="11"/>
    <m/>
    <x v="79"/>
    <x v="5"/>
    <m/>
    <m/>
    <x v="4"/>
  </r>
  <r>
    <s v="SP3515"/>
    <s v="SAO PAULO"/>
    <s v="Q1"/>
    <n v="11"/>
    <m/>
    <x v="79"/>
    <x v="5"/>
    <m/>
    <m/>
    <x v="2"/>
  </r>
  <r>
    <s v="GR162S"/>
    <s v="GUARULHOS"/>
    <s v="Q1"/>
    <n v="11"/>
    <m/>
    <x v="79"/>
    <x v="5"/>
    <m/>
    <m/>
    <x v="2"/>
  </r>
  <r>
    <s v="SPY691"/>
    <s v="SAO PAULO"/>
    <s v="Q4"/>
    <n v="11"/>
    <m/>
    <x v="79"/>
    <x v="5"/>
    <m/>
    <m/>
    <x v="3"/>
  </r>
  <r>
    <s v="SPY705"/>
    <s v="SAO PAULO"/>
    <s v="Q4"/>
    <n v="11"/>
    <m/>
    <x v="79"/>
    <x v="5"/>
    <m/>
    <m/>
    <x v="3"/>
  </r>
  <r>
    <s v="SPY707"/>
    <s v="SAO PAULO"/>
    <s v="Q4"/>
    <n v="11"/>
    <m/>
    <x v="96"/>
    <x v="5"/>
    <m/>
    <m/>
    <x v="3"/>
  </r>
  <r>
    <s v="SPY709"/>
    <s v="SAO PAULO"/>
    <s v="Q4"/>
    <n v="11"/>
    <m/>
    <x v="79"/>
    <x v="5"/>
    <m/>
    <m/>
    <x v="3"/>
  </r>
  <r>
    <s v="SPY711"/>
    <s v="SAO PAULO"/>
    <s v="Q4"/>
    <n v="11"/>
    <m/>
    <x v="79"/>
    <x v="5"/>
    <m/>
    <m/>
    <x v="3"/>
  </r>
  <r>
    <s v="SPY713"/>
    <s v="SAO PAULO"/>
    <s v="Q4"/>
    <n v="11"/>
    <m/>
    <x v="79"/>
    <x v="5"/>
    <m/>
    <m/>
    <x v="3"/>
  </r>
  <r>
    <s v="MRCV01"/>
    <s v="Mairiporã"/>
    <s v="Q2"/>
    <n v="11"/>
    <m/>
    <x v="79"/>
    <x v="5"/>
    <m/>
    <m/>
    <x v="1"/>
  </r>
  <r>
    <s v="CAOMW01"/>
    <s v="CUBATAO"/>
    <s v="STS"/>
    <n v="13"/>
    <m/>
    <x v="79"/>
    <x v="5"/>
    <m/>
    <m/>
    <x v="5"/>
  </r>
  <r>
    <s v="CEYMW01"/>
    <s v="CANANEIA"/>
    <s v="STS"/>
    <n v="13"/>
    <m/>
    <x v="79"/>
    <x v="5"/>
    <m/>
    <m/>
    <x v="5"/>
  </r>
  <r>
    <s v="MIUMW01"/>
    <s v="MIRACATU"/>
    <s v="STS"/>
    <n v="13"/>
    <m/>
    <x v="79"/>
    <x v="5"/>
    <m/>
    <m/>
    <x v="5"/>
  </r>
  <r>
    <s v="SP6502"/>
    <s v="VARZEA PAULISTA"/>
    <s v="JAI"/>
    <s v="JAI"/>
    <m/>
    <x v="79"/>
    <x v="5"/>
    <m/>
    <m/>
    <x v="6"/>
  </r>
  <r>
    <s v="SJCMW02"/>
    <s v="SAO JOSE DOS CAMPOS"/>
    <s v="SJC"/>
    <n v="12"/>
    <m/>
    <x v="79"/>
    <x v="5"/>
    <m/>
    <m/>
    <x v="0"/>
  </r>
  <r>
    <s v="SLSIX283"/>
    <s v="BAURU"/>
    <s v="BRU"/>
    <n v="14"/>
    <m/>
    <x v="79"/>
    <x v="5"/>
    <m/>
    <m/>
    <x v="7"/>
  </r>
  <r>
    <s v="SLSPX438"/>
    <s v="SAO PAULO"/>
    <s v="Q1"/>
    <n v="11"/>
    <m/>
    <x v="79"/>
    <x v="5"/>
    <m/>
    <m/>
    <x v="2"/>
  </r>
  <r>
    <s v="SP8155"/>
    <s v="SANTO ANDRE"/>
    <s v="Q1"/>
    <n v="11"/>
    <m/>
    <x v="79"/>
    <x v="5"/>
    <m/>
    <m/>
    <x v="2"/>
  </r>
  <r>
    <s v="SP7107"/>
    <s v="ARUJA"/>
    <s v="JAI"/>
    <n v="11"/>
    <m/>
    <x v="79"/>
    <x v="5"/>
    <m/>
    <m/>
    <x v="6"/>
  </r>
  <r>
    <s v="SP6323"/>
    <s v="ITUPEVA"/>
    <s v="Q1"/>
    <n v="11"/>
    <m/>
    <x v="79"/>
    <x v="5"/>
    <m/>
    <m/>
    <x v="2"/>
  </r>
  <r>
    <s v="SP8755"/>
    <s v="POA"/>
    <s v="Q1"/>
    <n v="11"/>
    <m/>
    <x v="79"/>
    <x v="5"/>
    <m/>
    <m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14">
  <r>
    <s v="SPCM01"/>
    <s v="SAO PAULO"/>
    <s v="FTTS"/>
    <n v="11"/>
    <s v="SPC"/>
    <s v="ADSTON BARBOSA DOS SANTOS"/>
    <d v="2017-12-01T00:00:00"/>
    <d v="2018-01-03T00:00:00"/>
    <d v="2018-01-03T00:00:00"/>
    <x v="0"/>
  </r>
  <r>
    <s v="SPIB13"/>
    <s v="SAO PAULO"/>
    <s v="FTTS"/>
    <n v="11"/>
    <s v="SPC"/>
    <s v="ADSTON BARBOSA DOS SANTOS"/>
    <d v="2017-12-01T00:00:00"/>
    <s v="S/ ACESSO"/>
    <s v="S/ ACESSO"/>
    <x v="0"/>
  </r>
  <r>
    <s v="SPGR10"/>
    <s v="SAO PAULO"/>
    <s v="FTTS"/>
    <n v="11"/>
    <s v="SPC"/>
    <s v="ADSTON BARBOSA DOS SANTOS"/>
    <d v="2017-12-01T00:00:00"/>
    <d v="2018-01-03T00:00:00"/>
    <d v="2018-01-03T00:00:00"/>
    <x v="0"/>
  </r>
  <r>
    <s v="GJSA01"/>
    <s v="GUARUJA"/>
    <s v="FTTS"/>
    <n v="11"/>
    <s v="SPC"/>
    <s v="ADSTON BARBOSA DOS SANTOS"/>
    <d v="2017-12-01T00:00:00"/>
    <d v="2018-01-04T00:00:00"/>
    <d v="2018-01-04T00:00:00"/>
    <x v="0"/>
  </r>
  <r>
    <s v="SACM01"/>
    <s v="SANTO ANDRE"/>
    <s v="FTTS"/>
    <n v="11"/>
    <s v="SPC"/>
    <s v="ADSTON BARBOSA DOS SANTOS"/>
    <d v="2017-12-01T00:00:00"/>
    <d v="2017-12-29T00:00:00"/>
    <d v="2017-12-29T00:00:00"/>
    <x v="0"/>
  </r>
  <r>
    <s v="SAUT01"/>
    <s v="SANTO ANDRE"/>
    <s v="FTTS"/>
    <n v="11"/>
    <s v="SPC"/>
    <s v="ADSTON BARBOSA DOS SANTOS"/>
    <d v="2017-12-01T00:00:00"/>
    <d v="2018-01-03T00:00:00"/>
    <d v="2018-01-03T00:00:00"/>
    <x v="0"/>
  </r>
  <r>
    <s v="SBPQ01"/>
    <s v="SAO BERNARDO DO CAMPO"/>
    <s v="FTTS"/>
    <n v="11"/>
    <s v="SPC"/>
    <s v="ADSTON BARBOSA DOS SANTOS"/>
    <d v="2017-12-01T00:00:00"/>
    <d v="2018-01-03T00:00:00"/>
    <d v="2018-01-03T00:00:00"/>
    <x v="0"/>
  </r>
  <r>
    <s v="SPCA02"/>
    <s v="SAO PAULO"/>
    <s v="FTTS"/>
    <n v="11"/>
    <s v="SPC"/>
    <s v="ADSTON BARBOSA DOS SANTOS"/>
    <d v="2017-12-01T00:00:00"/>
    <d v="2017-12-29T00:00:00"/>
    <d v="2017-12-29T00:00:00"/>
    <x v="0"/>
  </r>
  <r>
    <s v="SPEM04"/>
    <s v="SAO PAULO"/>
    <s v="FTTS"/>
    <n v="11"/>
    <s v="SPC"/>
    <s v="ADSTON BARBOSA DOS SANTOS"/>
    <d v="2017-12-01T00:00:00"/>
    <d v="2017-12-29T00:00:00"/>
    <d v="2017-12-29T00:00:00"/>
    <x v="0"/>
  </r>
  <r>
    <s v="SPJS05"/>
    <s v="SAO PAULO"/>
    <s v="FTTS"/>
    <n v="11"/>
    <s v="SPC"/>
    <s v="ADSTON BARBOSA DOS SANTOS"/>
    <d v="2017-12-01T00:00:00"/>
    <d v="2017-12-20T00:00:00"/>
    <d v="2017-12-23T00:00:00"/>
    <x v="0"/>
  </r>
  <r>
    <s v="SPSL03"/>
    <s v="SAO PAULO"/>
    <s v="FTTS"/>
    <n v="11"/>
    <s v="SPC"/>
    <s v="ADSTON BARBOSA DOS SANTOS"/>
    <d v="2017-12-01T00:00:00"/>
    <d v="2018-01-04T00:00:00"/>
    <d v="2018-01-04T00:00:00"/>
    <x v="0"/>
  </r>
  <r>
    <s v="EBDJ01"/>
    <s v="EMBU"/>
    <s v="FTTS"/>
    <n v="11"/>
    <s v="SPC"/>
    <s v="ADSTON BARBOSA DOS SANTOS"/>
    <d v="2017-12-01T00:00:00"/>
    <d v="2017-12-29T00:00:00"/>
    <d v="2017-12-29T00:00:00"/>
    <x v="0"/>
  </r>
  <r>
    <s v="EBJF01"/>
    <s v="EMBU"/>
    <s v="FTTS"/>
    <n v="11"/>
    <s v="SPC"/>
    <s v="ADSTON BARBOSA DOS SANTOS"/>
    <d v="2017-12-01T00:00:00"/>
    <d v="2017-12-29T00:00:00"/>
    <d v="2017-12-29T00:00:00"/>
    <x v="0"/>
  </r>
  <r>
    <s v="SAJL01"/>
    <s v="SANTO ANDRE"/>
    <s v="FTTS"/>
    <n v="11"/>
    <s v="SPC"/>
    <s v="ADSTON BARBOSA DOS SANTOS"/>
    <d v="2017-12-01T00:00:00"/>
    <d v="2017-12-29T00:00:00"/>
    <d v="2017-12-29T00:00:00"/>
    <x v="0"/>
  </r>
  <r>
    <s v="SBPI01"/>
    <s v="SAO BERNARDO DO CAMPO"/>
    <s v="FTTS"/>
    <n v="11"/>
    <s v="SPC"/>
    <s v="ADSTON BARBOSA DOS SANTOS"/>
    <d v="2017-12-01T00:00:00"/>
    <d v="2018-01-04T00:00:00"/>
    <d v="2018-01-04T00:00:00"/>
    <x v="0"/>
  </r>
  <r>
    <s v="SBST01"/>
    <s v="SAO BERNARDO DO CAMPO"/>
    <s v="FTTS"/>
    <n v="11"/>
    <s v="SPC"/>
    <s v="ADSTON BARBOSA DOS SANTOS"/>
    <d v="2017-12-01T00:00:00"/>
    <d v="2018-01-05T00:00:00"/>
    <d v="2018-01-05T00:00:00"/>
    <x v="0"/>
  </r>
  <r>
    <s v="SPBT04"/>
    <s v="SAO PAULO"/>
    <s v="FTTS"/>
    <n v="11"/>
    <s v="SPC"/>
    <s v="ADSTON BARBOSA DOS SANTOS"/>
    <d v="2017-12-01T00:00:00"/>
    <d v="2018-01-04T00:00:00"/>
    <d v="2018-01-04T00:00:00"/>
    <x v="0"/>
  </r>
  <r>
    <s v="SPCL09"/>
    <s v="SAO PAULO"/>
    <s v="FTTS"/>
    <n v="11"/>
    <s v="SPC"/>
    <s v="ADSTON BARBOSA DOS SANTOS"/>
    <d v="2017-12-01T00:00:00"/>
    <d v="2017-12-29T00:00:00"/>
    <d v="2017-12-29T00:00:00"/>
    <x v="0"/>
  </r>
  <r>
    <s v="SPCO12"/>
    <s v="SAO PAULO"/>
    <s v="FTTS"/>
    <n v="11"/>
    <s v="SPC"/>
    <s v="ADSTON BARBOSA DOS SANTOS"/>
    <d v="2017-12-01T00:00:00"/>
    <d v="2018-01-04T00:00:00"/>
    <d v="2018-01-04T00:00:00"/>
    <x v="0"/>
  </r>
  <r>
    <s v="SPCR05"/>
    <s v="SAO PAULO"/>
    <s v="FTTS"/>
    <n v="11"/>
    <s v="SPC"/>
    <s v="ADSTON BARBOSA DOS SANTOS"/>
    <d v="2017-12-01T00:00:00"/>
    <d v="2017-12-29T00:00:00"/>
    <d v="2017-12-29T00:00:00"/>
    <x v="0"/>
  </r>
  <r>
    <s v="SPJQ07"/>
    <s v="SAO PAULO"/>
    <s v="FTTS"/>
    <n v="11"/>
    <s v="SPC"/>
    <s v="ADSTON BARBOSA DOS SANTOS"/>
    <d v="2017-12-01T00:00:00"/>
    <d v="2018-01-04T00:00:00"/>
    <d v="2018-01-04T00:00:00"/>
    <x v="0"/>
  </r>
  <r>
    <s v="SPLI03"/>
    <s v="SAO PAULO"/>
    <s v="FTTS"/>
    <n v="11"/>
    <s v="SPC"/>
    <s v="ADSTON BARBOSA DOS SANTOS"/>
    <d v="2017-12-01T00:00:00"/>
    <d v="2017-12-26T00:00:00"/>
    <d v="2017-12-27T00:00:00"/>
    <x v="0"/>
  </r>
  <r>
    <s v="SPLI06"/>
    <s v="SAO PAULO"/>
    <s v="FTTS"/>
    <n v="11"/>
    <s v="SPC"/>
    <s v="ADSTON BARBOSA DOS SANTOS"/>
    <d v="2017-12-01T00:00:00"/>
    <d v="2017-12-26T00:00:00"/>
    <d v="2017-12-27T00:00:00"/>
    <x v="0"/>
  </r>
  <r>
    <s v="SPPH04"/>
    <s v="SAO PAULO"/>
    <s v="FTTS"/>
    <n v="11"/>
    <s v="SPC"/>
    <s v="ADSTON BARBOSA DOS SANTOS"/>
    <d v="2017-12-01T00:00:00"/>
    <d v="2018-01-05T00:00:00"/>
    <d v="2018-01-05T00:00:00"/>
    <x v="0"/>
  </r>
  <r>
    <s v="SPTT03"/>
    <s v="SAO PAULO"/>
    <s v="FTTS"/>
    <n v="11"/>
    <s v="SPC"/>
    <s v="ADSTON BARBOSA DOS SANTOS"/>
    <d v="2017-12-01T00:00:00"/>
    <d v="2017-12-29T00:00:00"/>
    <d v="2017-12-29T00:00:00"/>
    <x v="0"/>
  </r>
  <r>
    <s v="BACT01"/>
    <s v="BARUERI"/>
    <s v="FTTS"/>
    <n v="11"/>
    <s v="SPC"/>
    <s v="ADSTON BARBOSA DOS SANTOS"/>
    <d v="2017-12-01T00:00:00"/>
    <d v="2018-01-03T00:00:00"/>
    <d v="2018-01-03T00:00:00"/>
    <x v="0"/>
  </r>
  <r>
    <s v="BARA01"/>
    <s v="BARUERI"/>
    <s v="FTTS"/>
    <n v="11"/>
    <s v="SPC"/>
    <s v="ADSTON BARBOSA DOS SANTOS"/>
    <d v="2017-12-01T00:00:00"/>
    <d v="2017-12-26T00:00:00"/>
    <d v="2017-12-27T00:00:00"/>
    <x v="0"/>
  </r>
  <r>
    <s v="SBFZ02"/>
    <s v="SAO BERNARDO DO CAMPO"/>
    <s v="FTTS"/>
    <n v="11"/>
    <s v="SPC"/>
    <s v="ADSTON BARBOSA DOS SANTOS"/>
    <d v="2017-12-01T00:00:00"/>
    <d v="2018-01-04T00:00:00"/>
    <d v="2018-01-04T00:00:00"/>
    <x v="0"/>
  </r>
  <r>
    <s v="SP011M"/>
    <s v="SAO PAULO"/>
    <s v="FTTS"/>
    <n v="11"/>
    <s v="SPC"/>
    <s v="ADSTON BARBOSA DOS SANTOS"/>
    <d v="2017-12-01T00:00:00"/>
    <d v="2018-01-05T00:00:00"/>
    <d v="2018-01-05T00:00:00"/>
    <x v="0"/>
  </r>
  <r>
    <s v="SPBU11"/>
    <s v="SAO PAULO"/>
    <s v="FTTS"/>
    <n v="11"/>
    <s v="SPC"/>
    <s v="ADSTON BARBOSA DOS SANTOS"/>
    <d v="2017-12-01T00:00:00"/>
    <d v="2018-01-05T00:00:00"/>
    <d v="2018-01-05T00:00:00"/>
    <x v="0"/>
  </r>
  <r>
    <s v="SPCD10"/>
    <s v="SAO PAULO"/>
    <s v="FTTS"/>
    <n v="11"/>
    <s v="SPC"/>
    <s v="ADSTON BARBOSA DOS SANTOS"/>
    <d v="2017-12-01T00:00:00"/>
    <d v="2018-01-03T00:00:00"/>
    <d v="2018-01-03T00:00:00"/>
    <x v="0"/>
  </r>
  <r>
    <s v="SPCM02"/>
    <s v="SAO PAULO"/>
    <s v="FTTS"/>
    <n v="11"/>
    <s v="SPC"/>
    <s v="ADSTON BARBOSA DOS SANTOS"/>
    <d v="2017-12-01T00:00:00"/>
    <d v="2017-12-20T00:00:00"/>
    <d v="2017-12-23T00:00:00"/>
    <x v="0"/>
  </r>
  <r>
    <s v="SPCN05"/>
    <s v="SAO PAULO"/>
    <s v="FTTS"/>
    <n v="11"/>
    <s v="SPC"/>
    <s v="ADSTON BARBOSA DOS SANTOS"/>
    <d v="2017-12-01T00:00:00"/>
    <d v="2017-12-29T00:00:00"/>
    <d v="2017-12-29T00:00:00"/>
    <x v="0"/>
  </r>
  <r>
    <s v="SPCO01"/>
    <s v="SAO PAULO"/>
    <s v="FTTS"/>
    <n v="11"/>
    <s v="SPC"/>
    <s v="ADSTON BARBOSA DOS SANTOS"/>
    <d v="2017-12-01T00:00:00"/>
    <d v="2018-01-04T00:00:00"/>
    <d v="2018-01-04T00:00:00"/>
    <x v="0"/>
  </r>
  <r>
    <s v="SPEM06"/>
    <s v="SAO PAULO"/>
    <s v="FTTS"/>
    <n v="11"/>
    <s v="SPC"/>
    <s v="ADSTON BARBOSA DOS SANTOS"/>
    <d v="2017-12-01T00:00:00"/>
    <d v="2017-12-29T00:00:00"/>
    <d v="2017-12-29T00:00:00"/>
    <x v="0"/>
  </r>
  <r>
    <s v="SPGR03"/>
    <s v="SAO PAULO"/>
    <s v="FTTS"/>
    <n v="11"/>
    <s v="SPC"/>
    <s v="ADSTON BARBOSA DOS SANTOS"/>
    <d v="2017-12-01T00:00:00"/>
    <d v="2017-12-29T00:00:00"/>
    <d v="2017-12-29T00:00:00"/>
    <x v="0"/>
  </r>
  <r>
    <s v="SPJH02"/>
    <s v="SAO PAULO"/>
    <s v="FTTS"/>
    <n v="11"/>
    <s v="SPC"/>
    <s v="ADSTON BARBOSA DOS SANTOS"/>
    <d v="2017-12-01T00:00:00"/>
    <d v="2018-01-05T00:00:00"/>
    <d v="2018-01-05T00:00:00"/>
    <x v="0"/>
  </r>
  <r>
    <s v="SPME59"/>
    <s v="SAO PAULO"/>
    <s v="FTTS"/>
    <n v="11"/>
    <s v="SPC"/>
    <s v="ADSTON BARBOSA DOS SANTOS"/>
    <d v="2017-12-01T00:00:00"/>
    <d v="2018-01-04T00:00:00"/>
    <d v="2018-01-04T00:00:00"/>
    <x v="0"/>
  </r>
  <r>
    <s v="SPLP19"/>
    <s v="SAO PAULO"/>
    <s v="FTTS"/>
    <n v="11"/>
    <s v="SPC"/>
    <s v="ADSTON BARBOSA DOS SANTOS"/>
    <d v="2017-12-01T00:00:00"/>
    <d v="2017-12-28T00:00:00"/>
    <d v="2017-12-28T00:00:00"/>
    <x v="0"/>
  </r>
  <r>
    <s v="SPLP21"/>
    <s v="SAO PAULO"/>
    <s v="FTTS"/>
    <n v="11"/>
    <s v="SPC"/>
    <s v="ADSTON BARBOSA DOS SANTOS"/>
    <d v="2017-12-01T00:00:00"/>
    <d v="2017-12-26T00:00:00"/>
    <d v="2017-12-27T00:00:00"/>
    <x v="0"/>
  </r>
  <r>
    <s v="SPMC01"/>
    <s v="SAO PAULO"/>
    <s v="FTTS"/>
    <n v="11"/>
    <s v="SPC"/>
    <s v="ADSTON BARBOSA DOS SANTOS"/>
    <d v="2017-12-01T00:00:00"/>
    <d v="2018-01-03T00:00:00"/>
    <d v="2018-01-03T00:00:00"/>
    <x v="0"/>
  </r>
  <r>
    <s v="SPMC02"/>
    <s v="SAO PAULO"/>
    <s v="FTTS"/>
    <n v="11"/>
    <s v="SPC"/>
    <s v="ADSTON BARBOSA DOS SANTOS"/>
    <d v="2017-12-01T00:00:00"/>
    <d v="2017-12-29T00:00:00"/>
    <d v="2017-12-29T00:00:00"/>
    <x v="0"/>
  </r>
  <r>
    <s v="SPMC03"/>
    <s v="SAO PAULO"/>
    <s v="FTTS"/>
    <n v="11"/>
    <s v="SPC"/>
    <s v="ADSTON BARBOSA DOS SANTOS"/>
    <d v="2017-12-01T00:00:00"/>
    <d v="2017-12-29T00:00:00"/>
    <d v="2017-12-29T00:00:00"/>
    <x v="0"/>
  </r>
  <r>
    <s v="SPMC04"/>
    <s v="SAO PAULO"/>
    <s v="FTTS"/>
    <n v="11"/>
    <s v="SPC"/>
    <s v="ADSTON BARBOSA DOS SANTOS"/>
    <d v="2017-12-01T00:00:00"/>
    <d v="2018-01-03T00:00:00"/>
    <d v="2018-01-03T00:00:00"/>
    <x v="0"/>
  </r>
  <r>
    <s v="SPMC05"/>
    <s v="SAO PAULO"/>
    <s v="FTTS"/>
    <n v="11"/>
    <s v="SPC"/>
    <s v="ADSTON BARBOSA DOS SANTOS"/>
    <d v="2017-12-01T00:00:00"/>
    <d v="2017-12-29T00:00:00"/>
    <d v="2017-12-29T00:00:00"/>
    <x v="0"/>
  </r>
  <r>
    <s v="SPMC06"/>
    <s v="SAO PAULO"/>
    <s v="FTTS"/>
    <n v="11"/>
    <s v="SPC"/>
    <s v="ADSTON BARBOSA DOS SANTOS"/>
    <d v="2017-12-01T00:00:00"/>
    <d v="2017-12-29T00:00:00"/>
    <d v="2017-12-29T00:00:00"/>
    <x v="0"/>
  </r>
  <r>
    <s v="SPMC07"/>
    <s v="SAO PAULO"/>
    <s v="FTTS"/>
    <n v="11"/>
    <s v="SPC"/>
    <s v="ADSTON BARBOSA DOS SANTOS"/>
    <d v="2017-12-01T00:00:00"/>
    <d v="2018-01-05T00:00:00"/>
    <d v="2018-01-05T00:00:00"/>
    <x v="0"/>
  </r>
  <r>
    <s v="SPMC08"/>
    <s v="SAO PAULO"/>
    <s v="FTTS"/>
    <n v="11"/>
    <s v="SPC"/>
    <s v="ADSTON BARBOSA DOS SANTOS"/>
    <d v="2017-12-01T00:00:00"/>
    <d v="2018-01-03T00:00:00"/>
    <d v="2018-01-03T00:00:00"/>
    <x v="0"/>
  </r>
  <r>
    <s v="SPMC09"/>
    <s v="SAO PAULO"/>
    <s v="FTTS"/>
    <n v="11"/>
    <s v="SPC"/>
    <s v="ADSTON BARBOSA DOS SANTOS"/>
    <d v="2017-12-01T00:00:00"/>
    <d v="2018-01-04T00:00:00"/>
    <d v="2018-01-04T00:00:00"/>
    <x v="0"/>
  </r>
  <r>
    <s v="SPME50"/>
    <s v="SAO PAULO"/>
    <s v="FTTS"/>
    <n v="11"/>
    <s v="SPC"/>
    <s v="ADSTON BARBOSA DOS SANTOS"/>
    <d v="2017-12-01T00:00:00"/>
    <d v="2018-01-04T00:00:00"/>
    <d v="2018-01-04T00:00:00"/>
    <x v="0"/>
  </r>
  <r>
    <s v="SPMM02"/>
    <s v="SAO PAULO"/>
    <s v="FTTS"/>
    <n v="11"/>
    <s v="SPC"/>
    <s v="ADSTON BARBOSA DOS SANTOS"/>
    <d v="2017-12-01T00:00:00"/>
    <d v="2017-12-20T00:00:00"/>
    <d v="2017-12-23T00:00:00"/>
    <x v="0"/>
  </r>
  <r>
    <s v="SPMM04"/>
    <s v="SAO PAULO"/>
    <s v="FTTS"/>
    <n v="11"/>
    <s v="SPC"/>
    <s v="ADSTON BARBOSA DOS SANTOS"/>
    <d v="2017-12-01T00:00:00"/>
    <d v="2018-01-03T00:00:00"/>
    <d v="2018-01-03T00:00:00"/>
    <x v="0"/>
  </r>
  <r>
    <s v="SPMM05"/>
    <s v="SAO PAULO"/>
    <s v="FTTS"/>
    <n v="11"/>
    <s v="SPC"/>
    <s v="ADSTON BARBOSA DOS SANTOS"/>
    <d v="2017-12-01T00:00:00"/>
    <d v="2017-12-20T00:00:00"/>
    <d v="2017-12-23T00:00:00"/>
    <x v="0"/>
  </r>
  <r>
    <s v="SPMM06"/>
    <s v="SAO PAULO"/>
    <s v="FTTS"/>
    <n v="11"/>
    <s v="SPC"/>
    <s v="ADSTON BARBOSA DOS SANTOS"/>
    <d v="2017-12-01T00:00:00"/>
    <d v="2017-12-20T00:00:00"/>
    <d v="2017-12-23T00:00:00"/>
    <x v="0"/>
  </r>
  <r>
    <s v="SPMM07"/>
    <s v="SAO PAULO"/>
    <s v="FTTS"/>
    <n v="11"/>
    <s v="SPC"/>
    <s v="ADSTON BARBOSA DOS SANTOS"/>
    <d v="2017-12-01T00:00:00"/>
    <d v="2017-12-20T00:00:00"/>
    <d v="2017-12-23T00:00:00"/>
    <x v="0"/>
  </r>
  <r>
    <s v="SPMM08"/>
    <s v="SAO PAULO"/>
    <s v="FTTS"/>
    <n v="11"/>
    <s v="SPC"/>
    <s v="ADSTON BARBOSA DOS SANTOS"/>
    <d v="2017-12-01T00:00:00"/>
    <d v="2017-12-29T00:00:00"/>
    <d v="2017-12-29T00:00:00"/>
    <x v="0"/>
  </r>
  <r>
    <s v="SPMM10"/>
    <s v="SAO PAULO"/>
    <s v="FTTS"/>
    <n v="11"/>
    <s v="SPC"/>
    <s v="ADSTON BARBOSA DOS SANTOS"/>
    <d v="2017-12-01T00:00:00"/>
    <d v="2017-12-20T00:00:00"/>
    <d v="2017-12-23T00:00:00"/>
    <x v="0"/>
  </r>
  <r>
    <s v="SPMM11"/>
    <s v="SAO PAULO"/>
    <s v="FTTS"/>
    <n v="11"/>
    <s v="SPC"/>
    <s v="ADSTON BARBOSA DOS SANTOS"/>
    <d v="2017-12-01T00:00:00"/>
    <d v="2017-12-29T00:00:00"/>
    <d v="2017-12-29T00:00:00"/>
    <x v="0"/>
  </r>
  <r>
    <s v="SPMM12"/>
    <s v="SAO PAULO"/>
    <s v="FTTS"/>
    <n v="11"/>
    <s v="SPC"/>
    <s v="ADSTON BARBOSA DOS SANTOS"/>
    <d v="2017-12-01T00:00:00"/>
    <d v="2017-12-29T00:00:00"/>
    <d v="2017-12-29T00:00:00"/>
    <x v="0"/>
  </r>
  <r>
    <s v="SPMM20"/>
    <s v="SAO PAULO"/>
    <s v="FTTS"/>
    <n v="11"/>
    <s v="SPC"/>
    <s v="ADSTON BARBOSA DOS SANTOS"/>
    <d v="2017-12-01T00:00:00"/>
    <d v="2017-12-29T00:00:00"/>
    <d v="2017-12-29T00:00:00"/>
    <x v="0"/>
  </r>
  <r>
    <s v="SPMM22"/>
    <s v="SAO PAULO"/>
    <s v="FTTS"/>
    <n v="11"/>
    <s v="SPC"/>
    <s v="ADSTON BARBOSA DOS SANTOS"/>
    <d v="2017-12-01T00:00:00"/>
    <d v="2017-12-29T00:00:00"/>
    <d v="2017-12-29T00:00:00"/>
    <x v="0"/>
  </r>
  <r>
    <s v="SPMM24"/>
    <s v="SAO PAULO"/>
    <s v="FTTS"/>
    <n v="11"/>
    <s v="SPC"/>
    <s v="ADSTON BARBOSA DOS SANTOS"/>
    <d v="2017-12-01T00:00:00"/>
    <d v="2018-01-04T00:00:00"/>
    <d v="2018-01-04T00:00:00"/>
    <x v="0"/>
  </r>
  <r>
    <s v="SPMM26"/>
    <s v="SAO PAULO"/>
    <s v="FTTS"/>
    <n v="11"/>
    <s v="SPC"/>
    <s v="ADSTON BARBOSA DOS SANTOS"/>
    <d v="2017-12-01T00:00:00"/>
    <d v="2018-01-04T00:00:00"/>
    <d v="2018-01-04T00:00:00"/>
    <x v="0"/>
  </r>
  <r>
    <s v="SPMN01"/>
    <s v="SAO PAULO"/>
    <s v="FTTS"/>
    <n v="11"/>
    <s v="SPC"/>
    <s v="ADSTON BARBOSA DOS SANTOS"/>
    <d v="2017-12-01T00:00:00"/>
    <d v="2017-12-28T00:00:00"/>
    <d v="2017-12-28T00:00:00"/>
    <x v="0"/>
  </r>
  <r>
    <s v="SPMN04"/>
    <s v="SAO PAULO"/>
    <s v="FTTS"/>
    <n v="11"/>
    <s v="SPC"/>
    <s v="ADSTON BARBOSA DOS SANTOS"/>
    <d v="2017-12-01T00:00:00"/>
    <d v="2017-12-29T00:00:00"/>
    <d v="2017-12-29T00:00:00"/>
    <x v="0"/>
  </r>
  <r>
    <s v="SPMN08"/>
    <s v="SÃO PAULO"/>
    <s v="FTTS"/>
    <n v="11"/>
    <s v="SPC"/>
    <s v="ADSTON BARBOSA DOS SANTOS"/>
    <d v="2017-12-01T00:00:00"/>
    <d v="2018-01-04T00:00:00"/>
    <d v="2018-01-04T00:00:00"/>
    <x v="0"/>
  </r>
  <r>
    <s v="SPMN07"/>
    <s v="SAO PAULO"/>
    <s v="FTTS"/>
    <n v="11"/>
    <s v="SPC"/>
    <s v="ADSTON BARBOSA DOS SANTOS"/>
    <d v="2017-12-01T00:00:00"/>
    <d v="2017-12-26T00:00:00"/>
    <d v="2017-12-27T00:00:00"/>
    <x v="0"/>
  </r>
  <r>
    <s v="SPMR01"/>
    <s v="SAO PAULO"/>
    <s v="FTTS"/>
    <n v="11"/>
    <s v="SPC"/>
    <s v="ADSTON BARBOSA DOS SANTOS"/>
    <d v="2017-12-01T00:00:00"/>
    <d v="2017-12-29T00:00:00"/>
    <d v="2017-12-29T00:00:00"/>
    <x v="0"/>
  </r>
  <r>
    <s v="SPMR02"/>
    <s v="SAO PAULO"/>
    <s v="FTTS"/>
    <n v="11"/>
    <s v="SPC"/>
    <s v="ADSTON BARBOSA DOS SANTOS"/>
    <d v="2017-12-01T00:00:00"/>
    <d v="2018-01-05T00:00:00"/>
    <d v="2018-01-05T00:00:00"/>
    <x v="0"/>
  </r>
  <r>
    <s v="SPMR03"/>
    <s v="SAO PAULO"/>
    <s v="FTTS"/>
    <n v="11"/>
    <s v="SPC"/>
    <s v="ADSTON BARBOSA DOS SANTOS"/>
    <d v="2017-12-01T00:00:00"/>
    <d v="2017-12-29T00:00:00"/>
    <d v="2017-12-29T00:00:00"/>
    <x v="0"/>
  </r>
  <r>
    <s v="SPMR04"/>
    <s v="SAO PAULO"/>
    <s v="FTTS"/>
    <n v="11"/>
    <s v="SPC"/>
    <s v="ADSTON BARBOSA DOS SANTOS"/>
    <d v="2017-12-01T00:00:00"/>
    <d v="2017-12-29T00:00:00"/>
    <d v="2017-12-29T00:00:00"/>
    <x v="0"/>
  </r>
  <r>
    <s v="SPMR06"/>
    <s v="SAO PAULO"/>
    <s v="FTTS"/>
    <n v="11"/>
    <s v="SPC"/>
    <s v="ADSTON BARBOSA DOS SANTOS"/>
    <d v="2017-12-01T00:00:00"/>
    <d v="2018-01-04T00:00:00"/>
    <d v="2018-01-04T00:00:00"/>
    <x v="0"/>
  </r>
  <r>
    <s v="SPMR07"/>
    <s v="SAO PAULO"/>
    <s v="FTTS"/>
    <n v="11"/>
    <s v="SPC"/>
    <s v="ADSTON BARBOSA DOS SANTOS"/>
    <d v="2017-12-01T00:00:00"/>
    <d v="2017-12-29T00:00:00"/>
    <d v="2017-12-29T00:00:00"/>
    <x v="0"/>
  </r>
  <r>
    <s v="SPMR10"/>
    <s v="SAO PAULO"/>
    <s v="FTTS"/>
    <n v="11"/>
    <s v="SPC"/>
    <s v="ADSTON BARBOSA DOS SANTOS"/>
    <d v="2017-12-01T00:00:00"/>
    <d v="2017-12-20T00:00:00"/>
    <d v="2017-12-23T00:00:00"/>
    <x v="0"/>
  </r>
  <r>
    <s v="SPMR11"/>
    <s v="SAO PAULO"/>
    <s v="FTTS"/>
    <n v="11"/>
    <s v="SPC"/>
    <s v="ADSTON BARBOSA DOS SANTOS"/>
    <d v="2017-12-01T00:00:00"/>
    <d v="2017-12-20T00:00:00"/>
    <d v="2017-12-23T00:00:00"/>
    <x v="0"/>
  </r>
  <r>
    <s v="SPMR12"/>
    <s v="SAO PAULO"/>
    <s v="FTTS"/>
    <n v="11"/>
    <s v="SPC"/>
    <s v="ADSTON BARBOSA DOS SANTOS"/>
    <d v="2017-12-01T00:00:00"/>
    <d v="2017-12-20T00:00:00"/>
    <d v="2017-12-23T00:00:00"/>
    <x v="0"/>
  </r>
  <r>
    <s v="SPMR14"/>
    <s v="SAO PAULO"/>
    <s v="FTTS"/>
    <n v="11"/>
    <s v="SPC"/>
    <s v="ADSTON BARBOSA DOS SANTOS"/>
    <d v="2017-12-01T00:00:00"/>
    <s v="S/ ACESSO"/>
    <s v="S/ ACESSO"/>
    <x v="0"/>
  </r>
  <r>
    <s v="SPMR16"/>
    <s v="SAO PAULO"/>
    <s v="FTTS"/>
    <n v="11"/>
    <s v="SPC"/>
    <s v="ADSTON BARBOSA DOS SANTOS"/>
    <d v="2017-12-01T00:00:00"/>
    <d v="2018-01-04T00:00:00"/>
    <d v="2018-01-04T00:00:00"/>
    <x v="0"/>
  </r>
  <r>
    <s v="SPMR17"/>
    <s v="SAO PAULO"/>
    <s v="FTTS"/>
    <n v="11"/>
    <s v="SPC"/>
    <s v="ADSTON BARBOSA DOS SANTOS"/>
    <d v="2017-12-01T00:00:00"/>
    <d v="2017-12-20T00:00:00"/>
    <d v="2017-12-23T00:00:00"/>
    <x v="0"/>
  </r>
  <r>
    <s v="SPMR21"/>
    <s v="SAO PAULO"/>
    <s v="FTTS"/>
    <n v="11"/>
    <s v="SPC"/>
    <s v="ADSTON BARBOSA DOS SANTOS"/>
    <d v="2017-12-01T00:00:00"/>
    <d v="2017-12-20T00:00:00"/>
    <d v="2017-12-23T00:00:00"/>
    <x v="0"/>
  </r>
  <r>
    <s v="SPMR22"/>
    <s v="SAO PAULO"/>
    <s v="FTTS"/>
    <n v="11"/>
    <s v="SPC"/>
    <s v="ADSTON BARBOSA DOS SANTOS"/>
    <d v="2017-12-01T00:00:00"/>
    <d v="2018-01-04T00:00:00"/>
    <d v="2018-01-04T00:00:00"/>
    <x v="0"/>
  </r>
  <r>
    <s v="SPMR23"/>
    <s v="SAO PAULO"/>
    <s v="FTTS"/>
    <n v="11"/>
    <s v="SPC"/>
    <s v="ADSTON BARBOSA DOS SANTOS"/>
    <d v="2017-12-01T00:00:00"/>
    <d v="2018-01-04T00:00:00"/>
    <d v="2018-01-04T00:00:00"/>
    <x v="0"/>
  </r>
  <r>
    <s v="SPMR24"/>
    <s v="SAO PAULO"/>
    <s v="FTTS"/>
    <n v="11"/>
    <s v="SPC"/>
    <s v="ADSTON BARBOSA DOS SANTOS"/>
    <d v="2017-12-01T00:00:00"/>
    <d v="2018-01-05T00:00:00"/>
    <d v="2018-01-05T00:00:00"/>
    <x v="0"/>
  </r>
  <r>
    <s v="SPMR25"/>
    <s v="SAO PAULO"/>
    <s v="FTTS"/>
    <n v="11"/>
    <s v="SPC"/>
    <s v="ADSTON BARBOSA DOS SANTOS"/>
    <d v="2017-12-01T00:00:00"/>
    <s v="S/ ACESSO"/>
    <s v="S/ ACESSO"/>
    <x v="0"/>
  </r>
  <r>
    <s v="SPMR27"/>
    <s v="SAO PAULO"/>
    <s v="FTTS"/>
    <n v="11"/>
    <s v="SPC"/>
    <s v="ADSTON BARBOSA DOS SANTOS"/>
    <d v="2017-12-01T00:00:00"/>
    <d v="2017-12-20T00:00:00"/>
    <d v="2017-12-23T00:00:00"/>
    <x v="0"/>
  </r>
  <r>
    <s v="SPPC01"/>
    <s v="SAO PAULO"/>
    <s v="FTTS"/>
    <n v="11"/>
    <s v="SPC"/>
    <s v="ADSTON BARBOSA DOS SANTOS"/>
    <d v="2017-12-01T00:00:00"/>
    <d v="2017-12-29T00:00:00"/>
    <d v="2017-12-29T00:00:00"/>
    <x v="0"/>
  </r>
  <r>
    <s v="SPPC02"/>
    <s v="SAO PAULO"/>
    <s v="FTTS"/>
    <n v="11"/>
    <s v="SPC"/>
    <s v="ADSTON BARBOSA DOS SANTOS"/>
    <d v="2017-12-01T00:00:00"/>
    <d v="2017-12-29T00:00:00"/>
    <d v="2017-12-29T00:00:00"/>
    <x v="0"/>
  </r>
  <r>
    <s v="SPPC03"/>
    <s v="SAO PAULO"/>
    <s v="FTTS"/>
    <n v="11"/>
    <s v="SPC"/>
    <s v="ADSTON BARBOSA DOS SANTOS"/>
    <d v="2017-12-01T00:00:00"/>
    <d v="2017-12-29T00:00:00"/>
    <d v="2017-12-29T00:00:00"/>
    <x v="0"/>
  </r>
  <r>
    <s v="SPPD01"/>
    <s v="SAO PAULO"/>
    <s v="FTTS"/>
    <n v="11"/>
    <s v="SPC"/>
    <s v="ADSTON BARBOSA DOS SANTOS"/>
    <d v="2017-12-01T00:00:00"/>
    <d v="2017-12-28T00:00:00"/>
    <d v="2017-12-28T00:00:00"/>
    <x v="0"/>
  </r>
  <r>
    <s v="SPPD02"/>
    <s v="SAO PAULO"/>
    <s v="FTTS"/>
    <n v="11"/>
    <s v="SPC"/>
    <s v="ADSTON BARBOSA DOS SANTOS"/>
    <d v="2017-12-01T00:00:00"/>
    <d v="2018-01-03T00:00:00"/>
    <d v="2018-01-03T00:00:00"/>
    <x v="0"/>
  </r>
  <r>
    <s v="SPPD03"/>
    <s v="SAO PAULO"/>
    <s v="FTTS"/>
    <n v="11"/>
    <s v="SPC"/>
    <s v="ADSTON BARBOSA DOS SANTOS"/>
    <d v="2017-12-01T00:00:00"/>
    <d v="2017-12-28T00:00:00"/>
    <d v="2017-12-28T00:00:00"/>
    <x v="0"/>
  </r>
  <r>
    <s v="SPPD05"/>
    <s v="SAO PAULO"/>
    <s v="FTTS"/>
    <n v="11"/>
    <s v="SPC"/>
    <s v="ADSTON BARBOSA DOS SANTOS"/>
    <d v="2017-12-01T00:00:00"/>
    <d v="2017-12-29T00:00:00"/>
    <d v="2017-12-29T00:00:00"/>
    <x v="0"/>
  </r>
  <r>
    <s v="SPPD06"/>
    <s v="SAO PAULO"/>
    <s v="FTTS"/>
    <n v="11"/>
    <s v="SPC"/>
    <s v="ADSTON BARBOSA DOS SANTOS"/>
    <d v="2017-12-01T00:00:00"/>
    <d v="2017-12-29T00:00:00"/>
    <d v="2017-12-29T00:00:00"/>
    <x v="0"/>
  </r>
  <r>
    <s v="SPPD08"/>
    <s v="SAO PAULO"/>
    <s v="FTTS"/>
    <n v="11"/>
    <s v="SPC"/>
    <s v="ADSTON BARBOSA DOS SANTOS"/>
    <d v="2017-12-01T00:00:00"/>
    <d v="2017-12-29T00:00:00"/>
    <d v="2017-12-29T00:00:00"/>
    <x v="0"/>
  </r>
  <r>
    <s v="SPPH01"/>
    <s v="SAO PAULO"/>
    <s v="FTTS"/>
    <n v="11"/>
    <s v="SPC"/>
    <s v="ADSTON BARBOSA DOS SANTOS"/>
    <d v="2017-12-01T00:00:00"/>
    <d v="2017-12-20T00:00:00"/>
    <d v="2017-12-23T00:00:00"/>
    <x v="0"/>
  </r>
  <r>
    <s v="SPPH02"/>
    <s v="SAO PAULO"/>
    <s v="FTTS"/>
    <n v="11"/>
    <s v="SPC"/>
    <s v="ADSTON BARBOSA DOS SANTOS"/>
    <d v="2017-12-01T00:00:00"/>
    <d v="2017-12-28T00:00:00"/>
    <d v="2017-12-28T00:00:00"/>
    <x v="0"/>
  </r>
  <r>
    <s v="SPPH07"/>
    <s v="SAO PAULO"/>
    <s v="FTTS"/>
    <n v="11"/>
    <s v="SPC"/>
    <s v="ADSTON BARBOSA DOS SANTOS"/>
    <d v="2017-12-01T00:00:00"/>
    <d v="2017-12-28T00:00:00"/>
    <d v="2017-12-28T00:00:00"/>
    <x v="0"/>
  </r>
  <r>
    <s v="SPPH08"/>
    <s v="SAO PAULO"/>
    <s v="FTTS"/>
    <n v="11"/>
    <s v="SPC"/>
    <s v="ADSTON BARBOSA DOS SANTOS"/>
    <d v="2017-12-01T00:00:00"/>
    <d v="2017-12-29T00:00:00"/>
    <d v="2017-12-29T00:00:00"/>
    <x v="0"/>
  </r>
  <r>
    <s v="SPPH10"/>
    <s v="SAO PAULO"/>
    <s v="FTTS"/>
    <n v="11"/>
    <s v="SPC"/>
    <s v="ADSTON BARBOSA DOS SANTOS"/>
    <d v="2017-12-01T00:00:00"/>
    <d v="2017-12-28T00:00:00"/>
    <d v="2017-12-28T00:00:00"/>
    <x v="0"/>
  </r>
  <r>
    <s v="SPPH11"/>
    <s v="SAO PAULO"/>
    <s v="FTTS"/>
    <n v="11"/>
    <s v="SPC"/>
    <s v="ADSTON BARBOSA DOS SANTOS"/>
    <d v="2017-12-01T00:00:00"/>
    <d v="2018-01-05T00:00:00"/>
    <d v="2018-01-05T00:00:00"/>
    <x v="0"/>
  </r>
  <r>
    <s v="SPPH12"/>
    <s v="SAO PAULO"/>
    <s v="FTTS"/>
    <n v="11"/>
    <s v="SPC"/>
    <s v="ADSTON BARBOSA DOS SANTOS"/>
    <d v="2017-12-01T00:00:00"/>
    <d v="2017-12-28T00:00:00"/>
    <d v="2017-12-28T00:00:00"/>
    <x v="0"/>
  </r>
  <r>
    <s v="SPPH13"/>
    <s v="SAO PAULO"/>
    <s v="FTTS"/>
    <n v="11"/>
    <s v="SPC"/>
    <s v="ADSTON BARBOSA DOS SANTOS"/>
    <d v="2017-12-01T00:00:00"/>
    <s v="S/ ACESSO"/>
    <s v="S/ ACESSO"/>
    <x v="0"/>
  </r>
  <r>
    <s v="SPPH14"/>
    <s v="SAO PAULO"/>
    <s v="FTTS"/>
    <n v="11"/>
    <s v="SPC"/>
    <s v="ADSTON BARBOSA DOS SANTOS"/>
    <d v="2017-12-01T00:00:00"/>
    <d v="2018-01-05T00:00:00"/>
    <d v="2018-01-05T00:00:00"/>
    <x v="0"/>
  </r>
  <r>
    <s v="SPPI01"/>
    <s v="SAO PAULO"/>
    <s v="FTTS"/>
    <n v="11"/>
    <s v="SPC"/>
    <s v="ADSTON BARBOSA DOS SANTOS"/>
    <d v="2017-12-01T00:00:00"/>
    <d v="2017-12-29T00:00:00"/>
    <d v="2017-12-29T00:00:00"/>
    <x v="0"/>
  </r>
  <r>
    <s v="SPSG01"/>
    <s v="SAO PAULO"/>
    <s v="FTTS"/>
    <n v="11"/>
    <s v="SPC"/>
    <s v="ADSTON BARBOSA DOS SANTOS"/>
    <d v="2017-12-01T00:00:00"/>
    <d v="2018-01-05T00:00:00"/>
    <d v="2018-01-05T00:00:00"/>
    <x v="0"/>
  </r>
  <r>
    <s v="SPSG06"/>
    <s v="SAO PAULO"/>
    <s v="FTTS"/>
    <n v="11"/>
    <s v="SPC"/>
    <s v="ADSTON BARBOSA DOS SANTOS"/>
    <d v="2017-12-01T00:00:00"/>
    <s v="S/ ACESSO"/>
    <s v="S/ ACESSO"/>
    <x v="0"/>
  </r>
  <r>
    <s v="SPSI02"/>
    <s v="SAO PAULO"/>
    <s v="FTTS"/>
    <n v="11"/>
    <s v="SPC"/>
    <s v="ADSTON BARBOSA DOS SANTOS"/>
    <d v="2017-12-01T00:00:00"/>
    <d v="2017-12-29T00:00:00"/>
    <d v="2017-12-29T00:00:00"/>
    <x v="0"/>
  </r>
  <r>
    <s v="SPSL07"/>
    <s v="SAO PAULO"/>
    <s v="FTTS"/>
    <n v="11"/>
    <s v="SPC"/>
    <s v="ADSTON BARBOSA DOS SANTOS"/>
    <d v="2017-12-01T00:00:00"/>
    <d v="2018-01-05T00:00:00"/>
    <d v="2018-01-05T00:00:00"/>
    <x v="0"/>
  </r>
  <r>
    <s v="SPVJ03"/>
    <s v="SAO PAULO"/>
    <s v="FTTS"/>
    <n v="11"/>
    <s v="SPC"/>
    <s v="ADSTON BARBOSA DOS SANTOS"/>
    <d v="2017-12-01T00:00:00"/>
    <d v="2018-01-04T00:00:00"/>
    <d v="2018-01-04T00:00:00"/>
    <x v="0"/>
  </r>
  <r>
    <s v="SPVL04"/>
    <s v="SAO PAULO"/>
    <s v="FTTS"/>
    <n v="11"/>
    <s v="SPC"/>
    <s v="ADSTON BARBOSA DOS SANTOS"/>
    <d v="2017-12-01T00:00:00"/>
    <d v="2018-01-05T00:00:00"/>
    <d v="2018-01-05T00:00:00"/>
    <x v="0"/>
  </r>
  <r>
    <s v="SPVM03"/>
    <s v="SAO PAULO"/>
    <s v="FTTS"/>
    <n v="11"/>
    <s v="SPC"/>
    <s v="ADSTON BARBOSA DOS SANTOS"/>
    <d v="2017-12-01T00:00:00"/>
    <d v="2018-01-04T00:00:00"/>
    <d v="2018-01-04T00:00:00"/>
    <x v="0"/>
  </r>
  <r>
    <s v="SPVR05"/>
    <s v="SAO PAULO"/>
    <s v="FTTS"/>
    <n v="11"/>
    <s v="SPC"/>
    <s v="ADSTON BARBOSA DOS SANTOS"/>
    <d v="2017-12-01T00:00:00"/>
    <d v="2017-12-29T00:00:00"/>
    <d v="2017-12-29T00:00:00"/>
    <x v="0"/>
  </r>
  <r>
    <s v="SPVR08"/>
    <s v="SAO PAULO"/>
    <s v="FTTS"/>
    <n v="11"/>
    <s v="SPC"/>
    <s v="ADSTON BARBOSA DOS SANTOS"/>
    <d v="2017-12-01T00:00:00"/>
    <d v="2018-01-05T00:00:00"/>
    <d v="2018-01-05T00:00:00"/>
    <x v="0"/>
  </r>
  <r>
    <s v="SPVX01"/>
    <s v="SAO PAULO"/>
    <s v="FTTS"/>
    <n v="11"/>
    <s v="SPC"/>
    <s v="ADSTON BARBOSA DOS SANTOS"/>
    <d v="2017-12-01T00:00:00"/>
    <d v="2018-01-05T00:00:00"/>
    <d v="2018-01-05T00:00:0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7">
  <r>
    <n v="12"/>
    <s v="SJC"/>
    <x v="0"/>
    <n v="26"/>
    <n v="26"/>
    <n v="26"/>
    <n v="1"/>
    <n v="1"/>
    <n v="24"/>
    <n v="24"/>
    <n v="24"/>
    <n v="1"/>
    <n v="1"/>
    <m/>
    <m/>
    <m/>
    <m/>
    <s v=""/>
    <n v="67"/>
    <n v="67"/>
    <n v="67"/>
    <n v="1"/>
    <n v="1"/>
    <m/>
    <m/>
    <m/>
    <m/>
    <m/>
    <m/>
    <m/>
    <m/>
    <m/>
    <m/>
    <m/>
    <m/>
    <m/>
    <m/>
    <m/>
    <m/>
    <m/>
    <m/>
    <m/>
    <m/>
    <n v="2"/>
    <n v="2"/>
    <n v="2"/>
    <n v="1"/>
    <n v="1"/>
    <n v="0"/>
    <n v="0"/>
    <n v="0"/>
    <n v="0"/>
    <n v="0"/>
    <n v="119"/>
    <n v="119"/>
    <n v="119"/>
    <n v="1"/>
    <n v="1"/>
  </r>
  <r>
    <n v="13"/>
    <s v="STS"/>
    <x v="1"/>
    <n v="28"/>
    <n v="28"/>
    <n v="26"/>
    <n v="1"/>
    <n v="0.9285714285714286"/>
    <n v="26"/>
    <n v="26"/>
    <n v="0"/>
    <n v="1"/>
    <n v="0"/>
    <m/>
    <m/>
    <m/>
    <m/>
    <s v=""/>
    <n v="54"/>
    <n v="53"/>
    <n v="53"/>
    <n v="0.98148148148148151"/>
    <n v="0.98148148148148151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08"/>
    <n v="107"/>
    <n v="79"/>
    <n v="0.9907407407407407"/>
    <n v="0.73148148148148151"/>
  </r>
  <r>
    <n v="14"/>
    <s v="BRU"/>
    <x v="2"/>
    <n v="15"/>
    <n v="15"/>
    <n v="15"/>
    <n v="1"/>
    <n v="1"/>
    <n v="15"/>
    <n v="15"/>
    <n v="15"/>
    <n v="1"/>
    <n v="1"/>
    <m/>
    <m/>
    <m/>
    <m/>
    <s v=""/>
    <n v="41"/>
    <n v="41"/>
    <n v="41"/>
    <n v="1"/>
    <n v="1"/>
    <m/>
    <m/>
    <m/>
    <m/>
    <m/>
    <m/>
    <m/>
    <m/>
    <m/>
    <m/>
    <m/>
    <m/>
    <m/>
    <m/>
    <m/>
    <m/>
    <m/>
    <m/>
    <m/>
    <m/>
    <n v="1"/>
    <n v="1"/>
    <n v="1"/>
    <n v="1"/>
    <n v="1"/>
    <n v="0"/>
    <n v="0"/>
    <n v="0"/>
    <n v="0"/>
    <n v="0"/>
    <n v="72"/>
    <n v="72"/>
    <n v="72"/>
    <n v="1"/>
    <n v="1"/>
  </r>
  <r>
    <n v="15"/>
    <s v="SOC"/>
    <x v="3"/>
    <n v="10"/>
    <n v="10"/>
    <n v="10"/>
    <n v="1"/>
    <n v="1"/>
    <n v="10"/>
    <n v="10"/>
    <n v="10"/>
    <n v="1"/>
    <n v="1"/>
    <m/>
    <m/>
    <m/>
    <m/>
    <s v=""/>
    <n v="35"/>
    <n v="35"/>
    <n v="35"/>
    <n v="1"/>
    <n v="1"/>
    <m/>
    <m/>
    <m/>
    <m/>
    <m/>
    <m/>
    <m/>
    <m/>
    <m/>
    <m/>
    <m/>
    <m/>
    <m/>
    <m/>
    <m/>
    <m/>
    <m/>
    <m/>
    <m/>
    <m/>
    <n v="1"/>
    <n v="1"/>
    <n v="1"/>
    <n v="1"/>
    <n v="1"/>
    <n v="0"/>
    <n v="0"/>
    <n v="0"/>
    <n v="0"/>
    <n v="0"/>
    <n v="56"/>
    <n v="56"/>
    <n v="56"/>
    <n v="1"/>
    <n v="1"/>
  </r>
  <r>
    <n v="16"/>
    <s v="RPO"/>
    <x v="4"/>
    <n v="19"/>
    <n v="19"/>
    <n v="19"/>
    <n v="1"/>
    <n v="1"/>
    <n v="19"/>
    <n v="19"/>
    <n v="19"/>
    <n v="1"/>
    <n v="1"/>
    <m/>
    <m/>
    <m/>
    <m/>
    <s v=""/>
    <n v="44"/>
    <n v="44"/>
    <n v="44"/>
    <n v="1"/>
    <n v="1"/>
    <m/>
    <m/>
    <m/>
    <m/>
    <m/>
    <m/>
    <m/>
    <m/>
    <m/>
    <m/>
    <m/>
    <m/>
    <m/>
    <m/>
    <m/>
    <m/>
    <m/>
    <m/>
    <m/>
    <m/>
    <n v="1"/>
    <n v="1"/>
    <n v="1"/>
    <n v="1"/>
    <n v="1"/>
    <n v="0"/>
    <n v="0"/>
    <n v="0"/>
    <n v="0"/>
    <n v="0"/>
    <n v="83"/>
    <n v="83"/>
    <n v="83"/>
    <n v="1"/>
    <n v="1"/>
  </r>
  <r>
    <n v="17"/>
    <s v="SRR"/>
    <x v="5"/>
    <n v="10"/>
    <n v="10"/>
    <n v="10"/>
    <n v="1"/>
    <n v="1"/>
    <n v="10"/>
    <n v="10"/>
    <n v="10"/>
    <n v="1"/>
    <n v="1"/>
    <m/>
    <m/>
    <m/>
    <m/>
    <s v=""/>
    <n v="36"/>
    <n v="36"/>
    <n v="36"/>
    <n v="1"/>
    <n v="1"/>
    <m/>
    <m/>
    <m/>
    <m/>
    <m/>
    <m/>
    <m/>
    <m/>
    <m/>
    <m/>
    <m/>
    <m/>
    <m/>
    <m/>
    <m/>
    <m/>
    <m/>
    <m/>
    <m/>
    <m/>
    <n v="1"/>
    <n v="1"/>
    <n v="1"/>
    <n v="1"/>
    <n v="1"/>
    <n v="0"/>
    <n v="0"/>
    <n v="0"/>
    <n v="0"/>
    <n v="0"/>
    <n v="57"/>
    <n v="57"/>
    <n v="57"/>
    <n v="1"/>
    <n v="1"/>
  </r>
  <r>
    <n v="18"/>
    <s v="PPE"/>
    <x v="6"/>
    <n v="13"/>
    <n v="13"/>
    <n v="13"/>
    <n v="1"/>
    <n v="1"/>
    <n v="13"/>
    <n v="13"/>
    <n v="13"/>
    <n v="1"/>
    <n v="1"/>
    <m/>
    <m/>
    <m/>
    <m/>
    <s v=""/>
    <n v="23"/>
    <n v="23"/>
    <n v="23"/>
    <n v="1"/>
    <n v="1"/>
    <m/>
    <m/>
    <m/>
    <m/>
    <m/>
    <m/>
    <m/>
    <m/>
    <m/>
    <m/>
    <m/>
    <m/>
    <m/>
    <m/>
    <m/>
    <m/>
    <m/>
    <m/>
    <m/>
    <m/>
    <n v="1"/>
    <n v="1"/>
    <n v="1"/>
    <n v="1"/>
    <n v="1"/>
    <n v="0"/>
    <n v="0"/>
    <n v="0"/>
    <n v="0"/>
    <n v="0"/>
    <n v="50"/>
    <n v="50"/>
    <n v="50"/>
    <n v="1"/>
    <n v="1"/>
  </r>
  <r>
    <n v="19"/>
    <s v="CAS"/>
    <x v="7"/>
    <n v="25"/>
    <n v="25"/>
    <n v="13"/>
    <n v="1"/>
    <n v="0.52"/>
    <n v="24"/>
    <n v="24"/>
    <n v="4"/>
    <n v="1"/>
    <n v="0.16666666666666666"/>
    <m/>
    <m/>
    <m/>
    <m/>
    <s v=""/>
    <n v="60"/>
    <n v="59"/>
    <n v="58"/>
    <n v="0.98333333333333328"/>
    <n v="0.96666666666666667"/>
    <m/>
    <m/>
    <m/>
    <m/>
    <m/>
    <m/>
    <m/>
    <m/>
    <m/>
    <m/>
    <m/>
    <m/>
    <m/>
    <m/>
    <m/>
    <m/>
    <m/>
    <m/>
    <m/>
    <m/>
    <n v="2"/>
    <n v="2"/>
    <n v="2"/>
    <n v="1"/>
    <n v="1"/>
    <n v="0"/>
    <n v="0"/>
    <n v="0"/>
    <n v="0"/>
    <n v="0"/>
    <n v="111"/>
    <n v="110"/>
    <n v="77"/>
    <n v="0.99099099099099097"/>
    <n v="0.69369369369369371"/>
  </r>
  <r>
    <n v="19"/>
    <s v="PAA"/>
    <x v="8"/>
    <n v="14"/>
    <n v="14"/>
    <n v="5"/>
    <n v="1"/>
    <n v="0.35714285714285715"/>
    <n v="15"/>
    <n v="15"/>
    <n v="0"/>
    <n v="1"/>
    <n v="0"/>
    <m/>
    <m/>
    <m/>
    <m/>
    <m/>
    <n v="53"/>
    <n v="53"/>
    <n v="52"/>
    <n v="1"/>
    <n v="0.98113207547169812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82"/>
    <n v="82"/>
    <n v="57"/>
    <n v="1"/>
    <n v="0.69512195121951215"/>
  </r>
  <r>
    <n v="11"/>
    <s v="Q1"/>
    <x v="9"/>
    <n v="35"/>
    <n v="35"/>
    <n v="35"/>
    <n v="1"/>
    <n v="1"/>
    <n v="30"/>
    <n v="30"/>
    <n v="30"/>
    <n v="1"/>
    <n v="1"/>
    <m/>
    <m/>
    <m/>
    <m/>
    <s v=""/>
    <n v="88"/>
    <n v="88"/>
    <n v="88"/>
    <n v="1"/>
    <n v="1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53"/>
    <n v="153"/>
    <n v="153"/>
    <n v="1"/>
    <n v="1"/>
  </r>
  <r>
    <n v="11"/>
    <s v="Q2"/>
    <x v="10"/>
    <n v="28"/>
    <n v="28"/>
    <n v="28"/>
    <n v="1"/>
    <n v="1"/>
    <n v="20"/>
    <n v="20"/>
    <n v="20"/>
    <n v="1"/>
    <n v="1"/>
    <m/>
    <m/>
    <m/>
    <m/>
    <s v=""/>
    <n v="89"/>
    <n v="89"/>
    <n v="89"/>
    <n v="1"/>
    <n v="1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37"/>
    <n v="137"/>
    <n v="137"/>
    <n v="1"/>
    <n v="1"/>
  </r>
  <r>
    <n v="11"/>
    <s v="Q3"/>
    <x v="11"/>
    <n v="50"/>
    <n v="50"/>
    <n v="50"/>
    <n v="1"/>
    <n v="1"/>
    <n v="36"/>
    <n v="36"/>
    <n v="36"/>
    <n v="1"/>
    <n v="1"/>
    <m/>
    <m/>
    <m/>
    <m/>
    <s v=""/>
    <n v="98"/>
    <n v="98"/>
    <n v="98"/>
    <n v="1"/>
    <n v="1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84"/>
    <n v="184"/>
    <n v="184"/>
    <n v="1"/>
    <n v="1"/>
  </r>
  <r>
    <n v="11"/>
    <s v="Q4"/>
    <x v="12"/>
    <n v="37"/>
    <n v="37"/>
    <n v="37"/>
    <n v="1"/>
    <n v="1"/>
    <n v="31"/>
    <n v="31"/>
    <n v="31"/>
    <n v="1"/>
    <n v="1"/>
    <m/>
    <m/>
    <m/>
    <m/>
    <s v=""/>
    <n v="97"/>
    <n v="97"/>
    <n v="97"/>
    <n v="1"/>
    <n v="1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65"/>
    <n v="165"/>
    <n v="165"/>
    <n v="1"/>
    <n v="1"/>
  </r>
  <r>
    <n v="11"/>
    <s v="JAI"/>
    <x v="13"/>
    <n v="11"/>
    <n v="11"/>
    <n v="5"/>
    <n v="1"/>
    <n v="0.45454545454545453"/>
    <n v="9"/>
    <n v="9"/>
    <n v="9"/>
    <n v="1"/>
    <n v="1"/>
    <m/>
    <m/>
    <m/>
    <m/>
    <s v=""/>
    <n v="25"/>
    <n v="25"/>
    <n v="14"/>
    <n v="1"/>
    <n v="0.56000000000000005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45"/>
    <n v="45"/>
    <n v="28"/>
    <n v="1"/>
    <n v="0.62222222222222223"/>
  </r>
  <r>
    <n v="11"/>
    <s v="SPC EV"/>
    <x v="14"/>
    <n v="0"/>
    <n v="0"/>
    <n v="0"/>
    <n v="0"/>
    <n v="0"/>
    <n v="27"/>
    <n v="27"/>
    <n v="27"/>
    <n v="1"/>
    <n v="1"/>
    <m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7"/>
    <n v="27"/>
    <n v="27"/>
    <n v="1"/>
    <n v="1"/>
  </r>
  <r>
    <n v="11"/>
    <s v="SPC FMT"/>
    <x v="15"/>
    <n v="0"/>
    <n v="0"/>
    <n v="0"/>
    <n v="0"/>
    <n v="0"/>
    <n v="0"/>
    <n v="0"/>
    <n v="0"/>
    <n v="0"/>
    <n v="0"/>
    <m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n v="0"/>
    <n v="0"/>
    <n v="0"/>
    <n v="0"/>
    <n v="0"/>
    <n v="218"/>
    <n v="218"/>
    <n v="218"/>
    <n v="1"/>
    <n v="1"/>
    <n v="218"/>
    <n v="218"/>
    <n v="218"/>
    <n v="1"/>
    <n v="1"/>
  </r>
  <r>
    <n v="11"/>
    <s v="CORE SPC"/>
    <x v="16"/>
    <n v="0"/>
    <n v="0"/>
    <n v="0"/>
    <n v="0"/>
    <n v="0"/>
    <n v="0"/>
    <n v="0"/>
    <n v="0"/>
    <n v="0"/>
    <n v="0"/>
    <m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n v="4"/>
    <n v="4"/>
    <n v="4"/>
    <n v="1"/>
    <n v="1"/>
    <n v="0"/>
    <n v="0"/>
    <n v="0"/>
    <n v="0"/>
    <n v="0"/>
    <n v="4"/>
    <n v="4"/>
    <n v="4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19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36:D338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dataField="1" numFmtId="17" showAll="0"/>
    <pivotField dataField="1" showAll="0"/>
    <pivotField dataField="1" showAll="0"/>
    <pivotField axis="axisRow" showAll="0">
      <items count="2">
        <item x="0"/>
        <item t="default"/>
      </items>
    </pivotField>
  </pivotFields>
  <rowFields count="1">
    <field x="9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PROGRAMADA" fld="6" subtotal="count" baseField="0" baseItem="0"/>
    <dataField name="Contagem de EXECUTADA" fld="7" subtotal="count" baseField="0" baseItem="0"/>
    <dataField name="Contagem de RELATÓRIO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00" applyNumberFormats="0" applyBorderFormats="0" applyFontFormats="0" applyPatternFormats="0" applyAlignmentFormats="0" applyWidthHeightFormats="1" dataCaption="APROVEITAMENTO DE PREVENTIVAS " updatedVersion="6" minRefreshableVersion="3" showCalcMbrs="0" useAutoFormatting="1" itemPrintTitles="1" createdVersion="3" indent="0" outline="1" outlineData="1" multipleFieldFilters="0" chartFormat="804">
  <location ref="A309:F328" firstHeaderRow="1" firstDataRow="2" firstDataCol="1"/>
  <pivotFields count="58">
    <pivotField showAll="0" defaultSubtotal="0"/>
    <pivotField showAll="0" defaultSubtotal="0"/>
    <pivotField axis="axisRow" showAll="0">
      <items count="21">
        <item x="0"/>
        <item x="1"/>
        <item x="2"/>
        <item x="4"/>
        <item x="5"/>
        <item x="6"/>
        <item m="1" x="18"/>
        <item m="1" x="17"/>
        <item x="9"/>
        <item x="10"/>
        <item x="11"/>
        <item x="12"/>
        <item x="13"/>
        <item x="3"/>
        <item x="14"/>
        <item x="16"/>
        <item x="15"/>
        <item m="1" x="19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/>
    <pivotField dataField="1" showAll="0" defaultSubtotal="0"/>
    <pivotField dataField="1" numFmtId="10" showAll="0"/>
    <pivotField dataField="1" numFmtId="1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% Relatórios Entregues" fld="57" baseField="0" baseItem="0"/>
    <dataField name="% de Conclusão" fld="56" baseField="2" baseItem="0" numFmtId="9"/>
    <dataField name="Relatórios Entregues" fld="55" baseField="0" baseItem="0"/>
    <dataField name="Executados" fld="54" baseField="0" baseItem="0"/>
    <dataField name="Programados" fld="53" baseField="0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06">
    <chartFormat chart="371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71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1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1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1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2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2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2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5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5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5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6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6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6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9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9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9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20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0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20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23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3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23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24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4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24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31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1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31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32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2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32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35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5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35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36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6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36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39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9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39" format="3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0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0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0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9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9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9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0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0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0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67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7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67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68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8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68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78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8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8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78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79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9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9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9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79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85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5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5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5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5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86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6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6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6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6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91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1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1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1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91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92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2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2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2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92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97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7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7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7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97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98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8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8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8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98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01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1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1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01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1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02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2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2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02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2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07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7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7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07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7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08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8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8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08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8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09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9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9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09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9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16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6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6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16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16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17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7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17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17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21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1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1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21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21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22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2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2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22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22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27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7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7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27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27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28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8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8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28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28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49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9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9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9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49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50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0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0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0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0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56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6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6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6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6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57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7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7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7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66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6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6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66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66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67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7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67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67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78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8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8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78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78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79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9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9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79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79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00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0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0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0" format="6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00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01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1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1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1" format="6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01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7" cacheId="181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 chartFormat="600">
  <location ref="A183:D237" firstHeaderRow="1" firstDataRow="2" firstDataCol="1" rowPageCount="1" colPageCount="1"/>
  <pivotFields count="10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>
      <items count="85">
        <item m="1" x="65"/>
        <item m="1" x="80"/>
        <item m="1" x="59"/>
        <item m="1" x="63"/>
        <item m="1" x="72"/>
        <item m="1" x="69"/>
        <item m="1" x="67"/>
        <item m="1" x="68"/>
        <item m="1" x="82"/>
        <item m="1" x="79"/>
        <item m="1" x="77"/>
        <item m="1" x="52"/>
        <item m="1" x="66"/>
        <item m="1" x="78"/>
        <item m="1" x="56"/>
        <item m="1" x="55"/>
        <item x="17"/>
        <item m="1" x="57"/>
        <item m="1" x="75"/>
        <item m="1" x="81"/>
        <item m="1" x="76"/>
        <item m="1" x="73"/>
        <item m="1" x="54"/>
        <item m="1" x="61"/>
        <item m="1" x="74"/>
        <item m="1" x="83"/>
        <item m="1" x="53"/>
        <item x="50"/>
        <item x="37"/>
        <item x="38"/>
        <item x="40"/>
        <item x="41"/>
        <item x="42"/>
        <item x="0"/>
        <item x="1"/>
        <item x="2"/>
        <item x="3"/>
        <item x="4"/>
        <item x="5"/>
        <item x="6"/>
        <item x="7"/>
        <item x="8"/>
        <item x="9"/>
        <item x="18"/>
        <item x="20"/>
        <item x="22"/>
        <item x="21"/>
        <item x="23"/>
        <item x="24"/>
        <item x="25"/>
        <item x="26"/>
        <item x="36"/>
        <item x="43"/>
        <item x="46"/>
        <item x="47"/>
        <item x="45"/>
        <item x="44"/>
        <item x="48"/>
        <item x="29"/>
        <item x="30"/>
        <item x="31"/>
        <item x="34"/>
        <item x="10"/>
        <item x="11"/>
        <item x="16"/>
        <item x="19"/>
        <item x="51"/>
        <item x="27"/>
        <item x="28"/>
        <item x="32"/>
        <item x="33"/>
        <item x="35"/>
        <item x="39"/>
        <item x="49"/>
        <item m="1" x="71"/>
        <item m="1" x="62"/>
        <item m="1" x="60"/>
        <item m="1" x="58"/>
        <item m="1" x="64"/>
        <item x="13"/>
        <item x="15"/>
        <item x="14"/>
        <item x="12"/>
        <item m="1" x="70"/>
        <item t="default"/>
      </items>
    </pivotField>
    <pivotField axis="axisPage" dataField="1" multipleItemSelectionAllowed="1" showAll="0" defaultSubtotal="0">
      <items count="14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dataField="1" showAll="0"/>
    <pivotField dataField="1" showAll="0"/>
    <pivotField axis="axisRow" showAll="0">
      <items count="33">
        <item x="14"/>
        <item m="1" x="30"/>
        <item m="1" x="19"/>
        <item m="1" x="20"/>
        <item m="1" x="21"/>
        <item m="1" x="25"/>
        <item m="1" x="26"/>
        <item m="1" x="23"/>
        <item m="1" x="24"/>
        <item m="1" x="31"/>
        <item m="1" x="29"/>
        <item m="1" x="27"/>
        <item m="1" x="15"/>
        <item m="1" x="22"/>
        <item m="1" x="28"/>
        <item m="1" x="17"/>
        <item m="1" x="16"/>
        <item x="0"/>
        <item x="3"/>
        <item x="2"/>
        <item x="1"/>
        <item x="4"/>
        <item x="5"/>
        <item x="6"/>
        <item x="7"/>
        <item m="1" x="18"/>
        <item x="9"/>
        <item x="10"/>
        <item x="11"/>
        <item x="12"/>
        <item x="13"/>
        <item x="8"/>
        <item t="default"/>
      </items>
    </pivotField>
  </pivotFields>
  <rowFields count="2">
    <field x="9"/>
    <field x="5"/>
  </rowFields>
  <rowItems count="53">
    <i>
      <x v="17"/>
    </i>
    <i r="1">
      <x v="33"/>
    </i>
    <i>
      <x v="18"/>
    </i>
    <i r="1">
      <x v="35"/>
    </i>
    <i>
      <x v="19"/>
    </i>
    <i r="1">
      <x v="62"/>
    </i>
    <i>
      <x v="20"/>
    </i>
    <i r="1">
      <x v="63"/>
    </i>
    <i>
      <x v="21"/>
    </i>
    <i r="1">
      <x v="39"/>
    </i>
    <i r="1">
      <x v="40"/>
    </i>
    <i r="1">
      <x v="79"/>
    </i>
    <i r="1">
      <x v="80"/>
    </i>
    <i r="1">
      <x v="81"/>
    </i>
    <i r="1">
      <x v="82"/>
    </i>
    <i>
      <x v="22"/>
    </i>
    <i r="1">
      <x v="64"/>
    </i>
    <i>
      <x v="23"/>
    </i>
    <i r="1">
      <x v="44"/>
    </i>
    <i r="1">
      <x v="45"/>
    </i>
    <i r="1">
      <x v="46"/>
    </i>
    <i r="1">
      <x v="48"/>
    </i>
    <i r="1">
      <x v="50"/>
    </i>
    <i r="1">
      <x v="65"/>
    </i>
    <i r="1">
      <x v="66"/>
    </i>
    <i r="1">
      <x v="67"/>
    </i>
    <i r="1">
      <x v="68"/>
    </i>
    <i>
      <x v="24"/>
    </i>
    <i r="1">
      <x v="43"/>
    </i>
    <i>
      <x v="26"/>
    </i>
    <i r="1">
      <x v="29"/>
    </i>
    <i r="1">
      <x v="30"/>
    </i>
    <i r="1">
      <x v="31"/>
    </i>
    <i r="1">
      <x v="51"/>
    </i>
    <i r="1">
      <x v="72"/>
    </i>
    <i>
      <x v="27"/>
    </i>
    <i r="1">
      <x v="52"/>
    </i>
    <i>
      <x v="28"/>
    </i>
    <i r="1">
      <x v="53"/>
    </i>
    <i r="1">
      <x v="54"/>
    </i>
    <i r="1">
      <x v="55"/>
    </i>
    <i r="1">
      <x v="56"/>
    </i>
    <i r="1">
      <x v="57"/>
    </i>
    <i r="1">
      <x v="73"/>
    </i>
    <i>
      <x v="29"/>
    </i>
    <i r="1">
      <x v="27"/>
    </i>
    <i>
      <x v="30"/>
    </i>
    <i r="1">
      <x v="27"/>
    </i>
    <i>
      <x v="31"/>
    </i>
    <i r="1">
      <x v="69"/>
    </i>
    <i r="1">
      <x v="70"/>
    </i>
    <i r="1">
      <x v="7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Contagem de PROGRAMADA" fld="6" subtotal="count" baseField="11" baseItem="1"/>
    <dataField name="Count of EXECUTADA" fld="7" subtotal="count" baseField="0" baseItem="0"/>
    <dataField name="Count of RELATÓRIO" fld="8" subtotal="count" baseField="0" baseItem="0"/>
  </dataFields>
  <chartFormats count="7">
    <chartFormat chart="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6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6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9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dinâmica13" cacheId="189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615" rowHeaderCaption="Supervisor">
  <location ref="A265:D285" firstHeaderRow="1" firstDataRow="2" firstDataCol="1"/>
  <pivotFields count="15"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>
      <items count="20">
        <item m="1" x="18"/>
        <item x="2"/>
        <item m="1" x="15"/>
        <item m="1" x="16"/>
        <item m="1" x="11"/>
        <item m="1" x="13"/>
        <item m="1" x="14"/>
        <item m="1" x="17"/>
        <item x="5"/>
        <item m="1" x="12"/>
        <item x="6"/>
        <item x="7"/>
        <item x="8"/>
        <item x="9"/>
        <item x="1"/>
        <item x="3"/>
        <item x="4"/>
        <item m="1" x="10"/>
        <item x="0"/>
        <item t="default"/>
      </items>
    </pivotField>
    <pivotField showAll="0"/>
    <pivotField dataField="1" numFmtId="168" showAll="0"/>
    <pivotField dataField="1" showAll="0"/>
    <pivotField dataField="1" showAll="0"/>
    <pivotField axis="axisRow" showAll="0">
      <items count="19">
        <item m="1" x="16"/>
        <item m="1" x="15"/>
        <item m="1" x="14"/>
        <item m="1" x="10"/>
        <item m="1" x="11"/>
        <item m="1" x="12"/>
        <item m="1" x="13"/>
        <item m="1" x="17"/>
        <item m="1" x="9"/>
        <item x="0"/>
        <item x="1"/>
        <item x="2"/>
        <item x="3"/>
        <item x="4"/>
        <item m="1" x="8"/>
        <item x="6"/>
        <item x="7"/>
        <item x="5"/>
        <item t="default"/>
      </items>
    </pivotField>
    <pivotField showAll="0" defaultSubtotal="0"/>
    <pivotField showAll="0"/>
    <pivotField showAll="0" defaultSubtotal="0"/>
  </pivotFields>
  <rowFields count="2">
    <field x="11"/>
    <field x="6"/>
  </rowFields>
  <rowItems count="19">
    <i>
      <x v="9"/>
    </i>
    <i r="1">
      <x v="14"/>
    </i>
    <i r="1">
      <x v="18"/>
    </i>
    <i>
      <x v="10"/>
    </i>
    <i r="1">
      <x v="1"/>
    </i>
    <i>
      <x v="11"/>
    </i>
    <i r="1">
      <x v="15"/>
    </i>
    <i r="1">
      <x v="16"/>
    </i>
    <i>
      <x v="12"/>
    </i>
    <i r="1">
      <x v="8"/>
    </i>
    <i>
      <x v="13"/>
    </i>
    <i r="1">
      <x v="10"/>
    </i>
    <i>
      <x v="15"/>
    </i>
    <i r="1">
      <x v="12"/>
    </i>
    <i>
      <x v="16"/>
    </i>
    <i r="1">
      <x v="13"/>
    </i>
    <i>
      <x v="17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PROGRAMADA" fld="8" subtotal="count" baseField="0" baseItem="0"/>
    <dataField name="Contagem de EXECUTADA" fld="9" subtotal="count" baseField="0" baseItem="0"/>
    <dataField name="Contagem de RELATÓRIO" fld="10" subtotal="count" baseField="0" baseItem="0"/>
  </dataFields>
  <formats count="1">
    <format dxfId="7">
      <pivotArea outline="0" collapsedLevelsAreSubtotals="1" fieldPosition="0"/>
    </format>
  </formats>
  <chartFormats count="316"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9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9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4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4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1" cacheId="194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 chartFormat="620">
  <location ref="A7:D102" firstHeaderRow="1" firstDataRow="2" firstDataCol="1" rowPageCount="1" colPageCount="1"/>
  <pivotFields count="10">
    <pivotField showAll="0" defaultSubtotal="0"/>
    <pivotField showAll="0"/>
    <pivotField showAll="0" defaultSubtotal="0"/>
    <pivotField showAll="0" defaultSubtotal="0"/>
    <pivotField showAll="0" defaultSubtotal="0"/>
    <pivotField axis="axisRow" showAll="0">
      <items count="99">
        <item x="30"/>
        <item x="31"/>
        <item x="53"/>
        <item x="68"/>
        <item x="67"/>
        <item x="66"/>
        <item x="72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9"/>
        <item x="20"/>
        <item x="21"/>
        <item x="22"/>
        <item x="23"/>
        <item x="79"/>
        <item x="28"/>
        <item x="33"/>
        <item x="34"/>
        <item x="35"/>
        <item x="36"/>
        <item x="37"/>
        <item x="38"/>
        <item x="39"/>
        <item x="40"/>
        <item x="42"/>
        <item x="44"/>
        <item x="41"/>
        <item x="43"/>
        <item x="45"/>
        <item x="46"/>
        <item x="47"/>
        <item x="48"/>
        <item x="49"/>
        <item x="50"/>
        <item x="52"/>
        <item x="54"/>
        <item x="55"/>
        <item x="56"/>
        <item x="57"/>
        <item x="60"/>
        <item x="63"/>
        <item x="61"/>
        <item x="64"/>
        <item x="65"/>
        <item x="70"/>
        <item x="13"/>
        <item x="17"/>
        <item x="18"/>
        <item x="24"/>
        <item x="25"/>
        <item x="26"/>
        <item x="27"/>
        <item x="32"/>
        <item x="58"/>
        <item x="59"/>
        <item x="62"/>
        <item x="69"/>
        <item x="71"/>
        <item x="0"/>
        <item x="29"/>
        <item x="73"/>
        <item x="83"/>
        <item x="84"/>
        <item x="86"/>
        <item x="90"/>
        <item x="91"/>
        <item x="92"/>
        <item x="95"/>
        <item x="93"/>
        <item x="74"/>
        <item x="75"/>
        <item x="76"/>
        <item x="77"/>
        <item x="78"/>
        <item x="80"/>
        <item x="81"/>
        <item x="82"/>
        <item x="85"/>
        <item m="1" x="97"/>
        <item x="88"/>
        <item x="89"/>
        <item x="96"/>
        <item x="94"/>
        <item x="87"/>
        <item t="default"/>
      </items>
    </pivotField>
    <pivotField axis="axisPage" dataField="1" multipleItemSelectionAllowed="1" showAll="0">
      <items count="7">
        <item h="1" x="1"/>
        <item x="0"/>
        <item h="1" x="2"/>
        <item h="1" x="3"/>
        <item h="1" x="4"/>
        <item h="1" x="5"/>
        <item t="default"/>
      </items>
    </pivotField>
    <pivotField dataField="1" showAll="0"/>
    <pivotField dataField="1" showAll="0" defaultSubtotal="0"/>
    <pivotField axis="axisRow" showAll="0">
      <items count="17">
        <item m="1" x="15"/>
        <item x="3"/>
        <item x="1"/>
        <item x="2"/>
        <item x="4"/>
        <item x="5"/>
        <item x="6"/>
        <item x="7"/>
        <item x="0"/>
        <item x="9"/>
        <item x="10"/>
        <item x="11"/>
        <item x="12"/>
        <item x="13"/>
        <item x="8"/>
        <item x="14"/>
        <item t="default"/>
      </items>
    </pivotField>
  </pivotFields>
  <rowFields count="2">
    <field x="9"/>
    <field x="5"/>
  </rowFields>
  <rowItems count="94">
    <i>
      <x v="1"/>
    </i>
    <i r="1">
      <x v="16"/>
    </i>
    <i r="1">
      <x v="17"/>
    </i>
    <i r="1">
      <x v="74"/>
    </i>
    <i r="1">
      <x v="76"/>
    </i>
    <i>
      <x v="2"/>
    </i>
    <i r="1">
      <x v="8"/>
    </i>
    <i r="1">
      <x v="10"/>
    </i>
    <i r="1">
      <x v="14"/>
    </i>
    <i>
      <x v="3"/>
    </i>
    <i r="1">
      <x v="9"/>
    </i>
    <i r="1">
      <x v="12"/>
    </i>
    <i r="1">
      <x v="13"/>
    </i>
    <i r="1">
      <x v="18"/>
    </i>
    <i r="1">
      <x v="19"/>
    </i>
    <i r="1">
      <x v="24"/>
    </i>
    <i r="1">
      <x v="75"/>
    </i>
    <i>
      <x v="4"/>
    </i>
    <i r="1">
      <x v="18"/>
    </i>
    <i r="1">
      <x v="19"/>
    </i>
    <i r="1">
      <x v="22"/>
    </i>
    <i r="1">
      <x v="28"/>
    </i>
    <i>
      <x v="5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7"/>
    </i>
    <i>
      <x v="6"/>
    </i>
    <i r="1">
      <x v="20"/>
    </i>
    <i>
      <x v="7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78"/>
    </i>
    <i>
      <x v="8"/>
    </i>
    <i r="1">
      <x/>
    </i>
    <i r="1">
      <x v="1"/>
    </i>
    <i r="1">
      <x v="29"/>
    </i>
    <i r="1">
      <x v="72"/>
    </i>
    <i r="1">
      <x v="73"/>
    </i>
    <i r="1">
      <x v="77"/>
    </i>
    <i r="1">
      <x v="93"/>
    </i>
    <i r="1">
      <x v="94"/>
    </i>
    <i>
      <x v="9"/>
    </i>
    <i r="1">
      <x v="7"/>
    </i>
    <i r="1">
      <x v="43"/>
    </i>
    <i r="1">
      <x v="44"/>
    </i>
    <i r="1">
      <x v="45"/>
    </i>
    <i r="1">
      <x v="46"/>
    </i>
    <i r="1">
      <x v="47"/>
    </i>
    <i r="1">
      <x v="48"/>
    </i>
    <i>
      <x v="10"/>
    </i>
    <i r="1">
      <x v="2"/>
    </i>
    <i r="1">
      <x v="49"/>
    </i>
    <i r="1">
      <x v="50"/>
    </i>
    <i r="1">
      <x v="51"/>
    </i>
    <i r="1">
      <x v="52"/>
    </i>
    <i>
      <x v="11"/>
    </i>
    <i r="1">
      <x v="53"/>
    </i>
    <i r="1">
      <x v="54"/>
    </i>
    <i r="1">
      <x v="55"/>
    </i>
    <i r="1">
      <x v="56"/>
    </i>
    <i r="1">
      <x v="57"/>
    </i>
    <i r="1">
      <x v="68"/>
    </i>
    <i>
      <x v="14"/>
    </i>
    <i r="1">
      <x v="38"/>
    </i>
    <i r="1">
      <x v="39"/>
    </i>
    <i r="1">
      <x v="40"/>
    </i>
    <i r="1">
      <x v="42"/>
    </i>
    <i r="1">
      <x v="79"/>
    </i>
    <i r="1">
      <x v="80"/>
    </i>
    <i>
      <x v="15"/>
    </i>
    <i r="1">
      <x v="3"/>
    </i>
    <i r="1">
      <x v="4"/>
    </i>
    <i r="1">
      <x v="5"/>
    </i>
    <i r="1">
      <x v="6"/>
    </i>
    <i r="1">
      <x v="58"/>
    </i>
    <i r="1">
      <x v="70"/>
    </i>
    <i r="1">
      <x v="71"/>
    </i>
    <i r="1">
      <x v="81"/>
    </i>
    <i r="1">
      <x v="82"/>
    </i>
    <i r="1">
      <x v="9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Count of PROGRAMADA" fld="6" subtotal="count" baseField="0" baseItem="0"/>
    <dataField name="Count of EXECUTADA" fld="7" subtotal="count" baseField="0" baseItem="0"/>
    <dataField name="Contagem de RELATÓRIO" fld="8" subtotal="count" baseField="0" baseItem="0"/>
  </dataFields>
  <formats count="2">
    <format dxfId="5">
      <pivotArea outline="0" collapsedLevelsAreSubtotals="1" fieldPosition="0"/>
    </format>
    <format dxfId="6">
      <pivotArea outline="0" collapsedLevelsAreSubtotals="1" fieldPosition="0"/>
    </format>
  </formats>
  <chartFormats count="8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9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79"/>
          </reference>
          <reference field="9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4" cacheId="185" applyNumberFormats="0" applyBorderFormats="0" applyFontFormats="0" applyPatternFormats="0" applyAlignmentFormats="0" applyWidthHeightFormats="1" dataCaption="PREVENTIVAS - ESTRUTURAL TORRE" updatedVersion="6" minRefreshableVersion="3" showCalcMbrs="0" useAutoFormatting="1" itemPrintTitles="1" createdVersion="3" indent="0" outline="1" outlineData="1" multipleFieldFilters="0" chartFormat="616">
  <location ref="A140:D156" firstHeaderRow="1" firstDataRow="2" firstDataCol="1" rowPageCount="1" colPageCount="1"/>
  <pivotFields count="10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dataField="1" multipleItemSelectionAllowed="1" showAll="0">
      <items count="13"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0"/>
        <item t="default"/>
      </items>
    </pivotField>
    <pivotField dataField="1" showAll="0"/>
    <pivotField dataField="1" showAll="0" defaultSubtotal="0"/>
    <pivotField axis="axisRow" showAll="0">
      <items count="36">
        <item m="1" x="33"/>
        <item m="1" x="21"/>
        <item m="1" x="22"/>
        <item m="1" x="23"/>
        <item m="1" x="28"/>
        <item m="1" x="29"/>
        <item m="1" x="25"/>
        <item m="1" x="27"/>
        <item m="1" x="34"/>
        <item m="1" x="32"/>
        <item m="1" x="30"/>
        <item m="1" x="17"/>
        <item m="1" x="31"/>
        <item m="1" x="19"/>
        <item m="1" x="24"/>
        <item m="1" x="18"/>
        <item m="1" x="16"/>
        <item m="1" x="26"/>
        <item x="0"/>
        <item x="1"/>
        <item x="2"/>
        <item x="3"/>
        <item x="4"/>
        <item x="5"/>
        <item x="7"/>
        <item x="8"/>
        <item m="1" x="20"/>
        <item x="10"/>
        <item x="11"/>
        <item x="12"/>
        <item x="13"/>
        <item x="14"/>
        <item x="9"/>
        <item x="6"/>
        <item x="15"/>
        <item t="default"/>
      </items>
    </pivotField>
  </pivotFields>
  <rowFields count="1">
    <field x="9"/>
  </rowFields>
  <rowItems count="15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Count of PROGRAMADA" fld="6" subtotal="count" baseField="0" baseItem="0"/>
    <dataField name="Count of EXECUTADA" fld="7" subtotal="count" baseField="0" baseItem="0"/>
    <dataField name="Contagem de RELATÓRIO" fld="8" subtotal="count" baseField="0" baseItem="0"/>
  </dataFields>
  <chartFormats count="1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6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6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6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7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7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7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2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2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2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BH3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3" sqref="G13"/>
    </sheetView>
  </sheetViews>
  <sheetFormatPr defaultRowHeight="11.25"/>
  <cols>
    <col min="1" max="1" width="10.5703125" style="141" bestFit="1" customWidth="1"/>
    <col min="2" max="2" width="10.5703125" style="141" customWidth="1"/>
    <col min="3" max="3" width="30.28515625" style="24" bestFit="1" customWidth="1"/>
    <col min="4" max="4" width="7.42578125" style="24" customWidth="1"/>
    <col min="5" max="5" width="3.85546875" style="24" customWidth="1"/>
    <col min="6" max="6" width="5.85546875" style="24" customWidth="1"/>
    <col min="7" max="8" width="8.140625" style="24" customWidth="1"/>
    <col min="9" max="9" width="4.7109375" style="24" customWidth="1"/>
    <col min="10" max="10" width="8.7109375" style="24" customWidth="1"/>
    <col min="11" max="11" width="4" style="24" customWidth="1"/>
    <col min="12" max="13" width="8.140625" style="24" customWidth="1"/>
    <col min="14" max="14" width="7.42578125" style="24" hidden="1" customWidth="1"/>
    <col min="15" max="16" width="8.7109375" style="24" hidden="1" customWidth="1"/>
    <col min="17" max="18" width="8.140625" style="24" hidden="1" customWidth="1"/>
    <col min="19" max="19" width="4.42578125" style="24" bestFit="1" customWidth="1"/>
    <col min="20" max="20" width="8.7109375" style="24" bestFit="1" customWidth="1"/>
    <col min="21" max="21" width="4" style="24" bestFit="1" customWidth="1"/>
    <col min="22" max="23" width="8.140625" style="24" bestFit="1" customWidth="1"/>
    <col min="24" max="24" width="5.85546875" style="24" hidden="1" customWidth="1"/>
    <col min="25" max="25" width="3.140625" style="24" hidden="1" customWidth="1"/>
    <col min="26" max="26" width="8.7109375" style="24" hidden="1" customWidth="1"/>
    <col min="27" max="33" width="8.140625" style="24" hidden="1" customWidth="1"/>
    <col min="34" max="34" width="5.85546875" style="24" hidden="1" customWidth="1"/>
    <col min="35" max="35" width="3.140625" style="24" hidden="1" customWidth="1"/>
    <col min="36" max="36" width="4" style="24" hidden="1" customWidth="1"/>
    <col min="37" max="38" width="8.140625" style="24" hidden="1" customWidth="1"/>
    <col min="39" max="39" width="3.28515625" style="24" hidden="1" customWidth="1"/>
    <col min="40" max="40" width="3.140625" style="24" hidden="1" customWidth="1"/>
    <col min="41" max="41" width="4" style="24" hidden="1" customWidth="1"/>
    <col min="42" max="42" width="8.140625" style="24" hidden="1" customWidth="1"/>
    <col min="43" max="43" width="6.140625" style="24" hidden="1" customWidth="1"/>
    <col min="44" max="44" width="3.28515625" style="24" bestFit="1" customWidth="1"/>
    <col min="45" max="46" width="8.7109375" style="24" bestFit="1" customWidth="1"/>
    <col min="47" max="52" width="9.85546875" style="24" customWidth="1"/>
    <col min="53" max="53" width="6" style="24" bestFit="1" customWidth="1"/>
    <col min="54" max="54" width="15.28515625" style="24" bestFit="1" customWidth="1"/>
    <col min="55" max="55" width="12.42578125" style="24" bestFit="1" customWidth="1"/>
    <col min="56" max="56" width="10.85546875" style="24" bestFit="1" customWidth="1"/>
    <col min="57" max="57" width="14.5703125" style="24" bestFit="1" customWidth="1"/>
    <col min="58" max="58" width="8.140625" style="24" bestFit="1" customWidth="1"/>
    <col min="59" max="16384" width="9.140625" style="24"/>
  </cols>
  <sheetData>
    <row r="1" spans="1:60" s="133" customFormat="1" ht="12" thickBot="1">
      <c r="A1" s="207" t="s">
        <v>4792</v>
      </c>
      <c r="B1" s="208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10"/>
    </row>
    <row r="2" spans="1:60" s="133" customFormat="1" ht="15" customHeight="1">
      <c r="A2" s="134"/>
      <c r="B2" s="135"/>
      <c r="C2" s="136"/>
      <c r="D2" s="211" t="s">
        <v>76</v>
      </c>
      <c r="E2" s="211"/>
      <c r="F2" s="211"/>
      <c r="G2" s="211"/>
      <c r="H2" s="212"/>
      <c r="I2" s="213" t="s">
        <v>4828</v>
      </c>
      <c r="J2" s="211"/>
      <c r="K2" s="211"/>
      <c r="L2" s="211"/>
      <c r="M2" s="214"/>
      <c r="N2" s="215" t="s">
        <v>14</v>
      </c>
      <c r="O2" s="211"/>
      <c r="P2" s="211"/>
      <c r="Q2" s="211"/>
      <c r="R2" s="211"/>
      <c r="S2" s="211" t="s">
        <v>80</v>
      </c>
      <c r="T2" s="211"/>
      <c r="U2" s="211"/>
      <c r="V2" s="211"/>
      <c r="W2" s="211"/>
      <c r="X2" s="211" t="s">
        <v>13</v>
      </c>
      <c r="Y2" s="211"/>
      <c r="Z2" s="211"/>
      <c r="AA2" s="211"/>
      <c r="AB2" s="211"/>
      <c r="AC2" s="211" t="s">
        <v>89</v>
      </c>
      <c r="AD2" s="211"/>
      <c r="AE2" s="211"/>
      <c r="AF2" s="211"/>
      <c r="AG2" s="211"/>
      <c r="AH2" s="211" t="s">
        <v>10</v>
      </c>
      <c r="AI2" s="211"/>
      <c r="AJ2" s="211"/>
      <c r="AK2" s="211"/>
      <c r="AL2" s="211"/>
      <c r="AM2" s="211" t="s">
        <v>79</v>
      </c>
      <c r="AN2" s="211"/>
      <c r="AO2" s="211"/>
      <c r="AP2" s="211"/>
      <c r="AQ2" s="211"/>
      <c r="AR2" s="211" t="s">
        <v>78</v>
      </c>
      <c r="AS2" s="211"/>
      <c r="AT2" s="211"/>
      <c r="AU2" s="211"/>
      <c r="AV2" s="211"/>
      <c r="AW2" s="212" t="s">
        <v>4984</v>
      </c>
      <c r="AX2" s="216"/>
      <c r="AY2" s="216"/>
      <c r="AZ2" s="216"/>
      <c r="BA2" s="215"/>
      <c r="BB2" s="211" t="s">
        <v>15</v>
      </c>
      <c r="BC2" s="211"/>
      <c r="BD2" s="211"/>
      <c r="BE2" s="211"/>
      <c r="BF2" s="214"/>
    </row>
    <row r="3" spans="1:60" s="133" customFormat="1">
      <c r="A3" s="146" t="s">
        <v>69</v>
      </c>
      <c r="B3" s="95" t="s">
        <v>49</v>
      </c>
      <c r="C3" s="95" t="s">
        <v>39</v>
      </c>
      <c r="D3" s="147" t="s">
        <v>16</v>
      </c>
      <c r="E3" s="147" t="s">
        <v>17</v>
      </c>
      <c r="F3" s="95" t="s">
        <v>18</v>
      </c>
      <c r="G3" s="147" t="s">
        <v>19</v>
      </c>
      <c r="H3" s="148" t="s">
        <v>20</v>
      </c>
      <c r="I3" s="149" t="s">
        <v>16</v>
      </c>
      <c r="J3" s="147" t="s">
        <v>17</v>
      </c>
      <c r="K3" s="95" t="s">
        <v>18</v>
      </c>
      <c r="L3" s="147" t="s">
        <v>19</v>
      </c>
      <c r="M3" s="150" t="s">
        <v>20</v>
      </c>
      <c r="N3" s="151" t="s">
        <v>16</v>
      </c>
      <c r="O3" s="147" t="s">
        <v>17</v>
      </c>
      <c r="P3" s="95" t="s">
        <v>18</v>
      </c>
      <c r="Q3" s="147" t="s">
        <v>19</v>
      </c>
      <c r="R3" s="147" t="s">
        <v>20</v>
      </c>
      <c r="S3" s="147" t="s">
        <v>16</v>
      </c>
      <c r="T3" s="147" t="s">
        <v>17</v>
      </c>
      <c r="U3" s="95" t="s">
        <v>18</v>
      </c>
      <c r="V3" s="147" t="s">
        <v>19</v>
      </c>
      <c r="W3" s="147" t="s">
        <v>20</v>
      </c>
      <c r="X3" s="147" t="s">
        <v>16</v>
      </c>
      <c r="Y3" s="147" t="s">
        <v>17</v>
      </c>
      <c r="Z3" s="95" t="s">
        <v>18</v>
      </c>
      <c r="AA3" s="147" t="s">
        <v>19</v>
      </c>
      <c r="AB3" s="147" t="s">
        <v>20</v>
      </c>
      <c r="AC3" s="147" t="s">
        <v>16</v>
      </c>
      <c r="AD3" s="147" t="s">
        <v>17</v>
      </c>
      <c r="AE3" s="95" t="s">
        <v>18</v>
      </c>
      <c r="AF3" s="147" t="s">
        <v>19</v>
      </c>
      <c r="AG3" s="147" t="s">
        <v>20</v>
      </c>
      <c r="AH3" s="147" t="s">
        <v>16</v>
      </c>
      <c r="AI3" s="147" t="s">
        <v>17</v>
      </c>
      <c r="AJ3" s="95" t="s">
        <v>18</v>
      </c>
      <c r="AK3" s="147" t="s">
        <v>19</v>
      </c>
      <c r="AL3" s="147" t="s">
        <v>20</v>
      </c>
      <c r="AM3" s="147" t="s">
        <v>16</v>
      </c>
      <c r="AN3" s="147" t="s">
        <v>17</v>
      </c>
      <c r="AO3" s="95" t="s">
        <v>18</v>
      </c>
      <c r="AP3" s="147" t="s">
        <v>19</v>
      </c>
      <c r="AQ3" s="147" t="s">
        <v>20</v>
      </c>
      <c r="AR3" s="147" t="s">
        <v>16</v>
      </c>
      <c r="AS3" s="147" t="s">
        <v>17</v>
      </c>
      <c r="AT3" s="95" t="s">
        <v>18</v>
      </c>
      <c r="AU3" s="147" t="s">
        <v>19</v>
      </c>
      <c r="AV3" s="147" t="s">
        <v>20</v>
      </c>
      <c r="AW3" s="147" t="s">
        <v>16</v>
      </c>
      <c r="AX3" s="147" t="s">
        <v>17</v>
      </c>
      <c r="AY3" s="95" t="s">
        <v>18</v>
      </c>
      <c r="AZ3" s="147" t="s">
        <v>19</v>
      </c>
      <c r="BA3" s="147" t="s">
        <v>20</v>
      </c>
      <c r="BB3" s="147" t="s">
        <v>41</v>
      </c>
      <c r="BC3" s="147" t="s">
        <v>42</v>
      </c>
      <c r="BD3" s="152" t="s">
        <v>4932</v>
      </c>
      <c r="BE3" s="147" t="s">
        <v>43</v>
      </c>
      <c r="BF3" s="153" t="s">
        <v>44</v>
      </c>
    </row>
    <row r="4" spans="1:60">
      <c r="A4" s="158">
        <v>12</v>
      </c>
      <c r="B4" s="47" t="s">
        <v>75</v>
      </c>
      <c r="C4" s="130" t="s">
        <v>4890</v>
      </c>
      <c r="D4" s="30">
        <f>COUNTIF('BTS-TX'!E$4:E$4199,"SJC")</f>
        <v>26</v>
      </c>
      <c r="E4" s="30">
        <f>COUNTIFS('BTS-TX'!$E$4:$E$4199,"SJC",'BTS-TX'!$H$4:$H$4199,"&lt;&gt;")</f>
        <v>26</v>
      </c>
      <c r="F4" s="30">
        <f>COUNTIFS('BTS-TX'!$E$4:$E$4199,"SJC",'BTS-TX'!$I$4:$I$4199,"&lt;&gt;")</f>
        <v>26</v>
      </c>
      <c r="G4" s="138">
        <f t="shared" ref="G4:G17" si="0">IF(D4=0,"",(E4/D4))</f>
        <v>1</v>
      </c>
      <c r="H4" s="159">
        <f t="shared" ref="H4:H17" si="1">IF(D4=0,"",(F4/D4))</f>
        <v>1</v>
      </c>
      <c r="I4" s="30">
        <f>COUNTIF('Estrutural Torre'!E$4:E$4499,"SJC")</f>
        <v>24</v>
      </c>
      <c r="J4" s="30">
        <f>COUNTIFS('Estrutural Torre'!E$4:E$4499,"SJC",'Estrutural Torre'!H$4:H$4499,"&lt;&gt;")</f>
        <v>24</v>
      </c>
      <c r="K4" s="30">
        <f>COUNTIFS('Estrutural Torre'!$E$4:$E$4199,"SJC",'Estrutural Torre'!$I$4:$I$4199,"&lt;&gt;")</f>
        <v>24</v>
      </c>
      <c r="L4" s="159">
        <f>IF(I4=0,"",(J4/I4))</f>
        <v>1</v>
      </c>
      <c r="M4" s="159">
        <f>IF(I4=0,"",(K4/I4))</f>
        <v>1</v>
      </c>
      <c r="N4" s="30"/>
      <c r="O4" s="30"/>
      <c r="P4" s="30"/>
      <c r="Q4" s="138"/>
      <c r="R4" s="138" t="str">
        <f>IF(N4=0,"",(P4/N4))</f>
        <v/>
      </c>
      <c r="S4" s="30">
        <f>COUNTIF(Infra!E$4:E$4997,"SJC")</f>
        <v>67</v>
      </c>
      <c r="T4" s="30">
        <f>COUNTIFS(Infra!E$4:E$4997,"SJC",Infra!H$4:H$4997,"&lt;&gt;")</f>
        <v>67</v>
      </c>
      <c r="U4" s="30">
        <f>COUNTIFS(Infra!E$4:E$4997,"SJC",Infra!I$4:I$4997,"&lt;&gt;")</f>
        <v>67</v>
      </c>
      <c r="V4" s="138">
        <f t="shared" ref="V4:V17" si="2">IF(S4=0,"",(T4/S4))</f>
        <v>1</v>
      </c>
      <c r="W4" s="138">
        <f t="shared" ref="W4:W17" si="3">IF(S4=0,"",(U4/S4))</f>
        <v>1</v>
      </c>
      <c r="X4" s="30"/>
      <c r="Y4" s="30"/>
      <c r="Z4" s="30"/>
      <c r="AA4" s="138"/>
      <c r="AB4" s="139"/>
      <c r="AC4" s="30"/>
      <c r="AD4" s="30"/>
      <c r="AE4" s="30"/>
      <c r="AF4" s="138"/>
      <c r="AG4" s="139"/>
      <c r="AH4" s="30"/>
      <c r="AI4" s="30"/>
      <c r="AJ4" s="30"/>
      <c r="AK4" s="139"/>
      <c r="AL4" s="139"/>
      <c r="AM4" s="30"/>
      <c r="AN4" s="30"/>
      <c r="AO4" s="30"/>
      <c r="AP4" s="139"/>
      <c r="AQ4" s="139"/>
      <c r="AR4" s="30">
        <f>COUNTIF(CCCs!C$3:F$100,"SJC")</f>
        <v>2</v>
      </c>
      <c r="AS4" s="30">
        <f>COUNTIFS(CCCs!F$3:F$100,"SJC",CCCs!J$3:J$100,"&lt;&gt;")</f>
        <v>2</v>
      </c>
      <c r="AT4" s="30">
        <f>COUNTIFS(CCCs!F$3:F$100,"SJC",CCCs!K$3:K$100,"&lt;&gt;")</f>
        <v>2</v>
      </c>
      <c r="AU4" s="139">
        <f t="shared" ref="AU4:AU11" si="4">IF(AR4=0,"",(AS4/AR4))</f>
        <v>1</v>
      </c>
      <c r="AV4" s="139">
        <f t="shared" ref="AV4:AV11" si="5">IF(AR4=0,"",(AT4/AR4))</f>
        <v>1</v>
      </c>
      <c r="AW4" s="30">
        <v>0</v>
      </c>
      <c r="AX4" s="30">
        <v>0</v>
      </c>
      <c r="AY4" s="30">
        <v>0</v>
      </c>
      <c r="AZ4" s="139">
        <v>0</v>
      </c>
      <c r="BA4" s="139">
        <v>0</v>
      </c>
      <c r="BB4" s="30">
        <f t="shared" ref="BB4:BB19" si="6">D4+I4+N4+S4+X4+AC4+AH4+AM4+AR4+AW4</f>
        <v>119</v>
      </c>
      <c r="BC4" s="30">
        <f t="shared" ref="BC4:BC19" si="7">E4+J4+O4+T4+Y4+AD4+AI4+AN4+AS4+AX4</f>
        <v>119</v>
      </c>
      <c r="BD4" s="160">
        <f>F4+K4+P4+U4+AT4</f>
        <v>119</v>
      </c>
      <c r="BE4" s="137">
        <f t="shared" ref="BE4:BE18" si="8">BC4/BB4</f>
        <v>1</v>
      </c>
      <c r="BF4" s="137">
        <f>BD4/BB4</f>
        <v>1</v>
      </c>
      <c r="BH4" s="133"/>
    </row>
    <row r="5" spans="1:60">
      <c r="A5" s="158">
        <v>13</v>
      </c>
      <c r="B5" s="47" t="s">
        <v>450</v>
      </c>
      <c r="C5" s="130" t="s">
        <v>4895</v>
      </c>
      <c r="D5" s="30">
        <f>COUNTIF('BTS-TX'!E$4:E$4499,"STS")</f>
        <v>28</v>
      </c>
      <c r="E5" s="30">
        <f>COUNTIFS('BTS-TX'!E$4:E$4499,"STS",'BTS-TX'!H$4:H$4499,"&lt;&gt;")</f>
        <v>28</v>
      </c>
      <c r="F5" s="30">
        <f>COUNTIFS('BTS-TX'!$E$4:$E$4499,"STS",'BTS-TX'!$I$4:$I$4499,"&lt;&gt;")</f>
        <v>26</v>
      </c>
      <c r="G5" s="138">
        <f t="shared" si="0"/>
        <v>1</v>
      </c>
      <c r="H5" s="159">
        <f t="shared" si="1"/>
        <v>0.9285714285714286</v>
      </c>
      <c r="I5" s="30">
        <f>COUNTIF('Estrutural Torre'!E$4:E$4499,"STS")</f>
        <v>26</v>
      </c>
      <c r="J5" s="30">
        <f>COUNTIFS('Estrutural Torre'!E$4:E$4499,"STS",'Estrutural Torre'!H$4:H$4499,"&lt;&gt;")</f>
        <v>26</v>
      </c>
      <c r="K5" s="30">
        <f>COUNTIFS('Estrutural Torre'!$E$4:$E$4199,"STS",'Estrutural Torre'!$I$4:$I$4199,"&lt;&gt;")</f>
        <v>0</v>
      </c>
      <c r="L5" s="159">
        <f t="shared" ref="L5:L18" si="9">IF(I5=0,"",(J5/I5))</f>
        <v>1</v>
      </c>
      <c r="M5" s="159">
        <f t="shared" ref="M5:M18" si="10">IF(I5=0,"",(K5/I5))</f>
        <v>0</v>
      </c>
      <c r="N5" s="30"/>
      <c r="O5" s="30"/>
      <c r="P5" s="30"/>
      <c r="Q5" s="138"/>
      <c r="R5" s="138" t="str">
        <f t="shared" ref="R5:R17" si="11">IF(N5=0,"",(P5/N5))</f>
        <v/>
      </c>
      <c r="S5" s="30">
        <f>COUNTIF(Infra!E$4:E$4997,"STS")</f>
        <v>54</v>
      </c>
      <c r="T5" s="30">
        <f>COUNTIFS(Infra!E$4:E$4997,"STS",Infra!H$4:H$4997,"&lt;&gt;")</f>
        <v>53</v>
      </c>
      <c r="U5" s="30">
        <f>COUNTIFS(Infra!E$4:E$4997,"STS",Infra!I$4:I$4997,"&lt;&gt;")</f>
        <v>53</v>
      </c>
      <c r="V5" s="138">
        <f t="shared" si="2"/>
        <v>0.98148148148148151</v>
      </c>
      <c r="W5" s="138">
        <f t="shared" si="3"/>
        <v>0.98148148148148151</v>
      </c>
      <c r="X5" s="30"/>
      <c r="Y5" s="30"/>
      <c r="Z5" s="30"/>
      <c r="AA5" s="138"/>
      <c r="AB5" s="139"/>
      <c r="AC5" s="30"/>
      <c r="AD5" s="30"/>
      <c r="AE5" s="30"/>
      <c r="AF5" s="138"/>
      <c r="AG5" s="139"/>
      <c r="AH5" s="30"/>
      <c r="AI5" s="30"/>
      <c r="AJ5" s="30"/>
      <c r="AK5" s="139"/>
      <c r="AL5" s="139"/>
      <c r="AM5" s="30"/>
      <c r="AN5" s="30"/>
      <c r="AO5" s="30"/>
      <c r="AP5" s="139"/>
      <c r="AQ5" s="139"/>
      <c r="AR5" s="30">
        <v>0</v>
      </c>
      <c r="AS5" s="30">
        <v>0</v>
      </c>
      <c r="AT5" s="30">
        <v>0</v>
      </c>
      <c r="AU5" s="139">
        <v>0</v>
      </c>
      <c r="AV5" s="139">
        <v>0</v>
      </c>
      <c r="AW5" s="30">
        <v>0</v>
      </c>
      <c r="AX5" s="30">
        <v>0</v>
      </c>
      <c r="AY5" s="30">
        <v>0</v>
      </c>
      <c r="AZ5" s="139">
        <v>0</v>
      </c>
      <c r="BA5" s="139">
        <v>0</v>
      </c>
      <c r="BB5" s="30">
        <f t="shared" si="6"/>
        <v>108</v>
      </c>
      <c r="BC5" s="30">
        <f t="shared" si="7"/>
        <v>107</v>
      </c>
      <c r="BD5" s="160">
        <f t="shared" ref="BD5:BD20" si="12">F5+K5+P5+U5+Z5+AE5+AJ5+AO5+AT5+AY5</f>
        <v>79</v>
      </c>
      <c r="BE5" s="137">
        <f t="shared" si="8"/>
        <v>0.9907407407407407</v>
      </c>
      <c r="BF5" s="137">
        <f t="shared" ref="BF5:BF18" si="13">BD5/BB5</f>
        <v>0.73148148148148151</v>
      </c>
    </row>
    <row r="6" spans="1:60">
      <c r="A6" s="158">
        <v>14</v>
      </c>
      <c r="B6" s="47" t="s">
        <v>71</v>
      </c>
      <c r="C6" s="130" t="s">
        <v>4897</v>
      </c>
      <c r="D6" s="30">
        <f>COUNTIF('BTS-TX'!E$4:E$4499,"BRU")</f>
        <v>15</v>
      </c>
      <c r="E6" s="30">
        <f>COUNTIFS('BTS-TX'!E$4:E$4499,"BRU",'BTS-TX'!H$4:H$4499,"&lt;&gt;")</f>
        <v>15</v>
      </c>
      <c r="F6" s="30">
        <f>COUNTIFS('BTS-TX'!$E$4:$E$4499,"BRU",'BTS-TX'!$I$4:$I$4499,"&lt;&gt;")</f>
        <v>15</v>
      </c>
      <c r="G6" s="138">
        <f t="shared" si="0"/>
        <v>1</v>
      </c>
      <c r="H6" s="159">
        <f t="shared" si="1"/>
        <v>1</v>
      </c>
      <c r="I6" s="30">
        <f>COUNTIF('Estrutural Torre'!E$4:E$4499,"BRU")</f>
        <v>15</v>
      </c>
      <c r="J6" s="30">
        <f>COUNTIFS('Estrutural Torre'!E$4:E$4499,"BRU",'Estrutural Torre'!H$4:H$4499,"&lt;&gt;")</f>
        <v>15</v>
      </c>
      <c r="K6" s="30">
        <f>COUNTIFS('Estrutural Torre'!$E$4:$E$4199,"BRU",'Estrutural Torre'!$I$4:$I$4199,"&lt;&gt;")</f>
        <v>15</v>
      </c>
      <c r="L6" s="159">
        <f t="shared" si="9"/>
        <v>1</v>
      </c>
      <c r="M6" s="159">
        <f t="shared" si="10"/>
        <v>1</v>
      </c>
      <c r="N6" s="30"/>
      <c r="O6" s="30"/>
      <c r="P6" s="30"/>
      <c r="Q6" s="138"/>
      <c r="R6" s="138" t="str">
        <f t="shared" si="11"/>
        <v/>
      </c>
      <c r="S6" s="30">
        <f>COUNTIF(Infra!E$4:E$4997,"BRU")</f>
        <v>41</v>
      </c>
      <c r="T6" s="30">
        <f>COUNTIFS(Infra!E$4:E$4997,"BRU",Infra!H$4:H$4997,"&lt;&gt;")</f>
        <v>41</v>
      </c>
      <c r="U6" s="30">
        <f>COUNTIFS(Infra!E$4:E$4997,"BRU",Infra!I$4:I$4997,"&lt;&gt;")</f>
        <v>41</v>
      </c>
      <c r="V6" s="138">
        <f t="shared" si="2"/>
        <v>1</v>
      </c>
      <c r="W6" s="138">
        <f t="shared" si="3"/>
        <v>1</v>
      </c>
      <c r="X6" s="30"/>
      <c r="Y6" s="30"/>
      <c r="Z6" s="30"/>
      <c r="AA6" s="138"/>
      <c r="AB6" s="139"/>
      <c r="AC6" s="30"/>
      <c r="AD6" s="30"/>
      <c r="AE6" s="30"/>
      <c r="AF6" s="138"/>
      <c r="AG6" s="139"/>
      <c r="AH6" s="30"/>
      <c r="AI6" s="30"/>
      <c r="AJ6" s="30"/>
      <c r="AK6" s="139"/>
      <c r="AL6" s="139"/>
      <c r="AM6" s="30"/>
      <c r="AN6" s="30"/>
      <c r="AO6" s="30"/>
      <c r="AP6" s="139"/>
      <c r="AQ6" s="139"/>
      <c r="AR6" s="30">
        <f>COUNTIF(CCCs!C$3:F$100,"BRU")</f>
        <v>1</v>
      </c>
      <c r="AS6" s="30">
        <f>COUNTIFS(CCCs!F$3:F$100,"BRU",CCCs!J$3:J$100,"&lt;&gt;")</f>
        <v>1</v>
      </c>
      <c r="AT6" s="30">
        <f>COUNTIFS(CCCs!F$3:F$100,"BRU",CCCs!K$3:K$100,"&lt;&gt;")</f>
        <v>1</v>
      </c>
      <c r="AU6" s="139">
        <f t="shared" si="4"/>
        <v>1</v>
      </c>
      <c r="AV6" s="139">
        <f t="shared" si="5"/>
        <v>1</v>
      </c>
      <c r="AW6" s="30">
        <v>0</v>
      </c>
      <c r="AX6" s="30">
        <v>0</v>
      </c>
      <c r="AY6" s="30">
        <v>0</v>
      </c>
      <c r="AZ6" s="139">
        <v>0</v>
      </c>
      <c r="BA6" s="139">
        <v>0</v>
      </c>
      <c r="BB6" s="30">
        <f t="shared" si="6"/>
        <v>72</v>
      </c>
      <c r="BC6" s="30">
        <f t="shared" si="7"/>
        <v>72</v>
      </c>
      <c r="BD6" s="160">
        <f t="shared" si="12"/>
        <v>72</v>
      </c>
      <c r="BE6" s="137">
        <f>BC6/BB6</f>
        <v>1</v>
      </c>
      <c r="BF6" s="137">
        <f>BD6/BB6</f>
        <v>1</v>
      </c>
    </row>
    <row r="7" spans="1:60">
      <c r="A7" s="158">
        <v>15</v>
      </c>
      <c r="B7" s="161" t="s">
        <v>72</v>
      </c>
      <c r="C7" s="130" t="s">
        <v>4980</v>
      </c>
      <c r="D7" s="30">
        <f>COUNTIF('BTS-TX'!E$4:E$4499,"SOC")</f>
        <v>10</v>
      </c>
      <c r="E7" s="30">
        <f>COUNTIFS('BTS-TX'!E$4:E$4499,"SOC",'BTS-TX'!H$4:H$4499,"&lt;&gt;")</f>
        <v>10</v>
      </c>
      <c r="F7" s="30">
        <f>COUNTIFS('BTS-TX'!$E$4:$E$4499,"SOC",'BTS-TX'!$I$4:$I$4499,"&lt;&gt;")</f>
        <v>10</v>
      </c>
      <c r="G7" s="162">
        <f t="shared" si="0"/>
        <v>1</v>
      </c>
      <c r="H7" s="163">
        <f t="shared" si="1"/>
        <v>1</v>
      </c>
      <c r="I7" s="30">
        <f>COUNTIF('Estrutural Torre'!E$4:E$4499,"SOC")</f>
        <v>10</v>
      </c>
      <c r="J7" s="30">
        <f>COUNTIFS('Estrutural Torre'!E$4:E$4499,"SOC",'Estrutural Torre'!H$4:H$4499,"&lt;&gt;")</f>
        <v>10</v>
      </c>
      <c r="K7" s="30">
        <f>COUNTIFS('Estrutural Torre'!$E$4:$E$4199,"SOC",'Estrutural Torre'!$I$4:$I$4199,"&lt;&gt;")</f>
        <v>10</v>
      </c>
      <c r="L7" s="159">
        <f t="shared" si="9"/>
        <v>1</v>
      </c>
      <c r="M7" s="159">
        <f t="shared" si="10"/>
        <v>1</v>
      </c>
      <c r="N7" s="30"/>
      <c r="O7" s="30"/>
      <c r="P7" s="30"/>
      <c r="Q7" s="138"/>
      <c r="R7" s="138" t="str">
        <f t="shared" si="11"/>
        <v/>
      </c>
      <c r="S7" s="30">
        <f>COUNTIF(Infra!E$4:E$4997,"SOC")</f>
        <v>35</v>
      </c>
      <c r="T7" s="30">
        <f>COUNTIFS(Infra!E$4:E$4997,"SOC",Infra!H$4:H$4997,"&lt;&gt;")</f>
        <v>35</v>
      </c>
      <c r="U7" s="30">
        <f>COUNTIFS(Infra!E$4:E$4997,"SOC",Infra!I$4:I$4997,"&lt;&gt;")</f>
        <v>35</v>
      </c>
      <c r="V7" s="138">
        <f t="shared" si="2"/>
        <v>1</v>
      </c>
      <c r="W7" s="138">
        <f t="shared" si="3"/>
        <v>1</v>
      </c>
      <c r="X7" s="30"/>
      <c r="Y7" s="30"/>
      <c r="Z7" s="30"/>
      <c r="AA7" s="138"/>
      <c r="AB7" s="139"/>
      <c r="AC7" s="30"/>
      <c r="AD7" s="30"/>
      <c r="AE7" s="30"/>
      <c r="AF7" s="138"/>
      <c r="AG7" s="139"/>
      <c r="AH7" s="30"/>
      <c r="AI7" s="30"/>
      <c r="AJ7" s="30"/>
      <c r="AK7" s="139"/>
      <c r="AL7" s="139"/>
      <c r="AM7" s="30"/>
      <c r="AN7" s="30"/>
      <c r="AO7" s="30"/>
      <c r="AP7" s="139"/>
      <c r="AQ7" s="139"/>
      <c r="AR7" s="30">
        <f>COUNTIF(CCCs!C$3:F$100,"SOC")</f>
        <v>1</v>
      </c>
      <c r="AS7" s="30">
        <f>COUNTIFS(CCCs!F$3:F$100,"SOC",CCCs!J$3:J$100,"&lt;&gt;")</f>
        <v>1</v>
      </c>
      <c r="AT7" s="30">
        <f>COUNTIFS(CCCs!F$3:F$100,"SOC",CCCs!K$3:K$100,"&lt;&gt;")</f>
        <v>1</v>
      </c>
      <c r="AU7" s="139">
        <f t="shared" si="4"/>
        <v>1</v>
      </c>
      <c r="AV7" s="139">
        <f t="shared" si="5"/>
        <v>1</v>
      </c>
      <c r="AW7" s="30">
        <v>0</v>
      </c>
      <c r="AX7" s="30">
        <v>0</v>
      </c>
      <c r="AY7" s="30">
        <v>0</v>
      </c>
      <c r="AZ7" s="139">
        <v>0</v>
      </c>
      <c r="BA7" s="139">
        <v>0</v>
      </c>
      <c r="BB7" s="30">
        <f t="shared" si="6"/>
        <v>56</v>
      </c>
      <c r="BC7" s="30">
        <f t="shared" si="7"/>
        <v>56</v>
      </c>
      <c r="BD7" s="160">
        <f t="shared" si="12"/>
        <v>56</v>
      </c>
      <c r="BE7" s="137">
        <f>BC7/BB7</f>
        <v>1</v>
      </c>
      <c r="BF7" s="137">
        <f>BD7/BB7</f>
        <v>1</v>
      </c>
    </row>
    <row r="8" spans="1:60">
      <c r="A8" s="158">
        <v>16</v>
      </c>
      <c r="B8" s="161" t="s">
        <v>74</v>
      </c>
      <c r="C8" s="130" t="s">
        <v>4892</v>
      </c>
      <c r="D8" s="30">
        <f>COUNTIF('BTS-TX'!E$4:E$4499,"RPO")</f>
        <v>19</v>
      </c>
      <c r="E8" s="30">
        <f>COUNTIFS('BTS-TX'!E$4:E$4499,"RPO",'BTS-TX'!H$4:H$4499,"&lt;&gt;")</f>
        <v>19</v>
      </c>
      <c r="F8" s="30">
        <f>COUNTIFS('BTS-TX'!$E$4:$E$4499,"RPO",'BTS-TX'!$I$4:$I$4499,"&lt;&gt;")</f>
        <v>19</v>
      </c>
      <c r="G8" s="162">
        <f t="shared" si="0"/>
        <v>1</v>
      </c>
      <c r="H8" s="163">
        <f t="shared" si="1"/>
        <v>1</v>
      </c>
      <c r="I8" s="30">
        <f>COUNTIF('Estrutural Torre'!E$4:E$4499,"RPO")</f>
        <v>19</v>
      </c>
      <c r="J8" s="30">
        <f>COUNTIFS('Estrutural Torre'!E$4:E$4499,"RPO",'Estrutural Torre'!H$4:H$4499,"&lt;&gt;")</f>
        <v>19</v>
      </c>
      <c r="K8" s="30">
        <f>COUNTIFS('Estrutural Torre'!$E$4:$E$4199,"RPO",'Estrutural Torre'!$I$4:$I$4199,"&lt;&gt;")</f>
        <v>19</v>
      </c>
      <c r="L8" s="159">
        <f t="shared" si="9"/>
        <v>1</v>
      </c>
      <c r="M8" s="159">
        <f t="shared" si="10"/>
        <v>1</v>
      </c>
      <c r="N8" s="30"/>
      <c r="O8" s="30"/>
      <c r="P8" s="30"/>
      <c r="Q8" s="138"/>
      <c r="R8" s="138" t="str">
        <f t="shared" si="11"/>
        <v/>
      </c>
      <c r="S8" s="30">
        <f>COUNTIF(Infra!E$4:E$4997,"RPO")</f>
        <v>44</v>
      </c>
      <c r="T8" s="30">
        <f>COUNTIFS(Infra!E$4:E$4997,"RPO",Infra!H$4:H$4997,"&lt;&gt;")</f>
        <v>44</v>
      </c>
      <c r="U8" s="30">
        <f>COUNTIFS(Infra!E$4:E$4997,"RPO",Infra!I$4:I$4997,"&lt;&gt;")</f>
        <v>44</v>
      </c>
      <c r="V8" s="138">
        <f t="shared" si="2"/>
        <v>1</v>
      </c>
      <c r="W8" s="138">
        <f>IF(S8=0,"",(U8/S8))</f>
        <v>1</v>
      </c>
      <c r="X8" s="30"/>
      <c r="Y8" s="30"/>
      <c r="Z8" s="30"/>
      <c r="AA8" s="138"/>
      <c r="AB8" s="139"/>
      <c r="AC8" s="30"/>
      <c r="AD8" s="30"/>
      <c r="AE8" s="30"/>
      <c r="AF8" s="138"/>
      <c r="AG8" s="139"/>
      <c r="AH8" s="30"/>
      <c r="AI8" s="30"/>
      <c r="AJ8" s="30"/>
      <c r="AK8" s="139"/>
      <c r="AL8" s="139"/>
      <c r="AM8" s="30"/>
      <c r="AN8" s="30"/>
      <c r="AO8" s="30"/>
      <c r="AP8" s="139"/>
      <c r="AQ8" s="139"/>
      <c r="AR8" s="30">
        <f>COUNTIF(CCCs!C$3:F$100,"RPO")</f>
        <v>1</v>
      </c>
      <c r="AS8" s="30">
        <f>COUNTIFS(CCCs!F$3:F$100,"RPO",CCCs!J$3:J$100,"&lt;&gt;")</f>
        <v>1</v>
      </c>
      <c r="AT8" s="30">
        <f>COUNTIFS(CCCs!F$3:F$100,"RPO",CCCs!K$3:K$100,"&lt;&gt;")</f>
        <v>1</v>
      </c>
      <c r="AU8" s="139">
        <f t="shared" si="4"/>
        <v>1</v>
      </c>
      <c r="AV8" s="139">
        <f t="shared" si="5"/>
        <v>1</v>
      </c>
      <c r="AW8" s="30">
        <v>0</v>
      </c>
      <c r="AX8" s="30">
        <v>0</v>
      </c>
      <c r="AY8" s="30">
        <v>0</v>
      </c>
      <c r="AZ8" s="139">
        <v>0</v>
      </c>
      <c r="BA8" s="139">
        <v>0</v>
      </c>
      <c r="BB8" s="30">
        <f t="shared" si="6"/>
        <v>83</v>
      </c>
      <c r="BC8" s="30">
        <f t="shared" si="7"/>
        <v>83</v>
      </c>
      <c r="BD8" s="160">
        <f t="shared" si="12"/>
        <v>83</v>
      </c>
      <c r="BE8" s="137">
        <f t="shared" si="8"/>
        <v>1</v>
      </c>
      <c r="BF8" s="137">
        <f t="shared" si="13"/>
        <v>1</v>
      </c>
    </row>
    <row r="9" spans="1:60">
      <c r="A9" s="158">
        <v>17</v>
      </c>
      <c r="B9" s="161" t="s">
        <v>73</v>
      </c>
      <c r="C9" s="130" t="s">
        <v>4896</v>
      </c>
      <c r="D9" s="30">
        <f>COUNTIF('BTS-TX'!E$4:E$4499,"SRR")</f>
        <v>10</v>
      </c>
      <c r="E9" s="30">
        <f>COUNTIFS('BTS-TX'!E$4:E$4499,"SRR",'BTS-TX'!H$4:H$4499,"&lt;&gt;")</f>
        <v>10</v>
      </c>
      <c r="F9" s="30">
        <f>COUNTIFS('BTS-TX'!$E$4:$E$4499,"SRR",'BTS-TX'!$I$4:$I$4499,"&lt;&gt;")</f>
        <v>10</v>
      </c>
      <c r="G9" s="162">
        <f t="shared" si="0"/>
        <v>1</v>
      </c>
      <c r="H9" s="163">
        <f t="shared" si="1"/>
        <v>1</v>
      </c>
      <c r="I9" s="30">
        <f>COUNTIF('Estrutural Torre'!E$4:E$4499,"SRR")</f>
        <v>10</v>
      </c>
      <c r="J9" s="30">
        <f>COUNTIFS('Estrutural Torre'!E$4:E$4499,"SRR",'Estrutural Torre'!H$4:H$4499,"&lt;&gt;")</f>
        <v>10</v>
      </c>
      <c r="K9" s="30">
        <f>COUNTIFS('Estrutural Torre'!$E$4:$E$4199,"SRR",'Estrutural Torre'!$I$4:$I$4199,"&lt;&gt;")</f>
        <v>10</v>
      </c>
      <c r="L9" s="159">
        <f t="shared" si="9"/>
        <v>1</v>
      </c>
      <c r="M9" s="159">
        <f t="shared" si="10"/>
        <v>1</v>
      </c>
      <c r="N9" s="30"/>
      <c r="O9" s="30"/>
      <c r="P9" s="30"/>
      <c r="Q9" s="138"/>
      <c r="R9" s="138" t="str">
        <f t="shared" si="11"/>
        <v/>
      </c>
      <c r="S9" s="30">
        <f>COUNTIF(Infra!E$4:E$4997,"SRR")</f>
        <v>36</v>
      </c>
      <c r="T9" s="30">
        <f>COUNTIFS(Infra!E$4:E$4997,"SRR",Infra!H$4:H$4997,"&lt;&gt;")</f>
        <v>36</v>
      </c>
      <c r="U9" s="30">
        <f>COUNTIFS(Infra!E$4:E$4997,"SRR",Infra!I$4:I$4997,"&lt;&gt;")</f>
        <v>36</v>
      </c>
      <c r="V9" s="138">
        <f t="shared" si="2"/>
        <v>1</v>
      </c>
      <c r="W9" s="138">
        <f t="shared" si="3"/>
        <v>1</v>
      </c>
      <c r="X9" s="30"/>
      <c r="Y9" s="30"/>
      <c r="Z9" s="30"/>
      <c r="AA9" s="138"/>
      <c r="AB9" s="139"/>
      <c r="AC9" s="30"/>
      <c r="AD9" s="30"/>
      <c r="AE9" s="30"/>
      <c r="AF9" s="138"/>
      <c r="AG9" s="139"/>
      <c r="AH9" s="30"/>
      <c r="AI9" s="30"/>
      <c r="AJ9" s="30"/>
      <c r="AK9" s="139"/>
      <c r="AL9" s="139"/>
      <c r="AM9" s="30"/>
      <c r="AN9" s="30"/>
      <c r="AO9" s="30"/>
      <c r="AP9" s="139"/>
      <c r="AQ9" s="139"/>
      <c r="AR9" s="30">
        <f>COUNTIF(CCCs!C$3:F$100,"SRR")</f>
        <v>1</v>
      </c>
      <c r="AS9" s="30">
        <f>COUNTIFS(CCCs!F$3:F$100,"SRR",CCCs!J$3:J$100,"&lt;&gt;")</f>
        <v>1</v>
      </c>
      <c r="AT9" s="30">
        <f>COUNTIFS(CCCs!F$3:F$100,"SRR",CCCs!K$3:K$100,"&lt;&gt;")</f>
        <v>1</v>
      </c>
      <c r="AU9" s="139">
        <f t="shared" si="4"/>
        <v>1</v>
      </c>
      <c r="AV9" s="139">
        <f t="shared" si="5"/>
        <v>1</v>
      </c>
      <c r="AW9" s="30">
        <v>0</v>
      </c>
      <c r="AX9" s="30">
        <v>0</v>
      </c>
      <c r="AY9" s="30">
        <v>0</v>
      </c>
      <c r="AZ9" s="139">
        <v>0</v>
      </c>
      <c r="BA9" s="139">
        <v>0</v>
      </c>
      <c r="BB9" s="30">
        <f t="shared" si="6"/>
        <v>57</v>
      </c>
      <c r="BC9" s="30">
        <f t="shared" si="7"/>
        <v>57</v>
      </c>
      <c r="BD9" s="160">
        <f t="shared" si="12"/>
        <v>57</v>
      </c>
      <c r="BE9" s="137">
        <f t="shared" si="8"/>
        <v>1</v>
      </c>
      <c r="BF9" s="137">
        <f t="shared" si="13"/>
        <v>1</v>
      </c>
    </row>
    <row r="10" spans="1:60">
      <c r="A10" s="158">
        <v>18</v>
      </c>
      <c r="B10" s="161" t="s">
        <v>77</v>
      </c>
      <c r="C10" s="130" t="s">
        <v>4899</v>
      </c>
      <c r="D10" s="30">
        <f>COUNTIF('BTS-TX'!E$4:E$4499,"PPE")</f>
        <v>13</v>
      </c>
      <c r="E10" s="30">
        <f>COUNTIFS('BTS-TX'!E$4:E$4499,"PPE",'BTS-TX'!H$4:H$4499,"&lt;&gt;")</f>
        <v>13</v>
      </c>
      <c r="F10" s="30">
        <f>COUNTIFS('BTS-TX'!$E$4:$E$4499,"PPE",'BTS-TX'!$I$4:$I$4499,"&lt;&gt;")</f>
        <v>13</v>
      </c>
      <c r="G10" s="162">
        <f t="shared" si="0"/>
        <v>1</v>
      </c>
      <c r="H10" s="163">
        <f t="shared" si="1"/>
        <v>1</v>
      </c>
      <c r="I10" s="30">
        <f>COUNTIF('Estrutural Torre'!E$4:E$4499,"PPE")</f>
        <v>13</v>
      </c>
      <c r="J10" s="30">
        <f>COUNTIFS('Estrutural Torre'!E$4:E$4499,"PPE",'Estrutural Torre'!H$4:H$4499,"&lt;&gt;")</f>
        <v>13</v>
      </c>
      <c r="K10" s="30">
        <f>COUNTIFS('Estrutural Torre'!$E$4:$E$4199,"PPE",'Estrutural Torre'!$I$4:$I$4199,"&lt;&gt;")</f>
        <v>13</v>
      </c>
      <c r="L10" s="159">
        <f t="shared" si="9"/>
        <v>1</v>
      </c>
      <c r="M10" s="159">
        <f t="shared" si="10"/>
        <v>1</v>
      </c>
      <c r="N10" s="30"/>
      <c r="O10" s="30"/>
      <c r="P10" s="30"/>
      <c r="Q10" s="138"/>
      <c r="R10" s="138" t="str">
        <f t="shared" si="11"/>
        <v/>
      </c>
      <c r="S10" s="30">
        <f>COUNTIF(Infra!E$4:E$4997,"PPE")</f>
        <v>23</v>
      </c>
      <c r="T10" s="30">
        <f>COUNTIFS(Infra!E$4:E$4997,"PPE",Infra!H$4:H$4997,"&lt;&gt;")</f>
        <v>23</v>
      </c>
      <c r="U10" s="30">
        <f>COUNTIFS(Infra!E$4:E$4997,"PPE",Infra!I$4:I$4997,"&lt;&gt;")</f>
        <v>23</v>
      </c>
      <c r="V10" s="138">
        <f t="shared" si="2"/>
        <v>1</v>
      </c>
      <c r="W10" s="138">
        <f t="shared" si="3"/>
        <v>1</v>
      </c>
      <c r="X10" s="30"/>
      <c r="Y10" s="30"/>
      <c r="Z10" s="30"/>
      <c r="AA10" s="138"/>
      <c r="AB10" s="139"/>
      <c r="AC10" s="30"/>
      <c r="AD10" s="30"/>
      <c r="AE10" s="30"/>
      <c r="AF10" s="138"/>
      <c r="AG10" s="139"/>
      <c r="AH10" s="30"/>
      <c r="AI10" s="30"/>
      <c r="AJ10" s="30"/>
      <c r="AK10" s="139"/>
      <c r="AL10" s="139"/>
      <c r="AM10" s="30"/>
      <c r="AN10" s="30"/>
      <c r="AO10" s="30"/>
      <c r="AP10" s="139"/>
      <c r="AQ10" s="139"/>
      <c r="AR10" s="30">
        <f>COUNTIF(CCCs!C$3:F$100,"PPE")</f>
        <v>1</v>
      </c>
      <c r="AS10" s="30">
        <f>COUNTIFS(CCCs!F$3:F$100,"PPE",CCCs!J$3:J$100,"&lt;&gt;")</f>
        <v>1</v>
      </c>
      <c r="AT10" s="30">
        <f>COUNTIFS(CCCs!F$3:F$100,"PPE",CCCs!K$3:K$100,"&lt;&gt;")</f>
        <v>1</v>
      </c>
      <c r="AU10" s="139">
        <f t="shared" si="4"/>
        <v>1</v>
      </c>
      <c r="AV10" s="139">
        <f t="shared" si="5"/>
        <v>1</v>
      </c>
      <c r="AW10" s="30">
        <v>0</v>
      </c>
      <c r="AX10" s="30">
        <v>0</v>
      </c>
      <c r="AY10" s="30">
        <v>0</v>
      </c>
      <c r="AZ10" s="139">
        <v>0</v>
      </c>
      <c r="BA10" s="139">
        <v>0</v>
      </c>
      <c r="BB10" s="30">
        <f t="shared" si="6"/>
        <v>50</v>
      </c>
      <c r="BC10" s="30">
        <f t="shared" si="7"/>
        <v>50</v>
      </c>
      <c r="BD10" s="160">
        <f t="shared" si="12"/>
        <v>50</v>
      </c>
      <c r="BE10" s="137">
        <f t="shared" si="8"/>
        <v>1</v>
      </c>
      <c r="BF10" s="137">
        <f t="shared" si="13"/>
        <v>1</v>
      </c>
    </row>
    <row r="11" spans="1:60">
      <c r="A11" s="158">
        <v>19</v>
      </c>
      <c r="B11" s="161" t="s">
        <v>67</v>
      </c>
      <c r="C11" s="130" t="s">
        <v>5208</v>
      </c>
      <c r="D11" s="30">
        <f>COUNTIF('BTS-TX'!E$4:E$4499,"CAS")</f>
        <v>25</v>
      </c>
      <c r="E11" s="30">
        <f>COUNTIFS('BTS-TX'!E$4:E$4499,"CAS",'BTS-TX'!H$4:H$4499,"&lt;&gt;")</f>
        <v>25</v>
      </c>
      <c r="F11" s="30">
        <f>COUNTIFS('BTS-TX'!$E$4:$E$4499,"CAS",'BTS-TX'!$I$4:$I$4499,"&lt;&gt;")</f>
        <v>13</v>
      </c>
      <c r="G11" s="162">
        <f t="shared" si="0"/>
        <v>1</v>
      </c>
      <c r="H11" s="163">
        <f t="shared" si="1"/>
        <v>0.52</v>
      </c>
      <c r="I11" s="30">
        <f>COUNTIF('Estrutural Torre'!E$4:E$4499,"CAS")</f>
        <v>24</v>
      </c>
      <c r="J11" s="30">
        <f>COUNTIFS('Estrutural Torre'!E$4:E$4499,"CAS",'Estrutural Torre'!H$4:H$4499,"&lt;&gt;")</f>
        <v>24</v>
      </c>
      <c r="K11" s="30">
        <f>COUNTIFS('Estrutural Torre'!$E$4:$E$4199,"CAS",'Estrutural Torre'!$I$4:$I$4199,"&lt;&gt;")</f>
        <v>4</v>
      </c>
      <c r="L11" s="159">
        <f t="shared" si="9"/>
        <v>1</v>
      </c>
      <c r="M11" s="159">
        <f t="shared" si="10"/>
        <v>0.16666666666666666</v>
      </c>
      <c r="N11" s="30"/>
      <c r="O11" s="30"/>
      <c r="P11" s="30"/>
      <c r="Q11" s="138"/>
      <c r="R11" s="138" t="str">
        <f t="shared" si="11"/>
        <v/>
      </c>
      <c r="S11" s="30">
        <f>COUNTIF(Infra!E$4:E$4997,"CAS")</f>
        <v>60</v>
      </c>
      <c r="T11" s="30">
        <f>COUNTIFS(Infra!E$4:E$4997,"CAS",Infra!H$4:H$4997,"&lt;&gt;")</f>
        <v>59</v>
      </c>
      <c r="U11" s="30">
        <f>COUNTIFS(Infra!E$4:E$4997,"CAS",Infra!I$4:I$4997,"&lt;&gt;")</f>
        <v>58</v>
      </c>
      <c r="V11" s="138">
        <f t="shared" si="2"/>
        <v>0.98333333333333328</v>
      </c>
      <c r="W11" s="138">
        <f t="shared" si="3"/>
        <v>0.96666666666666667</v>
      </c>
      <c r="X11" s="30"/>
      <c r="Y11" s="30"/>
      <c r="Z11" s="30"/>
      <c r="AA11" s="138"/>
      <c r="AB11" s="139"/>
      <c r="AC11" s="30"/>
      <c r="AD11" s="30"/>
      <c r="AE11" s="30"/>
      <c r="AF11" s="138"/>
      <c r="AG11" s="139"/>
      <c r="AH11" s="30"/>
      <c r="AI11" s="30"/>
      <c r="AJ11" s="30"/>
      <c r="AK11" s="139"/>
      <c r="AL11" s="139"/>
      <c r="AM11" s="30"/>
      <c r="AN11" s="30"/>
      <c r="AO11" s="30"/>
      <c r="AP11" s="139"/>
      <c r="AQ11" s="139"/>
      <c r="AR11" s="30">
        <f>COUNTIF(CCCs!C$3:F$100,"CAS")</f>
        <v>2</v>
      </c>
      <c r="AS11" s="30">
        <f>COUNTIFS(CCCs!F$3:F$100,"CAS",CCCs!J$3:J$100,"&lt;&gt;")</f>
        <v>2</v>
      </c>
      <c r="AT11" s="30">
        <f>COUNTIFS(CCCs!F$3:F$100,"CAS",CCCs!K$3:K$100,"&lt;&gt;")</f>
        <v>2</v>
      </c>
      <c r="AU11" s="139">
        <f t="shared" si="4"/>
        <v>1</v>
      </c>
      <c r="AV11" s="139">
        <f t="shared" si="5"/>
        <v>1</v>
      </c>
      <c r="AW11" s="30">
        <v>0</v>
      </c>
      <c r="AX11" s="30">
        <v>0</v>
      </c>
      <c r="AY11" s="30">
        <v>0</v>
      </c>
      <c r="AZ11" s="139">
        <v>0</v>
      </c>
      <c r="BA11" s="139">
        <v>0</v>
      </c>
      <c r="BB11" s="30">
        <f t="shared" si="6"/>
        <v>111</v>
      </c>
      <c r="BC11" s="30">
        <f t="shared" si="7"/>
        <v>110</v>
      </c>
      <c r="BD11" s="160">
        <f t="shared" si="12"/>
        <v>77</v>
      </c>
      <c r="BE11" s="137">
        <f t="shared" si="8"/>
        <v>0.99099099099099097</v>
      </c>
      <c r="BF11" s="137">
        <f t="shared" si="13"/>
        <v>0.69369369369369371</v>
      </c>
    </row>
    <row r="12" spans="1:60">
      <c r="A12" s="158">
        <v>19</v>
      </c>
      <c r="B12" s="161" t="s">
        <v>68</v>
      </c>
      <c r="C12" s="130" t="s">
        <v>5209</v>
      </c>
      <c r="D12" s="30">
        <f>COUNTIF('BTS-TX'!E$4:E$4499,"PAA")</f>
        <v>14</v>
      </c>
      <c r="E12" s="30">
        <f>COUNTIFS('BTS-TX'!E$4:E$4499,"PAA",'BTS-TX'!H$4:H$4499,"&lt;&gt;")</f>
        <v>14</v>
      </c>
      <c r="F12" s="30">
        <f>COUNTIFS('BTS-TX'!$E$4:$E$4499,"PAA",'BTS-TX'!$I$4:$I$4499,"&lt;&gt;")</f>
        <v>5</v>
      </c>
      <c r="G12" s="162">
        <f t="shared" si="0"/>
        <v>1</v>
      </c>
      <c r="H12" s="163">
        <f t="shared" si="1"/>
        <v>0.35714285714285715</v>
      </c>
      <c r="I12" s="30">
        <f>COUNTIF('Estrutural Torre'!E$4:E$4499,"PAA")</f>
        <v>15</v>
      </c>
      <c r="J12" s="30">
        <f>COUNTIFS('Estrutural Torre'!E$4:E$4499,"PAA",'Estrutural Torre'!H$4:H$4499,"&lt;&gt;")</f>
        <v>15</v>
      </c>
      <c r="K12" s="30">
        <f>COUNTIFS('Estrutural Torre'!$E$4:$E$4199,"PAA",'Estrutural Torre'!$I$4:$I$4199,"&lt;&gt;")</f>
        <v>0</v>
      </c>
      <c r="L12" s="159">
        <f>IF(I12=0,"",(J12/I12))</f>
        <v>1</v>
      </c>
      <c r="M12" s="159">
        <f t="shared" si="10"/>
        <v>0</v>
      </c>
      <c r="N12" s="30"/>
      <c r="O12" s="30"/>
      <c r="P12" s="30"/>
      <c r="Q12" s="138"/>
      <c r="R12" s="138"/>
      <c r="S12" s="30">
        <f>COUNTIF(Infra!E$4:E$4997,"PAA")</f>
        <v>53</v>
      </c>
      <c r="T12" s="30">
        <f>COUNTIFS(Infra!E$4:E$4997,"PAA",Infra!H$4:H$4997,"&lt;&gt;")</f>
        <v>53</v>
      </c>
      <c r="U12" s="30">
        <f>COUNTIFS(Infra!E$4:E$4997,"PAA",Infra!I$4:I$4997,"&lt;&gt;")</f>
        <v>52</v>
      </c>
      <c r="V12" s="138">
        <f t="shared" si="2"/>
        <v>1</v>
      </c>
      <c r="W12" s="138">
        <f t="shared" si="3"/>
        <v>0.98113207547169812</v>
      </c>
      <c r="X12" s="30"/>
      <c r="Y12" s="30"/>
      <c r="Z12" s="30"/>
      <c r="AA12" s="138"/>
      <c r="AB12" s="139"/>
      <c r="AC12" s="30"/>
      <c r="AD12" s="30"/>
      <c r="AE12" s="30"/>
      <c r="AF12" s="138"/>
      <c r="AG12" s="139"/>
      <c r="AH12" s="30"/>
      <c r="AI12" s="30"/>
      <c r="AJ12" s="30"/>
      <c r="AK12" s="139"/>
      <c r="AL12" s="139"/>
      <c r="AM12" s="30"/>
      <c r="AN12" s="30"/>
      <c r="AO12" s="30"/>
      <c r="AP12" s="139"/>
      <c r="AQ12" s="139"/>
      <c r="AR12" s="30">
        <v>0</v>
      </c>
      <c r="AS12" s="30">
        <v>0</v>
      </c>
      <c r="AT12" s="30">
        <v>0</v>
      </c>
      <c r="AU12" s="139">
        <v>0</v>
      </c>
      <c r="AV12" s="139">
        <v>0</v>
      </c>
      <c r="AW12" s="30">
        <v>0</v>
      </c>
      <c r="AX12" s="30">
        <v>0</v>
      </c>
      <c r="AY12" s="30">
        <v>0</v>
      </c>
      <c r="AZ12" s="139">
        <v>0</v>
      </c>
      <c r="BA12" s="139">
        <v>0</v>
      </c>
      <c r="BB12" s="30">
        <f t="shared" si="6"/>
        <v>82</v>
      </c>
      <c r="BC12" s="30">
        <f t="shared" si="7"/>
        <v>82</v>
      </c>
      <c r="BD12" s="160">
        <f t="shared" si="12"/>
        <v>57</v>
      </c>
      <c r="BE12" s="137">
        <f t="shared" si="8"/>
        <v>1</v>
      </c>
      <c r="BF12" s="137">
        <f t="shared" si="13"/>
        <v>0.69512195121951215</v>
      </c>
    </row>
    <row r="13" spans="1:60">
      <c r="A13" s="158">
        <v>11</v>
      </c>
      <c r="B13" s="161" t="s">
        <v>4786</v>
      </c>
      <c r="C13" s="130" t="s">
        <v>4902</v>
      </c>
      <c r="D13" s="30">
        <f>COUNTIF('BTS-TX'!E$4:E$4499,"Q1")</f>
        <v>35</v>
      </c>
      <c r="E13" s="30">
        <f>COUNTIFS('BTS-TX'!E$4:E$4499,"Q1",'BTS-TX'!H$4:H$4499,"&lt;&gt;")</f>
        <v>35</v>
      </c>
      <c r="F13" s="30">
        <f>COUNTIFS('BTS-TX'!$E$4:$E$4499,"Q1",'BTS-TX'!$I$4:$I$4499,"&lt;&gt;")</f>
        <v>35</v>
      </c>
      <c r="G13" s="162">
        <f t="shared" si="0"/>
        <v>1</v>
      </c>
      <c r="H13" s="163">
        <f t="shared" si="1"/>
        <v>1</v>
      </c>
      <c r="I13" s="30">
        <f>COUNTIF('Estrutural Torre'!E$4:E$4499,"Q1")</f>
        <v>30</v>
      </c>
      <c r="J13" s="30">
        <f>COUNTIFS('Estrutural Torre'!E$4:E$4499,"Q1",'Estrutural Torre'!H$4:H$4499,"&lt;&gt;")</f>
        <v>30</v>
      </c>
      <c r="K13" s="30">
        <f>COUNTIFS('Estrutural Torre'!$E$4:$E$4199,"Q1",'Estrutural Torre'!$I$4:$I$4199,"&lt;&gt;")</f>
        <v>30</v>
      </c>
      <c r="L13" s="159">
        <f t="shared" si="9"/>
        <v>1</v>
      </c>
      <c r="M13" s="159">
        <f t="shared" si="10"/>
        <v>1</v>
      </c>
      <c r="N13" s="30"/>
      <c r="O13" s="30"/>
      <c r="P13" s="30"/>
      <c r="Q13" s="138"/>
      <c r="R13" s="138" t="str">
        <f t="shared" si="11"/>
        <v/>
      </c>
      <c r="S13" s="30">
        <f>COUNTIF(Infra!E$4:E$4997,"Q1")</f>
        <v>88</v>
      </c>
      <c r="T13" s="30">
        <f>COUNTIFS(Infra!E$4:E$4997,"Q1",Infra!H$4:H$4997,"&lt;&gt;")</f>
        <v>88</v>
      </c>
      <c r="U13" s="30">
        <f>COUNTIFS(Infra!E$4:E$4997,"Q1",Infra!I$4:I$4997,"&lt;&gt;")</f>
        <v>88</v>
      </c>
      <c r="V13" s="138">
        <f t="shared" si="2"/>
        <v>1</v>
      </c>
      <c r="W13" s="138">
        <f t="shared" si="3"/>
        <v>1</v>
      </c>
      <c r="X13" s="30"/>
      <c r="Y13" s="30"/>
      <c r="Z13" s="30"/>
      <c r="AA13" s="138"/>
      <c r="AB13" s="139"/>
      <c r="AC13" s="30"/>
      <c r="AD13" s="30"/>
      <c r="AE13" s="30"/>
      <c r="AF13" s="138"/>
      <c r="AG13" s="139"/>
      <c r="AH13" s="30"/>
      <c r="AI13" s="30"/>
      <c r="AJ13" s="30"/>
      <c r="AK13" s="139"/>
      <c r="AL13" s="139"/>
      <c r="AM13" s="30"/>
      <c r="AN13" s="30"/>
      <c r="AO13" s="30"/>
      <c r="AP13" s="139"/>
      <c r="AQ13" s="139"/>
      <c r="AR13" s="30">
        <v>0</v>
      </c>
      <c r="AS13" s="30">
        <v>0</v>
      </c>
      <c r="AT13" s="30">
        <v>0</v>
      </c>
      <c r="AU13" s="139">
        <v>0</v>
      </c>
      <c r="AV13" s="139">
        <v>0</v>
      </c>
      <c r="AW13" s="30">
        <v>0</v>
      </c>
      <c r="AX13" s="30">
        <v>0</v>
      </c>
      <c r="AY13" s="30">
        <v>0</v>
      </c>
      <c r="AZ13" s="139">
        <v>0</v>
      </c>
      <c r="BA13" s="139">
        <v>0</v>
      </c>
      <c r="BB13" s="30">
        <f t="shared" si="6"/>
        <v>153</v>
      </c>
      <c r="BC13" s="30">
        <f t="shared" si="7"/>
        <v>153</v>
      </c>
      <c r="BD13" s="160">
        <f t="shared" si="12"/>
        <v>153</v>
      </c>
      <c r="BE13" s="137">
        <f t="shared" si="8"/>
        <v>1</v>
      </c>
      <c r="BF13" s="137">
        <f t="shared" si="13"/>
        <v>1</v>
      </c>
    </row>
    <row r="14" spans="1:60">
      <c r="A14" s="158">
        <v>11</v>
      </c>
      <c r="B14" s="161" t="s">
        <v>4787</v>
      </c>
      <c r="C14" s="130" t="s">
        <v>4901</v>
      </c>
      <c r="D14" s="30">
        <f>COUNTIF('BTS-TX'!E$4:E$4499,"Q2")</f>
        <v>28</v>
      </c>
      <c r="E14" s="30">
        <f>COUNTIFS('BTS-TX'!E$4:E$4499,"Q2",'BTS-TX'!H$4:H$4499,"&lt;&gt;")</f>
        <v>28</v>
      </c>
      <c r="F14" s="30">
        <f>COUNTIFS('BTS-TX'!$E$4:$E$4499,"Q2",'BTS-TX'!$I$4:$I$4499,"&lt;&gt;")</f>
        <v>28</v>
      </c>
      <c r="G14" s="162">
        <f t="shared" si="0"/>
        <v>1</v>
      </c>
      <c r="H14" s="163">
        <f t="shared" si="1"/>
        <v>1</v>
      </c>
      <c r="I14" s="30">
        <f>COUNTIF('Estrutural Torre'!E$4:E$4499,"Q2")</f>
        <v>20</v>
      </c>
      <c r="J14" s="30">
        <f>COUNTIFS('Estrutural Torre'!E$4:E$4499,"Q2",'Estrutural Torre'!H$4:H$4499,"&lt;&gt;")</f>
        <v>20</v>
      </c>
      <c r="K14" s="30">
        <f>COUNTIFS('Estrutural Torre'!$E$4:$E$4199,"Q2",'Estrutural Torre'!$I$4:$I$4199,"&lt;&gt;")</f>
        <v>20</v>
      </c>
      <c r="L14" s="159">
        <f t="shared" si="9"/>
        <v>1</v>
      </c>
      <c r="M14" s="159">
        <f t="shared" si="10"/>
        <v>1</v>
      </c>
      <c r="N14" s="30"/>
      <c r="O14" s="30"/>
      <c r="P14" s="30"/>
      <c r="Q14" s="138"/>
      <c r="R14" s="138" t="str">
        <f t="shared" si="11"/>
        <v/>
      </c>
      <c r="S14" s="30">
        <f>COUNTIF(Infra!E$4:E$4997,"Q2")</f>
        <v>89</v>
      </c>
      <c r="T14" s="30">
        <f>COUNTIFS(Infra!E$4:E$4997,"Q2",Infra!H$4:H$4997,"&lt;&gt;")</f>
        <v>89</v>
      </c>
      <c r="U14" s="30">
        <f>COUNTIFS(Infra!E$4:E$4997,"Q2",Infra!I$4:I$4997,"&lt;&gt;")</f>
        <v>89</v>
      </c>
      <c r="V14" s="138">
        <f t="shared" si="2"/>
        <v>1</v>
      </c>
      <c r="W14" s="138">
        <f t="shared" si="3"/>
        <v>1</v>
      </c>
      <c r="X14" s="30"/>
      <c r="Y14" s="30"/>
      <c r="Z14" s="30"/>
      <c r="AA14" s="138"/>
      <c r="AB14" s="139"/>
      <c r="AC14" s="30"/>
      <c r="AD14" s="30"/>
      <c r="AE14" s="30"/>
      <c r="AF14" s="138"/>
      <c r="AG14" s="139"/>
      <c r="AH14" s="30"/>
      <c r="AI14" s="30"/>
      <c r="AJ14" s="30"/>
      <c r="AK14" s="139"/>
      <c r="AL14" s="139"/>
      <c r="AM14" s="30"/>
      <c r="AN14" s="30"/>
      <c r="AO14" s="30"/>
      <c r="AP14" s="139"/>
      <c r="AQ14" s="139"/>
      <c r="AR14" s="30">
        <v>0</v>
      </c>
      <c r="AS14" s="30">
        <v>0</v>
      </c>
      <c r="AT14" s="30">
        <v>0</v>
      </c>
      <c r="AU14" s="139">
        <v>0</v>
      </c>
      <c r="AV14" s="139">
        <v>0</v>
      </c>
      <c r="AW14" s="30">
        <v>0</v>
      </c>
      <c r="AX14" s="30">
        <v>0</v>
      </c>
      <c r="AY14" s="30">
        <v>0</v>
      </c>
      <c r="AZ14" s="139">
        <v>0</v>
      </c>
      <c r="BA14" s="139">
        <v>0</v>
      </c>
      <c r="BB14" s="30">
        <f t="shared" si="6"/>
        <v>137</v>
      </c>
      <c r="BC14" s="30">
        <f t="shared" si="7"/>
        <v>137</v>
      </c>
      <c r="BD14" s="160">
        <f t="shared" si="12"/>
        <v>137</v>
      </c>
      <c r="BE14" s="137">
        <f t="shared" si="8"/>
        <v>1</v>
      </c>
      <c r="BF14" s="137">
        <f t="shared" si="13"/>
        <v>1</v>
      </c>
    </row>
    <row r="15" spans="1:60">
      <c r="A15" s="158">
        <v>11</v>
      </c>
      <c r="B15" s="161" t="s">
        <v>4788</v>
      </c>
      <c r="C15" s="130" t="s">
        <v>4900</v>
      </c>
      <c r="D15" s="30">
        <f>COUNTIF('BTS-TX'!E$4:E$4499,"Q3")</f>
        <v>50</v>
      </c>
      <c r="E15" s="30">
        <f>COUNTIFS('BTS-TX'!E$4:E$4499,"Q3",'BTS-TX'!H$4:H$4499,"&lt;&gt;")</f>
        <v>50</v>
      </c>
      <c r="F15" s="30">
        <f>COUNTIFS('BTS-TX'!$E$4:$E$4499,"Q3",'BTS-TX'!$I$4:$I$4499,"&lt;&gt;")</f>
        <v>50</v>
      </c>
      <c r="G15" s="162">
        <f t="shared" si="0"/>
        <v>1</v>
      </c>
      <c r="H15" s="163">
        <f t="shared" si="1"/>
        <v>1</v>
      </c>
      <c r="I15" s="30">
        <f>COUNTIF('Estrutural Torre'!E$4:E$4499,"Q3")</f>
        <v>36</v>
      </c>
      <c r="J15" s="30">
        <f>COUNTIFS('Estrutural Torre'!E$4:E$4499,"Q3",'Estrutural Torre'!H$4:H$4499,"&lt;&gt;")</f>
        <v>36</v>
      </c>
      <c r="K15" s="30">
        <f>COUNTIFS('Estrutural Torre'!$E$4:$E$4199,"Q3",'Estrutural Torre'!$I$4:$I$4199,"&lt;&gt;")</f>
        <v>36</v>
      </c>
      <c r="L15" s="159">
        <f t="shared" si="9"/>
        <v>1</v>
      </c>
      <c r="M15" s="159">
        <f t="shared" si="10"/>
        <v>1</v>
      </c>
      <c r="N15" s="30"/>
      <c r="O15" s="30"/>
      <c r="P15" s="30"/>
      <c r="Q15" s="138"/>
      <c r="R15" s="138" t="str">
        <f t="shared" si="11"/>
        <v/>
      </c>
      <c r="S15" s="30">
        <f>COUNTIF(Infra!E$4:E$4997,"Q3")</f>
        <v>98</v>
      </c>
      <c r="T15" s="30">
        <f>COUNTIFS(Infra!E$4:E$4997,"Q3",Infra!H$4:H$4997,"&lt;&gt;")</f>
        <v>98</v>
      </c>
      <c r="U15" s="30">
        <f>COUNTIFS(Infra!E$4:E$4997,"Q3",Infra!I$4:I$4997,"&lt;&gt;")</f>
        <v>98</v>
      </c>
      <c r="V15" s="138">
        <f t="shared" si="2"/>
        <v>1</v>
      </c>
      <c r="W15" s="138">
        <f t="shared" si="3"/>
        <v>1</v>
      </c>
      <c r="X15" s="30"/>
      <c r="Y15" s="30"/>
      <c r="Z15" s="30"/>
      <c r="AA15" s="138"/>
      <c r="AB15" s="139"/>
      <c r="AC15" s="30"/>
      <c r="AD15" s="30"/>
      <c r="AE15" s="30"/>
      <c r="AF15" s="138"/>
      <c r="AG15" s="139"/>
      <c r="AH15" s="30"/>
      <c r="AI15" s="30"/>
      <c r="AJ15" s="30"/>
      <c r="AK15" s="139"/>
      <c r="AL15" s="139"/>
      <c r="AM15" s="30"/>
      <c r="AN15" s="30"/>
      <c r="AO15" s="30"/>
      <c r="AP15" s="139"/>
      <c r="AQ15" s="139"/>
      <c r="AR15" s="30">
        <v>0</v>
      </c>
      <c r="AS15" s="30">
        <v>0</v>
      </c>
      <c r="AT15" s="30">
        <v>0</v>
      </c>
      <c r="AU15" s="139">
        <v>0</v>
      </c>
      <c r="AV15" s="139">
        <v>0</v>
      </c>
      <c r="AW15" s="30">
        <v>0</v>
      </c>
      <c r="AX15" s="30">
        <v>0</v>
      </c>
      <c r="AY15" s="30">
        <v>0</v>
      </c>
      <c r="AZ15" s="139">
        <v>0</v>
      </c>
      <c r="BA15" s="139">
        <v>0</v>
      </c>
      <c r="BB15" s="30">
        <f t="shared" si="6"/>
        <v>184</v>
      </c>
      <c r="BC15" s="30">
        <f t="shared" si="7"/>
        <v>184</v>
      </c>
      <c r="BD15" s="160">
        <f t="shared" si="12"/>
        <v>184</v>
      </c>
      <c r="BE15" s="137">
        <f t="shared" si="8"/>
        <v>1</v>
      </c>
      <c r="BF15" s="137">
        <f t="shared" si="13"/>
        <v>1</v>
      </c>
    </row>
    <row r="16" spans="1:60">
      <c r="A16" s="158">
        <v>11</v>
      </c>
      <c r="B16" s="161" t="s">
        <v>4789</v>
      </c>
      <c r="C16" s="130" t="s">
        <v>4888</v>
      </c>
      <c r="D16" s="30">
        <f>COUNTIF('BTS-TX'!E$4:E$4499,"Q4")</f>
        <v>37</v>
      </c>
      <c r="E16" s="30">
        <f>COUNTIFS('BTS-TX'!E$4:E$4499,"Q4",'BTS-TX'!H$4:H$4499,"&lt;&gt;")</f>
        <v>37</v>
      </c>
      <c r="F16" s="30">
        <f>COUNTIFS('BTS-TX'!$E$4:$E$4499,"Q4",'BTS-TX'!$I$4:$I$4499,"&lt;&gt;")</f>
        <v>37</v>
      </c>
      <c r="G16" s="162">
        <f t="shared" si="0"/>
        <v>1</v>
      </c>
      <c r="H16" s="163">
        <f t="shared" si="1"/>
        <v>1</v>
      </c>
      <c r="I16" s="30">
        <f>COUNTIF('Estrutural Torre'!E$4:E$4499,"Q4")</f>
        <v>31</v>
      </c>
      <c r="J16" s="30">
        <f>COUNTIFS('Estrutural Torre'!E$4:E$4499,"Q4",'Estrutural Torre'!H$4:H$4499,"&lt;&gt;")</f>
        <v>31</v>
      </c>
      <c r="K16" s="30">
        <f>COUNTIFS('Estrutural Torre'!$E$4:$E$4199,"Q4",'Estrutural Torre'!$I$4:$I$4199,"&lt;&gt;")</f>
        <v>31</v>
      </c>
      <c r="L16" s="159">
        <f t="shared" si="9"/>
        <v>1</v>
      </c>
      <c r="M16" s="159">
        <f t="shared" si="10"/>
        <v>1</v>
      </c>
      <c r="N16" s="30"/>
      <c r="O16" s="30"/>
      <c r="P16" s="30"/>
      <c r="Q16" s="138"/>
      <c r="R16" s="138" t="str">
        <f t="shared" si="11"/>
        <v/>
      </c>
      <c r="S16" s="30">
        <f>COUNTIF(Infra!E$4:E$4997,"Q4")</f>
        <v>97</v>
      </c>
      <c r="T16" s="30">
        <f>COUNTIFS(Infra!E$4:E$4997,"Q4",Infra!H$4:H$4997,"&lt;&gt;")</f>
        <v>97</v>
      </c>
      <c r="U16" s="30">
        <f>COUNTIFS(Infra!E$4:E$4997,"Q4",Infra!I$4:I$4997,"&lt;&gt;")</f>
        <v>97</v>
      </c>
      <c r="V16" s="138">
        <f t="shared" si="2"/>
        <v>1</v>
      </c>
      <c r="W16" s="138">
        <f t="shared" si="3"/>
        <v>1</v>
      </c>
      <c r="X16" s="30"/>
      <c r="Y16" s="30"/>
      <c r="Z16" s="30"/>
      <c r="AA16" s="138"/>
      <c r="AB16" s="139"/>
      <c r="AC16" s="30"/>
      <c r="AD16" s="30"/>
      <c r="AE16" s="30"/>
      <c r="AF16" s="138"/>
      <c r="AG16" s="139"/>
      <c r="AH16" s="30"/>
      <c r="AI16" s="30"/>
      <c r="AJ16" s="30"/>
      <c r="AK16" s="139"/>
      <c r="AL16" s="139"/>
      <c r="AM16" s="30"/>
      <c r="AN16" s="30"/>
      <c r="AO16" s="30"/>
      <c r="AP16" s="139"/>
      <c r="AQ16" s="139"/>
      <c r="AR16" s="30">
        <v>0</v>
      </c>
      <c r="AS16" s="30">
        <v>0</v>
      </c>
      <c r="AT16" s="30">
        <v>0</v>
      </c>
      <c r="AU16" s="139">
        <v>0</v>
      </c>
      <c r="AV16" s="139">
        <v>0</v>
      </c>
      <c r="AW16" s="30">
        <v>0</v>
      </c>
      <c r="AX16" s="30">
        <v>0</v>
      </c>
      <c r="AY16" s="30">
        <v>0</v>
      </c>
      <c r="AZ16" s="139">
        <v>0</v>
      </c>
      <c r="BA16" s="139">
        <v>0</v>
      </c>
      <c r="BB16" s="30">
        <f t="shared" si="6"/>
        <v>165</v>
      </c>
      <c r="BC16" s="30">
        <f t="shared" si="7"/>
        <v>165</v>
      </c>
      <c r="BD16" s="160">
        <f t="shared" si="12"/>
        <v>165</v>
      </c>
      <c r="BE16" s="137">
        <f t="shared" si="8"/>
        <v>1</v>
      </c>
      <c r="BF16" s="137">
        <f t="shared" si="13"/>
        <v>1</v>
      </c>
    </row>
    <row r="17" spans="1:58">
      <c r="A17" s="158">
        <v>11</v>
      </c>
      <c r="B17" s="161" t="s">
        <v>451</v>
      </c>
      <c r="C17" s="130" t="s">
        <v>4889</v>
      </c>
      <c r="D17" s="30">
        <f>COUNTIF('BTS-TX'!E$4:E$4499,"JAI")</f>
        <v>11</v>
      </c>
      <c r="E17" s="30">
        <f>COUNTIFS('BTS-TX'!E$4:E$4499,"JAI",'BTS-TX'!H$4:H$4499,"&lt;&gt;")</f>
        <v>11</v>
      </c>
      <c r="F17" s="30">
        <f>COUNTIFS('BTS-TX'!$E$4:$E$4499,"JAI",'BTS-TX'!$I$4:$I$4499,"&lt;&gt;")</f>
        <v>5</v>
      </c>
      <c r="G17" s="162">
        <f t="shared" si="0"/>
        <v>1</v>
      </c>
      <c r="H17" s="163">
        <f t="shared" si="1"/>
        <v>0.45454545454545453</v>
      </c>
      <c r="I17" s="30">
        <f>COUNTIF('Estrutural Torre'!E$4:E$4499,"JAI")</f>
        <v>9</v>
      </c>
      <c r="J17" s="30">
        <f>COUNTIFS('Estrutural Torre'!E$4:E$4499,"JAI",'Estrutural Torre'!H$4:H$4499,"&lt;&gt;")</f>
        <v>9</v>
      </c>
      <c r="K17" s="30">
        <f>COUNTIFS('Estrutural Torre'!$E$4:$E$4199,"JAI",'Estrutural Torre'!$I$4:$I$4199,"&lt;&gt;")</f>
        <v>9</v>
      </c>
      <c r="L17" s="159">
        <f t="shared" si="9"/>
        <v>1</v>
      </c>
      <c r="M17" s="159">
        <f t="shared" si="10"/>
        <v>1</v>
      </c>
      <c r="N17" s="30"/>
      <c r="O17" s="30"/>
      <c r="P17" s="30"/>
      <c r="Q17" s="138"/>
      <c r="R17" s="138" t="str">
        <f t="shared" si="11"/>
        <v/>
      </c>
      <c r="S17" s="30">
        <f>COUNTIF(Infra!E$4:E$4997,"JAI")</f>
        <v>25</v>
      </c>
      <c r="T17" s="30">
        <f>COUNTIFS(Infra!E$4:E$4997,"JAI",Infra!H$4:H$4997,"&lt;&gt;")</f>
        <v>25</v>
      </c>
      <c r="U17" s="30">
        <f>COUNTIFS(Infra!E$4:E$4997,"JAI",Infra!I$4:I$4997,"&lt;&gt;")</f>
        <v>14</v>
      </c>
      <c r="V17" s="138">
        <f t="shared" si="2"/>
        <v>1</v>
      </c>
      <c r="W17" s="138">
        <f t="shared" si="3"/>
        <v>0.56000000000000005</v>
      </c>
      <c r="X17" s="30"/>
      <c r="Y17" s="30"/>
      <c r="Z17" s="30"/>
      <c r="AA17" s="138"/>
      <c r="AB17" s="139"/>
      <c r="AC17" s="30"/>
      <c r="AD17" s="30"/>
      <c r="AE17" s="30"/>
      <c r="AF17" s="138"/>
      <c r="AG17" s="139"/>
      <c r="AH17" s="30"/>
      <c r="AI17" s="30"/>
      <c r="AJ17" s="30"/>
      <c r="AK17" s="139"/>
      <c r="AL17" s="139"/>
      <c r="AM17" s="30"/>
      <c r="AN17" s="30"/>
      <c r="AO17" s="30"/>
      <c r="AP17" s="139"/>
      <c r="AQ17" s="139"/>
      <c r="AR17" s="30">
        <v>0</v>
      </c>
      <c r="AS17" s="30">
        <v>0</v>
      </c>
      <c r="AT17" s="30">
        <v>0</v>
      </c>
      <c r="AU17" s="139">
        <v>0</v>
      </c>
      <c r="AV17" s="139">
        <v>0</v>
      </c>
      <c r="AW17" s="30">
        <v>0</v>
      </c>
      <c r="AX17" s="30">
        <v>0</v>
      </c>
      <c r="AY17" s="30">
        <v>0</v>
      </c>
      <c r="AZ17" s="139">
        <v>0</v>
      </c>
      <c r="BA17" s="139">
        <v>0</v>
      </c>
      <c r="BB17" s="30">
        <f t="shared" si="6"/>
        <v>45</v>
      </c>
      <c r="BC17" s="30">
        <f t="shared" si="7"/>
        <v>45</v>
      </c>
      <c r="BD17" s="160">
        <f t="shared" si="12"/>
        <v>28</v>
      </c>
      <c r="BE17" s="137">
        <f t="shared" si="8"/>
        <v>1</v>
      </c>
      <c r="BF17" s="137">
        <f t="shared" si="13"/>
        <v>0.62222222222222223</v>
      </c>
    </row>
    <row r="18" spans="1:58">
      <c r="A18" s="158">
        <v>11</v>
      </c>
      <c r="B18" s="161" t="s">
        <v>4983</v>
      </c>
      <c r="C18" s="130" t="s">
        <v>4981</v>
      </c>
      <c r="D18" s="30">
        <v>0</v>
      </c>
      <c r="E18" s="30">
        <v>0</v>
      </c>
      <c r="F18" s="30">
        <v>0</v>
      </c>
      <c r="G18" s="162">
        <v>0</v>
      </c>
      <c r="H18" s="163">
        <v>0</v>
      </c>
      <c r="I18" s="30">
        <f>COUNTIF('Estrutural Torre'!E$4:E$4499,"SPC EV")</f>
        <v>27</v>
      </c>
      <c r="J18" s="30">
        <f>COUNTIFS('Estrutural Torre'!E$4:E$4499,"SPC EV",'Estrutural Torre'!H$4:H$4499,"&lt;&gt;")</f>
        <v>27</v>
      </c>
      <c r="K18" s="30">
        <f>COUNTIFS('Estrutural Torre'!$E$4:$E$4199,"SPC EV",'Estrutural Torre'!$I$4:$I$4199,"&lt;&gt;")</f>
        <v>27</v>
      </c>
      <c r="L18" s="159">
        <f t="shared" si="9"/>
        <v>1</v>
      </c>
      <c r="M18" s="159">
        <f t="shared" si="10"/>
        <v>1</v>
      </c>
      <c r="N18" s="30"/>
      <c r="O18" s="30"/>
      <c r="P18" s="30"/>
      <c r="Q18" s="138"/>
      <c r="R18" s="138"/>
      <c r="S18" s="30">
        <v>0</v>
      </c>
      <c r="T18" s="30">
        <v>0</v>
      </c>
      <c r="U18" s="30">
        <v>0</v>
      </c>
      <c r="V18" s="138">
        <v>0</v>
      </c>
      <c r="W18" s="138">
        <v>0</v>
      </c>
      <c r="X18" s="30"/>
      <c r="Y18" s="30"/>
      <c r="Z18" s="30"/>
      <c r="AA18" s="138"/>
      <c r="AB18" s="139"/>
      <c r="AC18" s="30"/>
      <c r="AD18" s="30"/>
      <c r="AE18" s="30"/>
      <c r="AF18" s="138"/>
      <c r="AG18" s="139"/>
      <c r="AH18" s="30"/>
      <c r="AI18" s="30"/>
      <c r="AJ18" s="30"/>
      <c r="AK18" s="139"/>
      <c r="AL18" s="139"/>
      <c r="AM18" s="30"/>
      <c r="AN18" s="30"/>
      <c r="AO18" s="30"/>
      <c r="AP18" s="139"/>
      <c r="AQ18" s="139"/>
      <c r="AR18" s="30">
        <v>0</v>
      </c>
      <c r="AS18" s="30">
        <v>0</v>
      </c>
      <c r="AT18" s="30">
        <v>0</v>
      </c>
      <c r="AU18" s="139">
        <v>0</v>
      </c>
      <c r="AV18" s="139">
        <v>0</v>
      </c>
      <c r="AW18" s="30">
        <v>0</v>
      </c>
      <c r="AX18" s="30">
        <v>0</v>
      </c>
      <c r="AY18" s="30">
        <v>0</v>
      </c>
      <c r="AZ18" s="139">
        <v>0</v>
      </c>
      <c r="BA18" s="139">
        <v>0</v>
      </c>
      <c r="BB18" s="30">
        <f t="shared" si="6"/>
        <v>27</v>
      </c>
      <c r="BC18" s="30">
        <f t="shared" si="7"/>
        <v>27</v>
      </c>
      <c r="BD18" s="160">
        <f>K18</f>
        <v>27</v>
      </c>
      <c r="BE18" s="137">
        <f t="shared" si="8"/>
        <v>1</v>
      </c>
      <c r="BF18" s="137">
        <f t="shared" si="13"/>
        <v>1</v>
      </c>
    </row>
    <row r="19" spans="1:58">
      <c r="A19" s="158">
        <v>11</v>
      </c>
      <c r="B19" s="161" t="s">
        <v>5089</v>
      </c>
      <c r="C19" s="130" t="s">
        <v>5088</v>
      </c>
      <c r="D19" s="30">
        <v>0</v>
      </c>
      <c r="E19" s="30">
        <v>0</v>
      </c>
      <c r="F19" s="30">
        <v>0</v>
      </c>
      <c r="G19" s="162">
        <v>0</v>
      </c>
      <c r="H19" s="163">
        <v>0</v>
      </c>
      <c r="I19" s="30">
        <v>0</v>
      </c>
      <c r="J19" s="30">
        <v>0</v>
      </c>
      <c r="K19" s="30">
        <f>COUNTIFS('Estrutural Torre'!$E$4:$E$4199,"SPC FMT",'Estrutural Torre'!$I$4:$I$4199,"&lt;&gt;")</f>
        <v>0</v>
      </c>
      <c r="L19" s="159">
        <v>0</v>
      </c>
      <c r="M19" s="159">
        <v>0</v>
      </c>
      <c r="N19" s="30"/>
      <c r="O19" s="30"/>
      <c r="P19" s="30"/>
      <c r="Q19" s="138"/>
      <c r="R19" s="138"/>
      <c r="S19" s="30">
        <v>0</v>
      </c>
      <c r="T19" s="30">
        <v>0</v>
      </c>
      <c r="U19" s="30">
        <v>0</v>
      </c>
      <c r="V19" s="138">
        <v>0</v>
      </c>
      <c r="W19" s="138">
        <v>0</v>
      </c>
      <c r="X19" s="30"/>
      <c r="Y19" s="30"/>
      <c r="Z19" s="30"/>
      <c r="AA19" s="138"/>
      <c r="AB19" s="139"/>
      <c r="AC19" s="30"/>
      <c r="AD19" s="30"/>
      <c r="AE19" s="30"/>
      <c r="AF19" s="138"/>
      <c r="AG19" s="139"/>
      <c r="AH19" s="30"/>
      <c r="AI19" s="30"/>
      <c r="AJ19" s="30"/>
      <c r="AK19" s="139"/>
      <c r="AL19" s="139"/>
      <c r="AM19" s="30"/>
      <c r="AN19" s="30"/>
      <c r="AO19" s="30"/>
      <c r="AP19" s="139"/>
      <c r="AQ19" s="139"/>
      <c r="AR19" s="30">
        <v>0</v>
      </c>
      <c r="AS19" s="30">
        <v>0</v>
      </c>
      <c r="AT19" s="30">
        <v>0</v>
      </c>
      <c r="AU19" s="139">
        <v>0</v>
      </c>
      <c r="AV19" s="139">
        <v>0</v>
      </c>
      <c r="AW19" s="30">
        <f>COUNTIF(FMT!E$3:E$5000,"SPC")</f>
        <v>218</v>
      </c>
      <c r="AX19" s="30">
        <f>COUNTIFS(FMT!E$3:E$5000,"SPC",FMT!H$3:H$5000,"&lt;&gt;")</f>
        <v>218</v>
      </c>
      <c r="AY19" s="30">
        <f>COUNTIFS(FMT!E$3:E$5000,"SPC",FMT!I$3:I$5000,"&lt;&gt;")</f>
        <v>218</v>
      </c>
      <c r="AZ19" s="139">
        <f t="shared" ref="AZ19" si="14">IF(AW19=0,"",(AX19/AW19))</f>
        <v>1</v>
      </c>
      <c r="BA19" s="139">
        <f t="shared" ref="BA19" si="15">IF(AW19=0,"",(AY19/AW19))</f>
        <v>1</v>
      </c>
      <c r="BB19" s="30">
        <f t="shared" si="6"/>
        <v>218</v>
      </c>
      <c r="BC19" s="30">
        <f t="shared" si="7"/>
        <v>218</v>
      </c>
      <c r="BD19" s="160">
        <f t="shared" si="12"/>
        <v>218</v>
      </c>
      <c r="BE19" s="137">
        <f t="shared" ref="BE19" si="16">BC19/BB19</f>
        <v>1</v>
      </c>
      <c r="BF19" s="137">
        <f t="shared" ref="BF19" si="17">BD19/BB19</f>
        <v>1</v>
      </c>
    </row>
    <row r="20" spans="1:58">
      <c r="A20" s="158">
        <v>11</v>
      </c>
      <c r="B20" s="161" t="s">
        <v>4826</v>
      </c>
      <c r="C20" s="130" t="s">
        <v>4823</v>
      </c>
      <c r="D20" s="30">
        <v>0</v>
      </c>
      <c r="E20" s="30">
        <v>0</v>
      </c>
      <c r="F20" s="30">
        <v>0</v>
      </c>
      <c r="G20" s="162">
        <v>0</v>
      </c>
      <c r="H20" s="163">
        <v>0</v>
      </c>
      <c r="I20" s="30">
        <v>0</v>
      </c>
      <c r="J20" s="30">
        <v>0</v>
      </c>
      <c r="K20" s="30">
        <f>COUNTIFS('Estrutural Torre'!$E$4:$E$4199,"CORE SPC",'Estrutural Torre'!$I$4:$I$4199,"&lt;&gt;")</f>
        <v>0</v>
      </c>
      <c r="L20" s="159">
        <v>0</v>
      </c>
      <c r="M20" s="159">
        <v>0</v>
      </c>
      <c r="N20" s="30"/>
      <c r="O20" s="30"/>
      <c r="P20" s="30"/>
      <c r="Q20" s="138"/>
      <c r="R20" s="138"/>
      <c r="S20" s="30">
        <v>0</v>
      </c>
      <c r="T20" s="30">
        <v>0</v>
      </c>
      <c r="U20" s="30">
        <v>0</v>
      </c>
      <c r="V20" s="138">
        <v>0</v>
      </c>
      <c r="W20" s="138">
        <v>0</v>
      </c>
      <c r="X20" s="30"/>
      <c r="Y20" s="30"/>
      <c r="Z20" s="30"/>
      <c r="AA20" s="138"/>
      <c r="AB20" s="139"/>
      <c r="AC20" s="30"/>
      <c r="AD20" s="30"/>
      <c r="AE20" s="30"/>
      <c r="AF20" s="138"/>
      <c r="AG20" s="139"/>
      <c r="AH20" s="30"/>
      <c r="AI20" s="30"/>
      <c r="AJ20" s="30"/>
      <c r="AK20" s="139"/>
      <c r="AL20" s="139"/>
      <c r="AM20" s="30"/>
      <c r="AN20" s="30"/>
      <c r="AO20" s="30"/>
      <c r="AP20" s="139"/>
      <c r="AQ20" s="139"/>
      <c r="AR20" s="30">
        <f>COUNTIF(CCCs!L$3:L$100,"WALTER BARRANCO")</f>
        <v>4</v>
      </c>
      <c r="AS20" s="30">
        <f>COUNTIFS(CCCs!L$3:L$100,"WALTER BARRANCO",CCCs!J$3:J$100,"&lt;&gt;")</f>
        <v>4</v>
      </c>
      <c r="AT20" s="30">
        <f>COUNTIFS(CCCs!L$3:L$100,"WALTER BARRANCO",CCCs!K$3:K$100,"&lt;&gt;")</f>
        <v>4</v>
      </c>
      <c r="AU20" s="139">
        <f>IF(AR20=0,"",(AS20/AR20))</f>
        <v>1</v>
      </c>
      <c r="AV20" s="139">
        <f>IF(AR20=0,"",(AT20/AR20))</f>
        <v>1</v>
      </c>
      <c r="AW20" s="30">
        <v>0</v>
      </c>
      <c r="AX20" s="30">
        <v>0</v>
      </c>
      <c r="AY20" s="30">
        <v>0</v>
      </c>
      <c r="AZ20" s="139">
        <v>0</v>
      </c>
      <c r="BA20" s="139">
        <v>0</v>
      </c>
      <c r="BB20" s="30">
        <f>D20+I20+N20+S20+X20+AC20+AH20+AM20+AR20+AW20</f>
        <v>4</v>
      </c>
      <c r="BC20" s="30">
        <f>E20+J20+O20+T20+Y20+AD20+AI20+AN20+AS20+AX20</f>
        <v>4</v>
      </c>
      <c r="BD20" s="160">
        <f t="shared" si="12"/>
        <v>4</v>
      </c>
      <c r="BE20" s="137">
        <f>BC20/BB20</f>
        <v>1</v>
      </c>
      <c r="BF20" s="137">
        <f>BD20/BB20</f>
        <v>1</v>
      </c>
    </row>
    <row r="21" spans="1:58" hidden="1">
      <c r="A21" s="158"/>
      <c r="B21" s="161"/>
      <c r="C21" s="140"/>
      <c r="D21" s="30"/>
      <c r="E21" s="30"/>
      <c r="F21" s="30"/>
      <c r="G21" s="162"/>
      <c r="H21" s="163"/>
      <c r="I21" s="30"/>
      <c r="J21" s="30"/>
      <c r="K21" s="30"/>
      <c r="L21" s="159"/>
      <c r="M21" s="159"/>
      <c r="N21" s="30"/>
      <c r="O21" s="30"/>
      <c r="P21" s="30"/>
      <c r="Q21" s="138"/>
      <c r="R21" s="138"/>
      <c r="S21" s="30"/>
      <c r="T21" s="30"/>
      <c r="U21" s="30"/>
      <c r="V21" s="138"/>
      <c r="W21" s="138"/>
      <c r="X21" s="30"/>
      <c r="Y21" s="30"/>
      <c r="Z21" s="30"/>
      <c r="AA21" s="138"/>
      <c r="AB21" s="139"/>
      <c r="AC21" s="30"/>
      <c r="AD21" s="30"/>
      <c r="AE21" s="30"/>
      <c r="AF21" s="138"/>
      <c r="AG21" s="139"/>
      <c r="AH21" s="30"/>
      <c r="AI21" s="30"/>
      <c r="AJ21" s="30"/>
      <c r="AK21" s="139"/>
      <c r="AL21" s="139"/>
      <c r="AM21" s="30"/>
      <c r="AN21" s="30"/>
      <c r="AO21" s="30"/>
      <c r="AP21" s="139"/>
      <c r="AQ21" s="139"/>
      <c r="AR21" s="30"/>
      <c r="AS21" s="30"/>
      <c r="AT21" s="30"/>
      <c r="AU21" s="139"/>
      <c r="AV21" s="139"/>
      <c r="AW21" s="139"/>
      <c r="AX21" s="139"/>
      <c r="AY21" s="139"/>
      <c r="AZ21" s="139"/>
      <c r="BA21" s="139"/>
      <c r="BB21" s="30"/>
      <c r="BC21" s="30"/>
      <c r="BD21" s="160"/>
      <c r="BE21" s="164"/>
      <c r="BF21" s="164"/>
    </row>
    <row r="22" spans="1:58" hidden="1">
      <c r="A22" s="158"/>
      <c r="B22" s="161"/>
      <c r="C22" s="140"/>
      <c r="D22" s="30"/>
      <c r="E22" s="30"/>
      <c r="F22" s="30"/>
      <c r="G22" s="162"/>
      <c r="H22" s="163"/>
      <c r="I22" s="30"/>
      <c r="J22" s="30"/>
      <c r="K22" s="30"/>
      <c r="L22" s="159"/>
      <c r="M22" s="159"/>
      <c r="N22" s="30"/>
      <c r="O22" s="30"/>
      <c r="P22" s="30"/>
      <c r="Q22" s="138"/>
      <c r="R22" s="138"/>
      <c r="S22" s="30"/>
      <c r="T22" s="30"/>
      <c r="U22" s="30"/>
      <c r="V22" s="138"/>
      <c r="W22" s="138"/>
      <c r="X22" s="30"/>
      <c r="Y22" s="30"/>
      <c r="Z22" s="30"/>
      <c r="AA22" s="138"/>
      <c r="AB22" s="139"/>
      <c r="AC22" s="30"/>
      <c r="AD22" s="30"/>
      <c r="AE22" s="30"/>
      <c r="AF22" s="138"/>
      <c r="AG22" s="139"/>
      <c r="AH22" s="30"/>
      <c r="AI22" s="30"/>
      <c r="AJ22" s="30"/>
      <c r="AK22" s="139"/>
      <c r="AL22" s="139"/>
      <c r="AM22" s="30"/>
      <c r="AN22" s="30"/>
      <c r="AO22" s="30"/>
      <c r="AP22" s="139"/>
      <c r="AQ22" s="139"/>
      <c r="AR22" s="30"/>
      <c r="AS22" s="30"/>
      <c r="AT22" s="30"/>
      <c r="AU22" s="139"/>
      <c r="AV22" s="139"/>
      <c r="AW22" s="139"/>
      <c r="AX22" s="139"/>
      <c r="AY22" s="139"/>
      <c r="AZ22" s="139"/>
      <c r="BA22" s="139"/>
      <c r="BB22" s="30"/>
      <c r="BC22" s="30"/>
      <c r="BD22" s="160"/>
      <c r="BE22" s="164"/>
      <c r="BF22" s="164"/>
    </row>
    <row r="23" spans="1:58" hidden="1">
      <c r="A23" s="158"/>
      <c r="B23" s="161"/>
      <c r="C23" s="140"/>
      <c r="D23" s="30"/>
      <c r="E23" s="30"/>
      <c r="F23" s="30"/>
      <c r="G23" s="162"/>
      <c r="H23" s="163"/>
      <c r="I23" s="30"/>
      <c r="J23" s="30"/>
      <c r="K23" s="30"/>
      <c r="L23" s="159"/>
      <c r="M23" s="159"/>
      <c r="N23" s="30"/>
      <c r="O23" s="30"/>
      <c r="P23" s="30"/>
      <c r="Q23" s="138"/>
      <c r="R23" s="138"/>
      <c r="S23" s="30"/>
      <c r="T23" s="30"/>
      <c r="U23" s="30"/>
      <c r="V23" s="138"/>
      <c r="W23" s="138"/>
      <c r="X23" s="30"/>
      <c r="Y23" s="30"/>
      <c r="Z23" s="30"/>
      <c r="AA23" s="138"/>
      <c r="AB23" s="139"/>
      <c r="AC23" s="30"/>
      <c r="AD23" s="30"/>
      <c r="AE23" s="30"/>
      <c r="AF23" s="138"/>
      <c r="AG23" s="139"/>
      <c r="AH23" s="30"/>
      <c r="AI23" s="30"/>
      <c r="AJ23" s="30"/>
      <c r="AK23" s="139"/>
      <c r="AL23" s="139"/>
      <c r="AM23" s="30"/>
      <c r="AN23" s="30"/>
      <c r="AO23" s="30"/>
      <c r="AP23" s="139"/>
      <c r="AQ23" s="139"/>
      <c r="AR23" s="30"/>
      <c r="AS23" s="30"/>
      <c r="AT23" s="30"/>
      <c r="AU23" s="139"/>
      <c r="AV23" s="139"/>
      <c r="AW23" s="139"/>
      <c r="AX23" s="139"/>
      <c r="AY23" s="139"/>
      <c r="AZ23" s="139"/>
      <c r="BA23" s="139"/>
      <c r="BB23" s="30"/>
      <c r="BC23" s="30"/>
      <c r="BD23" s="160"/>
      <c r="BE23" s="164"/>
      <c r="BF23" s="164"/>
    </row>
    <row r="24" spans="1:58" hidden="1">
      <c r="A24" s="158"/>
      <c r="B24" s="161"/>
      <c r="C24" s="140"/>
      <c r="D24" s="30"/>
      <c r="E24" s="30"/>
      <c r="F24" s="30"/>
      <c r="G24" s="162"/>
      <c r="H24" s="163"/>
      <c r="I24" s="30"/>
      <c r="J24" s="30"/>
      <c r="K24" s="30"/>
      <c r="L24" s="159"/>
      <c r="M24" s="159"/>
      <c r="N24" s="30"/>
      <c r="O24" s="30"/>
      <c r="P24" s="30"/>
      <c r="Q24" s="138"/>
      <c r="R24" s="138"/>
      <c r="S24" s="30"/>
      <c r="T24" s="30"/>
      <c r="U24" s="30"/>
      <c r="V24" s="138"/>
      <c r="W24" s="138"/>
      <c r="X24" s="30"/>
      <c r="Y24" s="30"/>
      <c r="Z24" s="30"/>
      <c r="AA24" s="138"/>
      <c r="AB24" s="139"/>
      <c r="AC24" s="30"/>
      <c r="AD24" s="30"/>
      <c r="AE24" s="30"/>
      <c r="AF24" s="138"/>
      <c r="AG24" s="139"/>
      <c r="AH24" s="30"/>
      <c r="AI24" s="30"/>
      <c r="AJ24" s="30"/>
      <c r="AK24" s="139"/>
      <c r="AL24" s="139"/>
      <c r="AM24" s="30"/>
      <c r="AN24" s="30"/>
      <c r="AO24" s="30"/>
      <c r="AP24" s="139"/>
      <c r="AQ24" s="139"/>
      <c r="AR24" s="30"/>
      <c r="AS24" s="30"/>
      <c r="AT24" s="30"/>
      <c r="AU24" s="139"/>
      <c r="AV24" s="139"/>
      <c r="AW24" s="139"/>
      <c r="AX24" s="139"/>
      <c r="AY24" s="139"/>
      <c r="AZ24" s="139"/>
      <c r="BA24" s="139"/>
      <c r="BB24" s="30"/>
      <c r="BC24" s="30"/>
      <c r="BD24" s="160"/>
      <c r="BE24" s="164"/>
      <c r="BF24" s="164"/>
    </row>
    <row r="25" spans="1:58" hidden="1">
      <c r="A25" s="158"/>
      <c r="B25" s="161"/>
      <c r="C25" s="140"/>
      <c r="D25" s="30"/>
      <c r="E25" s="30"/>
      <c r="F25" s="30"/>
      <c r="G25" s="162"/>
      <c r="H25" s="163"/>
      <c r="I25" s="30"/>
      <c r="J25" s="30"/>
      <c r="K25" s="30"/>
      <c r="L25" s="159"/>
      <c r="M25" s="159"/>
      <c r="N25" s="30"/>
      <c r="O25" s="30"/>
      <c r="P25" s="30"/>
      <c r="Q25" s="138"/>
      <c r="R25" s="138"/>
      <c r="S25" s="30"/>
      <c r="T25" s="30"/>
      <c r="U25" s="30"/>
      <c r="V25" s="138"/>
      <c r="W25" s="138"/>
      <c r="X25" s="30"/>
      <c r="Y25" s="30"/>
      <c r="Z25" s="30"/>
      <c r="AA25" s="138"/>
      <c r="AB25" s="139"/>
      <c r="AC25" s="30"/>
      <c r="AD25" s="30"/>
      <c r="AE25" s="30"/>
      <c r="AF25" s="138"/>
      <c r="AG25" s="139"/>
      <c r="AH25" s="30"/>
      <c r="AI25" s="30"/>
      <c r="AJ25" s="30"/>
      <c r="AK25" s="139"/>
      <c r="AL25" s="139"/>
      <c r="AM25" s="30"/>
      <c r="AN25" s="30"/>
      <c r="AO25" s="30"/>
      <c r="AP25" s="139"/>
      <c r="AQ25" s="139"/>
      <c r="AR25" s="30"/>
      <c r="AS25" s="30"/>
      <c r="AT25" s="30"/>
      <c r="AU25" s="139"/>
      <c r="AV25" s="139"/>
      <c r="AW25" s="139"/>
      <c r="AX25" s="139"/>
      <c r="AY25" s="139"/>
      <c r="AZ25" s="139"/>
      <c r="BA25" s="139"/>
      <c r="BB25" s="30"/>
      <c r="BC25" s="30"/>
      <c r="BD25" s="160"/>
      <c r="BE25" s="164"/>
      <c r="BF25" s="164"/>
    </row>
    <row r="26" spans="1:58" hidden="1">
      <c r="A26" s="158"/>
      <c r="B26" s="161"/>
      <c r="C26" s="140"/>
      <c r="D26" s="30"/>
      <c r="E26" s="30"/>
      <c r="F26" s="30"/>
      <c r="G26" s="162"/>
      <c r="H26" s="163"/>
      <c r="I26" s="30"/>
      <c r="J26" s="30"/>
      <c r="K26" s="30"/>
      <c r="L26" s="159"/>
      <c r="M26" s="159"/>
      <c r="N26" s="30"/>
      <c r="O26" s="30"/>
      <c r="P26" s="30"/>
      <c r="Q26" s="138"/>
      <c r="R26" s="138"/>
      <c r="S26" s="30"/>
      <c r="T26" s="30"/>
      <c r="U26" s="30"/>
      <c r="V26" s="138"/>
      <c r="W26" s="138"/>
      <c r="X26" s="30"/>
      <c r="Y26" s="30"/>
      <c r="Z26" s="30"/>
      <c r="AA26" s="138"/>
      <c r="AB26" s="139"/>
      <c r="AC26" s="30"/>
      <c r="AD26" s="30"/>
      <c r="AE26" s="30"/>
      <c r="AF26" s="138"/>
      <c r="AG26" s="139"/>
      <c r="AH26" s="30"/>
      <c r="AI26" s="30"/>
      <c r="AJ26" s="30"/>
      <c r="AK26" s="139"/>
      <c r="AL26" s="139"/>
      <c r="AM26" s="30"/>
      <c r="AN26" s="30"/>
      <c r="AO26" s="30"/>
      <c r="AP26" s="139"/>
      <c r="AQ26" s="139"/>
      <c r="AR26" s="30"/>
      <c r="AS26" s="30"/>
      <c r="AT26" s="30"/>
      <c r="AU26" s="139"/>
      <c r="AV26" s="139"/>
      <c r="AW26" s="139"/>
      <c r="AX26" s="139"/>
      <c r="AY26" s="139"/>
      <c r="AZ26" s="139"/>
      <c r="BA26" s="139"/>
      <c r="BB26" s="30"/>
      <c r="BC26" s="30"/>
      <c r="BD26" s="160"/>
      <c r="BE26" s="164"/>
      <c r="BF26" s="164"/>
    </row>
    <row r="27" spans="1:58" ht="12" thickBot="1">
      <c r="N27" s="24" t="s">
        <v>21</v>
      </c>
      <c r="X27" s="24" t="s">
        <v>60</v>
      </c>
      <c r="AH27" s="24" t="s">
        <v>60</v>
      </c>
      <c r="BB27" s="154">
        <f>SUM(BB4:BB26)</f>
        <v>1671</v>
      </c>
      <c r="BC27" s="154">
        <f>SUM(BC4:BC26)</f>
        <v>1669</v>
      </c>
      <c r="BD27" s="155">
        <f>SUM(BD4:BD26)</f>
        <v>1566</v>
      </c>
      <c r="BE27" s="156">
        <f>BC27/BB27</f>
        <v>0.99880311190903648</v>
      </c>
      <c r="BF27" s="157">
        <f>BD27/BB27</f>
        <v>0.93716337522441651</v>
      </c>
    </row>
    <row r="28" spans="1:58">
      <c r="D28" s="203" t="s">
        <v>16</v>
      </c>
      <c r="E28" s="204"/>
      <c r="F28" s="204" t="s">
        <v>22</v>
      </c>
      <c r="G28" s="204"/>
      <c r="H28" s="204"/>
      <c r="I28" s="204"/>
      <c r="J28" s="204"/>
      <c r="K28" s="204"/>
      <c r="L28" s="205"/>
    </row>
    <row r="29" spans="1:58">
      <c r="D29" s="206" t="s">
        <v>17</v>
      </c>
      <c r="E29" s="201"/>
      <c r="F29" s="201" t="s">
        <v>23</v>
      </c>
      <c r="G29" s="201"/>
      <c r="H29" s="201"/>
      <c r="I29" s="201"/>
      <c r="J29" s="201"/>
      <c r="K29" s="201"/>
      <c r="L29" s="202"/>
      <c r="P29" s="24" t="s">
        <v>40</v>
      </c>
      <c r="AK29" s="142"/>
      <c r="BD29" s="25"/>
    </row>
    <row r="30" spans="1:58">
      <c r="D30" s="206" t="s">
        <v>18</v>
      </c>
      <c r="E30" s="201"/>
      <c r="F30" s="201" t="s">
        <v>61</v>
      </c>
      <c r="G30" s="201"/>
      <c r="H30" s="201"/>
      <c r="I30" s="201"/>
      <c r="J30" s="201"/>
      <c r="K30" s="201"/>
      <c r="L30" s="202"/>
    </row>
    <row r="31" spans="1:58">
      <c r="D31" s="165" t="s">
        <v>19</v>
      </c>
      <c r="E31" s="166"/>
      <c r="F31" s="201" t="s">
        <v>24</v>
      </c>
      <c r="G31" s="201"/>
      <c r="H31" s="201"/>
      <c r="I31" s="201"/>
      <c r="J31" s="201"/>
      <c r="K31" s="201"/>
      <c r="L31" s="202"/>
    </row>
    <row r="32" spans="1:58">
      <c r="D32" s="165" t="s">
        <v>20</v>
      </c>
      <c r="E32" s="166"/>
      <c r="F32" s="201" t="s">
        <v>62</v>
      </c>
      <c r="G32" s="201"/>
      <c r="H32" s="201"/>
      <c r="I32" s="201"/>
      <c r="J32" s="201"/>
      <c r="K32" s="201"/>
      <c r="L32" s="202"/>
    </row>
    <row r="33" spans="3:12">
      <c r="D33" s="165" t="s">
        <v>25</v>
      </c>
      <c r="E33" s="166"/>
      <c r="F33" s="201" t="s">
        <v>26</v>
      </c>
      <c r="G33" s="201"/>
      <c r="H33" s="201"/>
      <c r="I33" s="201"/>
      <c r="J33" s="201"/>
      <c r="K33" s="201"/>
      <c r="L33" s="202"/>
    </row>
    <row r="34" spans="3:12">
      <c r="D34" s="165" t="s">
        <v>27</v>
      </c>
      <c r="E34" s="166"/>
      <c r="F34" s="201" t="s">
        <v>28</v>
      </c>
      <c r="G34" s="201"/>
      <c r="H34" s="201"/>
      <c r="I34" s="201"/>
      <c r="J34" s="201"/>
      <c r="K34" s="201"/>
      <c r="L34" s="202"/>
    </row>
    <row r="35" spans="3:12">
      <c r="D35" s="165" t="s">
        <v>29</v>
      </c>
      <c r="E35" s="166"/>
      <c r="F35" s="201" t="s">
        <v>64</v>
      </c>
      <c r="G35" s="201"/>
      <c r="H35" s="201"/>
      <c r="I35" s="201"/>
      <c r="J35" s="201"/>
      <c r="K35" s="201"/>
      <c r="L35" s="202"/>
    </row>
    <row r="36" spans="3:12">
      <c r="D36" s="165" t="s">
        <v>30</v>
      </c>
      <c r="E36" s="166"/>
      <c r="F36" s="201" t="s">
        <v>31</v>
      </c>
      <c r="G36" s="201"/>
      <c r="H36" s="201"/>
      <c r="I36" s="201"/>
      <c r="J36" s="201"/>
      <c r="K36" s="201"/>
      <c r="L36" s="202"/>
    </row>
    <row r="37" spans="3:12">
      <c r="C37" s="143"/>
      <c r="D37" s="144" t="s">
        <v>32</v>
      </c>
      <c r="E37" s="167"/>
      <c r="F37" s="199" t="s">
        <v>63</v>
      </c>
      <c r="G37" s="199"/>
      <c r="H37" s="199"/>
      <c r="I37" s="199"/>
      <c r="J37" s="199"/>
      <c r="K37" s="199"/>
      <c r="L37" s="200"/>
    </row>
  </sheetData>
  <sortState ref="A4:AX19">
    <sortCondition ref="C4:C19"/>
    <sortCondition ref="A4:A19"/>
    <sortCondition ref="B4:B19"/>
  </sortState>
  <mergeCells count="25">
    <mergeCell ref="A1:BF1"/>
    <mergeCell ref="D2:H2"/>
    <mergeCell ref="I2:M2"/>
    <mergeCell ref="N2:R2"/>
    <mergeCell ref="X2:AB2"/>
    <mergeCell ref="AH2:AL2"/>
    <mergeCell ref="BB2:BF2"/>
    <mergeCell ref="S2:W2"/>
    <mergeCell ref="AM2:AQ2"/>
    <mergeCell ref="AR2:AV2"/>
    <mergeCell ref="AC2:AG2"/>
    <mergeCell ref="AW2:BA2"/>
    <mergeCell ref="D28:E28"/>
    <mergeCell ref="F28:L28"/>
    <mergeCell ref="D29:E29"/>
    <mergeCell ref="F29:L29"/>
    <mergeCell ref="D30:E30"/>
    <mergeCell ref="F30:L30"/>
    <mergeCell ref="F37:L37"/>
    <mergeCell ref="F31:L31"/>
    <mergeCell ref="F32:L32"/>
    <mergeCell ref="F33:L33"/>
    <mergeCell ref="F34:L34"/>
    <mergeCell ref="F35:L35"/>
    <mergeCell ref="F36:L36"/>
  </mergeCells>
  <pageMargins left="0.511811024" right="0.511811024" top="0.78740157499999996" bottom="0.78740157499999996" header="0.31496062000000002" footer="0.31496062000000002"/>
  <pageSetup paperSize="9" scale="32" orientation="landscape" r:id="rId1"/>
  <ignoredErrors>
    <ignoredError sqref="D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Q19"/>
  <sheetViews>
    <sheetView topLeftCell="Y1" workbookViewId="0">
      <selection activeCell="AR27" sqref="AR27"/>
    </sheetView>
  </sheetViews>
  <sheetFormatPr defaultRowHeight="15"/>
  <cols>
    <col min="8" max="8" width="7.140625" bestFit="1" customWidth="1"/>
    <col min="9" max="9" width="11" bestFit="1" customWidth="1"/>
    <col min="10" max="10" width="8.85546875" bestFit="1" customWidth="1"/>
    <col min="11" max="11" width="8.28515625" bestFit="1" customWidth="1"/>
    <col min="12" max="12" width="9.140625" bestFit="1" customWidth="1"/>
    <col min="13" max="13" width="9.5703125" bestFit="1" customWidth="1"/>
    <col min="14" max="14" width="9" bestFit="1" customWidth="1"/>
    <col min="15" max="15" width="8.42578125" bestFit="1" customWidth="1"/>
  </cols>
  <sheetData>
    <row r="3" spans="8:17">
      <c r="H3" s="95" t="s">
        <v>49</v>
      </c>
      <c r="I3" s="95" t="s">
        <v>4822</v>
      </c>
      <c r="J3" s="95" t="s">
        <v>4821</v>
      </c>
      <c r="K3" s="95" t="s">
        <v>9</v>
      </c>
      <c r="L3" s="95" t="s">
        <v>4950</v>
      </c>
      <c r="M3" s="95" t="s">
        <v>4934</v>
      </c>
      <c r="N3" s="95" t="s">
        <v>4938</v>
      </c>
      <c r="O3" s="95" t="s">
        <v>4951</v>
      </c>
      <c r="P3" s="95" t="s">
        <v>4949</v>
      </c>
      <c r="Q3" s="95" t="s">
        <v>4952</v>
      </c>
    </row>
    <row r="4" spans="8:17">
      <c r="H4" s="47" t="s">
        <v>75</v>
      </c>
      <c r="I4" s="47">
        <v>92</v>
      </c>
      <c r="J4" s="47">
        <v>92</v>
      </c>
      <c r="K4" s="47"/>
      <c r="L4" s="47"/>
      <c r="M4" s="47"/>
      <c r="N4" s="47"/>
      <c r="O4" s="47"/>
      <c r="P4">
        <f>SUM(L4:O4)</f>
        <v>0</v>
      </c>
      <c r="Q4">
        <f>J4-P4</f>
        <v>92</v>
      </c>
    </row>
    <row r="5" spans="8:17">
      <c r="H5" s="47" t="s">
        <v>450</v>
      </c>
      <c r="I5" s="47">
        <v>66</v>
      </c>
      <c r="J5" s="47">
        <v>66</v>
      </c>
      <c r="K5" s="47"/>
      <c r="L5" s="47"/>
      <c r="M5" s="47"/>
      <c r="N5" s="47"/>
      <c r="O5" s="47"/>
      <c r="P5" s="145">
        <f t="shared" ref="P5:P18" si="0">SUM(L5:O5)</f>
        <v>0</v>
      </c>
      <c r="Q5" s="145">
        <f t="shared" ref="Q5:Q18" si="1">J5-P5</f>
        <v>66</v>
      </c>
    </row>
    <row r="6" spans="8:17">
      <c r="H6" s="47" t="s">
        <v>71</v>
      </c>
      <c r="I6" s="47">
        <v>48</v>
      </c>
      <c r="J6" s="47">
        <v>48</v>
      </c>
      <c r="K6" s="47"/>
      <c r="L6" s="47"/>
      <c r="M6" s="47"/>
      <c r="N6" s="47"/>
      <c r="O6" s="47"/>
      <c r="P6" s="145">
        <f t="shared" si="0"/>
        <v>0</v>
      </c>
      <c r="Q6" s="145">
        <f t="shared" si="1"/>
        <v>48</v>
      </c>
    </row>
    <row r="7" spans="8:17">
      <c r="H7" s="47" t="s">
        <v>72</v>
      </c>
      <c r="I7" s="47">
        <v>39</v>
      </c>
      <c r="J7" s="47">
        <v>39</v>
      </c>
      <c r="K7" s="47"/>
      <c r="L7" s="47">
        <v>3</v>
      </c>
      <c r="M7" s="47"/>
      <c r="N7" s="47"/>
      <c r="O7" s="47"/>
      <c r="P7" s="145">
        <f t="shared" si="0"/>
        <v>3</v>
      </c>
      <c r="Q7" s="145">
        <f t="shared" si="1"/>
        <v>36</v>
      </c>
    </row>
    <row r="8" spans="8:17">
      <c r="H8" s="47" t="s">
        <v>74</v>
      </c>
      <c r="I8" s="47">
        <v>57</v>
      </c>
      <c r="J8" s="47">
        <v>57</v>
      </c>
      <c r="K8" s="47"/>
      <c r="L8" s="47"/>
      <c r="M8" s="47">
        <v>2</v>
      </c>
      <c r="N8" s="47"/>
      <c r="O8" s="47"/>
      <c r="P8" s="145">
        <f t="shared" si="0"/>
        <v>2</v>
      </c>
      <c r="Q8" s="145">
        <f t="shared" si="1"/>
        <v>55</v>
      </c>
    </row>
    <row r="9" spans="8:17">
      <c r="H9" s="47" t="s">
        <v>73</v>
      </c>
      <c r="I9" s="47">
        <v>43</v>
      </c>
      <c r="J9" s="47">
        <v>43</v>
      </c>
      <c r="K9" s="47"/>
      <c r="L9" s="47"/>
      <c r="M9" s="47">
        <v>1</v>
      </c>
      <c r="N9" s="47"/>
      <c r="O9" s="47"/>
      <c r="P9" s="145">
        <f t="shared" si="0"/>
        <v>1</v>
      </c>
      <c r="Q9" s="145">
        <f t="shared" si="1"/>
        <v>42</v>
      </c>
    </row>
    <row r="10" spans="8:17">
      <c r="H10" s="47" t="s">
        <v>77</v>
      </c>
      <c r="I10" s="47">
        <v>33</v>
      </c>
      <c r="J10" s="47">
        <v>33</v>
      </c>
      <c r="K10" s="47"/>
      <c r="L10" s="47"/>
      <c r="M10" s="47"/>
      <c r="N10" s="47"/>
      <c r="O10" s="47"/>
      <c r="P10" s="145">
        <f t="shared" si="0"/>
        <v>0</v>
      </c>
      <c r="Q10" s="145">
        <f t="shared" si="1"/>
        <v>33</v>
      </c>
    </row>
    <row r="11" spans="8:17">
      <c r="H11" s="47" t="s">
        <v>68</v>
      </c>
      <c r="I11" s="47">
        <v>57</v>
      </c>
      <c r="J11" s="47">
        <v>57</v>
      </c>
      <c r="K11" s="47"/>
      <c r="L11" s="47">
        <v>11</v>
      </c>
      <c r="M11" s="47">
        <v>1</v>
      </c>
      <c r="N11" s="47"/>
      <c r="O11" s="47"/>
      <c r="P11" s="145">
        <f t="shared" si="0"/>
        <v>12</v>
      </c>
      <c r="Q11" s="145">
        <f t="shared" si="1"/>
        <v>45</v>
      </c>
    </row>
    <row r="12" spans="8:17">
      <c r="H12" s="47" t="s">
        <v>67</v>
      </c>
      <c r="I12" s="47">
        <v>55</v>
      </c>
      <c r="J12" s="47">
        <v>55</v>
      </c>
      <c r="K12" s="47"/>
      <c r="L12" s="47">
        <v>7</v>
      </c>
      <c r="M12" s="47"/>
      <c r="N12" s="47">
        <v>1</v>
      </c>
      <c r="O12" s="47"/>
      <c r="P12" s="145">
        <f t="shared" si="0"/>
        <v>8</v>
      </c>
      <c r="Q12" s="145">
        <f t="shared" si="1"/>
        <v>47</v>
      </c>
    </row>
    <row r="13" spans="8:17">
      <c r="H13" s="47" t="s">
        <v>4787</v>
      </c>
      <c r="I13" s="47">
        <v>109</v>
      </c>
      <c r="J13" s="47">
        <v>109</v>
      </c>
      <c r="K13" s="47"/>
      <c r="L13" s="47">
        <v>7</v>
      </c>
      <c r="M13" s="47">
        <v>1</v>
      </c>
      <c r="N13" s="47"/>
      <c r="O13" s="47"/>
      <c r="P13" s="145">
        <f t="shared" si="0"/>
        <v>8</v>
      </c>
      <c r="Q13" s="145">
        <f t="shared" si="1"/>
        <v>101</v>
      </c>
    </row>
    <row r="14" spans="8:17">
      <c r="H14" s="47" t="s">
        <v>4786</v>
      </c>
      <c r="I14" s="47">
        <v>127</v>
      </c>
      <c r="J14" s="47">
        <v>127</v>
      </c>
      <c r="K14" s="47"/>
      <c r="L14" s="47">
        <v>10</v>
      </c>
      <c r="M14" s="47"/>
      <c r="N14" s="47"/>
      <c r="O14" s="47"/>
      <c r="P14" s="145">
        <f t="shared" si="0"/>
        <v>10</v>
      </c>
      <c r="Q14" s="145">
        <f t="shared" si="1"/>
        <v>117</v>
      </c>
    </row>
    <row r="15" spans="8:17">
      <c r="H15" s="47" t="s">
        <v>4788</v>
      </c>
      <c r="I15" s="47">
        <v>103</v>
      </c>
      <c r="J15" s="47">
        <v>103</v>
      </c>
      <c r="K15" s="47"/>
      <c r="L15" s="47">
        <v>4</v>
      </c>
      <c r="M15" s="47">
        <v>1</v>
      </c>
      <c r="N15" s="47"/>
      <c r="O15" s="47">
        <v>1</v>
      </c>
      <c r="P15" s="145">
        <f t="shared" si="0"/>
        <v>6</v>
      </c>
      <c r="Q15" s="145">
        <f t="shared" si="1"/>
        <v>97</v>
      </c>
    </row>
    <row r="16" spans="8:17">
      <c r="H16" s="47" t="s">
        <v>4789</v>
      </c>
      <c r="I16" s="47">
        <v>99</v>
      </c>
      <c r="J16" s="47">
        <v>99</v>
      </c>
      <c r="K16" s="47"/>
      <c r="L16" s="47"/>
      <c r="M16" s="47"/>
      <c r="N16" s="47"/>
      <c r="O16" s="47"/>
      <c r="P16" s="145">
        <f t="shared" si="0"/>
        <v>0</v>
      </c>
      <c r="Q16" s="145">
        <f t="shared" si="1"/>
        <v>99</v>
      </c>
    </row>
    <row r="17" spans="8:17">
      <c r="H17" s="47" t="s">
        <v>451</v>
      </c>
      <c r="I17" s="47">
        <v>23</v>
      </c>
      <c r="J17" s="47">
        <v>23</v>
      </c>
      <c r="K17" s="47"/>
      <c r="L17" s="47">
        <v>1</v>
      </c>
      <c r="M17" s="47">
        <v>1</v>
      </c>
      <c r="N17" s="47"/>
      <c r="O17" s="47"/>
      <c r="P17" s="145">
        <f t="shared" si="0"/>
        <v>2</v>
      </c>
      <c r="Q17" s="145">
        <f t="shared" si="1"/>
        <v>21</v>
      </c>
    </row>
    <row r="18" spans="8:17">
      <c r="H18" s="47" t="s">
        <v>4826</v>
      </c>
      <c r="I18" s="47">
        <v>4</v>
      </c>
      <c r="J18" s="47">
        <v>4</v>
      </c>
      <c r="K18" s="47"/>
      <c r="L18" s="47"/>
      <c r="M18" s="47"/>
      <c r="N18" s="47"/>
      <c r="O18" s="47"/>
      <c r="P18" s="145">
        <f t="shared" si="0"/>
        <v>0</v>
      </c>
      <c r="Q18" s="145">
        <f t="shared" si="1"/>
        <v>4</v>
      </c>
    </row>
    <row r="19" spans="8:17">
      <c r="H19" s="47" t="s">
        <v>15</v>
      </c>
      <c r="I19">
        <f>SUM(I4:I18)</f>
        <v>955</v>
      </c>
      <c r="J19" s="145">
        <f t="shared" ref="J19:Q19" si="2">SUM(J4:J18)</f>
        <v>955</v>
      </c>
      <c r="K19" s="145">
        <f t="shared" si="2"/>
        <v>0</v>
      </c>
      <c r="L19" s="145">
        <f t="shared" si="2"/>
        <v>43</v>
      </c>
      <c r="M19" s="145">
        <f t="shared" si="2"/>
        <v>7</v>
      </c>
      <c r="N19" s="145">
        <f t="shared" si="2"/>
        <v>1</v>
      </c>
      <c r="O19" s="145">
        <f t="shared" si="2"/>
        <v>1</v>
      </c>
      <c r="P19" s="145">
        <f t="shared" si="2"/>
        <v>52</v>
      </c>
      <c r="Q19" s="145">
        <f t="shared" si="2"/>
        <v>903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R353"/>
  <sheetViews>
    <sheetView showFormulas="1" topLeftCell="A175" workbookViewId="0">
      <selection activeCell="A182" sqref="A182:D182"/>
    </sheetView>
  </sheetViews>
  <sheetFormatPr defaultRowHeight="15"/>
  <cols>
    <col min="1" max="1" width="20.7109375" customWidth="1"/>
    <col min="2" max="2" width="17.28515625" style="1" customWidth="1"/>
    <col min="3" max="3" width="9" style="1" customWidth="1"/>
    <col min="4" max="4" width="9.85546875" style="1" customWidth="1"/>
    <col min="5" max="5" width="5.5703125" style="3" customWidth="1"/>
    <col min="6" max="6" width="6.42578125" style="3" customWidth="1"/>
    <col min="7" max="8" width="9.5703125" style="3" customWidth="1"/>
    <col min="9" max="31" width="9.85546875" style="3" customWidth="1"/>
    <col min="32" max="44" width="9.85546875" style="3" bestFit="1" customWidth="1"/>
    <col min="45" max="114" width="9.85546875" bestFit="1" customWidth="1"/>
    <col min="115" max="115" width="5.42578125" customWidth="1"/>
  </cols>
  <sheetData>
    <row r="1" spans="1:44" s="31" customFormat="1">
      <c r="A1"/>
      <c r="B1"/>
      <c r="C1"/>
      <c r="D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s="2" customFormat="1">
      <c r="A2"/>
      <c r="B2"/>
      <c r="C2"/>
      <c r="D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2" customFormat="1">
      <c r="A3"/>
      <c r="B3"/>
      <c r="C3"/>
      <c r="D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31" customFormat="1">
      <c r="A4"/>
      <c r="B4"/>
      <c r="C4"/>
      <c r="D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 s="31" customFormat="1">
      <c r="A5" s="117" t="s">
        <v>35</v>
      </c>
      <c r="B5" s="124">
        <v>43070</v>
      </c>
      <c r="C5" s="92"/>
      <c r="D5" s="9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s="31" customFormat="1">
      <c r="A6" s="93"/>
      <c r="B6" s="217" t="s">
        <v>4785</v>
      </c>
      <c r="C6" s="217"/>
      <c r="D6" s="21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>
      <c r="B7" s="117" t="s">
        <v>33</v>
      </c>
      <c r="C7"/>
      <c r="D7"/>
      <c r="E7"/>
      <c r="F7"/>
      <c r="G7"/>
    </row>
    <row r="8" spans="1:44">
      <c r="A8" s="117" t="s">
        <v>52</v>
      </c>
      <c r="B8" s="145" t="s">
        <v>37</v>
      </c>
      <c r="C8" s="145" t="s">
        <v>38</v>
      </c>
      <c r="D8" s="145" t="s">
        <v>57</v>
      </c>
      <c r="E8"/>
      <c r="F8"/>
      <c r="G8"/>
    </row>
    <row r="9" spans="1:44">
      <c r="A9" s="118" t="s">
        <v>4888</v>
      </c>
      <c r="B9" s="121">
        <v>97</v>
      </c>
      <c r="C9" s="121">
        <v>97</v>
      </c>
      <c r="D9" s="121">
        <v>97</v>
      </c>
      <c r="E9"/>
      <c r="F9"/>
      <c r="G9"/>
    </row>
    <row r="10" spans="1:44" s="31" customFormat="1">
      <c r="A10" s="120" t="s">
        <v>4884</v>
      </c>
      <c r="B10" s="121">
        <v>31</v>
      </c>
      <c r="C10" s="121">
        <v>31</v>
      </c>
      <c r="D10" s="121">
        <v>31</v>
      </c>
      <c r="E10"/>
      <c r="F10"/>
      <c r="G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s="31" customFormat="1">
      <c r="A11" s="120" t="s">
        <v>4887</v>
      </c>
      <c r="B11" s="121">
        <v>33</v>
      </c>
      <c r="C11" s="121">
        <v>33</v>
      </c>
      <c r="D11" s="121">
        <v>33</v>
      </c>
      <c r="E11"/>
      <c r="F11"/>
      <c r="G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s="31" customFormat="1">
      <c r="A12" s="120" t="s">
        <v>4955</v>
      </c>
      <c r="B12" s="121">
        <v>32</v>
      </c>
      <c r="C12" s="121">
        <v>32</v>
      </c>
      <c r="D12" s="121">
        <v>32</v>
      </c>
      <c r="E12"/>
      <c r="F12"/>
      <c r="G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s="31" customFormat="1">
      <c r="A13" s="120" t="s">
        <v>4954</v>
      </c>
      <c r="B13" s="121">
        <v>1</v>
      </c>
      <c r="C13" s="121">
        <v>1</v>
      </c>
      <c r="D13" s="121">
        <v>1</v>
      </c>
      <c r="E13"/>
      <c r="F13"/>
      <c r="G1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s="31" customFormat="1">
      <c r="A14" s="118" t="s">
        <v>4901</v>
      </c>
      <c r="B14" s="121">
        <v>89</v>
      </c>
      <c r="C14" s="121">
        <v>89</v>
      </c>
      <c r="D14" s="121">
        <v>89</v>
      </c>
      <c r="E14"/>
      <c r="F14"/>
      <c r="G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s="31" customFormat="1">
      <c r="A15" s="120" t="s">
        <v>4872</v>
      </c>
      <c r="B15" s="121">
        <v>30</v>
      </c>
      <c r="C15" s="121">
        <v>30</v>
      </c>
      <c r="D15" s="121">
        <v>30</v>
      </c>
      <c r="E15"/>
      <c r="F15"/>
      <c r="G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s="31" customFormat="1">
      <c r="A16" s="120" t="s">
        <v>4876</v>
      </c>
      <c r="B16" s="121">
        <v>31</v>
      </c>
      <c r="C16" s="121">
        <v>31</v>
      </c>
      <c r="D16" s="121">
        <v>31</v>
      </c>
      <c r="E16"/>
      <c r="F16"/>
      <c r="G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s="31" customFormat="1">
      <c r="A17" s="120" t="s">
        <v>4870</v>
      </c>
      <c r="B17" s="121">
        <v>28</v>
      </c>
      <c r="C17" s="121">
        <v>28</v>
      </c>
      <c r="D17" s="121">
        <v>28</v>
      </c>
      <c r="E17"/>
      <c r="F17"/>
      <c r="G1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>
      <c r="A18" s="118" t="s">
        <v>4902</v>
      </c>
      <c r="B18" s="121">
        <v>88</v>
      </c>
      <c r="C18" s="121">
        <v>88</v>
      </c>
      <c r="D18" s="121">
        <v>88</v>
      </c>
      <c r="E18"/>
      <c r="F18"/>
      <c r="G18"/>
    </row>
    <row r="19" spans="1:44" s="2" customFormat="1">
      <c r="A19" s="120" t="s">
        <v>4882</v>
      </c>
      <c r="B19" s="121">
        <v>22</v>
      </c>
      <c r="C19" s="121">
        <v>22</v>
      </c>
      <c r="D19" s="121">
        <v>22</v>
      </c>
      <c r="E19"/>
      <c r="F19"/>
      <c r="G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s="2" customFormat="1">
      <c r="A20" s="120" t="s">
        <v>4873</v>
      </c>
      <c r="B20" s="121">
        <v>22</v>
      </c>
      <c r="C20" s="121">
        <v>22</v>
      </c>
      <c r="D20" s="121">
        <v>22</v>
      </c>
      <c r="E20"/>
      <c r="F20"/>
      <c r="G2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s="31" customFormat="1">
      <c r="A21" s="120" t="s">
        <v>4874</v>
      </c>
      <c r="B21" s="121">
        <v>18</v>
      </c>
      <c r="C21" s="121">
        <v>18</v>
      </c>
      <c r="D21" s="121">
        <v>18</v>
      </c>
      <c r="E21"/>
      <c r="F21"/>
      <c r="G2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s="31" customFormat="1">
      <c r="A22" s="120" t="s">
        <v>4864</v>
      </c>
      <c r="B22" s="121">
        <v>1</v>
      </c>
      <c r="C22" s="121">
        <v>1</v>
      </c>
      <c r="D22" s="121">
        <v>1</v>
      </c>
      <c r="E22"/>
      <c r="F22"/>
      <c r="G2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 s="31" customFormat="1">
      <c r="A23" s="120" t="s">
        <v>4866</v>
      </c>
      <c r="B23" s="121">
        <v>1</v>
      </c>
      <c r="C23" s="121">
        <v>1</v>
      </c>
      <c r="D23" s="121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s="31" customFormat="1">
      <c r="A24" s="120" t="s">
        <v>4883</v>
      </c>
      <c r="B24" s="121">
        <v>23</v>
      </c>
      <c r="C24" s="121">
        <v>23</v>
      </c>
      <c r="D24" s="121">
        <v>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s="31" customFormat="1">
      <c r="A25" s="120" t="s">
        <v>4953</v>
      </c>
      <c r="B25" s="121">
        <v>1</v>
      </c>
      <c r="C25" s="121">
        <v>1</v>
      </c>
      <c r="D25" s="121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s="31" customFormat="1">
      <c r="A26" s="118" t="s">
        <v>4900</v>
      </c>
      <c r="B26" s="121">
        <v>98</v>
      </c>
      <c r="C26" s="121">
        <v>98</v>
      </c>
      <c r="D26" s="121">
        <v>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s="31" customFormat="1">
      <c r="A27" s="120" t="s">
        <v>4864</v>
      </c>
      <c r="B27" s="121">
        <v>32</v>
      </c>
      <c r="C27" s="121">
        <v>32</v>
      </c>
      <c r="D27" s="121">
        <v>32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s="31" customFormat="1">
      <c r="A28" s="120" t="s">
        <v>4866</v>
      </c>
      <c r="B28" s="121">
        <v>31</v>
      </c>
      <c r="C28" s="121">
        <v>31</v>
      </c>
      <c r="D28" s="121">
        <v>31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s="31" customFormat="1">
      <c r="A29" s="120" t="s">
        <v>4868</v>
      </c>
      <c r="B29" s="121">
        <v>34</v>
      </c>
      <c r="C29" s="121">
        <v>34</v>
      </c>
      <c r="D29" s="121">
        <v>34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s="31" customFormat="1">
      <c r="A30" s="120" t="s">
        <v>65</v>
      </c>
      <c r="B30" s="121">
        <v>1</v>
      </c>
      <c r="C30" s="121">
        <v>1</v>
      </c>
      <c r="D30" s="121">
        <v>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31" customFormat="1">
      <c r="A31" s="118" t="s">
        <v>4895</v>
      </c>
      <c r="B31" s="121">
        <v>54</v>
      </c>
      <c r="C31" s="121">
        <v>53</v>
      </c>
      <c r="D31" s="121">
        <v>53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s="31" customFormat="1">
      <c r="A32" s="120" t="s">
        <v>4969</v>
      </c>
      <c r="B32" s="121">
        <v>3</v>
      </c>
      <c r="C32" s="121">
        <v>3</v>
      </c>
      <c r="D32" s="121">
        <v>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s="31" customFormat="1">
      <c r="A33" s="120" t="s">
        <v>4970</v>
      </c>
      <c r="B33" s="121">
        <v>11</v>
      </c>
      <c r="C33" s="121">
        <v>11</v>
      </c>
      <c r="D33" s="121">
        <v>11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s="31" customFormat="1">
      <c r="A34" s="120" t="s">
        <v>4971</v>
      </c>
      <c r="B34" s="121">
        <v>6</v>
      </c>
      <c r="C34" s="121">
        <v>6</v>
      </c>
      <c r="D34" s="121">
        <v>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s="31" customFormat="1">
      <c r="A35" s="120" t="s">
        <v>4972</v>
      </c>
      <c r="B35" s="121">
        <v>6</v>
      </c>
      <c r="C35" s="121">
        <v>6</v>
      </c>
      <c r="D35" s="121">
        <v>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s="31" customFormat="1">
      <c r="A36" s="120" t="s">
        <v>4973</v>
      </c>
      <c r="B36" s="121">
        <v>7</v>
      </c>
      <c r="C36" s="121">
        <v>7</v>
      </c>
      <c r="D36" s="121">
        <v>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s="2" customFormat="1">
      <c r="A37" s="120" t="s">
        <v>4974</v>
      </c>
      <c r="B37" s="121">
        <v>8</v>
      </c>
      <c r="C37" s="121">
        <v>8</v>
      </c>
      <c r="D37" s="121">
        <v>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s="31" customFormat="1">
      <c r="A38" s="120" t="s">
        <v>4975</v>
      </c>
      <c r="B38" s="121">
        <v>7</v>
      </c>
      <c r="C38" s="121">
        <v>7</v>
      </c>
      <c r="D38" s="121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s="31" customFormat="1">
      <c r="A39" s="120" t="s">
        <v>4976</v>
      </c>
      <c r="B39" s="121">
        <v>3</v>
      </c>
      <c r="C39" s="121">
        <v>3</v>
      </c>
      <c r="D39" s="121">
        <v>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s="31" customFormat="1">
      <c r="A40" s="120" t="s">
        <v>4977</v>
      </c>
      <c r="B40" s="121">
        <v>2</v>
      </c>
      <c r="C40" s="121">
        <v>2</v>
      </c>
      <c r="D40" s="121">
        <v>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s="31" customFormat="1">
      <c r="A41" s="120" t="s">
        <v>4895</v>
      </c>
      <c r="B41" s="121">
        <v>1</v>
      </c>
      <c r="C41" s="121"/>
      <c r="D41" s="1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s="31" customFormat="1">
      <c r="A42" s="118" t="s">
        <v>4889</v>
      </c>
      <c r="B42" s="121">
        <v>25</v>
      </c>
      <c r="C42" s="121">
        <v>25</v>
      </c>
      <c r="D42" s="121">
        <v>14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s="31" customFormat="1">
      <c r="A43" s="120" t="s">
        <v>4843</v>
      </c>
      <c r="B43" s="121">
        <v>25</v>
      </c>
      <c r="C43" s="121">
        <v>25</v>
      </c>
      <c r="D43" s="121">
        <v>14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s="31" customFormat="1">
      <c r="A44" s="118" t="s">
        <v>4897</v>
      </c>
      <c r="B44" s="121">
        <v>41</v>
      </c>
      <c r="C44" s="121">
        <v>41</v>
      </c>
      <c r="D44" s="121">
        <v>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s="31" customFormat="1">
      <c r="A45" s="120" t="s">
        <v>4862</v>
      </c>
      <c r="B45" s="121">
        <v>3</v>
      </c>
      <c r="C45" s="121">
        <v>3</v>
      </c>
      <c r="D45" s="121">
        <v>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s="31" customFormat="1">
      <c r="A46" s="120" t="s">
        <v>4860</v>
      </c>
      <c r="B46" s="121">
        <v>7</v>
      </c>
      <c r="C46" s="121">
        <v>7</v>
      </c>
      <c r="D46" s="121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s="31" customFormat="1">
      <c r="A47" s="120" t="s">
        <v>4857</v>
      </c>
      <c r="B47" s="121">
        <v>3</v>
      </c>
      <c r="C47" s="121">
        <v>3</v>
      </c>
      <c r="D47" s="121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s="31" customFormat="1">
      <c r="A48" s="120" t="s">
        <v>4856</v>
      </c>
      <c r="B48" s="121">
        <v>5</v>
      </c>
      <c r="C48" s="121">
        <v>5</v>
      </c>
      <c r="D48" s="121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s="31" customFormat="1">
      <c r="A49" s="120" t="s">
        <v>4863</v>
      </c>
      <c r="B49" s="121">
        <v>6</v>
      </c>
      <c r="C49" s="121">
        <v>6</v>
      </c>
      <c r="D49" s="121">
        <v>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s="31" customFormat="1">
      <c r="A50" s="120" t="s">
        <v>4861</v>
      </c>
      <c r="B50" s="121">
        <v>7</v>
      </c>
      <c r="C50" s="121">
        <v>7</v>
      </c>
      <c r="D50" s="121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s="31" customFormat="1">
      <c r="A51" s="120" t="s">
        <v>4858</v>
      </c>
      <c r="B51" s="121">
        <v>4</v>
      </c>
      <c r="C51" s="121">
        <v>4</v>
      </c>
      <c r="D51" s="121">
        <v>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s="31" customFormat="1">
      <c r="A52" s="120" t="s">
        <v>4859</v>
      </c>
      <c r="B52" s="121">
        <v>5</v>
      </c>
      <c r="C52" s="121">
        <v>5</v>
      </c>
      <c r="D52" s="121">
        <v>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s="31" customFormat="1">
      <c r="A53" s="120" t="s">
        <v>4897</v>
      </c>
      <c r="B53" s="121">
        <v>1</v>
      </c>
      <c r="C53" s="121">
        <v>1</v>
      </c>
      <c r="D53" s="121">
        <v>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s="31" customFormat="1">
      <c r="A54" s="118" t="s">
        <v>4890</v>
      </c>
      <c r="B54" s="121">
        <v>67</v>
      </c>
      <c r="C54" s="121">
        <v>67</v>
      </c>
      <c r="D54" s="121">
        <v>67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s="31" customFormat="1">
      <c r="A55" s="120" t="s">
        <v>4829</v>
      </c>
      <c r="B55" s="121">
        <v>24</v>
      </c>
      <c r="C55" s="121">
        <v>24</v>
      </c>
      <c r="D55" s="121">
        <v>24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s="31" customFormat="1">
      <c r="A56" s="120" t="s">
        <v>4831</v>
      </c>
      <c r="B56" s="121">
        <v>22</v>
      </c>
      <c r="C56" s="121">
        <v>22</v>
      </c>
      <c r="D56" s="121">
        <v>22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s="31" customFormat="1">
      <c r="A57" s="120" t="s">
        <v>4842</v>
      </c>
      <c r="B57" s="121">
        <v>2</v>
      </c>
      <c r="C57" s="121">
        <v>2</v>
      </c>
      <c r="D57" s="121">
        <v>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s="31" customFormat="1">
      <c r="A58" s="120" t="s">
        <v>4962</v>
      </c>
      <c r="B58" s="121">
        <v>4</v>
      </c>
      <c r="C58" s="121">
        <v>4</v>
      </c>
      <c r="D58" s="121">
        <v>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s="31" customFormat="1">
      <c r="A59" s="120" t="s">
        <v>4963</v>
      </c>
      <c r="B59" s="121">
        <v>2</v>
      </c>
      <c r="C59" s="121">
        <v>2</v>
      </c>
      <c r="D59" s="121">
        <v>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s="31" customFormat="1">
      <c r="A60" s="120" t="s">
        <v>4964</v>
      </c>
      <c r="B60" s="121">
        <v>5</v>
      </c>
      <c r="C60" s="121">
        <v>5</v>
      </c>
      <c r="D60" s="121">
        <v>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s="31" customFormat="1">
      <c r="A61" s="120" t="s">
        <v>4978</v>
      </c>
      <c r="B61" s="121">
        <v>6</v>
      </c>
      <c r="C61" s="121">
        <v>6</v>
      </c>
      <c r="D61" s="121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s="31" customFormat="1">
      <c r="A62" s="120" t="s">
        <v>4979</v>
      </c>
      <c r="B62" s="121">
        <v>2</v>
      </c>
      <c r="C62" s="121">
        <v>2</v>
      </c>
      <c r="D62" s="121">
        <v>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s="31" customFormat="1">
      <c r="A63" s="118" t="s">
        <v>4892</v>
      </c>
      <c r="B63" s="121">
        <v>44</v>
      </c>
      <c r="C63" s="121">
        <v>44</v>
      </c>
      <c r="D63" s="121">
        <v>44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s="31" customFormat="1">
      <c r="A64" s="120" t="s">
        <v>4838</v>
      </c>
      <c r="B64" s="121">
        <v>2</v>
      </c>
      <c r="C64" s="121">
        <v>2</v>
      </c>
      <c r="D64" s="121">
        <v>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s="31" customFormat="1">
      <c r="A65" s="120" t="s">
        <v>4850</v>
      </c>
      <c r="B65" s="121">
        <v>26</v>
      </c>
      <c r="C65" s="121">
        <v>26</v>
      </c>
      <c r="D65" s="121">
        <v>26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s="31" customFormat="1">
      <c r="A66" s="120" t="s">
        <v>4839</v>
      </c>
      <c r="B66" s="121">
        <v>5</v>
      </c>
      <c r="C66" s="121">
        <v>5</v>
      </c>
      <c r="D66" s="121">
        <v>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s="31" customFormat="1">
      <c r="A67" s="120" t="s">
        <v>4851</v>
      </c>
      <c r="B67" s="121">
        <v>2</v>
      </c>
      <c r="C67" s="121">
        <v>2</v>
      </c>
      <c r="D67" s="121">
        <v>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s="31" customFormat="1">
      <c r="A68" s="120" t="s">
        <v>4841</v>
      </c>
      <c r="B68" s="121">
        <v>2</v>
      </c>
      <c r="C68" s="121">
        <v>2</v>
      </c>
      <c r="D68" s="121">
        <v>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s="31" customFormat="1">
      <c r="A69" s="120" t="s">
        <v>4837</v>
      </c>
      <c r="B69" s="121">
        <v>5</v>
      </c>
      <c r="C69" s="121">
        <v>5</v>
      </c>
      <c r="D69" s="121">
        <v>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s="31" customFormat="1">
      <c r="A70" s="120" t="s">
        <v>4840</v>
      </c>
      <c r="B70" s="121">
        <v>2</v>
      </c>
      <c r="C70" s="121">
        <v>2</v>
      </c>
      <c r="D70" s="121">
        <v>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s="31" customFormat="1">
      <c r="A71" s="118" t="s">
        <v>4896</v>
      </c>
      <c r="B71" s="121">
        <v>36</v>
      </c>
      <c r="C71" s="121">
        <v>36</v>
      </c>
      <c r="D71" s="121">
        <v>36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s="31" customFormat="1">
      <c r="A72" s="120" t="s">
        <v>4832</v>
      </c>
      <c r="B72" s="121">
        <v>6</v>
      </c>
      <c r="C72" s="121">
        <v>6</v>
      </c>
      <c r="D72" s="121">
        <v>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s="31" customFormat="1">
      <c r="A73" s="120" t="s">
        <v>4854</v>
      </c>
      <c r="B73" s="121">
        <v>7</v>
      </c>
      <c r="C73" s="121">
        <v>7</v>
      </c>
      <c r="D73" s="121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s="31" customFormat="1">
      <c r="A74" s="120" t="s">
        <v>4853</v>
      </c>
      <c r="B74" s="121">
        <v>6</v>
      </c>
      <c r="C74" s="121">
        <v>6</v>
      </c>
      <c r="D74" s="121">
        <v>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s="31" customFormat="1">
      <c r="A75" s="120" t="s">
        <v>4852</v>
      </c>
      <c r="B75" s="121">
        <v>11</v>
      </c>
      <c r="C75" s="121">
        <v>11</v>
      </c>
      <c r="D75" s="121">
        <v>11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s="31" customFormat="1">
      <c r="A76" s="120" t="s">
        <v>4855</v>
      </c>
      <c r="B76" s="121">
        <v>6</v>
      </c>
      <c r="C76" s="121">
        <v>6</v>
      </c>
      <c r="D76" s="121">
        <v>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s="31" customFormat="1">
      <c r="A77" s="118" t="s">
        <v>4899</v>
      </c>
      <c r="B77" s="121">
        <v>23</v>
      </c>
      <c r="C77" s="121">
        <v>23</v>
      </c>
      <c r="D77" s="121">
        <v>23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s="31" customFormat="1">
      <c r="A78" s="120" t="s">
        <v>4877</v>
      </c>
      <c r="B78" s="121">
        <v>4</v>
      </c>
      <c r="C78" s="121">
        <v>4</v>
      </c>
      <c r="D78" s="121">
        <v>4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s="31" customFormat="1">
      <c r="A79" s="120" t="s">
        <v>4879</v>
      </c>
      <c r="B79" s="121">
        <v>3</v>
      </c>
      <c r="C79" s="121">
        <v>3</v>
      </c>
      <c r="D79" s="121">
        <v>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s="31" customFormat="1">
      <c r="A80" s="120" t="s">
        <v>4881</v>
      </c>
      <c r="B80" s="121">
        <v>5</v>
      </c>
      <c r="C80" s="121">
        <v>5</v>
      </c>
      <c r="D80" s="121">
        <v>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s="31" customFormat="1">
      <c r="A81" s="120" t="s">
        <v>4880</v>
      </c>
      <c r="B81" s="121">
        <v>2</v>
      </c>
      <c r="C81" s="121">
        <v>2</v>
      </c>
      <c r="D81" s="121">
        <v>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s="31" customFormat="1">
      <c r="A82" s="120" t="s">
        <v>4878</v>
      </c>
      <c r="B82" s="121">
        <v>4</v>
      </c>
      <c r="C82" s="121">
        <v>4</v>
      </c>
      <c r="D82" s="121">
        <v>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s="31" customFormat="1">
      <c r="A83" s="120" t="s">
        <v>4920</v>
      </c>
      <c r="B83" s="121">
        <v>5</v>
      </c>
      <c r="C83" s="121">
        <v>5</v>
      </c>
      <c r="D83" s="121">
        <v>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s="31" customFormat="1">
      <c r="A84" s="118" t="s">
        <v>4980</v>
      </c>
      <c r="B84" s="121">
        <v>35</v>
      </c>
      <c r="C84" s="121">
        <v>35</v>
      </c>
      <c r="D84" s="121">
        <v>35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s="31" customFormat="1">
      <c r="A85" s="120" t="s">
        <v>4848</v>
      </c>
      <c r="B85" s="121">
        <v>2</v>
      </c>
      <c r="C85" s="121">
        <v>2</v>
      </c>
      <c r="D85" s="121">
        <v>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s="31" customFormat="1">
      <c r="A86" s="120" t="s">
        <v>4845</v>
      </c>
      <c r="B86" s="121">
        <v>3</v>
      </c>
      <c r="C86" s="121">
        <v>3</v>
      </c>
      <c r="D86" s="121">
        <v>3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s="31" customFormat="1">
      <c r="A87" s="120" t="s">
        <v>4847</v>
      </c>
      <c r="B87" s="121">
        <v>9</v>
      </c>
      <c r="C87" s="121">
        <v>9</v>
      </c>
      <c r="D87" s="121">
        <v>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s="31" customFormat="1">
      <c r="A88" s="120" t="s">
        <v>4849</v>
      </c>
      <c r="B88" s="121">
        <v>1</v>
      </c>
      <c r="C88" s="121">
        <v>1</v>
      </c>
      <c r="D88" s="121">
        <v>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s="31" customFormat="1">
      <c r="A89" s="120" t="s">
        <v>4967</v>
      </c>
      <c r="B89" s="121">
        <v>17</v>
      </c>
      <c r="C89" s="121">
        <v>17</v>
      </c>
      <c r="D89" s="121">
        <v>17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s="31" customFormat="1">
      <c r="A90" s="120" t="s">
        <v>4968</v>
      </c>
      <c r="B90" s="121">
        <v>3</v>
      </c>
      <c r="C90" s="121">
        <v>3</v>
      </c>
      <c r="D90" s="121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s="31" customFormat="1">
      <c r="A91" s="118" t="s">
        <v>5205</v>
      </c>
      <c r="B91" s="121">
        <v>113</v>
      </c>
      <c r="C91" s="121">
        <v>112</v>
      </c>
      <c r="D91" s="121">
        <v>110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s="31" customFormat="1">
      <c r="A92" s="120" t="s">
        <v>4833</v>
      </c>
      <c r="B92" s="121">
        <v>11</v>
      </c>
      <c r="C92" s="121">
        <v>11</v>
      </c>
      <c r="D92" s="121">
        <v>11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s="31" customFormat="1">
      <c r="A93" s="120" t="s">
        <v>4835</v>
      </c>
      <c r="B93" s="121">
        <v>14</v>
      </c>
      <c r="C93" s="121">
        <v>14</v>
      </c>
      <c r="D93" s="121">
        <v>14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s="116" customFormat="1">
      <c r="A94" s="120" t="s">
        <v>4834</v>
      </c>
      <c r="B94" s="121">
        <v>18</v>
      </c>
      <c r="C94" s="121">
        <v>18</v>
      </c>
      <c r="D94" s="121">
        <v>18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s="116" customFormat="1">
      <c r="A95" s="120" t="s">
        <v>4836</v>
      </c>
      <c r="B95" s="121">
        <v>10</v>
      </c>
      <c r="C95" s="121">
        <v>10</v>
      </c>
      <c r="D95" s="121">
        <v>10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s="116" customFormat="1">
      <c r="A96" s="120" t="s">
        <v>4844</v>
      </c>
      <c r="B96" s="121">
        <v>15</v>
      </c>
      <c r="C96" s="121">
        <v>15</v>
      </c>
      <c r="D96" s="121">
        <v>15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s="116" customFormat="1">
      <c r="A97" s="120" t="s">
        <v>4936</v>
      </c>
      <c r="B97" s="121">
        <v>9</v>
      </c>
      <c r="C97" s="121">
        <v>9</v>
      </c>
      <c r="D97" s="121">
        <v>9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s="116" customFormat="1">
      <c r="A98" s="120" t="s">
        <v>4935</v>
      </c>
      <c r="B98" s="121">
        <v>13</v>
      </c>
      <c r="C98" s="121">
        <v>13</v>
      </c>
      <c r="D98" s="121">
        <v>12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s="116" customFormat="1">
      <c r="A99" s="120" t="s">
        <v>4966</v>
      </c>
      <c r="B99" s="121">
        <v>15</v>
      </c>
      <c r="C99" s="121">
        <v>15</v>
      </c>
      <c r="D99" s="121">
        <v>14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s="116" customFormat="1">
      <c r="A100" s="120" t="s">
        <v>4965</v>
      </c>
      <c r="B100" s="121">
        <v>7</v>
      </c>
      <c r="C100" s="121">
        <v>6</v>
      </c>
      <c r="D100" s="121">
        <v>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s="116" customFormat="1">
      <c r="A101" s="120" t="s">
        <v>5206</v>
      </c>
      <c r="B101" s="121">
        <v>1</v>
      </c>
      <c r="C101" s="121">
        <v>1</v>
      </c>
      <c r="D101" s="121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s="116" customFormat="1">
      <c r="A102" s="118" t="s">
        <v>95</v>
      </c>
      <c r="B102" s="121">
        <v>810</v>
      </c>
      <c r="C102" s="121">
        <v>808</v>
      </c>
      <c r="D102" s="121">
        <v>795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s="116" customFormat="1">
      <c r="A103"/>
      <c r="B103"/>
      <c r="C103"/>
      <c r="D10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s="116" customFormat="1">
      <c r="A104"/>
      <c r="B104"/>
      <c r="C104"/>
      <c r="D10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s="116" customFormat="1">
      <c r="A105"/>
      <c r="B105"/>
      <c r="C105"/>
      <c r="D10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s="116" customFormat="1">
      <c r="A106"/>
      <c r="B106"/>
      <c r="C106"/>
      <c r="D10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s="116" customFormat="1">
      <c r="A107"/>
      <c r="B107"/>
      <c r="C107"/>
      <c r="D10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s="116" customFormat="1">
      <c r="A108"/>
      <c r="B108"/>
      <c r="C108"/>
      <c r="D10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s="116" customFormat="1">
      <c r="A109"/>
      <c r="B109"/>
      <c r="C109"/>
      <c r="D10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s="116" customFormat="1">
      <c r="A110"/>
      <c r="B110"/>
      <c r="C110"/>
      <c r="D11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s="116" customFormat="1">
      <c r="A111"/>
      <c r="B111"/>
      <c r="C111"/>
      <c r="D1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s="116" customFormat="1">
      <c r="A112"/>
      <c r="B112"/>
      <c r="C112"/>
      <c r="D11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s="116" customFormat="1">
      <c r="A113"/>
      <c r="B113"/>
      <c r="C113"/>
      <c r="D1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s="116" customFormat="1">
      <c r="A114"/>
      <c r="B114"/>
      <c r="C114"/>
      <c r="D11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s="68" customFormat="1">
      <c r="A115"/>
      <c r="B115"/>
      <c r="C115"/>
      <c r="D11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s="68" customFormat="1">
      <c r="A116" s="32"/>
      <c r="B116" s="33"/>
      <c r="C116" s="33"/>
      <c r="D116" s="3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s="68" customFormat="1">
      <c r="A117" s="32"/>
      <c r="B117" s="33"/>
      <c r="C117" s="33"/>
      <c r="D117" s="3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s="68" customFormat="1">
      <c r="A118" s="32"/>
      <c r="B118" s="33"/>
      <c r="C118" s="33"/>
      <c r="D118" s="3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s="68" customFormat="1">
      <c r="A119" s="32"/>
      <c r="B119" s="33"/>
      <c r="C119" s="33"/>
      <c r="D119" s="3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s="68" customFormat="1">
      <c r="A120" s="32"/>
      <c r="B120" s="33"/>
      <c r="C120" s="33"/>
      <c r="D120" s="3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s="68" customFormat="1">
      <c r="A121" s="32"/>
      <c r="B121" s="33"/>
      <c r="C121" s="33"/>
      <c r="D121" s="3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s="68" customFormat="1">
      <c r="A122" s="32"/>
      <c r="B122" s="33"/>
      <c r="C122" s="33"/>
      <c r="D122" s="3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s="68" customFormat="1">
      <c r="A123" s="32"/>
      <c r="B123" s="33"/>
      <c r="C123" s="33"/>
      <c r="D123" s="3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s="68" customFormat="1">
      <c r="A124" s="32"/>
      <c r="B124" s="33"/>
      <c r="C124" s="33"/>
      <c r="D124" s="3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s="68" customFormat="1">
      <c r="A125" s="32"/>
      <c r="B125" s="33"/>
      <c r="C125" s="33"/>
      <c r="D125" s="3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s="68" customFormat="1">
      <c r="A126" s="32"/>
      <c r="B126" s="33"/>
      <c r="C126" s="33"/>
      <c r="D126" s="3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s="116" customFormat="1">
      <c r="A127" s="118"/>
      <c r="B127" s="119"/>
      <c r="C127" s="119"/>
      <c r="D127" s="11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s="116" customFormat="1">
      <c r="A128" s="118"/>
      <c r="B128" s="119"/>
      <c r="C128" s="119"/>
      <c r="D128" s="11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s="116" customFormat="1">
      <c r="A129" s="118"/>
      <c r="B129" s="119"/>
      <c r="C129" s="119"/>
      <c r="D129" s="11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s="116" customFormat="1">
      <c r="A130" s="118"/>
      <c r="B130" s="119"/>
      <c r="C130" s="119"/>
      <c r="D130" s="11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s="68" customFormat="1">
      <c r="A131" s="32"/>
      <c r="B131" s="33"/>
      <c r="C131" s="33"/>
      <c r="D131" s="3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s="116" customFormat="1">
      <c r="A132" s="118"/>
      <c r="B132" s="119"/>
      <c r="C132" s="119"/>
      <c r="D132" s="11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s="68" customFormat="1">
      <c r="A133" s="32"/>
      <c r="B133" s="33"/>
      <c r="C133" s="33"/>
      <c r="D133" s="3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s="68" customFormat="1">
      <c r="A134" s="32"/>
      <c r="B134" s="33"/>
      <c r="C134" s="33"/>
      <c r="D134" s="3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s="68" customFormat="1">
      <c r="A135" s="32"/>
      <c r="B135" s="33"/>
      <c r="C135" s="33"/>
      <c r="D135" s="3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s="68" customFormat="1">
      <c r="A136" s="32"/>
      <c r="B136" s="33"/>
      <c r="C136" s="33"/>
      <c r="D136" s="3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s="68" customFormat="1">
      <c r="A137" s="32"/>
      <c r="B137" s="33"/>
      <c r="C137" s="33"/>
      <c r="D137" s="3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s="68" customFormat="1">
      <c r="A138" s="117" t="s">
        <v>35</v>
      </c>
      <c r="B138" s="124">
        <v>43070</v>
      </c>
      <c r="C138" s="33"/>
      <c r="D138" s="3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s="68" customFormat="1">
      <c r="A139" s="106"/>
      <c r="B139" s="107"/>
      <c r="C139" s="107"/>
      <c r="D139" s="10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>
      <c r="B140" s="117" t="s">
        <v>4814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44" s="2" customFormat="1">
      <c r="A141" s="117" t="s">
        <v>52</v>
      </c>
      <c r="B141" s="145" t="s">
        <v>37</v>
      </c>
      <c r="C141" s="145" t="s">
        <v>38</v>
      </c>
      <c r="D141" s="145" t="s">
        <v>57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>
      <c r="A142" s="118" t="s">
        <v>4888</v>
      </c>
      <c r="B142" s="119">
        <v>31</v>
      </c>
      <c r="C142" s="119">
        <v>31</v>
      </c>
      <c r="D142" s="119">
        <v>31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44">
      <c r="A143" s="118" t="s">
        <v>4901</v>
      </c>
      <c r="B143" s="119">
        <v>20</v>
      </c>
      <c r="C143" s="119">
        <v>20</v>
      </c>
      <c r="D143" s="119">
        <v>20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44">
      <c r="A144" s="118" t="s">
        <v>4902</v>
      </c>
      <c r="B144" s="119">
        <v>30</v>
      </c>
      <c r="C144" s="119">
        <v>30</v>
      </c>
      <c r="D144" s="119">
        <v>30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44">
      <c r="A145" s="118" t="s">
        <v>4900</v>
      </c>
      <c r="B145" s="119">
        <v>37</v>
      </c>
      <c r="C145" s="119">
        <v>37</v>
      </c>
      <c r="D145" s="119">
        <v>37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44">
      <c r="A146" s="118" t="s">
        <v>4895</v>
      </c>
      <c r="B146" s="119">
        <v>26</v>
      </c>
      <c r="C146" s="119">
        <v>26</v>
      </c>
      <c r="D146" s="119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44">
      <c r="A147" s="118" t="s">
        <v>4889</v>
      </c>
      <c r="B147" s="119">
        <v>9</v>
      </c>
      <c r="C147" s="119">
        <v>9</v>
      </c>
      <c r="D147" s="119">
        <v>9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44">
      <c r="A148" s="118" t="s">
        <v>4897</v>
      </c>
      <c r="B148" s="119">
        <v>15</v>
      </c>
      <c r="C148" s="119">
        <v>15</v>
      </c>
      <c r="D148" s="119">
        <v>15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44">
      <c r="A149" s="118" t="s">
        <v>4890</v>
      </c>
      <c r="B149" s="119">
        <v>24</v>
      </c>
      <c r="C149" s="119">
        <v>24</v>
      </c>
      <c r="D149" s="119">
        <v>24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44">
      <c r="A150" s="118" t="s">
        <v>4892</v>
      </c>
      <c r="B150" s="119">
        <v>19</v>
      </c>
      <c r="C150" s="119">
        <v>19</v>
      </c>
      <c r="D150" s="119">
        <v>19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44">
      <c r="A151" s="118" t="s">
        <v>4896</v>
      </c>
      <c r="B151" s="119">
        <v>10</v>
      </c>
      <c r="C151" s="119">
        <v>10</v>
      </c>
      <c r="D151" s="119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44" s="2" customFormat="1">
      <c r="A152" s="118" t="s">
        <v>4899</v>
      </c>
      <c r="B152" s="119">
        <v>13</v>
      </c>
      <c r="C152" s="119">
        <v>13</v>
      </c>
      <c r="D152" s="119">
        <v>13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s="2" customFormat="1">
      <c r="A153" s="118" t="s">
        <v>4980</v>
      </c>
      <c r="B153" s="119">
        <v>10</v>
      </c>
      <c r="C153" s="119">
        <v>10</v>
      </c>
      <c r="D153" s="119">
        <v>10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s="2" customFormat="1">
      <c r="A154" s="118" t="s">
        <v>4981</v>
      </c>
      <c r="B154" s="119">
        <v>26</v>
      </c>
      <c r="C154" s="119">
        <v>26</v>
      </c>
      <c r="D154" s="119">
        <v>26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s="2" customFormat="1">
      <c r="A155" s="118" t="s">
        <v>5210</v>
      </c>
      <c r="B155" s="119">
        <v>39</v>
      </c>
      <c r="C155" s="119">
        <v>39</v>
      </c>
      <c r="D155" s="119">
        <v>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s="31" customFormat="1">
      <c r="A156" s="118" t="s">
        <v>95</v>
      </c>
      <c r="B156" s="119">
        <v>309</v>
      </c>
      <c r="C156" s="119">
        <v>309</v>
      </c>
      <c r="D156" s="119">
        <v>248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s="31" customFormat="1">
      <c r="A157"/>
      <c r="B157"/>
      <c r="C157"/>
      <c r="D15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s="31" customFormat="1">
      <c r="A158"/>
      <c r="B158"/>
      <c r="C158"/>
      <c r="D15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s="31" customFormat="1">
      <c r="A159"/>
      <c r="B159"/>
      <c r="C159"/>
      <c r="D15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s="31" customFormat="1">
      <c r="A160"/>
      <c r="B160"/>
      <c r="C160"/>
      <c r="D16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s="31" customFormat="1">
      <c r="A161"/>
      <c r="B161"/>
      <c r="C161"/>
      <c r="D16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s="31" customFormat="1">
      <c r="A162"/>
      <c r="B162"/>
      <c r="C162"/>
      <c r="D16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s="31" customFormat="1">
      <c r="A163"/>
      <c r="B163"/>
      <c r="C163"/>
      <c r="D16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s="31" customFormat="1">
      <c r="A164"/>
      <c r="B164"/>
      <c r="C164"/>
      <c r="D16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s="31" customFormat="1">
      <c r="A165"/>
      <c r="B165"/>
      <c r="C165"/>
      <c r="D16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s="31" customFormat="1">
      <c r="A166"/>
      <c r="B166"/>
      <c r="C166"/>
      <c r="D16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s="31" customFormat="1">
      <c r="A167"/>
      <c r="B167"/>
      <c r="C167"/>
      <c r="D16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s="31" customFormat="1">
      <c r="A168"/>
      <c r="B168"/>
      <c r="C168"/>
      <c r="D16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s="31" customFormat="1">
      <c r="A169"/>
      <c r="B169"/>
      <c r="C169"/>
      <c r="D16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s="31" customFormat="1">
      <c r="A170"/>
      <c r="B170"/>
      <c r="C170"/>
      <c r="D17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s="31" customFormat="1">
      <c r="A171"/>
      <c r="B171"/>
      <c r="C171"/>
      <c r="D17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s="31" customFormat="1">
      <c r="A172"/>
      <c r="B172"/>
      <c r="C172"/>
      <c r="D17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s="31" customFormat="1">
      <c r="A173"/>
      <c r="B173"/>
      <c r="C173"/>
      <c r="D17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s="31" customFormat="1">
      <c r="A174"/>
      <c r="B174"/>
      <c r="C174"/>
      <c r="D17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s="31" customFormat="1">
      <c r="A175"/>
      <c r="B175"/>
      <c r="C175"/>
      <c r="D17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s="31" customFormat="1">
      <c r="A176"/>
      <c r="B176"/>
      <c r="C176"/>
      <c r="D17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s="31" customFormat="1">
      <c r="A177"/>
      <c r="B177"/>
      <c r="C177"/>
      <c r="D17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s="31" customFormat="1">
      <c r="A178"/>
      <c r="B178"/>
      <c r="C178"/>
      <c r="D17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s="31" customFormat="1">
      <c r="A179" s="32"/>
      <c r="B179" s="33"/>
      <c r="C179" s="33"/>
      <c r="D179" s="3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s="31" customFormat="1">
      <c r="A180" s="32"/>
      <c r="B180" s="33"/>
      <c r="C180" s="33"/>
      <c r="D180" s="3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s="2" customFormat="1">
      <c r="A181" s="117" t="s">
        <v>35</v>
      </c>
      <c r="B181" s="124">
        <v>43070</v>
      </c>
      <c r="C181" s="28"/>
      <c r="D181" s="2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s="2" customFormat="1">
      <c r="A182" s="217" t="s">
        <v>4942</v>
      </c>
      <c r="B182" s="217"/>
      <c r="C182" s="217"/>
      <c r="D182" s="217"/>
      <c r="E182" s="3"/>
      <c r="F182" s="8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>
      <c r="B183" s="117" t="s">
        <v>33</v>
      </c>
      <c r="C183"/>
      <c r="D183"/>
    </row>
    <row r="184" spans="1:44" s="2" customFormat="1">
      <c r="A184" s="117" t="s">
        <v>52</v>
      </c>
      <c r="B184" s="145" t="s">
        <v>56</v>
      </c>
      <c r="C184" s="145" t="s">
        <v>38</v>
      </c>
      <c r="D184" s="145" t="s">
        <v>34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s="2" customFormat="1">
      <c r="A185" s="118" t="s">
        <v>4901</v>
      </c>
      <c r="B185" s="119">
        <v>28</v>
      </c>
      <c r="C185" s="119">
        <v>28</v>
      </c>
      <c r="D185" s="119">
        <v>28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s="2" customFormat="1">
      <c r="A186" s="120" t="s">
        <v>4911</v>
      </c>
      <c r="B186" s="119">
        <v>28</v>
      </c>
      <c r="C186" s="119">
        <v>28</v>
      </c>
      <c r="D186" s="119">
        <v>28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s="2" customFormat="1">
      <c r="A187" s="118" t="s">
        <v>4888</v>
      </c>
      <c r="B187" s="119">
        <v>35</v>
      </c>
      <c r="C187" s="119">
        <v>35</v>
      </c>
      <c r="D187" s="119">
        <v>35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s="2" customFormat="1">
      <c r="A188" s="120" t="s">
        <v>4914</v>
      </c>
      <c r="B188" s="119">
        <v>35</v>
      </c>
      <c r="C188" s="119">
        <v>35</v>
      </c>
      <c r="D188" s="119">
        <v>35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s="2" customFormat="1">
      <c r="A189" s="118" t="s">
        <v>4902</v>
      </c>
      <c r="B189" s="119">
        <v>35</v>
      </c>
      <c r="C189" s="119">
        <v>35</v>
      </c>
      <c r="D189" s="119">
        <v>35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s="2" customFormat="1">
      <c r="A190" s="120" t="s">
        <v>4960</v>
      </c>
      <c r="B190" s="119">
        <v>35</v>
      </c>
      <c r="C190" s="119">
        <v>35</v>
      </c>
      <c r="D190" s="119">
        <v>35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s="2" customFormat="1">
      <c r="A191" s="118" t="s">
        <v>4900</v>
      </c>
      <c r="B191" s="119">
        <v>52</v>
      </c>
      <c r="C191" s="119">
        <v>52</v>
      </c>
      <c r="D191" s="119">
        <v>52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s="2" customFormat="1">
      <c r="A192" s="120" t="s">
        <v>4961</v>
      </c>
      <c r="B192" s="119">
        <v>52</v>
      </c>
      <c r="C192" s="119">
        <v>52</v>
      </c>
      <c r="D192" s="119">
        <v>52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s="2" customFormat="1">
      <c r="A193" s="118" t="s">
        <v>4895</v>
      </c>
      <c r="B193" s="119">
        <v>28</v>
      </c>
      <c r="C193" s="119">
        <v>28</v>
      </c>
      <c r="D193" s="119">
        <v>26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s="2" customFormat="1">
      <c r="A194" s="120" t="s">
        <v>4905</v>
      </c>
      <c r="B194" s="119">
        <v>5</v>
      </c>
      <c r="C194" s="119">
        <v>5</v>
      </c>
      <c r="D194" s="119">
        <v>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s="2" customFormat="1">
      <c r="A195" s="120" t="s">
        <v>4907</v>
      </c>
      <c r="B195" s="119">
        <v>5</v>
      </c>
      <c r="C195" s="119">
        <v>5</v>
      </c>
      <c r="D195" s="119">
        <v>3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s="2" customFormat="1">
      <c r="A196" s="120" t="s">
        <v>4970</v>
      </c>
      <c r="B196" s="119">
        <v>6</v>
      </c>
      <c r="C196" s="119">
        <v>6</v>
      </c>
      <c r="D196" s="119">
        <v>6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s="2" customFormat="1">
      <c r="A197" s="120" t="s">
        <v>4969</v>
      </c>
      <c r="B197" s="119">
        <v>1</v>
      </c>
      <c r="C197" s="119">
        <v>1</v>
      </c>
      <c r="D197" s="119">
        <v>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s="2" customFormat="1">
      <c r="A198" s="120" t="s">
        <v>4972</v>
      </c>
      <c r="B198" s="119">
        <v>6</v>
      </c>
      <c r="C198" s="119">
        <v>6</v>
      </c>
      <c r="D198" s="119">
        <v>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s="2" customFormat="1">
      <c r="A199" s="120" t="s">
        <v>4973</v>
      </c>
      <c r="B199" s="119">
        <v>5</v>
      </c>
      <c r="C199" s="119">
        <v>5</v>
      </c>
      <c r="D199" s="119">
        <v>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s="2" customFormat="1">
      <c r="A200" s="118" t="s">
        <v>4889</v>
      </c>
      <c r="B200" s="119">
        <v>11</v>
      </c>
      <c r="C200" s="119">
        <v>11</v>
      </c>
      <c r="D200" s="119">
        <v>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s="2" customFormat="1">
      <c r="A201" s="120" t="s">
        <v>4956</v>
      </c>
      <c r="B201" s="119">
        <v>11</v>
      </c>
      <c r="C201" s="119">
        <v>11</v>
      </c>
      <c r="D201" s="119">
        <v>5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s="2" customFormat="1">
      <c r="A202" s="118" t="s">
        <v>4897</v>
      </c>
      <c r="B202" s="119">
        <v>15</v>
      </c>
      <c r="C202" s="119">
        <v>15</v>
      </c>
      <c r="D202" s="119">
        <v>15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s="2" customFormat="1">
      <c r="A203" s="120" t="s">
        <v>4857</v>
      </c>
      <c r="B203" s="119">
        <v>4</v>
      </c>
      <c r="C203" s="119">
        <v>4</v>
      </c>
      <c r="D203" s="119">
        <v>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s="2" customFormat="1">
      <c r="A204" s="120" t="s">
        <v>4856</v>
      </c>
      <c r="B204" s="119">
        <v>2</v>
      </c>
      <c r="C204" s="119">
        <v>2</v>
      </c>
      <c r="D204" s="119">
        <v>2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s="2" customFormat="1">
      <c r="A205" s="120" t="s">
        <v>4863</v>
      </c>
      <c r="B205" s="119">
        <v>2</v>
      </c>
      <c r="C205" s="119">
        <v>2</v>
      </c>
      <c r="D205" s="119">
        <v>2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s="31" customFormat="1">
      <c r="A206" s="120" t="s">
        <v>4858</v>
      </c>
      <c r="B206" s="119">
        <v>1</v>
      </c>
      <c r="C206" s="119">
        <v>1</v>
      </c>
      <c r="D206" s="119">
        <v>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s="31" customFormat="1">
      <c r="A207" s="120" t="s">
        <v>4861</v>
      </c>
      <c r="B207" s="119">
        <v>1</v>
      </c>
      <c r="C207" s="119">
        <v>1</v>
      </c>
      <c r="D207" s="119">
        <v>1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s="31" customFormat="1">
      <c r="A208" s="120" t="s">
        <v>4862</v>
      </c>
      <c r="B208" s="119">
        <v>2</v>
      </c>
      <c r="C208" s="119">
        <v>2</v>
      </c>
      <c r="D208" s="119">
        <v>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s="31" customFormat="1">
      <c r="A209" s="120" t="s">
        <v>4860</v>
      </c>
      <c r="B209" s="119">
        <v>1</v>
      </c>
      <c r="C209" s="119">
        <v>1</v>
      </c>
      <c r="D209" s="119">
        <v>1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s="31" customFormat="1">
      <c r="A210" s="120" t="s">
        <v>4897</v>
      </c>
      <c r="B210" s="119">
        <v>1</v>
      </c>
      <c r="C210" s="119">
        <v>1</v>
      </c>
      <c r="D210" s="119">
        <v>1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s="31" customFormat="1">
      <c r="A211" s="120" t="s">
        <v>4859</v>
      </c>
      <c r="B211" s="119">
        <v>1</v>
      </c>
      <c r="C211" s="119">
        <v>1</v>
      </c>
      <c r="D211" s="119">
        <v>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s="31" customFormat="1">
      <c r="A212" s="118" t="s">
        <v>4890</v>
      </c>
      <c r="B212" s="119">
        <v>26</v>
      </c>
      <c r="C212" s="119">
        <v>26</v>
      </c>
      <c r="D212" s="119">
        <v>26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s="31" customFormat="1">
      <c r="A213" s="120" t="s">
        <v>4893</v>
      </c>
      <c r="B213" s="119">
        <v>26</v>
      </c>
      <c r="C213" s="119">
        <v>26</v>
      </c>
      <c r="D213" s="119">
        <v>26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s="31" customFormat="1">
      <c r="A214" s="118" t="s">
        <v>4892</v>
      </c>
      <c r="B214" s="119">
        <v>19</v>
      </c>
      <c r="C214" s="119">
        <v>19</v>
      </c>
      <c r="D214" s="119">
        <v>19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s="31" customFormat="1">
      <c r="A215" s="120" t="s">
        <v>4838</v>
      </c>
      <c r="B215" s="119">
        <v>1</v>
      </c>
      <c r="C215" s="119">
        <v>1</v>
      </c>
      <c r="D215" s="119">
        <v>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s="31" customFormat="1">
      <c r="A216" s="120" t="s">
        <v>4840</v>
      </c>
      <c r="B216" s="119">
        <v>1</v>
      </c>
      <c r="C216" s="119">
        <v>1</v>
      </c>
      <c r="D216" s="119">
        <v>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s="31" customFormat="1">
      <c r="A217" s="120" t="s">
        <v>4841</v>
      </c>
      <c r="B217" s="119">
        <v>1</v>
      </c>
      <c r="C217" s="119">
        <v>1</v>
      </c>
      <c r="D217" s="119">
        <v>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s="31" customFormat="1">
      <c r="A218" s="120" t="s">
        <v>4894</v>
      </c>
      <c r="B218" s="119">
        <v>15</v>
      </c>
      <c r="C218" s="119">
        <v>15</v>
      </c>
      <c r="D218" s="119">
        <v>15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s="31" customFormat="1">
      <c r="A219" s="120" t="s">
        <v>4851</v>
      </c>
      <c r="B219" s="119">
        <v>1</v>
      </c>
      <c r="C219" s="119">
        <v>1</v>
      </c>
      <c r="D219" s="119">
        <v>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s="31" customFormat="1">
      <c r="A220" s="118" t="s">
        <v>4896</v>
      </c>
      <c r="B220" s="119">
        <v>10</v>
      </c>
      <c r="C220" s="119">
        <v>10</v>
      </c>
      <c r="D220" s="119">
        <v>10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s="31" customFormat="1">
      <c r="A221" s="120" t="s">
        <v>4908</v>
      </c>
      <c r="B221" s="119">
        <v>10</v>
      </c>
      <c r="C221" s="119">
        <v>10</v>
      </c>
      <c r="D221" s="119">
        <v>10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s="31" customFormat="1">
      <c r="A222" s="118" t="s">
        <v>4899</v>
      </c>
      <c r="B222" s="119">
        <v>13</v>
      </c>
      <c r="C222" s="119">
        <v>13</v>
      </c>
      <c r="D222" s="119">
        <v>13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s="31" customFormat="1">
      <c r="A223" s="120" t="s">
        <v>4877</v>
      </c>
      <c r="B223" s="119">
        <v>1</v>
      </c>
      <c r="C223" s="119">
        <v>1</v>
      </c>
      <c r="D223" s="119">
        <v>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s="31" customFormat="1">
      <c r="A224" s="120" t="s">
        <v>4920</v>
      </c>
      <c r="B224" s="119">
        <v>3</v>
      </c>
      <c r="C224" s="119">
        <v>3</v>
      </c>
      <c r="D224" s="119">
        <v>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s="31" customFormat="1">
      <c r="A225" s="120" t="s">
        <v>4879</v>
      </c>
      <c r="B225" s="119">
        <v>1</v>
      </c>
      <c r="C225" s="119">
        <v>1</v>
      </c>
      <c r="D225" s="119">
        <v>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s="31" customFormat="1">
      <c r="A226" s="120" t="s">
        <v>4881</v>
      </c>
      <c r="B226" s="119">
        <v>1</v>
      </c>
      <c r="C226" s="119">
        <v>1</v>
      </c>
      <c r="D226" s="119">
        <v>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s="31" customFormat="1">
      <c r="A227" s="120" t="s">
        <v>4880</v>
      </c>
      <c r="B227" s="119">
        <v>4</v>
      </c>
      <c r="C227" s="119">
        <v>4</v>
      </c>
      <c r="D227" s="119">
        <v>4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s="31" customFormat="1">
      <c r="A228" s="120" t="s">
        <v>4878</v>
      </c>
      <c r="B228" s="119">
        <v>3</v>
      </c>
      <c r="C228" s="119">
        <v>3</v>
      </c>
      <c r="D228" s="119">
        <v>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s="31" customFormat="1">
      <c r="A229" s="118" t="s">
        <v>4898</v>
      </c>
      <c r="B229" s="119">
        <v>14</v>
      </c>
      <c r="C229" s="119">
        <v>14</v>
      </c>
      <c r="D229" s="119">
        <v>5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s="31" customFormat="1">
      <c r="A230" s="120" t="s">
        <v>4830</v>
      </c>
      <c r="B230" s="119">
        <v>14</v>
      </c>
      <c r="C230" s="119">
        <v>14</v>
      </c>
      <c r="D230" s="119">
        <v>5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s="31" customFormat="1">
      <c r="A231" s="118" t="s">
        <v>4891</v>
      </c>
      <c r="B231" s="119">
        <v>25</v>
      </c>
      <c r="C231" s="119">
        <v>25</v>
      </c>
      <c r="D231" s="119">
        <v>13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s="31" customFormat="1">
      <c r="A232" s="120" t="s">
        <v>4830</v>
      </c>
      <c r="B232" s="119">
        <v>25</v>
      </c>
      <c r="C232" s="119">
        <v>25</v>
      </c>
      <c r="D232" s="119">
        <v>13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s="31" customFormat="1">
      <c r="A233" s="118" t="s">
        <v>4980</v>
      </c>
      <c r="B233" s="119">
        <v>10</v>
      </c>
      <c r="C233" s="119">
        <v>10</v>
      </c>
      <c r="D233" s="119">
        <v>10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s="31" customFormat="1">
      <c r="A234" s="120" t="s">
        <v>4957</v>
      </c>
      <c r="B234" s="119">
        <v>5</v>
      </c>
      <c r="C234" s="119">
        <v>5</v>
      </c>
      <c r="D234" s="119">
        <v>5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s="31" customFormat="1">
      <c r="A235" s="120" t="s">
        <v>4959</v>
      </c>
      <c r="B235" s="119">
        <v>4</v>
      </c>
      <c r="C235" s="119">
        <v>4</v>
      </c>
      <c r="D235" s="119">
        <v>4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s="31" customFormat="1">
      <c r="A236" s="120" t="s">
        <v>4958</v>
      </c>
      <c r="B236" s="119">
        <v>1</v>
      </c>
      <c r="C236" s="119">
        <v>1</v>
      </c>
      <c r="D236" s="119">
        <v>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s="2" customFormat="1">
      <c r="A237" s="118" t="s">
        <v>95</v>
      </c>
      <c r="B237" s="119">
        <v>321</v>
      </c>
      <c r="C237" s="119">
        <v>321</v>
      </c>
      <c r="D237" s="119">
        <v>292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s="31" customFormat="1">
      <c r="A238"/>
      <c r="B238"/>
      <c r="C238"/>
      <c r="D23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s="78" customFormat="1">
      <c r="A239"/>
      <c r="B239"/>
      <c r="C239"/>
      <c r="D23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s="78" customFormat="1">
      <c r="A240"/>
      <c r="B240"/>
      <c r="C240"/>
      <c r="D24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s="78" customFormat="1">
      <c r="A241"/>
      <c r="B241"/>
      <c r="C241"/>
      <c r="D24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s="78" customFormat="1">
      <c r="A242"/>
      <c r="B242"/>
      <c r="C242"/>
      <c r="D24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s="78" customFormat="1">
      <c r="A243"/>
      <c r="B243"/>
      <c r="C243"/>
      <c r="D24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s="78" customFormat="1">
      <c r="A244"/>
      <c r="B244"/>
      <c r="C244"/>
      <c r="D24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s="78" customFormat="1">
      <c r="A245"/>
      <c r="B245"/>
      <c r="C245"/>
      <c r="D24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s="145" customFormat="1">
      <c r="A246"/>
      <c r="B246"/>
      <c r="C246"/>
      <c r="D24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s="145" customFormat="1">
      <c r="A247"/>
      <c r="B247"/>
      <c r="C247"/>
      <c r="D24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s="145" customFormat="1">
      <c r="A248"/>
      <c r="B248"/>
      <c r="C248"/>
      <c r="D24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s="145" customFormat="1">
      <c r="A249"/>
      <c r="B249"/>
      <c r="C249"/>
      <c r="D24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s="145" customFormat="1">
      <c r="A250"/>
      <c r="B250"/>
      <c r="C250"/>
      <c r="D25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s="145" customFormat="1">
      <c r="A251"/>
      <c r="B251"/>
      <c r="C251"/>
      <c r="D25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s="31" customFormat="1">
      <c r="A252"/>
      <c r="B252"/>
      <c r="C252"/>
      <c r="D252"/>
      <c r="E252"/>
      <c r="F252"/>
      <c r="G252"/>
      <c r="H252"/>
      <c r="I252"/>
      <c r="J252"/>
      <c r="K252"/>
      <c r="L25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s="31" customFormat="1">
      <c r="A253"/>
      <c r="B253"/>
      <c r="C253"/>
      <c r="D25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s="145" customFormat="1"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s="31" customFormat="1">
      <c r="A255"/>
      <c r="B255"/>
      <c r="C255"/>
      <c r="D25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s="31" customFormat="1">
      <c r="A256"/>
      <c r="B256"/>
      <c r="C256"/>
      <c r="D25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s="2" customFormat="1">
      <c r="A257"/>
      <c r="B257"/>
      <c r="C257"/>
      <c r="D25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>
      <c r="B258"/>
      <c r="C258"/>
      <c r="D258"/>
    </row>
    <row r="259" spans="1:44">
      <c r="B259"/>
      <c r="C259"/>
      <c r="D259"/>
    </row>
    <row r="260" spans="1:44" s="31" customFormat="1">
      <c r="A260"/>
      <c r="B260"/>
      <c r="C260"/>
      <c r="D26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s="31" customFormat="1">
      <c r="A261" s="32"/>
      <c r="B261" s="33"/>
      <c r="C261" s="33"/>
      <c r="D261" s="3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s="31" customFormat="1">
      <c r="A262" s="32"/>
      <c r="B262" s="33"/>
      <c r="C262" s="33"/>
      <c r="D262" s="3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s="31" customFormat="1">
      <c r="A263" s="4"/>
      <c r="B263" s="4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s="31" customFormat="1">
      <c r="A264" s="217" t="s">
        <v>4941</v>
      </c>
      <c r="B264" s="217"/>
      <c r="C264" s="217"/>
      <c r="D264" s="21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s="31" customFormat="1">
      <c r="A265"/>
      <c r="B265" s="117" t="s">
        <v>58</v>
      </c>
      <c r="C265"/>
      <c r="D26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s="31" customFormat="1">
      <c r="A266" s="117" t="s">
        <v>87</v>
      </c>
      <c r="B266" s="145" t="s">
        <v>56</v>
      </c>
      <c r="C266" s="145" t="s">
        <v>55</v>
      </c>
      <c r="D266" s="145" t="s">
        <v>57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s="31" customFormat="1">
      <c r="A267" s="118" t="s">
        <v>4823</v>
      </c>
      <c r="B267" s="122">
        <v>4</v>
      </c>
      <c r="C267" s="122">
        <v>4</v>
      </c>
      <c r="D267" s="122">
        <v>4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s="31" customFormat="1">
      <c r="A268" s="120" t="s">
        <v>4823</v>
      </c>
      <c r="B268" s="122">
        <v>3</v>
      </c>
      <c r="C268" s="122">
        <v>3</v>
      </c>
      <c r="D268" s="122">
        <v>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s="31" customFormat="1">
      <c r="A269" s="120" t="s">
        <v>4827</v>
      </c>
      <c r="B269" s="122">
        <v>1</v>
      </c>
      <c r="C269" s="122">
        <v>1</v>
      </c>
      <c r="D269" s="122">
        <v>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s="31" customFormat="1">
      <c r="A270" s="118" t="s">
        <v>4891</v>
      </c>
      <c r="B270" s="122">
        <v>2</v>
      </c>
      <c r="C270" s="122">
        <v>2</v>
      </c>
      <c r="D270" s="122">
        <v>2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s="31" customFormat="1">
      <c r="A271" s="120" t="s">
        <v>4808</v>
      </c>
      <c r="B271" s="122">
        <v>2</v>
      </c>
      <c r="C271" s="122">
        <v>2</v>
      </c>
      <c r="D271" s="122">
        <v>2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s="31" customFormat="1">
      <c r="A272" s="118" t="s">
        <v>4890</v>
      </c>
      <c r="B272" s="122">
        <v>2</v>
      </c>
      <c r="C272" s="122">
        <v>2</v>
      </c>
      <c r="D272" s="122">
        <v>2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s="31" customFormat="1">
      <c r="A273" s="120" t="s">
        <v>4824</v>
      </c>
      <c r="B273" s="122">
        <v>1</v>
      </c>
      <c r="C273" s="122">
        <v>1</v>
      </c>
      <c r="D273" s="122">
        <v>1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s="31" customFormat="1">
      <c r="A274" s="120" t="s">
        <v>4825</v>
      </c>
      <c r="B274" s="122">
        <v>1</v>
      </c>
      <c r="C274" s="122">
        <v>1</v>
      </c>
      <c r="D274" s="122">
        <v>1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s="31" customFormat="1">
      <c r="A275" s="118" t="s">
        <v>4940</v>
      </c>
      <c r="B275" s="122">
        <v>1</v>
      </c>
      <c r="C275" s="122">
        <v>1</v>
      </c>
      <c r="D275" s="122">
        <v>1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s="31" customFormat="1">
      <c r="A276" s="120" t="s">
        <v>4816</v>
      </c>
      <c r="B276" s="122">
        <v>1</v>
      </c>
      <c r="C276" s="122">
        <v>1</v>
      </c>
      <c r="D276" s="122">
        <v>1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s="31" customFormat="1">
      <c r="A277" s="118" t="s">
        <v>4897</v>
      </c>
      <c r="B277" s="122">
        <v>1</v>
      </c>
      <c r="C277" s="122">
        <v>1</v>
      </c>
      <c r="D277" s="122">
        <v>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s="31" customFormat="1">
      <c r="A278" s="120" t="s">
        <v>4817</v>
      </c>
      <c r="B278" s="122">
        <v>1</v>
      </c>
      <c r="C278" s="122">
        <v>1</v>
      </c>
      <c r="D278" s="122">
        <v>1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s="31" customFormat="1">
      <c r="A279" s="118" t="s">
        <v>4896</v>
      </c>
      <c r="B279" s="122">
        <v>1</v>
      </c>
      <c r="C279" s="122">
        <v>1</v>
      </c>
      <c r="D279" s="122">
        <v>1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s="31" customFormat="1">
      <c r="A280" s="120" t="s">
        <v>4819</v>
      </c>
      <c r="B280" s="122">
        <v>1</v>
      </c>
      <c r="C280" s="122">
        <v>1</v>
      </c>
      <c r="D280" s="122">
        <v>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s="31" customFormat="1">
      <c r="A281" s="118" t="s">
        <v>4899</v>
      </c>
      <c r="B281" s="122">
        <v>1</v>
      </c>
      <c r="C281" s="122">
        <v>1</v>
      </c>
      <c r="D281" s="122">
        <v>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s="31" customFormat="1">
      <c r="A282" s="120" t="s">
        <v>4820</v>
      </c>
      <c r="B282" s="122">
        <v>1</v>
      </c>
      <c r="C282" s="122">
        <v>1</v>
      </c>
      <c r="D282" s="122">
        <v>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s="31" customFormat="1">
      <c r="A283" s="118" t="s">
        <v>4980</v>
      </c>
      <c r="B283" s="122">
        <v>1</v>
      </c>
      <c r="C283" s="122">
        <v>1</v>
      </c>
      <c r="D283" s="122">
        <v>1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s="31" customFormat="1">
      <c r="A284" s="120" t="s">
        <v>4818</v>
      </c>
      <c r="B284" s="122">
        <v>1</v>
      </c>
      <c r="C284" s="122">
        <v>1</v>
      </c>
      <c r="D284" s="122">
        <v>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s="31" customFormat="1">
      <c r="A285" s="118" t="s">
        <v>95</v>
      </c>
      <c r="B285" s="122">
        <v>13</v>
      </c>
      <c r="C285" s="122">
        <v>13</v>
      </c>
      <c r="D285" s="122">
        <v>13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s="31" customFormat="1">
      <c r="A286"/>
      <c r="B286"/>
      <c r="C286"/>
      <c r="D28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s="31" customFormat="1">
      <c r="A287"/>
      <c r="B287"/>
      <c r="C287"/>
      <c r="D28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s="31" customFormat="1">
      <c r="A288" s="32"/>
      <c r="B288" s="33"/>
      <c r="C288" s="33"/>
      <c r="D288" s="3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s="31" customFormat="1">
      <c r="A289" s="32"/>
      <c r="B289" s="33"/>
      <c r="C289" s="33"/>
      <c r="D289" s="3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s="31" customFormat="1">
      <c r="A290" s="32"/>
      <c r="B290" s="33"/>
      <c r="C290" s="33"/>
      <c r="D290" s="3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s="31" customFormat="1">
      <c r="A291" s="32"/>
      <c r="B291" s="33"/>
      <c r="C291" s="33"/>
      <c r="D291" s="3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s="31" customFormat="1">
      <c r="A292" s="32"/>
      <c r="B292" s="33"/>
      <c r="C292" s="33"/>
      <c r="D292" s="3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s="31" customFormat="1">
      <c r="A293" s="32"/>
      <c r="B293" s="33"/>
      <c r="C293" s="33"/>
      <c r="D293" s="3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s="31" customFormat="1">
      <c r="A294" s="32"/>
      <c r="B294" s="33"/>
      <c r="C294" s="33"/>
      <c r="D294" s="3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s="31" customFormat="1">
      <c r="A295" s="32"/>
      <c r="B295" s="33"/>
      <c r="C295" s="33"/>
      <c r="D295" s="3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s="31" customFormat="1">
      <c r="A296" s="32"/>
      <c r="B296" s="33"/>
      <c r="C296" s="33"/>
      <c r="D296" s="3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s="31" customFormat="1">
      <c r="A297" s="32"/>
      <c r="B297" s="33"/>
      <c r="C297" s="33"/>
      <c r="D297" s="3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s="31" customFormat="1">
      <c r="A298" s="32"/>
      <c r="B298" s="33"/>
      <c r="C298" s="33"/>
      <c r="D298" s="3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s="31" customFormat="1">
      <c r="A299" s="32"/>
      <c r="B299" s="33"/>
      <c r="C299" s="33"/>
      <c r="D299" s="3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s="31" customFormat="1">
      <c r="A300" s="32"/>
      <c r="B300" s="33"/>
      <c r="C300" s="33"/>
      <c r="D300" s="3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s="31" customFormat="1">
      <c r="A301" s="32"/>
      <c r="B301" s="33"/>
      <c r="C301" s="33"/>
      <c r="D301" s="3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s="31" customFormat="1">
      <c r="A302" s="32"/>
      <c r="B302" s="33"/>
      <c r="C302" s="33"/>
      <c r="D302" s="3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s="31" customFormat="1">
      <c r="A303" s="32"/>
      <c r="B303" s="33"/>
      <c r="C303" s="33"/>
      <c r="D303" s="3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s="31" customFormat="1">
      <c r="A304" s="32"/>
      <c r="B304" s="33"/>
      <c r="C304" s="33"/>
      <c r="D304" s="3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s="31" customFormat="1">
      <c r="A305" s="32"/>
      <c r="B305" s="33"/>
      <c r="C305" s="33"/>
      <c r="D305" s="3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s="31" customFormat="1">
      <c r="A306" s="32"/>
      <c r="B306" s="33"/>
      <c r="C306" s="33"/>
      <c r="D306" s="3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s="31" customFormat="1">
      <c r="A307" s="32"/>
      <c r="B307" s="33"/>
      <c r="C307" s="33"/>
      <c r="D307" s="3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>
      <c r="A308" s="4"/>
      <c r="B308" s="4"/>
      <c r="C308" s="4"/>
      <c r="D308" s="4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</row>
    <row r="309" spans="1:44">
      <c r="B309" s="117" t="s">
        <v>4815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</row>
    <row r="310" spans="1:44">
      <c r="A310" s="117" t="s">
        <v>52</v>
      </c>
      <c r="B310" s="145" t="s">
        <v>5195</v>
      </c>
      <c r="C310" s="145" t="s">
        <v>5194</v>
      </c>
      <c r="D310" s="145" t="s">
        <v>5193</v>
      </c>
      <c r="E310" s="145" t="s">
        <v>5196</v>
      </c>
      <c r="F310" s="145" t="s">
        <v>5197</v>
      </c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</row>
    <row r="311" spans="1:44">
      <c r="A311" s="118" t="s">
        <v>4890</v>
      </c>
      <c r="B311" s="119">
        <v>1</v>
      </c>
      <c r="C311" s="125">
        <v>1</v>
      </c>
      <c r="D311" s="119">
        <v>119</v>
      </c>
      <c r="E311" s="119">
        <v>119</v>
      </c>
      <c r="F311" s="119">
        <v>119</v>
      </c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</row>
    <row r="312" spans="1:44">
      <c r="A312" s="118" t="s">
        <v>4895</v>
      </c>
      <c r="B312" s="119">
        <v>0.73148148148148151</v>
      </c>
      <c r="C312" s="125">
        <v>0.9907407407407407</v>
      </c>
      <c r="D312" s="119">
        <v>79</v>
      </c>
      <c r="E312" s="119">
        <v>107</v>
      </c>
      <c r="F312" s="119">
        <v>108</v>
      </c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</row>
    <row r="313" spans="1:44">
      <c r="A313" s="118" t="s">
        <v>4897</v>
      </c>
      <c r="B313" s="119">
        <v>1</v>
      </c>
      <c r="C313" s="125">
        <v>1</v>
      </c>
      <c r="D313" s="119">
        <v>72</v>
      </c>
      <c r="E313" s="119">
        <v>72</v>
      </c>
      <c r="F313" s="119">
        <v>72</v>
      </c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</row>
    <row r="314" spans="1:44">
      <c r="A314" s="118" t="s">
        <v>4892</v>
      </c>
      <c r="B314" s="119">
        <v>1</v>
      </c>
      <c r="C314" s="125">
        <v>1</v>
      </c>
      <c r="D314" s="119">
        <v>83</v>
      </c>
      <c r="E314" s="119">
        <v>83</v>
      </c>
      <c r="F314" s="119">
        <v>83</v>
      </c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</row>
    <row r="315" spans="1:44">
      <c r="A315" s="118" t="s">
        <v>4896</v>
      </c>
      <c r="B315" s="119">
        <v>1</v>
      </c>
      <c r="C315" s="125">
        <v>1</v>
      </c>
      <c r="D315" s="119">
        <v>57</v>
      </c>
      <c r="E315" s="119">
        <v>57</v>
      </c>
      <c r="F315" s="119">
        <v>57</v>
      </c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</row>
    <row r="316" spans="1:44">
      <c r="A316" s="118" t="s">
        <v>4899</v>
      </c>
      <c r="B316" s="119">
        <v>1</v>
      </c>
      <c r="C316" s="125">
        <v>1</v>
      </c>
      <c r="D316" s="119">
        <v>50</v>
      </c>
      <c r="E316" s="119">
        <v>50</v>
      </c>
      <c r="F316" s="119">
        <v>50</v>
      </c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</row>
    <row r="317" spans="1:44">
      <c r="A317" s="118" t="s">
        <v>4902</v>
      </c>
      <c r="B317" s="119">
        <v>1</v>
      </c>
      <c r="C317" s="125">
        <v>1</v>
      </c>
      <c r="D317" s="119">
        <v>153</v>
      </c>
      <c r="E317" s="119">
        <v>153</v>
      </c>
      <c r="F317" s="119">
        <v>153</v>
      </c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</row>
    <row r="318" spans="1:44">
      <c r="A318" s="118" t="s">
        <v>4901</v>
      </c>
      <c r="B318" s="119">
        <v>1</v>
      </c>
      <c r="C318" s="125">
        <v>1</v>
      </c>
      <c r="D318" s="119">
        <v>137</v>
      </c>
      <c r="E318" s="119">
        <v>137</v>
      </c>
      <c r="F318" s="119">
        <v>137</v>
      </c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</row>
    <row r="319" spans="1:44">
      <c r="A319" s="118" t="s">
        <v>4900</v>
      </c>
      <c r="B319" s="119">
        <v>1</v>
      </c>
      <c r="C319" s="125">
        <v>1</v>
      </c>
      <c r="D319" s="119">
        <v>184</v>
      </c>
      <c r="E319" s="119">
        <v>184</v>
      </c>
      <c r="F319" s="119">
        <v>184</v>
      </c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</row>
    <row r="320" spans="1:44">
      <c r="A320" s="118" t="s">
        <v>4888</v>
      </c>
      <c r="B320" s="119">
        <v>1</v>
      </c>
      <c r="C320" s="125">
        <v>1</v>
      </c>
      <c r="D320" s="119">
        <v>165</v>
      </c>
      <c r="E320" s="119">
        <v>165</v>
      </c>
      <c r="F320" s="119">
        <v>165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 spans="1:44">
      <c r="A321" s="118" t="s">
        <v>4889</v>
      </c>
      <c r="B321" s="119">
        <v>0.62222222222222223</v>
      </c>
      <c r="C321" s="125">
        <v>1</v>
      </c>
      <c r="D321" s="119">
        <v>28</v>
      </c>
      <c r="E321" s="119">
        <v>45</v>
      </c>
      <c r="F321" s="119">
        <v>45</v>
      </c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 spans="1:44">
      <c r="A322" s="118" t="s">
        <v>4980</v>
      </c>
      <c r="B322" s="119">
        <v>1</v>
      </c>
      <c r="C322" s="125">
        <v>1</v>
      </c>
      <c r="D322" s="119">
        <v>56</v>
      </c>
      <c r="E322" s="119">
        <v>56</v>
      </c>
      <c r="F322" s="119">
        <v>56</v>
      </c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 spans="1:44" s="78" customFormat="1">
      <c r="A323" s="118" t="s">
        <v>4981</v>
      </c>
      <c r="B323" s="119">
        <v>1</v>
      </c>
      <c r="C323" s="125">
        <v>1</v>
      </c>
      <c r="D323" s="119">
        <v>27</v>
      </c>
      <c r="E323" s="119">
        <v>27</v>
      </c>
      <c r="F323" s="119">
        <v>27</v>
      </c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</row>
    <row r="324" spans="1:44" s="78" customFormat="1">
      <c r="A324" s="118" t="s">
        <v>4823</v>
      </c>
      <c r="B324" s="119">
        <v>1</v>
      </c>
      <c r="C324" s="125">
        <v>1</v>
      </c>
      <c r="D324" s="119">
        <v>4</v>
      </c>
      <c r="E324" s="119">
        <v>4</v>
      </c>
      <c r="F324" s="119">
        <v>4</v>
      </c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</row>
    <row r="325" spans="1:44" s="78" customFormat="1">
      <c r="A325" s="118" t="s">
        <v>5088</v>
      </c>
      <c r="B325" s="119">
        <v>1</v>
      </c>
      <c r="C325" s="125">
        <v>1</v>
      </c>
      <c r="D325" s="119">
        <v>218</v>
      </c>
      <c r="E325" s="119">
        <v>218</v>
      </c>
      <c r="F325" s="119">
        <v>218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</row>
    <row r="326" spans="1:44" s="78" customFormat="1">
      <c r="A326" s="118" t="s">
        <v>5208</v>
      </c>
      <c r="B326" s="119">
        <v>0.69369369369369371</v>
      </c>
      <c r="C326" s="125">
        <v>0.99099099099099097</v>
      </c>
      <c r="D326" s="119">
        <v>77</v>
      </c>
      <c r="E326" s="119">
        <v>110</v>
      </c>
      <c r="F326" s="119">
        <v>111</v>
      </c>
      <c r="G326"/>
      <c r="H326"/>
    </row>
    <row r="327" spans="1:44" s="78" customFormat="1">
      <c r="A327" s="118" t="s">
        <v>5209</v>
      </c>
      <c r="B327" s="119">
        <v>0.69512195121951215</v>
      </c>
      <c r="C327" s="125">
        <v>1</v>
      </c>
      <c r="D327" s="119">
        <v>57</v>
      </c>
      <c r="E327" s="119">
        <v>82</v>
      </c>
      <c r="F327" s="119">
        <v>82</v>
      </c>
      <c r="G327"/>
      <c r="H327"/>
    </row>
    <row r="328" spans="1:44" s="78" customFormat="1">
      <c r="A328" s="118" t="s">
        <v>95</v>
      </c>
      <c r="B328" s="119">
        <v>15.742519348616909</v>
      </c>
      <c r="C328" s="125">
        <v>16.981731731731731</v>
      </c>
      <c r="D328" s="119">
        <v>1566</v>
      </c>
      <c r="E328" s="119">
        <v>1669</v>
      </c>
      <c r="F328" s="119">
        <v>1671</v>
      </c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</row>
    <row r="330" spans="1:44">
      <c r="B330"/>
      <c r="C330"/>
      <c r="D330"/>
    </row>
    <row r="331" spans="1:44">
      <c r="B331"/>
      <c r="C331"/>
      <c r="D331"/>
    </row>
    <row r="332" spans="1:44">
      <c r="B332"/>
      <c r="C332"/>
      <c r="D332"/>
    </row>
    <row r="333" spans="1:44">
      <c r="B333"/>
      <c r="C333"/>
      <c r="D333"/>
    </row>
    <row r="334" spans="1:44">
      <c r="B334"/>
      <c r="C334"/>
      <c r="D334"/>
    </row>
    <row r="335" spans="1:44">
      <c r="B335"/>
      <c r="C335"/>
      <c r="D335"/>
    </row>
    <row r="336" spans="1:44">
      <c r="A336" s="117" t="s">
        <v>52</v>
      </c>
      <c r="B336" s="145" t="s">
        <v>56</v>
      </c>
      <c r="C336" s="145" t="s">
        <v>55</v>
      </c>
      <c r="D336" s="145" t="s">
        <v>57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</row>
    <row r="337" spans="1:44">
      <c r="A337" s="118" t="s">
        <v>5088</v>
      </c>
      <c r="B337" s="119">
        <v>114</v>
      </c>
      <c r="C337" s="119">
        <v>114</v>
      </c>
      <c r="D337" s="119">
        <v>114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</row>
    <row r="338" spans="1:44">
      <c r="A338" s="118" t="s">
        <v>95</v>
      </c>
      <c r="B338" s="119">
        <v>114</v>
      </c>
      <c r="C338" s="119">
        <v>114</v>
      </c>
      <c r="D338" s="119">
        <v>114</v>
      </c>
      <c r="E338"/>
    </row>
    <row r="339" spans="1:44">
      <c r="B339"/>
      <c r="C339"/>
      <c r="D339"/>
    </row>
    <row r="340" spans="1:44">
      <c r="B340"/>
      <c r="C340"/>
    </row>
    <row r="341" spans="1:44">
      <c r="B341"/>
      <c r="C341"/>
    </row>
    <row r="342" spans="1:44">
      <c r="B342"/>
      <c r="C342"/>
    </row>
    <row r="343" spans="1:44">
      <c r="B343"/>
      <c r="C343"/>
    </row>
    <row r="344" spans="1:44">
      <c r="B344"/>
      <c r="C344"/>
    </row>
    <row r="345" spans="1:44">
      <c r="B345"/>
      <c r="C345"/>
    </row>
    <row r="346" spans="1:44">
      <c r="B346"/>
      <c r="C346"/>
    </row>
    <row r="347" spans="1:44">
      <c r="B347"/>
      <c r="C347"/>
    </row>
    <row r="348" spans="1:44">
      <c r="B348"/>
      <c r="C348"/>
    </row>
    <row r="349" spans="1:44">
      <c r="B349"/>
      <c r="C349"/>
    </row>
    <row r="350" spans="1:44">
      <c r="B350"/>
      <c r="C350"/>
    </row>
    <row r="351" spans="1:44">
      <c r="B351"/>
      <c r="C351"/>
    </row>
    <row r="352" spans="1:44">
      <c r="B352"/>
      <c r="C352"/>
    </row>
    <row r="353" spans="2:3">
      <c r="B353"/>
      <c r="C353"/>
    </row>
  </sheetData>
  <mergeCells count="3">
    <mergeCell ref="A264:D264"/>
    <mergeCell ref="A182:D182"/>
    <mergeCell ref="B6:D6"/>
  </mergeCell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M189"/>
  <sheetViews>
    <sheetView tabSelected="1" topLeftCell="A16" zoomScale="115" zoomScaleNormal="115" workbookViewId="0">
      <selection activeCell="D39" sqref="D39"/>
    </sheetView>
  </sheetViews>
  <sheetFormatPr defaultRowHeight="15"/>
  <cols>
    <col min="2" max="2" width="18.7109375" bestFit="1" customWidth="1"/>
    <col min="3" max="3" width="18.7109375" customWidth="1"/>
    <col min="4" max="4" width="23.85546875" customWidth="1"/>
    <col min="5" max="5" width="21.28515625" customWidth="1"/>
    <col min="6" max="6" width="20.5703125" customWidth="1"/>
    <col min="7" max="7" width="23.42578125" bestFit="1" customWidth="1"/>
    <col min="46" max="46" width="10" customWidth="1"/>
  </cols>
  <sheetData>
    <row r="1" spans="13:13" s="2" customFormat="1"/>
    <row r="2" spans="13:13" s="2" customFormat="1"/>
    <row r="3" spans="13:13" s="2" customFormat="1"/>
    <row r="4" spans="13:13" s="2" customFormat="1"/>
    <row r="5" spans="13:13" s="2" customFormat="1"/>
    <row r="6" spans="13:13" s="2" customFormat="1"/>
    <row r="7" spans="13:13" s="2" customFormat="1"/>
    <row r="8" spans="13:13" s="2" customFormat="1"/>
    <row r="9" spans="13:13" s="2" customFormat="1"/>
    <row r="10" spans="13:13" s="2" customFormat="1"/>
    <row r="11" spans="13:13" s="2" customFormat="1"/>
    <row r="12" spans="13:13" s="2" customFormat="1"/>
    <row r="13" spans="13:13" s="2" customFormat="1">
      <c r="M13" s="75" t="s">
        <v>84</v>
      </c>
    </row>
    <row r="14" spans="13:13" s="2" customFormat="1"/>
    <row r="15" spans="13:13" s="2" customFormat="1"/>
    <row r="16" spans="13:13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48" s="31" customFormat="1"/>
    <row r="49" s="31" customFormat="1"/>
    <row r="50" s="31" customFormat="1"/>
    <row r="51" s="31" customFormat="1"/>
    <row r="52" s="31" customFormat="1"/>
    <row r="53" s="31" customFormat="1"/>
    <row r="54" s="31" customFormat="1"/>
    <row r="55" s="31" customFormat="1"/>
    <row r="56" s="31" customFormat="1"/>
    <row r="57" s="31" customFormat="1"/>
    <row r="58" s="31" customFormat="1"/>
    <row r="59" s="31" customFormat="1"/>
    <row r="60" s="31" customFormat="1"/>
    <row r="61" s="31" customFormat="1"/>
    <row r="62" s="31" customFormat="1"/>
    <row r="63" s="31" customFormat="1"/>
    <row r="64" s="31" customFormat="1"/>
    <row r="65" s="31" customFormat="1"/>
    <row r="66" s="31" customFormat="1"/>
    <row r="67" s="31" customFormat="1"/>
    <row r="68" s="31" customFormat="1"/>
    <row r="69" s="31" customFormat="1"/>
    <row r="70" s="31" customFormat="1"/>
    <row r="71" s="31" customFormat="1"/>
    <row r="72" s="31" customFormat="1"/>
    <row r="73" s="31" customFormat="1"/>
    <row r="74" s="31" customFormat="1"/>
    <row r="75" s="31" customFormat="1"/>
    <row r="76" s="31" customFormat="1"/>
    <row r="77" s="31" customFormat="1"/>
    <row r="78" s="31" customFormat="1"/>
    <row r="79" s="31" customFormat="1"/>
    <row r="165" spans="2:5">
      <c r="B165" s="31"/>
      <c r="C165" s="31"/>
      <c r="D165" s="31"/>
      <c r="E165" s="31"/>
    </row>
    <row r="166" spans="2:5">
      <c r="B166" s="32"/>
      <c r="C166" s="33"/>
      <c r="D166" s="33"/>
      <c r="E166" s="33"/>
    </row>
    <row r="167" spans="2:5">
      <c r="B167" s="34"/>
      <c r="C167" s="33"/>
      <c r="D167" s="33"/>
      <c r="E167" s="33"/>
    </row>
    <row r="168" spans="2:5">
      <c r="B168" s="32"/>
      <c r="C168" s="33"/>
      <c r="D168" s="33"/>
      <c r="E168" s="33"/>
    </row>
    <row r="172" spans="2:5">
      <c r="B172" s="32"/>
    </row>
    <row r="186" spans="4:7">
      <c r="E186" s="31"/>
      <c r="F186" s="31"/>
      <c r="G186" s="31"/>
    </row>
    <row r="187" spans="4:7">
      <c r="D187" s="32"/>
      <c r="E187" s="33"/>
      <c r="F187" s="33"/>
      <c r="G187" s="33"/>
    </row>
    <row r="188" spans="4:7">
      <c r="D188" s="34"/>
      <c r="E188" s="33"/>
      <c r="F188" s="33"/>
      <c r="G188" s="33"/>
    </row>
    <row r="189" spans="4:7">
      <c r="D189" s="32"/>
      <c r="E189" s="33"/>
      <c r="F189" s="33"/>
      <c r="G189" s="3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/>
  <dimension ref="A1:J4190"/>
  <sheetViews>
    <sheetView zoomScaleNormal="100" workbookViewId="0">
      <selection activeCell="B310" sqref="B310:B4106"/>
    </sheetView>
  </sheetViews>
  <sheetFormatPr defaultRowHeight="11.25"/>
  <cols>
    <col min="1" max="1" width="15.140625" style="61" bestFit="1" customWidth="1"/>
    <col min="2" max="2" width="22.7109375" style="61" bestFit="1" customWidth="1"/>
    <col min="3" max="3" width="10.28515625" style="61" bestFit="1" customWidth="1"/>
    <col min="4" max="4" width="4" style="15" bestFit="1" customWidth="1"/>
    <col min="5" max="5" width="4.5703125" style="15" bestFit="1" customWidth="1"/>
    <col min="6" max="6" width="48.85546875" style="15" bestFit="1" customWidth="1"/>
    <col min="7" max="7" width="11" style="15" bestFit="1" customWidth="1"/>
    <col min="8" max="9" width="10.85546875" style="16" bestFit="1" customWidth="1"/>
    <col min="10" max="10" width="30.28515625" style="15" bestFit="1" customWidth="1"/>
    <col min="11" max="16384" width="9.140625" style="15"/>
  </cols>
  <sheetData>
    <row r="1" spans="1:10" s="17" customFormat="1" ht="15" customHeight="1">
      <c r="A1" s="218" t="s">
        <v>4812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s="17" customFormat="1">
      <c r="A2" s="219" t="s">
        <v>85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0" s="17" customFormat="1">
      <c r="A3" s="99" t="s">
        <v>66</v>
      </c>
      <c r="B3" s="99" t="s">
        <v>4790</v>
      </c>
      <c r="C3" s="100" t="s">
        <v>86</v>
      </c>
      <c r="D3" s="95" t="s">
        <v>69</v>
      </c>
      <c r="E3" s="95" t="s">
        <v>49</v>
      </c>
      <c r="F3" s="182" t="s">
        <v>12</v>
      </c>
      <c r="G3" s="95" t="s">
        <v>35</v>
      </c>
      <c r="H3" s="101" t="s">
        <v>36</v>
      </c>
      <c r="I3" s="101" t="s">
        <v>9</v>
      </c>
      <c r="J3" s="102" t="s">
        <v>39</v>
      </c>
    </row>
    <row r="4" spans="1:10" ht="11.25" hidden="1" customHeight="1">
      <c r="A4" s="183" t="s">
        <v>96</v>
      </c>
      <c r="B4" s="183" t="s">
        <v>351</v>
      </c>
      <c r="C4" s="183" t="s">
        <v>4789</v>
      </c>
      <c r="D4" s="183">
        <v>11</v>
      </c>
      <c r="E4" s="104"/>
      <c r="F4" s="129" t="s">
        <v>4911</v>
      </c>
      <c r="G4" s="89">
        <v>43040</v>
      </c>
      <c r="H4" s="80">
        <v>43055</v>
      </c>
      <c r="I4" s="80">
        <v>43068</v>
      </c>
      <c r="J4" s="129" t="s">
        <v>4901</v>
      </c>
    </row>
    <row r="5" spans="1:10" ht="11.25" hidden="1" customHeight="1">
      <c r="A5" s="183" t="s">
        <v>97</v>
      </c>
      <c r="B5" s="183" t="s">
        <v>351</v>
      </c>
      <c r="C5" s="183" t="s">
        <v>4789</v>
      </c>
      <c r="D5" s="183">
        <v>11</v>
      </c>
      <c r="E5" s="104"/>
      <c r="F5" s="129" t="s">
        <v>4912</v>
      </c>
      <c r="G5" s="89">
        <v>43040</v>
      </c>
      <c r="H5" s="80">
        <v>43060</v>
      </c>
      <c r="I5" s="80">
        <v>43075</v>
      </c>
      <c r="J5" s="129" t="s">
        <v>4900</v>
      </c>
    </row>
    <row r="6" spans="1:10" ht="11.25" hidden="1" customHeight="1">
      <c r="A6" s="183" t="s">
        <v>98</v>
      </c>
      <c r="B6" s="183" t="s">
        <v>351</v>
      </c>
      <c r="C6" s="183" t="s">
        <v>4789</v>
      </c>
      <c r="D6" s="183">
        <v>11</v>
      </c>
      <c r="E6" s="104"/>
      <c r="F6" s="129" t="s">
        <v>4914</v>
      </c>
      <c r="G6" s="89">
        <v>43040</v>
      </c>
      <c r="H6" s="80">
        <v>43063</v>
      </c>
      <c r="I6" s="80">
        <v>43075</v>
      </c>
      <c r="J6" s="129" t="s">
        <v>4902</v>
      </c>
    </row>
    <row r="7" spans="1:10" ht="11.25" hidden="1" customHeight="1">
      <c r="A7" s="183" t="s">
        <v>99</v>
      </c>
      <c r="B7" s="183" t="s">
        <v>352</v>
      </c>
      <c r="C7" s="183" t="s">
        <v>4787</v>
      </c>
      <c r="D7" s="183">
        <v>11</v>
      </c>
      <c r="E7" s="104"/>
      <c r="F7" s="129" t="s">
        <v>4911</v>
      </c>
      <c r="G7" s="89">
        <v>43040</v>
      </c>
      <c r="H7" s="80">
        <v>43074</v>
      </c>
      <c r="I7" s="80">
        <v>43075</v>
      </c>
      <c r="J7" s="129" t="s">
        <v>4901</v>
      </c>
    </row>
    <row r="8" spans="1:10" ht="11.25" hidden="1" customHeight="1">
      <c r="A8" s="183" t="s">
        <v>100</v>
      </c>
      <c r="B8" s="183" t="s">
        <v>352</v>
      </c>
      <c r="C8" s="183" t="s">
        <v>4787</v>
      </c>
      <c r="D8" s="183">
        <v>11</v>
      </c>
      <c r="E8" s="104"/>
      <c r="F8" s="129" t="s">
        <v>4911</v>
      </c>
      <c r="G8" s="89">
        <v>43040</v>
      </c>
      <c r="H8" s="80">
        <v>43066</v>
      </c>
      <c r="I8" s="80">
        <v>43075</v>
      </c>
      <c r="J8" s="129" t="s">
        <v>4901</v>
      </c>
    </row>
    <row r="9" spans="1:10" ht="11.25" hidden="1" customHeight="1">
      <c r="A9" s="183" t="s">
        <v>101</v>
      </c>
      <c r="B9" s="183" t="s">
        <v>353</v>
      </c>
      <c r="C9" s="183" t="s">
        <v>4786</v>
      </c>
      <c r="D9" s="183">
        <v>11</v>
      </c>
      <c r="E9" s="104"/>
      <c r="F9" s="129" t="s">
        <v>4913</v>
      </c>
      <c r="G9" s="89">
        <v>43040</v>
      </c>
      <c r="H9" s="80">
        <v>43061</v>
      </c>
      <c r="I9" s="80">
        <v>43075</v>
      </c>
      <c r="J9" s="129" t="s">
        <v>4902</v>
      </c>
    </row>
    <row r="10" spans="1:10" ht="11.25" hidden="1" customHeight="1">
      <c r="A10" s="183" t="s">
        <v>102</v>
      </c>
      <c r="B10" s="183" t="s">
        <v>354</v>
      </c>
      <c r="C10" s="183" t="s">
        <v>4787</v>
      </c>
      <c r="D10" s="183">
        <v>11</v>
      </c>
      <c r="E10" s="104"/>
      <c r="F10" s="129" t="s">
        <v>4911</v>
      </c>
      <c r="G10" s="89">
        <v>43040</v>
      </c>
      <c r="H10" s="80">
        <v>43056</v>
      </c>
      <c r="I10" s="80">
        <v>43075</v>
      </c>
      <c r="J10" s="129" t="s">
        <v>4901</v>
      </c>
    </row>
    <row r="11" spans="1:10" ht="11.25" hidden="1" customHeight="1">
      <c r="A11" s="183" t="s">
        <v>103</v>
      </c>
      <c r="B11" s="183" t="s">
        <v>354</v>
      </c>
      <c r="C11" s="183" t="s">
        <v>4787</v>
      </c>
      <c r="D11" s="183">
        <v>11</v>
      </c>
      <c r="E11" s="104"/>
      <c r="F11" s="129" t="s">
        <v>4911</v>
      </c>
      <c r="G11" s="89">
        <v>43040</v>
      </c>
      <c r="H11" s="80">
        <v>43052</v>
      </c>
      <c r="I11" s="80">
        <v>43075</v>
      </c>
      <c r="J11" s="129" t="s">
        <v>4901</v>
      </c>
    </row>
    <row r="12" spans="1:10" ht="11.25" hidden="1" customHeight="1">
      <c r="A12" s="183" t="s">
        <v>104</v>
      </c>
      <c r="B12" s="183" t="s">
        <v>354</v>
      </c>
      <c r="C12" s="183" t="s">
        <v>4787</v>
      </c>
      <c r="D12" s="183">
        <v>11</v>
      </c>
      <c r="E12" s="104"/>
      <c r="F12" s="129" t="s">
        <v>4911</v>
      </c>
      <c r="G12" s="89">
        <v>43040</v>
      </c>
      <c r="H12" s="80">
        <v>43052</v>
      </c>
      <c r="I12" s="80">
        <v>43075</v>
      </c>
      <c r="J12" s="129" t="s">
        <v>4901</v>
      </c>
    </row>
    <row r="13" spans="1:10" ht="11.25" hidden="1" customHeight="1">
      <c r="A13" s="183" t="s">
        <v>105</v>
      </c>
      <c r="B13" s="183" t="s">
        <v>354</v>
      </c>
      <c r="C13" s="183" t="s">
        <v>4787</v>
      </c>
      <c r="D13" s="183">
        <v>11</v>
      </c>
      <c r="E13" s="104"/>
      <c r="F13" s="129" t="s">
        <v>4911</v>
      </c>
      <c r="G13" s="89">
        <v>43040</v>
      </c>
      <c r="H13" s="80">
        <v>43055</v>
      </c>
      <c r="I13" s="80">
        <v>43075</v>
      </c>
      <c r="J13" s="129" t="s">
        <v>4901</v>
      </c>
    </row>
    <row r="14" spans="1:10" ht="11.25" hidden="1" customHeight="1">
      <c r="A14" s="183" t="s">
        <v>106</v>
      </c>
      <c r="B14" s="183" t="s">
        <v>355</v>
      </c>
      <c r="C14" s="183" t="s">
        <v>4787</v>
      </c>
      <c r="D14" s="183">
        <v>11</v>
      </c>
      <c r="E14" s="104"/>
      <c r="F14" s="129" t="s">
        <v>4911</v>
      </c>
      <c r="G14" s="89">
        <v>43040</v>
      </c>
      <c r="H14" s="80">
        <v>43066</v>
      </c>
      <c r="I14" s="80">
        <v>43075</v>
      </c>
      <c r="J14" s="129" t="s">
        <v>4901</v>
      </c>
    </row>
    <row r="15" spans="1:10" ht="11.25" hidden="1" customHeight="1">
      <c r="A15" s="183" t="s">
        <v>107</v>
      </c>
      <c r="B15" s="183" t="s">
        <v>355</v>
      </c>
      <c r="C15" s="183" t="s">
        <v>4787</v>
      </c>
      <c r="D15" s="183">
        <v>11</v>
      </c>
      <c r="E15" s="104"/>
      <c r="F15" s="129" t="s">
        <v>4911</v>
      </c>
      <c r="G15" s="89">
        <v>43040</v>
      </c>
      <c r="H15" s="80">
        <v>43066</v>
      </c>
      <c r="I15" s="80">
        <v>43068</v>
      </c>
      <c r="J15" s="129" t="s">
        <v>4901</v>
      </c>
    </row>
    <row r="16" spans="1:10" ht="11.25" hidden="1" customHeight="1">
      <c r="A16" s="183" t="s">
        <v>108</v>
      </c>
      <c r="B16" s="183" t="s">
        <v>356</v>
      </c>
      <c r="C16" s="183" t="s">
        <v>4789</v>
      </c>
      <c r="D16" s="183">
        <v>11</v>
      </c>
      <c r="E16" s="104"/>
      <c r="F16" s="129" t="s">
        <v>4914</v>
      </c>
      <c r="G16" s="89">
        <v>43040</v>
      </c>
      <c r="H16" s="80">
        <v>43073</v>
      </c>
      <c r="I16" s="80">
        <v>43075</v>
      </c>
      <c r="J16" s="129" t="s">
        <v>4888</v>
      </c>
    </row>
    <row r="17" spans="1:10" ht="11.25" hidden="1" customHeight="1">
      <c r="A17" s="183" t="s">
        <v>109</v>
      </c>
      <c r="B17" s="183" t="s">
        <v>356</v>
      </c>
      <c r="C17" s="183" t="s">
        <v>4789</v>
      </c>
      <c r="D17" s="183">
        <v>11</v>
      </c>
      <c r="E17" s="104"/>
      <c r="F17" s="129" t="s">
        <v>4914</v>
      </c>
      <c r="G17" s="89">
        <v>43040</v>
      </c>
      <c r="H17" s="80">
        <v>43073</v>
      </c>
      <c r="I17" s="80">
        <v>43075</v>
      </c>
      <c r="J17" s="129" t="s">
        <v>4888</v>
      </c>
    </row>
    <row r="18" spans="1:10" ht="11.25" hidden="1" customHeight="1">
      <c r="A18" s="183" t="s">
        <v>110</v>
      </c>
      <c r="B18" s="183" t="s">
        <v>351</v>
      </c>
      <c r="C18" s="183" t="s">
        <v>4789</v>
      </c>
      <c r="D18" s="183">
        <v>11</v>
      </c>
      <c r="E18" s="104"/>
      <c r="F18" s="129" t="s">
        <v>4914</v>
      </c>
      <c r="G18" s="89">
        <v>43040</v>
      </c>
      <c r="H18" s="80">
        <v>43066</v>
      </c>
      <c r="I18" s="80">
        <v>43075</v>
      </c>
      <c r="J18" s="129" t="s">
        <v>4888</v>
      </c>
    </row>
    <row r="19" spans="1:10" ht="11.25" hidden="1" customHeight="1">
      <c r="A19" s="183" t="s">
        <v>111</v>
      </c>
      <c r="B19" s="183" t="s">
        <v>357</v>
      </c>
      <c r="C19" s="183" t="s">
        <v>4788</v>
      </c>
      <c r="D19" s="183">
        <v>11</v>
      </c>
      <c r="E19" s="104"/>
      <c r="F19" s="129" t="s">
        <v>4912</v>
      </c>
      <c r="G19" s="89">
        <v>43040</v>
      </c>
      <c r="H19" s="80">
        <v>43060</v>
      </c>
      <c r="I19" s="80">
        <v>43068</v>
      </c>
      <c r="J19" s="129" t="s">
        <v>4900</v>
      </c>
    </row>
    <row r="20" spans="1:10" ht="11.25" hidden="1" customHeight="1">
      <c r="A20" s="183" t="s">
        <v>112</v>
      </c>
      <c r="B20" s="183" t="s">
        <v>358</v>
      </c>
      <c r="C20" s="183" t="s">
        <v>4787</v>
      </c>
      <c r="D20" s="183">
        <v>11</v>
      </c>
      <c r="E20" s="104"/>
      <c r="F20" s="129" t="s">
        <v>4911</v>
      </c>
      <c r="G20" s="89">
        <v>43040</v>
      </c>
      <c r="H20" s="80">
        <v>43066</v>
      </c>
      <c r="I20" s="80">
        <v>43075</v>
      </c>
      <c r="J20" s="129" t="s">
        <v>4901</v>
      </c>
    </row>
    <row r="21" spans="1:10" ht="11.25" hidden="1" customHeight="1">
      <c r="A21" s="183" t="s">
        <v>113</v>
      </c>
      <c r="B21" s="183" t="s">
        <v>359</v>
      </c>
      <c r="C21" s="183" t="s">
        <v>4787</v>
      </c>
      <c r="D21" s="183">
        <v>11</v>
      </c>
      <c r="E21" s="104"/>
      <c r="F21" s="129" t="s">
        <v>4911</v>
      </c>
      <c r="G21" s="89">
        <v>43040</v>
      </c>
      <c r="H21" s="80">
        <v>43066</v>
      </c>
      <c r="I21" s="80">
        <v>43075</v>
      </c>
      <c r="J21" s="129" t="s">
        <v>4901</v>
      </c>
    </row>
    <row r="22" spans="1:10" ht="11.25" hidden="1" customHeight="1">
      <c r="A22" s="183" t="s">
        <v>114</v>
      </c>
      <c r="B22" s="183" t="s">
        <v>359</v>
      </c>
      <c r="C22" s="183" t="s">
        <v>4787</v>
      </c>
      <c r="D22" s="183">
        <v>11</v>
      </c>
      <c r="E22" s="104"/>
      <c r="F22" s="129" t="s">
        <v>4911</v>
      </c>
      <c r="G22" s="89">
        <v>43040</v>
      </c>
      <c r="H22" s="80">
        <v>43052</v>
      </c>
      <c r="I22" s="80">
        <v>43075</v>
      </c>
      <c r="J22" s="129" t="s">
        <v>4901</v>
      </c>
    </row>
    <row r="23" spans="1:10" ht="11.25" hidden="1" customHeight="1">
      <c r="A23" s="183" t="s">
        <v>115</v>
      </c>
      <c r="B23" s="183" t="s">
        <v>360</v>
      </c>
      <c r="C23" s="183" t="s">
        <v>4786</v>
      </c>
      <c r="D23" s="183">
        <v>11</v>
      </c>
      <c r="E23" s="104"/>
      <c r="F23" s="129" t="s">
        <v>4913</v>
      </c>
      <c r="G23" s="89">
        <v>43040</v>
      </c>
      <c r="H23" s="80">
        <v>43061</v>
      </c>
      <c r="I23" s="80">
        <v>43075</v>
      </c>
      <c r="J23" s="129" t="s">
        <v>4902</v>
      </c>
    </row>
    <row r="24" spans="1:10" ht="11.25" hidden="1" customHeight="1">
      <c r="A24" s="183" t="s">
        <v>116</v>
      </c>
      <c r="B24" s="183" t="s">
        <v>360</v>
      </c>
      <c r="C24" s="183" t="s">
        <v>4786</v>
      </c>
      <c r="D24" s="183">
        <v>11</v>
      </c>
      <c r="E24" s="104"/>
      <c r="F24" s="129" t="s">
        <v>4913</v>
      </c>
      <c r="G24" s="89">
        <v>43040</v>
      </c>
      <c r="H24" s="80" t="s">
        <v>4933</v>
      </c>
      <c r="I24" s="80" t="s">
        <v>4933</v>
      </c>
      <c r="J24" s="129" t="s">
        <v>4902</v>
      </c>
    </row>
    <row r="25" spans="1:10" ht="11.25" hidden="1" customHeight="1">
      <c r="A25" s="183" t="s">
        <v>117</v>
      </c>
      <c r="B25" s="183" t="s">
        <v>360</v>
      </c>
      <c r="C25" s="183" t="s">
        <v>4786</v>
      </c>
      <c r="D25" s="183">
        <v>11</v>
      </c>
      <c r="E25" s="104"/>
      <c r="F25" s="129" t="s">
        <v>4913</v>
      </c>
      <c r="G25" s="89">
        <v>43040</v>
      </c>
      <c r="H25" s="80" t="s">
        <v>4933</v>
      </c>
      <c r="I25" s="80" t="s">
        <v>4933</v>
      </c>
      <c r="J25" s="129" t="s">
        <v>4902</v>
      </c>
    </row>
    <row r="26" spans="1:10" ht="11.25" hidden="1" customHeight="1">
      <c r="A26" s="183" t="s">
        <v>118</v>
      </c>
      <c r="B26" s="183" t="s">
        <v>360</v>
      </c>
      <c r="C26" s="183" t="s">
        <v>4786</v>
      </c>
      <c r="D26" s="183">
        <v>11</v>
      </c>
      <c r="E26" s="104"/>
      <c r="F26" s="129" t="s">
        <v>4913</v>
      </c>
      <c r="G26" s="89">
        <v>43040</v>
      </c>
      <c r="H26" s="80">
        <v>43066</v>
      </c>
      <c r="I26" s="80">
        <v>43075</v>
      </c>
      <c r="J26" s="129" t="s">
        <v>4902</v>
      </c>
    </row>
    <row r="27" spans="1:10" ht="11.25" hidden="1" customHeight="1">
      <c r="A27" s="183" t="s">
        <v>119</v>
      </c>
      <c r="B27" s="183" t="s">
        <v>360</v>
      </c>
      <c r="C27" s="183" t="s">
        <v>4786</v>
      </c>
      <c r="D27" s="183">
        <v>11</v>
      </c>
      <c r="E27" s="104"/>
      <c r="F27" s="129" t="s">
        <v>4913</v>
      </c>
      <c r="G27" s="89">
        <v>43040</v>
      </c>
      <c r="H27" s="80">
        <v>43066</v>
      </c>
      <c r="I27" s="80">
        <v>43075</v>
      </c>
      <c r="J27" s="129" t="s">
        <v>4902</v>
      </c>
    </row>
    <row r="28" spans="1:10" ht="11.25" hidden="1" customHeight="1">
      <c r="A28" s="183" t="s">
        <v>120</v>
      </c>
      <c r="B28" s="183" t="s">
        <v>360</v>
      </c>
      <c r="C28" s="183" t="s">
        <v>4786</v>
      </c>
      <c r="D28" s="183">
        <v>11</v>
      </c>
      <c r="E28" s="104"/>
      <c r="F28" s="129" t="s">
        <v>4913</v>
      </c>
      <c r="G28" s="89">
        <v>43040</v>
      </c>
      <c r="H28" s="80">
        <v>43066</v>
      </c>
      <c r="I28" s="80">
        <v>43075</v>
      </c>
      <c r="J28" s="129" t="s">
        <v>4902</v>
      </c>
    </row>
    <row r="29" spans="1:10" ht="11.25" hidden="1" customHeight="1">
      <c r="A29" s="183" t="s">
        <v>121</v>
      </c>
      <c r="B29" s="183" t="s">
        <v>360</v>
      </c>
      <c r="C29" s="183" t="s">
        <v>4786</v>
      </c>
      <c r="D29" s="183">
        <v>11</v>
      </c>
      <c r="E29" s="104"/>
      <c r="F29" s="129" t="s">
        <v>4913</v>
      </c>
      <c r="G29" s="89">
        <v>43040</v>
      </c>
      <c r="H29" s="80">
        <v>43049</v>
      </c>
      <c r="I29" s="80">
        <v>43061</v>
      </c>
      <c r="J29" s="129" t="s">
        <v>4902</v>
      </c>
    </row>
    <row r="30" spans="1:10" ht="11.25" hidden="1" customHeight="1">
      <c r="A30" s="183" t="s">
        <v>122</v>
      </c>
      <c r="B30" s="183" t="s">
        <v>360</v>
      </c>
      <c r="C30" s="183" t="s">
        <v>4786</v>
      </c>
      <c r="D30" s="183">
        <v>11</v>
      </c>
      <c r="E30" s="104"/>
      <c r="F30" s="129" t="s">
        <v>4913</v>
      </c>
      <c r="G30" s="89">
        <v>43040</v>
      </c>
      <c r="H30" s="80">
        <v>43049</v>
      </c>
      <c r="I30" s="80">
        <v>43061</v>
      </c>
      <c r="J30" s="129" t="s">
        <v>4902</v>
      </c>
    </row>
    <row r="31" spans="1:10" ht="11.25" hidden="1" customHeight="1">
      <c r="A31" s="183" t="s">
        <v>123</v>
      </c>
      <c r="B31" s="183" t="s">
        <v>361</v>
      </c>
      <c r="C31" s="183" t="s">
        <v>4786</v>
      </c>
      <c r="D31" s="183">
        <v>11</v>
      </c>
      <c r="E31" s="104"/>
      <c r="F31" s="129" t="s">
        <v>4913</v>
      </c>
      <c r="G31" s="89">
        <v>43040</v>
      </c>
      <c r="H31" s="80">
        <v>43061</v>
      </c>
      <c r="I31" s="80">
        <v>43075</v>
      </c>
      <c r="J31" s="129" t="s">
        <v>4902</v>
      </c>
    </row>
    <row r="32" spans="1:10" ht="11.25" hidden="1" customHeight="1">
      <c r="A32" s="183" t="s">
        <v>124</v>
      </c>
      <c r="B32" s="183" t="s">
        <v>361</v>
      </c>
      <c r="C32" s="183" t="s">
        <v>4786</v>
      </c>
      <c r="D32" s="183">
        <v>11</v>
      </c>
      <c r="E32" s="104"/>
      <c r="F32" s="129" t="s">
        <v>4913</v>
      </c>
      <c r="G32" s="89">
        <v>43040</v>
      </c>
      <c r="H32" s="80">
        <v>43052</v>
      </c>
      <c r="I32" s="80">
        <v>43075</v>
      </c>
      <c r="J32" s="129" t="s">
        <v>4902</v>
      </c>
    </row>
    <row r="33" spans="1:10" ht="11.25" hidden="1" customHeight="1">
      <c r="A33" s="183" t="s">
        <v>125</v>
      </c>
      <c r="B33" s="183" t="s">
        <v>362</v>
      </c>
      <c r="C33" s="183" t="s">
        <v>4786</v>
      </c>
      <c r="D33" s="183">
        <v>11</v>
      </c>
      <c r="E33" s="104"/>
      <c r="F33" s="129" t="s">
        <v>4913</v>
      </c>
      <c r="G33" s="89">
        <v>43040</v>
      </c>
      <c r="H33" s="80">
        <v>43055</v>
      </c>
      <c r="I33" s="80">
        <v>43075</v>
      </c>
      <c r="J33" s="129" t="s">
        <v>4902</v>
      </c>
    </row>
    <row r="34" spans="1:10" ht="11.25" hidden="1" customHeight="1">
      <c r="A34" s="183" t="s">
        <v>126</v>
      </c>
      <c r="B34" s="183" t="s">
        <v>363</v>
      </c>
      <c r="C34" s="183" t="s">
        <v>4787</v>
      </c>
      <c r="D34" s="183">
        <v>11</v>
      </c>
      <c r="E34" s="104"/>
      <c r="F34" s="129" t="s">
        <v>4911</v>
      </c>
      <c r="G34" s="89">
        <v>43040</v>
      </c>
      <c r="H34" s="80">
        <v>43060</v>
      </c>
      <c r="I34" s="80">
        <v>43075</v>
      </c>
      <c r="J34" s="129" t="s">
        <v>4901</v>
      </c>
    </row>
    <row r="35" spans="1:10" ht="11.25" hidden="1" customHeight="1">
      <c r="A35" s="183" t="s">
        <v>127</v>
      </c>
      <c r="B35" s="183" t="s">
        <v>364</v>
      </c>
      <c r="C35" s="183" t="s">
        <v>4787</v>
      </c>
      <c r="D35" s="183">
        <v>11</v>
      </c>
      <c r="E35" s="104"/>
      <c r="F35" s="129" t="s">
        <v>4911</v>
      </c>
      <c r="G35" s="89">
        <v>43040</v>
      </c>
      <c r="H35" s="80">
        <v>43070</v>
      </c>
      <c r="I35" s="80">
        <v>43075</v>
      </c>
      <c r="J35" s="129" t="s">
        <v>4901</v>
      </c>
    </row>
    <row r="36" spans="1:10" ht="11.25" hidden="1" customHeight="1">
      <c r="A36" s="183" t="s">
        <v>128</v>
      </c>
      <c r="B36" s="183" t="s">
        <v>364</v>
      </c>
      <c r="C36" s="183" t="s">
        <v>4787</v>
      </c>
      <c r="D36" s="183">
        <v>11</v>
      </c>
      <c r="E36" s="104"/>
      <c r="F36" s="129" t="s">
        <v>4911</v>
      </c>
      <c r="G36" s="89">
        <v>43040</v>
      </c>
      <c r="H36" s="80">
        <v>43070</v>
      </c>
      <c r="I36" s="80">
        <v>43075</v>
      </c>
      <c r="J36" s="129" t="s">
        <v>4901</v>
      </c>
    </row>
    <row r="37" spans="1:10" ht="11.25" hidden="1" customHeight="1">
      <c r="A37" s="183" t="s">
        <v>129</v>
      </c>
      <c r="B37" s="183" t="s">
        <v>364</v>
      </c>
      <c r="C37" s="183" t="s">
        <v>4787</v>
      </c>
      <c r="D37" s="183">
        <v>11</v>
      </c>
      <c r="E37" s="104"/>
      <c r="F37" s="129" t="s">
        <v>4911</v>
      </c>
      <c r="G37" s="89">
        <v>43040</v>
      </c>
      <c r="H37" s="80">
        <v>43070</v>
      </c>
      <c r="I37" s="80">
        <v>43075</v>
      </c>
      <c r="J37" s="129" t="s">
        <v>4901</v>
      </c>
    </row>
    <row r="38" spans="1:10" ht="11.25" hidden="1" customHeight="1">
      <c r="A38" s="183" t="s">
        <v>130</v>
      </c>
      <c r="B38" s="183" t="s">
        <v>364</v>
      </c>
      <c r="C38" s="183" t="s">
        <v>4787</v>
      </c>
      <c r="D38" s="183">
        <v>11</v>
      </c>
      <c r="E38" s="104"/>
      <c r="F38" s="129" t="s">
        <v>4911</v>
      </c>
      <c r="G38" s="89">
        <v>43040</v>
      </c>
      <c r="H38" s="80">
        <v>43070</v>
      </c>
      <c r="I38" s="80">
        <v>43075</v>
      </c>
      <c r="J38" s="129" t="s">
        <v>4901</v>
      </c>
    </row>
    <row r="39" spans="1:10" ht="11.25" hidden="1" customHeight="1">
      <c r="A39" s="183" t="s">
        <v>131</v>
      </c>
      <c r="B39" s="183" t="s">
        <v>365</v>
      </c>
      <c r="C39" s="183" t="s">
        <v>4787</v>
      </c>
      <c r="D39" s="183">
        <v>11</v>
      </c>
      <c r="E39" s="104"/>
      <c r="F39" s="129" t="s">
        <v>4911</v>
      </c>
      <c r="G39" s="89">
        <v>43040</v>
      </c>
      <c r="H39" s="80">
        <v>43070</v>
      </c>
      <c r="I39" s="80">
        <v>43075</v>
      </c>
      <c r="J39" s="129" t="s">
        <v>4901</v>
      </c>
    </row>
    <row r="40" spans="1:10" ht="11.25" hidden="1" customHeight="1">
      <c r="A40" s="183" t="s">
        <v>132</v>
      </c>
      <c r="B40" s="183" t="s">
        <v>366</v>
      </c>
      <c r="C40" s="183" t="s">
        <v>4789</v>
      </c>
      <c r="D40" s="183">
        <v>11</v>
      </c>
      <c r="E40" s="104"/>
      <c r="F40" s="129" t="s">
        <v>4914</v>
      </c>
      <c r="G40" s="89">
        <v>43040</v>
      </c>
      <c r="H40" s="80">
        <v>43073</v>
      </c>
      <c r="I40" s="80">
        <v>43075</v>
      </c>
      <c r="J40" s="129" t="s">
        <v>4888</v>
      </c>
    </row>
    <row r="41" spans="1:10" ht="11.25" hidden="1" customHeight="1">
      <c r="A41" s="183" t="s">
        <v>133</v>
      </c>
      <c r="B41" s="183" t="s">
        <v>366</v>
      </c>
      <c r="C41" s="183" t="s">
        <v>4789</v>
      </c>
      <c r="D41" s="183">
        <v>11</v>
      </c>
      <c r="E41" s="104"/>
      <c r="F41" s="129" t="s">
        <v>4914</v>
      </c>
      <c r="G41" s="89">
        <v>43040</v>
      </c>
      <c r="H41" s="80">
        <v>43073</v>
      </c>
      <c r="I41" s="80">
        <v>43075</v>
      </c>
      <c r="J41" s="129" t="s">
        <v>4888</v>
      </c>
    </row>
    <row r="42" spans="1:10" ht="11.25" hidden="1" customHeight="1">
      <c r="A42" s="183" t="s">
        <v>134</v>
      </c>
      <c r="B42" s="183" t="s">
        <v>366</v>
      </c>
      <c r="C42" s="183" t="s">
        <v>4789</v>
      </c>
      <c r="D42" s="183">
        <v>11</v>
      </c>
      <c r="E42" s="104"/>
      <c r="F42" s="129" t="s">
        <v>4914</v>
      </c>
      <c r="G42" s="89">
        <v>43040</v>
      </c>
      <c r="H42" s="80">
        <v>43048</v>
      </c>
      <c r="I42" s="80">
        <v>43075</v>
      </c>
      <c r="J42" s="129" t="s">
        <v>4888</v>
      </c>
    </row>
    <row r="43" spans="1:10" ht="11.25" hidden="1" customHeight="1">
      <c r="A43" s="183" t="s">
        <v>135</v>
      </c>
      <c r="B43" s="183" t="s">
        <v>366</v>
      </c>
      <c r="C43" s="183" t="s">
        <v>4789</v>
      </c>
      <c r="D43" s="183">
        <v>11</v>
      </c>
      <c r="E43" s="104"/>
      <c r="F43" s="129" t="s">
        <v>4914</v>
      </c>
      <c r="G43" s="89">
        <v>43040</v>
      </c>
      <c r="H43" s="80">
        <v>43073</v>
      </c>
      <c r="I43" s="80">
        <v>43075</v>
      </c>
      <c r="J43" s="129" t="s">
        <v>4888</v>
      </c>
    </row>
    <row r="44" spans="1:10" ht="11.25" hidden="1" customHeight="1">
      <c r="A44" s="183" t="s">
        <v>136</v>
      </c>
      <c r="B44" s="183" t="s">
        <v>351</v>
      </c>
      <c r="C44" s="183" t="s">
        <v>4786</v>
      </c>
      <c r="D44" s="183">
        <v>11</v>
      </c>
      <c r="E44" s="104"/>
      <c r="F44" s="129" t="s">
        <v>4913</v>
      </c>
      <c r="G44" s="89">
        <v>43040</v>
      </c>
      <c r="H44" s="80">
        <v>43073</v>
      </c>
      <c r="I44" s="80">
        <v>43075</v>
      </c>
      <c r="J44" s="129" t="s">
        <v>4902</v>
      </c>
    </row>
    <row r="45" spans="1:10" ht="11.25" hidden="1" customHeight="1">
      <c r="A45" s="183" t="s">
        <v>137</v>
      </c>
      <c r="B45" s="183" t="s">
        <v>367</v>
      </c>
      <c r="C45" s="183" t="s">
        <v>4787</v>
      </c>
      <c r="D45" s="183">
        <v>11</v>
      </c>
      <c r="E45" s="104"/>
      <c r="F45" s="129" t="s">
        <v>4911</v>
      </c>
      <c r="G45" s="89">
        <v>43040</v>
      </c>
      <c r="H45" s="80">
        <v>43046</v>
      </c>
      <c r="I45" s="80">
        <v>43068</v>
      </c>
      <c r="J45" s="129" t="s">
        <v>4901</v>
      </c>
    </row>
    <row r="46" spans="1:10" ht="11.25" hidden="1" customHeight="1">
      <c r="A46" s="183" t="s">
        <v>138</v>
      </c>
      <c r="B46" s="183" t="s">
        <v>367</v>
      </c>
      <c r="C46" s="183" t="s">
        <v>4787</v>
      </c>
      <c r="D46" s="183">
        <v>11</v>
      </c>
      <c r="E46" s="104"/>
      <c r="F46" s="129" t="s">
        <v>4911</v>
      </c>
      <c r="G46" s="89">
        <v>43040</v>
      </c>
      <c r="H46" s="80">
        <v>43046</v>
      </c>
      <c r="I46" s="80">
        <v>43068</v>
      </c>
      <c r="J46" s="129" t="s">
        <v>4901</v>
      </c>
    </row>
    <row r="47" spans="1:10" ht="11.25" hidden="1" customHeight="1">
      <c r="A47" s="183" t="s">
        <v>139</v>
      </c>
      <c r="B47" s="183" t="s">
        <v>351</v>
      </c>
      <c r="C47" s="183" t="s">
        <v>4786</v>
      </c>
      <c r="D47" s="183">
        <v>11</v>
      </c>
      <c r="E47" s="104"/>
      <c r="F47" s="129" t="s">
        <v>4913</v>
      </c>
      <c r="G47" s="89">
        <v>43040</v>
      </c>
      <c r="H47" s="80">
        <v>43067</v>
      </c>
      <c r="I47" s="80">
        <v>43068</v>
      </c>
      <c r="J47" s="129" t="s">
        <v>4902</v>
      </c>
    </row>
    <row r="48" spans="1:10" ht="11.25" hidden="1" customHeight="1">
      <c r="A48" s="183" t="s">
        <v>140</v>
      </c>
      <c r="B48" s="183" t="s">
        <v>351</v>
      </c>
      <c r="C48" s="183" t="s">
        <v>4786</v>
      </c>
      <c r="D48" s="183">
        <v>11</v>
      </c>
      <c r="E48" s="104"/>
      <c r="F48" s="129" t="s">
        <v>4913</v>
      </c>
      <c r="G48" s="89">
        <v>43040</v>
      </c>
      <c r="H48" s="80">
        <v>43066</v>
      </c>
      <c r="I48" s="80">
        <v>43068</v>
      </c>
      <c r="J48" s="129" t="s">
        <v>4902</v>
      </c>
    </row>
    <row r="49" spans="1:10" ht="11.25" hidden="1" customHeight="1">
      <c r="A49" s="183" t="s">
        <v>141</v>
      </c>
      <c r="B49" s="183" t="s">
        <v>351</v>
      </c>
      <c r="C49" s="183" t="s">
        <v>4786</v>
      </c>
      <c r="D49" s="183">
        <v>11</v>
      </c>
      <c r="E49" s="104"/>
      <c r="F49" s="129" t="s">
        <v>4913</v>
      </c>
      <c r="G49" s="89">
        <v>43040</v>
      </c>
      <c r="H49" s="80">
        <v>43067</v>
      </c>
      <c r="I49" s="80">
        <v>43068</v>
      </c>
      <c r="J49" s="129" t="s">
        <v>4902</v>
      </c>
    </row>
    <row r="50" spans="1:10" ht="11.25" hidden="1" customHeight="1">
      <c r="A50" s="183" t="s">
        <v>142</v>
      </c>
      <c r="B50" s="183" t="s">
        <v>368</v>
      </c>
      <c r="C50" s="183" t="s">
        <v>4789</v>
      </c>
      <c r="D50" s="183">
        <v>11</v>
      </c>
      <c r="E50" s="104"/>
      <c r="F50" s="129" t="s">
        <v>4914</v>
      </c>
      <c r="G50" s="89">
        <v>43040</v>
      </c>
      <c r="H50" s="80">
        <v>43066</v>
      </c>
      <c r="I50" s="80">
        <v>43068</v>
      </c>
      <c r="J50" s="129" t="s">
        <v>4888</v>
      </c>
    </row>
    <row r="51" spans="1:10" ht="11.25" hidden="1" customHeight="1">
      <c r="A51" s="183" t="s">
        <v>143</v>
      </c>
      <c r="B51" s="183" t="s">
        <v>368</v>
      </c>
      <c r="C51" s="183" t="s">
        <v>4789</v>
      </c>
      <c r="D51" s="183">
        <v>11</v>
      </c>
      <c r="E51" s="104"/>
      <c r="F51" s="129" t="s">
        <v>4914</v>
      </c>
      <c r="G51" s="89">
        <v>43040</v>
      </c>
      <c r="H51" s="80">
        <v>43073</v>
      </c>
      <c r="I51" s="80">
        <v>43075</v>
      </c>
      <c r="J51" s="129" t="s">
        <v>4888</v>
      </c>
    </row>
    <row r="52" spans="1:10" ht="11.25" hidden="1" customHeight="1">
      <c r="A52" s="183" t="s">
        <v>144</v>
      </c>
      <c r="B52" s="183" t="s">
        <v>368</v>
      </c>
      <c r="C52" s="183" t="s">
        <v>4789</v>
      </c>
      <c r="D52" s="183">
        <v>11</v>
      </c>
      <c r="E52" s="104"/>
      <c r="F52" s="129" t="s">
        <v>4914</v>
      </c>
      <c r="G52" s="89">
        <v>43040</v>
      </c>
      <c r="H52" s="80">
        <v>43066</v>
      </c>
      <c r="I52" s="80">
        <v>43068</v>
      </c>
      <c r="J52" s="129" t="s">
        <v>4888</v>
      </c>
    </row>
    <row r="53" spans="1:10" ht="11.25" hidden="1" customHeight="1">
      <c r="A53" s="183" t="s">
        <v>145</v>
      </c>
      <c r="B53" s="183" t="s">
        <v>369</v>
      </c>
      <c r="C53" s="183" t="s">
        <v>4789</v>
      </c>
      <c r="D53" s="183">
        <v>11</v>
      </c>
      <c r="E53" s="104"/>
      <c r="F53" s="129" t="s">
        <v>4914</v>
      </c>
      <c r="G53" s="89">
        <v>43040</v>
      </c>
      <c r="H53" s="80">
        <v>43067</v>
      </c>
      <c r="I53" s="80">
        <v>43068</v>
      </c>
      <c r="J53" s="129" t="s">
        <v>4888</v>
      </c>
    </row>
    <row r="54" spans="1:10" ht="11.25" hidden="1" customHeight="1">
      <c r="A54" s="183" t="s">
        <v>146</v>
      </c>
      <c r="B54" s="183" t="s">
        <v>369</v>
      </c>
      <c r="C54" s="183" t="s">
        <v>4789</v>
      </c>
      <c r="D54" s="183">
        <v>11</v>
      </c>
      <c r="E54" s="104"/>
      <c r="F54" s="129" t="s">
        <v>4914</v>
      </c>
      <c r="G54" s="89">
        <v>43040</v>
      </c>
      <c r="H54" s="80">
        <v>43066</v>
      </c>
      <c r="I54" s="80">
        <v>43068</v>
      </c>
      <c r="J54" s="129" t="s">
        <v>4888</v>
      </c>
    </row>
    <row r="55" spans="1:10" ht="11.25" hidden="1" customHeight="1">
      <c r="A55" s="183" t="s">
        <v>147</v>
      </c>
      <c r="B55" s="183" t="s">
        <v>369</v>
      </c>
      <c r="C55" s="183" t="s">
        <v>4789</v>
      </c>
      <c r="D55" s="183">
        <v>11</v>
      </c>
      <c r="E55" s="104"/>
      <c r="F55" s="129" t="s">
        <v>4914</v>
      </c>
      <c r="G55" s="89">
        <v>43040</v>
      </c>
      <c r="H55" s="80">
        <v>43066</v>
      </c>
      <c r="I55" s="80">
        <v>43075</v>
      </c>
      <c r="J55" s="129" t="s">
        <v>4888</v>
      </c>
    </row>
    <row r="56" spans="1:10" ht="11.25" hidden="1" customHeight="1">
      <c r="A56" s="183" t="s">
        <v>148</v>
      </c>
      <c r="B56" s="183" t="s">
        <v>351</v>
      </c>
      <c r="C56" s="183" t="s">
        <v>4789</v>
      </c>
      <c r="D56" s="183">
        <v>11</v>
      </c>
      <c r="E56" s="104"/>
      <c r="F56" s="129" t="s">
        <v>4914</v>
      </c>
      <c r="G56" s="89">
        <v>43040</v>
      </c>
      <c r="H56" s="80">
        <v>43049</v>
      </c>
      <c r="I56" s="80">
        <v>43068</v>
      </c>
      <c r="J56" s="129" t="s">
        <v>4888</v>
      </c>
    </row>
    <row r="57" spans="1:10" ht="11.25" hidden="1" customHeight="1">
      <c r="A57" s="183" t="s">
        <v>149</v>
      </c>
      <c r="B57" s="183" t="s">
        <v>351</v>
      </c>
      <c r="C57" s="183" t="s">
        <v>4789</v>
      </c>
      <c r="D57" s="183">
        <v>11</v>
      </c>
      <c r="E57" s="104"/>
      <c r="F57" s="129" t="s">
        <v>4914</v>
      </c>
      <c r="G57" s="89">
        <v>43040</v>
      </c>
      <c r="H57" s="80">
        <v>43052</v>
      </c>
      <c r="I57" s="80">
        <v>43075</v>
      </c>
      <c r="J57" s="129" t="s">
        <v>4888</v>
      </c>
    </row>
    <row r="58" spans="1:10" ht="11.25" hidden="1" customHeight="1">
      <c r="A58" s="183" t="s">
        <v>150</v>
      </c>
      <c r="B58" s="183" t="s">
        <v>351</v>
      </c>
      <c r="C58" s="183" t="s">
        <v>4786</v>
      </c>
      <c r="D58" s="183">
        <v>11</v>
      </c>
      <c r="E58" s="104"/>
      <c r="F58" s="129" t="s">
        <v>4913</v>
      </c>
      <c r="G58" s="89">
        <v>43040</v>
      </c>
      <c r="H58" s="80">
        <v>43074</v>
      </c>
      <c r="I58" s="80">
        <v>43075</v>
      </c>
      <c r="J58" s="129" t="s">
        <v>4902</v>
      </c>
    </row>
    <row r="59" spans="1:10" ht="11.25" hidden="1" customHeight="1">
      <c r="A59" s="183" t="s">
        <v>151</v>
      </c>
      <c r="B59" s="183" t="s">
        <v>351</v>
      </c>
      <c r="C59" s="183" t="s">
        <v>4786</v>
      </c>
      <c r="D59" s="183">
        <v>11</v>
      </c>
      <c r="E59" s="104"/>
      <c r="F59" s="129" t="s">
        <v>4913</v>
      </c>
      <c r="G59" s="89">
        <v>43040</v>
      </c>
      <c r="H59" s="80">
        <v>43074</v>
      </c>
      <c r="I59" s="80">
        <v>43075</v>
      </c>
      <c r="J59" s="129" t="s">
        <v>4902</v>
      </c>
    </row>
    <row r="60" spans="1:10" ht="11.25" hidden="1" customHeight="1">
      <c r="A60" s="183" t="s">
        <v>152</v>
      </c>
      <c r="B60" s="183" t="s">
        <v>351</v>
      </c>
      <c r="C60" s="183" t="s">
        <v>4787</v>
      </c>
      <c r="D60" s="183">
        <v>11</v>
      </c>
      <c r="E60" s="104"/>
      <c r="F60" s="129" t="s">
        <v>4911</v>
      </c>
      <c r="G60" s="89">
        <v>43040</v>
      </c>
      <c r="H60" s="80">
        <v>43073</v>
      </c>
      <c r="I60" s="80">
        <v>43075</v>
      </c>
      <c r="J60" s="129" t="s">
        <v>4901</v>
      </c>
    </row>
    <row r="61" spans="1:10" ht="11.25" hidden="1" customHeight="1">
      <c r="A61" s="183" t="s">
        <v>153</v>
      </c>
      <c r="B61" s="183" t="s">
        <v>351</v>
      </c>
      <c r="C61" s="183" t="s">
        <v>4788</v>
      </c>
      <c r="D61" s="183">
        <v>11</v>
      </c>
      <c r="E61" s="104"/>
      <c r="F61" s="129" t="s">
        <v>4912</v>
      </c>
      <c r="G61" s="89">
        <v>43040</v>
      </c>
      <c r="H61" s="80">
        <v>43063</v>
      </c>
      <c r="I61" s="80">
        <v>43068</v>
      </c>
      <c r="J61" s="129" t="s">
        <v>4900</v>
      </c>
    </row>
    <row r="62" spans="1:10" ht="11.25" hidden="1" customHeight="1">
      <c r="A62" s="183" t="s">
        <v>154</v>
      </c>
      <c r="B62" s="183" t="s">
        <v>351</v>
      </c>
      <c r="C62" s="183" t="s">
        <v>4786</v>
      </c>
      <c r="D62" s="183">
        <v>11</v>
      </c>
      <c r="E62" s="104"/>
      <c r="F62" s="129" t="s">
        <v>4913</v>
      </c>
      <c r="G62" s="89">
        <v>43040</v>
      </c>
      <c r="H62" s="80">
        <v>43074</v>
      </c>
      <c r="I62" s="80">
        <v>43075</v>
      </c>
      <c r="J62" s="129" t="s">
        <v>4902</v>
      </c>
    </row>
    <row r="63" spans="1:10" ht="11.25" hidden="1" customHeight="1">
      <c r="A63" s="183" t="s">
        <v>155</v>
      </c>
      <c r="B63" s="183" t="s">
        <v>351</v>
      </c>
      <c r="C63" s="183" t="s">
        <v>4786</v>
      </c>
      <c r="D63" s="183">
        <v>11</v>
      </c>
      <c r="E63" s="104"/>
      <c r="F63" s="129" t="s">
        <v>4913</v>
      </c>
      <c r="G63" s="89">
        <v>43040</v>
      </c>
      <c r="H63" s="80">
        <v>43073</v>
      </c>
      <c r="I63" s="80">
        <v>43075</v>
      </c>
      <c r="J63" s="129" t="s">
        <v>4902</v>
      </c>
    </row>
    <row r="64" spans="1:10" ht="11.25" hidden="1" customHeight="1">
      <c r="A64" s="183" t="s">
        <v>156</v>
      </c>
      <c r="B64" s="183" t="s">
        <v>351</v>
      </c>
      <c r="C64" s="183" t="s">
        <v>4786</v>
      </c>
      <c r="D64" s="183">
        <v>11</v>
      </c>
      <c r="E64" s="104"/>
      <c r="F64" s="129" t="s">
        <v>4913</v>
      </c>
      <c r="G64" s="89">
        <v>43040</v>
      </c>
      <c r="H64" s="80">
        <v>43073</v>
      </c>
      <c r="I64" s="80">
        <v>43075</v>
      </c>
      <c r="J64" s="129" t="s">
        <v>4902</v>
      </c>
    </row>
    <row r="65" spans="1:10" ht="11.25" hidden="1" customHeight="1">
      <c r="A65" s="183" t="s">
        <v>157</v>
      </c>
      <c r="B65" s="183" t="s">
        <v>351</v>
      </c>
      <c r="C65" s="183" t="s">
        <v>4788</v>
      </c>
      <c r="D65" s="183">
        <v>11</v>
      </c>
      <c r="E65" s="104"/>
      <c r="F65" s="129" t="s">
        <v>4912</v>
      </c>
      <c r="G65" s="89">
        <v>43040</v>
      </c>
      <c r="H65" s="80">
        <v>43063</v>
      </c>
      <c r="I65" s="80">
        <v>43075</v>
      </c>
      <c r="J65" s="129" t="s">
        <v>4900</v>
      </c>
    </row>
    <row r="66" spans="1:10" ht="11.25" hidden="1" customHeight="1">
      <c r="A66" s="183" t="s">
        <v>158</v>
      </c>
      <c r="B66" s="183" t="s">
        <v>351</v>
      </c>
      <c r="C66" s="183" t="s">
        <v>4788</v>
      </c>
      <c r="D66" s="183">
        <v>11</v>
      </c>
      <c r="E66" s="104"/>
      <c r="F66" s="129" t="s">
        <v>4912</v>
      </c>
      <c r="G66" s="89">
        <v>43040</v>
      </c>
      <c r="H66" s="80">
        <v>43069</v>
      </c>
      <c r="I66" s="80">
        <v>43075</v>
      </c>
      <c r="J66" s="129" t="s">
        <v>4900</v>
      </c>
    </row>
    <row r="67" spans="1:10" ht="11.25" hidden="1" customHeight="1">
      <c r="A67" s="183" t="s">
        <v>159</v>
      </c>
      <c r="B67" s="183" t="s">
        <v>351</v>
      </c>
      <c r="C67" s="183" t="s">
        <v>4789</v>
      </c>
      <c r="D67" s="183">
        <v>11</v>
      </c>
      <c r="E67" s="104"/>
      <c r="F67" s="129" t="s">
        <v>4914</v>
      </c>
      <c r="G67" s="89">
        <v>43040</v>
      </c>
      <c r="H67" s="80">
        <v>43073</v>
      </c>
      <c r="I67" s="80">
        <v>43075</v>
      </c>
      <c r="J67" s="129" t="s">
        <v>4888</v>
      </c>
    </row>
    <row r="68" spans="1:10" ht="11.25" hidden="1" customHeight="1">
      <c r="A68" s="183" t="s">
        <v>160</v>
      </c>
      <c r="B68" s="183" t="s">
        <v>351</v>
      </c>
      <c r="C68" s="183" t="s">
        <v>4788</v>
      </c>
      <c r="D68" s="183">
        <v>11</v>
      </c>
      <c r="E68" s="104"/>
      <c r="F68" s="129" t="s">
        <v>4912</v>
      </c>
      <c r="G68" s="89">
        <v>43040</v>
      </c>
      <c r="H68" s="80">
        <v>43063</v>
      </c>
      <c r="I68" s="80">
        <v>43068</v>
      </c>
      <c r="J68" s="129" t="s">
        <v>4900</v>
      </c>
    </row>
    <row r="69" spans="1:10" ht="11.25" hidden="1" customHeight="1">
      <c r="A69" s="183" t="s">
        <v>161</v>
      </c>
      <c r="B69" s="183" t="s">
        <v>351</v>
      </c>
      <c r="C69" s="183" t="s">
        <v>4786</v>
      </c>
      <c r="D69" s="183">
        <v>11</v>
      </c>
      <c r="E69" s="104"/>
      <c r="F69" s="129" t="s">
        <v>4913</v>
      </c>
      <c r="G69" s="89">
        <v>43040</v>
      </c>
      <c r="H69" s="80">
        <v>43069</v>
      </c>
      <c r="I69" s="80">
        <v>43075</v>
      </c>
      <c r="J69" s="129" t="s">
        <v>4902</v>
      </c>
    </row>
    <row r="70" spans="1:10" ht="11.25" hidden="1" customHeight="1">
      <c r="A70" s="183" t="s">
        <v>162</v>
      </c>
      <c r="B70" s="183" t="s">
        <v>351</v>
      </c>
      <c r="C70" s="183" t="s">
        <v>4788</v>
      </c>
      <c r="D70" s="183">
        <v>11</v>
      </c>
      <c r="E70" s="104"/>
      <c r="F70" s="129" t="s">
        <v>4912</v>
      </c>
      <c r="G70" s="89">
        <v>43040</v>
      </c>
      <c r="H70" s="80" t="s">
        <v>4933</v>
      </c>
      <c r="I70" s="80" t="s">
        <v>4933</v>
      </c>
      <c r="J70" s="129" t="s">
        <v>4900</v>
      </c>
    </row>
    <row r="71" spans="1:10" ht="11.25" hidden="1" customHeight="1">
      <c r="A71" s="183" t="s">
        <v>163</v>
      </c>
      <c r="B71" s="183" t="s">
        <v>351</v>
      </c>
      <c r="C71" s="183" t="s">
        <v>4788</v>
      </c>
      <c r="D71" s="183">
        <v>11</v>
      </c>
      <c r="E71" s="104"/>
      <c r="F71" s="129" t="s">
        <v>4912</v>
      </c>
      <c r="G71" s="89">
        <v>43040</v>
      </c>
      <c r="H71" s="80">
        <v>43063</v>
      </c>
      <c r="I71" s="80">
        <v>43068</v>
      </c>
      <c r="J71" s="129" t="s">
        <v>4900</v>
      </c>
    </row>
    <row r="72" spans="1:10" ht="11.25" hidden="1" customHeight="1">
      <c r="A72" s="183" t="s">
        <v>164</v>
      </c>
      <c r="B72" s="183" t="s">
        <v>351</v>
      </c>
      <c r="C72" s="183" t="s">
        <v>4787</v>
      </c>
      <c r="D72" s="183">
        <v>11</v>
      </c>
      <c r="E72" s="104"/>
      <c r="F72" s="129" t="s">
        <v>4911</v>
      </c>
      <c r="G72" s="89">
        <v>43040</v>
      </c>
      <c r="H72" s="80">
        <v>43067</v>
      </c>
      <c r="I72" s="80">
        <v>43068</v>
      </c>
      <c r="J72" s="129" t="s">
        <v>4901</v>
      </c>
    </row>
    <row r="73" spans="1:10" ht="11.25" hidden="1" customHeight="1">
      <c r="A73" s="183" t="s">
        <v>165</v>
      </c>
      <c r="B73" s="183" t="s">
        <v>351</v>
      </c>
      <c r="C73" s="183" t="s">
        <v>4787</v>
      </c>
      <c r="D73" s="183">
        <v>11</v>
      </c>
      <c r="E73" s="104"/>
      <c r="F73" s="129" t="s">
        <v>4911</v>
      </c>
      <c r="G73" s="89">
        <v>43040</v>
      </c>
      <c r="H73" s="80">
        <v>43049</v>
      </c>
      <c r="I73" s="80">
        <v>43068</v>
      </c>
      <c r="J73" s="129" t="s">
        <v>4901</v>
      </c>
    </row>
    <row r="74" spans="1:10" ht="11.25" hidden="1" customHeight="1">
      <c r="A74" s="183" t="s">
        <v>166</v>
      </c>
      <c r="B74" s="183" t="s">
        <v>351</v>
      </c>
      <c r="C74" s="183" t="s">
        <v>4787</v>
      </c>
      <c r="D74" s="183">
        <v>11</v>
      </c>
      <c r="E74" s="104"/>
      <c r="F74" s="129" t="s">
        <v>4911</v>
      </c>
      <c r="G74" s="89">
        <v>43040</v>
      </c>
      <c r="H74" s="80">
        <v>43048</v>
      </c>
      <c r="I74" s="80">
        <v>43068</v>
      </c>
      <c r="J74" s="129" t="s">
        <v>4901</v>
      </c>
    </row>
    <row r="75" spans="1:10" ht="11.25" hidden="1" customHeight="1">
      <c r="A75" s="183" t="s">
        <v>167</v>
      </c>
      <c r="B75" s="183" t="s">
        <v>351</v>
      </c>
      <c r="C75" s="183" t="s">
        <v>4786</v>
      </c>
      <c r="D75" s="183">
        <v>11</v>
      </c>
      <c r="E75" s="104"/>
      <c r="F75" s="129" t="s">
        <v>4913</v>
      </c>
      <c r="G75" s="89">
        <v>43040</v>
      </c>
      <c r="H75" s="80">
        <v>43073</v>
      </c>
      <c r="I75" s="80">
        <v>43075</v>
      </c>
      <c r="J75" s="129" t="s">
        <v>4902</v>
      </c>
    </row>
    <row r="76" spans="1:10" ht="11.25" hidden="1" customHeight="1">
      <c r="A76" s="183" t="s">
        <v>168</v>
      </c>
      <c r="B76" s="183" t="s">
        <v>351</v>
      </c>
      <c r="C76" s="183" t="s">
        <v>4788</v>
      </c>
      <c r="D76" s="183">
        <v>11</v>
      </c>
      <c r="E76" s="104"/>
      <c r="F76" s="129" t="s">
        <v>4912</v>
      </c>
      <c r="G76" s="89">
        <v>43040</v>
      </c>
      <c r="H76" s="80">
        <v>43063</v>
      </c>
      <c r="I76" s="80">
        <v>43068</v>
      </c>
      <c r="J76" s="129" t="s">
        <v>4900</v>
      </c>
    </row>
    <row r="77" spans="1:10" ht="11.25" hidden="1" customHeight="1">
      <c r="A77" s="183" t="s">
        <v>169</v>
      </c>
      <c r="B77" s="183" t="s">
        <v>351</v>
      </c>
      <c r="C77" s="183" t="s">
        <v>4786</v>
      </c>
      <c r="D77" s="183">
        <v>11</v>
      </c>
      <c r="E77" s="104"/>
      <c r="F77" s="129" t="s">
        <v>4913</v>
      </c>
      <c r="G77" s="89">
        <v>43040</v>
      </c>
      <c r="H77" s="80">
        <v>43073</v>
      </c>
      <c r="I77" s="80">
        <v>43075</v>
      </c>
      <c r="J77" s="129" t="s">
        <v>4902</v>
      </c>
    </row>
    <row r="78" spans="1:10" ht="11.25" hidden="1" customHeight="1">
      <c r="A78" s="183" t="s">
        <v>170</v>
      </c>
      <c r="B78" s="183" t="s">
        <v>351</v>
      </c>
      <c r="C78" s="183" t="s">
        <v>4787</v>
      </c>
      <c r="D78" s="183">
        <v>11</v>
      </c>
      <c r="E78" s="104"/>
      <c r="F78" s="129" t="s">
        <v>4911</v>
      </c>
      <c r="G78" s="89">
        <v>43040</v>
      </c>
      <c r="H78" s="80">
        <v>43047</v>
      </c>
      <c r="I78" s="80">
        <v>43068</v>
      </c>
      <c r="J78" s="129" t="s">
        <v>4901</v>
      </c>
    </row>
    <row r="79" spans="1:10" ht="11.25" hidden="1" customHeight="1">
      <c r="A79" s="183" t="s">
        <v>171</v>
      </c>
      <c r="B79" s="183" t="s">
        <v>351</v>
      </c>
      <c r="C79" s="183" t="s">
        <v>4786</v>
      </c>
      <c r="D79" s="183">
        <v>11</v>
      </c>
      <c r="E79" s="104"/>
      <c r="F79" s="129" t="s">
        <v>4913</v>
      </c>
      <c r="G79" s="89">
        <v>43040</v>
      </c>
      <c r="H79" s="80">
        <v>43073</v>
      </c>
      <c r="I79" s="80">
        <v>43075</v>
      </c>
      <c r="J79" s="129" t="s">
        <v>4902</v>
      </c>
    </row>
    <row r="80" spans="1:10" ht="11.25" hidden="1" customHeight="1">
      <c r="A80" s="183" t="s">
        <v>172</v>
      </c>
      <c r="B80" s="183" t="s">
        <v>351</v>
      </c>
      <c r="C80" s="183" t="s">
        <v>4787</v>
      </c>
      <c r="D80" s="183">
        <v>11</v>
      </c>
      <c r="E80" s="104"/>
      <c r="F80" s="129" t="s">
        <v>4911</v>
      </c>
      <c r="G80" s="89">
        <v>43040</v>
      </c>
      <c r="H80" s="80">
        <v>43073</v>
      </c>
      <c r="I80" s="80">
        <v>43075</v>
      </c>
      <c r="J80" s="129" t="s">
        <v>4901</v>
      </c>
    </row>
    <row r="81" spans="1:10" ht="11.25" hidden="1" customHeight="1">
      <c r="A81" s="183" t="s">
        <v>173</v>
      </c>
      <c r="B81" s="183" t="s">
        <v>351</v>
      </c>
      <c r="C81" s="183" t="s">
        <v>4789</v>
      </c>
      <c r="D81" s="183">
        <v>11</v>
      </c>
      <c r="E81" s="104"/>
      <c r="F81" s="129" t="s">
        <v>4914</v>
      </c>
      <c r="G81" s="89">
        <v>43040</v>
      </c>
      <c r="H81" s="80">
        <v>43073</v>
      </c>
      <c r="I81" s="80">
        <v>43075</v>
      </c>
      <c r="J81" s="129" t="s">
        <v>4888</v>
      </c>
    </row>
    <row r="82" spans="1:10" ht="11.25" hidden="1" customHeight="1">
      <c r="A82" s="183" t="s">
        <v>174</v>
      </c>
      <c r="B82" s="183" t="s">
        <v>351</v>
      </c>
      <c r="C82" s="183" t="s">
        <v>4789</v>
      </c>
      <c r="D82" s="183">
        <v>11</v>
      </c>
      <c r="E82" s="104"/>
      <c r="F82" s="129" t="s">
        <v>4914</v>
      </c>
      <c r="G82" s="89">
        <v>43040</v>
      </c>
      <c r="H82" s="80">
        <v>43073</v>
      </c>
      <c r="I82" s="80">
        <v>43075</v>
      </c>
      <c r="J82" s="129" t="s">
        <v>4888</v>
      </c>
    </row>
    <row r="83" spans="1:10" ht="11.25" hidden="1" customHeight="1">
      <c r="A83" s="183" t="s">
        <v>175</v>
      </c>
      <c r="B83" s="183" t="s">
        <v>351</v>
      </c>
      <c r="C83" s="183" t="s">
        <v>4786</v>
      </c>
      <c r="D83" s="183">
        <v>11</v>
      </c>
      <c r="E83" s="104"/>
      <c r="F83" s="129" t="s">
        <v>4913</v>
      </c>
      <c r="G83" s="89">
        <v>43040</v>
      </c>
      <c r="H83" s="80">
        <v>43063</v>
      </c>
      <c r="I83" s="80">
        <v>43075</v>
      </c>
      <c r="J83" s="129" t="s">
        <v>4902</v>
      </c>
    </row>
    <row r="84" spans="1:10" ht="11.25" hidden="1" customHeight="1">
      <c r="A84" s="183" t="s">
        <v>176</v>
      </c>
      <c r="B84" s="183" t="s">
        <v>351</v>
      </c>
      <c r="C84" s="183" t="s">
        <v>4788</v>
      </c>
      <c r="D84" s="183">
        <v>11</v>
      </c>
      <c r="E84" s="104"/>
      <c r="F84" s="129" t="s">
        <v>4912</v>
      </c>
      <c r="G84" s="89">
        <v>43040</v>
      </c>
      <c r="H84" s="80">
        <v>43060</v>
      </c>
      <c r="I84" s="80">
        <v>43068</v>
      </c>
      <c r="J84" s="129" t="s">
        <v>4900</v>
      </c>
    </row>
    <row r="85" spans="1:10" ht="11.25" hidden="1" customHeight="1">
      <c r="A85" s="183" t="s">
        <v>177</v>
      </c>
      <c r="B85" s="183" t="s">
        <v>351</v>
      </c>
      <c r="C85" s="183" t="s">
        <v>4789</v>
      </c>
      <c r="D85" s="183">
        <v>11</v>
      </c>
      <c r="E85" s="104"/>
      <c r="F85" s="129" t="s">
        <v>4914</v>
      </c>
      <c r="G85" s="89">
        <v>43040</v>
      </c>
      <c r="H85" s="80">
        <v>43070</v>
      </c>
      <c r="I85" s="80">
        <v>43075</v>
      </c>
      <c r="J85" s="129" t="s">
        <v>4888</v>
      </c>
    </row>
    <row r="86" spans="1:10" ht="11.25" hidden="1" customHeight="1">
      <c r="A86" s="183" t="s">
        <v>178</v>
      </c>
      <c r="B86" s="183" t="s">
        <v>351</v>
      </c>
      <c r="C86" s="183" t="s">
        <v>4789</v>
      </c>
      <c r="D86" s="183">
        <v>11</v>
      </c>
      <c r="E86" s="104"/>
      <c r="F86" s="129" t="s">
        <v>4914</v>
      </c>
      <c r="G86" s="89">
        <v>43040</v>
      </c>
      <c r="H86" s="80">
        <v>43053</v>
      </c>
      <c r="I86" s="80">
        <v>43068</v>
      </c>
      <c r="J86" s="129" t="s">
        <v>4888</v>
      </c>
    </row>
    <row r="87" spans="1:10" ht="11.25" hidden="1" customHeight="1">
      <c r="A87" s="183" t="s">
        <v>179</v>
      </c>
      <c r="B87" s="183" t="s">
        <v>351</v>
      </c>
      <c r="C87" s="183" t="s">
        <v>4789</v>
      </c>
      <c r="D87" s="183">
        <v>11</v>
      </c>
      <c r="E87" s="104"/>
      <c r="F87" s="129" t="s">
        <v>4914</v>
      </c>
      <c r="G87" s="89">
        <v>43040</v>
      </c>
      <c r="H87" s="80">
        <v>43061</v>
      </c>
      <c r="I87" s="80">
        <v>43068</v>
      </c>
      <c r="J87" s="129" t="s">
        <v>4888</v>
      </c>
    </row>
    <row r="88" spans="1:10" ht="11.25" hidden="1" customHeight="1">
      <c r="A88" s="183" t="s">
        <v>180</v>
      </c>
      <c r="B88" s="183" t="s">
        <v>351</v>
      </c>
      <c r="C88" s="183" t="s">
        <v>4788</v>
      </c>
      <c r="D88" s="183">
        <v>11</v>
      </c>
      <c r="E88" s="104"/>
      <c r="F88" s="129" t="s">
        <v>4912</v>
      </c>
      <c r="G88" s="89">
        <v>43040</v>
      </c>
      <c r="H88" s="80">
        <v>43060</v>
      </c>
      <c r="I88" s="80">
        <v>43068</v>
      </c>
      <c r="J88" s="129" t="s">
        <v>4900</v>
      </c>
    </row>
    <row r="89" spans="1:10" ht="11.25" hidden="1" customHeight="1">
      <c r="A89" s="183" t="s">
        <v>181</v>
      </c>
      <c r="B89" s="183" t="s">
        <v>351</v>
      </c>
      <c r="C89" s="183" t="s">
        <v>4788</v>
      </c>
      <c r="D89" s="183">
        <v>11</v>
      </c>
      <c r="E89" s="104"/>
      <c r="F89" s="129" t="s">
        <v>4912</v>
      </c>
      <c r="G89" s="89">
        <v>43040</v>
      </c>
      <c r="H89" s="80" t="s">
        <v>4939</v>
      </c>
      <c r="I89" s="80" t="s">
        <v>4939</v>
      </c>
      <c r="J89" s="129" t="s">
        <v>4900</v>
      </c>
    </row>
    <row r="90" spans="1:10" ht="11.25" hidden="1" customHeight="1">
      <c r="A90" s="183" t="s">
        <v>182</v>
      </c>
      <c r="B90" s="183" t="s">
        <v>351</v>
      </c>
      <c r="C90" s="183" t="s">
        <v>4788</v>
      </c>
      <c r="D90" s="183">
        <v>11</v>
      </c>
      <c r="E90" s="104"/>
      <c r="F90" s="129" t="s">
        <v>4912</v>
      </c>
      <c r="G90" s="89">
        <v>43040</v>
      </c>
      <c r="H90" s="80">
        <v>43060</v>
      </c>
      <c r="I90" s="80">
        <v>43068</v>
      </c>
      <c r="J90" s="129" t="s">
        <v>4900</v>
      </c>
    </row>
    <row r="91" spans="1:10" ht="11.25" hidden="1" customHeight="1">
      <c r="A91" s="183" t="s">
        <v>183</v>
      </c>
      <c r="B91" s="183" t="s">
        <v>351</v>
      </c>
      <c r="C91" s="183" t="s">
        <v>4788</v>
      </c>
      <c r="D91" s="183">
        <v>11</v>
      </c>
      <c r="E91" s="104"/>
      <c r="F91" s="129" t="s">
        <v>4912</v>
      </c>
      <c r="G91" s="89">
        <v>43040</v>
      </c>
      <c r="H91" s="80">
        <v>43060</v>
      </c>
      <c r="I91" s="80">
        <v>43075</v>
      </c>
      <c r="J91" s="129" t="s">
        <v>4900</v>
      </c>
    </row>
    <row r="92" spans="1:10" ht="11.25" hidden="1" customHeight="1">
      <c r="A92" s="183" t="s">
        <v>184</v>
      </c>
      <c r="B92" s="183" t="s">
        <v>351</v>
      </c>
      <c r="C92" s="183" t="s">
        <v>4787</v>
      </c>
      <c r="D92" s="183">
        <v>11</v>
      </c>
      <c r="E92" s="104"/>
      <c r="F92" s="129" t="s">
        <v>4911</v>
      </c>
      <c r="G92" s="89">
        <v>43040</v>
      </c>
      <c r="H92" s="80">
        <v>43047</v>
      </c>
      <c r="I92" s="80">
        <v>43068</v>
      </c>
      <c r="J92" s="129" t="s">
        <v>4901</v>
      </c>
    </row>
    <row r="93" spans="1:10" ht="11.25" hidden="1" customHeight="1">
      <c r="A93" s="183" t="s">
        <v>185</v>
      </c>
      <c r="B93" s="183" t="s">
        <v>351</v>
      </c>
      <c r="C93" s="183" t="s">
        <v>4788</v>
      </c>
      <c r="D93" s="183">
        <v>11</v>
      </c>
      <c r="E93" s="104"/>
      <c r="F93" s="129" t="s">
        <v>4912</v>
      </c>
      <c r="G93" s="89">
        <v>43040</v>
      </c>
      <c r="H93" s="80">
        <v>43060</v>
      </c>
      <c r="I93" s="80">
        <v>43068</v>
      </c>
      <c r="J93" s="129" t="s">
        <v>4900</v>
      </c>
    </row>
    <row r="94" spans="1:10" ht="11.25" hidden="1" customHeight="1">
      <c r="A94" s="183" t="s">
        <v>186</v>
      </c>
      <c r="B94" s="183" t="s">
        <v>351</v>
      </c>
      <c r="C94" s="183" t="s">
        <v>4788</v>
      </c>
      <c r="D94" s="183">
        <v>11</v>
      </c>
      <c r="E94" s="104"/>
      <c r="F94" s="129" t="s">
        <v>4912</v>
      </c>
      <c r="G94" s="89">
        <v>43040</v>
      </c>
      <c r="H94" s="80">
        <v>43069</v>
      </c>
      <c r="I94" s="80">
        <v>43075</v>
      </c>
      <c r="J94" s="129" t="s">
        <v>4900</v>
      </c>
    </row>
    <row r="95" spans="1:10" ht="11.25" hidden="1" customHeight="1">
      <c r="A95" s="183" t="s">
        <v>187</v>
      </c>
      <c r="B95" s="183" t="s">
        <v>351</v>
      </c>
      <c r="C95" s="183" t="s">
        <v>4788</v>
      </c>
      <c r="D95" s="183">
        <v>11</v>
      </c>
      <c r="E95" s="104"/>
      <c r="F95" s="129" t="s">
        <v>4912</v>
      </c>
      <c r="G95" s="89">
        <v>43040</v>
      </c>
      <c r="H95" s="80">
        <v>43060</v>
      </c>
      <c r="I95" s="80">
        <v>43068</v>
      </c>
      <c r="J95" s="129" t="s">
        <v>4900</v>
      </c>
    </row>
    <row r="96" spans="1:10" ht="11.25" hidden="1" customHeight="1">
      <c r="A96" s="183" t="s">
        <v>188</v>
      </c>
      <c r="B96" s="183" t="s">
        <v>351</v>
      </c>
      <c r="C96" s="183" t="s">
        <v>4788</v>
      </c>
      <c r="D96" s="183">
        <v>11</v>
      </c>
      <c r="E96" s="104"/>
      <c r="F96" s="129" t="s">
        <v>4912</v>
      </c>
      <c r="G96" s="89">
        <v>43040</v>
      </c>
      <c r="H96" s="80">
        <v>43060</v>
      </c>
      <c r="I96" s="80">
        <v>43068</v>
      </c>
      <c r="J96" s="129" t="s">
        <v>4900</v>
      </c>
    </row>
    <row r="97" spans="1:10" ht="11.25" hidden="1" customHeight="1">
      <c r="A97" s="183" t="s">
        <v>189</v>
      </c>
      <c r="B97" s="183" t="s">
        <v>351</v>
      </c>
      <c r="C97" s="183" t="s">
        <v>4788</v>
      </c>
      <c r="D97" s="183">
        <v>11</v>
      </c>
      <c r="E97" s="104"/>
      <c r="F97" s="129" t="s">
        <v>4912</v>
      </c>
      <c r="G97" s="89">
        <v>43040</v>
      </c>
      <c r="H97" s="80">
        <v>43060</v>
      </c>
      <c r="I97" s="80">
        <v>43068</v>
      </c>
      <c r="J97" s="129" t="s">
        <v>4900</v>
      </c>
    </row>
    <row r="98" spans="1:10" ht="11.25" hidden="1" customHeight="1">
      <c r="A98" s="183" t="s">
        <v>190</v>
      </c>
      <c r="B98" s="183" t="s">
        <v>351</v>
      </c>
      <c r="C98" s="183" t="s">
        <v>4787</v>
      </c>
      <c r="D98" s="183">
        <v>11</v>
      </c>
      <c r="E98" s="104"/>
      <c r="F98" s="129" t="s">
        <v>4911</v>
      </c>
      <c r="G98" s="89">
        <v>43040</v>
      </c>
      <c r="H98" s="80">
        <v>43049</v>
      </c>
      <c r="I98" s="80">
        <v>43068</v>
      </c>
      <c r="J98" s="129" t="s">
        <v>4901</v>
      </c>
    </row>
    <row r="99" spans="1:10" ht="11.25" hidden="1" customHeight="1">
      <c r="A99" s="183" t="s">
        <v>191</v>
      </c>
      <c r="B99" s="183" t="s">
        <v>351</v>
      </c>
      <c r="C99" s="183" t="s">
        <v>4788</v>
      </c>
      <c r="D99" s="183">
        <v>11</v>
      </c>
      <c r="E99" s="104"/>
      <c r="F99" s="129" t="s">
        <v>4912</v>
      </c>
      <c r="G99" s="89">
        <v>43040</v>
      </c>
      <c r="H99" s="80">
        <v>43069</v>
      </c>
      <c r="I99" s="80">
        <v>43075</v>
      </c>
      <c r="J99" s="129" t="s">
        <v>4900</v>
      </c>
    </row>
    <row r="100" spans="1:10" ht="11.25" hidden="1" customHeight="1">
      <c r="A100" s="183" t="s">
        <v>192</v>
      </c>
      <c r="B100" s="183" t="s">
        <v>351</v>
      </c>
      <c r="C100" s="183" t="s">
        <v>4788</v>
      </c>
      <c r="D100" s="183">
        <v>11</v>
      </c>
      <c r="E100" s="104"/>
      <c r="F100" s="129" t="s">
        <v>4912</v>
      </c>
      <c r="G100" s="89">
        <v>43040</v>
      </c>
      <c r="H100" s="80">
        <v>43060</v>
      </c>
      <c r="I100" s="80">
        <v>43068</v>
      </c>
      <c r="J100" s="129" t="s">
        <v>4900</v>
      </c>
    </row>
    <row r="101" spans="1:10" ht="11.25" hidden="1" customHeight="1">
      <c r="A101" s="183" t="s">
        <v>193</v>
      </c>
      <c r="B101" s="183" t="s">
        <v>351</v>
      </c>
      <c r="C101" s="183" t="s">
        <v>4788</v>
      </c>
      <c r="D101" s="183">
        <v>11</v>
      </c>
      <c r="E101" s="104"/>
      <c r="F101" s="129" t="s">
        <v>4912</v>
      </c>
      <c r="G101" s="89">
        <v>43040</v>
      </c>
      <c r="H101" s="80">
        <v>43069</v>
      </c>
      <c r="I101" s="80">
        <v>43075</v>
      </c>
      <c r="J101" s="129" t="s">
        <v>4900</v>
      </c>
    </row>
    <row r="102" spans="1:10" ht="11.25" hidden="1" customHeight="1">
      <c r="A102" s="183" t="s">
        <v>194</v>
      </c>
      <c r="B102" s="183" t="s">
        <v>351</v>
      </c>
      <c r="C102" s="183" t="s">
        <v>4787</v>
      </c>
      <c r="D102" s="183">
        <v>11</v>
      </c>
      <c r="E102" s="104"/>
      <c r="F102" s="129" t="s">
        <v>4911</v>
      </c>
      <c r="G102" s="89">
        <v>43040</v>
      </c>
      <c r="H102" s="80">
        <v>43067</v>
      </c>
      <c r="I102" s="80">
        <v>43068</v>
      </c>
      <c r="J102" s="129" t="s">
        <v>4901</v>
      </c>
    </row>
    <row r="103" spans="1:10" ht="11.25" hidden="1" customHeight="1">
      <c r="A103" s="183" t="s">
        <v>195</v>
      </c>
      <c r="B103" s="183" t="s">
        <v>351</v>
      </c>
      <c r="C103" s="183" t="s">
        <v>4789</v>
      </c>
      <c r="D103" s="183">
        <v>11</v>
      </c>
      <c r="E103" s="104"/>
      <c r="F103" s="129" t="s">
        <v>4914</v>
      </c>
      <c r="G103" s="89">
        <v>43040</v>
      </c>
      <c r="H103" s="80">
        <v>43073</v>
      </c>
      <c r="I103" s="80">
        <v>43075</v>
      </c>
      <c r="J103" s="129" t="s">
        <v>4888</v>
      </c>
    </row>
    <row r="104" spans="1:10" ht="11.25" hidden="1" customHeight="1">
      <c r="A104" s="183" t="s">
        <v>196</v>
      </c>
      <c r="B104" s="183" t="s">
        <v>351</v>
      </c>
      <c r="C104" s="183" t="s">
        <v>4789</v>
      </c>
      <c r="D104" s="183">
        <v>11</v>
      </c>
      <c r="E104" s="104"/>
      <c r="F104" s="129" t="s">
        <v>4914</v>
      </c>
      <c r="G104" s="89">
        <v>43040</v>
      </c>
      <c r="H104" s="80">
        <v>43073</v>
      </c>
      <c r="I104" s="80">
        <v>43075</v>
      </c>
      <c r="J104" s="129" t="s">
        <v>4888</v>
      </c>
    </row>
    <row r="105" spans="1:10" ht="11.25" hidden="1" customHeight="1">
      <c r="A105" s="183" t="s">
        <v>197</v>
      </c>
      <c r="B105" s="183" t="s">
        <v>351</v>
      </c>
      <c r="C105" s="183" t="s">
        <v>4789</v>
      </c>
      <c r="D105" s="183">
        <v>11</v>
      </c>
      <c r="E105" s="104"/>
      <c r="F105" s="129" t="s">
        <v>4914</v>
      </c>
      <c r="G105" s="89">
        <v>43040</v>
      </c>
      <c r="H105" s="80">
        <v>43073</v>
      </c>
      <c r="I105" s="80">
        <v>43075</v>
      </c>
      <c r="J105" s="129" t="s">
        <v>4888</v>
      </c>
    </row>
    <row r="106" spans="1:10" ht="11.25" hidden="1" customHeight="1">
      <c r="A106" s="183" t="s">
        <v>198</v>
      </c>
      <c r="B106" s="183" t="s">
        <v>351</v>
      </c>
      <c r="C106" s="183" t="s">
        <v>4789</v>
      </c>
      <c r="D106" s="183">
        <v>11</v>
      </c>
      <c r="E106" s="104"/>
      <c r="F106" s="129" t="s">
        <v>4912</v>
      </c>
      <c r="G106" s="89">
        <v>43040</v>
      </c>
      <c r="H106" s="80">
        <v>43070</v>
      </c>
      <c r="I106" s="80">
        <v>43075</v>
      </c>
      <c r="J106" s="129" t="s">
        <v>4888</v>
      </c>
    </row>
    <row r="107" spans="1:10" ht="11.25" hidden="1" customHeight="1">
      <c r="A107" s="183" t="s">
        <v>199</v>
      </c>
      <c r="B107" s="183" t="s">
        <v>351</v>
      </c>
      <c r="C107" s="183" t="s">
        <v>4789</v>
      </c>
      <c r="D107" s="183">
        <v>11</v>
      </c>
      <c r="E107" s="104"/>
      <c r="F107" s="129" t="s">
        <v>4912</v>
      </c>
      <c r="G107" s="89">
        <v>43040</v>
      </c>
      <c r="H107" s="80">
        <v>43070</v>
      </c>
      <c r="I107" s="80">
        <v>43075</v>
      </c>
      <c r="J107" s="129" t="s">
        <v>4888</v>
      </c>
    </row>
    <row r="108" spans="1:10" ht="11.25" hidden="1" customHeight="1">
      <c r="A108" s="183" t="s">
        <v>200</v>
      </c>
      <c r="B108" s="183" t="s">
        <v>361</v>
      </c>
      <c r="C108" s="183" t="s">
        <v>4786</v>
      </c>
      <c r="D108" s="183">
        <v>11</v>
      </c>
      <c r="E108" s="104"/>
      <c r="F108" s="129" t="s">
        <v>4913</v>
      </c>
      <c r="G108" s="89">
        <v>43040</v>
      </c>
      <c r="H108" s="80">
        <v>43067</v>
      </c>
      <c r="I108" s="80">
        <v>43068</v>
      </c>
      <c r="J108" s="129" t="s">
        <v>4902</v>
      </c>
    </row>
    <row r="109" spans="1:10" ht="11.25" hidden="1" customHeight="1">
      <c r="A109" s="183" t="s">
        <v>201</v>
      </c>
      <c r="B109" s="183" t="s">
        <v>370</v>
      </c>
      <c r="C109" s="183" t="s">
        <v>4786</v>
      </c>
      <c r="D109" s="183">
        <v>11</v>
      </c>
      <c r="E109" s="104"/>
      <c r="F109" s="129" t="s">
        <v>4913</v>
      </c>
      <c r="G109" s="89">
        <v>43040</v>
      </c>
      <c r="H109" s="80">
        <v>43073</v>
      </c>
      <c r="I109" s="80">
        <v>43075</v>
      </c>
      <c r="J109" s="129" t="s">
        <v>4902</v>
      </c>
    </row>
    <row r="110" spans="1:10" ht="11.25" hidden="1" customHeight="1">
      <c r="A110" s="183" t="s">
        <v>202</v>
      </c>
      <c r="B110" s="183" t="s">
        <v>351</v>
      </c>
      <c r="C110" s="183" t="s">
        <v>4788</v>
      </c>
      <c r="D110" s="183">
        <v>11</v>
      </c>
      <c r="E110" s="104"/>
      <c r="F110" s="129" t="s">
        <v>4912</v>
      </c>
      <c r="G110" s="89">
        <v>43040</v>
      </c>
      <c r="H110" s="80" t="s">
        <v>4933</v>
      </c>
      <c r="I110" s="80" t="s">
        <v>4933</v>
      </c>
      <c r="J110" s="129" t="s">
        <v>4900</v>
      </c>
    </row>
    <row r="111" spans="1:10" ht="11.25" hidden="1" customHeight="1">
      <c r="A111" s="183" t="s">
        <v>203</v>
      </c>
      <c r="B111" s="183" t="s">
        <v>351</v>
      </c>
      <c r="C111" s="183" t="s">
        <v>4786</v>
      </c>
      <c r="D111" s="183">
        <v>11</v>
      </c>
      <c r="E111" s="104"/>
      <c r="F111" s="129" t="s">
        <v>4913</v>
      </c>
      <c r="G111" s="89">
        <v>43040</v>
      </c>
      <c r="H111" s="80">
        <v>43073</v>
      </c>
      <c r="I111" s="80">
        <v>43075</v>
      </c>
      <c r="J111" s="129" t="s">
        <v>4902</v>
      </c>
    </row>
    <row r="112" spans="1:10" ht="11.25" hidden="1" customHeight="1">
      <c r="A112" s="183" t="s">
        <v>204</v>
      </c>
      <c r="B112" s="183" t="s">
        <v>351</v>
      </c>
      <c r="C112" s="183" t="s">
        <v>4786</v>
      </c>
      <c r="D112" s="183">
        <v>11</v>
      </c>
      <c r="E112" s="104"/>
      <c r="F112" s="129" t="s">
        <v>4913</v>
      </c>
      <c r="G112" s="89">
        <v>43040</v>
      </c>
      <c r="H112" s="80">
        <v>43073</v>
      </c>
      <c r="I112" s="80">
        <v>43075</v>
      </c>
      <c r="J112" s="129" t="s">
        <v>4902</v>
      </c>
    </row>
    <row r="113" spans="1:10" ht="11.25" hidden="1" customHeight="1">
      <c r="A113" s="183" t="s">
        <v>205</v>
      </c>
      <c r="B113" s="183" t="s">
        <v>351</v>
      </c>
      <c r="C113" s="183" t="s">
        <v>4788</v>
      </c>
      <c r="D113" s="183">
        <v>11</v>
      </c>
      <c r="E113" s="104"/>
      <c r="F113" s="129" t="s">
        <v>4912</v>
      </c>
      <c r="G113" s="89">
        <v>43040</v>
      </c>
      <c r="H113" s="80">
        <v>43069</v>
      </c>
      <c r="I113" s="80">
        <v>43075</v>
      </c>
      <c r="J113" s="129" t="s">
        <v>4900</v>
      </c>
    </row>
    <row r="114" spans="1:10" ht="11.25" hidden="1" customHeight="1">
      <c r="A114" s="183" t="s">
        <v>206</v>
      </c>
      <c r="B114" s="183" t="s">
        <v>371</v>
      </c>
      <c r="C114" s="183" t="s">
        <v>4787</v>
      </c>
      <c r="D114" s="183">
        <v>11</v>
      </c>
      <c r="E114" s="104"/>
      <c r="F114" s="129" t="s">
        <v>4911</v>
      </c>
      <c r="G114" s="89">
        <v>43040</v>
      </c>
      <c r="H114" s="80">
        <v>43073</v>
      </c>
      <c r="I114" s="80">
        <v>43075</v>
      </c>
      <c r="J114" s="129" t="s">
        <v>4901</v>
      </c>
    </row>
    <row r="115" spans="1:10" ht="11.25" hidden="1" customHeight="1">
      <c r="A115" s="183" t="s">
        <v>207</v>
      </c>
      <c r="B115" s="183" t="s">
        <v>371</v>
      </c>
      <c r="C115" s="183" t="s">
        <v>4787</v>
      </c>
      <c r="D115" s="183">
        <v>11</v>
      </c>
      <c r="E115" s="104"/>
      <c r="F115" s="129" t="s">
        <v>4911</v>
      </c>
      <c r="G115" s="89">
        <v>43040</v>
      </c>
      <c r="H115" s="80">
        <v>43073</v>
      </c>
      <c r="I115" s="80">
        <v>43075</v>
      </c>
      <c r="J115" s="129" t="s">
        <v>4901</v>
      </c>
    </row>
    <row r="116" spans="1:10" ht="11.25" hidden="1" customHeight="1">
      <c r="A116" s="183" t="s">
        <v>208</v>
      </c>
      <c r="B116" s="183" t="s">
        <v>372</v>
      </c>
      <c r="C116" s="183" t="s">
        <v>4787</v>
      </c>
      <c r="D116" s="183">
        <v>11</v>
      </c>
      <c r="E116" s="104"/>
      <c r="F116" s="129" t="s">
        <v>4911</v>
      </c>
      <c r="G116" s="89">
        <v>43040</v>
      </c>
      <c r="H116" s="80">
        <v>43048</v>
      </c>
      <c r="I116" s="80">
        <v>43068</v>
      </c>
      <c r="J116" s="129" t="s">
        <v>4901</v>
      </c>
    </row>
    <row r="117" spans="1:10" ht="11.25" hidden="1" customHeight="1">
      <c r="A117" s="183" t="s">
        <v>209</v>
      </c>
      <c r="B117" s="183" t="s">
        <v>351</v>
      </c>
      <c r="C117" s="183" t="s">
        <v>4788</v>
      </c>
      <c r="D117" s="183">
        <v>11</v>
      </c>
      <c r="E117" s="104"/>
      <c r="F117" s="129" t="s">
        <v>4912</v>
      </c>
      <c r="G117" s="89">
        <v>43040</v>
      </c>
      <c r="H117" s="80" t="s">
        <v>4933</v>
      </c>
      <c r="I117" s="80" t="s">
        <v>4933</v>
      </c>
      <c r="J117" s="129" t="s">
        <v>4900</v>
      </c>
    </row>
    <row r="118" spans="1:10" ht="11.25" hidden="1" customHeight="1">
      <c r="A118" s="183" t="s">
        <v>210</v>
      </c>
      <c r="B118" s="183" t="s">
        <v>367</v>
      </c>
      <c r="C118" s="183" t="s">
        <v>4787</v>
      </c>
      <c r="D118" s="183">
        <v>11</v>
      </c>
      <c r="E118" s="104"/>
      <c r="F118" s="129" t="s">
        <v>4911</v>
      </c>
      <c r="G118" s="89">
        <v>43040</v>
      </c>
      <c r="H118" s="80">
        <v>43067</v>
      </c>
      <c r="I118" s="80">
        <v>43068</v>
      </c>
      <c r="J118" s="129" t="s">
        <v>4901</v>
      </c>
    </row>
    <row r="119" spans="1:10" ht="11.25" hidden="1" customHeight="1">
      <c r="A119" s="183" t="s">
        <v>211</v>
      </c>
      <c r="B119" s="183" t="s">
        <v>351</v>
      </c>
      <c r="C119" s="183" t="s">
        <v>4788</v>
      </c>
      <c r="D119" s="183">
        <v>11</v>
      </c>
      <c r="E119" s="104"/>
      <c r="F119" s="129" t="s">
        <v>4912</v>
      </c>
      <c r="G119" s="89">
        <v>43040</v>
      </c>
      <c r="H119" s="80" t="s">
        <v>4934</v>
      </c>
      <c r="I119" s="80" t="s">
        <v>4934</v>
      </c>
      <c r="J119" s="129" t="s">
        <v>4900</v>
      </c>
    </row>
    <row r="120" spans="1:10" ht="11.25" hidden="1" customHeight="1">
      <c r="A120" s="183" t="s">
        <v>212</v>
      </c>
      <c r="B120" s="183" t="s">
        <v>351</v>
      </c>
      <c r="C120" s="183" t="s">
        <v>4788</v>
      </c>
      <c r="D120" s="183">
        <v>11</v>
      </c>
      <c r="E120" s="104"/>
      <c r="F120" s="129" t="s">
        <v>4912</v>
      </c>
      <c r="G120" s="89">
        <v>43040</v>
      </c>
      <c r="H120" s="80">
        <v>43069</v>
      </c>
      <c r="I120" s="80">
        <v>43075</v>
      </c>
      <c r="J120" s="129" t="s">
        <v>4900</v>
      </c>
    </row>
    <row r="121" spans="1:10" ht="11.25" hidden="1" customHeight="1">
      <c r="A121" s="183" t="s">
        <v>213</v>
      </c>
      <c r="B121" s="183" t="s">
        <v>351</v>
      </c>
      <c r="C121" s="183" t="s">
        <v>4788</v>
      </c>
      <c r="D121" s="183">
        <v>11</v>
      </c>
      <c r="E121" s="104"/>
      <c r="F121" s="129" t="s">
        <v>4912</v>
      </c>
      <c r="G121" s="89">
        <v>43040</v>
      </c>
      <c r="H121" s="80">
        <v>43069</v>
      </c>
      <c r="I121" s="80">
        <v>43075</v>
      </c>
      <c r="J121" s="129" t="s">
        <v>4900</v>
      </c>
    </row>
    <row r="122" spans="1:10" ht="11.25" hidden="1" customHeight="1">
      <c r="A122" s="183" t="s">
        <v>214</v>
      </c>
      <c r="B122" s="183" t="s">
        <v>373</v>
      </c>
      <c r="C122" s="183" t="s">
        <v>450</v>
      </c>
      <c r="D122" s="183">
        <v>13</v>
      </c>
      <c r="E122" s="104"/>
      <c r="F122" s="129" t="s">
        <v>4903</v>
      </c>
      <c r="G122" s="89">
        <v>43040</v>
      </c>
      <c r="H122" s="80">
        <v>43073</v>
      </c>
      <c r="I122" s="80">
        <v>43075</v>
      </c>
      <c r="J122" s="129" t="s">
        <v>4895</v>
      </c>
    </row>
    <row r="123" spans="1:10" ht="11.25" hidden="1" customHeight="1">
      <c r="A123" s="183" t="s">
        <v>215</v>
      </c>
      <c r="B123" s="183" t="s">
        <v>373</v>
      </c>
      <c r="C123" s="183" t="s">
        <v>450</v>
      </c>
      <c r="D123" s="183">
        <v>13</v>
      </c>
      <c r="E123" s="104"/>
      <c r="F123" s="129" t="s">
        <v>4903</v>
      </c>
      <c r="G123" s="89">
        <v>43040</v>
      </c>
      <c r="H123" s="80">
        <v>43067</v>
      </c>
      <c r="I123" s="80">
        <v>43061</v>
      </c>
      <c r="J123" s="129" t="s">
        <v>4895</v>
      </c>
    </row>
    <row r="124" spans="1:10" ht="11.25" hidden="1" customHeight="1">
      <c r="A124" s="183" t="s">
        <v>216</v>
      </c>
      <c r="B124" s="183" t="s">
        <v>373</v>
      </c>
      <c r="C124" s="183" t="s">
        <v>450</v>
      </c>
      <c r="D124" s="183">
        <v>13</v>
      </c>
      <c r="E124" s="104"/>
      <c r="F124" s="129" t="s">
        <v>4903</v>
      </c>
      <c r="G124" s="89">
        <v>43040</v>
      </c>
      <c r="H124" s="80">
        <v>43067</v>
      </c>
      <c r="I124" s="80">
        <v>43068</v>
      </c>
      <c r="J124" s="129" t="s">
        <v>4895</v>
      </c>
    </row>
    <row r="125" spans="1:10" ht="11.25" hidden="1" customHeight="1">
      <c r="A125" s="183" t="s">
        <v>217</v>
      </c>
      <c r="B125" s="183" t="s">
        <v>373</v>
      </c>
      <c r="C125" s="183" t="s">
        <v>450</v>
      </c>
      <c r="D125" s="183">
        <v>13</v>
      </c>
      <c r="E125" s="104"/>
      <c r="F125" s="129" t="s">
        <v>4903</v>
      </c>
      <c r="G125" s="89">
        <v>43040</v>
      </c>
      <c r="H125" s="80">
        <v>43067</v>
      </c>
      <c r="I125" s="80">
        <v>43075</v>
      </c>
      <c r="J125" s="129" t="s">
        <v>4895</v>
      </c>
    </row>
    <row r="126" spans="1:10" ht="11.25" hidden="1" customHeight="1">
      <c r="A126" s="183" t="s">
        <v>218</v>
      </c>
      <c r="B126" s="183" t="s">
        <v>373</v>
      </c>
      <c r="C126" s="183" t="s">
        <v>450</v>
      </c>
      <c r="D126" s="183">
        <v>13</v>
      </c>
      <c r="E126" s="104"/>
      <c r="F126" s="129" t="s">
        <v>4903</v>
      </c>
      <c r="G126" s="89">
        <v>43040</v>
      </c>
      <c r="H126" s="80">
        <v>43073</v>
      </c>
      <c r="I126" s="80">
        <v>43075</v>
      </c>
      <c r="J126" s="129" t="s">
        <v>4895</v>
      </c>
    </row>
    <row r="127" spans="1:10" ht="11.25" hidden="1" customHeight="1">
      <c r="A127" s="183" t="s">
        <v>219</v>
      </c>
      <c r="B127" s="183" t="s">
        <v>373</v>
      </c>
      <c r="C127" s="183" t="s">
        <v>450</v>
      </c>
      <c r="D127" s="183">
        <v>13</v>
      </c>
      <c r="E127" s="104"/>
      <c r="F127" s="129" t="s">
        <v>4903</v>
      </c>
      <c r="G127" s="89">
        <v>43040</v>
      </c>
      <c r="H127" s="80">
        <v>43067</v>
      </c>
      <c r="I127" s="80">
        <v>43075</v>
      </c>
      <c r="J127" s="129" t="s">
        <v>4895</v>
      </c>
    </row>
    <row r="128" spans="1:10" ht="11.25" hidden="1" customHeight="1">
      <c r="A128" s="183" t="s">
        <v>220</v>
      </c>
      <c r="B128" s="183" t="s">
        <v>373</v>
      </c>
      <c r="C128" s="183" t="s">
        <v>450</v>
      </c>
      <c r="D128" s="183">
        <v>13</v>
      </c>
      <c r="E128" s="104"/>
      <c r="F128" s="129" t="s">
        <v>4903</v>
      </c>
      <c r="G128" s="89">
        <v>43040</v>
      </c>
      <c r="H128" s="80">
        <v>43067</v>
      </c>
      <c r="I128" s="80">
        <v>43075</v>
      </c>
      <c r="J128" s="129" t="s">
        <v>4895</v>
      </c>
    </row>
    <row r="129" spans="1:10" ht="11.25" hidden="1" customHeight="1">
      <c r="A129" s="183" t="s">
        <v>221</v>
      </c>
      <c r="B129" s="183" t="s">
        <v>373</v>
      </c>
      <c r="C129" s="183" t="s">
        <v>450</v>
      </c>
      <c r="D129" s="183">
        <v>13</v>
      </c>
      <c r="E129" s="104"/>
      <c r="F129" s="129" t="s">
        <v>4903</v>
      </c>
      <c r="G129" s="89">
        <v>43040</v>
      </c>
      <c r="H129" s="80">
        <v>43067</v>
      </c>
      <c r="I129" s="80">
        <v>43075</v>
      </c>
      <c r="J129" s="129" t="s">
        <v>4895</v>
      </c>
    </row>
    <row r="130" spans="1:10" ht="11.25" hidden="1" customHeight="1">
      <c r="A130" s="183" t="s">
        <v>222</v>
      </c>
      <c r="B130" s="183" t="s">
        <v>373</v>
      </c>
      <c r="C130" s="183" t="s">
        <v>450</v>
      </c>
      <c r="D130" s="183">
        <v>13</v>
      </c>
      <c r="E130" s="104"/>
      <c r="F130" s="129" t="s">
        <v>4903</v>
      </c>
      <c r="G130" s="89">
        <v>43040</v>
      </c>
      <c r="H130" s="80">
        <v>43073</v>
      </c>
      <c r="I130" s="80">
        <v>43075</v>
      </c>
      <c r="J130" s="129" t="s">
        <v>4895</v>
      </c>
    </row>
    <row r="131" spans="1:10" ht="11.25" hidden="1" customHeight="1">
      <c r="A131" s="183" t="s">
        <v>223</v>
      </c>
      <c r="B131" s="183" t="s">
        <v>374</v>
      </c>
      <c r="C131" s="183" t="s">
        <v>450</v>
      </c>
      <c r="D131" s="183">
        <v>13</v>
      </c>
      <c r="E131" s="104"/>
      <c r="F131" s="129" t="s">
        <v>4904</v>
      </c>
      <c r="G131" s="89">
        <v>43040</v>
      </c>
      <c r="H131" s="80">
        <v>43067</v>
      </c>
      <c r="I131" s="80">
        <v>43068</v>
      </c>
      <c r="J131" s="129" t="s">
        <v>4895</v>
      </c>
    </row>
    <row r="132" spans="1:10" ht="11.25" hidden="1" customHeight="1">
      <c r="A132" s="183" t="s">
        <v>224</v>
      </c>
      <c r="B132" s="183" t="s">
        <v>375</v>
      </c>
      <c r="C132" s="183" t="s">
        <v>450</v>
      </c>
      <c r="D132" s="183">
        <v>13</v>
      </c>
      <c r="E132" s="104"/>
      <c r="F132" s="129" t="s">
        <v>4905</v>
      </c>
      <c r="G132" s="89">
        <v>43040</v>
      </c>
      <c r="H132" s="80">
        <v>43070</v>
      </c>
      <c r="I132" s="80">
        <v>43075</v>
      </c>
      <c r="J132" s="129" t="s">
        <v>4895</v>
      </c>
    </row>
    <row r="133" spans="1:10" ht="11.25" hidden="1" customHeight="1">
      <c r="A133" s="183" t="s">
        <v>225</v>
      </c>
      <c r="B133" s="183" t="s">
        <v>376</v>
      </c>
      <c r="C133" s="183" t="s">
        <v>450</v>
      </c>
      <c r="D133" s="183">
        <v>13</v>
      </c>
      <c r="E133" s="104"/>
      <c r="F133" s="129" t="s">
        <v>4903</v>
      </c>
      <c r="G133" s="89">
        <v>43040</v>
      </c>
      <c r="H133" s="80">
        <v>43067</v>
      </c>
      <c r="I133" s="80">
        <v>43061</v>
      </c>
      <c r="J133" s="129" t="s">
        <v>4895</v>
      </c>
    </row>
    <row r="134" spans="1:10" ht="11.25" hidden="1" customHeight="1">
      <c r="A134" s="183" t="s">
        <v>226</v>
      </c>
      <c r="B134" s="183" t="s">
        <v>376</v>
      </c>
      <c r="C134" s="183" t="s">
        <v>450</v>
      </c>
      <c r="D134" s="183">
        <v>13</v>
      </c>
      <c r="E134" s="104"/>
      <c r="F134" s="129" t="s">
        <v>4903</v>
      </c>
      <c r="G134" s="89">
        <v>43040</v>
      </c>
      <c r="H134" s="80">
        <v>43070</v>
      </c>
      <c r="I134" s="80">
        <v>43068</v>
      </c>
      <c r="J134" s="129" t="s">
        <v>4895</v>
      </c>
    </row>
    <row r="135" spans="1:10" ht="11.25" hidden="1" customHeight="1">
      <c r="A135" s="183" t="s">
        <v>227</v>
      </c>
      <c r="B135" s="183" t="s">
        <v>376</v>
      </c>
      <c r="C135" s="183" t="s">
        <v>450</v>
      </c>
      <c r="D135" s="183">
        <v>13</v>
      </c>
      <c r="E135" s="104"/>
      <c r="F135" s="129" t="s">
        <v>4907</v>
      </c>
      <c r="G135" s="89">
        <v>43040</v>
      </c>
      <c r="H135" s="80">
        <v>43067</v>
      </c>
      <c r="I135" s="80">
        <v>43075</v>
      </c>
      <c r="J135" s="129" t="s">
        <v>4895</v>
      </c>
    </row>
    <row r="136" spans="1:10" ht="11.25" hidden="1" customHeight="1">
      <c r="A136" s="183" t="s">
        <v>228</v>
      </c>
      <c r="B136" s="183" t="s">
        <v>377</v>
      </c>
      <c r="C136" s="183" t="s">
        <v>450</v>
      </c>
      <c r="D136" s="183">
        <v>13</v>
      </c>
      <c r="E136" s="104"/>
      <c r="F136" s="129" t="s">
        <v>4907</v>
      </c>
      <c r="G136" s="89">
        <v>43040</v>
      </c>
      <c r="H136" s="80">
        <v>43070</v>
      </c>
      <c r="I136" s="80">
        <v>43075</v>
      </c>
      <c r="J136" s="129" t="s">
        <v>4895</v>
      </c>
    </row>
    <row r="137" spans="1:10" ht="11.25" hidden="1" customHeight="1">
      <c r="A137" s="183" t="s">
        <v>229</v>
      </c>
      <c r="B137" s="183" t="s">
        <v>377</v>
      </c>
      <c r="C137" s="183" t="s">
        <v>450</v>
      </c>
      <c r="D137" s="183">
        <v>13</v>
      </c>
      <c r="E137" s="104"/>
      <c r="F137" s="129" t="s">
        <v>4906</v>
      </c>
      <c r="G137" s="89">
        <v>43040</v>
      </c>
      <c r="H137" s="80">
        <v>43073</v>
      </c>
      <c r="I137" s="80">
        <v>43075</v>
      </c>
      <c r="J137" s="129" t="s">
        <v>4895</v>
      </c>
    </row>
    <row r="138" spans="1:10" ht="11.25" hidden="1" customHeight="1">
      <c r="A138" s="183" t="s">
        <v>230</v>
      </c>
      <c r="B138" s="183" t="s">
        <v>377</v>
      </c>
      <c r="C138" s="183" t="s">
        <v>450</v>
      </c>
      <c r="D138" s="183">
        <v>13</v>
      </c>
      <c r="E138" s="104"/>
      <c r="F138" s="129" t="s">
        <v>4906</v>
      </c>
      <c r="G138" s="89">
        <v>43040</v>
      </c>
      <c r="H138" s="80">
        <v>43067</v>
      </c>
      <c r="I138" s="80">
        <v>43075</v>
      </c>
      <c r="J138" s="129" t="s">
        <v>4895</v>
      </c>
    </row>
    <row r="139" spans="1:10" ht="11.25" hidden="1" customHeight="1">
      <c r="A139" s="183" t="s">
        <v>231</v>
      </c>
      <c r="B139" s="183" t="s">
        <v>377</v>
      </c>
      <c r="C139" s="183" t="s">
        <v>450</v>
      </c>
      <c r="D139" s="183">
        <v>13</v>
      </c>
      <c r="E139" s="104"/>
      <c r="F139" s="129" t="s">
        <v>4907</v>
      </c>
      <c r="G139" s="89">
        <v>43040</v>
      </c>
      <c r="H139" s="80">
        <v>43070</v>
      </c>
      <c r="I139" s="80">
        <v>43075</v>
      </c>
      <c r="J139" s="129" t="s">
        <v>4895</v>
      </c>
    </row>
    <row r="140" spans="1:10" ht="11.25" hidden="1" customHeight="1">
      <c r="A140" s="183" t="s">
        <v>232</v>
      </c>
      <c r="B140" s="183" t="s">
        <v>378</v>
      </c>
      <c r="C140" s="183" t="s">
        <v>450</v>
      </c>
      <c r="D140" s="183">
        <v>13</v>
      </c>
      <c r="E140" s="104"/>
      <c r="F140" s="129" t="s">
        <v>4904</v>
      </c>
      <c r="G140" s="89">
        <v>43040</v>
      </c>
      <c r="H140" s="80">
        <v>43067</v>
      </c>
      <c r="I140" s="80">
        <v>43075</v>
      </c>
      <c r="J140" s="129" t="s">
        <v>4895</v>
      </c>
    </row>
    <row r="141" spans="1:10" ht="11.25" hidden="1" customHeight="1">
      <c r="A141" s="183" t="s">
        <v>233</v>
      </c>
      <c r="B141" s="183" t="s">
        <v>378</v>
      </c>
      <c r="C141" s="183" t="s">
        <v>450</v>
      </c>
      <c r="D141" s="183">
        <v>13</v>
      </c>
      <c r="E141" s="104"/>
      <c r="F141" s="129" t="s">
        <v>4904</v>
      </c>
      <c r="G141" s="89">
        <v>43040</v>
      </c>
      <c r="H141" s="80">
        <v>43067</v>
      </c>
      <c r="I141" s="80">
        <v>43068</v>
      </c>
      <c r="J141" s="129" t="s">
        <v>4895</v>
      </c>
    </row>
    <row r="142" spans="1:10" ht="11.25" hidden="1" customHeight="1">
      <c r="A142" s="183" t="s">
        <v>234</v>
      </c>
      <c r="B142" s="183" t="s">
        <v>379</v>
      </c>
      <c r="C142" s="183" t="s">
        <v>450</v>
      </c>
      <c r="D142" s="183">
        <v>13</v>
      </c>
      <c r="E142" s="104"/>
      <c r="F142" s="129" t="s">
        <v>4904</v>
      </c>
      <c r="G142" s="89">
        <v>43040</v>
      </c>
      <c r="H142" s="80">
        <v>43067</v>
      </c>
      <c r="I142" s="80">
        <v>43075</v>
      </c>
      <c r="J142" s="129" t="s">
        <v>4895</v>
      </c>
    </row>
    <row r="143" spans="1:10" ht="11.25" hidden="1" customHeight="1">
      <c r="A143" s="183" t="s">
        <v>235</v>
      </c>
      <c r="B143" s="183" t="s">
        <v>379</v>
      </c>
      <c r="C143" s="183" t="s">
        <v>450</v>
      </c>
      <c r="D143" s="183">
        <v>13</v>
      </c>
      <c r="E143" s="104"/>
      <c r="F143" s="129" t="s">
        <v>4904</v>
      </c>
      <c r="G143" s="89">
        <v>43040</v>
      </c>
      <c r="H143" s="80">
        <v>43067</v>
      </c>
      <c r="I143" s="80">
        <v>43068</v>
      </c>
      <c r="J143" s="129" t="s">
        <v>4895</v>
      </c>
    </row>
    <row r="144" spans="1:10" ht="11.25" hidden="1" customHeight="1">
      <c r="A144" s="183" t="s">
        <v>236</v>
      </c>
      <c r="B144" s="183" t="s">
        <v>380</v>
      </c>
      <c r="C144" s="183" t="s">
        <v>450</v>
      </c>
      <c r="D144" s="183">
        <v>13</v>
      </c>
      <c r="E144" s="104"/>
      <c r="F144" s="129" t="s">
        <v>4905</v>
      </c>
      <c r="G144" s="89">
        <v>43040</v>
      </c>
      <c r="H144" s="80">
        <v>43067</v>
      </c>
      <c r="I144" s="80">
        <v>43075</v>
      </c>
      <c r="J144" s="129" t="s">
        <v>4895</v>
      </c>
    </row>
    <row r="145" spans="1:10" ht="11.25" hidden="1" customHeight="1">
      <c r="A145" s="183" t="s">
        <v>237</v>
      </c>
      <c r="B145" s="183" t="s">
        <v>381</v>
      </c>
      <c r="C145" s="183" t="s">
        <v>451</v>
      </c>
      <c r="D145" s="183" t="s">
        <v>451</v>
      </c>
      <c r="E145" s="104"/>
      <c r="F145" s="129" t="s">
        <v>4843</v>
      </c>
      <c r="G145" s="89">
        <v>43040</v>
      </c>
      <c r="H145" s="80">
        <v>43073</v>
      </c>
      <c r="I145" s="80">
        <v>43075</v>
      </c>
      <c r="J145" s="129" t="s">
        <v>4889</v>
      </c>
    </row>
    <row r="146" spans="1:10" ht="11.25" hidden="1" customHeight="1">
      <c r="A146" s="183" t="s">
        <v>238</v>
      </c>
      <c r="B146" s="183" t="s">
        <v>381</v>
      </c>
      <c r="C146" s="183" t="s">
        <v>451</v>
      </c>
      <c r="D146" s="183" t="s">
        <v>451</v>
      </c>
      <c r="E146" s="104"/>
      <c r="F146" s="129" t="s">
        <v>4843</v>
      </c>
      <c r="G146" s="89">
        <v>43040</v>
      </c>
      <c r="H146" s="80">
        <v>43073</v>
      </c>
      <c r="I146" s="80">
        <v>43075</v>
      </c>
      <c r="J146" s="129" t="s">
        <v>4889</v>
      </c>
    </row>
    <row r="147" spans="1:10" ht="11.25" hidden="1" customHeight="1">
      <c r="A147" s="183" t="s">
        <v>239</v>
      </c>
      <c r="B147" s="183" t="s">
        <v>381</v>
      </c>
      <c r="C147" s="183" t="s">
        <v>451</v>
      </c>
      <c r="D147" s="183" t="s">
        <v>451</v>
      </c>
      <c r="E147" s="104"/>
      <c r="F147" s="129" t="s">
        <v>4843</v>
      </c>
      <c r="G147" s="89">
        <v>43040</v>
      </c>
      <c r="H147" s="80">
        <v>43073</v>
      </c>
      <c r="I147" s="80">
        <v>43075</v>
      </c>
      <c r="J147" s="129" t="s">
        <v>4889</v>
      </c>
    </row>
    <row r="148" spans="1:10" ht="11.25" hidden="1" customHeight="1">
      <c r="A148" s="183" t="s">
        <v>240</v>
      </c>
      <c r="B148" s="183" t="s">
        <v>382</v>
      </c>
      <c r="C148" s="183" t="s">
        <v>451</v>
      </c>
      <c r="D148" s="183" t="s">
        <v>451</v>
      </c>
      <c r="E148" s="104"/>
      <c r="F148" s="129" t="s">
        <v>4843</v>
      </c>
      <c r="G148" s="89">
        <v>43040</v>
      </c>
      <c r="H148" s="80">
        <v>43073</v>
      </c>
      <c r="I148" s="80">
        <v>43075</v>
      </c>
      <c r="J148" s="129" t="s">
        <v>4889</v>
      </c>
    </row>
    <row r="149" spans="1:10" ht="11.25" hidden="1" customHeight="1">
      <c r="A149" s="183" t="s">
        <v>241</v>
      </c>
      <c r="B149" s="183" t="s">
        <v>382</v>
      </c>
      <c r="C149" s="183" t="s">
        <v>451</v>
      </c>
      <c r="D149" s="183" t="s">
        <v>451</v>
      </c>
      <c r="E149" s="104"/>
      <c r="F149" s="129" t="s">
        <v>4843</v>
      </c>
      <c r="G149" s="89">
        <v>43040</v>
      </c>
      <c r="H149" s="80">
        <v>43073</v>
      </c>
      <c r="I149" s="80">
        <v>43075</v>
      </c>
      <c r="J149" s="129" t="s">
        <v>4889</v>
      </c>
    </row>
    <row r="150" spans="1:10" ht="11.25" hidden="1" customHeight="1">
      <c r="A150" s="183" t="s">
        <v>242</v>
      </c>
      <c r="B150" s="183" t="s">
        <v>383</v>
      </c>
      <c r="C150" s="183" t="s">
        <v>451</v>
      </c>
      <c r="D150" s="183" t="s">
        <v>451</v>
      </c>
      <c r="E150" s="104"/>
      <c r="F150" s="129" t="s">
        <v>4843</v>
      </c>
      <c r="G150" s="89">
        <v>43040</v>
      </c>
      <c r="H150" s="80">
        <v>43073</v>
      </c>
      <c r="I150" s="80">
        <v>43075</v>
      </c>
      <c r="J150" s="129" t="s">
        <v>4889</v>
      </c>
    </row>
    <row r="151" spans="1:10" ht="11.25" hidden="1" customHeight="1">
      <c r="A151" s="183" t="s">
        <v>243</v>
      </c>
      <c r="B151" s="183" t="s">
        <v>384</v>
      </c>
      <c r="C151" s="183" t="s">
        <v>451</v>
      </c>
      <c r="D151" s="183" t="s">
        <v>451</v>
      </c>
      <c r="E151" s="104"/>
      <c r="F151" s="129" t="s">
        <v>4843</v>
      </c>
      <c r="G151" s="89">
        <v>43040</v>
      </c>
      <c r="H151" s="80">
        <v>43073</v>
      </c>
      <c r="I151" s="80">
        <v>43075</v>
      </c>
      <c r="J151" s="129" t="s">
        <v>4889</v>
      </c>
    </row>
    <row r="152" spans="1:10" ht="11.25" hidden="1" customHeight="1">
      <c r="A152" s="183" t="s">
        <v>244</v>
      </c>
      <c r="B152" s="183" t="s">
        <v>385</v>
      </c>
      <c r="C152" s="183" t="s">
        <v>451</v>
      </c>
      <c r="D152" s="183" t="s">
        <v>451</v>
      </c>
      <c r="E152" s="104"/>
      <c r="F152" s="129" t="s">
        <v>4843</v>
      </c>
      <c r="G152" s="89">
        <v>43040</v>
      </c>
      <c r="H152" s="80">
        <v>43074</v>
      </c>
      <c r="I152" s="80">
        <v>43075</v>
      </c>
      <c r="J152" s="129" t="s">
        <v>4889</v>
      </c>
    </row>
    <row r="153" spans="1:10" ht="11.25" hidden="1" customHeight="1">
      <c r="A153" s="183" t="s">
        <v>245</v>
      </c>
      <c r="B153" s="183" t="s">
        <v>385</v>
      </c>
      <c r="C153" s="183" t="s">
        <v>451</v>
      </c>
      <c r="D153" s="183" t="s">
        <v>451</v>
      </c>
      <c r="E153" s="104"/>
      <c r="F153" s="129" t="s">
        <v>4843</v>
      </c>
      <c r="G153" s="89">
        <v>43040</v>
      </c>
      <c r="H153" s="80">
        <v>43053</v>
      </c>
      <c r="I153" s="80">
        <v>43075</v>
      </c>
      <c r="J153" s="129" t="s">
        <v>4889</v>
      </c>
    </row>
    <row r="154" spans="1:10" ht="11.25" hidden="1" customHeight="1">
      <c r="A154" s="183" t="s">
        <v>453</v>
      </c>
      <c r="B154" s="183" t="s">
        <v>354</v>
      </c>
      <c r="C154" s="183" t="s">
        <v>4787</v>
      </c>
      <c r="D154" s="183">
        <v>11</v>
      </c>
      <c r="E154" s="129" t="s">
        <v>4787</v>
      </c>
      <c r="F154" s="183" t="s">
        <v>4911</v>
      </c>
      <c r="G154" s="89">
        <v>43070</v>
      </c>
      <c r="H154" s="80">
        <v>43087</v>
      </c>
      <c r="I154" s="80">
        <v>43089</v>
      </c>
      <c r="J154" s="129" t="s">
        <v>4901</v>
      </c>
    </row>
    <row r="155" spans="1:10" ht="11.25" hidden="1" customHeight="1">
      <c r="A155" s="183" t="s">
        <v>454</v>
      </c>
      <c r="B155" s="183" t="s">
        <v>4275</v>
      </c>
      <c r="C155" s="183" t="s">
        <v>4787</v>
      </c>
      <c r="D155" s="183">
        <v>11</v>
      </c>
      <c r="E155" s="129" t="s">
        <v>4787</v>
      </c>
      <c r="F155" s="183" t="s">
        <v>4911</v>
      </c>
      <c r="G155" s="89">
        <v>43070</v>
      </c>
      <c r="H155" s="80">
        <v>43104</v>
      </c>
      <c r="I155" s="80">
        <v>43105</v>
      </c>
      <c r="J155" s="129" t="s">
        <v>4901</v>
      </c>
    </row>
    <row r="156" spans="1:10" ht="11.25" hidden="1" customHeight="1">
      <c r="A156" s="183" t="s">
        <v>455</v>
      </c>
      <c r="B156" s="183" t="s">
        <v>354</v>
      </c>
      <c r="C156" s="183" t="s">
        <v>4787</v>
      </c>
      <c r="D156" s="183">
        <v>11</v>
      </c>
      <c r="E156" s="129" t="s">
        <v>4787</v>
      </c>
      <c r="F156" s="183" t="s">
        <v>4911</v>
      </c>
      <c r="G156" s="89">
        <v>43070</v>
      </c>
      <c r="H156" s="80">
        <v>43104</v>
      </c>
      <c r="I156" s="80">
        <v>43105</v>
      </c>
      <c r="J156" s="129" t="s">
        <v>4901</v>
      </c>
    </row>
    <row r="157" spans="1:10" ht="11.25" hidden="1" customHeight="1">
      <c r="A157" s="183" t="s">
        <v>457</v>
      </c>
      <c r="B157" s="183" t="s">
        <v>4276</v>
      </c>
      <c r="C157" s="183" t="s">
        <v>4787</v>
      </c>
      <c r="D157" s="183">
        <v>11</v>
      </c>
      <c r="E157" s="129" t="s">
        <v>4787</v>
      </c>
      <c r="F157" s="183" t="s">
        <v>4911</v>
      </c>
      <c r="G157" s="89">
        <v>43070</v>
      </c>
      <c r="H157" s="80">
        <v>43081</v>
      </c>
      <c r="I157" s="80">
        <v>43089</v>
      </c>
      <c r="J157" s="129" t="s">
        <v>4901</v>
      </c>
    </row>
    <row r="158" spans="1:10" ht="11.25" hidden="1" customHeight="1">
      <c r="A158" s="183" t="s">
        <v>458</v>
      </c>
      <c r="B158" s="183" t="s">
        <v>356</v>
      </c>
      <c r="C158" s="183" t="s">
        <v>4789</v>
      </c>
      <c r="D158" s="183">
        <v>11</v>
      </c>
      <c r="E158" s="129" t="s">
        <v>4789</v>
      </c>
      <c r="F158" s="183" t="s">
        <v>4914</v>
      </c>
      <c r="G158" s="89">
        <v>43070</v>
      </c>
      <c r="H158" s="80">
        <v>43080</v>
      </c>
      <c r="I158" s="80">
        <v>43089</v>
      </c>
      <c r="J158" s="129" t="s">
        <v>4888</v>
      </c>
    </row>
    <row r="159" spans="1:10" ht="11.25" hidden="1" customHeight="1">
      <c r="A159" s="183" t="s">
        <v>459</v>
      </c>
      <c r="B159" s="183" t="s">
        <v>356</v>
      </c>
      <c r="C159" s="183" t="s">
        <v>4789</v>
      </c>
      <c r="D159" s="183">
        <v>11</v>
      </c>
      <c r="E159" s="129" t="s">
        <v>4789</v>
      </c>
      <c r="F159" s="183" t="s">
        <v>4914</v>
      </c>
      <c r="G159" s="89">
        <v>43070</v>
      </c>
      <c r="H159" s="80">
        <v>43104</v>
      </c>
      <c r="I159" s="80">
        <v>43105</v>
      </c>
      <c r="J159" s="129" t="s">
        <v>4888</v>
      </c>
    </row>
    <row r="160" spans="1:10" ht="11.25" hidden="1" customHeight="1">
      <c r="A160" s="183" t="s">
        <v>460</v>
      </c>
      <c r="B160" s="183" t="s">
        <v>356</v>
      </c>
      <c r="C160" s="183" t="s">
        <v>4789</v>
      </c>
      <c r="D160" s="183">
        <v>11</v>
      </c>
      <c r="E160" s="129" t="s">
        <v>4789</v>
      </c>
      <c r="F160" s="183" t="s">
        <v>4914</v>
      </c>
      <c r="G160" s="89">
        <v>43070</v>
      </c>
      <c r="H160" s="80">
        <v>43104</v>
      </c>
      <c r="I160" s="80">
        <v>43105</v>
      </c>
      <c r="J160" s="129" t="s">
        <v>4888</v>
      </c>
    </row>
    <row r="161" spans="1:10" ht="11.25" hidden="1" customHeight="1">
      <c r="A161" s="183" t="s">
        <v>461</v>
      </c>
      <c r="B161" s="183" t="s">
        <v>356</v>
      </c>
      <c r="C161" s="183" t="s">
        <v>4789</v>
      </c>
      <c r="D161" s="183">
        <v>11</v>
      </c>
      <c r="E161" s="129" t="s">
        <v>4789</v>
      </c>
      <c r="F161" s="183" t="s">
        <v>4914</v>
      </c>
      <c r="G161" s="89">
        <v>43070</v>
      </c>
      <c r="H161" s="80">
        <v>43104</v>
      </c>
      <c r="I161" s="80">
        <v>43105</v>
      </c>
      <c r="J161" s="129" t="s">
        <v>4888</v>
      </c>
    </row>
    <row r="162" spans="1:10" ht="11.25" hidden="1" customHeight="1">
      <c r="A162" s="183" t="s">
        <v>462</v>
      </c>
      <c r="B162" s="183" t="s">
        <v>366</v>
      </c>
      <c r="C162" s="183" t="s">
        <v>4789</v>
      </c>
      <c r="D162" s="183">
        <v>11</v>
      </c>
      <c r="E162" s="129" t="s">
        <v>4789</v>
      </c>
      <c r="F162" s="183" t="s">
        <v>4914</v>
      </c>
      <c r="G162" s="89">
        <v>43070</v>
      </c>
      <c r="H162" s="80">
        <v>43081</v>
      </c>
      <c r="I162" s="80">
        <v>43105</v>
      </c>
      <c r="J162" s="129" t="s">
        <v>4888</v>
      </c>
    </row>
    <row r="163" spans="1:10" ht="11.25" hidden="1" customHeight="1">
      <c r="A163" s="183" t="s">
        <v>463</v>
      </c>
      <c r="B163" s="183" t="s">
        <v>366</v>
      </c>
      <c r="C163" s="183" t="s">
        <v>4789</v>
      </c>
      <c r="D163" s="183">
        <v>11</v>
      </c>
      <c r="E163" s="129" t="s">
        <v>4789</v>
      </c>
      <c r="F163" s="183" t="s">
        <v>4914</v>
      </c>
      <c r="G163" s="89">
        <v>43070</v>
      </c>
      <c r="H163" s="80">
        <v>43104</v>
      </c>
      <c r="I163" s="80">
        <v>43105</v>
      </c>
      <c r="J163" s="129" t="s">
        <v>4888</v>
      </c>
    </row>
    <row r="164" spans="1:10" ht="11.25" hidden="1" customHeight="1">
      <c r="A164" s="183" t="s">
        <v>464</v>
      </c>
      <c r="B164" s="183" t="s">
        <v>366</v>
      </c>
      <c r="C164" s="183" t="s">
        <v>4789</v>
      </c>
      <c r="D164" s="183">
        <v>11</v>
      </c>
      <c r="E164" s="129" t="s">
        <v>4789</v>
      </c>
      <c r="F164" s="183" t="s">
        <v>4914</v>
      </c>
      <c r="G164" s="89">
        <v>43070</v>
      </c>
      <c r="H164" s="80">
        <v>43081</v>
      </c>
      <c r="I164" s="80">
        <v>43105</v>
      </c>
      <c r="J164" s="129" t="s">
        <v>4888</v>
      </c>
    </row>
    <row r="165" spans="1:10" ht="11.25" hidden="1" customHeight="1">
      <c r="A165" s="183" t="s">
        <v>465</v>
      </c>
      <c r="B165" s="183" t="s">
        <v>360</v>
      </c>
      <c r="C165" s="183" t="s">
        <v>4786</v>
      </c>
      <c r="D165" s="183">
        <v>11</v>
      </c>
      <c r="E165" s="129" t="s">
        <v>4786</v>
      </c>
      <c r="F165" s="183" t="s">
        <v>4960</v>
      </c>
      <c r="G165" s="89">
        <v>43070</v>
      </c>
      <c r="H165" s="80">
        <v>43105</v>
      </c>
      <c r="I165" s="80">
        <v>43105</v>
      </c>
      <c r="J165" s="129" t="s">
        <v>4902</v>
      </c>
    </row>
    <row r="166" spans="1:10" ht="11.25" hidden="1" customHeight="1">
      <c r="A166" s="183" t="s">
        <v>466</v>
      </c>
      <c r="B166" s="183" t="s">
        <v>360</v>
      </c>
      <c r="C166" s="183" t="s">
        <v>4786</v>
      </c>
      <c r="D166" s="183">
        <v>11</v>
      </c>
      <c r="E166" s="129" t="s">
        <v>4786</v>
      </c>
      <c r="F166" s="183" t="s">
        <v>4960</v>
      </c>
      <c r="G166" s="89">
        <v>43070</v>
      </c>
      <c r="H166" s="80">
        <v>43105</v>
      </c>
      <c r="I166" s="80">
        <v>43105</v>
      </c>
      <c r="J166" s="129" t="s">
        <v>4902</v>
      </c>
    </row>
    <row r="167" spans="1:10" ht="11.25" hidden="1" customHeight="1">
      <c r="A167" s="183" t="s">
        <v>467</v>
      </c>
      <c r="B167" s="183" t="s">
        <v>360</v>
      </c>
      <c r="C167" s="183" t="s">
        <v>4786</v>
      </c>
      <c r="D167" s="183">
        <v>11</v>
      </c>
      <c r="E167" s="129" t="s">
        <v>4786</v>
      </c>
      <c r="F167" s="183" t="s">
        <v>4960</v>
      </c>
      <c r="G167" s="89">
        <v>43070</v>
      </c>
      <c r="H167" s="80">
        <v>43089</v>
      </c>
      <c r="I167" s="80">
        <v>43089</v>
      </c>
      <c r="J167" s="129" t="s">
        <v>4902</v>
      </c>
    </row>
    <row r="168" spans="1:10" hidden="1">
      <c r="A168" s="183" t="s">
        <v>468</v>
      </c>
      <c r="B168" s="183" t="s">
        <v>360</v>
      </c>
      <c r="C168" s="183" t="s">
        <v>4786</v>
      </c>
      <c r="D168" s="183">
        <v>11</v>
      </c>
      <c r="E168" s="129" t="s">
        <v>4786</v>
      </c>
      <c r="F168" s="183" t="s">
        <v>4960</v>
      </c>
      <c r="G168" s="89">
        <v>43070</v>
      </c>
      <c r="H168" s="80">
        <v>43081</v>
      </c>
      <c r="I168" s="80">
        <v>43089</v>
      </c>
      <c r="J168" s="129" t="s">
        <v>4902</v>
      </c>
    </row>
    <row r="169" spans="1:10" ht="11.25" hidden="1" customHeight="1">
      <c r="A169" s="183" t="s">
        <v>469</v>
      </c>
      <c r="B169" s="183" t="s">
        <v>360</v>
      </c>
      <c r="C169" s="183" t="s">
        <v>4786</v>
      </c>
      <c r="D169" s="183">
        <v>11</v>
      </c>
      <c r="E169" s="129" t="s">
        <v>4786</v>
      </c>
      <c r="F169" s="183" t="s">
        <v>4960</v>
      </c>
      <c r="G169" s="89">
        <v>43070</v>
      </c>
      <c r="H169" s="80">
        <v>43081</v>
      </c>
      <c r="I169" s="80">
        <v>43089</v>
      </c>
      <c r="J169" s="129" t="s">
        <v>4902</v>
      </c>
    </row>
    <row r="170" spans="1:10" ht="11.25" hidden="1" customHeight="1">
      <c r="A170" s="183" t="s">
        <v>470</v>
      </c>
      <c r="B170" s="183" t="s">
        <v>4277</v>
      </c>
      <c r="C170" s="183" t="s">
        <v>4788</v>
      </c>
      <c r="D170" s="183">
        <v>11</v>
      </c>
      <c r="E170" s="129" t="s">
        <v>4788</v>
      </c>
      <c r="F170" s="184" t="s">
        <v>4961</v>
      </c>
      <c r="G170" s="89">
        <v>43070</v>
      </c>
      <c r="H170" s="80">
        <v>43096</v>
      </c>
      <c r="I170" s="80">
        <v>43102</v>
      </c>
      <c r="J170" s="129" t="s">
        <v>4900</v>
      </c>
    </row>
    <row r="171" spans="1:10" ht="11.25" hidden="1" customHeight="1">
      <c r="A171" s="183" t="s">
        <v>471</v>
      </c>
      <c r="B171" s="183" t="s">
        <v>362</v>
      </c>
      <c r="C171" s="183" t="s">
        <v>4786</v>
      </c>
      <c r="D171" s="183">
        <v>11</v>
      </c>
      <c r="E171" s="129" t="s">
        <v>4786</v>
      </c>
      <c r="F171" s="183" t="s">
        <v>4960</v>
      </c>
      <c r="G171" s="89">
        <v>43070</v>
      </c>
      <c r="H171" s="80">
        <v>43089</v>
      </c>
      <c r="I171" s="80">
        <v>43089</v>
      </c>
      <c r="J171" s="129" t="s">
        <v>4902</v>
      </c>
    </row>
    <row r="172" spans="1:10" ht="11.25" hidden="1" customHeight="1">
      <c r="A172" s="183" t="s">
        <v>472</v>
      </c>
      <c r="B172" s="183" t="s">
        <v>362</v>
      </c>
      <c r="C172" s="183" t="s">
        <v>4786</v>
      </c>
      <c r="D172" s="183">
        <v>11</v>
      </c>
      <c r="E172" s="129" t="s">
        <v>4786</v>
      </c>
      <c r="F172" s="183" t="s">
        <v>4960</v>
      </c>
      <c r="G172" s="89">
        <v>43070</v>
      </c>
      <c r="H172" s="80">
        <v>43090</v>
      </c>
      <c r="I172" s="80">
        <v>43105</v>
      </c>
      <c r="J172" s="129" t="s">
        <v>4902</v>
      </c>
    </row>
    <row r="173" spans="1:10" hidden="1">
      <c r="A173" s="183" t="s">
        <v>473</v>
      </c>
      <c r="B173" s="183" t="s">
        <v>362</v>
      </c>
      <c r="C173" s="183" t="s">
        <v>4786</v>
      </c>
      <c r="D173" s="183">
        <v>11</v>
      </c>
      <c r="E173" s="129" t="s">
        <v>4786</v>
      </c>
      <c r="F173" s="183" t="s">
        <v>4960</v>
      </c>
      <c r="G173" s="89">
        <v>43070</v>
      </c>
      <c r="H173" s="80">
        <v>43090</v>
      </c>
      <c r="I173" s="80">
        <v>43105</v>
      </c>
      <c r="J173" s="129" t="s">
        <v>4902</v>
      </c>
    </row>
    <row r="174" spans="1:10" ht="11.25" hidden="1" customHeight="1">
      <c r="A174" s="183" t="s">
        <v>474</v>
      </c>
      <c r="B174" s="183" t="s">
        <v>362</v>
      </c>
      <c r="C174" s="183" t="s">
        <v>4786</v>
      </c>
      <c r="D174" s="183">
        <v>11</v>
      </c>
      <c r="E174" s="129" t="s">
        <v>4786</v>
      </c>
      <c r="F174" s="183" t="s">
        <v>4960</v>
      </c>
      <c r="G174" s="89">
        <v>43070</v>
      </c>
      <c r="H174" s="80">
        <v>43090</v>
      </c>
      <c r="I174" s="80">
        <v>43105</v>
      </c>
      <c r="J174" s="129" t="s">
        <v>4902</v>
      </c>
    </row>
    <row r="175" spans="1:10" hidden="1">
      <c r="A175" s="183" t="s">
        <v>475</v>
      </c>
      <c r="B175" s="183" t="s">
        <v>362</v>
      </c>
      <c r="C175" s="183" t="s">
        <v>4786</v>
      </c>
      <c r="D175" s="183">
        <v>11</v>
      </c>
      <c r="E175" s="129" t="s">
        <v>4786</v>
      </c>
      <c r="F175" s="183" t="s">
        <v>4960</v>
      </c>
      <c r="G175" s="89">
        <v>43070</v>
      </c>
      <c r="H175" s="80">
        <v>43090</v>
      </c>
      <c r="I175" s="80">
        <v>43105</v>
      </c>
      <c r="J175" s="129" t="s">
        <v>4902</v>
      </c>
    </row>
    <row r="176" spans="1:10" ht="11.25" hidden="1" customHeight="1">
      <c r="A176" s="183" t="s">
        <v>476</v>
      </c>
      <c r="B176" s="183" t="s">
        <v>4278</v>
      </c>
      <c r="C176" s="183" t="s">
        <v>4786</v>
      </c>
      <c r="D176" s="183">
        <v>11</v>
      </c>
      <c r="E176" s="129" t="s">
        <v>4786</v>
      </c>
      <c r="F176" s="183" t="s">
        <v>4960</v>
      </c>
      <c r="G176" s="89">
        <v>43070</v>
      </c>
      <c r="H176" s="80">
        <v>43105</v>
      </c>
      <c r="I176" s="80">
        <v>43105</v>
      </c>
      <c r="J176" s="129" t="s">
        <v>4902</v>
      </c>
    </row>
    <row r="177" spans="1:10" hidden="1">
      <c r="A177" s="183" t="s">
        <v>477</v>
      </c>
      <c r="B177" s="183" t="s">
        <v>4279</v>
      </c>
      <c r="C177" s="183" t="s">
        <v>4786</v>
      </c>
      <c r="D177" s="183">
        <v>11</v>
      </c>
      <c r="E177" s="129" t="s">
        <v>4786</v>
      </c>
      <c r="F177" s="183" t="s">
        <v>4960</v>
      </c>
      <c r="G177" s="89">
        <v>43070</v>
      </c>
      <c r="H177" s="80">
        <v>43095</v>
      </c>
      <c r="I177" s="80">
        <v>43105</v>
      </c>
      <c r="J177" s="129" t="s">
        <v>4902</v>
      </c>
    </row>
    <row r="178" spans="1:10" hidden="1">
      <c r="A178" s="183" t="s">
        <v>478</v>
      </c>
      <c r="B178" s="183" t="s">
        <v>351</v>
      </c>
      <c r="C178" s="183" t="s">
        <v>4786</v>
      </c>
      <c r="D178" s="183">
        <v>11</v>
      </c>
      <c r="E178" s="129" t="s">
        <v>4786</v>
      </c>
      <c r="F178" s="183" t="s">
        <v>4960</v>
      </c>
      <c r="G178" s="89">
        <v>43070</v>
      </c>
      <c r="H178" s="80">
        <v>43105</v>
      </c>
      <c r="I178" s="80">
        <v>43105</v>
      </c>
      <c r="J178" s="129" t="s">
        <v>4902</v>
      </c>
    </row>
    <row r="179" spans="1:10" hidden="1">
      <c r="A179" s="183" t="s">
        <v>479</v>
      </c>
      <c r="B179" s="183" t="s">
        <v>351</v>
      </c>
      <c r="C179" s="183" t="s">
        <v>4786</v>
      </c>
      <c r="D179" s="183">
        <v>11</v>
      </c>
      <c r="E179" s="129" t="s">
        <v>4786</v>
      </c>
      <c r="F179" s="183" t="s">
        <v>4960</v>
      </c>
      <c r="G179" s="89">
        <v>43070</v>
      </c>
      <c r="H179" s="80">
        <v>43105</v>
      </c>
      <c r="I179" s="80">
        <v>43105</v>
      </c>
      <c r="J179" s="129" t="s">
        <v>4902</v>
      </c>
    </row>
    <row r="180" spans="1:10" hidden="1">
      <c r="A180" s="183" t="s">
        <v>480</v>
      </c>
      <c r="B180" s="183" t="s">
        <v>351</v>
      </c>
      <c r="C180" s="183" t="s">
        <v>4786</v>
      </c>
      <c r="D180" s="183">
        <v>11</v>
      </c>
      <c r="E180" s="129" t="s">
        <v>4786</v>
      </c>
      <c r="F180" s="183" t="s">
        <v>4960</v>
      </c>
      <c r="G180" s="89">
        <v>43070</v>
      </c>
      <c r="H180" s="80">
        <v>43087</v>
      </c>
      <c r="I180" s="80">
        <v>43089</v>
      </c>
      <c r="J180" s="129" t="s">
        <v>4902</v>
      </c>
    </row>
    <row r="181" spans="1:10" ht="12" hidden="1">
      <c r="A181" s="183" t="s">
        <v>481</v>
      </c>
      <c r="B181" s="183" t="s">
        <v>4277</v>
      </c>
      <c r="C181" s="183" t="s">
        <v>4788</v>
      </c>
      <c r="D181" s="183">
        <v>11</v>
      </c>
      <c r="E181" s="129" t="s">
        <v>4788</v>
      </c>
      <c r="F181" s="184" t="s">
        <v>4961</v>
      </c>
      <c r="G181" s="89">
        <v>43070</v>
      </c>
      <c r="H181" s="80">
        <v>43095</v>
      </c>
      <c r="I181" s="80">
        <v>43105</v>
      </c>
      <c r="J181" s="129" t="s">
        <v>4900</v>
      </c>
    </row>
    <row r="182" spans="1:10" ht="12" hidden="1">
      <c r="A182" s="183" t="s">
        <v>482</v>
      </c>
      <c r="B182" s="183" t="s">
        <v>4280</v>
      </c>
      <c r="C182" s="183" t="s">
        <v>4788</v>
      </c>
      <c r="D182" s="183">
        <v>11</v>
      </c>
      <c r="E182" s="129" t="s">
        <v>4788</v>
      </c>
      <c r="F182" s="184" t="s">
        <v>4961</v>
      </c>
      <c r="G182" s="89">
        <v>43070</v>
      </c>
      <c r="H182" s="80">
        <v>43095</v>
      </c>
      <c r="I182" s="80">
        <v>43102</v>
      </c>
      <c r="J182" s="129" t="s">
        <v>4900</v>
      </c>
    </row>
    <row r="183" spans="1:10" hidden="1">
      <c r="A183" s="183" t="s">
        <v>483</v>
      </c>
      <c r="B183" s="183" t="s">
        <v>364</v>
      </c>
      <c r="C183" s="183" t="s">
        <v>4787</v>
      </c>
      <c r="D183" s="183">
        <v>11</v>
      </c>
      <c r="E183" s="129" t="s">
        <v>4787</v>
      </c>
      <c r="F183" s="183" t="s">
        <v>4911</v>
      </c>
      <c r="G183" s="89">
        <v>43070</v>
      </c>
      <c r="H183" s="80">
        <v>43095</v>
      </c>
      <c r="I183" s="80">
        <v>43105</v>
      </c>
      <c r="J183" s="129" t="s">
        <v>4901</v>
      </c>
    </row>
    <row r="184" spans="1:10" hidden="1">
      <c r="A184" s="183" t="s">
        <v>484</v>
      </c>
      <c r="B184" s="183" t="s">
        <v>364</v>
      </c>
      <c r="C184" s="183" t="s">
        <v>4787</v>
      </c>
      <c r="D184" s="183">
        <v>11</v>
      </c>
      <c r="E184" s="129" t="s">
        <v>4787</v>
      </c>
      <c r="F184" s="183" t="s">
        <v>4911</v>
      </c>
      <c r="G184" s="89">
        <v>43070</v>
      </c>
      <c r="H184" s="80">
        <v>43095</v>
      </c>
      <c r="I184" s="80">
        <v>43105</v>
      </c>
      <c r="J184" s="129" t="s">
        <v>4901</v>
      </c>
    </row>
    <row r="185" spans="1:10" hidden="1">
      <c r="A185" s="183" t="s">
        <v>485</v>
      </c>
      <c r="B185" s="183" t="s">
        <v>364</v>
      </c>
      <c r="C185" s="183" t="s">
        <v>4787</v>
      </c>
      <c r="D185" s="183">
        <v>11</v>
      </c>
      <c r="E185" s="129" t="s">
        <v>4787</v>
      </c>
      <c r="F185" s="183" t="s">
        <v>4911</v>
      </c>
      <c r="G185" s="89">
        <v>43070</v>
      </c>
      <c r="H185" s="80">
        <v>43104</v>
      </c>
      <c r="I185" s="80">
        <v>43105</v>
      </c>
      <c r="J185" s="129" t="s">
        <v>4901</v>
      </c>
    </row>
    <row r="186" spans="1:10" hidden="1">
      <c r="A186" s="183" t="s">
        <v>487</v>
      </c>
      <c r="B186" s="183" t="s">
        <v>4281</v>
      </c>
      <c r="C186" s="183" t="s">
        <v>4789</v>
      </c>
      <c r="D186" s="183">
        <v>11</v>
      </c>
      <c r="E186" s="129" t="s">
        <v>4789</v>
      </c>
      <c r="F186" s="183" t="s">
        <v>4914</v>
      </c>
      <c r="G186" s="89">
        <v>43070</v>
      </c>
      <c r="H186" s="80">
        <v>43104</v>
      </c>
      <c r="I186" s="80">
        <v>43105</v>
      </c>
      <c r="J186" s="129" t="s">
        <v>4888</v>
      </c>
    </row>
    <row r="187" spans="1:10" hidden="1">
      <c r="A187" s="183" t="s">
        <v>488</v>
      </c>
      <c r="B187" s="183" t="s">
        <v>351</v>
      </c>
      <c r="C187" s="183" t="s">
        <v>4786</v>
      </c>
      <c r="D187" s="183">
        <v>11</v>
      </c>
      <c r="E187" s="129" t="s">
        <v>4786</v>
      </c>
      <c r="F187" s="183" t="s">
        <v>4960</v>
      </c>
      <c r="G187" s="89">
        <v>43070</v>
      </c>
      <c r="H187" s="80">
        <v>43081</v>
      </c>
      <c r="I187" s="80">
        <v>43105</v>
      </c>
      <c r="J187" s="129" t="s">
        <v>4902</v>
      </c>
    </row>
    <row r="188" spans="1:10" hidden="1">
      <c r="A188" s="183" t="s">
        <v>489</v>
      </c>
      <c r="B188" s="183" t="s">
        <v>351</v>
      </c>
      <c r="C188" s="183" t="s">
        <v>4786</v>
      </c>
      <c r="D188" s="183">
        <v>11</v>
      </c>
      <c r="E188" s="129" t="s">
        <v>4786</v>
      </c>
      <c r="F188" s="183" t="s">
        <v>4960</v>
      </c>
      <c r="G188" s="89">
        <v>43070</v>
      </c>
      <c r="H188" s="80">
        <v>43105</v>
      </c>
      <c r="I188" s="80">
        <v>43105</v>
      </c>
      <c r="J188" s="129" t="s">
        <v>4902</v>
      </c>
    </row>
    <row r="189" spans="1:10" hidden="1">
      <c r="A189" s="183" t="s">
        <v>490</v>
      </c>
      <c r="B189" s="183" t="s">
        <v>351</v>
      </c>
      <c r="C189" s="183" t="s">
        <v>4786</v>
      </c>
      <c r="D189" s="183">
        <v>11</v>
      </c>
      <c r="E189" s="129" t="s">
        <v>4786</v>
      </c>
      <c r="F189" s="183" t="s">
        <v>4960</v>
      </c>
      <c r="G189" s="89">
        <v>43070</v>
      </c>
      <c r="H189" s="80">
        <v>43084</v>
      </c>
      <c r="I189" s="80">
        <v>43105</v>
      </c>
      <c r="J189" s="129" t="s">
        <v>4902</v>
      </c>
    </row>
    <row r="190" spans="1:10" hidden="1">
      <c r="A190" s="183" t="s">
        <v>491</v>
      </c>
      <c r="B190" s="183" t="s">
        <v>351</v>
      </c>
      <c r="C190" s="183" t="s">
        <v>4786</v>
      </c>
      <c r="D190" s="183">
        <v>11</v>
      </c>
      <c r="E190" s="129" t="s">
        <v>4786</v>
      </c>
      <c r="F190" s="183" t="s">
        <v>4960</v>
      </c>
      <c r="G190" s="89">
        <v>43070</v>
      </c>
      <c r="H190" s="80">
        <v>43105</v>
      </c>
      <c r="I190" s="80">
        <v>43105</v>
      </c>
      <c r="J190" s="129" t="s">
        <v>4902</v>
      </c>
    </row>
    <row r="191" spans="1:10" hidden="1">
      <c r="A191" s="183" t="s">
        <v>492</v>
      </c>
      <c r="B191" s="183" t="s">
        <v>4282</v>
      </c>
      <c r="C191" s="183" t="s">
        <v>4787</v>
      </c>
      <c r="D191" s="183">
        <v>11</v>
      </c>
      <c r="E191" s="129" t="s">
        <v>4787</v>
      </c>
      <c r="F191" s="183" t="s">
        <v>4911</v>
      </c>
      <c r="G191" s="89">
        <v>43070</v>
      </c>
      <c r="H191" s="80">
        <v>43095</v>
      </c>
      <c r="I191" s="80">
        <v>43105</v>
      </c>
      <c r="J191" s="129" t="s">
        <v>4901</v>
      </c>
    </row>
    <row r="192" spans="1:10" hidden="1">
      <c r="A192" s="183" t="s">
        <v>493</v>
      </c>
      <c r="B192" s="183" t="s">
        <v>367</v>
      </c>
      <c r="C192" s="183" t="s">
        <v>4787</v>
      </c>
      <c r="D192" s="183">
        <v>11</v>
      </c>
      <c r="E192" s="129" t="s">
        <v>4787</v>
      </c>
      <c r="F192" s="183" t="s">
        <v>4911</v>
      </c>
      <c r="G192" s="89">
        <v>43070</v>
      </c>
      <c r="H192" s="80">
        <v>43084</v>
      </c>
      <c r="I192" s="80">
        <v>43105</v>
      </c>
      <c r="J192" s="129" t="s">
        <v>4901</v>
      </c>
    </row>
    <row r="193" spans="1:10" hidden="1">
      <c r="A193" s="183" t="s">
        <v>494</v>
      </c>
      <c r="B193" s="183" t="s">
        <v>367</v>
      </c>
      <c r="C193" s="183" t="s">
        <v>4787</v>
      </c>
      <c r="D193" s="183">
        <v>11</v>
      </c>
      <c r="E193" s="129" t="s">
        <v>4787</v>
      </c>
      <c r="F193" s="183" t="s">
        <v>4911</v>
      </c>
      <c r="G193" s="89">
        <v>43070</v>
      </c>
      <c r="H193" s="80">
        <v>43081</v>
      </c>
      <c r="I193" s="80">
        <v>43089</v>
      </c>
      <c r="J193" s="129" t="s">
        <v>4901</v>
      </c>
    </row>
    <row r="194" spans="1:10" hidden="1">
      <c r="A194" s="183" t="s">
        <v>495</v>
      </c>
      <c r="B194" s="183" t="s">
        <v>367</v>
      </c>
      <c r="C194" s="183" t="s">
        <v>4787</v>
      </c>
      <c r="D194" s="183">
        <v>11</v>
      </c>
      <c r="E194" s="129" t="s">
        <v>4787</v>
      </c>
      <c r="F194" s="183" t="s">
        <v>4911</v>
      </c>
      <c r="G194" s="89">
        <v>43070</v>
      </c>
      <c r="H194" s="80">
        <v>43084</v>
      </c>
      <c r="I194" s="80">
        <v>43089</v>
      </c>
      <c r="J194" s="129" t="s">
        <v>4901</v>
      </c>
    </row>
    <row r="195" spans="1:10" hidden="1">
      <c r="A195" s="183" t="s">
        <v>496</v>
      </c>
      <c r="B195" s="183" t="s">
        <v>368</v>
      </c>
      <c r="C195" s="183" t="s">
        <v>4789</v>
      </c>
      <c r="D195" s="183">
        <v>11</v>
      </c>
      <c r="E195" s="129" t="s">
        <v>4789</v>
      </c>
      <c r="F195" s="183" t="s">
        <v>4914</v>
      </c>
      <c r="G195" s="89">
        <v>43070</v>
      </c>
      <c r="H195" s="80">
        <v>43104</v>
      </c>
      <c r="I195" s="80">
        <v>43105</v>
      </c>
      <c r="J195" s="129" t="s">
        <v>4888</v>
      </c>
    </row>
    <row r="196" spans="1:10" hidden="1">
      <c r="A196" s="183" t="s">
        <v>497</v>
      </c>
      <c r="B196" s="183" t="s">
        <v>368</v>
      </c>
      <c r="C196" s="183" t="s">
        <v>4789</v>
      </c>
      <c r="D196" s="183">
        <v>11</v>
      </c>
      <c r="E196" s="129" t="s">
        <v>4789</v>
      </c>
      <c r="F196" s="183" t="s">
        <v>4914</v>
      </c>
      <c r="G196" s="89">
        <v>43070</v>
      </c>
      <c r="H196" s="80">
        <v>43104</v>
      </c>
      <c r="I196" s="80">
        <v>43105</v>
      </c>
      <c r="J196" s="129" t="s">
        <v>4888</v>
      </c>
    </row>
    <row r="197" spans="1:10" hidden="1">
      <c r="A197" s="183" t="s">
        <v>498</v>
      </c>
      <c r="B197" s="183" t="s">
        <v>368</v>
      </c>
      <c r="C197" s="183" t="s">
        <v>4789</v>
      </c>
      <c r="D197" s="183">
        <v>11</v>
      </c>
      <c r="E197" s="129" t="s">
        <v>4789</v>
      </c>
      <c r="F197" s="183" t="s">
        <v>4914</v>
      </c>
      <c r="G197" s="89">
        <v>43070</v>
      </c>
      <c r="H197" s="80">
        <v>43104</v>
      </c>
      <c r="I197" s="80">
        <v>43105</v>
      </c>
      <c r="J197" s="129" t="s">
        <v>4888</v>
      </c>
    </row>
    <row r="198" spans="1:10" hidden="1">
      <c r="A198" s="183" t="s">
        <v>499</v>
      </c>
      <c r="B198" s="183" t="s">
        <v>369</v>
      </c>
      <c r="C198" s="183" t="s">
        <v>4789</v>
      </c>
      <c r="D198" s="183">
        <v>11</v>
      </c>
      <c r="E198" s="129" t="s">
        <v>4789</v>
      </c>
      <c r="F198" s="183" t="s">
        <v>4914</v>
      </c>
      <c r="G198" s="89">
        <v>43070</v>
      </c>
      <c r="H198" s="80">
        <v>43104</v>
      </c>
      <c r="I198" s="80">
        <v>43105</v>
      </c>
      <c r="J198" s="129" t="s">
        <v>4888</v>
      </c>
    </row>
    <row r="199" spans="1:10" hidden="1">
      <c r="A199" s="183" t="s">
        <v>500</v>
      </c>
      <c r="B199" s="183" t="s">
        <v>369</v>
      </c>
      <c r="C199" s="183" t="s">
        <v>4789</v>
      </c>
      <c r="D199" s="183">
        <v>11</v>
      </c>
      <c r="E199" s="129" t="s">
        <v>4789</v>
      </c>
      <c r="F199" s="183" t="s">
        <v>4914</v>
      </c>
      <c r="G199" s="89">
        <v>43070</v>
      </c>
      <c r="H199" s="80">
        <v>43104</v>
      </c>
      <c r="I199" s="80">
        <v>43105</v>
      </c>
      <c r="J199" s="129" t="s">
        <v>4888</v>
      </c>
    </row>
    <row r="200" spans="1:10" hidden="1">
      <c r="A200" s="183" t="s">
        <v>501</v>
      </c>
      <c r="B200" s="183" t="s">
        <v>369</v>
      </c>
      <c r="C200" s="183" t="s">
        <v>4789</v>
      </c>
      <c r="D200" s="183">
        <v>11</v>
      </c>
      <c r="E200" s="129" t="s">
        <v>4789</v>
      </c>
      <c r="F200" s="183" t="s">
        <v>4914</v>
      </c>
      <c r="G200" s="89">
        <v>43070</v>
      </c>
      <c r="H200" s="80">
        <v>43104</v>
      </c>
      <c r="I200" s="80">
        <v>43105</v>
      </c>
      <c r="J200" s="129" t="s">
        <v>4888</v>
      </c>
    </row>
    <row r="201" spans="1:10" hidden="1">
      <c r="A201" s="183" t="s">
        <v>502</v>
      </c>
      <c r="B201" s="183" t="s">
        <v>369</v>
      </c>
      <c r="C201" s="183" t="s">
        <v>4789</v>
      </c>
      <c r="D201" s="183">
        <v>11</v>
      </c>
      <c r="E201" s="129" t="s">
        <v>4789</v>
      </c>
      <c r="F201" s="183" t="s">
        <v>4914</v>
      </c>
      <c r="G201" s="89">
        <v>43070</v>
      </c>
      <c r="H201" s="80">
        <v>43104</v>
      </c>
      <c r="I201" s="80">
        <v>43105</v>
      </c>
      <c r="J201" s="129" t="s">
        <v>4888</v>
      </c>
    </row>
    <row r="202" spans="1:10" hidden="1">
      <c r="A202" s="183" t="s">
        <v>503</v>
      </c>
      <c r="B202" s="183" t="s">
        <v>369</v>
      </c>
      <c r="C202" s="183" t="s">
        <v>4789</v>
      </c>
      <c r="D202" s="183">
        <v>11</v>
      </c>
      <c r="E202" s="129" t="s">
        <v>4789</v>
      </c>
      <c r="F202" s="183" t="s">
        <v>4914</v>
      </c>
      <c r="G202" s="89">
        <v>43070</v>
      </c>
      <c r="H202" s="80">
        <v>43095</v>
      </c>
      <c r="I202" s="80">
        <v>43105</v>
      </c>
      <c r="J202" s="129" t="s">
        <v>4888</v>
      </c>
    </row>
    <row r="203" spans="1:10" hidden="1">
      <c r="A203" s="183" t="s">
        <v>504</v>
      </c>
      <c r="B203" s="183" t="s">
        <v>369</v>
      </c>
      <c r="C203" s="183" t="s">
        <v>4789</v>
      </c>
      <c r="D203" s="183">
        <v>11</v>
      </c>
      <c r="E203" s="129" t="s">
        <v>4789</v>
      </c>
      <c r="F203" s="183" t="s">
        <v>4914</v>
      </c>
      <c r="G203" s="89">
        <v>43070</v>
      </c>
      <c r="H203" s="80">
        <v>43095</v>
      </c>
      <c r="I203" s="80">
        <v>43102</v>
      </c>
      <c r="J203" s="129" t="s">
        <v>4888</v>
      </c>
    </row>
    <row r="204" spans="1:10" hidden="1">
      <c r="A204" s="183" t="s">
        <v>505</v>
      </c>
      <c r="B204" s="183" t="s">
        <v>369</v>
      </c>
      <c r="C204" s="183" t="s">
        <v>4789</v>
      </c>
      <c r="D204" s="183">
        <v>11</v>
      </c>
      <c r="E204" s="129" t="s">
        <v>4789</v>
      </c>
      <c r="F204" s="183" t="s">
        <v>4914</v>
      </c>
      <c r="G204" s="89">
        <v>43070</v>
      </c>
      <c r="H204" s="80">
        <v>43084</v>
      </c>
      <c r="I204" s="80">
        <v>43089</v>
      </c>
      <c r="J204" s="129" t="s">
        <v>4888</v>
      </c>
    </row>
    <row r="205" spans="1:10" hidden="1">
      <c r="A205" s="183" t="s">
        <v>506</v>
      </c>
      <c r="B205" s="183" t="s">
        <v>4283</v>
      </c>
      <c r="C205" s="183" t="s">
        <v>4787</v>
      </c>
      <c r="D205" s="183">
        <v>11</v>
      </c>
      <c r="E205" s="129" t="s">
        <v>4787</v>
      </c>
      <c r="F205" s="183" t="s">
        <v>4911</v>
      </c>
      <c r="G205" s="89">
        <v>43070</v>
      </c>
      <c r="H205" s="80">
        <v>43104</v>
      </c>
      <c r="I205" s="80">
        <v>43105</v>
      </c>
      <c r="J205" s="129" t="s">
        <v>4901</v>
      </c>
    </row>
    <row r="206" spans="1:10" hidden="1">
      <c r="A206" s="183" t="s">
        <v>507</v>
      </c>
      <c r="B206" s="183" t="s">
        <v>369</v>
      </c>
      <c r="C206" s="183" t="s">
        <v>4789</v>
      </c>
      <c r="D206" s="183">
        <v>11</v>
      </c>
      <c r="E206" s="129" t="s">
        <v>4789</v>
      </c>
      <c r="F206" s="183" t="s">
        <v>4914</v>
      </c>
      <c r="G206" s="89">
        <v>43070</v>
      </c>
      <c r="H206" s="80">
        <v>43104</v>
      </c>
      <c r="I206" s="80">
        <v>43105</v>
      </c>
      <c r="J206" s="129" t="s">
        <v>4888</v>
      </c>
    </row>
    <row r="207" spans="1:10" hidden="1">
      <c r="A207" s="183" t="s">
        <v>508</v>
      </c>
      <c r="B207" s="183" t="s">
        <v>4284</v>
      </c>
      <c r="C207" s="183" t="s">
        <v>4789</v>
      </c>
      <c r="D207" s="183">
        <v>11</v>
      </c>
      <c r="E207" s="129" t="s">
        <v>4789</v>
      </c>
      <c r="F207" s="183" t="s">
        <v>4914</v>
      </c>
      <c r="G207" s="89">
        <v>43070</v>
      </c>
      <c r="H207" s="80">
        <v>43087</v>
      </c>
      <c r="I207" s="80">
        <v>43105</v>
      </c>
      <c r="J207" s="129" t="s">
        <v>4888</v>
      </c>
    </row>
    <row r="208" spans="1:10" hidden="1">
      <c r="A208" s="183" t="s">
        <v>509</v>
      </c>
      <c r="B208" s="183" t="s">
        <v>351</v>
      </c>
      <c r="C208" s="183" t="s">
        <v>4789</v>
      </c>
      <c r="D208" s="183">
        <v>11</v>
      </c>
      <c r="E208" s="129" t="s">
        <v>4789</v>
      </c>
      <c r="F208" s="183" t="s">
        <v>4914</v>
      </c>
      <c r="G208" s="89">
        <v>43070</v>
      </c>
      <c r="H208" s="80">
        <v>43084</v>
      </c>
      <c r="I208" s="80">
        <v>43102</v>
      </c>
      <c r="J208" s="129" t="s">
        <v>4888</v>
      </c>
    </row>
    <row r="209" spans="1:10" hidden="1">
      <c r="A209" s="183" t="s">
        <v>510</v>
      </c>
      <c r="B209" s="183" t="s">
        <v>351</v>
      </c>
      <c r="C209" s="183" t="s">
        <v>4789</v>
      </c>
      <c r="D209" s="183">
        <v>11</v>
      </c>
      <c r="E209" s="129" t="s">
        <v>4789</v>
      </c>
      <c r="F209" s="183" t="s">
        <v>4914</v>
      </c>
      <c r="G209" s="89">
        <v>43070</v>
      </c>
      <c r="H209" s="80">
        <v>43084</v>
      </c>
      <c r="I209" s="80">
        <v>43089</v>
      </c>
      <c r="J209" s="129" t="s">
        <v>4888</v>
      </c>
    </row>
    <row r="210" spans="1:10" hidden="1">
      <c r="A210" s="183" t="s">
        <v>511</v>
      </c>
      <c r="B210" s="183" t="s">
        <v>351</v>
      </c>
      <c r="C210" s="183" t="s">
        <v>4789</v>
      </c>
      <c r="D210" s="183">
        <v>11</v>
      </c>
      <c r="E210" s="129" t="s">
        <v>4789</v>
      </c>
      <c r="F210" s="183" t="s">
        <v>4914</v>
      </c>
      <c r="G210" s="89">
        <v>43070</v>
      </c>
      <c r="H210" s="80">
        <v>43084</v>
      </c>
      <c r="I210" s="80">
        <v>43102</v>
      </c>
      <c r="J210" s="129" t="s">
        <v>4888</v>
      </c>
    </row>
    <row r="211" spans="1:10" hidden="1">
      <c r="A211" s="183" t="s">
        <v>512</v>
      </c>
      <c r="B211" s="183" t="s">
        <v>351</v>
      </c>
      <c r="C211" s="183" t="s">
        <v>4789</v>
      </c>
      <c r="D211" s="183">
        <v>11</v>
      </c>
      <c r="E211" s="129" t="s">
        <v>4789</v>
      </c>
      <c r="F211" s="183" t="s">
        <v>4914</v>
      </c>
      <c r="G211" s="89">
        <v>43070</v>
      </c>
      <c r="H211" s="80">
        <v>43084</v>
      </c>
      <c r="I211" s="80">
        <v>43102</v>
      </c>
      <c r="J211" s="129" t="s">
        <v>4888</v>
      </c>
    </row>
    <row r="212" spans="1:10" hidden="1">
      <c r="A212" s="183" t="s">
        <v>513</v>
      </c>
      <c r="B212" s="183" t="s">
        <v>351</v>
      </c>
      <c r="C212" s="183" t="s">
        <v>4789</v>
      </c>
      <c r="D212" s="183">
        <v>11</v>
      </c>
      <c r="E212" s="129" t="s">
        <v>4789</v>
      </c>
      <c r="F212" s="183" t="s">
        <v>4914</v>
      </c>
      <c r="G212" s="89">
        <v>43070</v>
      </c>
      <c r="H212" s="80">
        <v>43084</v>
      </c>
      <c r="I212" s="80">
        <v>43105</v>
      </c>
      <c r="J212" s="129" t="s">
        <v>4888</v>
      </c>
    </row>
    <row r="213" spans="1:10" hidden="1">
      <c r="A213" s="183" t="s">
        <v>514</v>
      </c>
      <c r="B213" s="183" t="s">
        <v>351</v>
      </c>
      <c r="C213" s="183" t="s">
        <v>4787</v>
      </c>
      <c r="D213" s="183">
        <v>11</v>
      </c>
      <c r="E213" s="129" t="s">
        <v>4787</v>
      </c>
      <c r="F213" s="183" t="s">
        <v>4911</v>
      </c>
      <c r="G213" s="89">
        <v>43070</v>
      </c>
      <c r="H213" s="80">
        <v>43104</v>
      </c>
      <c r="I213" s="80">
        <v>43105</v>
      </c>
      <c r="J213" s="129" t="s">
        <v>4901</v>
      </c>
    </row>
    <row r="214" spans="1:10" hidden="1">
      <c r="A214" s="183" t="s">
        <v>515</v>
      </c>
      <c r="B214" s="183" t="s">
        <v>351</v>
      </c>
      <c r="C214" s="183" t="s">
        <v>4787</v>
      </c>
      <c r="D214" s="183">
        <v>11</v>
      </c>
      <c r="E214" s="129" t="s">
        <v>4787</v>
      </c>
      <c r="F214" s="183" t="s">
        <v>4911</v>
      </c>
      <c r="G214" s="89">
        <v>43070</v>
      </c>
      <c r="H214" s="80">
        <v>43084</v>
      </c>
      <c r="I214" s="80">
        <v>43089</v>
      </c>
      <c r="J214" s="129" t="s">
        <v>4901</v>
      </c>
    </row>
    <row r="215" spans="1:10" hidden="1">
      <c r="A215" s="183" t="s">
        <v>516</v>
      </c>
      <c r="B215" s="183" t="s">
        <v>351</v>
      </c>
      <c r="C215" s="183" t="s">
        <v>4787</v>
      </c>
      <c r="D215" s="183">
        <v>11</v>
      </c>
      <c r="E215" s="129" t="s">
        <v>4787</v>
      </c>
      <c r="F215" s="183" t="s">
        <v>4911</v>
      </c>
      <c r="G215" s="89">
        <v>43070</v>
      </c>
      <c r="H215" s="80">
        <v>43095</v>
      </c>
      <c r="I215" s="80">
        <v>43105</v>
      </c>
      <c r="J215" s="129" t="s">
        <v>4901</v>
      </c>
    </row>
    <row r="216" spans="1:10" ht="12" hidden="1">
      <c r="A216" s="183" t="s">
        <v>517</v>
      </c>
      <c r="B216" s="183" t="s">
        <v>351</v>
      </c>
      <c r="C216" s="183" t="s">
        <v>4788</v>
      </c>
      <c r="D216" s="183">
        <v>11</v>
      </c>
      <c r="E216" s="129" t="s">
        <v>4788</v>
      </c>
      <c r="F216" s="184" t="s">
        <v>4961</v>
      </c>
      <c r="G216" s="89">
        <v>43070</v>
      </c>
      <c r="H216" s="80">
        <v>43087</v>
      </c>
      <c r="I216" s="80">
        <v>43089</v>
      </c>
      <c r="J216" s="129" t="s">
        <v>4900</v>
      </c>
    </row>
    <row r="217" spans="1:10" ht="12" hidden="1">
      <c r="A217" s="183" t="s">
        <v>518</v>
      </c>
      <c r="B217" s="183" t="s">
        <v>351</v>
      </c>
      <c r="C217" s="183" t="s">
        <v>4788</v>
      </c>
      <c r="D217" s="183">
        <v>11</v>
      </c>
      <c r="E217" s="129" t="s">
        <v>4788</v>
      </c>
      <c r="F217" s="184" t="s">
        <v>4961</v>
      </c>
      <c r="G217" s="89">
        <v>43070</v>
      </c>
      <c r="H217" s="80">
        <v>43087</v>
      </c>
      <c r="I217" s="80">
        <v>43089</v>
      </c>
      <c r="J217" s="129" t="s">
        <v>4900</v>
      </c>
    </row>
    <row r="218" spans="1:10" hidden="1">
      <c r="A218" s="183" t="s">
        <v>519</v>
      </c>
      <c r="B218" s="183" t="s">
        <v>351</v>
      </c>
      <c r="C218" s="183" t="s">
        <v>4786</v>
      </c>
      <c r="D218" s="183">
        <v>11</v>
      </c>
      <c r="E218" s="129" t="s">
        <v>4786</v>
      </c>
      <c r="F218" s="183" t="s">
        <v>4960</v>
      </c>
      <c r="G218" s="89">
        <v>43070</v>
      </c>
      <c r="H218" s="80">
        <v>43081</v>
      </c>
      <c r="I218" s="80">
        <v>43089</v>
      </c>
      <c r="J218" s="129" t="s">
        <v>4902</v>
      </c>
    </row>
    <row r="219" spans="1:10" hidden="1">
      <c r="A219" s="183" t="s">
        <v>520</v>
      </c>
      <c r="B219" s="183" t="s">
        <v>351</v>
      </c>
      <c r="C219" s="183" t="s">
        <v>4786</v>
      </c>
      <c r="D219" s="183">
        <v>11</v>
      </c>
      <c r="E219" s="129" t="s">
        <v>4786</v>
      </c>
      <c r="F219" s="183" t="s">
        <v>4960</v>
      </c>
      <c r="G219" s="89">
        <v>43070</v>
      </c>
      <c r="H219" s="80">
        <v>43105</v>
      </c>
      <c r="I219" s="80">
        <v>43105</v>
      </c>
      <c r="J219" s="129" t="s">
        <v>4902</v>
      </c>
    </row>
    <row r="220" spans="1:10" hidden="1">
      <c r="A220" s="183" t="s">
        <v>521</v>
      </c>
      <c r="B220" s="183" t="s">
        <v>351</v>
      </c>
      <c r="C220" s="183" t="s">
        <v>4789</v>
      </c>
      <c r="D220" s="183">
        <v>11</v>
      </c>
      <c r="E220" s="129" t="s">
        <v>4789</v>
      </c>
      <c r="F220" s="183" t="s">
        <v>4914</v>
      </c>
      <c r="G220" s="89">
        <v>43070</v>
      </c>
      <c r="H220" s="80">
        <v>43104</v>
      </c>
      <c r="I220" s="80">
        <v>43105</v>
      </c>
      <c r="J220" s="129" t="s">
        <v>4888</v>
      </c>
    </row>
    <row r="221" spans="1:10" hidden="1">
      <c r="A221" s="183" t="s">
        <v>522</v>
      </c>
      <c r="B221" s="183" t="s">
        <v>351</v>
      </c>
      <c r="C221" s="183" t="s">
        <v>4789</v>
      </c>
      <c r="D221" s="183">
        <v>11</v>
      </c>
      <c r="E221" s="129" t="s">
        <v>4789</v>
      </c>
      <c r="F221" s="183" t="s">
        <v>4914</v>
      </c>
      <c r="G221" s="89">
        <v>43070</v>
      </c>
      <c r="H221" s="80">
        <v>43095</v>
      </c>
      <c r="I221" s="80">
        <v>43102</v>
      </c>
      <c r="J221" s="129" t="s">
        <v>4888</v>
      </c>
    </row>
    <row r="222" spans="1:10" hidden="1">
      <c r="A222" s="183" t="s">
        <v>523</v>
      </c>
      <c r="B222" s="183" t="s">
        <v>351</v>
      </c>
      <c r="C222" s="183" t="s">
        <v>4789</v>
      </c>
      <c r="D222" s="183">
        <v>11</v>
      </c>
      <c r="E222" s="129" t="s">
        <v>4789</v>
      </c>
      <c r="F222" s="183" t="s">
        <v>4914</v>
      </c>
      <c r="G222" s="89">
        <v>43070</v>
      </c>
      <c r="H222" s="80">
        <v>43104</v>
      </c>
      <c r="I222" s="80">
        <v>43105</v>
      </c>
      <c r="J222" s="129" t="s">
        <v>4888</v>
      </c>
    </row>
    <row r="223" spans="1:10" hidden="1">
      <c r="A223" s="183" t="s">
        <v>524</v>
      </c>
      <c r="B223" s="183" t="s">
        <v>351</v>
      </c>
      <c r="C223" s="183" t="s">
        <v>4789</v>
      </c>
      <c r="D223" s="183">
        <v>11</v>
      </c>
      <c r="E223" s="129" t="s">
        <v>4789</v>
      </c>
      <c r="F223" s="183" t="s">
        <v>4914</v>
      </c>
      <c r="G223" s="89">
        <v>43070</v>
      </c>
      <c r="H223" s="80">
        <v>43084</v>
      </c>
      <c r="I223" s="80">
        <v>43102</v>
      </c>
      <c r="J223" s="129" t="s">
        <v>4888</v>
      </c>
    </row>
    <row r="224" spans="1:10" ht="12" hidden="1">
      <c r="A224" s="183" t="s">
        <v>525</v>
      </c>
      <c r="B224" s="183" t="s">
        <v>351</v>
      </c>
      <c r="C224" s="183" t="s">
        <v>4788</v>
      </c>
      <c r="D224" s="183">
        <v>11</v>
      </c>
      <c r="E224" s="129" t="s">
        <v>4788</v>
      </c>
      <c r="F224" s="184" t="s">
        <v>4961</v>
      </c>
      <c r="G224" s="89">
        <v>43070</v>
      </c>
      <c r="H224" s="80">
        <v>43095</v>
      </c>
      <c r="I224" s="80">
        <v>43105</v>
      </c>
      <c r="J224" s="129" t="s">
        <v>4900</v>
      </c>
    </row>
    <row r="225" spans="1:10" ht="12" hidden="1">
      <c r="A225" s="183" t="s">
        <v>526</v>
      </c>
      <c r="B225" s="183" t="s">
        <v>351</v>
      </c>
      <c r="C225" s="183" t="s">
        <v>4788</v>
      </c>
      <c r="D225" s="183">
        <v>11</v>
      </c>
      <c r="E225" s="129" t="s">
        <v>4788</v>
      </c>
      <c r="F225" s="184" t="s">
        <v>4961</v>
      </c>
      <c r="G225" s="89">
        <v>43070</v>
      </c>
      <c r="H225" s="80">
        <v>43096</v>
      </c>
      <c r="I225" s="80">
        <v>43102</v>
      </c>
      <c r="J225" s="129" t="s">
        <v>4900</v>
      </c>
    </row>
    <row r="226" spans="1:10" ht="12" hidden="1">
      <c r="A226" s="183" t="s">
        <v>527</v>
      </c>
      <c r="B226" s="183" t="s">
        <v>351</v>
      </c>
      <c r="C226" s="183" t="s">
        <v>4788</v>
      </c>
      <c r="D226" s="183">
        <v>11</v>
      </c>
      <c r="E226" s="129" t="s">
        <v>4788</v>
      </c>
      <c r="F226" s="184" t="s">
        <v>4961</v>
      </c>
      <c r="G226" s="89">
        <v>43070</v>
      </c>
      <c r="H226" s="80">
        <v>43095</v>
      </c>
      <c r="I226" s="80">
        <v>43102</v>
      </c>
      <c r="J226" s="129" t="s">
        <v>4900</v>
      </c>
    </row>
    <row r="227" spans="1:10" hidden="1">
      <c r="A227" s="183" t="s">
        <v>528</v>
      </c>
      <c r="B227" s="183" t="s">
        <v>351</v>
      </c>
      <c r="C227" s="183" t="s">
        <v>4787</v>
      </c>
      <c r="D227" s="183">
        <v>11</v>
      </c>
      <c r="E227" s="129" t="s">
        <v>4787</v>
      </c>
      <c r="F227" s="183" t="s">
        <v>4911</v>
      </c>
      <c r="G227" s="89">
        <v>43070</v>
      </c>
      <c r="H227" s="80">
        <v>43081</v>
      </c>
      <c r="I227" s="80">
        <v>43089</v>
      </c>
      <c r="J227" s="129" t="s">
        <v>4901</v>
      </c>
    </row>
    <row r="228" spans="1:10" ht="12" hidden="1">
      <c r="A228" s="183" t="s">
        <v>529</v>
      </c>
      <c r="B228" s="183" t="s">
        <v>351</v>
      </c>
      <c r="C228" s="183" t="s">
        <v>4788</v>
      </c>
      <c r="D228" s="183">
        <v>11</v>
      </c>
      <c r="E228" s="129" t="s">
        <v>4788</v>
      </c>
      <c r="F228" s="184" t="s">
        <v>4961</v>
      </c>
      <c r="G228" s="89">
        <v>43070</v>
      </c>
      <c r="H228" s="80">
        <v>43081</v>
      </c>
      <c r="I228" s="80">
        <v>43105</v>
      </c>
      <c r="J228" s="129" t="s">
        <v>4900</v>
      </c>
    </row>
    <row r="229" spans="1:10" ht="12" hidden="1">
      <c r="A229" s="183" t="s">
        <v>530</v>
      </c>
      <c r="B229" s="183" t="s">
        <v>351</v>
      </c>
      <c r="C229" s="183" t="s">
        <v>4788</v>
      </c>
      <c r="D229" s="183">
        <v>11</v>
      </c>
      <c r="E229" s="129" t="s">
        <v>4788</v>
      </c>
      <c r="F229" s="184" t="s">
        <v>4961</v>
      </c>
      <c r="G229" s="89">
        <v>43070</v>
      </c>
      <c r="H229" s="80">
        <v>43087</v>
      </c>
      <c r="I229" s="80">
        <v>43105</v>
      </c>
      <c r="J229" s="129" t="s">
        <v>4900</v>
      </c>
    </row>
    <row r="230" spans="1:10" ht="12" hidden="1">
      <c r="A230" s="183" t="s">
        <v>531</v>
      </c>
      <c r="B230" s="183" t="s">
        <v>351</v>
      </c>
      <c r="C230" s="183" t="s">
        <v>4788</v>
      </c>
      <c r="D230" s="183">
        <v>11</v>
      </c>
      <c r="E230" s="129" t="s">
        <v>4788</v>
      </c>
      <c r="F230" s="184" t="s">
        <v>4961</v>
      </c>
      <c r="G230" s="89">
        <v>43070</v>
      </c>
      <c r="H230" s="80">
        <v>43081</v>
      </c>
      <c r="I230" s="80">
        <v>43105</v>
      </c>
      <c r="J230" s="129" t="s">
        <v>4900</v>
      </c>
    </row>
    <row r="231" spans="1:10" ht="12" hidden="1">
      <c r="A231" s="183" t="s">
        <v>532</v>
      </c>
      <c r="B231" s="183" t="s">
        <v>351</v>
      </c>
      <c r="C231" s="183" t="s">
        <v>4788</v>
      </c>
      <c r="D231" s="183">
        <v>11</v>
      </c>
      <c r="E231" s="129" t="s">
        <v>4788</v>
      </c>
      <c r="F231" s="184" t="s">
        <v>4961</v>
      </c>
      <c r="G231" s="89">
        <v>43070</v>
      </c>
      <c r="H231" s="80">
        <v>43087</v>
      </c>
      <c r="I231" s="80">
        <v>43089</v>
      </c>
      <c r="J231" s="129" t="s">
        <v>4900</v>
      </c>
    </row>
    <row r="232" spans="1:10" ht="12" hidden="1">
      <c r="A232" s="183" t="s">
        <v>533</v>
      </c>
      <c r="B232" s="183" t="s">
        <v>351</v>
      </c>
      <c r="C232" s="183" t="s">
        <v>4788</v>
      </c>
      <c r="D232" s="183">
        <v>11</v>
      </c>
      <c r="E232" s="129" t="s">
        <v>4788</v>
      </c>
      <c r="F232" s="184" t="s">
        <v>4961</v>
      </c>
      <c r="G232" s="89">
        <v>43070</v>
      </c>
      <c r="H232" s="80">
        <v>43081</v>
      </c>
      <c r="I232" s="80">
        <v>43105</v>
      </c>
      <c r="J232" s="129" t="s">
        <v>4900</v>
      </c>
    </row>
    <row r="233" spans="1:10" hidden="1">
      <c r="A233" s="183" t="s">
        <v>534</v>
      </c>
      <c r="B233" s="183" t="s">
        <v>351</v>
      </c>
      <c r="C233" s="183" t="s">
        <v>4787</v>
      </c>
      <c r="D233" s="183">
        <v>11</v>
      </c>
      <c r="E233" s="129" t="s">
        <v>4787</v>
      </c>
      <c r="F233" s="183" t="s">
        <v>4911</v>
      </c>
      <c r="G233" s="89">
        <v>43070</v>
      </c>
      <c r="H233" s="80">
        <v>43087</v>
      </c>
      <c r="I233" s="80">
        <v>43105</v>
      </c>
      <c r="J233" s="129" t="s">
        <v>4901</v>
      </c>
    </row>
    <row r="234" spans="1:10" hidden="1">
      <c r="A234" s="183" t="s">
        <v>535</v>
      </c>
      <c r="B234" s="183" t="s">
        <v>351</v>
      </c>
      <c r="C234" s="183" t="s">
        <v>4787</v>
      </c>
      <c r="D234" s="183">
        <v>11</v>
      </c>
      <c r="E234" s="129" t="s">
        <v>4787</v>
      </c>
      <c r="F234" s="183" t="s">
        <v>4911</v>
      </c>
      <c r="G234" s="89">
        <v>43070</v>
      </c>
      <c r="H234" s="80">
        <v>43081</v>
      </c>
      <c r="I234" s="80">
        <v>43089</v>
      </c>
      <c r="J234" s="129" t="s">
        <v>4901</v>
      </c>
    </row>
    <row r="235" spans="1:10" hidden="1">
      <c r="A235" s="183" t="s">
        <v>536</v>
      </c>
      <c r="B235" s="183" t="s">
        <v>351</v>
      </c>
      <c r="C235" s="183" t="s">
        <v>4789</v>
      </c>
      <c r="D235" s="183">
        <v>11</v>
      </c>
      <c r="E235" s="129" t="s">
        <v>4789</v>
      </c>
      <c r="F235" s="183" t="s">
        <v>4914</v>
      </c>
      <c r="G235" s="89">
        <v>43070</v>
      </c>
      <c r="H235" s="80">
        <v>43084</v>
      </c>
      <c r="I235" s="80">
        <v>43105</v>
      </c>
      <c r="J235" s="129" t="s">
        <v>4888</v>
      </c>
    </row>
    <row r="236" spans="1:10" hidden="1">
      <c r="A236" s="183" t="s">
        <v>537</v>
      </c>
      <c r="B236" s="183" t="s">
        <v>351</v>
      </c>
      <c r="C236" s="183" t="s">
        <v>4787</v>
      </c>
      <c r="D236" s="183">
        <v>11</v>
      </c>
      <c r="E236" s="129" t="s">
        <v>4787</v>
      </c>
      <c r="F236" s="183" t="s">
        <v>4911</v>
      </c>
      <c r="G236" s="89">
        <v>43070</v>
      </c>
      <c r="H236" s="80">
        <v>43087</v>
      </c>
      <c r="I236" s="80">
        <v>43105</v>
      </c>
      <c r="J236" s="129" t="s">
        <v>4901</v>
      </c>
    </row>
    <row r="237" spans="1:10" ht="12" hidden="1">
      <c r="A237" s="183" t="s">
        <v>538</v>
      </c>
      <c r="B237" s="183" t="s">
        <v>351</v>
      </c>
      <c r="C237" s="183" t="s">
        <v>4788</v>
      </c>
      <c r="D237" s="183">
        <v>11</v>
      </c>
      <c r="E237" s="129" t="s">
        <v>4788</v>
      </c>
      <c r="F237" s="184" t="s">
        <v>4961</v>
      </c>
      <c r="G237" s="89">
        <v>43070</v>
      </c>
      <c r="H237" s="80">
        <v>43087</v>
      </c>
      <c r="I237" s="80">
        <v>43105</v>
      </c>
      <c r="J237" s="129" t="s">
        <v>4900</v>
      </c>
    </row>
    <row r="238" spans="1:10" ht="12" hidden="1">
      <c r="A238" s="183" t="s">
        <v>539</v>
      </c>
      <c r="B238" s="183" t="s">
        <v>351</v>
      </c>
      <c r="C238" s="183" t="s">
        <v>4788</v>
      </c>
      <c r="D238" s="183">
        <v>11</v>
      </c>
      <c r="E238" s="129" t="s">
        <v>4788</v>
      </c>
      <c r="F238" s="184" t="s">
        <v>4961</v>
      </c>
      <c r="G238" s="89">
        <v>43070</v>
      </c>
      <c r="H238" s="80">
        <v>43095</v>
      </c>
      <c r="I238" s="80">
        <v>43105</v>
      </c>
      <c r="J238" s="129" t="s">
        <v>4900</v>
      </c>
    </row>
    <row r="239" spans="1:10" hidden="1">
      <c r="A239" s="183" t="s">
        <v>540</v>
      </c>
      <c r="B239" s="183" t="s">
        <v>351</v>
      </c>
      <c r="C239" s="183" t="s">
        <v>4786</v>
      </c>
      <c r="D239" s="183">
        <v>11</v>
      </c>
      <c r="E239" s="129" t="s">
        <v>4786</v>
      </c>
      <c r="F239" s="183" t="s">
        <v>4960</v>
      </c>
      <c r="G239" s="89">
        <v>43070</v>
      </c>
      <c r="H239" s="80">
        <v>43105</v>
      </c>
      <c r="I239" s="80">
        <v>43105</v>
      </c>
      <c r="J239" s="129" t="s">
        <v>4902</v>
      </c>
    </row>
    <row r="240" spans="1:10" hidden="1">
      <c r="A240" s="183" t="s">
        <v>541</v>
      </c>
      <c r="B240" s="183" t="s">
        <v>351</v>
      </c>
      <c r="C240" s="183" t="s">
        <v>4786</v>
      </c>
      <c r="D240" s="183">
        <v>11</v>
      </c>
      <c r="E240" s="129" t="s">
        <v>4786</v>
      </c>
      <c r="F240" s="183" t="s">
        <v>4960</v>
      </c>
      <c r="G240" s="89">
        <v>43070</v>
      </c>
      <c r="H240" s="80">
        <v>43089</v>
      </c>
      <c r="I240" s="80">
        <v>43089</v>
      </c>
      <c r="J240" s="129" t="s">
        <v>4902</v>
      </c>
    </row>
    <row r="241" spans="1:10" ht="12" hidden="1">
      <c r="A241" s="183" t="s">
        <v>542</v>
      </c>
      <c r="B241" s="183" t="s">
        <v>351</v>
      </c>
      <c r="C241" s="183" t="s">
        <v>4788</v>
      </c>
      <c r="D241" s="183">
        <v>11</v>
      </c>
      <c r="E241" s="129" t="s">
        <v>4788</v>
      </c>
      <c r="F241" s="184" t="s">
        <v>4961</v>
      </c>
      <c r="G241" s="89">
        <v>43070</v>
      </c>
      <c r="H241" s="80">
        <v>43087</v>
      </c>
      <c r="I241" s="80">
        <v>43105</v>
      </c>
      <c r="J241" s="129" t="s">
        <v>4900</v>
      </c>
    </row>
    <row r="242" spans="1:10" hidden="1">
      <c r="A242" s="183" t="s">
        <v>543</v>
      </c>
      <c r="B242" s="183" t="s">
        <v>351</v>
      </c>
      <c r="C242" s="183" t="s">
        <v>4789</v>
      </c>
      <c r="D242" s="183">
        <v>11</v>
      </c>
      <c r="E242" s="129" t="s">
        <v>4789</v>
      </c>
      <c r="F242" s="183" t="s">
        <v>4914</v>
      </c>
      <c r="G242" s="89">
        <v>43070</v>
      </c>
      <c r="H242" s="80">
        <v>43095</v>
      </c>
      <c r="I242" s="80">
        <v>43102</v>
      </c>
      <c r="J242" s="129" t="s">
        <v>4888</v>
      </c>
    </row>
    <row r="243" spans="1:10" hidden="1">
      <c r="A243" s="183" t="s">
        <v>544</v>
      </c>
      <c r="B243" s="183" t="s">
        <v>351</v>
      </c>
      <c r="C243" s="183" t="s">
        <v>4789</v>
      </c>
      <c r="D243" s="183">
        <v>11</v>
      </c>
      <c r="E243" s="129" t="s">
        <v>4789</v>
      </c>
      <c r="F243" s="183" t="s">
        <v>4914</v>
      </c>
      <c r="G243" s="89">
        <v>43070</v>
      </c>
      <c r="H243" s="80">
        <v>43084</v>
      </c>
      <c r="I243" s="80">
        <v>43102</v>
      </c>
      <c r="J243" s="129" t="s">
        <v>4888</v>
      </c>
    </row>
    <row r="244" spans="1:10" hidden="1">
      <c r="A244" s="183" t="s">
        <v>545</v>
      </c>
      <c r="B244" s="183" t="s">
        <v>351</v>
      </c>
      <c r="C244" s="183" t="s">
        <v>4789</v>
      </c>
      <c r="D244" s="183">
        <v>11</v>
      </c>
      <c r="E244" s="129" t="s">
        <v>4789</v>
      </c>
      <c r="F244" s="183" t="s">
        <v>4914</v>
      </c>
      <c r="G244" s="89">
        <v>43070</v>
      </c>
      <c r="H244" s="80">
        <v>43087</v>
      </c>
      <c r="I244" s="80">
        <v>43105</v>
      </c>
      <c r="J244" s="129" t="s">
        <v>4888</v>
      </c>
    </row>
    <row r="245" spans="1:10" hidden="1">
      <c r="A245" s="183" t="s">
        <v>546</v>
      </c>
      <c r="B245" s="183" t="s">
        <v>351</v>
      </c>
      <c r="C245" s="183" t="s">
        <v>4787</v>
      </c>
      <c r="D245" s="183">
        <v>11</v>
      </c>
      <c r="E245" s="129" t="s">
        <v>4787</v>
      </c>
      <c r="F245" s="183" t="s">
        <v>4911</v>
      </c>
      <c r="G245" s="89">
        <v>43070</v>
      </c>
      <c r="H245" s="80">
        <v>43081</v>
      </c>
      <c r="I245" s="80">
        <v>43089</v>
      </c>
      <c r="J245" s="129" t="s">
        <v>4901</v>
      </c>
    </row>
    <row r="246" spans="1:10" ht="12" hidden="1">
      <c r="A246" s="183" t="s">
        <v>547</v>
      </c>
      <c r="B246" s="183" t="s">
        <v>351</v>
      </c>
      <c r="C246" s="183" t="s">
        <v>4788</v>
      </c>
      <c r="D246" s="183">
        <v>11</v>
      </c>
      <c r="E246" s="129" t="s">
        <v>4788</v>
      </c>
      <c r="F246" s="184" t="s">
        <v>4961</v>
      </c>
      <c r="G246" s="89">
        <v>43070</v>
      </c>
      <c r="H246" s="80">
        <v>43096</v>
      </c>
      <c r="I246" s="80">
        <v>43105</v>
      </c>
      <c r="J246" s="129" t="s">
        <v>4900</v>
      </c>
    </row>
    <row r="247" spans="1:10" ht="12" hidden="1">
      <c r="A247" s="183" t="s">
        <v>548</v>
      </c>
      <c r="B247" s="183" t="s">
        <v>351</v>
      </c>
      <c r="C247" s="183" t="s">
        <v>4788</v>
      </c>
      <c r="D247" s="183">
        <v>11</v>
      </c>
      <c r="E247" s="129" t="s">
        <v>4788</v>
      </c>
      <c r="F247" s="184" t="s">
        <v>4961</v>
      </c>
      <c r="G247" s="89">
        <v>43070</v>
      </c>
      <c r="H247" s="80">
        <v>43095</v>
      </c>
      <c r="I247" s="80">
        <v>43105</v>
      </c>
      <c r="J247" s="129" t="s">
        <v>4900</v>
      </c>
    </row>
    <row r="248" spans="1:10" hidden="1">
      <c r="A248" s="183" t="s">
        <v>549</v>
      </c>
      <c r="B248" s="183" t="s">
        <v>351</v>
      </c>
      <c r="C248" s="183" t="s">
        <v>4789</v>
      </c>
      <c r="D248" s="183">
        <v>11</v>
      </c>
      <c r="E248" s="129" t="s">
        <v>4789</v>
      </c>
      <c r="F248" s="183" t="s">
        <v>4914</v>
      </c>
      <c r="G248" s="89">
        <v>43070</v>
      </c>
      <c r="H248" s="80">
        <v>43087</v>
      </c>
      <c r="I248" s="80">
        <v>43105</v>
      </c>
      <c r="J248" s="129" t="s">
        <v>4888</v>
      </c>
    </row>
    <row r="249" spans="1:10" ht="12" hidden="1">
      <c r="A249" s="183" t="s">
        <v>550</v>
      </c>
      <c r="B249" s="183" t="s">
        <v>351</v>
      </c>
      <c r="C249" s="183" t="s">
        <v>4788</v>
      </c>
      <c r="D249" s="183">
        <v>11</v>
      </c>
      <c r="E249" s="129" t="s">
        <v>4788</v>
      </c>
      <c r="F249" s="184" t="s">
        <v>4961</v>
      </c>
      <c r="G249" s="89">
        <v>43070</v>
      </c>
      <c r="H249" s="80">
        <v>43087</v>
      </c>
      <c r="I249" s="80">
        <v>43105</v>
      </c>
      <c r="J249" s="129" t="s">
        <v>4900</v>
      </c>
    </row>
    <row r="250" spans="1:10" hidden="1">
      <c r="A250" s="183" t="s">
        <v>551</v>
      </c>
      <c r="B250" s="183" t="s">
        <v>351</v>
      </c>
      <c r="C250" s="183" t="s">
        <v>4787</v>
      </c>
      <c r="D250" s="183">
        <v>11</v>
      </c>
      <c r="E250" s="129" t="s">
        <v>4787</v>
      </c>
      <c r="F250" s="183" t="s">
        <v>4911</v>
      </c>
      <c r="G250" s="89">
        <v>43070</v>
      </c>
      <c r="H250" s="80">
        <v>43080</v>
      </c>
      <c r="I250" s="80">
        <v>43089</v>
      </c>
      <c r="J250" s="129" t="s">
        <v>4901</v>
      </c>
    </row>
    <row r="251" spans="1:10" ht="12" hidden="1">
      <c r="A251" s="183" t="s">
        <v>552</v>
      </c>
      <c r="B251" s="183" t="s">
        <v>351</v>
      </c>
      <c r="C251" s="183" t="s">
        <v>4788</v>
      </c>
      <c r="D251" s="183">
        <v>11</v>
      </c>
      <c r="E251" s="129" t="s">
        <v>4788</v>
      </c>
      <c r="F251" s="184" t="s">
        <v>4961</v>
      </c>
      <c r="G251" s="89">
        <v>43070</v>
      </c>
      <c r="H251" s="80">
        <v>43087</v>
      </c>
      <c r="I251" s="80">
        <v>43089</v>
      </c>
      <c r="J251" s="129" t="s">
        <v>4900</v>
      </c>
    </row>
    <row r="252" spans="1:10" ht="12" hidden="1">
      <c r="A252" s="183" t="s">
        <v>553</v>
      </c>
      <c r="B252" s="183" t="s">
        <v>351</v>
      </c>
      <c r="C252" s="183" t="s">
        <v>4788</v>
      </c>
      <c r="D252" s="183">
        <v>11</v>
      </c>
      <c r="E252" s="129" t="s">
        <v>4788</v>
      </c>
      <c r="F252" s="184" t="s">
        <v>4961</v>
      </c>
      <c r="G252" s="89">
        <v>43070</v>
      </c>
      <c r="H252" s="80">
        <v>43087</v>
      </c>
      <c r="I252" s="80">
        <v>43089</v>
      </c>
      <c r="J252" s="129" t="s">
        <v>4900</v>
      </c>
    </row>
    <row r="253" spans="1:10" hidden="1">
      <c r="A253" s="183" t="s">
        <v>554</v>
      </c>
      <c r="B253" s="183" t="s">
        <v>351</v>
      </c>
      <c r="C253" s="183" t="s">
        <v>4787</v>
      </c>
      <c r="D253" s="183">
        <v>11</v>
      </c>
      <c r="E253" s="129" t="s">
        <v>4787</v>
      </c>
      <c r="F253" s="183" t="s">
        <v>4911</v>
      </c>
      <c r="G253" s="89">
        <v>43070</v>
      </c>
      <c r="H253" s="80">
        <v>43095</v>
      </c>
      <c r="I253" s="80">
        <v>43105</v>
      </c>
      <c r="J253" s="129" t="s">
        <v>4901</v>
      </c>
    </row>
    <row r="254" spans="1:10" ht="12" hidden="1">
      <c r="A254" s="183" t="s">
        <v>555</v>
      </c>
      <c r="B254" s="183" t="s">
        <v>351</v>
      </c>
      <c r="C254" s="183" t="s">
        <v>4788</v>
      </c>
      <c r="D254" s="183">
        <v>11</v>
      </c>
      <c r="E254" s="129" t="s">
        <v>4788</v>
      </c>
      <c r="F254" s="184" t="s">
        <v>4961</v>
      </c>
      <c r="G254" s="89">
        <v>43070</v>
      </c>
      <c r="H254" s="80">
        <v>43087</v>
      </c>
      <c r="I254" s="80">
        <v>43105</v>
      </c>
      <c r="J254" s="129" t="s">
        <v>4900</v>
      </c>
    </row>
    <row r="255" spans="1:10" ht="12" hidden="1">
      <c r="A255" s="183" t="s">
        <v>556</v>
      </c>
      <c r="B255" s="183" t="s">
        <v>351</v>
      </c>
      <c r="C255" s="183" t="s">
        <v>4788</v>
      </c>
      <c r="D255" s="183">
        <v>11</v>
      </c>
      <c r="E255" s="129" t="s">
        <v>4788</v>
      </c>
      <c r="F255" s="184" t="s">
        <v>4961</v>
      </c>
      <c r="G255" s="89">
        <v>43070</v>
      </c>
      <c r="H255" s="80">
        <v>43087</v>
      </c>
      <c r="I255" s="80">
        <v>43105</v>
      </c>
      <c r="J255" s="129" t="s">
        <v>4900</v>
      </c>
    </row>
    <row r="256" spans="1:10" hidden="1">
      <c r="A256" s="183" t="s">
        <v>557</v>
      </c>
      <c r="B256" s="183" t="s">
        <v>351</v>
      </c>
      <c r="C256" s="183" t="s">
        <v>4786</v>
      </c>
      <c r="D256" s="183">
        <v>11</v>
      </c>
      <c r="E256" s="129" t="s">
        <v>4786</v>
      </c>
      <c r="F256" s="183" t="s">
        <v>4960</v>
      </c>
      <c r="G256" s="89">
        <v>43070</v>
      </c>
      <c r="H256" s="80">
        <v>43087</v>
      </c>
      <c r="I256" s="80">
        <v>43089</v>
      </c>
      <c r="J256" s="129" t="s">
        <v>4902</v>
      </c>
    </row>
    <row r="257" spans="1:10" hidden="1">
      <c r="A257" s="183" t="s">
        <v>558</v>
      </c>
      <c r="B257" s="183" t="s">
        <v>351</v>
      </c>
      <c r="C257" s="183" t="s">
        <v>4786</v>
      </c>
      <c r="D257" s="183">
        <v>11</v>
      </c>
      <c r="E257" s="129" t="s">
        <v>4786</v>
      </c>
      <c r="F257" s="183" t="s">
        <v>4960</v>
      </c>
      <c r="G257" s="89">
        <v>43070</v>
      </c>
      <c r="H257" s="80">
        <v>43087</v>
      </c>
      <c r="I257" s="80">
        <v>43089</v>
      </c>
      <c r="J257" s="129" t="s">
        <v>4902</v>
      </c>
    </row>
    <row r="258" spans="1:10" ht="12" hidden="1">
      <c r="A258" s="183" t="s">
        <v>559</v>
      </c>
      <c r="B258" s="183" t="s">
        <v>351</v>
      </c>
      <c r="C258" s="183" t="s">
        <v>4788</v>
      </c>
      <c r="D258" s="183">
        <v>11</v>
      </c>
      <c r="E258" s="129" t="s">
        <v>4788</v>
      </c>
      <c r="F258" s="184" t="s">
        <v>4961</v>
      </c>
      <c r="G258" s="89">
        <v>43070</v>
      </c>
      <c r="H258" s="80">
        <v>43087</v>
      </c>
      <c r="I258" s="80">
        <v>43105</v>
      </c>
      <c r="J258" s="129" t="s">
        <v>4900</v>
      </c>
    </row>
    <row r="259" spans="1:10" ht="12" hidden="1">
      <c r="A259" s="183" t="s">
        <v>560</v>
      </c>
      <c r="B259" s="183" t="s">
        <v>351</v>
      </c>
      <c r="C259" s="183" t="s">
        <v>4788</v>
      </c>
      <c r="D259" s="183">
        <v>11</v>
      </c>
      <c r="E259" s="129" t="s">
        <v>4788</v>
      </c>
      <c r="F259" s="184" t="s">
        <v>4961</v>
      </c>
      <c r="G259" s="89">
        <v>43070</v>
      </c>
      <c r="H259" s="80">
        <v>43081</v>
      </c>
      <c r="I259" s="80">
        <v>43102</v>
      </c>
      <c r="J259" s="129" t="s">
        <v>4900</v>
      </c>
    </row>
    <row r="260" spans="1:10" hidden="1">
      <c r="A260" s="183" t="s">
        <v>561</v>
      </c>
      <c r="B260" s="183" t="s">
        <v>351</v>
      </c>
      <c r="C260" s="183" t="s">
        <v>4787</v>
      </c>
      <c r="D260" s="183">
        <v>11</v>
      </c>
      <c r="E260" s="129" t="s">
        <v>4787</v>
      </c>
      <c r="F260" s="183" t="s">
        <v>4911</v>
      </c>
      <c r="G260" s="89">
        <v>43070</v>
      </c>
      <c r="H260" s="80">
        <v>43081</v>
      </c>
      <c r="I260" s="80">
        <v>43089</v>
      </c>
      <c r="J260" s="129" t="s">
        <v>4901</v>
      </c>
    </row>
    <row r="261" spans="1:10" hidden="1">
      <c r="A261" s="183" t="s">
        <v>562</v>
      </c>
      <c r="B261" s="183" t="s">
        <v>351</v>
      </c>
      <c r="C261" s="183" t="s">
        <v>4786</v>
      </c>
      <c r="D261" s="183">
        <v>11</v>
      </c>
      <c r="E261" s="129" t="s">
        <v>4786</v>
      </c>
      <c r="F261" s="183" t="s">
        <v>4960</v>
      </c>
      <c r="G261" s="89">
        <v>43070</v>
      </c>
      <c r="H261" s="80">
        <v>43087</v>
      </c>
      <c r="I261" s="80">
        <v>43089</v>
      </c>
      <c r="J261" s="129" t="s">
        <v>4902</v>
      </c>
    </row>
    <row r="262" spans="1:10" hidden="1">
      <c r="A262" s="183" t="s">
        <v>563</v>
      </c>
      <c r="B262" s="183" t="s">
        <v>351</v>
      </c>
      <c r="C262" s="183" t="s">
        <v>4787</v>
      </c>
      <c r="D262" s="183">
        <v>11</v>
      </c>
      <c r="E262" s="129" t="s">
        <v>4787</v>
      </c>
      <c r="F262" s="183" t="s">
        <v>4911</v>
      </c>
      <c r="G262" s="89">
        <v>43070</v>
      </c>
      <c r="H262" s="80">
        <v>43081</v>
      </c>
      <c r="I262" s="80">
        <v>43089</v>
      </c>
      <c r="J262" s="129" t="s">
        <v>4901</v>
      </c>
    </row>
    <row r="263" spans="1:10" hidden="1">
      <c r="A263" s="183" t="s">
        <v>564</v>
      </c>
      <c r="B263" s="183" t="s">
        <v>351</v>
      </c>
      <c r="C263" s="183" t="s">
        <v>4787</v>
      </c>
      <c r="D263" s="183">
        <v>11</v>
      </c>
      <c r="E263" s="129" t="s">
        <v>4787</v>
      </c>
      <c r="F263" s="183" t="s">
        <v>4911</v>
      </c>
      <c r="G263" s="89">
        <v>43070</v>
      </c>
      <c r="H263" s="80">
        <v>43081</v>
      </c>
      <c r="I263" s="80">
        <v>43089</v>
      </c>
      <c r="J263" s="129" t="s">
        <v>4901</v>
      </c>
    </row>
    <row r="264" spans="1:10" hidden="1">
      <c r="A264" s="183" t="s">
        <v>565</v>
      </c>
      <c r="B264" s="183" t="s">
        <v>351</v>
      </c>
      <c r="C264" s="183" t="s">
        <v>4786</v>
      </c>
      <c r="D264" s="183">
        <v>11</v>
      </c>
      <c r="E264" s="129" t="s">
        <v>4786</v>
      </c>
      <c r="F264" s="183" t="s">
        <v>4960</v>
      </c>
      <c r="G264" s="89">
        <v>43070</v>
      </c>
      <c r="H264" s="80">
        <v>43105</v>
      </c>
      <c r="I264" s="80">
        <v>43105</v>
      </c>
      <c r="J264" s="129" t="s">
        <v>4902</v>
      </c>
    </row>
    <row r="265" spans="1:10" hidden="1">
      <c r="A265" s="183" t="s">
        <v>566</v>
      </c>
      <c r="B265" s="183" t="s">
        <v>351</v>
      </c>
      <c r="C265" s="183" t="s">
        <v>4786</v>
      </c>
      <c r="D265" s="183">
        <v>11</v>
      </c>
      <c r="E265" s="129" t="s">
        <v>4786</v>
      </c>
      <c r="F265" s="183" t="s">
        <v>4960</v>
      </c>
      <c r="G265" s="89">
        <v>43070</v>
      </c>
      <c r="H265" s="80">
        <v>43087</v>
      </c>
      <c r="I265" s="80">
        <v>43089</v>
      </c>
      <c r="J265" s="129" t="s">
        <v>4902</v>
      </c>
    </row>
    <row r="266" spans="1:10" hidden="1">
      <c r="A266" s="183" t="s">
        <v>567</v>
      </c>
      <c r="B266" s="183" t="s">
        <v>351</v>
      </c>
      <c r="C266" s="183" t="s">
        <v>4786</v>
      </c>
      <c r="D266" s="183">
        <v>11</v>
      </c>
      <c r="E266" s="129" t="s">
        <v>4786</v>
      </c>
      <c r="F266" s="183" t="s">
        <v>4960</v>
      </c>
      <c r="G266" s="89">
        <v>43070</v>
      </c>
      <c r="H266" s="80">
        <v>43105</v>
      </c>
      <c r="I266" s="80">
        <v>43105</v>
      </c>
      <c r="J266" s="129" t="s">
        <v>4902</v>
      </c>
    </row>
    <row r="267" spans="1:10" hidden="1">
      <c r="A267" s="183" t="s">
        <v>568</v>
      </c>
      <c r="B267" s="183" t="s">
        <v>351</v>
      </c>
      <c r="C267" s="183" t="s">
        <v>4786</v>
      </c>
      <c r="D267" s="183">
        <v>11</v>
      </c>
      <c r="E267" s="129" t="s">
        <v>4786</v>
      </c>
      <c r="F267" s="183" t="s">
        <v>4960</v>
      </c>
      <c r="G267" s="89">
        <v>43070</v>
      </c>
      <c r="H267" s="80">
        <v>43105</v>
      </c>
      <c r="I267" s="80">
        <v>43105</v>
      </c>
      <c r="J267" s="129" t="s">
        <v>4902</v>
      </c>
    </row>
    <row r="268" spans="1:10" ht="12" hidden="1">
      <c r="A268" s="183" t="s">
        <v>569</v>
      </c>
      <c r="B268" s="183" t="s">
        <v>351</v>
      </c>
      <c r="C268" s="183" t="s">
        <v>4788</v>
      </c>
      <c r="D268" s="183">
        <v>11</v>
      </c>
      <c r="E268" s="129" t="s">
        <v>4788</v>
      </c>
      <c r="F268" s="184" t="s">
        <v>4961</v>
      </c>
      <c r="G268" s="89">
        <v>43070</v>
      </c>
      <c r="H268" s="80">
        <v>43087</v>
      </c>
      <c r="I268" s="80">
        <v>43089</v>
      </c>
      <c r="J268" s="129" t="s">
        <v>4900</v>
      </c>
    </row>
    <row r="269" spans="1:10" ht="12" hidden="1">
      <c r="A269" s="183" t="s">
        <v>570</v>
      </c>
      <c r="B269" s="183" t="s">
        <v>351</v>
      </c>
      <c r="C269" s="183" t="s">
        <v>4788</v>
      </c>
      <c r="D269" s="183">
        <v>11</v>
      </c>
      <c r="E269" s="129" t="s">
        <v>4788</v>
      </c>
      <c r="F269" s="184" t="s">
        <v>4961</v>
      </c>
      <c r="G269" s="89">
        <v>43070</v>
      </c>
      <c r="H269" s="80">
        <v>43081</v>
      </c>
      <c r="I269" s="80">
        <v>43105</v>
      </c>
      <c r="J269" s="129" t="s">
        <v>4900</v>
      </c>
    </row>
    <row r="270" spans="1:10" ht="12" hidden="1">
      <c r="A270" s="183" t="s">
        <v>571</v>
      </c>
      <c r="B270" s="183" t="s">
        <v>351</v>
      </c>
      <c r="C270" s="183" t="s">
        <v>4788</v>
      </c>
      <c r="D270" s="183">
        <v>11</v>
      </c>
      <c r="E270" s="129" t="s">
        <v>4788</v>
      </c>
      <c r="F270" s="184" t="s">
        <v>4961</v>
      </c>
      <c r="G270" s="89">
        <v>43070</v>
      </c>
      <c r="H270" s="80">
        <v>43087</v>
      </c>
      <c r="I270" s="80">
        <v>43105</v>
      </c>
      <c r="J270" s="129" t="s">
        <v>4900</v>
      </c>
    </row>
    <row r="271" spans="1:10" ht="12" hidden="1">
      <c r="A271" s="183" t="s">
        <v>572</v>
      </c>
      <c r="B271" s="183" t="s">
        <v>351</v>
      </c>
      <c r="C271" s="183" t="s">
        <v>4788</v>
      </c>
      <c r="D271" s="183">
        <v>11</v>
      </c>
      <c r="E271" s="129" t="s">
        <v>4788</v>
      </c>
      <c r="F271" s="184" t="s">
        <v>4961</v>
      </c>
      <c r="G271" s="89">
        <v>43070</v>
      </c>
      <c r="H271" s="80">
        <v>43095</v>
      </c>
      <c r="I271" s="80">
        <v>43105</v>
      </c>
      <c r="J271" s="129" t="s">
        <v>4900</v>
      </c>
    </row>
    <row r="272" spans="1:10" hidden="1">
      <c r="A272" s="183" t="s">
        <v>573</v>
      </c>
      <c r="B272" s="183" t="s">
        <v>351</v>
      </c>
      <c r="C272" s="183" t="s">
        <v>4789</v>
      </c>
      <c r="D272" s="183">
        <v>11</v>
      </c>
      <c r="E272" s="129" t="s">
        <v>4789</v>
      </c>
      <c r="F272" s="183" t="s">
        <v>4961</v>
      </c>
      <c r="G272" s="89">
        <v>43070</v>
      </c>
      <c r="H272" s="80">
        <v>43097</v>
      </c>
      <c r="I272" s="80">
        <v>43105</v>
      </c>
      <c r="J272" s="129" t="s">
        <v>4900</v>
      </c>
    </row>
    <row r="273" spans="1:10" hidden="1">
      <c r="A273" s="183" t="s">
        <v>574</v>
      </c>
      <c r="B273" s="183" t="s">
        <v>351</v>
      </c>
      <c r="C273" s="183" t="s">
        <v>4789</v>
      </c>
      <c r="D273" s="183">
        <v>11</v>
      </c>
      <c r="E273" s="129" t="s">
        <v>4789</v>
      </c>
      <c r="F273" s="183" t="s">
        <v>4914</v>
      </c>
      <c r="G273" s="89">
        <v>43070</v>
      </c>
      <c r="H273" s="80">
        <v>43097</v>
      </c>
      <c r="I273" s="80">
        <v>43105</v>
      </c>
      <c r="J273" s="129" t="s">
        <v>4888</v>
      </c>
    </row>
    <row r="274" spans="1:10" hidden="1">
      <c r="A274" s="183" t="s">
        <v>575</v>
      </c>
      <c r="B274" s="183" t="s">
        <v>351</v>
      </c>
      <c r="C274" s="183" t="s">
        <v>4789</v>
      </c>
      <c r="D274" s="183">
        <v>11</v>
      </c>
      <c r="E274" s="129" t="s">
        <v>4789</v>
      </c>
      <c r="F274" s="183" t="s">
        <v>4961</v>
      </c>
      <c r="G274" s="89">
        <v>43070</v>
      </c>
      <c r="H274" s="80">
        <v>43097</v>
      </c>
      <c r="I274" s="80">
        <v>43105</v>
      </c>
      <c r="J274" s="183" t="s">
        <v>4900</v>
      </c>
    </row>
    <row r="275" spans="1:10" ht="12" hidden="1">
      <c r="A275" s="183" t="s">
        <v>576</v>
      </c>
      <c r="B275" s="183" t="s">
        <v>351</v>
      </c>
      <c r="C275" s="183" t="s">
        <v>4788</v>
      </c>
      <c r="D275" s="183">
        <v>11</v>
      </c>
      <c r="E275" s="129" t="s">
        <v>4788</v>
      </c>
      <c r="F275" s="184" t="s">
        <v>4961</v>
      </c>
      <c r="G275" s="89">
        <v>43070</v>
      </c>
      <c r="H275" s="80">
        <v>43087</v>
      </c>
      <c r="I275" s="80">
        <v>43105</v>
      </c>
      <c r="J275" s="129" t="s">
        <v>4900</v>
      </c>
    </row>
    <row r="276" spans="1:10" ht="12" hidden="1">
      <c r="A276" s="183" t="s">
        <v>577</v>
      </c>
      <c r="B276" s="183" t="s">
        <v>351</v>
      </c>
      <c r="C276" s="183" t="s">
        <v>4788</v>
      </c>
      <c r="D276" s="183">
        <v>11</v>
      </c>
      <c r="E276" s="129" t="s">
        <v>4788</v>
      </c>
      <c r="F276" s="184" t="s">
        <v>4961</v>
      </c>
      <c r="G276" s="89">
        <v>43070</v>
      </c>
      <c r="H276" s="80">
        <v>43097</v>
      </c>
      <c r="I276" s="80">
        <v>43105</v>
      </c>
      <c r="J276" s="183" t="s">
        <v>4900</v>
      </c>
    </row>
    <row r="277" spans="1:10" ht="12" hidden="1">
      <c r="A277" s="183" t="s">
        <v>578</v>
      </c>
      <c r="B277" s="183" t="s">
        <v>351</v>
      </c>
      <c r="C277" s="183" t="s">
        <v>4788</v>
      </c>
      <c r="D277" s="183">
        <v>11</v>
      </c>
      <c r="E277" s="129" t="s">
        <v>4788</v>
      </c>
      <c r="F277" s="184" t="s">
        <v>4961</v>
      </c>
      <c r="G277" s="89">
        <v>43070</v>
      </c>
      <c r="H277" s="80">
        <v>43095</v>
      </c>
      <c r="I277" s="80">
        <v>43105</v>
      </c>
      <c r="J277" s="129" t="s">
        <v>4900</v>
      </c>
    </row>
    <row r="278" spans="1:10" ht="12" hidden="1">
      <c r="A278" s="183" t="s">
        <v>579</v>
      </c>
      <c r="B278" s="183" t="s">
        <v>351</v>
      </c>
      <c r="C278" s="183" t="s">
        <v>4788</v>
      </c>
      <c r="D278" s="183">
        <v>11</v>
      </c>
      <c r="E278" s="129" t="s">
        <v>4788</v>
      </c>
      <c r="F278" s="184" t="s">
        <v>4961</v>
      </c>
      <c r="G278" s="89">
        <v>43070</v>
      </c>
      <c r="H278" s="80">
        <v>43087</v>
      </c>
      <c r="I278" s="80">
        <v>43089</v>
      </c>
      <c r="J278" s="129" t="s">
        <v>4900</v>
      </c>
    </row>
    <row r="279" spans="1:10" ht="12" hidden="1">
      <c r="A279" s="183" t="s">
        <v>580</v>
      </c>
      <c r="B279" s="183" t="s">
        <v>351</v>
      </c>
      <c r="C279" s="183" t="s">
        <v>4788</v>
      </c>
      <c r="D279" s="183">
        <v>11</v>
      </c>
      <c r="E279" s="129" t="s">
        <v>4788</v>
      </c>
      <c r="F279" s="184" t="s">
        <v>4961</v>
      </c>
      <c r="G279" s="89">
        <v>43070</v>
      </c>
      <c r="H279" s="80">
        <v>43080</v>
      </c>
      <c r="I279" s="80">
        <v>43089</v>
      </c>
      <c r="J279" s="129" t="s">
        <v>4900</v>
      </c>
    </row>
    <row r="280" spans="1:10" ht="12" hidden="1">
      <c r="A280" s="183" t="s">
        <v>581</v>
      </c>
      <c r="B280" s="183" t="s">
        <v>351</v>
      </c>
      <c r="C280" s="183" t="s">
        <v>4788</v>
      </c>
      <c r="D280" s="183">
        <v>11</v>
      </c>
      <c r="E280" s="129" t="s">
        <v>4788</v>
      </c>
      <c r="F280" s="184" t="s">
        <v>4961</v>
      </c>
      <c r="G280" s="89">
        <v>43070</v>
      </c>
      <c r="H280" s="80">
        <v>43087</v>
      </c>
      <c r="I280" s="80">
        <v>43089</v>
      </c>
      <c r="J280" s="129" t="s">
        <v>4900</v>
      </c>
    </row>
    <row r="281" spans="1:10" hidden="1">
      <c r="A281" s="183" t="s">
        <v>582</v>
      </c>
      <c r="B281" s="183" t="s">
        <v>370</v>
      </c>
      <c r="C281" s="183" t="s">
        <v>4786</v>
      </c>
      <c r="D281" s="183">
        <v>11</v>
      </c>
      <c r="E281" s="129" t="s">
        <v>4786</v>
      </c>
      <c r="F281" s="183" t="s">
        <v>4960</v>
      </c>
      <c r="G281" s="89">
        <v>43070</v>
      </c>
      <c r="H281" s="80">
        <v>43095</v>
      </c>
      <c r="I281" s="80">
        <v>43105</v>
      </c>
      <c r="J281" s="129" t="s">
        <v>4902</v>
      </c>
    </row>
    <row r="282" spans="1:10" hidden="1">
      <c r="A282" s="183" t="s">
        <v>583</v>
      </c>
      <c r="B282" s="183" t="s">
        <v>370</v>
      </c>
      <c r="C282" s="183" t="s">
        <v>4786</v>
      </c>
      <c r="D282" s="183">
        <v>11</v>
      </c>
      <c r="E282" s="129" t="s">
        <v>4786</v>
      </c>
      <c r="F282" s="183" t="s">
        <v>4960</v>
      </c>
      <c r="G282" s="89">
        <v>43070</v>
      </c>
      <c r="H282" s="80">
        <v>43087</v>
      </c>
      <c r="I282" s="80">
        <v>43105</v>
      </c>
      <c r="J282" s="129" t="s">
        <v>4902</v>
      </c>
    </row>
    <row r="283" spans="1:10" hidden="1">
      <c r="A283" s="183" t="s">
        <v>584</v>
      </c>
      <c r="B283" s="183" t="s">
        <v>370</v>
      </c>
      <c r="C283" s="183" t="s">
        <v>4786</v>
      </c>
      <c r="D283" s="183">
        <v>11</v>
      </c>
      <c r="E283" s="129" t="s">
        <v>4786</v>
      </c>
      <c r="F283" s="183" t="s">
        <v>4960</v>
      </c>
      <c r="G283" s="89">
        <v>43070</v>
      </c>
      <c r="H283" s="80">
        <v>43087</v>
      </c>
      <c r="I283" s="80">
        <v>43089</v>
      </c>
      <c r="J283" s="129" t="s">
        <v>4902</v>
      </c>
    </row>
    <row r="284" spans="1:10" hidden="1">
      <c r="A284" s="183" t="s">
        <v>585</v>
      </c>
      <c r="B284" s="183" t="s">
        <v>370</v>
      </c>
      <c r="C284" s="183" t="s">
        <v>4786</v>
      </c>
      <c r="D284" s="183">
        <v>11</v>
      </c>
      <c r="E284" s="129" t="s">
        <v>4786</v>
      </c>
      <c r="F284" s="183" t="s">
        <v>4960</v>
      </c>
      <c r="G284" s="89">
        <v>43070</v>
      </c>
      <c r="H284" s="80">
        <v>43105</v>
      </c>
      <c r="I284" s="80">
        <v>43105</v>
      </c>
      <c r="J284" s="129" t="s">
        <v>4902</v>
      </c>
    </row>
    <row r="285" spans="1:10" ht="12" hidden="1">
      <c r="A285" s="183" t="s">
        <v>586</v>
      </c>
      <c r="B285" s="183" t="s">
        <v>351</v>
      </c>
      <c r="C285" s="183" t="s">
        <v>4788</v>
      </c>
      <c r="D285" s="183">
        <v>11</v>
      </c>
      <c r="E285" s="129" t="s">
        <v>4788</v>
      </c>
      <c r="F285" s="184" t="s">
        <v>4961</v>
      </c>
      <c r="G285" s="89">
        <v>43070</v>
      </c>
      <c r="H285" s="80">
        <v>43087</v>
      </c>
      <c r="I285" s="80">
        <v>43089</v>
      </c>
      <c r="J285" s="129" t="s">
        <v>4900</v>
      </c>
    </row>
    <row r="286" spans="1:10" ht="12" hidden="1">
      <c r="A286" s="183" t="s">
        <v>587</v>
      </c>
      <c r="B286" s="183" t="s">
        <v>351</v>
      </c>
      <c r="C286" s="183" t="s">
        <v>4788</v>
      </c>
      <c r="D286" s="183">
        <v>11</v>
      </c>
      <c r="E286" s="129" t="s">
        <v>4788</v>
      </c>
      <c r="F286" s="184" t="s">
        <v>4961</v>
      </c>
      <c r="G286" s="89">
        <v>43070</v>
      </c>
      <c r="H286" s="80">
        <v>43081</v>
      </c>
      <c r="I286" s="80">
        <v>43089</v>
      </c>
      <c r="J286" s="129" t="s">
        <v>4900</v>
      </c>
    </row>
    <row r="287" spans="1:10" ht="12" hidden="1">
      <c r="A287" s="183" t="s">
        <v>588</v>
      </c>
      <c r="B287" s="183" t="s">
        <v>351</v>
      </c>
      <c r="C287" s="183" t="s">
        <v>4788</v>
      </c>
      <c r="D287" s="183">
        <v>11</v>
      </c>
      <c r="E287" s="129" t="s">
        <v>4788</v>
      </c>
      <c r="F287" s="184" t="s">
        <v>4961</v>
      </c>
      <c r="G287" s="89">
        <v>43070</v>
      </c>
      <c r="H287" s="80">
        <v>43081</v>
      </c>
      <c r="I287" s="80">
        <v>43089</v>
      </c>
      <c r="J287" s="129" t="s">
        <v>4900</v>
      </c>
    </row>
    <row r="288" spans="1:10" ht="12" hidden="1">
      <c r="A288" s="183" t="s">
        <v>589</v>
      </c>
      <c r="B288" s="183" t="s">
        <v>351</v>
      </c>
      <c r="C288" s="183" t="s">
        <v>4788</v>
      </c>
      <c r="D288" s="183">
        <v>11</v>
      </c>
      <c r="E288" s="129" t="s">
        <v>4788</v>
      </c>
      <c r="F288" s="184" t="s">
        <v>4961</v>
      </c>
      <c r="G288" s="89">
        <v>43070</v>
      </c>
      <c r="H288" s="80">
        <v>43081</v>
      </c>
      <c r="I288" s="80">
        <v>43089</v>
      </c>
      <c r="J288" s="129" t="s">
        <v>4900</v>
      </c>
    </row>
    <row r="289" spans="1:10" ht="12" hidden="1">
      <c r="A289" s="183" t="s">
        <v>590</v>
      </c>
      <c r="B289" s="183" t="s">
        <v>351</v>
      </c>
      <c r="C289" s="183" t="s">
        <v>4788</v>
      </c>
      <c r="D289" s="183">
        <v>11</v>
      </c>
      <c r="E289" s="129" t="s">
        <v>4788</v>
      </c>
      <c r="F289" s="184" t="s">
        <v>4961</v>
      </c>
      <c r="G289" s="89">
        <v>43070</v>
      </c>
      <c r="H289" s="80">
        <v>43087</v>
      </c>
      <c r="I289" s="80">
        <v>43089</v>
      </c>
      <c r="J289" s="129" t="s">
        <v>4900</v>
      </c>
    </row>
    <row r="290" spans="1:10" ht="12" hidden="1">
      <c r="A290" s="183" t="s">
        <v>591</v>
      </c>
      <c r="B290" s="183" t="s">
        <v>351</v>
      </c>
      <c r="C290" s="183" t="s">
        <v>4788</v>
      </c>
      <c r="D290" s="183">
        <v>11</v>
      </c>
      <c r="E290" s="129" t="s">
        <v>4788</v>
      </c>
      <c r="F290" s="184" t="s">
        <v>4961</v>
      </c>
      <c r="G290" s="89">
        <v>43070</v>
      </c>
      <c r="H290" s="80">
        <v>43087</v>
      </c>
      <c r="I290" s="80">
        <v>43089</v>
      </c>
      <c r="J290" s="129" t="s">
        <v>4900</v>
      </c>
    </row>
    <row r="291" spans="1:10" ht="12" hidden="1">
      <c r="A291" s="183" t="s">
        <v>592</v>
      </c>
      <c r="B291" s="183" t="s">
        <v>351</v>
      </c>
      <c r="C291" s="183" t="s">
        <v>4788</v>
      </c>
      <c r="D291" s="183">
        <v>11</v>
      </c>
      <c r="E291" s="129" t="s">
        <v>4788</v>
      </c>
      <c r="F291" s="184" t="s">
        <v>4961</v>
      </c>
      <c r="G291" s="89">
        <v>43070</v>
      </c>
      <c r="H291" s="80">
        <v>43087</v>
      </c>
      <c r="I291" s="80">
        <v>43089</v>
      </c>
      <c r="J291" s="129" t="s">
        <v>4900</v>
      </c>
    </row>
    <row r="292" spans="1:10" ht="12" hidden="1">
      <c r="A292" s="183" t="s">
        <v>593</v>
      </c>
      <c r="B292" s="183" t="s">
        <v>351</v>
      </c>
      <c r="C292" s="183" t="s">
        <v>4788</v>
      </c>
      <c r="D292" s="183">
        <v>11</v>
      </c>
      <c r="E292" s="129" t="s">
        <v>4788</v>
      </c>
      <c r="F292" s="184" t="s">
        <v>4961</v>
      </c>
      <c r="G292" s="89">
        <v>43070</v>
      </c>
      <c r="H292" s="80">
        <v>43081</v>
      </c>
      <c r="I292" s="80">
        <v>43089</v>
      </c>
      <c r="J292" s="129" t="s">
        <v>4900</v>
      </c>
    </row>
    <row r="293" spans="1:10" ht="12" hidden="1">
      <c r="A293" s="183" t="s">
        <v>594</v>
      </c>
      <c r="B293" s="183" t="s">
        <v>351</v>
      </c>
      <c r="C293" s="183" t="s">
        <v>4788</v>
      </c>
      <c r="D293" s="183">
        <v>11</v>
      </c>
      <c r="E293" s="129" t="s">
        <v>4788</v>
      </c>
      <c r="F293" s="184" t="s">
        <v>4961</v>
      </c>
      <c r="G293" s="89">
        <v>43070</v>
      </c>
      <c r="H293" s="80">
        <v>43087</v>
      </c>
      <c r="I293" s="80">
        <v>43089</v>
      </c>
      <c r="J293" s="129" t="s">
        <v>4900</v>
      </c>
    </row>
    <row r="294" spans="1:10" ht="12" hidden="1">
      <c r="A294" s="183" t="s">
        <v>595</v>
      </c>
      <c r="B294" s="183" t="s">
        <v>351</v>
      </c>
      <c r="C294" s="183" t="s">
        <v>4788</v>
      </c>
      <c r="D294" s="183">
        <v>11</v>
      </c>
      <c r="E294" s="129" t="s">
        <v>4788</v>
      </c>
      <c r="F294" s="184" t="s">
        <v>4961</v>
      </c>
      <c r="G294" s="89">
        <v>43070</v>
      </c>
      <c r="H294" s="80">
        <v>43087</v>
      </c>
      <c r="I294" s="80">
        <v>43089</v>
      </c>
      <c r="J294" s="129" t="s">
        <v>4900</v>
      </c>
    </row>
    <row r="295" spans="1:10" ht="12" hidden="1">
      <c r="A295" s="183" t="s">
        <v>596</v>
      </c>
      <c r="B295" s="183" t="s">
        <v>351</v>
      </c>
      <c r="C295" s="183" t="s">
        <v>4788</v>
      </c>
      <c r="D295" s="183">
        <v>11</v>
      </c>
      <c r="E295" s="129" t="s">
        <v>4788</v>
      </c>
      <c r="F295" s="184" t="s">
        <v>4961</v>
      </c>
      <c r="G295" s="89">
        <v>43070</v>
      </c>
      <c r="H295" s="80">
        <v>43081</v>
      </c>
      <c r="I295" s="80">
        <v>43089</v>
      </c>
      <c r="J295" s="129" t="s">
        <v>4900</v>
      </c>
    </row>
    <row r="296" spans="1:10" hidden="1">
      <c r="A296" s="183" t="s">
        <v>597</v>
      </c>
      <c r="B296" s="183" t="s">
        <v>371</v>
      </c>
      <c r="C296" s="183" t="s">
        <v>4787</v>
      </c>
      <c r="D296" s="183">
        <v>11</v>
      </c>
      <c r="E296" s="129" t="s">
        <v>4787</v>
      </c>
      <c r="F296" s="183" t="s">
        <v>4911</v>
      </c>
      <c r="G296" s="89">
        <v>43070</v>
      </c>
      <c r="H296" s="80">
        <v>43097</v>
      </c>
      <c r="I296" s="80">
        <v>43097</v>
      </c>
      <c r="J296" s="129" t="s">
        <v>4901</v>
      </c>
    </row>
    <row r="297" spans="1:10" ht="12" hidden="1">
      <c r="A297" s="183" t="s">
        <v>598</v>
      </c>
      <c r="B297" s="183" t="s">
        <v>351</v>
      </c>
      <c r="C297" s="183" t="s">
        <v>4788</v>
      </c>
      <c r="D297" s="183">
        <v>11</v>
      </c>
      <c r="E297" s="129" t="s">
        <v>4788</v>
      </c>
      <c r="F297" s="184" t="s">
        <v>4961</v>
      </c>
      <c r="G297" s="89">
        <v>43070</v>
      </c>
      <c r="H297" s="80">
        <v>43097</v>
      </c>
      <c r="I297" s="80">
        <v>43105</v>
      </c>
      <c r="J297" s="129" t="s">
        <v>4900</v>
      </c>
    </row>
    <row r="298" spans="1:10" ht="12" hidden="1">
      <c r="A298" s="183" t="s">
        <v>599</v>
      </c>
      <c r="B298" s="183" t="s">
        <v>351</v>
      </c>
      <c r="C298" s="183" t="s">
        <v>4788</v>
      </c>
      <c r="D298" s="183">
        <v>11</v>
      </c>
      <c r="E298" s="129" t="s">
        <v>4788</v>
      </c>
      <c r="F298" s="184" t="s">
        <v>4961</v>
      </c>
      <c r="G298" s="89">
        <v>43070</v>
      </c>
      <c r="H298" s="80">
        <v>43104</v>
      </c>
      <c r="I298" s="80">
        <v>43105</v>
      </c>
      <c r="J298" s="129" t="s">
        <v>4900</v>
      </c>
    </row>
    <row r="299" spans="1:10" ht="12" hidden="1">
      <c r="A299" s="183" t="s">
        <v>600</v>
      </c>
      <c r="B299" s="183" t="s">
        <v>351</v>
      </c>
      <c r="C299" s="183" t="s">
        <v>4788</v>
      </c>
      <c r="D299" s="183">
        <v>11</v>
      </c>
      <c r="E299" s="129" t="s">
        <v>4788</v>
      </c>
      <c r="F299" s="184" t="s">
        <v>4961</v>
      </c>
      <c r="G299" s="89">
        <v>43070</v>
      </c>
      <c r="H299" s="80">
        <v>43087</v>
      </c>
      <c r="I299" s="80">
        <v>43089</v>
      </c>
      <c r="J299" s="129" t="s">
        <v>4900</v>
      </c>
    </row>
    <row r="300" spans="1:10" ht="12" hidden="1">
      <c r="A300" s="183" t="s">
        <v>601</v>
      </c>
      <c r="B300" s="183" t="s">
        <v>351</v>
      </c>
      <c r="C300" s="183" t="s">
        <v>4788</v>
      </c>
      <c r="D300" s="183">
        <v>11</v>
      </c>
      <c r="E300" s="129" t="s">
        <v>4788</v>
      </c>
      <c r="F300" s="184" t="s">
        <v>4961</v>
      </c>
      <c r="G300" s="89">
        <v>43070</v>
      </c>
      <c r="H300" s="80">
        <v>43087</v>
      </c>
      <c r="I300" s="80">
        <v>43089</v>
      </c>
      <c r="J300" s="129" t="s">
        <v>4900</v>
      </c>
    </row>
    <row r="301" spans="1:10" hidden="1">
      <c r="A301" s="183" t="s">
        <v>602</v>
      </c>
      <c r="B301" s="183" t="s">
        <v>4285</v>
      </c>
      <c r="C301" s="183" t="s">
        <v>4786</v>
      </c>
      <c r="D301" s="183">
        <v>11</v>
      </c>
      <c r="E301" s="129" t="s">
        <v>4786</v>
      </c>
      <c r="F301" s="183" t="s">
        <v>4960</v>
      </c>
      <c r="G301" s="89">
        <v>43070</v>
      </c>
      <c r="H301" s="80">
        <v>43105</v>
      </c>
      <c r="I301" s="80">
        <v>43105</v>
      </c>
      <c r="J301" s="129" t="s">
        <v>4902</v>
      </c>
    </row>
    <row r="302" spans="1:10" hidden="1">
      <c r="A302" s="183" t="s">
        <v>603</v>
      </c>
      <c r="B302" s="183" t="s">
        <v>377</v>
      </c>
      <c r="C302" s="183" t="s">
        <v>450</v>
      </c>
      <c r="D302" s="183">
        <v>13</v>
      </c>
      <c r="E302" s="129" t="s">
        <v>450</v>
      </c>
      <c r="F302" s="183" t="s">
        <v>4907</v>
      </c>
      <c r="G302" s="89">
        <v>43070</v>
      </c>
      <c r="H302" s="80">
        <v>43104</v>
      </c>
      <c r="I302" s="80">
        <v>43105</v>
      </c>
      <c r="J302" s="129" t="s">
        <v>4895</v>
      </c>
    </row>
    <row r="303" spans="1:10" hidden="1">
      <c r="A303" s="183" t="s">
        <v>604</v>
      </c>
      <c r="B303" s="183" t="s">
        <v>4286</v>
      </c>
      <c r="C303" s="183" t="s">
        <v>450</v>
      </c>
      <c r="D303" s="183">
        <v>13</v>
      </c>
      <c r="E303" s="129" t="s">
        <v>450</v>
      </c>
      <c r="F303" s="183" t="s">
        <v>4973</v>
      </c>
      <c r="G303" s="89">
        <v>43070</v>
      </c>
      <c r="H303" s="80">
        <v>43104</v>
      </c>
      <c r="I303" s="80">
        <v>43105</v>
      </c>
      <c r="J303" s="129" t="s">
        <v>4895</v>
      </c>
    </row>
    <row r="304" spans="1:10" hidden="1">
      <c r="A304" s="183" t="s">
        <v>605</v>
      </c>
      <c r="B304" s="183" t="s">
        <v>4287</v>
      </c>
      <c r="C304" s="183" t="s">
        <v>450</v>
      </c>
      <c r="D304" s="183">
        <v>13</v>
      </c>
      <c r="E304" s="129" t="s">
        <v>450</v>
      </c>
      <c r="F304" s="183" t="s">
        <v>4970</v>
      </c>
      <c r="G304" s="89">
        <v>43070</v>
      </c>
      <c r="H304" s="80">
        <v>43104</v>
      </c>
      <c r="I304" s="80">
        <v>43105</v>
      </c>
      <c r="J304" s="129" t="s">
        <v>4895</v>
      </c>
    </row>
    <row r="305" spans="1:10" hidden="1">
      <c r="A305" s="183" t="s">
        <v>606</v>
      </c>
      <c r="B305" s="183" t="s">
        <v>4287</v>
      </c>
      <c r="C305" s="183" t="s">
        <v>450</v>
      </c>
      <c r="D305" s="183">
        <v>13</v>
      </c>
      <c r="E305" s="129" t="s">
        <v>450</v>
      </c>
      <c r="F305" s="183" t="s">
        <v>4970</v>
      </c>
      <c r="G305" s="89">
        <v>43070</v>
      </c>
      <c r="H305" s="80">
        <v>43104</v>
      </c>
      <c r="I305" s="80">
        <v>43105</v>
      </c>
      <c r="J305" s="129" t="s">
        <v>4895</v>
      </c>
    </row>
    <row r="306" spans="1:10" hidden="1">
      <c r="A306" s="183" t="s">
        <v>607</v>
      </c>
      <c r="B306" s="183" t="s">
        <v>4287</v>
      </c>
      <c r="C306" s="183" t="s">
        <v>450</v>
      </c>
      <c r="D306" s="183">
        <v>13</v>
      </c>
      <c r="E306" s="129" t="s">
        <v>450</v>
      </c>
      <c r="F306" s="183" t="s">
        <v>4970</v>
      </c>
      <c r="G306" s="89">
        <v>43070</v>
      </c>
      <c r="H306" s="80">
        <v>43104</v>
      </c>
      <c r="I306" s="80">
        <v>43105</v>
      </c>
      <c r="J306" s="129" t="s">
        <v>4895</v>
      </c>
    </row>
    <row r="307" spans="1:10" hidden="1">
      <c r="A307" s="183" t="s">
        <v>608</v>
      </c>
      <c r="B307" s="183" t="s">
        <v>380</v>
      </c>
      <c r="C307" s="183" t="s">
        <v>450</v>
      </c>
      <c r="D307" s="183">
        <v>13</v>
      </c>
      <c r="E307" s="129" t="s">
        <v>450</v>
      </c>
      <c r="F307" s="183" t="s">
        <v>4972</v>
      </c>
      <c r="G307" s="89">
        <v>43070</v>
      </c>
      <c r="H307" s="80">
        <v>43104</v>
      </c>
      <c r="I307" s="80">
        <v>43105</v>
      </c>
      <c r="J307" s="129" t="s">
        <v>4895</v>
      </c>
    </row>
    <row r="308" spans="1:10" hidden="1">
      <c r="A308" s="183" t="s">
        <v>609</v>
      </c>
      <c r="B308" s="183" t="s">
        <v>380</v>
      </c>
      <c r="C308" s="183" t="s">
        <v>450</v>
      </c>
      <c r="D308" s="183">
        <v>13</v>
      </c>
      <c r="E308" s="129" t="s">
        <v>450</v>
      </c>
      <c r="F308" s="183" t="s">
        <v>4972</v>
      </c>
      <c r="G308" s="89">
        <v>43070</v>
      </c>
      <c r="H308" s="80">
        <v>43104</v>
      </c>
      <c r="I308" s="80">
        <v>43105</v>
      </c>
      <c r="J308" s="129" t="s">
        <v>4895</v>
      </c>
    </row>
    <row r="309" spans="1:10" hidden="1">
      <c r="A309" s="183" t="s">
        <v>610</v>
      </c>
      <c r="B309" s="183" t="s">
        <v>380</v>
      </c>
      <c r="C309" s="183" t="s">
        <v>450</v>
      </c>
      <c r="D309" s="183">
        <v>13</v>
      </c>
      <c r="E309" s="129" t="s">
        <v>450</v>
      </c>
      <c r="F309" s="183" t="s">
        <v>4972</v>
      </c>
      <c r="G309" s="89">
        <v>43070</v>
      </c>
      <c r="H309" s="80">
        <v>43104</v>
      </c>
      <c r="I309" s="80">
        <v>43105</v>
      </c>
      <c r="J309" s="129" t="s">
        <v>4895</v>
      </c>
    </row>
    <row r="310" spans="1:10">
      <c r="A310" s="183" t="s">
        <v>611</v>
      </c>
      <c r="B310" s="183" t="s">
        <v>4288</v>
      </c>
      <c r="C310" s="183" t="s">
        <v>450</v>
      </c>
      <c r="D310" s="183">
        <v>13</v>
      </c>
      <c r="E310" s="129" t="s">
        <v>450</v>
      </c>
      <c r="F310" s="183" t="s">
        <v>4907</v>
      </c>
      <c r="G310" s="89">
        <v>43070</v>
      </c>
      <c r="H310" s="80">
        <v>43104</v>
      </c>
      <c r="I310" s="80"/>
      <c r="J310" s="129" t="s">
        <v>4895</v>
      </c>
    </row>
    <row r="311" spans="1:10">
      <c r="A311" s="183" t="s">
        <v>612</v>
      </c>
      <c r="B311" s="183" t="s">
        <v>4288</v>
      </c>
      <c r="C311" s="183" t="s">
        <v>450</v>
      </c>
      <c r="D311" s="183">
        <v>13</v>
      </c>
      <c r="E311" s="129" t="s">
        <v>450</v>
      </c>
      <c r="F311" s="183" t="s">
        <v>4907</v>
      </c>
      <c r="G311" s="89">
        <v>43070</v>
      </c>
      <c r="H311" s="80">
        <v>43104</v>
      </c>
      <c r="I311" s="80"/>
      <c r="J311" s="129" t="s">
        <v>4895</v>
      </c>
    </row>
    <row r="312" spans="1:10" hidden="1">
      <c r="A312" s="183" t="s">
        <v>616</v>
      </c>
      <c r="B312" s="183" t="s">
        <v>452</v>
      </c>
      <c r="C312" s="183" t="s">
        <v>450</v>
      </c>
      <c r="D312" s="183">
        <v>13</v>
      </c>
      <c r="E312" s="129" t="s">
        <v>450</v>
      </c>
      <c r="F312" s="183" t="s">
        <v>4969</v>
      </c>
      <c r="G312" s="89">
        <v>43070</v>
      </c>
      <c r="H312" s="80">
        <v>43087</v>
      </c>
      <c r="I312" s="80">
        <v>43105</v>
      </c>
      <c r="J312" s="129" t="s">
        <v>4895</v>
      </c>
    </row>
    <row r="313" spans="1:10" hidden="1">
      <c r="A313" s="183" t="s">
        <v>618</v>
      </c>
      <c r="B313" s="183" t="s">
        <v>452</v>
      </c>
      <c r="C313" s="183" t="s">
        <v>450</v>
      </c>
      <c r="D313" s="183">
        <v>13</v>
      </c>
      <c r="E313" s="129" t="s">
        <v>450</v>
      </c>
      <c r="F313" s="183" t="s">
        <v>4973</v>
      </c>
      <c r="G313" s="89">
        <v>43070</v>
      </c>
      <c r="H313" s="80">
        <v>43087</v>
      </c>
      <c r="I313" s="80">
        <v>43105</v>
      </c>
      <c r="J313" s="129" t="s">
        <v>4895</v>
      </c>
    </row>
    <row r="314" spans="1:10" hidden="1">
      <c r="A314" s="183" t="s">
        <v>620</v>
      </c>
      <c r="B314" s="183" t="s">
        <v>452</v>
      </c>
      <c r="C314" s="183" t="s">
        <v>450</v>
      </c>
      <c r="D314" s="183">
        <v>13</v>
      </c>
      <c r="E314" s="129" t="s">
        <v>450</v>
      </c>
      <c r="F314" s="183" t="s">
        <v>4972</v>
      </c>
      <c r="G314" s="89">
        <v>43070</v>
      </c>
      <c r="H314" s="80">
        <v>43104</v>
      </c>
      <c r="I314" s="80">
        <v>43105</v>
      </c>
      <c r="J314" s="129" t="s">
        <v>4895</v>
      </c>
    </row>
    <row r="315" spans="1:10" hidden="1">
      <c r="A315" s="183" t="s">
        <v>622</v>
      </c>
      <c r="B315" s="183" t="s">
        <v>452</v>
      </c>
      <c r="C315" s="183" t="s">
        <v>450</v>
      </c>
      <c r="D315" s="183">
        <v>13</v>
      </c>
      <c r="E315" s="129" t="s">
        <v>450</v>
      </c>
      <c r="F315" s="183" t="s">
        <v>4907</v>
      </c>
      <c r="G315" s="89">
        <v>43070</v>
      </c>
      <c r="H315" s="80">
        <v>43104</v>
      </c>
      <c r="I315" s="80">
        <v>43105</v>
      </c>
      <c r="J315" s="129" t="s">
        <v>4895</v>
      </c>
    </row>
    <row r="316" spans="1:10" hidden="1">
      <c r="A316" s="183" t="s">
        <v>624</v>
      </c>
      <c r="B316" s="183" t="s">
        <v>452</v>
      </c>
      <c r="C316" s="183" t="s">
        <v>450</v>
      </c>
      <c r="D316" s="183">
        <v>13</v>
      </c>
      <c r="E316" s="129" t="s">
        <v>450</v>
      </c>
      <c r="F316" s="183" t="s">
        <v>4907</v>
      </c>
      <c r="G316" s="89">
        <v>43070</v>
      </c>
      <c r="H316" s="80">
        <v>43104</v>
      </c>
      <c r="I316" s="80">
        <v>43105</v>
      </c>
      <c r="J316" s="129" t="s">
        <v>4895</v>
      </c>
    </row>
    <row r="317" spans="1:10" hidden="1">
      <c r="A317" s="183" t="s">
        <v>625</v>
      </c>
      <c r="B317" s="183" t="s">
        <v>4291</v>
      </c>
      <c r="C317" s="183" t="s">
        <v>450</v>
      </c>
      <c r="D317" s="183">
        <v>13</v>
      </c>
      <c r="E317" s="129" t="s">
        <v>450</v>
      </c>
      <c r="F317" s="183" t="s">
        <v>4905</v>
      </c>
      <c r="G317" s="89">
        <v>43070</v>
      </c>
      <c r="H317" s="80">
        <v>43104</v>
      </c>
      <c r="I317" s="80">
        <v>43105</v>
      </c>
      <c r="J317" s="129" t="s">
        <v>4895</v>
      </c>
    </row>
    <row r="318" spans="1:10" hidden="1">
      <c r="A318" s="183" t="s">
        <v>626</v>
      </c>
      <c r="B318" s="183" t="s">
        <v>4291</v>
      </c>
      <c r="C318" s="183" t="s">
        <v>450</v>
      </c>
      <c r="D318" s="183">
        <v>13</v>
      </c>
      <c r="E318" s="129" t="s">
        <v>450</v>
      </c>
      <c r="F318" s="183" t="s">
        <v>4905</v>
      </c>
      <c r="G318" s="89">
        <v>43070</v>
      </c>
      <c r="H318" s="80">
        <v>43104</v>
      </c>
      <c r="I318" s="80">
        <v>43105</v>
      </c>
      <c r="J318" s="129" t="s">
        <v>4895</v>
      </c>
    </row>
    <row r="319" spans="1:10" hidden="1">
      <c r="A319" s="183" t="s">
        <v>628</v>
      </c>
      <c r="B319" s="183" t="s">
        <v>4291</v>
      </c>
      <c r="C319" s="183" t="s">
        <v>450</v>
      </c>
      <c r="D319" s="183">
        <v>13</v>
      </c>
      <c r="E319" s="129" t="s">
        <v>450</v>
      </c>
      <c r="F319" s="183" t="s">
        <v>4905</v>
      </c>
      <c r="G319" s="89">
        <v>43070</v>
      </c>
      <c r="H319" s="80">
        <v>43104</v>
      </c>
      <c r="I319" s="80">
        <v>43105</v>
      </c>
      <c r="J319" s="129" t="s">
        <v>4895</v>
      </c>
    </row>
    <row r="320" spans="1:10" hidden="1">
      <c r="A320" s="183" t="s">
        <v>629</v>
      </c>
      <c r="B320" s="183" t="s">
        <v>4291</v>
      </c>
      <c r="C320" s="183" t="s">
        <v>450</v>
      </c>
      <c r="D320" s="183">
        <v>13</v>
      </c>
      <c r="E320" s="129" t="s">
        <v>450</v>
      </c>
      <c r="F320" s="183" t="s">
        <v>4905</v>
      </c>
      <c r="G320" s="89">
        <v>43070</v>
      </c>
      <c r="H320" s="80">
        <v>43104</v>
      </c>
      <c r="I320" s="80">
        <v>43105</v>
      </c>
      <c r="J320" s="129" t="s">
        <v>4895</v>
      </c>
    </row>
    <row r="321" spans="1:10" hidden="1">
      <c r="A321" s="183" t="s">
        <v>630</v>
      </c>
      <c r="B321" s="183" t="s">
        <v>4291</v>
      </c>
      <c r="C321" s="183" t="s">
        <v>450</v>
      </c>
      <c r="D321" s="183">
        <v>13</v>
      </c>
      <c r="E321" s="129" t="s">
        <v>450</v>
      </c>
      <c r="F321" s="183" t="s">
        <v>4905</v>
      </c>
      <c r="G321" s="89">
        <v>43070</v>
      </c>
      <c r="H321" s="80">
        <v>43104</v>
      </c>
      <c r="I321" s="80">
        <v>43105</v>
      </c>
      <c r="J321" s="129" t="s">
        <v>4895</v>
      </c>
    </row>
    <row r="322" spans="1:10" hidden="1">
      <c r="A322" s="183" t="s">
        <v>631</v>
      </c>
      <c r="B322" s="183" t="s">
        <v>382</v>
      </c>
      <c r="C322" s="183" t="s">
        <v>451</v>
      </c>
      <c r="D322" s="183" t="s">
        <v>451</v>
      </c>
      <c r="E322" s="129" t="s">
        <v>451</v>
      </c>
      <c r="F322" s="183" t="s">
        <v>4956</v>
      </c>
      <c r="G322" s="89">
        <v>43070</v>
      </c>
      <c r="H322" s="80">
        <v>43084</v>
      </c>
      <c r="I322" s="80">
        <v>43103</v>
      </c>
      <c r="J322" s="129" t="s">
        <v>4889</v>
      </c>
    </row>
    <row r="323" spans="1:10" hidden="1">
      <c r="A323" s="183" t="s">
        <v>632</v>
      </c>
      <c r="B323" s="183" t="s">
        <v>383</v>
      </c>
      <c r="C323" s="183" t="s">
        <v>451</v>
      </c>
      <c r="D323" s="183" t="s">
        <v>451</v>
      </c>
      <c r="E323" s="129" t="s">
        <v>451</v>
      </c>
      <c r="F323" s="183" t="s">
        <v>4956</v>
      </c>
      <c r="G323" s="89">
        <v>43070</v>
      </c>
      <c r="H323" s="80">
        <v>43095</v>
      </c>
      <c r="I323" s="80">
        <v>43102</v>
      </c>
      <c r="J323" s="129" t="s">
        <v>4889</v>
      </c>
    </row>
    <row r="324" spans="1:10">
      <c r="A324" s="183" t="s">
        <v>633</v>
      </c>
      <c r="B324" s="183" t="s">
        <v>383</v>
      </c>
      <c r="C324" s="183" t="s">
        <v>451</v>
      </c>
      <c r="D324" s="183" t="s">
        <v>451</v>
      </c>
      <c r="E324" s="129" t="s">
        <v>451</v>
      </c>
      <c r="F324" s="183" t="s">
        <v>4956</v>
      </c>
      <c r="G324" s="89">
        <v>43070</v>
      </c>
      <c r="H324" s="80">
        <v>43104</v>
      </c>
      <c r="I324" s="80"/>
      <c r="J324" s="129" t="s">
        <v>4889</v>
      </c>
    </row>
    <row r="325" spans="1:10">
      <c r="A325" s="183" t="s">
        <v>634</v>
      </c>
      <c r="B325" s="183" t="s">
        <v>385</v>
      </c>
      <c r="C325" s="183" t="s">
        <v>451</v>
      </c>
      <c r="D325" s="183" t="s">
        <v>451</v>
      </c>
      <c r="E325" s="129" t="s">
        <v>451</v>
      </c>
      <c r="F325" s="183" t="s">
        <v>4956</v>
      </c>
      <c r="G325" s="89">
        <v>43070</v>
      </c>
      <c r="H325" s="80">
        <v>43087</v>
      </c>
      <c r="I325" s="80"/>
      <c r="J325" s="129" t="s">
        <v>4889</v>
      </c>
    </row>
    <row r="326" spans="1:10" hidden="1">
      <c r="A326" s="183" t="s">
        <v>636</v>
      </c>
      <c r="B326" s="183" t="s">
        <v>385</v>
      </c>
      <c r="C326" s="183" t="s">
        <v>451</v>
      </c>
      <c r="D326" s="183" t="s">
        <v>451</v>
      </c>
      <c r="E326" s="129" t="s">
        <v>451</v>
      </c>
      <c r="F326" s="183" t="s">
        <v>4956</v>
      </c>
      <c r="G326" s="89">
        <v>43070</v>
      </c>
      <c r="H326" s="80">
        <v>43081</v>
      </c>
      <c r="I326" s="80">
        <v>43103</v>
      </c>
      <c r="J326" s="129" t="s">
        <v>4889</v>
      </c>
    </row>
    <row r="327" spans="1:10">
      <c r="A327" s="183" t="s">
        <v>637</v>
      </c>
      <c r="B327" s="183" t="s">
        <v>385</v>
      </c>
      <c r="C327" s="183" t="s">
        <v>451</v>
      </c>
      <c r="D327" s="183" t="s">
        <v>451</v>
      </c>
      <c r="E327" s="129" t="s">
        <v>451</v>
      </c>
      <c r="F327" s="183" t="s">
        <v>4956</v>
      </c>
      <c r="G327" s="89">
        <v>43070</v>
      </c>
      <c r="H327" s="80">
        <v>43095</v>
      </c>
      <c r="I327" s="80"/>
      <c r="J327" s="129" t="s">
        <v>4889</v>
      </c>
    </row>
    <row r="328" spans="1:10">
      <c r="A328" s="183" t="s">
        <v>638</v>
      </c>
      <c r="B328" s="183" t="s">
        <v>385</v>
      </c>
      <c r="C328" s="183" t="s">
        <v>451</v>
      </c>
      <c r="D328" s="183" t="s">
        <v>451</v>
      </c>
      <c r="E328" s="129" t="s">
        <v>451</v>
      </c>
      <c r="F328" s="183" t="s">
        <v>4956</v>
      </c>
      <c r="G328" s="89">
        <v>43070</v>
      </c>
      <c r="H328" s="80">
        <v>43105</v>
      </c>
      <c r="I328" s="80"/>
      <c r="J328" s="129" t="s">
        <v>4889</v>
      </c>
    </row>
    <row r="329" spans="1:10" hidden="1">
      <c r="A329" s="183" t="s">
        <v>640</v>
      </c>
      <c r="B329" s="183" t="s">
        <v>385</v>
      </c>
      <c r="C329" s="183" t="s">
        <v>451</v>
      </c>
      <c r="D329" s="183" t="s">
        <v>451</v>
      </c>
      <c r="E329" s="129" t="s">
        <v>451</v>
      </c>
      <c r="F329" s="183" t="s">
        <v>4956</v>
      </c>
      <c r="G329" s="89">
        <v>43070</v>
      </c>
      <c r="H329" s="80">
        <v>43087</v>
      </c>
      <c r="I329" s="80">
        <v>43103</v>
      </c>
      <c r="J329" s="129" t="s">
        <v>4889</v>
      </c>
    </row>
    <row r="330" spans="1:10">
      <c r="A330" s="183" t="s">
        <v>641</v>
      </c>
      <c r="B330" s="183" t="s">
        <v>4292</v>
      </c>
      <c r="C330" s="183" t="s">
        <v>451</v>
      </c>
      <c r="D330" s="183" t="s">
        <v>451</v>
      </c>
      <c r="E330" s="129" t="s">
        <v>451</v>
      </c>
      <c r="F330" s="183" t="s">
        <v>4956</v>
      </c>
      <c r="G330" s="89">
        <v>43070</v>
      </c>
      <c r="H330" s="80">
        <v>43105</v>
      </c>
      <c r="I330" s="80"/>
      <c r="J330" s="129" t="s">
        <v>4889</v>
      </c>
    </row>
    <row r="331" spans="1:10" hidden="1">
      <c r="A331" s="183" t="s">
        <v>642</v>
      </c>
      <c r="B331" s="183" t="s">
        <v>351</v>
      </c>
      <c r="C331" s="183" t="s">
        <v>4789</v>
      </c>
      <c r="D331" s="183">
        <v>11</v>
      </c>
      <c r="E331" s="129"/>
      <c r="F331" s="183"/>
      <c r="G331" s="89">
        <v>43101</v>
      </c>
      <c r="H331" s="80"/>
      <c r="I331" s="80"/>
      <c r="J331" s="129" t="s">
        <v>4888</v>
      </c>
    </row>
    <row r="332" spans="1:10" hidden="1">
      <c r="A332" s="183" t="s">
        <v>643</v>
      </c>
      <c r="B332" s="183" t="s">
        <v>351</v>
      </c>
      <c r="C332" s="183" t="s">
        <v>4789</v>
      </c>
      <c r="D332" s="183">
        <v>11</v>
      </c>
      <c r="E332" s="129"/>
      <c r="F332" s="183"/>
      <c r="G332" s="89">
        <v>43101</v>
      </c>
      <c r="H332" s="80"/>
      <c r="I332" s="80"/>
      <c r="J332" s="129" t="s">
        <v>4888</v>
      </c>
    </row>
    <row r="333" spans="1:10" hidden="1">
      <c r="A333" s="183" t="s">
        <v>644</v>
      </c>
      <c r="B333" s="183" t="s">
        <v>351</v>
      </c>
      <c r="C333" s="183" t="s">
        <v>4786</v>
      </c>
      <c r="D333" s="183">
        <v>11</v>
      </c>
      <c r="E333" s="129"/>
      <c r="F333" s="183"/>
      <c r="G333" s="89">
        <v>43101</v>
      </c>
      <c r="H333" s="80"/>
      <c r="I333" s="80"/>
      <c r="J333" s="129" t="s">
        <v>4902</v>
      </c>
    </row>
    <row r="334" spans="1:10" hidden="1">
      <c r="A334" s="183" t="s">
        <v>645</v>
      </c>
      <c r="B334" s="183" t="s">
        <v>354</v>
      </c>
      <c r="C334" s="183" t="s">
        <v>4787</v>
      </c>
      <c r="D334" s="183">
        <v>11</v>
      </c>
      <c r="E334" s="129"/>
      <c r="F334" s="183"/>
      <c r="G334" s="89">
        <v>43101</v>
      </c>
      <c r="H334" s="80"/>
      <c r="I334" s="80"/>
      <c r="J334" s="129" t="s">
        <v>4901</v>
      </c>
    </row>
    <row r="335" spans="1:10" hidden="1">
      <c r="A335" s="183" t="s">
        <v>646</v>
      </c>
      <c r="B335" s="183" t="s">
        <v>355</v>
      </c>
      <c r="C335" s="183" t="s">
        <v>4787</v>
      </c>
      <c r="D335" s="183">
        <v>11</v>
      </c>
      <c r="E335" s="129"/>
      <c r="F335" s="183"/>
      <c r="G335" s="89">
        <v>43101</v>
      </c>
      <c r="H335" s="80"/>
      <c r="I335" s="80"/>
      <c r="J335" s="129" t="s">
        <v>4901</v>
      </c>
    </row>
    <row r="336" spans="1:10" hidden="1">
      <c r="A336" s="183" t="s">
        <v>647</v>
      </c>
      <c r="B336" s="183" t="s">
        <v>4276</v>
      </c>
      <c r="C336" s="183" t="s">
        <v>4787</v>
      </c>
      <c r="D336" s="183">
        <v>11</v>
      </c>
      <c r="E336" s="129"/>
      <c r="F336" s="183"/>
      <c r="G336" s="89">
        <v>43101</v>
      </c>
      <c r="H336" s="80"/>
      <c r="I336" s="80"/>
      <c r="J336" s="129" t="s">
        <v>4901</v>
      </c>
    </row>
    <row r="337" spans="1:10" hidden="1">
      <c r="A337" s="183" t="s">
        <v>648</v>
      </c>
      <c r="B337" s="183" t="s">
        <v>4276</v>
      </c>
      <c r="C337" s="183" t="s">
        <v>4787</v>
      </c>
      <c r="D337" s="183">
        <v>11</v>
      </c>
      <c r="E337" s="129"/>
      <c r="F337" s="183"/>
      <c r="G337" s="89">
        <v>43101</v>
      </c>
      <c r="H337" s="80"/>
      <c r="I337" s="80"/>
      <c r="J337" s="129" t="s">
        <v>4901</v>
      </c>
    </row>
    <row r="338" spans="1:10" hidden="1">
      <c r="A338" s="183" t="s">
        <v>649</v>
      </c>
      <c r="B338" s="183" t="s">
        <v>4276</v>
      </c>
      <c r="C338" s="183" t="s">
        <v>4787</v>
      </c>
      <c r="D338" s="183">
        <v>11</v>
      </c>
      <c r="E338" s="129"/>
      <c r="F338" s="183"/>
      <c r="G338" s="89">
        <v>43101</v>
      </c>
      <c r="H338" s="80"/>
      <c r="I338" s="80"/>
      <c r="J338" s="129" t="s">
        <v>4901</v>
      </c>
    </row>
    <row r="339" spans="1:10" hidden="1">
      <c r="A339" s="183" t="s">
        <v>650</v>
      </c>
      <c r="B339" s="183" t="s">
        <v>4276</v>
      </c>
      <c r="C339" s="183" t="s">
        <v>4787</v>
      </c>
      <c r="D339" s="183">
        <v>11</v>
      </c>
      <c r="E339" s="129"/>
      <c r="F339" s="183"/>
      <c r="G339" s="89">
        <v>43101</v>
      </c>
      <c r="H339" s="80"/>
      <c r="I339" s="80"/>
      <c r="J339" s="129" t="s">
        <v>4901</v>
      </c>
    </row>
    <row r="340" spans="1:10" hidden="1">
      <c r="A340" s="183" t="s">
        <v>651</v>
      </c>
      <c r="B340" s="183" t="s">
        <v>4276</v>
      </c>
      <c r="C340" s="183" t="s">
        <v>4787</v>
      </c>
      <c r="D340" s="183">
        <v>11</v>
      </c>
      <c r="E340" s="129"/>
      <c r="F340" s="183"/>
      <c r="G340" s="89">
        <v>43101</v>
      </c>
      <c r="H340" s="80"/>
      <c r="I340" s="80"/>
      <c r="J340" s="129" t="s">
        <v>4901</v>
      </c>
    </row>
    <row r="341" spans="1:10" hidden="1">
      <c r="A341" s="183" t="s">
        <v>652</v>
      </c>
      <c r="B341" s="183" t="s">
        <v>356</v>
      </c>
      <c r="C341" s="183" t="s">
        <v>4789</v>
      </c>
      <c r="D341" s="183">
        <v>11</v>
      </c>
      <c r="E341" s="129"/>
      <c r="F341" s="183"/>
      <c r="G341" s="89">
        <v>43101</v>
      </c>
      <c r="H341" s="80"/>
      <c r="I341" s="80"/>
      <c r="J341" s="129" t="s">
        <v>4888</v>
      </c>
    </row>
    <row r="342" spans="1:10" hidden="1">
      <c r="A342" s="183" t="s">
        <v>653</v>
      </c>
      <c r="B342" s="183" t="s">
        <v>356</v>
      </c>
      <c r="C342" s="183" t="s">
        <v>4789</v>
      </c>
      <c r="D342" s="183">
        <v>11</v>
      </c>
      <c r="E342" s="129"/>
      <c r="F342" s="183"/>
      <c r="G342" s="89">
        <v>43101</v>
      </c>
      <c r="H342" s="80"/>
      <c r="I342" s="80"/>
      <c r="J342" s="129" t="s">
        <v>4888</v>
      </c>
    </row>
    <row r="343" spans="1:10" hidden="1">
      <c r="A343" s="183" t="s">
        <v>654</v>
      </c>
      <c r="B343" s="183" t="s">
        <v>356</v>
      </c>
      <c r="C343" s="183" t="s">
        <v>4789</v>
      </c>
      <c r="D343" s="183">
        <v>11</v>
      </c>
      <c r="E343" s="104"/>
      <c r="F343" s="104"/>
      <c r="G343" s="89">
        <v>43101</v>
      </c>
      <c r="H343" s="80"/>
      <c r="I343" s="80"/>
      <c r="J343" s="129" t="s">
        <v>4888</v>
      </c>
    </row>
    <row r="344" spans="1:10" hidden="1">
      <c r="A344" s="183" t="s">
        <v>655</v>
      </c>
      <c r="B344" s="183" t="s">
        <v>366</v>
      </c>
      <c r="C344" s="183" t="s">
        <v>4789</v>
      </c>
      <c r="D344" s="183">
        <v>11</v>
      </c>
      <c r="E344" s="104"/>
      <c r="F344" s="104"/>
      <c r="G344" s="89">
        <v>43101</v>
      </c>
      <c r="H344" s="80"/>
      <c r="I344" s="80"/>
      <c r="J344" s="129" t="s">
        <v>4888</v>
      </c>
    </row>
    <row r="345" spans="1:10" hidden="1">
      <c r="A345" s="183" t="s">
        <v>656</v>
      </c>
      <c r="B345" s="183" t="s">
        <v>357</v>
      </c>
      <c r="C345" s="183" t="s">
        <v>4788</v>
      </c>
      <c r="D345" s="183">
        <v>11</v>
      </c>
      <c r="E345" s="104"/>
      <c r="F345" s="104"/>
      <c r="G345" s="89">
        <v>43101</v>
      </c>
      <c r="H345" s="80"/>
      <c r="I345" s="80"/>
      <c r="J345" s="129" t="s">
        <v>4900</v>
      </c>
    </row>
    <row r="346" spans="1:10" hidden="1">
      <c r="A346" s="183" t="s">
        <v>657</v>
      </c>
      <c r="B346" s="183" t="s">
        <v>357</v>
      </c>
      <c r="C346" s="183" t="s">
        <v>4788</v>
      </c>
      <c r="D346" s="183">
        <v>11</v>
      </c>
      <c r="E346" s="104"/>
      <c r="F346" s="104"/>
      <c r="G346" s="89">
        <v>43101</v>
      </c>
      <c r="H346" s="80"/>
      <c r="I346" s="80"/>
      <c r="J346" s="129" t="s">
        <v>4900</v>
      </c>
    </row>
    <row r="347" spans="1:10" hidden="1">
      <c r="A347" s="183" t="s">
        <v>658</v>
      </c>
      <c r="B347" s="183" t="s">
        <v>357</v>
      </c>
      <c r="C347" s="183" t="s">
        <v>4788</v>
      </c>
      <c r="D347" s="183">
        <v>11</v>
      </c>
      <c r="E347" s="104"/>
      <c r="F347" s="104"/>
      <c r="G347" s="89">
        <v>43101</v>
      </c>
      <c r="H347" s="80"/>
      <c r="I347" s="80"/>
      <c r="J347" s="129" t="s">
        <v>4900</v>
      </c>
    </row>
    <row r="348" spans="1:10" hidden="1">
      <c r="A348" s="183" t="s">
        <v>659</v>
      </c>
      <c r="B348" s="183" t="s">
        <v>357</v>
      </c>
      <c r="C348" s="183" t="s">
        <v>4788</v>
      </c>
      <c r="D348" s="183">
        <v>11</v>
      </c>
      <c r="E348" s="104"/>
      <c r="F348" s="104"/>
      <c r="G348" s="89">
        <v>43101</v>
      </c>
      <c r="H348" s="80"/>
      <c r="I348" s="80"/>
      <c r="J348" s="129" t="s">
        <v>4900</v>
      </c>
    </row>
    <row r="349" spans="1:10" hidden="1">
      <c r="A349" s="183" t="s">
        <v>660</v>
      </c>
      <c r="B349" s="183" t="s">
        <v>357</v>
      </c>
      <c r="C349" s="183" t="s">
        <v>4788</v>
      </c>
      <c r="D349" s="183">
        <v>11</v>
      </c>
      <c r="E349" s="104"/>
      <c r="F349" s="104"/>
      <c r="G349" s="89">
        <v>43101</v>
      </c>
      <c r="H349" s="80"/>
      <c r="I349" s="80"/>
      <c r="J349" s="129" t="s">
        <v>4900</v>
      </c>
    </row>
    <row r="350" spans="1:10" hidden="1">
      <c r="A350" s="183" t="s">
        <v>661</v>
      </c>
      <c r="B350" s="183" t="s">
        <v>358</v>
      </c>
      <c r="C350" s="183" t="s">
        <v>4787</v>
      </c>
      <c r="D350" s="183">
        <v>11</v>
      </c>
      <c r="E350" s="104"/>
      <c r="F350" s="104"/>
      <c r="G350" s="89">
        <v>43101</v>
      </c>
      <c r="H350" s="80"/>
      <c r="I350" s="80"/>
      <c r="J350" s="129" t="s">
        <v>4901</v>
      </c>
    </row>
    <row r="351" spans="1:10" hidden="1">
      <c r="A351" s="183" t="s">
        <v>662</v>
      </c>
      <c r="B351" s="183" t="s">
        <v>4293</v>
      </c>
      <c r="C351" s="183" t="s">
        <v>4786</v>
      </c>
      <c r="D351" s="183">
        <v>11</v>
      </c>
      <c r="E351" s="104"/>
      <c r="F351" s="104"/>
      <c r="G351" s="89">
        <v>43101</v>
      </c>
      <c r="H351" s="80"/>
      <c r="I351" s="80"/>
      <c r="J351" s="129" t="s">
        <v>4902</v>
      </c>
    </row>
    <row r="352" spans="1:10" hidden="1">
      <c r="A352" s="183" t="s">
        <v>663</v>
      </c>
      <c r="B352" s="183" t="s">
        <v>4293</v>
      </c>
      <c r="C352" s="183" t="s">
        <v>4786</v>
      </c>
      <c r="D352" s="183">
        <v>11</v>
      </c>
      <c r="E352" s="104"/>
      <c r="F352" s="104"/>
      <c r="G352" s="89">
        <v>43101</v>
      </c>
      <c r="H352" s="80"/>
      <c r="I352" s="80"/>
      <c r="J352" s="129" t="s">
        <v>4902</v>
      </c>
    </row>
    <row r="353" spans="1:10" hidden="1">
      <c r="A353" s="183" t="s">
        <v>664</v>
      </c>
      <c r="B353" s="183" t="s">
        <v>359</v>
      </c>
      <c r="C353" s="183" t="s">
        <v>4787</v>
      </c>
      <c r="D353" s="183">
        <v>11</v>
      </c>
      <c r="E353" s="104"/>
      <c r="F353" s="104"/>
      <c r="G353" s="89">
        <v>43101</v>
      </c>
      <c r="H353" s="80"/>
      <c r="I353" s="80"/>
      <c r="J353" s="129" t="s">
        <v>4901</v>
      </c>
    </row>
    <row r="354" spans="1:10" hidden="1">
      <c r="A354" s="183" t="s">
        <v>665</v>
      </c>
      <c r="B354" s="183" t="s">
        <v>360</v>
      </c>
      <c r="C354" s="183" t="s">
        <v>4786</v>
      </c>
      <c r="D354" s="183">
        <v>11</v>
      </c>
      <c r="E354" s="104"/>
      <c r="F354" s="104"/>
      <c r="G354" s="89">
        <v>43101</v>
      </c>
      <c r="H354" s="80"/>
      <c r="I354" s="80"/>
      <c r="J354" s="129" t="s">
        <v>4902</v>
      </c>
    </row>
    <row r="355" spans="1:10" hidden="1">
      <c r="A355" s="183" t="s">
        <v>666</v>
      </c>
      <c r="B355" s="183" t="s">
        <v>360</v>
      </c>
      <c r="C355" s="183" t="s">
        <v>4786</v>
      </c>
      <c r="D355" s="183">
        <v>11</v>
      </c>
      <c r="E355" s="104"/>
      <c r="F355" s="104"/>
      <c r="G355" s="89">
        <v>43101</v>
      </c>
      <c r="H355" s="80"/>
      <c r="I355" s="80"/>
      <c r="J355" s="129" t="s">
        <v>4902</v>
      </c>
    </row>
    <row r="356" spans="1:10" hidden="1">
      <c r="A356" s="183" t="s">
        <v>667</v>
      </c>
      <c r="B356" s="183" t="s">
        <v>360</v>
      </c>
      <c r="C356" s="183" t="s">
        <v>4786</v>
      </c>
      <c r="D356" s="183">
        <v>11</v>
      </c>
      <c r="E356" s="104"/>
      <c r="F356" s="104"/>
      <c r="G356" s="89">
        <v>43101</v>
      </c>
      <c r="H356" s="80"/>
      <c r="I356" s="80"/>
      <c r="J356" s="129" t="s">
        <v>4902</v>
      </c>
    </row>
    <row r="357" spans="1:10" hidden="1">
      <c r="A357" s="183" t="s">
        <v>668</v>
      </c>
      <c r="B357" s="183" t="s">
        <v>360</v>
      </c>
      <c r="C357" s="183" t="s">
        <v>4786</v>
      </c>
      <c r="D357" s="183">
        <v>11</v>
      </c>
      <c r="E357" s="104"/>
      <c r="F357" s="104"/>
      <c r="G357" s="89">
        <v>43101</v>
      </c>
      <c r="H357" s="80"/>
      <c r="I357" s="80"/>
      <c r="J357" s="129" t="s">
        <v>4902</v>
      </c>
    </row>
    <row r="358" spans="1:10" hidden="1">
      <c r="A358" s="183" t="s">
        <v>669</v>
      </c>
      <c r="B358" s="183" t="s">
        <v>360</v>
      </c>
      <c r="C358" s="183" t="s">
        <v>4786</v>
      </c>
      <c r="D358" s="183">
        <v>11</v>
      </c>
      <c r="E358" s="104"/>
      <c r="F358" s="104"/>
      <c r="G358" s="89">
        <v>43101</v>
      </c>
      <c r="H358" s="80"/>
      <c r="I358" s="80"/>
      <c r="J358" s="129" t="s">
        <v>4902</v>
      </c>
    </row>
    <row r="359" spans="1:10" hidden="1">
      <c r="A359" s="183" t="s">
        <v>670</v>
      </c>
      <c r="B359" s="183" t="s">
        <v>360</v>
      </c>
      <c r="C359" s="183" t="s">
        <v>4786</v>
      </c>
      <c r="D359" s="183">
        <v>11</v>
      </c>
      <c r="E359" s="104"/>
      <c r="F359" s="104"/>
      <c r="G359" s="89">
        <v>43101</v>
      </c>
      <c r="H359" s="80"/>
      <c r="I359" s="80"/>
      <c r="J359" s="129" t="s">
        <v>4902</v>
      </c>
    </row>
    <row r="360" spans="1:10" hidden="1">
      <c r="A360" s="183" t="s">
        <v>671</v>
      </c>
      <c r="B360" s="183" t="s">
        <v>360</v>
      </c>
      <c r="C360" s="183" t="s">
        <v>4786</v>
      </c>
      <c r="D360" s="183">
        <v>11</v>
      </c>
      <c r="E360" s="104"/>
      <c r="F360" s="104"/>
      <c r="G360" s="89">
        <v>43101</v>
      </c>
      <c r="H360" s="80"/>
      <c r="I360" s="80"/>
      <c r="J360" s="129" t="s">
        <v>4902</v>
      </c>
    </row>
    <row r="361" spans="1:10" hidden="1">
      <c r="A361" s="183" t="s">
        <v>672</v>
      </c>
      <c r="B361" s="183" t="s">
        <v>360</v>
      </c>
      <c r="C361" s="183" t="s">
        <v>4786</v>
      </c>
      <c r="D361" s="183">
        <v>11</v>
      </c>
      <c r="E361" s="104"/>
      <c r="F361" s="104"/>
      <c r="G361" s="89">
        <v>43101</v>
      </c>
      <c r="H361" s="80"/>
      <c r="I361" s="80"/>
      <c r="J361" s="129" t="s">
        <v>4902</v>
      </c>
    </row>
    <row r="362" spans="1:10" hidden="1">
      <c r="A362" s="183" t="s">
        <v>673</v>
      </c>
      <c r="B362" s="183" t="s">
        <v>360</v>
      </c>
      <c r="C362" s="183" t="s">
        <v>4786</v>
      </c>
      <c r="D362" s="183">
        <v>11</v>
      </c>
      <c r="E362" s="104"/>
      <c r="F362" s="104"/>
      <c r="G362" s="89">
        <v>43101</v>
      </c>
      <c r="H362" s="80"/>
      <c r="I362" s="80"/>
      <c r="J362" s="129" t="s">
        <v>4902</v>
      </c>
    </row>
    <row r="363" spans="1:10" hidden="1">
      <c r="A363" s="183" t="s">
        <v>674</v>
      </c>
      <c r="B363" s="183" t="s">
        <v>360</v>
      </c>
      <c r="C363" s="183" t="s">
        <v>4786</v>
      </c>
      <c r="D363" s="183">
        <v>11</v>
      </c>
      <c r="E363" s="104"/>
      <c r="F363" s="104"/>
      <c r="G363" s="89">
        <v>43101</v>
      </c>
      <c r="H363" s="80"/>
      <c r="I363" s="80"/>
      <c r="J363" s="129" t="s">
        <v>4902</v>
      </c>
    </row>
    <row r="364" spans="1:10" hidden="1">
      <c r="A364" s="183" t="s">
        <v>675</v>
      </c>
      <c r="B364" s="183" t="s">
        <v>361</v>
      </c>
      <c r="C364" s="183" t="s">
        <v>4786</v>
      </c>
      <c r="D364" s="183">
        <v>11</v>
      </c>
      <c r="E364" s="104"/>
      <c r="F364" s="104"/>
      <c r="G364" s="89">
        <v>43101</v>
      </c>
      <c r="H364" s="80"/>
      <c r="I364" s="80"/>
      <c r="J364" s="129" t="s">
        <v>4902</v>
      </c>
    </row>
    <row r="365" spans="1:10" hidden="1">
      <c r="A365" s="183" t="s">
        <v>676</v>
      </c>
      <c r="B365" s="183" t="s">
        <v>361</v>
      </c>
      <c r="C365" s="183" t="s">
        <v>4786</v>
      </c>
      <c r="D365" s="183">
        <v>11</v>
      </c>
      <c r="E365" s="104"/>
      <c r="F365" s="104"/>
      <c r="G365" s="89">
        <v>43101</v>
      </c>
      <c r="H365" s="80"/>
      <c r="I365" s="80"/>
      <c r="J365" s="129" t="s">
        <v>4902</v>
      </c>
    </row>
    <row r="366" spans="1:10" hidden="1">
      <c r="A366" s="183" t="s">
        <v>677</v>
      </c>
      <c r="B366" s="183" t="s">
        <v>4277</v>
      </c>
      <c r="C366" s="183" t="s">
        <v>4788</v>
      </c>
      <c r="D366" s="183">
        <v>11</v>
      </c>
      <c r="E366" s="104"/>
      <c r="F366" s="104"/>
      <c r="G366" s="89">
        <v>43101</v>
      </c>
      <c r="H366" s="80"/>
      <c r="I366" s="80"/>
      <c r="J366" s="129" t="s">
        <v>4900</v>
      </c>
    </row>
    <row r="367" spans="1:10" hidden="1">
      <c r="A367" s="183" t="s">
        <v>678</v>
      </c>
      <c r="B367" s="183" t="s">
        <v>362</v>
      </c>
      <c r="C367" s="183" t="s">
        <v>4786</v>
      </c>
      <c r="D367" s="183">
        <v>11</v>
      </c>
      <c r="E367" s="104"/>
      <c r="F367" s="104"/>
      <c r="G367" s="89">
        <v>43101</v>
      </c>
      <c r="H367" s="80"/>
      <c r="I367" s="80"/>
      <c r="J367" s="129" t="s">
        <v>4902</v>
      </c>
    </row>
    <row r="368" spans="1:10" hidden="1">
      <c r="A368" s="183" t="s">
        <v>679</v>
      </c>
      <c r="B368" s="183" t="s">
        <v>362</v>
      </c>
      <c r="C368" s="183" t="s">
        <v>4786</v>
      </c>
      <c r="D368" s="183">
        <v>11</v>
      </c>
      <c r="E368" s="104"/>
      <c r="F368" s="104"/>
      <c r="G368" s="89">
        <v>43101</v>
      </c>
      <c r="H368" s="80"/>
      <c r="I368" s="80"/>
      <c r="J368" s="129" t="s">
        <v>4902</v>
      </c>
    </row>
    <row r="369" spans="1:10" hidden="1">
      <c r="A369" s="183" t="s">
        <v>680</v>
      </c>
      <c r="B369" s="183" t="s">
        <v>370</v>
      </c>
      <c r="C369" s="183" t="s">
        <v>4786</v>
      </c>
      <c r="D369" s="183">
        <v>11</v>
      </c>
      <c r="E369" s="104"/>
      <c r="F369" s="104"/>
      <c r="G369" s="89">
        <v>43101</v>
      </c>
      <c r="H369" s="80"/>
      <c r="I369" s="80"/>
      <c r="J369" s="129" t="s">
        <v>4902</v>
      </c>
    </row>
    <row r="370" spans="1:10" hidden="1">
      <c r="A370" s="183" t="s">
        <v>681</v>
      </c>
      <c r="B370" s="183" t="s">
        <v>362</v>
      </c>
      <c r="C370" s="183" t="s">
        <v>4786</v>
      </c>
      <c r="D370" s="183">
        <v>11</v>
      </c>
      <c r="E370" s="104"/>
      <c r="F370" s="104"/>
      <c r="G370" s="89">
        <v>43101</v>
      </c>
      <c r="H370" s="80"/>
      <c r="I370" s="80"/>
      <c r="J370" s="129" t="s">
        <v>4902</v>
      </c>
    </row>
    <row r="371" spans="1:10" hidden="1">
      <c r="A371" s="183" t="s">
        <v>682</v>
      </c>
      <c r="B371" s="183" t="s">
        <v>362</v>
      </c>
      <c r="C371" s="183" t="s">
        <v>4786</v>
      </c>
      <c r="D371" s="183">
        <v>11</v>
      </c>
      <c r="E371" s="104"/>
      <c r="F371" s="104"/>
      <c r="G371" s="89">
        <v>43101</v>
      </c>
      <c r="H371" s="80"/>
      <c r="I371" s="80"/>
      <c r="J371" s="129" t="s">
        <v>4902</v>
      </c>
    </row>
    <row r="372" spans="1:10" hidden="1">
      <c r="A372" s="183" t="s">
        <v>683</v>
      </c>
      <c r="B372" s="183" t="s">
        <v>362</v>
      </c>
      <c r="C372" s="183" t="s">
        <v>4786</v>
      </c>
      <c r="D372" s="183">
        <v>11</v>
      </c>
      <c r="E372" s="104"/>
      <c r="F372" s="104"/>
      <c r="G372" s="89">
        <v>43101</v>
      </c>
      <c r="H372" s="80"/>
      <c r="I372" s="80"/>
      <c r="J372" s="129" t="s">
        <v>4902</v>
      </c>
    </row>
    <row r="373" spans="1:10" hidden="1">
      <c r="A373" s="183" t="s">
        <v>684</v>
      </c>
      <c r="B373" s="183" t="s">
        <v>362</v>
      </c>
      <c r="C373" s="183" t="s">
        <v>4786</v>
      </c>
      <c r="D373" s="183">
        <v>11</v>
      </c>
      <c r="E373" s="104"/>
      <c r="F373" s="104"/>
      <c r="G373" s="89">
        <v>43101</v>
      </c>
      <c r="H373" s="80"/>
      <c r="I373" s="80"/>
      <c r="J373" s="129" t="s">
        <v>4902</v>
      </c>
    </row>
    <row r="374" spans="1:10" hidden="1">
      <c r="A374" s="183" t="s">
        <v>685</v>
      </c>
      <c r="B374" s="183" t="s">
        <v>362</v>
      </c>
      <c r="C374" s="183" t="s">
        <v>4786</v>
      </c>
      <c r="D374" s="183">
        <v>11</v>
      </c>
      <c r="E374" s="104"/>
      <c r="F374" s="104"/>
      <c r="G374" s="89">
        <v>43101</v>
      </c>
      <c r="H374" s="80"/>
      <c r="I374" s="80"/>
      <c r="J374" s="129" t="s">
        <v>4902</v>
      </c>
    </row>
    <row r="375" spans="1:10" hidden="1">
      <c r="A375" s="183" t="s">
        <v>686</v>
      </c>
      <c r="B375" s="183" t="s">
        <v>4279</v>
      </c>
      <c r="C375" s="183" t="s">
        <v>4786</v>
      </c>
      <c r="D375" s="183">
        <v>11</v>
      </c>
      <c r="E375" s="104"/>
      <c r="F375" s="104"/>
      <c r="G375" s="89">
        <v>43101</v>
      </c>
      <c r="H375" s="80"/>
      <c r="I375" s="80"/>
      <c r="J375" s="129" t="s">
        <v>4902</v>
      </c>
    </row>
    <row r="376" spans="1:10" hidden="1">
      <c r="A376" s="183" t="s">
        <v>687</v>
      </c>
      <c r="B376" s="183" t="s">
        <v>351</v>
      </c>
      <c r="C376" s="183" t="s">
        <v>4786</v>
      </c>
      <c r="D376" s="183">
        <v>11</v>
      </c>
      <c r="E376" s="104"/>
      <c r="F376" s="104"/>
      <c r="G376" s="89">
        <v>43101</v>
      </c>
      <c r="H376" s="80"/>
      <c r="I376" s="80"/>
      <c r="J376" s="129" t="s">
        <v>4902</v>
      </c>
    </row>
    <row r="377" spans="1:10" hidden="1">
      <c r="A377" s="183" t="s">
        <v>688</v>
      </c>
      <c r="B377" s="183" t="s">
        <v>351</v>
      </c>
      <c r="C377" s="183" t="s">
        <v>4786</v>
      </c>
      <c r="D377" s="183">
        <v>11</v>
      </c>
      <c r="E377" s="104"/>
      <c r="F377" s="104"/>
      <c r="G377" s="89">
        <v>43101</v>
      </c>
      <c r="H377" s="80"/>
      <c r="I377" s="80"/>
      <c r="J377" s="129" t="s">
        <v>4902</v>
      </c>
    </row>
    <row r="378" spans="1:10" hidden="1">
      <c r="A378" s="183" t="s">
        <v>689</v>
      </c>
      <c r="B378" s="183" t="s">
        <v>351</v>
      </c>
      <c r="C378" s="183" t="s">
        <v>4786</v>
      </c>
      <c r="D378" s="183">
        <v>11</v>
      </c>
      <c r="E378" s="104"/>
      <c r="F378" s="104"/>
      <c r="G378" s="89">
        <v>43101</v>
      </c>
      <c r="H378" s="80"/>
      <c r="I378" s="80"/>
      <c r="J378" s="129" t="s">
        <v>4902</v>
      </c>
    </row>
    <row r="379" spans="1:10" hidden="1">
      <c r="A379" s="183" t="s">
        <v>690</v>
      </c>
      <c r="B379" s="183" t="s">
        <v>351</v>
      </c>
      <c r="C379" s="183" t="s">
        <v>4786</v>
      </c>
      <c r="D379" s="183">
        <v>11</v>
      </c>
      <c r="E379" s="104"/>
      <c r="F379" s="104"/>
      <c r="G379" s="89">
        <v>43101</v>
      </c>
      <c r="H379" s="80"/>
      <c r="I379" s="80"/>
      <c r="J379" s="129" t="s">
        <v>4902</v>
      </c>
    </row>
    <row r="380" spans="1:10" hidden="1">
      <c r="A380" s="183" t="s">
        <v>691</v>
      </c>
      <c r="B380" s="183" t="s">
        <v>4277</v>
      </c>
      <c r="C380" s="183" t="s">
        <v>4788</v>
      </c>
      <c r="D380" s="183">
        <v>11</v>
      </c>
      <c r="E380" s="104"/>
      <c r="F380" s="104"/>
      <c r="G380" s="89">
        <v>43101</v>
      </c>
      <c r="H380" s="80"/>
      <c r="I380" s="80"/>
      <c r="J380" s="129" t="s">
        <v>4900</v>
      </c>
    </row>
    <row r="381" spans="1:10" hidden="1">
      <c r="A381" s="183" t="s">
        <v>692</v>
      </c>
      <c r="B381" s="183" t="s">
        <v>4277</v>
      </c>
      <c r="C381" s="183" t="s">
        <v>4788</v>
      </c>
      <c r="D381" s="183">
        <v>11</v>
      </c>
      <c r="E381" s="104"/>
      <c r="F381" s="104"/>
      <c r="G381" s="89">
        <v>43101</v>
      </c>
      <c r="H381" s="80"/>
      <c r="I381" s="80"/>
      <c r="J381" s="129" t="s">
        <v>4900</v>
      </c>
    </row>
    <row r="382" spans="1:10" hidden="1">
      <c r="A382" s="183" t="s">
        <v>693</v>
      </c>
      <c r="B382" s="183" t="s">
        <v>363</v>
      </c>
      <c r="C382" s="183" t="s">
        <v>4787</v>
      </c>
      <c r="D382" s="183">
        <v>11</v>
      </c>
      <c r="E382" s="104"/>
      <c r="F382" s="104"/>
      <c r="G382" s="89">
        <v>43101</v>
      </c>
      <c r="H382" s="80"/>
      <c r="I382" s="80"/>
      <c r="J382" s="129" t="s">
        <v>4901</v>
      </c>
    </row>
    <row r="383" spans="1:10" hidden="1">
      <c r="A383" s="183" t="s">
        <v>694</v>
      </c>
      <c r="B383" s="183" t="s">
        <v>364</v>
      </c>
      <c r="C383" s="183" t="s">
        <v>4787</v>
      </c>
      <c r="D383" s="183">
        <v>11</v>
      </c>
      <c r="E383" s="104"/>
      <c r="F383" s="104"/>
      <c r="G383" s="89">
        <v>43101</v>
      </c>
      <c r="H383" s="80"/>
      <c r="I383" s="80"/>
      <c r="J383" s="129" t="s">
        <v>4901</v>
      </c>
    </row>
    <row r="384" spans="1:10" hidden="1">
      <c r="A384" s="183" t="s">
        <v>695</v>
      </c>
      <c r="B384" s="183" t="s">
        <v>365</v>
      </c>
      <c r="C384" s="183" t="s">
        <v>4787</v>
      </c>
      <c r="D384" s="183">
        <v>11</v>
      </c>
      <c r="E384" s="104"/>
      <c r="F384" s="104"/>
      <c r="G384" s="89">
        <v>43101</v>
      </c>
      <c r="H384" s="80"/>
      <c r="I384" s="80"/>
      <c r="J384" s="129" t="s">
        <v>4901</v>
      </c>
    </row>
    <row r="385" spans="1:10" hidden="1">
      <c r="A385" s="183" t="s">
        <v>696</v>
      </c>
      <c r="B385" s="183" t="s">
        <v>365</v>
      </c>
      <c r="C385" s="183" t="s">
        <v>4787</v>
      </c>
      <c r="D385" s="183">
        <v>11</v>
      </c>
      <c r="E385" s="104"/>
      <c r="F385" s="104"/>
      <c r="G385" s="89">
        <v>43101</v>
      </c>
      <c r="H385" s="80"/>
      <c r="I385" s="80"/>
      <c r="J385" s="129" t="s">
        <v>4901</v>
      </c>
    </row>
    <row r="386" spans="1:10" hidden="1">
      <c r="A386" s="183" t="s">
        <v>697</v>
      </c>
      <c r="B386" s="183" t="s">
        <v>366</v>
      </c>
      <c r="C386" s="183" t="s">
        <v>4789</v>
      </c>
      <c r="D386" s="183">
        <v>11</v>
      </c>
      <c r="E386" s="104"/>
      <c r="F386" s="104"/>
      <c r="G386" s="89">
        <v>43101</v>
      </c>
      <c r="H386" s="80"/>
      <c r="I386" s="80"/>
      <c r="J386" s="129" t="s">
        <v>4888</v>
      </c>
    </row>
    <row r="387" spans="1:10" hidden="1">
      <c r="A387" s="183" t="s">
        <v>698</v>
      </c>
      <c r="B387" s="183" t="s">
        <v>366</v>
      </c>
      <c r="C387" s="183" t="s">
        <v>4789</v>
      </c>
      <c r="D387" s="183">
        <v>11</v>
      </c>
      <c r="E387" s="104"/>
      <c r="F387" s="104"/>
      <c r="G387" s="89">
        <v>43101</v>
      </c>
      <c r="H387" s="80"/>
      <c r="I387" s="80"/>
      <c r="J387" s="129" t="s">
        <v>4888</v>
      </c>
    </row>
    <row r="388" spans="1:10" hidden="1">
      <c r="A388" s="183" t="s">
        <v>699</v>
      </c>
      <c r="B388" s="183" t="s">
        <v>366</v>
      </c>
      <c r="C388" s="183" t="s">
        <v>4789</v>
      </c>
      <c r="D388" s="183">
        <v>11</v>
      </c>
      <c r="E388" s="104"/>
      <c r="F388" s="104"/>
      <c r="G388" s="89">
        <v>43101</v>
      </c>
      <c r="H388" s="80"/>
      <c r="I388" s="80"/>
      <c r="J388" s="129" t="s">
        <v>4888</v>
      </c>
    </row>
    <row r="389" spans="1:10" hidden="1">
      <c r="A389" s="183" t="s">
        <v>700</v>
      </c>
      <c r="B389" s="183" t="s">
        <v>366</v>
      </c>
      <c r="C389" s="183" t="s">
        <v>4789</v>
      </c>
      <c r="D389" s="183">
        <v>11</v>
      </c>
      <c r="E389" s="104"/>
      <c r="F389" s="104"/>
      <c r="G389" s="89">
        <v>43101</v>
      </c>
      <c r="H389" s="80"/>
      <c r="I389" s="80"/>
      <c r="J389" s="129" t="s">
        <v>4888</v>
      </c>
    </row>
    <row r="390" spans="1:10" hidden="1">
      <c r="A390" s="183" t="s">
        <v>701</v>
      </c>
      <c r="B390" s="183" t="s">
        <v>366</v>
      </c>
      <c r="C390" s="183" t="s">
        <v>4789</v>
      </c>
      <c r="D390" s="183">
        <v>11</v>
      </c>
      <c r="E390" s="104"/>
      <c r="F390" s="104"/>
      <c r="G390" s="89">
        <v>43101</v>
      </c>
      <c r="H390" s="80"/>
      <c r="I390" s="80"/>
      <c r="J390" s="129" t="s">
        <v>4888</v>
      </c>
    </row>
    <row r="391" spans="1:10" hidden="1">
      <c r="A391" s="183" t="s">
        <v>702</v>
      </c>
      <c r="B391" s="183" t="s">
        <v>4281</v>
      </c>
      <c r="C391" s="183" t="s">
        <v>4789</v>
      </c>
      <c r="D391" s="183">
        <v>11</v>
      </c>
      <c r="E391" s="104"/>
      <c r="F391" s="104"/>
      <c r="G391" s="89">
        <v>43101</v>
      </c>
      <c r="H391" s="80"/>
      <c r="I391" s="80"/>
      <c r="J391" s="129" t="s">
        <v>4888</v>
      </c>
    </row>
    <row r="392" spans="1:10" hidden="1">
      <c r="A392" s="183" t="s">
        <v>703</v>
      </c>
      <c r="B392" s="183" t="s">
        <v>366</v>
      </c>
      <c r="C392" s="183" t="s">
        <v>4789</v>
      </c>
      <c r="D392" s="183">
        <v>11</v>
      </c>
      <c r="E392" s="104"/>
      <c r="F392" s="104"/>
      <c r="G392" s="89">
        <v>43101</v>
      </c>
      <c r="H392" s="80"/>
      <c r="I392" s="80"/>
      <c r="J392" s="129" t="s">
        <v>4888</v>
      </c>
    </row>
    <row r="393" spans="1:10" hidden="1">
      <c r="A393" s="183" t="s">
        <v>704</v>
      </c>
      <c r="B393" s="183" t="s">
        <v>366</v>
      </c>
      <c r="C393" s="183" t="s">
        <v>4789</v>
      </c>
      <c r="D393" s="183">
        <v>11</v>
      </c>
      <c r="E393" s="104"/>
      <c r="F393" s="104"/>
      <c r="G393" s="89">
        <v>43101</v>
      </c>
      <c r="H393" s="80"/>
      <c r="I393" s="80"/>
      <c r="J393" s="129" t="s">
        <v>4888</v>
      </c>
    </row>
    <row r="394" spans="1:10" hidden="1">
      <c r="A394" s="183" t="s">
        <v>705</v>
      </c>
      <c r="B394" s="183" t="s">
        <v>4281</v>
      </c>
      <c r="C394" s="183" t="s">
        <v>4789</v>
      </c>
      <c r="D394" s="183">
        <v>11</v>
      </c>
      <c r="E394" s="104"/>
      <c r="F394" s="104"/>
      <c r="G394" s="89">
        <v>43101</v>
      </c>
      <c r="H394" s="80"/>
      <c r="I394" s="80"/>
      <c r="J394" s="129" t="s">
        <v>4888</v>
      </c>
    </row>
    <row r="395" spans="1:10" hidden="1">
      <c r="A395" s="183" t="s">
        <v>706</v>
      </c>
      <c r="B395" s="183" t="s">
        <v>351</v>
      </c>
      <c r="C395" s="183" t="s">
        <v>4786</v>
      </c>
      <c r="D395" s="183">
        <v>11</v>
      </c>
      <c r="E395" s="104"/>
      <c r="F395" s="104"/>
      <c r="G395" s="89">
        <v>43101</v>
      </c>
      <c r="H395" s="80"/>
      <c r="I395" s="80"/>
      <c r="J395" s="129" t="s">
        <v>4902</v>
      </c>
    </row>
    <row r="396" spans="1:10" hidden="1">
      <c r="A396" s="183" t="s">
        <v>707</v>
      </c>
      <c r="B396" s="183" t="s">
        <v>351</v>
      </c>
      <c r="C396" s="183" t="s">
        <v>4786</v>
      </c>
      <c r="D396" s="183">
        <v>11</v>
      </c>
      <c r="E396" s="104"/>
      <c r="F396" s="104"/>
      <c r="G396" s="89">
        <v>43101</v>
      </c>
      <c r="H396" s="80"/>
      <c r="I396" s="80"/>
      <c r="J396" s="129" t="s">
        <v>4902</v>
      </c>
    </row>
    <row r="397" spans="1:10" hidden="1">
      <c r="A397" s="183" t="s">
        <v>708</v>
      </c>
      <c r="B397" s="183" t="s">
        <v>367</v>
      </c>
      <c r="C397" s="183" t="s">
        <v>4787</v>
      </c>
      <c r="D397" s="183">
        <v>11</v>
      </c>
      <c r="E397" s="104"/>
      <c r="F397" s="104"/>
      <c r="G397" s="89">
        <v>43101</v>
      </c>
      <c r="H397" s="80"/>
      <c r="I397" s="80"/>
      <c r="J397" s="129" t="s">
        <v>4901</v>
      </c>
    </row>
    <row r="398" spans="1:10" hidden="1">
      <c r="A398" s="183" t="s">
        <v>709</v>
      </c>
      <c r="B398" s="183" t="s">
        <v>368</v>
      </c>
      <c r="C398" s="183" t="s">
        <v>4789</v>
      </c>
      <c r="D398" s="183">
        <v>11</v>
      </c>
      <c r="E398" s="104"/>
      <c r="F398" s="104"/>
      <c r="G398" s="89">
        <v>43101</v>
      </c>
      <c r="H398" s="80"/>
      <c r="I398" s="80"/>
      <c r="J398" s="129" t="s">
        <v>4888</v>
      </c>
    </row>
    <row r="399" spans="1:10" hidden="1">
      <c r="A399" s="183" t="s">
        <v>710</v>
      </c>
      <c r="B399" s="183" t="s">
        <v>368</v>
      </c>
      <c r="C399" s="183" t="s">
        <v>4789</v>
      </c>
      <c r="D399" s="183">
        <v>11</v>
      </c>
      <c r="E399" s="104"/>
      <c r="F399" s="104"/>
      <c r="G399" s="89">
        <v>43101</v>
      </c>
      <c r="H399" s="80"/>
      <c r="I399" s="80"/>
      <c r="J399" s="129" t="s">
        <v>4888</v>
      </c>
    </row>
    <row r="400" spans="1:10" hidden="1">
      <c r="A400" s="183" t="s">
        <v>711</v>
      </c>
      <c r="B400" s="183" t="s">
        <v>368</v>
      </c>
      <c r="C400" s="183" t="s">
        <v>4789</v>
      </c>
      <c r="D400" s="183">
        <v>11</v>
      </c>
      <c r="E400" s="104"/>
      <c r="F400" s="104"/>
      <c r="G400" s="89">
        <v>43101</v>
      </c>
      <c r="H400" s="80"/>
      <c r="I400" s="80"/>
      <c r="J400" s="129" t="s">
        <v>4888</v>
      </c>
    </row>
    <row r="401" spans="1:10" hidden="1">
      <c r="A401" s="183" t="s">
        <v>712</v>
      </c>
      <c r="B401" s="183" t="s">
        <v>368</v>
      </c>
      <c r="C401" s="183" t="s">
        <v>4789</v>
      </c>
      <c r="D401" s="183">
        <v>11</v>
      </c>
      <c r="E401" s="104"/>
      <c r="F401" s="104"/>
      <c r="G401" s="89">
        <v>43101</v>
      </c>
      <c r="H401" s="80"/>
      <c r="I401" s="80"/>
      <c r="J401" s="129" t="s">
        <v>4888</v>
      </c>
    </row>
    <row r="402" spans="1:10" hidden="1">
      <c r="A402" s="183" t="s">
        <v>713</v>
      </c>
      <c r="B402" s="183" t="s">
        <v>368</v>
      </c>
      <c r="C402" s="183" t="s">
        <v>4789</v>
      </c>
      <c r="D402" s="183">
        <v>11</v>
      </c>
      <c r="E402" s="104"/>
      <c r="F402" s="104"/>
      <c r="G402" s="89">
        <v>43101</v>
      </c>
      <c r="H402" s="80"/>
      <c r="I402" s="80"/>
      <c r="J402" s="129" t="s">
        <v>4888</v>
      </c>
    </row>
    <row r="403" spans="1:10" hidden="1">
      <c r="A403" s="183" t="s">
        <v>714</v>
      </c>
      <c r="B403" s="183" t="s">
        <v>368</v>
      </c>
      <c r="C403" s="183" t="s">
        <v>4789</v>
      </c>
      <c r="D403" s="183">
        <v>11</v>
      </c>
      <c r="E403" s="104"/>
      <c r="F403" s="104"/>
      <c r="G403" s="89">
        <v>43101</v>
      </c>
      <c r="H403" s="80"/>
      <c r="I403" s="80"/>
      <c r="J403" s="129" t="s">
        <v>4888</v>
      </c>
    </row>
    <row r="404" spans="1:10" hidden="1">
      <c r="A404" s="183" t="s">
        <v>715</v>
      </c>
      <c r="B404" s="183" t="s">
        <v>369</v>
      </c>
      <c r="C404" s="183" t="s">
        <v>4789</v>
      </c>
      <c r="D404" s="183">
        <v>11</v>
      </c>
      <c r="E404" s="104"/>
      <c r="F404" s="104"/>
      <c r="G404" s="89">
        <v>43101</v>
      </c>
      <c r="H404" s="80"/>
      <c r="I404" s="80"/>
      <c r="J404" s="129" t="s">
        <v>4888</v>
      </c>
    </row>
    <row r="405" spans="1:10" hidden="1">
      <c r="A405" s="183" t="s">
        <v>716</v>
      </c>
      <c r="B405" s="183" t="s">
        <v>369</v>
      </c>
      <c r="C405" s="183" t="s">
        <v>4789</v>
      </c>
      <c r="D405" s="183">
        <v>11</v>
      </c>
      <c r="E405" s="104"/>
      <c r="F405" s="104"/>
      <c r="G405" s="89">
        <v>43101</v>
      </c>
      <c r="H405" s="80"/>
      <c r="I405" s="80"/>
      <c r="J405" s="129" t="s">
        <v>4888</v>
      </c>
    </row>
    <row r="406" spans="1:10" hidden="1">
      <c r="A406" s="183" t="s">
        <v>717</v>
      </c>
      <c r="B406" s="183" t="s">
        <v>369</v>
      </c>
      <c r="C406" s="183" t="s">
        <v>4789</v>
      </c>
      <c r="D406" s="183">
        <v>11</v>
      </c>
      <c r="E406" s="104"/>
      <c r="F406" s="104"/>
      <c r="G406" s="89">
        <v>43101</v>
      </c>
      <c r="H406" s="80"/>
      <c r="I406" s="80"/>
      <c r="J406" s="129" t="s">
        <v>4888</v>
      </c>
    </row>
    <row r="407" spans="1:10" hidden="1">
      <c r="A407" s="183" t="s">
        <v>718</v>
      </c>
      <c r="B407" s="183" t="s">
        <v>369</v>
      </c>
      <c r="C407" s="183" t="s">
        <v>4789</v>
      </c>
      <c r="D407" s="183">
        <v>11</v>
      </c>
      <c r="E407" s="104"/>
      <c r="F407" s="104"/>
      <c r="G407" s="89">
        <v>43101</v>
      </c>
      <c r="H407" s="80"/>
      <c r="I407" s="80"/>
      <c r="J407" s="129" t="s">
        <v>4888</v>
      </c>
    </row>
    <row r="408" spans="1:10" hidden="1">
      <c r="A408" s="183" t="s">
        <v>719</v>
      </c>
      <c r="B408" s="183" t="s">
        <v>4284</v>
      </c>
      <c r="C408" s="183" t="s">
        <v>4789</v>
      </c>
      <c r="D408" s="183">
        <v>11</v>
      </c>
      <c r="E408" s="104"/>
      <c r="F408" s="104"/>
      <c r="G408" s="89">
        <v>43101</v>
      </c>
      <c r="H408" s="80"/>
      <c r="I408" s="80"/>
      <c r="J408" s="129" t="s">
        <v>4888</v>
      </c>
    </row>
    <row r="409" spans="1:10" hidden="1">
      <c r="A409" s="183" t="s">
        <v>720</v>
      </c>
      <c r="B409" s="183" t="s">
        <v>351</v>
      </c>
      <c r="C409" s="183" t="s">
        <v>4789</v>
      </c>
      <c r="D409" s="183">
        <v>11</v>
      </c>
      <c r="E409" s="104"/>
      <c r="F409" s="104"/>
      <c r="G409" s="89">
        <v>43101</v>
      </c>
      <c r="H409" s="80"/>
      <c r="I409" s="80"/>
      <c r="J409" s="129" t="s">
        <v>4888</v>
      </c>
    </row>
    <row r="410" spans="1:10" hidden="1">
      <c r="A410" s="183" t="s">
        <v>721</v>
      </c>
      <c r="B410" s="183" t="s">
        <v>368</v>
      </c>
      <c r="C410" s="183" t="s">
        <v>4787</v>
      </c>
      <c r="D410" s="183">
        <v>11</v>
      </c>
      <c r="E410" s="104"/>
      <c r="F410" s="104"/>
      <c r="G410" s="89">
        <v>43101</v>
      </c>
      <c r="H410" s="80"/>
      <c r="I410" s="80"/>
      <c r="J410" s="129" t="s">
        <v>4901</v>
      </c>
    </row>
    <row r="411" spans="1:10" hidden="1">
      <c r="A411" s="183" t="s">
        <v>722</v>
      </c>
      <c r="B411" s="183" t="s">
        <v>351</v>
      </c>
      <c r="C411" s="183" t="s">
        <v>4789</v>
      </c>
      <c r="D411" s="183">
        <v>11</v>
      </c>
      <c r="E411" s="104"/>
      <c r="F411" s="104"/>
      <c r="G411" s="89">
        <v>43101</v>
      </c>
      <c r="H411" s="80"/>
      <c r="I411" s="80"/>
      <c r="J411" s="129" t="s">
        <v>4888</v>
      </c>
    </row>
    <row r="412" spans="1:10" hidden="1">
      <c r="A412" s="183" t="s">
        <v>723</v>
      </c>
      <c r="B412" s="183" t="s">
        <v>4275</v>
      </c>
      <c r="C412" s="183" t="s">
        <v>4787</v>
      </c>
      <c r="D412" s="183">
        <v>11</v>
      </c>
      <c r="E412" s="104"/>
      <c r="F412" s="104"/>
      <c r="G412" s="89">
        <v>43101</v>
      </c>
      <c r="H412" s="80"/>
      <c r="I412" s="80"/>
      <c r="J412" s="129" t="s">
        <v>4901</v>
      </c>
    </row>
    <row r="413" spans="1:10" hidden="1">
      <c r="A413" s="183" t="s">
        <v>724</v>
      </c>
      <c r="B413" s="183" t="s">
        <v>4275</v>
      </c>
      <c r="C413" s="183" t="s">
        <v>4787</v>
      </c>
      <c r="D413" s="183">
        <v>11</v>
      </c>
      <c r="E413" s="104"/>
      <c r="F413" s="104"/>
      <c r="G413" s="89">
        <v>43101</v>
      </c>
      <c r="H413" s="80"/>
      <c r="I413" s="80"/>
      <c r="J413" s="129" t="s">
        <v>4901</v>
      </c>
    </row>
    <row r="414" spans="1:10" hidden="1">
      <c r="A414" s="183" t="s">
        <v>725</v>
      </c>
      <c r="B414" s="183" t="s">
        <v>351</v>
      </c>
      <c r="C414" s="183" t="s">
        <v>4788</v>
      </c>
      <c r="D414" s="183">
        <v>11</v>
      </c>
      <c r="E414" s="104"/>
      <c r="F414" s="104"/>
      <c r="G414" s="89">
        <v>43101</v>
      </c>
      <c r="H414" s="80"/>
      <c r="I414" s="80"/>
      <c r="J414" s="129" t="s">
        <v>4900</v>
      </c>
    </row>
    <row r="415" spans="1:10" hidden="1">
      <c r="A415" s="183" t="s">
        <v>726</v>
      </c>
      <c r="B415" s="183" t="s">
        <v>351</v>
      </c>
      <c r="C415" s="183" t="s">
        <v>4786</v>
      </c>
      <c r="D415" s="183">
        <v>11</v>
      </c>
      <c r="E415" s="104"/>
      <c r="F415" s="104"/>
      <c r="G415" s="89">
        <v>43101</v>
      </c>
      <c r="H415" s="80"/>
      <c r="I415" s="80"/>
      <c r="J415" s="129" t="s">
        <v>4902</v>
      </c>
    </row>
    <row r="416" spans="1:10" hidden="1">
      <c r="A416" s="183" t="s">
        <v>727</v>
      </c>
      <c r="B416" s="183" t="s">
        <v>351</v>
      </c>
      <c r="C416" s="183" t="s">
        <v>4788</v>
      </c>
      <c r="D416" s="183">
        <v>11</v>
      </c>
      <c r="E416" s="104"/>
      <c r="F416" s="104"/>
      <c r="G416" s="89">
        <v>43101</v>
      </c>
      <c r="H416" s="80"/>
      <c r="I416" s="80"/>
      <c r="J416" s="129" t="s">
        <v>4900</v>
      </c>
    </row>
    <row r="417" spans="1:10" hidden="1">
      <c r="A417" s="183" t="s">
        <v>728</v>
      </c>
      <c r="B417" s="183" t="s">
        <v>351</v>
      </c>
      <c r="C417" s="183" t="s">
        <v>4788</v>
      </c>
      <c r="D417" s="183">
        <v>11</v>
      </c>
      <c r="E417" s="104"/>
      <c r="F417" s="104"/>
      <c r="G417" s="89">
        <v>43101</v>
      </c>
      <c r="H417" s="80"/>
      <c r="I417" s="80"/>
      <c r="J417" s="129" t="s">
        <v>4900</v>
      </c>
    </row>
    <row r="418" spans="1:10" hidden="1">
      <c r="A418" s="183" t="s">
        <v>729</v>
      </c>
      <c r="B418" s="183" t="s">
        <v>351</v>
      </c>
      <c r="C418" s="183" t="s">
        <v>4787</v>
      </c>
      <c r="D418" s="183">
        <v>11</v>
      </c>
      <c r="E418" s="104"/>
      <c r="F418" s="104"/>
      <c r="G418" s="89">
        <v>43101</v>
      </c>
      <c r="H418" s="80"/>
      <c r="I418" s="80"/>
      <c r="J418" s="129" t="s">
        <v>4901</v>
      </c>
    </row>
    <row r="419" spans="1:10" hidden="1">
      <c r="A419" s="183" t="s">
        <v>730</v>
      </c>
      <c r="B419" s="183" t="s">
        <v>351</v>
      </c>
      <c r="C419" s="183" t="s">
        <v>4787</v>
      </c>
      <c r="D419" s="183">
        <v>11</v>
      </c>
      <c r="E419" s="104"/>
      <c r="F419" s="104"/>
      <c r="G419" s="89">
        <v>43101</v>
      </c>
      <c r="H419" s="80"/>
      <c r="I419" s="80"/>
      <c r="J419" s="129" t="s">
        <v>4901</v>
      </c>
    </row>
    <row r="420" spans="1:10" hidden="1">
      <c r="A420" s="183" t="s">
        <v>731</v>
      </c>
      <c r="B420" s="183" t="s">
        <v>351</v>
      </c>
      <c r="C420" s="183" t="s">
        <v>4788</v>
      </c>
      <c r="D420" s="183">
        <v>11</v>
      </c>
      <c r="E420" s="104"/>
      <c r="F420" s="104"/>
      <c r="G420" s="89">
        <v>43101</v>
      </c>
      <c r="H420" s="80"/>
      <c r="I420" s="80"/>
      <c r="J420" s="129" t="s">
        <v>4900</v>
      </c>
    </row>
    <row r="421" spans="1:10" hidden="1">
      <c r="A421" s="183" t="s">
        <v>732</v>
      </c>
      <c r="B421" s="183" t="s">
        <v>351</v>
      </c>
      <c r="C421" s="183" t="s">
        <v>4788</v>
      </c>
      <c r="D421" s="183">
        <v>11</v>
      </c>
      <c r="E421" s="104"/>
      <c r="F421" s="104"/>
      <c r="G421" s="89">
        <v>43101</v>
      </c>
      <c r="H421" s="80"/>
      <c r="I421" s="80"/>
      <c r="J421" s="129" t="s">
        <v>4900</v>
      </c>
    </row>
    <row r="422" spans="1:10" hidden="1">
      <c r="A422" s="183" t="s">
        <v>733</v>
      </c>
      <c r="B422" s="183" t="s">
        <v>351</v>
      </c>
      <c r="C422" s="183" t="s">
        <v>4788</v>
      </c>
      <c r="D422" s="183">
        <v>11</v>
      </c>
      <c r="E422" s="104"/>
      <c r="F422" s="104"/>
      <c r="G422" s="89">
        <v>43101</v>
      </c>
      <c r="H422" s="80"/>
      <c r="I422" s="80"/>
      <c r="J422" s="129" t="s">
        <v>4900</v>
      </c>
    </row>
    <row r="423" spans="1:10" hidden="1">
      <c r="A423" s="183" t="s">
        <v>734</v>
      </c>
      <c r="B423" s="183" t="s">
        <v>351</v>
      </c>
      <c r="C423" s="183" t="s">
        <v>4788</v>
      </c>
      <c r="D423" s="183">
        <v>11</v>
      </c>
      <c r="E423" s="104"/>
      <c r="F423" s="104"/>
      <c r="G423" s="89">
        <v>43101</v>
      </c>
      <c r="H423" s="80"/>
      <c r="I423" s="80"/>
      <c r="J423" s="129" t="s">
        <v>4900</v>
      </c>
    </row>
    <row r="424" spans="1:10" hidden="1">
      <c r="A424" s="183" t="s">
        <v>735</v>
      </c>
      <c r="B424" s="183" t="s">
        <v>351</v>
      </c>
      <c r="C424" s="183" t="s">
        <v>4788</v>
      </c>
      <c r="D424" s="183">
        <v>11</v>
      </c>
      <c r="E424" s="104"/>
      <c r="F424" s="104"/>
      <c r="G424" s="89">
        <v>43101</v>
      </c>
      <c r="H424" s="80"/>
      <c r="I424" s="80"/>
      <c r="J424" s="129" t="s">
        <v>4900</v>
      </c>
    </row>
    <row r="425" spans="1:10" hidden="1">
      <c r="A425" s="183" t="s">
        <v>736</v>
      </c>
      <c r="B425" s="183" t="s">
        <v>351</v>
      </c>
      <c r="C425" s="183" t="s">
        <v>4788</v>
      </c>
      <c r="D425" s="183">
        <v>11</v>
      </c>
      <c r="E425" s="104"/>
      <c r="F425" s="104"/>
      <c r="G425" s="89">
        <v>43101</v>
      </c>
      <c r="H425" s="80"/>
      <c r="I425" s="80"/>
      <c r="J425" s="129" t="s">
        <v>4900</v>
      </c>
    </row>
    <row r="426" spans="1:10" hidden="1">
      <c r="A426" s="183" t="s">
        <v>737</v>
      </c>
      <c r="B426" s="183" t="s">
        <v>351</v>
      </c>
      <c r="C426" s="183" t="s">
        <v>4788</v>
      </c>
      <c r="D426" s="183">
        <v>11</v>
      </c>
      <c r="E426" s="104"/>
      <c r="F426" s="104"/>
      <c r="G426" s="89">
        <v>43101</v>
      </c>
      <c r="H426" s="80"/>
      <c r="I426" s="80"/>
      <c r="J426" s="129" t="s">
        <v>4900</v>
      </c>
    </row>
    <row r="427" spans="1:10" hidden="1">
      <c r="A427" s="183" t="s">
        <v>738</v>
      </c>
      <c r="B427" s="183" t="s">
        <v>351</v>
      </c>
      <c r="C427" s="183" t="s">
        <v>4789</v>
      </c>
      <c r="D427" s="183">
        <v>11</v>
      </c>
      <c r="E427" s="104"/>
      <c r="F427" s="104"/>
      <c r="G427" s="89">
        <v>43101</v>
      </c>
      <c r="H427" s="80"/>
      <c r="I427" s="80"/>
      <c r="J427" s="129" t="s">
        <v>4888</v>
      </c>
    </row>
    <row r="428" spans="1:10" hidden="1">
      <c r="A428" s="183" t="s">
        <v>739</v>
      </c>
      <c r="B428" s="183" t="s">
        <v>351</v>
      </c>
      <c r="C428" s="183" t="s">
        <v>4789</v>
      </c>
      <c r="D428" s="183">
        <v>11</v>
      </c>
      <c r="E428" s="104"/>
      <c r="F428" s="104"/>
      <c r="G428" s="89">
        <v>43101</v>
      </c>
      <c r="H428" s="80"/>
      <c r="I428" s="80"/>
      <c r="J428" s="129" t="s">
        <v>4888</v>
      </c>
    </row>
    <row r="429" spans="1:10" hidden="1">
      <c r="A429" s="183" t="s">
        <v>740</v>
      </c>
      <c r="B429" s="183" t="s">
        <v>351</v>
      </c>
      <c r="C429" s="183" t="s">
        <v>4788</v>
      </c>
      <c r="D429" s="183">
        <v>11</v>
      </c>
      <c r="E429" s="104"/>
      <c r="F429" s="104"/>
      <c r="G429" s="89">
        <v>43101</v>
      </c>
      <c r="H429" s="80"/>
      <c r="I429" s="80"/>
      <c r="J429" s="129" t="s">
        <v>4900</v>
      </c>
    </row>
    <row r="430" spans="1:10" hidden="1">
      <c r="A430" s="183" t="s">
        <v>741</v>
      </c>
      <c r="B430" s="183" t="s">
        <v>351</v>
      </c>
      <c r="C430" s="183" t="s">
        <v>4786</v>
      </c>
      <c r="D430" s="183">
        <v>11</v>
      </c>
      <c r="E430" s="104"/>
      <c r="F430" s="104"/>
      <c r="G430" s="89">
        <v>43101</v>
      </c>
      <c r="H430" s="80"/>
      <c r="I430" s="80"/>
      <c r="J430" s="129" t="s">
        <v>4902</v>
      </c>
    </row>
    <row r="431" spans="1:10" hidden="1">
      <c r="A431" s="183" t="s">
        <v>742</v>
      </c>
      <c r="B431" s="183" t="s">
        <v>351</v>
      </c>
      <c r="C431" s="183" t="s">
        <v>4788</v>
      </c>
      <c r="D431" s="183">
        <v>11</v>
      </c>
      <c r="E431" s="104"/>
      <c r="F431" s="104"/>
      <c r="G431" s="89">
        <v>43101</v>
      </c>
      <c r="H431" s="80"/>
      <c r="I431" s="80"/>
      <c r="J431" s="129" t="s">
        <v>4900</v>
      </c>
    </row>
    <row r="432" spans="1:10" hidden="1">
      <c r="A432" s="183" t="s">
        <v>743</v>
      </c>
      <c r="B432" s="183" t="s">
        <v>351</v>
      </c>
      <c r="C432" s="183" t="s">
        <v>4789</v>
      </c>
      <c r="D432" s="183">
        <v>11</v>
      </c>
      <c r="E432" s="104"/>
      <c r="F432" s="104"/>
      <c r="G432" s="89">
        <v>43101</v>
      </c>
      <c r="H432" s="80"/>
      <c r="I432" s="80"/>
      <c r="J432" s="129" t="s">
        <v>4888</v>
      </c>
    </row>
    <row r="433" spans="1:10" hidden="1">
      <c r="A433" s="183" t="s">
        <v>744</v>
      </c>
      <c r="B433" s="183" t="s">
        <v>351</v>
      </c>
      <c r="C433" s="183" t="s">
        <v>4789</v>
      </c>
      <c r="D433" s="183">
        <v>11</v>
      </c>
      <c r="E433" s="104"/>
      <c r="F433" s="104"/>
      <c r="G433" s="89">
        <v>43101</v>
      </c>
      <c r="H433" s="80"/>
      <c r="I433" s="80"/>
      <c r="J433" s="129" t="s">
        <v>4888</v>
      </c>
    </row>
    <row r="434" spans="1:10" hidden="1">
      <c r="A434" s="183" t="s">
        <v>745</v>
      </c>
      <c r="B434" s="183" t="s">
        <v>351</v>
      </c>
      <c r="C434" s="183" t="s">
        <v>4789</v>
      </c>
      <c r="D434" s="183">
        <v>11</v>
      </c>
      <c r="E434" s="104"/>
      <c r="F434" s="104"/>
      <c r="G434" s="89">
        <v>43101</v>
      </c>
      <c r="H434" s="80"/>
      <c r="I434" s="80"/>
      <c r="J434" s="129" t="s">
        <v>4888</v>
      </c>
    </row>
    <row r="435" spans="1:10" hidden="1">
      <c r="A435" s="183" t="s">
        <v>746</v>
      </c>
      <c r="B435" s="183" t="s">
        <v>351</v>
      </c>
      <c r="C435" s="183" t="s">
        <v>4787</v>
      </c>
      <c r="D435" s="183">
        <v>11</v>
      </c>
      <c r="E435" s="104"/>
      <c r="F435" s="104"/>
      <c r="G435" s="89">
        <v>43101</v>
      </c>
      <c r="H435" s="80"/>
      <c r="I435" s="80"/>
      <c r="J435" s="129" t="s">
        <v>4901</v>
      </c>
    </row>
    <row r="436" spans="1:10" hidden="1">
      <c r="A436" s="183" t="s">
        <v>747</v>
      </c>
      <c r="B436" s="183" t="s">
        <v>351</v>
      </c>
      <c r="C436" s="183" t="s">
        <v>4787</v>
      </c>
      <c r="D436" s="183">
        <v>11</v>
      </c>
      <c r="E436" s="104"/>
      <c r="F436" s="104"/>
      <c r="G436" s="89">
        <v>43101</v>
      </c>
      <c r="H436" s="80"/>
      <c r="I436" s="80"/>
      <c r="J436" s="129" t="s">
        <v>4901</v>
      </c>
    </row>
    <row r="437" spans="1:10" hidden="1">
      <c r="A437" s="183" t="s">
        <v>748</v>
      </c>
      <c r="B437" s="183" t="s">
        <v>351</v>
      </c>
      <c r="C437" s="183" t="s">
        <v>4787</v>
      </c>
      <c r="D437" s="183">
        <v>11</v>
      </c>
      <c r="E437" s="104"/>
      <c r="F437" s="104"/>
      <c r="G437" s="89">
        <v>43101</v>
      </c>
      <c r="H437" s="80"/>
      <c r="I437" s="80"/>
      <c r="J437" s="129" t="s">
        <v>4901</v>
      </c>
    </row>
    <row r="438" spans="1:10" hidden="1">
      <c r="A438" s="183" t="s">
        <v>749</v>
      </c>
      <c r="B438" s="183" t="s">
        <v>351</v>
      </c>
      <c r="C438" s="183" t="s">
        <v>4786</v>
      </c>
      <c r="D438" s="183">
        <v>11</v>
      </c>
      <c r="E438" s="104"/>
      <c r="F438" s="104"/>
      <c r="G438" s="89">
        <v>43101</v>
      </c>
      <c r="H438" s="80"/>
      <c r="I438" s="80"/>
      <c r="J438" s="129" t="s">
        <v>4902</v>
      </c>
    </row>
    <row r="439" spans="1:10" hidden="1">
      <c r="A439" s="183" t="s">
        <v>750</v>
      </c>
      <c r="B439" s="183" t="s">
        <v>351</v>
      </c>
      <c r="C439" s="183" t="s">
        <v>4788</v>
      </c>
      <c r="D439" s="183">
        <v>11</v>
      </c>
      <c r="E439" s="104"/>
      <c r="F439" s="104"/>
      <c r="G439" s="89">
        <v>43101</v>
      </c>
      <c r="H439" s="80"/>
      <c r="I439" s="80"/>
      <c r="J439" s="129" t="s">
        <v>4900</v>
      </c>
    </row>
    <row r="440" spans="1:10" hidden="1">
      <c r="A440" s="183" t="s">
        <v>751</v>
      </c>
      <c r="B440" s="183" t="s">
        <v>351</v>
      </c>
      <c r="C440" s="183" t="s">
        <v>4788</v>
      </c>
      <c r="D440" s="183">
        <v>11</v>
      </c>
      <c r="E440" s="104"/>
      <c r="F440" s="104"/>
      <c r="G440" s="89">
        <v>43101</v>
      </c>
      <c r="H440" s="80"/>
      <c r="I440" s="80"/>
      <c r="J440" s="129" t="s">
        <v>4900</v>
      </c>
    </row>
    <row r="441" spans="1:10" hidden="1">
      <c r="A441" s="183" t="s">
        <v>752</v>
      </c>
      <c r="B441" s="183" t="s">
        <v>351</v>
      </c>
      <c r="C441" s="183" t="s">
        <v>4787</v>
      </c>
      <c r="D441" s="183">
        <v>11</v>
      </c>
      <c r="E441" s="104"/>
      <c r="F441" s="104"/>
      <c r="G441" s="89">
        <v>43101</v>
      </c>
      <c r="H441" s="80"/>
      <c r="I441" s="80"/>
      <c r="J441" s="129" t="s">
        <v>4901</v>
      </c>
    </row>
    <row r="442" spans="1:10" hidden="1">
      <c r="A442" s="183" t="s">
        <v>753</v>
      </c>
      <c r="B442" s="183" t="s">
        <v>351</v>
      </c>
      <c r="C442" s="183" t="s">
        <v>4788</v>
      </c>
      <c r="D442" s="183">
        <v>11</v>
      </c>
      <c r="E442" s="104"/>
      <c r="F442" s="104"/>
      <c r="G442" s="89">
        <v>43101</v>
      </c>
      <c r="H442" s="80"/>
      <c r="I442" s="80"/>
      <c r="J442" s="129" t="s">
        <v>4900</v>
      </c>
    </row>
    <row r="443" spans="1:10" hidden="1">
      <c r="A443" s="183" t="s">
        <v>754</v>
      </c>
      <c r="B443" s="183" t="s">
        <v>351</v>
      </c>
      <c r="C443" s="183" t="s">
        <v>4787</v>
      </c>
      <c r="D443" s="183">
        <v>11</v>
      </c>
      <c r="E443" s="104"/>
      <c r="F443" s="104"/>
      <c r="G443" s="89">
        <v>43101</v>
      </c>
      <c r="H443" s="80"/>
      <c r="I443" s="80"/>
      <c r="J443" s="129" t="s">
        <v>4901</v>
      </c>
    </row>
    <row r="444" spans="1:10" hidden="1">
      <c r="A444" s="183" t="s">
        <v>755</v>
      </c>
      <c r="B444" s="183" t="s">
        <v>351</v>
      </c>
      <c r="C444" s="183" t="s">
        <v>4787</v>
      </c>
      <c r="D444" s="183">
        <v>11</v>
      </c>
      <c r="E444" s="104"/>
      <c r="F444" s="104"/>
      <c r="G444" s="89">
        <v>43101</v>
      </c>
      <c r="H444" s="80"/>
      <c r="I444" s="80"/>
      <c r="J444" s="129" t="s">
        <v>4901</v>
      </c>
    </row>
    <row r="445" spans="1:10" hidden="1">
      <c r="A445" s="183" t="s">
        <v>756</v>
      </c>
      <c r="B445" s="183" t="s">
        <v>351</v>
      </c>
      <c r="C445" s="183" t="s">
        <v>4787</v>
      </c>
      <c r="D445" s="183">
        <v>11</v>
      </c>
      <c r="E445" s="104"/>
      <c r="F445" s="104"/>
      <c r="G445" s="89">
        <v>43101</v>
      </c>
      <c r="H445" s="80"/>
      <c r="I445" s="80"/>
      <c r="J445" s="129" t="s">
        <v>4901</v>
      </c>
    </row>
    <row r="446" spans="1:10" hidden="1">
      <c r="A446" s="183" t="s">
        <v>757</v>
      </c>
      <c r="B446" s="183" t="s">
        <v>351</v>
      </c>
      <c r="C446" s="183" t="s">
        <v>4786</v>
      </c>
      <c r="D446" s="183">
        <v>11</v>
      </c>
      <c r="E446" s="104"/>
      <c r="F446" s="104"/>
      <c r="G446" s="89">
        <v>43101</v>
      </c>
      <c r="H446" s="80"/>
      <c r="I446" s="80"/>
      <c r="J446" s="129" t="s">
        <v>4902</v>
      </c>
    </row>
    <row r="447" spans="1:10" hidden="1">
      <c r="A447" s="183" t="s">
        <v>758</v>
      </c>
      <c r="B447" s="183" t="s">
        <v>351</v>
      </c>
      <c r="C447" s="183" t="s">
        <v>4789</v>
      </c>
      <c r="D447" s="183">
        <v>11</v>
      </c>
      <c r="E447" s="104"/>
      <c r="F447" s="104"/>
      <c r="G447" s="89">
        <v>43101</v>
      </c>
      <c r="H447" s="80"/>
      <c r="I447" s="80"/>
      <c r="J447" s="129" t="s">
        <v>4888</v>
      </c>
    </row>
    <row r="448" spans="1:10" hidden="1">
      <c r="A448" s="183" t="s">
        <v>759</v>
      </c>
      <c r="B448" s="183" t="s">
        <v>351</v>
      </c>
      <c r="C448" s="183" t="s">
        <v>4787</v>
      </c>
      <c r="D448" s="183">
        <v>11</v>
      </c>
      <c r="E448" s="104"/>
      <c r="F448" s="104"/>
      <c r="G448" s="89">
        <v>43101</v>
      </c>
      <c r="H448" s="80"/>
      <c r="I448" s="80"/>
      <c r="J448" s="129" t="s">
        <v>4901</v>
      </c>
    </row>
    <row r="449" spans="1:10" hidden="1">
      <c r="A449" s="183" t="s">
        <v>760</v>
      </c>
      <c r="B449" s="183" t="s">
        <v>351</v>
      </c>
      <c r="C449" s="183" t="s">
        <v>4787</v>
      </c>
      <c r="D449" s="183">
        <v>11</v>
      </c>
      <c r="E449" s="104"/>
      <c r="F449" s="104"/>
      <c r="G449" s="89">
        <v>43101</v>
      </c>
      <c r="H449" s="80"/>
      <c r="I449" s="80"/>
      <c r="J449" s="129" t="s">
        <v>4901</v>
      </c>
    </row>
    <row r="450" spans="1:10" hidden="1">
      <c r="A450" s="183" t="s">
        <v>761</v>
      </c>
      <c r="B450" s="183" t="s">
        <v>351</v>
      </c>
      <c r="C450" s="183" t="s">
        <v>4787</v>
      </c>
      <c r="D450" s="183">
        <v>11</v>
      </c>
      <c r="E450" s="104"/>
      <c r="F450" s="104"/>
      <c r="G450" s="89">
        <v>43101</v>
      </c>
      <c r="H450" s="80"/>
      <c r="I450" s="80"/>
      <c r="J450" s="129" t="s">
        <v>4901</v>
      </c>
    </row>
    <row r="451" spans="1:10" hidden="1">
      <c r="A451" s="183" t="s">
        <v>762</v>
      </c>
      <c r="B451" s="183" t="s">
        <v>351</v>
      </c>
      <c r="C451" s="183" t="s">
        <v>4787</v>
      </c>
      <c r="D451" s="183">
        <v>11</v>
      </c>
      <c r="E451" s="104"/>
      <c r="F451" s="104"/>
      <c r="G451" s="89">
        <v>43101</v>
      </c>
      <c r="H451" s="80"/>
      <c r="I451" s="80"/>
      <c r="J451" s="129" t="s">
        <v>4901</v>
      </c>
    </row>
    <row r="452" spans="1:10" hidden="1">
      <c r="A452" s="183" t="s">
        <v>763</v>
      </c>
      <c r="B452" s="183" t="s">
        <v>351</v>
      </c>
      <c r="C452" s="183" t="s">
        <v>4787</v>
      </c>
      <c r="D452" s="183">
        <v>11</v>
      </c>
      <c r="E452" s="104"/>
      <c r="F452" s="104"/>
      <c r="G452" s="89">
        <v>43101</v>
      </c>
      <c r="H452" s="80"/>
      <c r="I452" s="80"/>
      <c r="J452" s="129" t="s">
        <v>4901</v>
      </c>
    </row>
    <row r="453" spans="1:10" hidden="1">
      <c r="A453" s="183" t="s">
        <v>764</v>
      </c>
      <c r="B453" s="183" t="s">
        <v>351</v>
      </c>
      <c r="C453" s="183" t="s">
        <v>4788</v>
      </c>
      <c r="D453" s="183">
        <v>11</v>
      </c>
      <c r="E453" s="104"/>
      <c r="F453" s="104"/>
      <c r="G453" s="89">
        <v>43101</v>
      </c>
      <c r="H453" s="80"/>
      <c r="I453" s="80"/>
      <c r="J453" s="129" t="s">
        <v>4900</v>
      </c>
    </row>
    <row r="454" spans="1:10" hidden="1">
      <c r="A454" s="183" t="s">
        <v>765</v>
      </c>
      <c r="B454" s="183" t="s">
        <v>351</v>
      </c>
      <c r="C454" s="183" t="s">
        <v>4786</v>
      </c>
      <c r="D454" s="183">
        <v>11</v>
      </c>
      <c r="E454" s="104"/>
      <c r="F454" s="104"/>
      <c r="G454" s="89">
        <v>43101</v>
      </c>
      <c r="H454" s="80"/>
      <c r="I454" s="80"/>
      <c r="J454" s="129" t="s">
        <v>4902</v>
      </c>
    </row>
    <row r="455" spans="1:10" hidden="1">
      <c r="A455" s="183" t="s">
        <v>766</v>
      </c>
      <c r="B455" s="183" t="s">
        <v>351</v>
      </c>
      <c r="C455" s="183" t="s">
        <v>4788</v>
      </c>
      <c r="D455" s="183">
        <v>11</v>
      </c>
      <c r="E455" s="104"/>
      <c r="F455" s="104"/>
      <c r="G455" s="89">
        <v>43101</v>
      </c>
      <c r="H455" s="80"/>
      <c r="I455" s="80"/>
      <c r="J455" s="129" t="s">
        <v>4900</v>
      </c>
    </row>
    <row r="456" spans="1:10" hidden="1">
      <c r="A456" s="183" t="s">
        <v>767</v>
      </c>
      <c r="B456" s="183" t="s">
        <v>351</v>
      </c>
      <c r="C456" s="183" t="s">
        <v>4789</v>
      </c>
      <c r="D456" s="183">
        <v>11</v>
      </c>
      <c r="E456" s="104"/>
      <c r="F456" s="104"/>
      <c r="G456" s="89">
        <v>43101</v>
      </c>
      <c r="H456" s="80"/>
      <c r="I456" s="80"/>
      <c r="J456" s="129" t="s">
        <v>4888</v>
      </c>
    </row>
    <row r="457" spans="1:10" hidden="1">
      <c r="A457" s="183" t="s">
        <v>768</v>
      </c>
      <c r="B457" s="183" t="s">
        <v>351</v>
      </c>
      <c r="C457" s="183" t="s">
        <v>4787</v>
      </c>
      <c r="D457" s="183">
        <v>11</v>
      </c>
      <c r="E457" s="104"/>
      <c r="F457" s="104"/>
      <c r="G457" s="89">
        <v>43101</v>
      </c>
      <c r="H457" s="80"/>
      <c r="I457" s="80"/>
      <c r="J457" s="129" t="s">
        <v>4901</v>
      </c>
    </row>
    <row r="458" spans="1:10" hidden="1">
      <c r="A458" s="183" t="s">
        <v>769</v>
      </c>
      <c r="B458" s="183" t="s">
        <v>351</v>
      </c>
      <c r="C458" s="183" t="s">
        <v>4788</v>
      </c>
      <c r="D458" s="183">
        <v>11</v>
      </c>
      <c r="E458" s="104"/>
      <c r="F458" s="104"/>
      <c r="G458" s="89">
        <v>43101</v>
      </c>
      <c r="H458" s="80"/>
      <c r="I458" s="80"/>
      <c r="J458" s="129" t="s">
        <v>4900</v>
      </c>
    </row>
    <row r="459" spans="1:10" hidden="1">
      <c r="A459" s="183" t="s">
        <v>770</v>
      </c>
      <c r="B459" s="183" t="s">
        <v>351</v>
      </c>
      <c r="C459" s="183" t="s">
        <v>4788</v>
      </c>
      <c r="D459" s="183">
        <v>11</v>
      </c>
      <c r="E459" s="104"/>
      <c r="F459" s="104"/>
      <c r="G459" s="89">
        <v>43101</v>
      </c>
      <c r="H459" s="80"/>
      <c r="I459" s="80"/>
      <c r="J459" s="129" t="s">
        <v>4900</v>
      </c>
    </row>
    <row r="460" spans="1:10" hidden="1">
      <c r="A460" s="183" t="s">
        <v>771</v>
      </c>
      <c r="B460" s="183" t="s">
        <v>351</v>
      </c>
      <c r="C460" s="183" t="s">
        <v>4788</v>
      </c>
      <c r="D460" s="183">
        <v>11</v>
      </c>
      <c r="E460" s="104"/>
      <c r="F460" s="104"/>
      <c r="G460" s="89">
        <v>43101</v>
      </c>
      <c r="H460" s="80"/>
      <c r="I460" s="80"/>
      <c r="J460" s="129" t="s">
        <v>4900</v>
      </c>
    </row>
    <row r="461" spans="1:10" hidden="1">
      <c r="A461" s="183" t="s">
        <v>772</v>
      </c>
      <c r="B461" s="183" t="s">
        <v>351</v>
      </c>
      <c r="C461" s="183" t="s">
        <v>4788</v>
      </c>
      <c r="D461" s="183">
        <v>11</v>
      </c>
      <c r="E461" s="104"/>
      <c r="F461" s="104"/>
      <c r="G461" s="89">
        <v>43101</v>
      </c>
      <c r="H461" s="80"/>
      <c r="I461" s="80"/>
      <c r="J461" s="129" t="s">
        <v>4900</v>
      </c>
    </row>
    <row r="462" spans="1:10" hidden="1">
      <c r="A462" s="183" t="s">
        <v>773</v>
      </c>
      <c r="B462" s="183" t="s">
        <v>351</v>
      </c>
      <c r="C462" s="183" t="s">
        <v>4787</v>
      </c>
      <c r="D462" s="183">
        <v>11</v>
      </c>
      <c r="E462" s="104"/>
      <c r="F462" s="104"/>
      <c r="G462" s="89">
        <v>43101</v>
      </c>
      <c r="H462" s="80"/>
      <c r="I462" s="80"/>
      <c r="J462" s="129" t="s">
        <v>4901</v>
      </c>
    </row>
    <row r="463" spans="1:10" hidden="1">
      <c r="A463" s="183" t="s">
        <v>774</v>
      </c>
      <c r="B463" s="183" t="s">
        <v>351</v>
      </c>
      <c r="C463" s="183" t="s">
        <v>4788</v>
      </c>
      <c r="D463" s="183">
        <v>11</v>
      </c>
      <c r="E463" s="104"/>
      <c r="F463" s="104"/>
      <c r="G463" s="89">
        <v>43101</v>
      </c>
      <c r="H463" s="80"/>
      <c r="I463" s="80"/>
      <c r="J463" s="129" t="s">
        <v>4900</v>
      </c>
    </row>
    <row r="464" spans="1:10" hidden="1">
      <c r="A464" s="183" t="s">
        <v>775</v>
      </c>
      <c r="B464" s="183" t="s">
        <v>351</v>
      </c>
      <c r="C464" s="183" t="s">
        <v>4788</v>
      </c>
      <c r="D464" s="183">
        <v>11</v>
      </c>
      <c r="E464" s="104"/>
      <c r="F464" s="104"/>
      <c r="G464" s="89">
        <v>43101</v>
      </c>
      <c r="H464" s="80"/>
      <c r="I464" s="80"/>
      <c r="J464" s="129" t="s">
        <v>4900</v>
      </c>
    </row>
    <row r="465" spans="1:10" hidden="1">
      <c r="A465" s="183" t="s">
        <v>776</v>
      </c>
      <c r="B465" s="183" t="s">
        <v>351</v>
      </c>
      <c r="C465" s="183" t="s">
        <v>4788</v>
      </c>
      <c r="D465" s="183">
        <v>11</v>
      </c>
      <c r="E465" s="104"/>
      <c r="F465" s="104"/>
      <c r="G465" s="89">
        <v>43101</v>
      </c>
      <c r="H465" s="80"/>
      <c r="I465" s="80"/>
      <c r="J465" s="129" t="s">
        <v>4900</v>
      </c>
    </row>
    <row r="466" spans="1:10" hidden="1">
      <c r="A466" s="183" t="s">
        <v>777</v>
      </c>
      <c r="B466" s="183" t="s">
        <v>351</v>
      </c>
      <c r="C466" s="183" t="s">
        <v>4788</v>
      </c>
      <c r="D466" s="183">
        <v>11</v>
      </c>
      <c r="E466" s="104"/>
      <c r="F466" s="104"/>
      <c r="G466" s="89">
        <v>43101</v>
      </c>
      <c r="H466" s="80"/>
      <c r="I466" s="80"/>
      <c r="J466" s="129" t="s">
        <v>4900</v>
      </c>
    </row>
    <row r="467" spans="1:10" hidden="1">
      <c r="A467" s="183" t="s">
        <v>778</v>
      </c>
      <c r="B467" s="183" t="s">
        <v>351</v>
      </c>
      <c r="C467" s="183" t="s">
        <v>4788</v>
      </c>
      <c r="D467" s="183">
        <v>11</v>
      </c>
      <c r="E467" s="104"/>
      <c r="F467" s="104"/>
      <c r="G467" s="89">
        <v>43101</v>
      </c>
      <c r="H467" s="80"/>
      <c r="I467" s="80"/>
      <c r="J467" s="129" t="s">
        <v>4900</v>
      </c>
    </row>
    <row r="468" spans="1:10" hidden="1">
      <c r="A468" s="183" t="s">
        <v>779</v>
      </c>
      <c r="B468" s="183" t="s">
        <v>369</v>
      </c>
      <c r="C468" s="183" t="s">
        <v>4789</v>
      </c>
      <c r="D468" s="183">
        <v>11</v>
      </c>
      <c r="E468" s="104"/>
      <c r="F468" s="104"/>
      <c r="G468" s="89">
        <v>43101</v>
      </c>
      <c r="H468" s="80"/>
      <c r="I468" s="80"/>
      <c r="J468" s="129" t="s">
        <v>4888</v>
      </c>
    </row>
    <row r="469" spans="1:10" hidden="1">
      <c r="A469" s="183" t="s">
        <v>780</v>
      </c>
      <c r="B469" s="183" t="s">
        <v>351</v>
      </c>
      <c r="C469" s="183" t="s">
        <v>4788</v>
      </c>
      <c r="D469" s="183">
        <v>11</v>
      </c>
      <c r="E469" s="104"/>
      <c r="F469" s="104"/>
      <c r="G469" s="89">
        <v>43101</v>
      </c>
      <c r="H469" s="80"/>
      <c r="I469" s="80"/>
      <c r="J469" s="129" t="s">
        <v>4900</v>
      </c>
    </row>
    <row r="470" spans="1:10" hidden="1">
      <c r="A470" s="183" t="s">
        <v>781</v>
      </c>
      <c r="B470" s="183" t="s">
        <v>368</v>
      </c>
      <c r="C470" s="183" t="s">
        <v>4789</v>
      </c>
      <c r="D470" s="183">
        <v>11</v>
      </c>
      <c r="E470" s="104"/>
      <c r="F470" s="104"/>
      <c r="G470" s="89">
        <v>43101</v>
      </c>
      <c r="H470" s="80"/>
      <c r="I470" s="80"/>
      <c r="J470" s="129" t="s">
        <v>4888</v>
      </c>
    </row>
    <row r="471" spans="1:10" hidden="1">
      <c r="A471" s="183" t="s">
        <v>782</v>
      </c>
      <c r="B471" s="183" t="s">
        <v>351</v>
      </c>
      <c r="C471" s="183" t="s">
        <v>4787</v>
      </c>
      <c r="D471" s="183">
        <v>11</v>
      </c>
      <c r="E471" s="104"/>
      <c r="F471" s="104"/>
      <c r="G471" s="89">
        <v>43101</v>
      </c>
      <c r="H471" s="80"/>
      <c r="I471" s="80"/>
      <c r="J471" s="129" t="s">
        <v>4901</v>
      </c>
    </row>
    <row r="472" spans="1:10" hidden="1">
      <c r="A472" s="183" t="s">
        <v>783</v>
      </c>
      <c r="B472" s="183" t="s">
        <v>351</v>
      </c>
      <c r="C472" s="183" t="s">
        <v>4786</v>
      </c>
      <c r="D472" s="183">
        <v>11</v>
      </c>
      <c r="E472" s="104"/>
      <c r="F472" s="104"/>
      <c r="G472" s="89">
        <v>43101</v>
      </c>
      <c r="H472" s="80"/>
      <c r="I472" s="80"/>
      <c r="J472" s="129" t="s">
        <v>4902</v>
      </c>
    </row>
    <row r="473" spans="1:10" hidden="1">
      <c r="A473" s="183" t="s">
        <v>784</v>
      </c>
      <c r="B473" s="183" t="s">
        <v>351</v>
      </c>
      <c r="C473" s="183" t="s">
        <v>4788</v>
      </c>
      <c r="D473" s="183">
        <v>11</v>
      </c>
      <c r="E473" s="104"/>
      <c r="F473" s="104"/>
      <c r="G473" s="89">
        <v>43101</v>
      </c>
      <c r="H473" s="80"/>
      <c r="I473" s="80"/>
      <c r="J473" s="129" t="s">
        <v>4900</v>
      </c>
    </row>
    <row r="474" spans="1:10" hidden="1">
      <c r="A474" s="183" t="s">
        <v>785</v>
      </c>
      <c r="B474" s="183" t="s">
        <v>4284</v>
      </c>
      <c r="C474" s="183" t="s">
        <v>4789</v>
      </c>
      <c r="D474" s="183">
        <v>11</v>
      </c>
      <c r="E474" s="104"/>
      <c r="F474" s="104"/>
      <c r="G474" s="89">
        <v>43101</v>
      </c>
      <c r="H474" s="80"/>
      <c r="I474" s="80"/>
      <c r="J474" s="129" t="s">
        <v>4888</v>
      </c>
    </row>
    <row r="475" spans="1:10" hidden="1">
      <c r="A475" s="183" t="s">
        <v>786</v>
      </c>
      <c r="B475" s="183" t="s">
        <v>351</v>
      </c>
      <c r="C475" s="183" t="s">
        <v>4788</v>
      </c>
      <c r="D475" s="183">
        <v>11</v>
      </c>
      <c r="E475" s="104"/>
      <c r="F475" s="104"/>
      <c r="G475" s="89">
        <v>43101</v>
      </c>
      <c r="H475" s="80"/>
      <c r="I475" s="80"/>
      <c r="J475" s="129" t="s">
        <v>4900</v>
      </c>
    </row>
    <row r="476" spans="1:10" hidden="1">
      <c r="A476" s="183" t="s">
        <v>787</v>
      </c>
      <c r="B476" s="183" t="s">
        <v>4284</v>
      </c>
      <c r="C476" s="183" t="s">
        <v>4789</v>
      </c>
      <c r="D476" s="183">
        <v>11</v>
      </c>
      <c r="E476" s="104"/>
      <c r="F476" s="104"/>
      <c r="G476" s="89">
        <v>43101</v>
      </c>
      <c r="H476" s="80"/>
      <c r="I476" s="80"/>
      <c r="J476" s="129" t="s">
        <v>4888</v>
      </c>
    </row>
    <row r="477" spans="1:10" hidden="1">
      <c r="A477" s="183" t="s">
        <v>788</v>
      </c>
      <c r="B477" s="183" t="s">
        <v>351</v>
      </c>
      <c r="C477" s="183" t="s">
        <v>4787</v>
      </c>
      <c r="D477" s="183">
        <v>11</v>
      </c>
      <c r="E477" s="104"/>
      <c r="F477" s="104"/>
      <c r="G477" s="89">
        <v>43101</v>
      </c>
      <c r="H477" s="80"/>
      <c r="I477" s="80"/>
      <c r="J477" s="129" t="s">
        <v>4901</v>
      </c>
    </row>
    <row r="478" spans="1:10" hidden="1">
      <c r="A478" s="183" t="s">
        <v>789</v>
      </c>
      <c r="B478" s="183" t="s">
        <v>351</v>
      </c>
      <c r="C478" s="183" t="s">
        <v>4788</v>
      </c>
      <c r="D478" s="183">
        <v>11</v>
      </c>
      <c r="E478" s="104"/>
      <c r="F478" s="104"/>
      <c r="G478" s="89">
        <v>43101</v>
      </c>
      <c r="H478" s="80"/>
      <c r="I478" s="80"/>
      <c r="J478" s="129" t="s">
        <v>4900</v>
      </c>
    </row>
    <row r="479" spans="1:10" hidden="1">
      <c r="A479" s="183" t="s">
        <v>790</v>
      </c>
      <c r="B479" s="183" t="s">
        <v>356</v>
      </c>
      <c r="C479" s="183" t="s">
        <v>4789</v>
      </c>
      <c r="D479" s="183">
        <v>11</v>
      </c>
      <c r="E479" s="104"/>
      <c r="F479" s="104"/>
      <c r="G479" s="89">
        <v>43101</v>
      </c>
      <c r="H479" s="80"/>
      <c r="I479" s="80"/>
      <c r="J479" s="129" t="s">
        <v>4888</v>
      </c>
    </row>
    <row r="480" spans="1:10" hidden="1">
      <c r="A480" s="183" t="s">
        <v>791</v>
      </c>
      <c r="B480" s="183" t="s">
        <v>356</v>
      </c>
      <c r="C480" s="183" t="s">
        <v>4789</v>
      </c>
      <c r="D480" s="183">
        <v>11</v>
      </c>
      <c r="E480" s="104"/>
      <c r="F480" s="104"/>
      <c r="G480" s="89">
        <v>43101</v>
      </c>
      <c r="H480" s="80"/>
      <c r="I480" s="80"/>
      <c r="J480" s="129" t="s">
        <v>4888</v>
      </c>
    </row>
    <row r="481" spans="1:10" hidden="1">
      <c r="A481" s="183" t="s">
        <v>792</v>
      </c>
      <c r="B481" s="183" t="s">
        <v>366</v>
      </c>
      <c r="C481" s="183" t="s">
        <v>4789</v>
      </c>
      <c r="D481" s="183">
        <v>11</v>
      </c>
      <c r="E481" s="104"/>
      <c r="F481" s="104"/>
      <c r="G481" s="89">
        <v>43101</v>
      </c>
      <c r="H481" s="80"/>
      <c r="I481" s="80"/>
      <c r="J481" s="129" t="s">
        <v>4888</v>
      </c>
    </row>
    <row r="482" spans="1:10" hidden="1">
      <c r="A482" s="183" t="s">
        <v>793</v>
      </c>
      <c r="B482" s="183" t="s">
        <v>366</v>
      </c>
      <c r="C482" s="183" t="s">
        <v>4789</v>
      </c>
      <c r="D482" s="183">
        <v>11</v>
      </c>
      <c r="E482" s="104"/>
      <c r="F482" s="104"/>
      <c r="G482" s="89">
        <v>43101</v>
      </c>
      <c r="H482" s="80"/>
      <c r="I482" s="80"/>
      <c r="J482" s="129" t="s">
        <v>4888</v>
      </c>
    </row>
    <row r="483" spans="1:10" hidden="1">
      <c r="A483" s="183" t="s">
        <v>794</v>
      </c>
      <c r="B483" s="183" t="s">
        <v>366</v>
      </c>
      <c r="C483" s="183" t="s">
        <v>4789</v>
      </c>
      <c r="D483" s="183">
        <v>11</v>
      </c>
      <c r="E483" s="104"/>
      <c r="F483" s="104"/>
      <c r="G483" s="89">
        <v>43101</v>
      </c>
      <c r="H483" s="80"/>
      <c r="I483" s="80"/>
      <c r="J483" s="129" t="s">
        <v>4888</v>
      </c>
    </row>
    <row r="484" spans="1:10" hidden="1">
      <c r="A484" s="183" t="s">
        <v>795</v>
      </c>
      <c r="B484" s="183" t="s">
        <v>366</v>
      </c>
      <c r="C484" s="183" t="s">
        <v>4789</v>
      </c>
      <c r="D484" s="183">
        <v>11</v>
      </c>
      <c r="E484" s="104"/>
      <c r="F484" s="104"/>
      <c r="G484" s="89">
        <v>43101</v>
      </c>
      <c r="H484" s="80"/>
      <c r="I484" s="80"/>
      <c r="J484" s="129" t="s">
        <v>4888</v>
      </c>
    </row>
    <row r="485" spans="1:10" hidden="1">
      <c r="A485" s="183" t="s">
        <v>796</v>
      </c>
      <c r="B485" s="183" t="s">
        <v>351</v>
      </c>
      <c r="C485" s="183" t="s">
        <v>4788</v>
      </c>
      <c r="D485" s="183">
        <v>11</v>
      </c>
      <c r="E485" s="104"/>
      <c r="F485" s="104"/>
      <c r="G485" s="89">
        <v>43101</v>
      </c>
      <c r="H485" s="80"/>
      <c r="I485" s="80"/>
      <c r="J485" s="129" t="s">
        <v>4900</v>
      </c>
    </row>
    <row r="486" spans="1:10" hidden="1">
      <c r="A486" s="183" t="s">
        <v>797</v>
      </c>
      <c r="B486" s="183" t="s">
        <v>351</v>
      </c>
      <c r="C486" s="183" t="s">
        <v>4787</v>
      </c>
      <c r="D486" s="183">
        <v>11</v>
      </c>
      <c r="E486" s="104"/>
      <c r="F486" s="104"/>
      <c r="G486" s="89">
        <v>43101</v>
      </c>
      <c r="H486" s="80"/>
      <c r="I486" s="80"/>
      <c r="J486" s="129" t="s">
        <v>4901</v>
      </c>
    </row>
    <row r="487" spans="1:10" hidden="1">
      <c r="A487" s="183" t="s">
        <v>798</v>
      </c>
      <c r="B487" s="183" t="s">
        <v>360</v>
      </c>
      <c r="C487" s="183" t="s">
        <v>4786</v>
      </c>
      <c r="D487" s="183">
        <v>11</v>
      </c>
      <c r="E487" s="104"/>
      <c r="F487" s="104"/>
      <c r="G487" s="89">
        <v>43101</v>
      </c>
      <c r="H487" s="80"/>
      <c r="I487" s="80"/>
      <c r="J487" s="129" t="s">
        <v>4902</v>
      </c>
    </row>
    <row r="488" spans="1:10" hidden="1">
      <c r="A488" s="183" t="s">
        <v>799</v>
      </c>
      <c r="B488" s="183" t="s">
        <v>360</v>
      </c>
      <c r="C488" s="183" t="s">
        <v>4786</v>
      </c>
      <c r="D488" s="183">
        <v>11</v>
      </c>
      <c r="E488" s="104"/>
      <c r="F488" s="104"/>
      <c r="G488" s="89">
        <v>43101</v>
      </c>
      <c r="H488" s="80"/>
      <c r="I488" s="80"/>
      <c r="J488" s="129" t="s">
        <v>4902</v>
      </c>
    </row>
    <row r="489" spans="1:10" hidden="1">
      <c r="A489" s="183" t="s">
        <v>800</v>
      </c>
      <c r="B489" s="183" t="s">
        <v>351</v>
      </c>
      <c r="C489" s="183" t="s">
        <v>4788</v>
      </c>
      <c r="D489" s="183">
        <v>11</v>
      </c>
      <c r="E489" s="104"/>
      <c r="F489" s="104"/>
      <c r="G489" s="89">
        <v>43101</v>
      </c>
      <c r="H489" s="80"/>
      <c r="I489" s="80"/>
      <c r="J489" s="129" t="s">
        <v>4900</v>
      </c>
    </row>
    <row r="490" spans="1:10" hidden="1">
      <c r="A490" s="183" t="s">
        <v>801</v>
      </c>
      <c r="B490" s="183" t="s">
        <v>351</v>
      </c>
      <c r="C490" s="183" t="s">
        <v>4788</v>
      </c>
      <c r="D490" s="183">
        <v>11</v>
      </c>
      <c r="E490" s="104"/>
      <c r="F490" s="104"/>
      <c r="G490" s="89">
        <v>43101</v>
      </c>
      <c r="H490" s="80"/>
      <c r="I490" s="80"/>
      <c r="J490" s="129" t="s">
        <v>4900</v>
      </c>
    </row>
    <row r="491" spans="1:10" hidden="1">
      <c r="A491" s="183" t="s">
        <v>802</v>
      </c>
      <c r="B491" s="183" t="s">
        <v>357</v>
      </c>
      <c r="C491" s="183" t="s">
        <v>4788</v>
      </c>
      <c r="D491" s="183">
        <v>11</v>
      </c>
      <c r="E491" s="104"/>
      <c r="F491" s="104"/>
      <c r="G491" s="89">
        <v>43101</v>
      </c>
      <c r="H491" s="80"/>
      <c r="I491" s="80"/>
      <c r="J491" s="129" t="s">
        <v>4900</v>
      </c>
    </row>
    <row r="492" spans="1:10" hidden="1">
      <c r="A492" s="183" t="s">
        <v>803</v>
      </c>
      <c r="B492" s="183" t="s">
        <v>360</v>
      </c>
      <c r="C492" s="183" t="s">
        <v>4786</v>
      </c>
      <c r="D492" s="183">
        <v>11</v>
      </c>
      <c r="E492" s="104"/>
      <c r="F492" s="104"/>
      <c r="G492" s="89">
        <v>43101</v>
      </c>
      <c r="H492" s="80"/>
      <c r="I492" s="80"/>
      <c r="J492" s="129" t="s">
        <v>4902</v>
      </c>
    </row>
    <row r="493" spans="1:10" hidden="1">
      <c r="A493" s="183" t="s">
        <v>804</v>
      </c>
      <c r="B493" s="183" t="s">
        <v>4278</v>
      </c>
      <c r="C493" s="183" t="s">
        <v>4786</v>
      </c>
      <c r="D493" s="183">
        <v>11</v>
      </c>
      <c r="E493" s="104"/>
      <c r="F493" s="104"/>
      <c r="G493" s="89">
        <v>43101</v>
      </c>
      <c r="H493" s="80"/>
      <c r="I493" s="80"/>
      <c r="J493" s="129" t="s">
        <v>4902</v>
      </c>
    </row>
    <row r="494" spans="1:10" hidden="1">
      <c r="A494" s="183" t="s">
        <v>805</v>
      </c>
      <c r="B494" s="183" t="s">
        <v>362</v>
      </c>
      <c r="C494" s="183" t="s">
        <v>4786</v>
      </c>
      <c r="D494" s="183">
        <v>11</v>
      </c>
      <c r="E494" s="104"/>
      <c r="F494" s="104"/>
      <c r="G494" s="89">
        <v>43101</v>
      </c>
      <c r="H494" s="80"/>
      <c r="I494" s="80"/>
      <c r="J494" s="129" t="s">
        <v>4902</v>
      </c>
    </row>
    <row r="495" spans="1:10" hidden="1">
      <c r="A495" s="183" t="s">
        <v>806</v>
      </c>
      <c r="B495" s="183" t="s">
        <v>362</v>
      </c>
      <c r="C495" s="183" t="s">
        <v>4786</v>
      </c>
      <c r="D495" s="183">
        <v>11</v>
      </c>
      <c r="E495" s="104"/>
      <c r="F495" s="104"/>
      <c r="G495" s="89">
        <v>43101</v>
      </c>
      <c r="H495" s="80"/>
      <c r="I495" s="80"/>
      <c r="J495" s="129" t="s">
        <v>4902</v>
      </c>
    </row>
    <row r="496" spans="1:10" hidden="1">
      <c r="A496" s="183" t="s">
        <v>807</v>
      </c>
      <c r="B496" s="183" t="s">
        <v>362</v>
      </c>
      <c r="C496" s="183" t="s">
        <v>4786</v>
      </c>
      <c r="D496" s="183">
        <v>11</v>
      </c>
      <c r="E496" s="104"/>
      <c r="F496" s="104"/>
      <c r="G496" s="89">
        <v>43101</v>
      </c>
      <c r="H496" s="80"/>
      <c r="I496" s="80"/>
      <c r="J496" s="129" t="s">
        <v>4902</v>
      </c>
    </row>
    <row r="497" spans="1:10" hidden="1">
      <c r="A497" s="183" t="s">
        <v>808</v>
      </c>
      <c r="B497" s="183" t="s">
        <v>362</v>
      </c>
      <c r="C497" s="183" t="s">
        <v>4786</v>
      </c>
      <c r="D497" s="183">
        <v>11</v>
      </c>
      <c r="E497" s="104"/>
      <c r="F497" s="104"/>
      <c r="G497" s="89">
        <v>43101</v>
      </c>
      <c r="H497" s="80"/>
      <c r="I497" s="80"/>
      <c r="J497" s="129" t="s">
        <v>4902</v>
      </c>
    </row>
    <row r="498" spans="1:10" hidden="1">
      <c r="A498" s="183" t="s">
        <v>809</v>
      </c>
      <c r="B498" s="183" t="s">
        <v>362</v>
      </c>
      <c r="C498" s="183" t="s">
        <v>4786</v>
      </c>
      <c r="D498" s="183">
        <v>11</v>
      </c>
      <c r="E498" s="104"/>
      <c r="F498" s="104"/>
      <c r="G498" s="89">
        <v>43101</v>
      </c>
      <c r="H498" s="80"/>
      <c r="I498" s="80"/>
      <c r="J498" s="129" t="s">
        <v>4902</v>
      </c>
    </row>
    <row r="499" spans="1:10" hidden="1">
      <c r="A499" s="183" t="s">
        <v>810</v>
      </c>
      <c r="B499" s="183" t="s">
        <v>360</v>
      </c>
      <c r="C499" s="183" t="s">
        <v>4786</v>
      </c>
      <c r="D499" s="183">
        <v>11</v>
      </c>
      <c r="E499" s="104"/>
      <c r="F499" s="104"/>
      <c r="G499" s="89">
        <v>43101</v>
      </c>
      <c r="H499" s="80"/>
      <c r="I499" s="80"/>
      <c r="J499" s="129" t="s">
        <v>4902</v>
      </c>
    </row>
    <row r="500" spans="1:10" hidden="1">
      <c r="A500" s="183" t="s">
        <v>811</v>
      </c>
      <c r="B500" s="183" t="s">
        <v>360</v>
      </c>
      <c r="C500" s="183" t="s">
        <v>4786</v>
      </c>
      <c r="D500" s="183">
        <v>11</v>
      </c>
      <c r="E500" s="104"/>
      <c r="F500" s="104"/>
      <c r="G500" s="89">
        <v>43101</v>
      </c>
      <c r="H500" s="80"/>
      <c r="I500" s="80"/>
      <c r="J500" s="129" t="s">
        <v>4902</v>
      </c>
    </row>
    <row r="501" spans="1:10" hidden="1">
      <c r="A501" s="183" t="s">
        <v>812</v>
      </c>
      <c r="B501" s="183" t="s">
        <v>360</v>
      </c>
      <c r="C501" s="183" t="s">
        <v>4786</v>
      </c>
      <c r="D501" s="183">
        <v>11</v>
      </c>
      <c r="E501" s="104"/>
      <c r="F501" s="104"/>
      <c r="G501" s="89">
        <v>43101</v>
      </c>
      <c r="H501" s="80"/>
      <c r="I501" s="80"/>
      <c r="J501" s="129" t="s">
        <v>4902</v>
      </c>
    </row>
    <row r="502" spans="1:10" hidden="1">
      <c r="A502" s="183" t="s">
        <v>813</v>
      </c>
      <c r="B502" s="183" t="s">
        <v>357</v>
      </c>
      <c r="C502" s="183" t="s">
        <v>4788</v>
      </c>
      <c r="D502" s="183">
        <v>11</v>
      </c>
      <c r="E502" s="104"/>
      <c r="F502" s="104"/>
      <c r="G502" s="89">
        <v>43101</v>
      </c>
      <c r="H502" s="80"/>
      <c r="I502" s="80"/>
      <c r="J502" s="129" t="s">
        <v>4900</v>
      </c>
    </row>
    <row r="503" spans="1:10" hidden="1">
      <c r="A503" s="183" t="s">
        <v>814</v>
      </c>
      <c r="B503" s="183" t="s">
        <v>4277</v>
      </c>
      <c r="C503" s="183" t="s">
        <v>4788</v>
      </c>
      <c r="D503" s="183">
        <v>11</v>
      </c>
      <c r="E503" s="104"/>
      <c r="F503" s="104"/>
      <c r="G503" s="89">
        <v>43101</v>
      </c>
      <c r="H503" s="80"/>
      <c r="I503" s="80"/>
      <c r="J503" s="129" t="s">
        <v>4900</v>
      </c>
    </row>
    <row r="504" spans="1:10" hidden="1">
      <c r="A504" s="183" t="s">
        <v>815</v>
      </c>
      <c r="B504" s="183" t="s">
        <v>351</v>
      </c>
      <c r="C504" s="183" t="s">
        <v>4787</v>
      </c>
      <c r="D504" s="183">
        <v>11</v>
      </c>
      <c r="E504" s="104"/>
      <c r="F504" s="104"/>
      <c r="G504" s="89">
        <v>43101</v>
      </c>
      <c r="H504" s="80"/>
      <c r="I504" s="80"/>
      <c r="J504" s="129" t="s">
        <v>4901</v>
      </c>
    </row>
    <row r="505" spans="1:10" hidden="1">
      <c r="A505" s="183" t="s">
        <v>816</v>
      </c>
      <c r="B505" s="183" t="s">
        <v>4278</v>
      </c>
      <c r="C505" s="183" t="s">
        <v>4786</v>
      </c>
      <c r="D505" s="183">
        <v>11</v>
      </c>
      <c r="E505" s="104"/>
      <c r="F505" s="104"/>
      <c r="G505" s="89">
        <v>43101</v>
      </c>
      <c r="H505" s="80"/>
      <c r="I505" s="80"/>
      <c r="J505" s="129" t="s">
        <v>4902</v>
      </c>
    </row>
    <row r="506" spans="1:10" hidden="1">
      <c r="A506" s="183" t="s">
        <v>817</v>
      </c>
      <c r="B506" s="183" t="s">
        <v>4278</v>
      </c>
      <c r="C506" s="183" t="s">
        <v>4786</v>
      </c>
      <c r="D506" s="183">
        <v>11</v>
      </c>
      <c r="E506" s="104"/>
      <c r="F506" s="104"/>
      <c r="G506" s="89">
        <v>43101</v>
      </c>
      <c r="H506" s="80"/>
      <c r="I506" s="80"/>
      <c r="J506" s="129" t="s">
        <v>4902</v>
      </c>
    </row>
    <row r="507" spans="1:10" hidden="1">
      <c r="A507" s="183" t="s">
        <v>818</v>
      </c>
      <c r="B507" s="183" t="s">
        <v>351</v>
      </c>
      <c r="C507" s="183" t="s">
        <v>4789</v>
      </c>
      <c r="D507" s="183">
        <v>11</v>
      </c>
      <c r="E507" s="104"/>
      <c r="F507" s="104"/>
      <c r="G507" s="89">
        <v>43101</v>
      </c>
      <c r="H507" s="80"/>
      <c r="I507" s="80"/>
      <c r="J507" s="129" t="s">
        <v>4888</v>
      </c>
    </row>
    <row r="508" spans="1:10" hidden="1">
      <c r="A508" s="183" t="s">
        <v>819</v>
      </c>
      <c r="B508" s="183" t="s">
        <v>4294</v>
      </c>
      <c r="C508" s="183" t="s">
        <v>4787</v>
      </c>
      <c r="D508" s="183">
        <v>11</v>
      </c>
      <c r="E508" s="104"/>
      <c r="F508" s="104"/>
      <c r="G508" s="89">
        <v>43101</v>
      </c>
      <c r="H508" s="80"/>
      <c r="I508" s="80"/>
      <c r="J508" s="129" t="s">
        <v>4901</v>
      </c>
    </row>
    <row r="509" spans="1:10" hidden="1">
      <c r="A509" s="183" t="s">
        <v>820</v>
      </c>
      <c r="B509" s="183" t="s">
        <v>373</v>
      </c>
      <c r="C509" s="183" t="s">
        <v>450</v>
      </c>
      <c r="D509" s="183">
        <v>13</v>
      </c>
      <c r="E509" s="104"/>
      <c r="F509" s="104"/>
      <c r="G509" s="89">
        <v>43101</v>
      </c>
      <c r="H509" s="80"/>
      <c r="I509" s="80"/>
      <c r="J509" s="129" t="s">
        <v>4895</v>
      </c>
    </row>
    <row r="510" spans="1:10" hidden="1">
      <c r="A510" s="183" t="s">
        <v>821</v>
      </c>
      <c r="B510" s="183" t="s">
        <v>373</v>
      </c>
      <c r="C510" s="183" t="s">
        <v>450</v>
      </c>
      <c r="D510" s="183">
        <v>13</v>
      </c>
      <c r="E510" s="104"/>
      <c r="F510" s="104"/>
      <c r="G510" s="89">
        <v>43101</v>
      </c>
      <c r="H510" s="80"/>
      <c r="I510" s="80"/>
      <c r="J510" s="129" t="s">
        <v>4895</v>
      </c>
    </row>
    <row r="511" spans="1:10" hidden="1">
      <c r="A511" s="183" t="s">
        <v>822</v>
      </c>
      <c r="B511" s="183" t="s">
        <v>373</v>
      </c>
      <c r="C511" s="183" t="s">
        <v>450</v>
      </c>
      <c r="D511" s="183">
        <v>13</v>
      </c>
      <c r="E511" s="104"/>
      <c r="F511" s="104"/>
      <c r="G511" s="89">
        <v>43101</v>
      </c>
      <c r="H511" s="80"/>
      <c r="I511" s="80"/>
      <c r="J511" s="129" t="s">
        <v>4895</v>
      </c>
    </row>
    <row r="512" spans="1:10" hidden="1">
      <c r="A512" s="183" t="s">
        <v>823</v>
      </c>
      <c r="B512" s="183" t="s">
        <v>373</v>
      </c>
      <c r="C512" s="183" t="s">
        <v>450</v>
      </c>
      <c r="D512" s="183">
        <v>13</v>
      </c>
      <c r="E512" s="104"/>
      <c r="F512" s="104"/>
      <c r="G512" s="89">
        <v>43101</v>
      </c>
      <c r="H512" s="80"/>
      <c r="I512" s="80"/>
      <c r="J512" s="129" t="s">
        <v>4895</v>
      </c>
    </row>
    <row r="513" spans="1:10" hidden="1">
      <c r="A513" s="183" t="s">
        <v>824</v>
      </c>
      <c r="B513" s="183" t="s">
        <v>373</v>
      </c>
      <c r="C513" s="183" t="s">
        <v>450</v>
      </c>
      <c r="D513" s="183">
        <v>13</v>
      </c>
      <c r="E513" s="104"/>
      <c r="F513" s="104"/>
      <c r="G513" s="89">
        <v>43101</v>
      </c>
      <c r="H513" s="80"/>
      <c r="I513" s="80"/>
      <c r="J513" s="129" t="s">
        <v>4895</v>
      </c>
    </row>
    <row r="514" spans="1:10" hidden="1">
      <c r="A514" s="183" t="s">
        <v>825</v>
      </c>
      <c r="B514" s="183" t="s">
        <v>373</v>
      </c>
      <c r="C514" s="183" t="s">
        <v>450</v>
      </c>
      <c r="D514" s="183">
        <v>13</v>
      </c>
      <c r="E514" s="104"/>
      <c r="F514" s="104"/>
      <c r="G514" s="89">
        <v>43101</v>
      </c>
      <c r="H514" s="80"/>
      <c r="I514" s="80"/>
      <c r="J514" s="129" t="s">
        <v>4895</v>
      </c>
    </row>
    <row r="515" spans="1:10" hidden="1">
      <c r="A515" s="183" t="s">
        <v>826</v>
      </c>
      <c r="B515" s="183" t="s">
        <v>374</v>
      </c>
      <c r="C515" s="183" t="s">
        <v>450</v>
      </c>
      <c r="D515" s="183">
        <v>13</v>
      </c>
      <c r="E515" s="104"/>
      <c r="F515" s="104"/>
      <c r="G515" s="89">
        <v>43101</v>
      </c>
      <c r="H515" s="80"/>
      <c r="I515" s="80"/>
      <c r="J515" s="129" t="s">
        <v>4895</v>
      </c>
    </row>
    <row r="516" spans="1:10" hidden="1">
      <c r="A516" s="183" t="s">
        <v>827</v>
      </c>
      <c r="B516" s="183" t="s">
        <v>375</v>
      </c>
      <c r="C516" s="183" t="s">
        <v>450</v>
      </c>
      <c r="D516" s="183">
        <v>13</v>
      </c>
      <c r="E516" s="104"/>
      <c r="F516" s="104"/>
      <c r="G516" s="89">
        <v>43101</v>
      </c>
      <c r="H516" s="80"/>
      <c r="I516" s="80"/>
      <c r="J516" s="129" t="s">
        <v>4895</v>
      </c>
    </row>
    <row r="517" spans="1:10" hidden="1">
      <c r="A517" s="183" t="s">
        <v>828</v>
      </c>
      <c r="B517" s="183" t="s">
        <v>375</v>
      </c>
      <c r="C517" s="183" t="s">
        <v>450</v>
      </c>
      <c r="D517" s="183">
        <v>13</v>
      </c>
      <c r="E517" s="104"/>
      <c r="F517" s="104"/>
      <c r="G517" s="89">
        <v>43101</v>
      </c>
      <c r="H517" s="80"/>
      <c r="I517" s="80"/>
      <c r="J517" s="129" t="s">
        <v>4895</v>
      </c>
    </row>
    <row r="518" spans="1:10" hidden="1">
      <c r="A518" s="183" t="s">
        <v>829</v>
      </c>
      <c r="B518" s="183" t="s">
        <v>375</v>
      </c>
      <c r="C518" s="183" t="s">
        <v>450</v>
      </c>
      <c r="D518" s="183">
        <v>13</v>
      </c>
      <c r="E518" s="104"/>
      <c r="F518" s="104"/>
      <c r="G518" s="89">
        <v>43101</v>
      </c>
      <c r="H518" s="80"/>
      <c r="I518" s="80"/>
      <c r="J518" s="129" t="s">
        <v>4895</v>
      </c>
    </row>
    <row r="519" spans="1:10" hidden="1">
      <c r="A519" s="183" t="s">
        <v>830</v>
      </c>
      <c r="B519" s="183" t="s">
        <v>375</v>
      </c>
      <c r="C519" s="183" t="s">
        <v>450</v>
      </c>
      <c r="D519" s="183">
        <v>13</v>
      </c>
      <c r="E519" s="104"/>
      <c r="F519" s="104"/>
      <c r="G519" s="89">
        <v>43101</v>
      </c>
      <c r="H519" s="80"/>
      <c r="I519" s="80"/>
      <c r="J519" s="129" t="s">
        <v>4895</v>
      </c>
    </row>
    <row r="520" spans="1:10" hidden="1">
      <c r="A520" s="183" t="s">
        <v>831</v>
      </c>
      <c r="B520" s="183" t="s">
        <v>4295</v>
      </c>
      <c r="C520" s="183" t="s">
        <v>450</v>
      </c>
      <c r="D520" s="183">
        <v>13</v>
      </c>
      <c r="E520" s="104"/>
      <c r="F520" s="104"/>
      <c r="G520" s="89">
        <v>43101</v>
      </c>
      <c r="H520" s="80"/>
      <c r="I520" s="80"/>
      <c r="J520" s="129" t="s">
        <v>4895</v>
      </c>
    </row>
    <row r="521" spans="1:10" hidden="1">
      <c r="A521" s="183" t="s">
        <v>832</v>
      </c>
      <c r="B521" s="183" t="s">
        <v>376</v>
      </c>
      <c r="C521" s="183" t="s">
        <v>450</v>
      </c>
      <c r="D521" s="183">
        <v>13</v>
      </c>
      <c r="E521" s="104"/>
      <c r="F521" s="104"/>
      <c r="G521" s="89">
        <v>43101</v>
      </c>
      <c r="H521" s="80"/>
      <c r="I521" s="80"/>
      <c r="J521" s="129" t="s">
        <v>4895</v>
      </c>
    </row>
    <row r="522" spans="1:10" hidden="1">
      <c r="A522" s="183" t="s">
        <v>833</v>
      </c>
      <c r="B522" s="183" t="s">
        <v>376</v>
      </c>
      <c r="C522" s="183" t="s">
        <v>450</v>
      </c>
      <c r="D522" s="183">
        <v>13</v>
      </c>
      <c r="E522" s="104"/>
      <c r="F522" s="104"/>
      <c r="G522" s="89">
        <v>43101</v>
      </c>
      <c r="H522" s="80"/>
      <c r="I522" s="80"/>
      <c r="J522" s="129" t="s">
        <v>4895</v>
      </c>
    </row>
    <row r="523" spans="1:10" hidden="1">
      <c r="A523" s="183" t="s">
        <v>834</v>
      </c>
      <c r="B523" s="183" t="s">
        <v>376</v>
      </c>
      <c r="C523" s="183" t="s">
        <v>450</v>
      </c>
      <c r="D523" s="183">
        <v>13</v>
      </c>
      <c r="E523" s="104"/>
      <c r="F523" s="104"/>
      <c r="G523" s="89">
        <v>43101</v>
      </c>
      <c r="H523" s="80"/>
      <c r="I523" s="80"/>
      <c r="J523" s="129" t="s">
        <v>4895</v>
      </c>
    </row>
    <row r="524" spans="1:10" hidden="1">
      <c r="A524" s="183" t="s">
        <v>835</v>
      </c>
      <c r="B524" s="183" t="s">
        <v>377</v>
      </c>
      <c r="C524" s="183" t="s">
        <v>450</v>
      </c>
      <c r="D524" s="183">
        <v>13</v>
      </c>
      <c r="E524" s="104"/>
      <c r="F524" s="104"/>
      <c r="G524" s="89">
        <v>43101</v>
      </c>
      <c r="H524" s="80"/>
      <c r="I524" s="80"/>
      <c r="J524" s="129" t="s">
        <v>4895</v>
      </c>
    </row>
    <row r="525" spans="1:10" hidden="1">
      <c r="A525" s="183" t="s">
        <v>836</v>
      </c>
      <c r="B525" s="183" t="s">
        <v>4287</v>
      </c>
      <c r="C525" s="183" t="s">
        <v>450</v>
      </c>
      <c r="D525" s="183">
        <v>13</v>
      </c>
      <c r="E525" s="104"/>
      <c r="F525" s="104"/>
      <c r="G525" s="89">
        <v>43101</v>
      </c>
      <c r="H525" s="80"/>
      <c r="I525" s="80"/>
      <c r="J525" s="129" t="s">
        <v>4895</v>
      </c>
    </row>
    <row r="526" spans="1:10" hidden="1">
      <c r="A526" s="183" t="s">
        <v>837</v>
      </c>
      <c r="B526" s="183" t="s">
        <v>4288</v>
      </c>
      <c r="C526" s="183" t="s">
        <v>450</v>
      </c>
      <c r="D526" s="183">
        <v>13</v>
      </c>
      <c r="E526" s="104"/>
      <c r="F526" s="104"/>
      <c r="G526" s="89">
        <v>43101</v>
      </c>
      <c r="H526" s="80"/>
      <c r="I526" s="80"/>
      <c r="J526" s="129" t="s">
        <v>4895</v>
      </c>
    </row>
    <row r="527" spans="1:10" hidden="1">
      <c r="A527" s="183" t="s">
        <v>838</v>
      </c>
      <c r="B527" s="183" t="s">
        <v>452</v>
      </c>
      <c r="C527" s="183" t="s">
        <v>450</v>
      </c>
      <c r="D527" s="183">
        <v>13</v>
      </c>
      <c r="E527" s="104"/>
      <c r="F527" s="104"/>
      <c r="G527" s="89">
        <v>43101</v>
      </c>
      <c r="H527" s="80"/>
      <c r="I527" s="80"/>
      <c r="J527" s="129" t="s">
        <v>4895</v>
      </c>
    </row>
    <row r="528" spans="1:10" hidden="1">
      <c r="A528" s="183" t="s">
        <v>839</v>
      </c>
      <c r="B528" s="183" t="s">
        <v>381</v>
      </c>
      <c r="C528" s="183" t="s">
        <v>451</v>
      </c>
      <c r="D528" s="183" t="s">
        <v>451</v>
      </c>
      <c r="E528" s="104"/>
      <c r="F528" s="104"/>
      <c r="G528" s="89">
        <v>43101</v>
      </c>
      <c r="H528" s="80"/>
      <c r="I528" s="80"/>
      <c r="J528" s="129" t="s">
        <v>4889</v>
      </c>
    </row>
    <row r="529" spans="1:10" hidden="1">
      <c r="A529" s="183" t="s">
        <v>840</v>
      </c>
      <c r="B529" s="183" t="s">
        <v>381</v>
      </c>
      <c r="C529" s="183" t="s">
        <v>451</v>
      </c>
      <c r="D529" s="183" t="s">
        <v>451</v>
      </c>
      <c r="E529" s="104"/>
      <c r="F529" s="104"/>
      <c r="G529" s="89">
        <v>43101</v>
      </c>
      <c r="H529" s="80"/>
      <c r="I529" s="80"/>
      <c r="J529" s="129" t="s">
        <v>4889</v>
      </c>
    </row>
    <row r="530" spans="1:10" hidden="1">
      <c r="A530" s="183" t="s">
        <v>841</v>
      </c>
      <c r="B530" s="183" t="s">
        <v>381</v>
      </c>
      <c r="C530" s="183" t="s">
        <v>451</v>
      </c>
      <c r="D530" s="183" t="s">
        <v>451</v>
      </c>
      <c r="E530" s="104"/>
      <c r="F530" s="104"/>
      <c r="G530" s="89">
        <v>43101</v>
      </c>
      <c r="H530" s="80"/>
      <c r="I530" s="80"/>
      <c r="J530" s="129" t="s">
        <v>4889</v>
      </c>
    </row>
    <row r="531" spans="1:10" hidden="1">
      <c r="A531" s="183" t="s">
        <v>842</v>
      </c>
      <c r="B531" s="183" t="s">
        <v>383</v>
      </c>
      <c r="C531" s="183" t="s">
        <v>451</v>
      </c>
      <c r="D531" s="183" t="s">
        <v>451</v>
      </c>
      <c r="E531" s="104"/>
      <c r="F531" s="104"/>
      <c r="G531" s="89">
        <v>43101</v>
      </c>
      <c r="H531" s="80"/>
      <c r="I531" s="80"/>
      <c r="J531" s="129" t="s">
        <v>4889</v>
      </c>
    </row>
    <row r="532" spans="1:10" hidden="1">
      <c r="A532" s="183" t="s">
        <v>843</v>
      </c>
      <c r="B532" s="183" t="s">
        <v>383</v>
      </c>
      <c r="C532" s="183" t="s">
        <v>451</v>
      </c>
      <c r="D532" s="183" t="s">
        <v>451</v>
      </c>
      <c r="E532" s="104"/>
      <c r="F532" s="104"/>
      <c r="G532" s="89">
        <v>43101</v>
      </c>
      <c r="H532" s="80"/>
      <c r="I532" s="80"/>
      <c r="J532" s="129" t="s">
        <v>4889</v>
      </c>
    </row>
    <row r="533" spans="1:10" hidden="1">
      <c r="A533" s="183" t="s">
        <v>844</v>
      </c>
      <c r="B533" s="183" t="s">
        <v>4296</v>
      </c>
      <c r="C533" s="183" t="s">
        <v>451</v>
      </c>
      <c r="D533" s="183" t="s">
        <v>451</v>
      </c>
      <c r="E533" s="104"/>
      <c r="F533" s="104"/>
      <c r="G533" s="89">
        <v>43101</v>
      </c>
      <c r="H533" s="80"/>
      <c r="I533" s="80"/>
      <c r="J533" s="129" t="s">
        <v>4889</v>
      </c>
    </row>
    <row r="534" spans="1:10" hidden="1">
      <c r="A534" s="183" t="s">
        <v>845</v>
      </c>
      <c r="B534" s="183" t="s">
        <v>4297</v>
      </c>
      <c r="C534" s="183" t="s">
        <v>451</v>
      </c>
      <c r="D534" s="183" t="s">
        <v>451</v>
      </c>
      <c r="E534" s="104"/>
      <c r="F534" s="104"/>
      <c r="G534" s="89">
        <v>43101</v>
      </c>
      <c r="H534" s="80"/>
      <c r="I534" s="80"/>
      <c r="J534" s="129" t="s">
        <v>4889</v>
      </c>
    </row>
    <row r="535" spans="1:10" hidden="1">
      <c r="A535" s="183" t="s">
        <v>846</v>
      </c>
      <c r="B535" s="183" t="s">
        <v>354</v>
      </c>
      <c r="C535" s="183" t="s">
        <v>4787</v>
      </c>
      <c r="D535" s="183">
        <v>11</v>
      </c>
      <c r="E535" s="104"/>
      <c r="F535" s="104"/>
      <c r="G535" s="89">
        <v>43132</v>
      </c>
      <c r="H535" s="80"/>
      <c r="I535" s="80"/>
      <c r="J535" s="129" t="s">
        <v>4901</v>
      </c>
    </row>
    <row r="536" spans="1:10" hidden="1">
      <c r="A536" s="183" t="s">
        <v>847</v>
      </c>
      <c r="B536" s="183" t="s">
        <v>354</v>
      </c>
      <c r="C536" s="183" t="s">
        <v>4787</v>
      </c>
      <c r="D536" s="183">
        <v>11</v>
      </c>
      <c r="E536" s="104"/>
      <c r="F536" s="104"/>
      <c r="G536" s="89">
        <v>43132</v>
      </c>
      <c r="H536" s="80"/>
      <c r="I536" s="80"/>
      <c r="J536" s="129" t="s">
        <v>4901</v>
      </c>
    </row>
    <row r="537" spans="1:10" hidden="1">
      <c r="A537" s="183" t="s">
        <v>848</v>
      </c>
      <c r="B537" s="183" t="s">
        <v>354</v>
      </c>
      <c r="C537" s="183" t="s">
        <v>4787</v>
      </c>
      <c r="D537" s="183">
        <v>11</v>
      </c>
      <c r="E537" s="104"/>
      <c r="F537" s="104"/>
      <c r="G537" s="89">
        <v>43132</v>
      </c>
      <c r="H537" s="80"/>
      <c r="I537" s="80"/>
      <c r="J537" s="129" t="s">
        <v>4901</v>
      </c>
    </row>
    <row r="538" spans="1:10" hidden="1">
      <c r="A538" s="183" t="s">
        <v>849</v>
      </c>
      <c r="B538" s="183" t="s">
        <v>4298</v>
      </c>
      <c r="C538" s="183" t="s">
        <v>4787</v>
      </c>
      <c r="D538" s="183">
        <v>11</v>
      </c>
      <c r="E538" s="104"/>
      <c r="F538" s="104"/>
      <c r="G538" s="89">
        <v>43132</v>
      </c>
      <c r="H538" s="80"/>
      <c r="I538" s="80"/>
      <c r="J538" s="129" t="s">
        <v>4901</v>
      </c>
    </row>
    <row r="539" spans="1:10" hidden="1">
      <c r="A539" s="183" t="s">
        <v>850</v>
      </c>
      <c r="B539" s="183" t="s">
        <v>4298</v>
      </c>
      <c r="C539" s="183" t="s">
        <v>4787</v>
      </c>
      <c r="D539" s="183">
        <v>11</v>
      </c>
      <c r="E539" s="104"/>
      <c r="F539" s="104"/>
      <c r="G539" s="89">
        <v>43132</v>
      </c>
      <c r="H539" s="80"/>
      <c r="I539" s="80"/>
      <c r="J539" s="129" t="s">
        <v>4901</v>
      </c>
    </row>
    <row r="540" spans="1:10" hidden="1">
      <c r="A540" s="183" t="s">
        <v>851</v>
      </c>
      <c r="B540" s="183" t="s">
        <v>4298</v>
      </c>
      <c r="C540" s="183" t="s">
        <v>4787</v>
      </c>
      <c r="D540" s="183">
        <v>11</v>
      </c>
      <c r="E540" s="104"/>
      <c r="F540" s="104"/>
      <c r="G540" s="89">
        <v>43132</v>
      </c>
      <c r="H540" s="80"/>
      <c r="I540" s="80"/>
      <c r="J540" s="129" t="s">
        <v>4901</v>
      </c>
    </row>
    <row r="541" spans="1:10" hidden="1">
      <c r="A541" s="183" t="s">
        <v>852</v>
      </c>
      <c r="B541" s="183" t="s">
        <v>4298</v>
      </c>
      <c r="C541" s="183" t="s">
        <v>4787</v>
      </c>
      <c r="D541" s="183">
        <v>11</v>
      </c>
      <c r="E541" s="104"/>
      <c r="F541" s="104"/>
      <c r="G541" s="89">
        <v>43132</v>
      </c>
      <c r="H541" s="80"/>
      <c r="I541" s="80"/>
      <c r="J541" s="129" t="s">
        <v>4901</v>
      </c>
    </row>
    <row r="542" spans="1:10" hidden="1">
      <c r="A542" s="183" t="s">
        <v>853</v>
      </c>
      <c r="B542" s="183" t="s">
        <v>4298</v>
      </c>
      <c r="C542" s="183" t="s">
        <v>4787</v>
      </c>
      <c r="D542" s="183">
        <v>11</v>
      </c>
      <c r="E542" s="104"/>
      <c r="F542" s="104"/>
      <c r="G542" s="89">
        <v>43132</v>
      </c>
      <c r="H542" s="80"/>
      <c r="I542" s="80"/>
      <c r="J542" s="129" t="s">
        <v>4901</v>
      </c>
    </row>
    <row r="543" spans="1:10" hidden="1">
      <c r="A543" s="183" t="s">
        <v>854</v>
      </c>
      <c r="B543" s="183" t="s">
        <v>4298</v>
      </c>
      <c r="C543" s="183" t="s">
        <v>4787</v>
      </c>
      <c r="D543" s="183">
        <v>11</v>
      </c>
      <c r="E543" s="104"/>
      <c r="F543" s="104"/>
      <c r="G543" s="89">
        <v>43132</v>
      </c>
      <c r="H543" s="80"/>
      <c r="I543" s="80"/>
      <c r="J543" s="129" t="s">
        <v>4901</v>
      </c>
    </row>
    <row r="544" spans="1:10" hidden="1">
      <c r="A544" s="183" t="s">
        <v>855</v>
      </c>
      <c r="B544" s="183" t="s">
        <v>4298</v>
      </c>
      <c r="C544" s="183" t="s">
        <v>4787</v>
      </c>
      <c r="D544" s="183">
        <v>11</v>
      </c>
      <c r="E544" s="104"/>
      <c r="F544" s="104"/>
      <c r="G544" s="89">
        <v>43132</v>
      </c>
      <c r="H544" s="80"/>
      <c r="I544" s="80"/>
      <c r="J544" s="129" t="s">
        <v>4901</v>
      </c>
    </row>
    <row r="545" spans="1:10" hidden="1">
      <c r="A545" s="183" t="s">
        <v>856</v>
      </c>
      <c r="B545" s="183" t="s">
        <v>4276</v>
      </c>
      <c r="C545" s="183" t="s">
        <v>4787</v>
      </c>
      <c r="D545" s="183">
        <v>11</v>
      </c>
      <c r="E545" s="104"/>
      <c r="F545" s="104"/>
      <c r="G545" s="89">
        <v>43132</v>
      </c>
      <c r="H545" s="80"/>
      <c r="I545" s="80"/>
      <c r="J545" s="129" t="s">
        <v>4901</v>
      </c>
    </row>
    <row r="546" spans="1:10" hidden="1">
      <c r="A546" s="183" t="s">
        <v>857</v>
      </c>
      <c r="B546" s="183" t="s">
        <v>4276</v>
      </c>
      <c r="C546" s="183" t="s">
        <v>4787</v>
      </c>
      <c r="D546" s="183">
        <v>11</v>
      </c>
      <c r="E546" s="104"/>
      <c r="F546" s="104"/>
      <c r="G546" s="89">
        <v>43132</v>
      </c>
      <c r="H546" s="80"/>
      <c r="I546" s="80"/>
      <c r="J546" s="129" t="s">
        <v>4901</v>
      </c>
    </row>
    <row r="547" spans="1:10" hidden="1">
      <c r="A547" s="183" t="s">
        <v>858</v>
      </c>
      <c r="B547" s="183" t="s">
        <v>4276</v>
      </c>
      <c r="C547" s="183" t="s">
        <v>4787</v>
      </c>
      <c r="D547" s="183">
        <v>11</v>
      </c>
      <c r="E547" s="104"/>
      <c r="F547" s="104"/>
      <c r="G547" s="89">
        <v>43132</v>
      </c>
      <c r="H547" s="80"/>
      <c r="I547" s="80"/>
      <c r="J547" s="129" t="s">
        <v>4901</v>
      </c>
    </row>
    <row r="548" spans="1:10" hidden="1">
      <c r="A548" s="183" t="s">
        <v>859</v>
      </c>
      <c r="B548" s="183" t="s">
        <v>356</v>
      </c>
      <c r="C548" s="183" t="s">
        <v>4789</v>
      </c>
      <c r="D548" s="183">
        <v>11</v>
      </c>
      <c r="E548" s="104"/>
      <c r="F548" s="104"/>
      <c r="G548" s="89">
        <v>43132</v>
      </c>
      <c r="H548" s="80"/>
      <c r="I548" s="80"/>
      <c r="J548" s="129" t="s">
        <v>4888</v>
      </c>
    </row>
    <row r="549" spans="1:10" hidden="1">
      <c r="A549" s="183" t="s">
        <v>860</v>
      </c>
      <c r="B549" s="183" t="s">
        <v>356</v>
      </c>
      <c r="C549" s="183" t="s">
        <v>4789</v>
      </c>
      <c r="D549" s="183">
        <v>11</v>
      </c>
      <c r="E549" s="104"/>
      <c r="F549" s="104"/>
      <c r="G549" s="89">
        <v>43132</v>
      </c>
      <c r="H549" s="80"/>
      <c r="I549" s="80"/>
      <c r="J549" s="129" t="s">
        <v>4888</v>
      </c>
    </row>
    <row r="550" spans="1:10" hidden="1">
      <c r="A550" s="183" t="s">
        <v>861</v>
      </c>
      <c r="B550" s="183" t="s">
        <v>357</v>
      </c>
      <c r="C550" s="183" t="s">
        <v>4788</v>
      </c>
      <c r="D550" s="183">
        <v>11</v>
      </c>
      <c r="E550" s="104"/>
      <c r="F550" s="104"/>
      <c r="G550" s="89">
        <v>43132</v>
      </c>
      <c r="H550" s="80"/>
      <c r="I550" s="80"/>
      <c r="J550" s="129" t="s">
        <v>4900</v>
      </c>
    </row>
    <row r="551" spans="1:10" hidden="1">
      <c r="A551" s="183" t="s">
        <v>862</v>
      </c>
      <c r="B551" s="183" t="s">
        <v>358</v>
      </c>
      <c r="C551" s="183" t="s">
        <v>4787</v>
      </c>
      <c r="D551" s="183">
        <v>11</v>
      </c>
      <c r="E551" s="104"/>
      <c r="F551" s="104"/>
      <c r="G551" s="89">
        <v>43132</v>
      </c>
      <c r="H551" s="80"/>
      <c r="I551" s="80"/>
      <c r="J551" s="129" t="s">
        <v>4901</v>
      </c>
    </row>
    <row r="552" spans="1:10" hidden="1">
      <c r="A552" s="183" t="s">
        <v>863</v>
      </c>
      <c r="B552" s="183" t="s">
        <v>358</v>
      </c>
      <c r="C552" s="183" t="s">
        <v>4787</v>
      </c>
      <c r="D552" s="183">
        <v>11</v>
      </c>
      <c r="E552" s="104"/>
      <c r="F552" s="104"/>
      <c r="G552" s="89">
        <v>43132</v>
      </c>
      <c r="H552" s="80"/>
      <c r="I552" s="80"/>
      <c r="J552" s="129" t="s">
        <v>4901</v>
      </c>
    </row>
    <row r="553" spans="1:10" hidden="1">
      <c r="A553" s="183" t="s">
        <v>864</v>
      </c>
      <c r="B553" s="183" t="s">
        <v>4293</v>
      </c>
      <c r="C553" s="183" t="s">
        <v>4786</v>
      </c>
      <c r="D553" s="183">
        <v>11</v>
      </c>
      <c r="E553" s="104"/>
      <c r="F553" s="104"/>
      <c r="G553" s="89">
        <v>43132</v>
      </c>
      <c r="H553" s="80"/>
      <c r="I553" s="80"/>
      <c r="J553" s="129" t="s">
        <v>4902</v>
      </c>
    </row>
    <row r="554" spans="1:10" hidden="1">
      <c r="A554" s="183" t="s">
        <v>865</v>
      </c>
      <c r="B554" s="183" t="s">
        <v>359</v>
      </c>
      <c r="C554" s="183" t="s">
        <v>4787</v>
      </c>
      <c r="D554" s="183">
        <v>11</v>
      </c>
      <c r="E554" s="104"/>
      <c r="F554" s="104"/>
      <c r="G554" s="89">
        <v>43132</v>
      </c>
      <c r="H554" s="80"/>
      <c r="I554" s="80"/>
      <c r="J554" s="129" t="s">
        <v>4901</v>
      </c>
    </row>
    <row r="555" spans="1:10" hidden="1">
      <c r="A555" s="183" t="s">
        <v>866</v>
      </c>
      <c r="B555" s="183" t="s">
        <v>360</v>
      </c>
      <c r="C555" s="183" t="s">
        <v>4786</v>
      </c>
      <c r="D555" s="183">
        <v>11</v>
      </c>
      <c r="E555" s="104"/>
      <c r="F555" s="104"/>
      <c r="G555" s="89">
        <v>43132</v>
      </c>
      <c r="H555" s="80"/>
      <c r="I555" s="80"/>
      <c r="J555" s="129" t="s">
        <v>4902</v>
      </c>
    </row>
    <row r="556" spans="1:10" hidden="1">
      <c r="A556" s="183" t="s">
        <v>867</v>
      </c>
      <c r="B556" s="183" t="s">
        <v>360</v>
      </c>
      <c r="C556" s="183" t="s">
        <v>4786</v>
      </c>
      <c r="D556" s="183">
        <v>11</v>
      </c>
      <c r="E556" s="104"/>
      <c r="F556" s="104"/>
      <c r="G556" s="89">
        <v>43132</v>
      </c>
      <c r="H556" s="80"/>
      <c r="I556" s="80"/>
      <c r="J556" s="129" t="s">
        <v>4902</v>
      </c>
    </row>
    <row r="557" spans="1:10" hidden="1">
      <c r="A557" s="183" t="s">
        <v>868</v>
      </c>
      <c r="B557" s="183" t="s">
        <v>360</v>
      </c>
      <c r="C557" s="183" t="s">
        <v>4786</v>
      </c>
      <c r="D557" s="183">
        <v>11</v>
      </c>
      <c r="E557" s="104"/>
      <c r="F557" s="104"/>
      <c r="G557" s="89">
        <v>43132</v>
      </c>
      <c r="H557" s="80"/>
      <c r="I557" s="80"/>
      <c r="J557" s="129" t="s">
        <v>4902</v>
      </c>
    </row>
    <row r="558" spans="1:10" hidden="1">
      <c r="A558" s="183" t="s">
        <v>869</v>
      </c>
      <c r="B558" s="183" t="s">
        <v>360</v>
      </c>
      <c r="C558" s="183" t="s">
        <v>4786</v>
      </c>
      <c r="D558" s="183">
        <v>11</v>
      </c>
      <c r="E558" s="104"/>
      <c r="F558" s="104"/>
      <c r="G558" s="89">
        <v>43132</v>
      </c>
      <c r="H558" s="80"/>
      <c r="I558" s="80"/>
      <c r="J558" s="129" t="s">
        <v>4902</v>
      </c>
    </row>
    <row r="559" spans="1:10" hidden="1">
      <c r="A559" s="183" t="s">
        <v>870</v>
      </c>
      <c r="B559" s="183" t="s">
        <v>360</v>
      </c>
      <c r="C559" s="183" t="s">
        <v>4786</v>
      </c>
      <c r="D559" s="183">
        <v>11</v>
      </c>
      <c r="E559" s="104"/>
      <c r="F559" s="104"/>
      <c r="G559" s="89">
        <v>43132</v>
      </c>
      <c r="H559" s="80"/>
      <c r="I559" s="80"/>
      <c r="J559" s="129" t="s">
        <v>4902</v>
      </c>
    </row>
    <row r="560" spans="1:10" hidden="1">
      <c r="A560" s="183" t="s">
        <v>871</v>
      </c>
      <c r="B560" s="183" t="s">
        <v>361</v>
      </c>
      <c r="C560" s="183" t="s">
        <v>4786</v>
      </c>
      <c r="D560" s="183">
        <v>11</v>
      </c>
      <c r="E560" s="104"/>
      <c r="F560" s="104"/>
      <c r="G560" s="89">
        <v>43132</v>
      </c>
      <c r="H560" s="80"/>
      <c r="I560" s="80"/>
      <c r="J560" s="129" t="s">
        <v>4902</v>
      </c>
    </row>
    <row r="561" spans="1:10" hidden="1">
      <c r="A561" s="183" t="s">
        <v>872</v>
      </c>
      <c r="B561" s="183" t="s">
        <v>361</v>
      </c>
      <c r="C561" s="183" t="s">
        <v>4786</v>
      </c>
      <c r="D561" s="183">
        <v>11</v>
      </c>
      <c r="E561" s="104"/>
      <c r="F561" s="104"/>
      <c r="G561" s="89">
        <v>43132</v>
      </c>
      <c r="H561" s="80"/>
      <c r="I561" s="80"/>
      <c r="J561" s="129" t="s">
        <v>4902</v>
      </c>
    </row>
    <row r="562" spans="1:10" hidden="1">
      <c r="A562" s="183" t="s">
        <v>873</v>
      </c>
      <c r="B562" s="183" t="s">
        <v>361</v>
      </c>
      <c r="C562" s="183" t="s">
        <v>4786</v>
      </c>
      <c r="D562" s="183">
        <v>11</v>
      </c>
      <c r="E562" s="104"/>
      <c r="F562" s="104"/>
      <c r="G562" s="89">
        <v>43132</v>
      </c>
      <c r="H562" s="80"/>
      <c r="I562" s="80"/>
      <c r="J562" s="129" t="s">
        <v>4902</v>
      </c>
    </row>
    <row r="563" spans="1:10" hidden="1">
      <c r="A563" s="183" t="s">
        <v>874</v>
      </c>
      <c r="B563" s="183" t="s">
        <v>361</v>
      </c>
      <c r="C563" s="183" t="s">
        <v>4786</v>
      </c>
      <c r="D563" s="183">
        <v>11</v>
      </c>
      <c r="E563" s="104"/>
      <c r="F563" s="104"/>
      <c r="G563" s="89">
        <v>43132</v>
      </c>
      <c r="H563" s="80"/>
      <c r="I563" s="80"/>
      <c r="J563" s="129" t="s">
        <v>4902</v>
      </c>
    </row>
    <row r="564" spans="1:10" hidden="1">
      <c r="A564" s="183" t="s">
        <v>875</v>
      </c>
      <c r="B564" s="183" t="s">
        <v>4279</v>
      </c>
      <c r="C564" s="183" t="s">
        <v>4786</v>
      </c>
      <c r="D564" s="183">
        <v>11</v>
      </c>
      <c r="E564" s="104"/>
      <c r="F564" s="104"/>
      <c r="G564" s="89">
        <v>43132</v>
      </c>
      <c r="H564" s="80"/>
      <c r="I564" s="80"/>
      <c r="J564" s="129" t="s">
        <v>4902</v>
      </c>
    </row>
    <row r="565" spans="1:10" hidden="1">
      <c r="A565" s="183" t="s">
        <v>876</v>
      </c>
      <c r="B565" s="183" t="s">
        <v>351</v>
      </c>
      <c r="C565" s="183" t="s">
        <v>4786</v>
      </c>
      <c r="D565" s="183">
        <v>11</v>
      </c>
      <c r="E565" s="104"/>
      <c r="F565" s="104"/>
      <c r="G565" s="89">
        <v>43132</v>
      </c>
      <c r="H565" s="80"/>
      <c r="I565" s="80"/>
      <c r="J565" s="129" t="s">
        <v>4902</v>
      </c>
    </row>
    <row r="566" spans="1:10" hidden="1">
      <c r="A566" s="183" t="s">
        <v>877</v>
      </c>
      <c r="B566" s="183" t="s">
        <v>351</v>
      </c>
      <c r="C566" s="183" t="s">
        <v>4786</v>
      </c>
      <c r="D566" s="183">
        <v>11</v>
      </c>
      <c r="E566" s="104"/>
      <c r="F566" s="104"/>
      <c r="G566" s="89">
        <v>43132</v>
      </c>
      <c r="H566" s="80"/>
      <c r="I566" s="80"/>
      <c r="J566" s="129" t="s">
        <v>4902</v>
      </c>
    </row>
    <row r="567" spans="1:10" hidden="1">
      <c r="A567" s="183" t="s">
        <v>878</v>
      </c>
      <c r="B567" s="183" t="s">
        <v>4277</v>
      </c>
      <c r="C567" s="183" t="s">
        <v>4788</v>
      </c>
      <c r="D567" s="183">
        <v>11</v>
      </c>
      <c r="E567" s="104"/>
      <c r="F567" s="104"/>
      <c r="G567" s="89">
        <v>43132</v>
      </c>
      <c r="H567" s="80"/>
      <c r="I567" s="80"/>
      <c r="J567" s="129" t="s">
        <v>4900</v>
      </c>
    </row>
    <row r="568" spans="1:10" hidden="1">
      <c r="A568" s="183" t="s">
        <v>879</v>
      </c>
      <c r="B568" s="183" t="s">
        <v>351</v>
      </c>
      <c r="C568" s="183" t="s">
        <v>4788</v>
      </c>
      <c r="D568" s="183">
        <v>11</v>
      </c>
      <c r="E568" s="104"/>
      <c r="F568" s="104"/>
      <c r="G568" s="89">
        <v>43132</v>
      </c>
      <c r="H568" s="80"/>
      <c r="I568" s="80"/>
      <c r="J568" s="129" t="s">
        <v>4900</v>
      </c>
    </row>
    <row r="569" spans="1:10" hidden="1">
      <c r="A569" s="183" t="s">
        <v>880</v>
      </c>
      <c r="B569" s="183" t="s">
        <v>351</v>
      </c>
      <c r="C569" s="183" t="s">
        <v>4788</v>
      </c>
      <c r="D569" s="183">
        <v>11</v>
      </c>
      <c r="E569" s="104"/>
      <c r="F569" s="104"/>
      <c r="G569" s="89">
        <v>43132</v>
      </c>
      <c r="H569" s="80"/>
      <c r="I569" s="80"/>
      <c r="J569" s="129" t="s">
        <v>4900</v>
      </c>
    </row>
    <row r="570" spans="1:10" hidden="1">
      <c r="A570" s="183" t="s">
        <v>881</v>
      </c>
      <c r="B570" s="183" t="s">
        <v>351</v>
      </c>
      <c r="C570" s="183" t="s">
        <v>4788</v>
      </c>
      <c r="D570" s="183">
        <v>11</v>
      </c>
      <c r="E570" s="104"/>
      <c r="F570" s="104"/>
      <c r="G570" s="89">
        <v>43132</v>
      </c>
      <c r="H570" s="80"/>
      <c r="I570" s="80"/>
      <c r="J570" s="129" t="s">
        <v>4900</v>
      </c>
    </row>
    <row r="571" spans="1:10" hidden="1">
      <c r="A571" s="183" t="s">
        <v>882</v>
      </c>
      <c r="B571" s="183" t="s">
        <v>363</v>
      </c>
      <c r="C571" s="183" t="s">
        <v>4787</v>
      </c>
      <c r="D571" s="183">
        <v>11</v>
      </c>
      <c r="E571" s="104"/>
      <c r="F571" s="104"/>
      <c r="G571" s="89">
        <v>43132</v>
      </c>
      <c r="H571" s="80"/>
      <c r="I571" s="80"/>
      <c r="J571" s="129" t="s">
        <v>4901</v>
      </c>
    </row>
    <row r="572" spans="1:10" hidden="1">
      <c r="A572" s="183" t="s">
        <v>883</v>
      </c>
      <c r="B572" s="183" t="s">
        <v>364</v>
      </c>
      <c r="C572" s="183" t="s">
        <v>4787</v>
      </c>
      <c r="D572" s="183">
        <v>11</v>
      </c>
      <c r="E572" s="104"/>
      <c r="F572" s="104"/>
      <c r="G572" s="89">
        <v>43132</v>
      </c>
      <c r="H572" s="80"/>
      <c r="I572" s="80"/>
      <c r="J572" s="129" t="s">
        <v>4901</v>
      </c>
    </row>
    <row r="573" spans="1:10" hidden="1">
      <c r="A573" s="183" t="s">
        <v>884</v>
      </c>
      <c r="B573" s="183" t="s">
        <v>365</v>
      </c>
      <c r="C573" s="183" t="s">
        <v>4787</v>
      </c>
      <c r="D573" s="183">
        <v>11</v>
      </c>
      <c r="E573" s="104"/>
      <c r="F573" s="104"/>
      <c r="G573" s="89">
        <v>43132</v>
      </c>
      <c r="H573" s="80"/>
      <c r="I573" s="80"/>
      <c r="J573" s="129" t="s">
        <v>4901</v>
      </c>
    </row>
    <row r="574" spans="1:10" hidden="1">
      <c r="A574" s="183" t="s">
        <v>885</v>
      </c>
      <c r="B574" s="183" t="s">
        <v>366</v>
      </c>
      <c r="C574" s="183" t="s">
        <v>4789</v>
      </c>
      <c r="D574" s="183">
        <v>11</v>
      </c>
      <c r="E574" s="104"/>
      <c r="F574" s="104"/>
      <c r="G574" s="89">
        <v>43132</v>
      </c>
      <c r="H574" s="80"/>
      <c r="I574" s="80"/>
      <c r="J574" s="129" t="s">
        <v>4888</v>
      </c>
    </row>
    <row r="575" spans="1:10" hidden="1">
      <c r="A575" s="183" t="s">
        <v>886</v>
      </c>
      <c r="B575" s="183" t="s">
        <v>4281</v>
      </c>
      <c r="C575" s="183" t="s">
        <v>4789</v>
      </c>
      <c r="D575" s="183">
        <v>11</v>
      </c>
      <c r="E575" s="104"/>
      <c r="F575" s="104"/>
      <c r="G575" s="89">
        <v>43132</v>
      </c>
      <c r="H575" s="80"/>
      <c r="I575" s="80"/>
      <c r="J575" s="129" t="s">
        <v>4888</v>
      </c>
    </row>
    <row r="576" spans="1:10" hidden="1">
      <c r="A576" s="183" t="s">
        <v>887</v>
      </c>
      <c r="B576" s="183" t="s">
        <v>368</v>
      </c>
      <c r="C576" s="183" t="s">
        <v>4789</v>
      </c>
      <c r="D576" s="183">
        <v>11</v>
      </c>
      <c r="E576" s="104"/>
      <c r="F576" s="104"/>
      <c r="G576" s="89">
        <v>43132</v>
      </c>
      <c r="H576" s="80"/>
      <c r="I576" s="80"/>
      <c r="J576" s="129" t="s">
        <v>4888</v>
      </c>
    </row>
    <row r="577" spans="1:10" hidden="1">
      <c r="A577" s="183" t="s">
        <v>888</v>
      </c>
      <c r="B577" s="183" t="s">
        <v>368</v>
      </c>
      <c r="C577" s="183" t="s">
        <v>4789</v>
      </c>
      <c r="D577" s="183">
        <v>11</v>
      </c>
      <c r="E577" s="104"/>
      <c r="F577" s="104"/>
      <c r="G577" s="89">
        <v>43132</v>
      </c>
      <c r="H577" s="80"/>
      <c r="I577" s="80"/>
      <c r="J577" s="129" t="s">
        <v>4888</v>
      </c>
    </row>
    <row r="578" spans="1:10" hidden="1">
      <c r="A578" s="183" t="s">
        <v>889</v>
      </c>
      <c r="B578" s="183" t="s">
        <v>351</v>
      </c>
      <c r="C578" s="183" t="s">
        <v>4786</v>
      </c>
      <c r="D578" s="183">
        <v>11</v>
      </c>
      <c r="E578" s="104"/>
      <c r="F578" s="104"/>
      <c r="G578" s="89">
        <v>43132</v>
      </c>
      <c r="H578" s="80"/>
      <c r="I578" s="80"/>
      <c r="J578" s="129" t="s">
        <v>4902</v>
      </c>
    </row>
    <row r="579" spans="1:10" hidden="1">
      <c r="A579" s="183" t="s">
        <v>890</v>
      </c>
      <c r="B579" s="183" t="s">
        <v>351</v>
      </c>
      <c r="C579" s="183" t="s">
        <v>4786</v>
      </c>
      <c r="D579" s="183">
        <v>11</v>
      </c>
      <c r="E579" s="104"/>
      <c r="F579" s="104"/>
      <c r="G579" s="89">
        <v>43132</v>
      </c>
      <c r="H579" s="80"/>
      <c r="I579" s="80"/>
      <c r="J579" s="129" t="s">
        <v>4902</v>
      </c>
    </row>
    <row r="580" spans="1:10" hidden="1">
      <c r="A580" s="183" t="s">
        <v>891</v>
      </c>
      <c r="B580" s="183" t="s">
        <v>367</v>
      </c>
      <c r="C580" s="183" t="s">
        <v>4787</v>
      </c>
      <c r="D580" s="183">
        <v>11</v>
      </c>
      <c r="E580" s="104"/>
      <c r="F580" s="104"/>
      <c r="G580" s="89">
        <v>43132</v>
      </c>
      <c r="H580" s="80"/>
      <c r="I580" s="80"/>
      <c r="J580" s="129" t="s">
        <v>4901</v>
      </c>
    </row>
    <row r="581" spans="1:10" hidden="1">
      <c r="A581" s="183" t="s">
        <v>892</v>
      </c>
      <c r="B581" s="183" t="s">
        <v>367</v>
      </c>
      <c r="C581" s="183" t="s">
        <v>4787</v>
      </c>
      <c r="D581" s="183">
        <v>11</v>
      </c>
      <c r="E581" s="104"/>
      <c r="F581" s="104"/>
      <c r="G581" s="89">
        <v>43132</v>
      </c>
      <c r="H581" s="80"/>
      <c r="I581" s="80"/>
      <c r="J581" s="129" t="s">
        <v>4901</v>
      </c>
    </row>
    <row r="582" spans="1:10" hidden="1">
      <c r="A582" s="183" t="s">
        <v>893</v>
      </c>
      <c r="B582" s="183" t="s">
        <v>351</v>
      </c>
      <c r="C582" s="183" t="s">
        <v>4786</v>
      </c>
      <c r="D582" s="183">
        <v>11</v>
      </c>
      <c r="E582" s="104"/>
      <c r="F582" s="104"/>
      <c r="G582" s="89">
        <v>43132</v>
      </c>
      <c r="H582" s="80"/>
      <c r="I582" s="80"/>
      <c r="J582" s="129" t="s">
        <v>4902</v>
      </c>
    </row>
    <row r="583" spans="1:10" hidden="1">
      <c r="A583" s="183" t="s">
        <v>894</v>
      </c>
      <c r="B583" s="183" t="s">
        <v>368</v>
      </c>
      <c r="C583" s="183" t="s">
        <v>4789</v>
      </c>
      <c r="D583" s="183">
        <v>11</v>
      </c>
      <c r="E583" s="104"/>
      <c r="F583" s="104"/>
      <c r="G583" s="89">
        <v>43132</v>
      </c>
      <c r="H583" s="80"/>
      <c r="I583" s="80"/>
      <c r="J583" s="129" t="s">
        <v>4888</v>
      </c>
    </row>
    <row r="584" spans="1:10" hidden="1">
      <c r="A584" s="183" t="s">
        <v>895</v>
      </c>
      <c r="B584" s="183" t="s">
        <v>368</v>
      </c>
      <c r="C584" s="183" t="s">
        <v>4789</v>
      </c>
      <c r="D584" s="183">
        <v>11</v>
      </c>
      <c r="E584" s="104"/>
      <c r="F584" s="104"/>
      <c r="G584" s="89">
        <v>43132</v>
      </c>
      <c r="H584" s="80"/>
      <c r="I584" s="80"/>
      <c r="J584" s="129" t="s">
        <v>4888</v>
      </c>
    </row>
    <row r="585" spans="1:10" hidden="1">
      <c r="A585" s="183" t="s">
        <v>896</v>
      </c>
      <c r="B585" s="183" t="s">
        <v>351</v>
      </c>
      <c r="C585" s="183" t="s">
        <v>4786</v>
      </c>
      <c r="D585" s="183">
        <v>11</v>
      </c>
      <c r="E585" s="104"/>
      <c r="F585" s="104"/>
      <c r="G585" s="89">
        <v>43132</v>
      </c>
      <c r="H585" s="80"/>
      <c r="I585" s="80"/>
      <c r="J585" s="129" t="s">
        <v>4902</v>
      </c>
    </row>
    <row r="586" spans="1:10" hidden="1">
      <c r="A586" s="183" t="s">
        <v>897</v>
      </c>
      <c r="B586" s="183" t="s">
        <v>368</v>
      </c>
      <c r="C586" s="183" t="s">
        <v>4789</v>
      </c>
      <c r="D586" s="183">
        <v>11</v>
      </c>
      <c r="E586" s="104"/>
      <c r="F586" s="104"/>
      <c r="G586" s="89">
        <v>43132</v>
      </c>
      <c r="H586" s="80"/>
      <c r="I586" s="80"/>
      <c r="J586" s="129" t="s">
        <v>4888</v>
      </c>
    </row>
    <row r="587" spans="1:10" hidden="1">
      <c r="A587" s="183" t="s">
        <v>898</v>
      </c>
      <c r="B587" s="183" t="s">
        <v>368</v>
      </c>
      <c r="C587" s="183" t="s">
        <v>4789</v>
      </c>
      <c r="D587" s="183">
        <v>11</v>
      </c>
      <c r="E587" s="104"/>
      <c r="F587" s="104"/>
      <c r="G587" s="89">
        <v>43132</v>
      </c>
      <c r="H587" s="80"/>
      <c r="I587" s="80"/>
      <c r="J587" s="129" t="s">
        <v>4888</v>
      </c>
    </row>
    <row r="588" spans="1:10" hidden="1">
      <c r="A588" s="183" t="s">
        <v>899</v>
      </c>
      <c r="B588" s="183" t="s">
        <v>369</v>
      </c>
      <c r="C588" s="183" t="s">
        <v>4789</v>
      </c>
      <c r="D588" s="183">
        <v>11</v>
      </c>
      <c r="E588" s="104"/>
      <c r="F588" s="104"/>
      <c r="G588" s="89">
        <v>43132</v>
      </c>
      <c r="H588" s="80"/>
      <c r="I588" s="80"/>
      <c r="J588" s="129" t="s">
        <v>4888</v>
      </c>
    </row>
    <row r="589" spans="1:10" hidden="1">
      <c r="A589" s="183" t="s">
        <v>900</v>
      </c>
      <c r="B589" s="183" t="s">
        <v>369</v>
      </c>
      <c r="C589" s="183" t="s">
        <v>4789</v>
      </c>
      <c r="D589" s="183">
        <v>11</v>
      </c>
      <c r="E589" s="104"/>
      <c r="F589" s="104"/>
      <c r="G589" s="89">
        <v>43132</v>
      </c>
      <c r="H589" s="80"/>
      <c r="I589" s="80"/>
      <c r="J589" s="129" t="s">
        <v>4888</v>
      </c>
    </row>
    <row r="590" spans="1:10" hidden="1">
      <c r="A590" s="183" t="s">
        <v>901</v>
      </c>
      <c r="B590" s="183" t="s">
        <v>369</v>
      </c>
      <c r="C590" s="183" t="s">
        <v>4789</v>
      </c>
      <c r="D590" s="183">
        <v>11</v>
      </c>
      <c r="E590" s="104"/>
      <c r="F590" s="104"/>
      <c r="G590" s="89">
        <v>43132</v>
      </c>
      <c r="H590" s="80"/>
      <c r="I590" s="80"/>
      <c r="J590" s="129" t="s">
        <v>4888</v>
      </c>
    </row>
    <row r="591" spans="1:10" hidden="1">
      <c r="A591" s="183" t="s">
        <v>902</v>
      </c>
      <c r="B591" s="183" t="s">
        <v>369</v>
      </c>
      <c r="C591" s="183" t="s">
        <v>4789</v>
      </c>
      <c r="D591" s="183">
        <v>11</v>
      </c>
      <c r="E591" s="104"/>
      <c r="F591" s="104"/>
      <c r="G591" s="89">
        <v>43132</v>
      </c>
      <c r="H591" s="80"/>
      <c r="I591" s="80"/>
      <c r="J591" s="129" t="s">
        <v>4888</v>
      </c>
    </row>
    <row r="592" spans="1:10" hidden="1">
      <c r="A592" s="183" t="s">
        <v>903</v>
      </c>
      <c r="B592" s="183" t="s">
        <v>369</v>
      </c>
      <c r="C592" s="183" t="s">
        <v>4789</v>
      </c>
      <c r="D592" s="183">
        <v>11</v>
      </c>
      <c r="E592" s="104"/>
      <c r="F592" s="104"/>
      <c r="G592" s="89">
        <v>43132</v>
      </c>
      <c r="H592" s="80"/>
      <c r="I592" s="80"/>
      <c r="J592" s="129" t="s">
        <v>4888</v>
      </c>
    </row>
    <row r="593" spans="1:10" hidden="1">
      <c r="A593" s="183" t="s">
        <v>904</v>
      </c>
      <c r="B593" s="183" t="s">
        <v>369</v>
      </c>
      <c r="C593" s="183" t="s">
        <v>4789</v>
      </c>
      <c r="D593" s="183">
        <v>11</v>
      </c>
      <c r="E593" s="104"/>
      <c r="F593" s="104"/>
      <c r="G593" s="89">
        <v>43132</v>
      </c>
      <c r="H593" s="80"/>
      <c r="I593" s="80"/>
      <c r="J593" s="129" t="s">
        <v>4888</v>
      </c>
    </row>
    <row r="594" spans="1:10" hidden="1">
      <c r="A594" s="183" t="s">
        <v>905</v>
      </c>
      <c r="B594" s="183" t="s">
        <v>4284</v>
      </c>
      <c r="C594" s="183" t="s">
        <v>4789</v>
      </c>
      <c r="D594" s="183">
        <v>11</v>
      </c>
      <c r="E594" s="104"/>
      <c r="F594" s="104"/>
      <c r="G594" s="89">
        <v>43132</v>
      </c>
      <c r="H594" s="80"/>
      <c r="I594" s="80"/>
      <c r="J594" s="129" t="s">
        <v>4888</v>
      </c>
    </row>
    <row r="595" spans="1:10" hidden="1">
      <c r="A595" s="183" t="s">
        <v>906</v>
      </c>
      <c r="B595" s="183" t="s">
        <v>351</v>
      </c>
      <c r="C595" s="183" t="s">
        <v>4789</v>
      </c>
      <c r="D595" s="183">
        <v>11</v>
      </c>
      <c r="E595" s="104"/>
      <c r="F595" s="104"/>
      <c r="G595" s="89">
        <v>43132</v>
      </c>
      <c r="H595" s="80"/>
      <c r="I595" s="80"/>
      <c r="J595" s="129" t="s">
        <v>4888</v>
      </c>
    </row>
    <row r="596" spans="1:10" hidden="1">
      <c r="A596" s="183" t="s">
        <v>907</v>
      </c>
      <c r="B596" s="183" t="s">
        <v>351</v>
      </c>
      <c r="C596" s="183" t="s">
        <v>4789</v>
      </c>
      <c r="D596" s="183">
        <v>11</v>
      </c>
      <c r="E596" s="104"/>
      <c r="F596" s="104"/>
      <c r="G596" s="89">
        <v>43132</v>
      </c>
      <c r="H596" s="80"/>
      <c r="I596" s="80"/>
      <c r="J596" s="129" t="s">
        <v>4888</v>
      </c>
    </row>
    <row r="597" spans="1:10" hidden="1">
      <c r="A597" s="183" t="s">
        <v>908</v>
      </c>
      <c r="B597" s="183" t="s">
        <v>351</v>
      </c>
      <c r="C597" s="183" t="s">
        <v>4789</v>
      </c>
      <c r="D597" s="183">
        <v>11</v>
      </c>
      <c r="E597" s="104"/>
      <c r="F597" s="104"/>
      <c r="G597" s="89">
        <v>43132</v>
      </c>
      <c r="H597" s="80"/>
      <c r="I597" s="80"/>
      <c r="J597" s="129" t="s">
        <v>4888</v>
      </c>
    </row>
    <row r="598" spans="1:10" hidden="1">
      <c r="A598" s="183" t="s">
        <v>909</v>
      </c>
      <c r="B598" s="183" t="s">
        <v>351</v>
      </c>
      <c r="C598" s="183" t="s">
        <v>4789</v>
      </c>
      <c r="D598" s="183">
        <v>11</v>
      </c>
      <c r="E598" s="104"/>
      <c r="F598" s="104"/>
      <c r="G598" s="89">
        <v>43132</v>
      </c>
      <c r="H598" s="80"/>
      <c r="I598" s="80"/>
      <c r="J598" s="129" t="s">
        <v>4888</v>
      </c>
    </row>
    <row r="599" spans="1:10" hidden="1">
      <c r="A599" s="183" t="s">
        <v>910</v>
      </c>
      <c r="B599" s="183" t="s">
        <v>351</v>
      </c>
      <c r="C599" s="183" t="s">
        <v>4789</v>
      </c>
      <c r="D599" s="183">
        <v>11</v>
      </c>
      <c r="E599" s="104"/>
      <c r="F599" s="104"/>
      <c r="G599" s="89">
        <v>43132</v>
      </c>
      <c r="H599" s="80"/>
      <c r="I599" s="80"/>
      <c r="J599" s="129" t="s">
        <v>4888</v>
      </c>
    </row>
    <row r="600" spans="1:10" hidden="1">
      <c r="A600" s="183" t="s">
        <v>911</v>
      </c>
      <c r="B600" s="183" t="s">
        <v>351</v>
      </c>
      <c r="C600" s="183" t="s">
        <v>4789</v>
      </c>
      <c r="D600" s="183">
        <v>11</v>
      </c>
      <c r="E600" s="104"/>
      <c r="F600" s="104"/>
      <c r="G600" s="89">
        <v>43132</v>
      </c>
      <c r="H600" s="80"/>
      <c r="I600" s="80"/>
      <c r="J600" s="129" t="s">
        <v>4888</v>
      </c>
    </row>
    <row r="601" spans="1:10" hidden="1">
      <c r="A601" s="183" t="s">
        <v>912</v>
      </c>
      <c r="B601" s="183" t="s">
        <v>4275</v>
      </c>
      <c r="C601" s="183" t="s">
        <v>4787</v>
      </c>
      <c r="D601" s="183">
        <v>11</v>
      </c>
      <c r="E601" s="104"/>
      <c r="F601" s="104"/>
      <c r="G601" s="89">
        <v>43132</v>
      </c>
      <c r="H601" s="80"/>
      <c r="I601" s="80"/>
      <c r="J601" s="129" t="s">
        <v>4901</v>
      </c>
    </row>
    <row r="602" spans="1:10" hidden="1">
      <c r="A602" s="183" t="s">
        <v>913</v>
      </c>
      <c r="B602" s="183" t="s">
        <v>351</v>
      </c>
      <c r="C602" s="183" t="s">
        <v>4786</v>
      </c>
      <c r="D602" s="183">
        <v>11</v>
      </c>
      <c r="E602" s="104"/>
      <c r="F602" s="104"/>
      <c r="G602" s="89">
        <v>43132</v>
      </c>
      <c r="H602" s="80"/>
      <c r="I602" s="80"/>
      <c r="J602" s="129" t="s">
        <v>4902</v>
      </c>
    </row>
    <row r="603" spans="1:10" hidden="1">
      <c r="A603" s="183" t="s">
        <v>914</v>
      </c>
      <c r="B603" s="183" t="s">
        <v>351</v>
      </c>
      <c r="C603" s="183" t="s">
        <v>4786</v>
      </c>
      <c r="D603" s="183">
        <v>11</v>
      </c>
      <c r="E603" s="104"/>
      <c r="F603" s="104"/>
      <c r="G603" s="89">
        <v>43132</v>
      </c>
      <c r="H603" s="80"/>
      <c r="I603" s="80"/>
      <c r="J603" s="129" t="s">
        <v>4902</v>
      </c>
    </row>
    <row r="604" spans="1:10" hidden="1">
      <c r="A604" s="183" t="s">
        <v>915</v>
      </c>
      <c r="B604" s="183" t="s">
        <v>351</v>
      </c>
      <c r="C604" s="183" t="s">
        <v>4786</v>
      </c>
      <c r="D604" s="183">
        <v>11</v>
      </c>
      <c r="E604" s="104"/>
      <c r="F604" s="104"/>
      <c r="G604" s="89">
        <v>43132</v>
      </c>
      <c r="H604" s="80"/>
      <c r="I604" s="80"/>
      <c r="J604" s="129" t="s">
        <v>4902</v>
      </c>
    </row>
    <row r="605" spans="1:10" hidden="1">
      <c r="A605" s="183" t="s">
        <v>916</v>
      </c>
      <c r="B605" s="183" t="s">
        <v>351</v>
      </c>
      <c r="C605" s="183" t="s">
        <v>4789</v>
      </c>
      <c r="D605" s="183">
        <v>11</v>
      </c>
      <c r="E605" s="104"/>
      <c r="F605" s="104"/>
      <c r="G605" s="89">
        <v>43132</v>
      </c>
      <c r="H605" s="80"/>
      <c r="I605" s="80"/>
      <c r="J605" s="129" t="s">
        <v>4888</v>
      </c>
    </row>
    <row r="606" spans="1:10" hidden="1">
      <c r="A606" s="183" t="s">
        <v>917</v>
      </c>
      <c r="B606" s="183" t="s">
        <v>351</v>
      </c>
      <c r="C606" s="183" t="s">
        <v>4789</v>
      </c>
      <c r="D606" s="183">
        <v>11</v>
      </c>
      <c r="E606" s="104"/>
      <c r="F606" s="104"/>
      <c r="G606" s="89">
        <v>43132</v>
      </c>
      <c r="H606" s="80"/>
      <c r="I606" s="80"/>
      <c r="J606" s="129" t="s">
        <v>4888</v>
      </c>
    </row>
    <row r="607" spans="1:10" hidden="1">
      <c r="A607" s="183" t="s">
        <v>918</v>
      </c>
      <c r="B607" s="183" t="s">
        <v>351</v>
      </c>
      <c r="C607" s="183" t="s">
        <v>4789</v>
      </c>
      <c r="D607" s="183">
        <v>11</v>
      </c>
      <c r="E607" s="104"/>
      <c r="F607" s="104"/>
      <c r="G607" s="89">
        <v>43132</v>
      </c>
      <c r="H607" s="80"/>
      <c r="I607" s="80"/>
      <c r="J607" s="129" t="s">
        <v>4888</v>
      </c>
    </row>
    <row r="608" spans="1:10" hidden="1">
      <c r="A608" s="183" t="s">
        <v>919</v>
      </c>
      <c r="B608" s="183" t="s">
        <v>360</v>
      </c>
      <c r="C608" s="183" t="s">
        <v>4786</v>
      </c>
      <c r="D608" s="183">
        <v>11</v>
      </c>
      <c r="E608" s="104"/>
      <c r="F608" s="104"/>
      <c r="G608" s="89">
        <v>43132</v>
      </c>
      <c r="H608" s="80"/>
      <c r="I608" s="80"/>
      <c r="J608" s="129" t="s">
        <v>4902</v>
      </c>
    </row>
    <row r="609" spans="1:10" hidden="1">
      <c r="A609" s="183" t="s">
        <v>920</v>
      </c>
      <c r="B609" s="183" t="s">
        <v>351</v>
      </c>
      <c r="C609" s="183" t="s">
        <v>4789</v>
      </c>
      <c r="D609" s="183">
        <v>11</v>
      </c>
      <c r="E609" s="104"/>
      <c r="F609" s="104"/>
      <c r="G609" s="89">
        <v>43132</v>
      </c>
      <c r="H609" s="80"/>
      <c r="I609" s="80"/>
      <c r="J609" s="129" t="s">
        <v>4888</v>
      </c>
    </row>
    <row r="610" spans="1:10" hidden="1">
      <c r="A610" s="183" t="s">
        <v>921</v>
      </c>
      <c r="B610" s="183" t="s">
        <v>351</v>
      </c>
      <c r="C610" s="183" t="s">
        <v>4788</v>
      </c>
      <c r="D610" s="183">
        <v>11</v>
      </c>
      <c r="E610" s="104"/>
      <c r="F610" s="104"/>
      <c r="G610" s="89">
        <v>43132</v>
      </c>
      <c r="H610" s="80"/>
      <c r="I610" s="80"/>
      <c r="J610" s="129" t="s">
        <v>4900</v>
      </c>
    </row>
    <row r="611" spans="1:10" hidden="1">
      <c r="A611" s="183" t="s">
        <v>922</v>
      </c>
      <c r="B611" s="183" t="s">
        <v>351</v>
      </c>
      <c r="C611" s="183" t="s">
        <v>4788</v>
      </c>
      <c r="D611" s="183">
        <v>11</v>
      </c>
      <c r="E611" s="104"/>
      <c r="F611" s="104"/>
      <c r="G611" s="89">
        <v>43132</v>
      </c>
      <c r="H611" s="80"/>
      <c r="I611" s="80"/>
      <c r="J611" s="129" t="s">
        <v>4900</v>
      </c>
    </row>
    <row r="612" spans="1:10" hidden="1">
      <c r="A612" s="183" t="s">
        <v>923</v>
      </c>
      <c r="B612" s="183" t="s">
        <v>351</v>
      </c>
      <c r="C612" s="183" t="s">
        <v>4788</v>
      </c>
      <c r="D612" s="183">
        <v>11</v>
      </c>
      <c r="E612" s="104"/>
      <c r="F612" s="104"/>
      <c r="G612" s="89">
        <v>43132</v>
      </c>
      <c r="H612" s="80"/>
      <c r="I612" s="80"/>
      <c r="J612" s="129" t="s">
        <v>4900</v>
      </c>
    </row>
    <row r="613" spans="1:10" hidden="1">
      <c r="A613" s="183" t="s">
        <v>924</v>
      </c>
      <c r="B613" s="183" t="s">
        <v>351</v>
      </c>
      <c r="C613" s="183" t="s">
        <v>4789</v>
      </c>
      <c r="D613" s="183">
        <v>11</v>
      </c>
      <c r="E613" s="104"/>
      <c r="F613" s="104"/>
      <c r="G613" s="89">
        <v>43132</v>
      </c>
      <c r="H613" s="80"/>
      <c r="I613" s="80"/>
      <c r="J613" s="129" t="s">
        <v>4888</v>
      </c>
    </row>
    <row r="614" spans="1:10" hidden="1">
      <c r="A614" s="183" t="s">
        <v>925</v>
      </c>
      <c r="B614" s="183" t="s">
        <v>351</v>
      </c>
      <c r="C614" s="183" t="s">
        <v>4788</v>
      </c>
      <c r="D614" s="183">
        <v>11</v>
      </c>
      <c r="E614" s="104"/>
      <c r="F614" s="104"/>
      <c r="G614" s="89">
        <v>43132</v>
      </c>
      <c r="H614" s="80"/>
      <c r="I614" s="80"/>
      <c r="J614" s="129" t="s">
        <v>4900</v>
      </c>
    </row>
    <row r="615" spans="1:10" hidden="1">
      <c r="A615" s="183" t="s">
        <v>926</v>
      </c>
      <c r="B615" s="183" t="s">
        <v>351</v>
      </c>
      <c r="C615" s="183" t="s">
        <v>4786</v>
      </c>
      <c r="D615" s="183">
        <v>11</v>
      </c>
      <c r="E615" s="104"/>
      <c r="F615" s="104"/>
      <c r="G615" s="89">
        <v>43132</v>
      </c>
      <c r="H615" s="80"/>
      <c r="I615" s="80"/>
      <c r="J615" s="129" t="s">
        <v>4902</v>
      </c>
    </row>
    <row r="616" spans="1:10" hidden="1">
      <c r="A616" s="183" t="s">
        <v>927</v>
      </c>
      <c r="B616" s="183" t="s">
        <v>351</v>
      </c>
      <c r="C616" s="183" t="s">
        <v>4786</v>
      </c>
      <c r="D616" s="183">
        <v>11</v>
      </c>
      <c r="E616" s="104"/>
      <c r="F616" s="104"/>
      <c r="G616" s="89">
        <v>43132</v>
      </c>
      <c r="H616" s="80"/>
      <c r="I616" s="80"/>
      <c r="J616" s="129" t="s">
        <v>4902</v>
      </c>
    </row>
    <row r="617" spans="1:10" hidden="1">
      <c r="A617" s="183" t="s">
        <v>928</v>
      </c>
      <c r="B617" s="183" t="s">
        <v>351</v>
      </c>
      <c r="C617" s="183" t="s">
        <v>4789</v>
      </c>
      <c r="D617" s="183">
        <v>11</v>
      </c>
      <c r="E617" s="104"/>
      <c r="F617" s="104"/>
      <c r="G617" s="89">
        <v>43132</v>
      </c>
      <c r="H617" s="80"/>
      <c r="I617" s="80"/>
      <c r="J617" s="129" t="s">
        <v>4888</v>
      </c>
    </row>
    <row r="618" spans="1:10" hidden="1">
      <c r="A618" s="183" t="s">
        <v>929</v>
      </c>
      <c r="B618" s="183" t="s">
        <v>351</v>
      </c>
      <c r="C618" s="183" t="s">
        <v>4788</v>
      </c>
      <c r="D618" s="183">
        <v>11</v>
      </c>
      <c r="E618" s="104"/>
      <c r="F618" s="104"/>
      <c r="G618" s="89">
        <v>43132</v>
      </c>
      <c r="H618" s="80"/>
      <c r="I618" s="80"/>
      <c r="J618" s="129" t="s">
        <v>4900</v>
      </c>
    </row>
    <row r="619" spans="1:10" hidden="1">
      <c r="A619" s="183" t="s">
        <v>930</v>
      </c>
      <c r="B619" s="183" t="s">
        <v>351</v>
      </c>
      <c r="C619" s="183" t="s">
        <v>4789</v>
      </c>
      <c r="D619" s="183">
        <v>11</v>
      </c>
      <c r="E619" s="104"/>
      <c r="F619" s="104"/>
      <c r="G619" s="89">
        <v>43132</v>
      </c>
      <c r="H619" s="80"/>
      <c r="I619" s="80"/>
      <c r="J619" s="129" t="s">
        <v>4888</v>
      </c>
    </row>
    <row r="620" spans="1:10" hidden="1">
      <c r="A620" s="183" t="s">
        <v>931</v>
      </c>
      <c r="B620" s="183" t="s">
        <v>351</v>
      </c>
      <c r="C620" s="183" t="s">
        <v>4787</v>
      </c>
      <c r="D620" s="183">
        <v>11</v>
      </c>
      <c r="E620" s="104"/>
      <c r="F620" s="104"/>
      <c r="G620" s="89">
        <v>43132</v>
      </c>
      <c r="H620" s="80"/>
      <c r="I620" s="80"/>
      <c r="J620" s="129" t="s">
        <v>4901</v>
      </c>
    </row>
    <row r="621" spans="1:10" hidden="1">
      <c r="A621" s="183" t="s">
        <v>932</v>
      </c>
      <c r="B621" s="183" t="s">
        <v>351</v>
      </c>
      <c r="C621" s="183" t="s">
        <v>4787</v>
      </c>
      <c r="D621" s="183">
        <v>11</v>
      </c>
      <c r="E621" s="104"/>
      <c r="F621" s="104"/>
      <c r="G621" s="89">
        <v>43132</v>
      </c>
      <c r="H621" s="80"/>
      <c r="I621" s="80"/>
      <c r="J621" s="129" t="s">
        <v>4901</v>
      </c>
    </row>
    <row r="622" spans="1:10" hidden="1">
      <c r="A622" s="183" t="s">
        <v>933</v>
      </c>
      <c r="B622" s="183" t="s">
        <v>351</v>
      </c>
      <c r="C622" s="183" t="s">
        <v>4787</v>
      </c>
      <c r="D622" s="183">
        <v>11</v>
      </c>
      <c r="E622" s="104"/>
      <c r="F622" s="104"/>
      <c r="G622" s="89">
        <v>43132</v>
      </c>
      <c r="H622" s="80"/>
      <c r="I622" s="80"/>
      <c r="J622" s="129" t="s">
        <v>4901</v>
      </c>
    </row>
    <row r="623" spans="1:10" hidden="1">
      <c r="A623" s="183" t="s">
        <v>934</v>
      </c>
      <c r="B623" s="183" t="s">
        <v>351</v>
      </c>
      <c r="C623" s="183" t="s">
        <v>4789</v>
      </c>
      <c r="D623" s="183">
        <v>11</v>
      </c>
      <c r="E623" s="104"/>
      <c r="F623" s="104"/>
      <c r="G623" s="89">
        <v>43132</v>
      </c>
      <c r="H623" s="80"/>
      <c r="I623" s="80"/>
      <c r="J623" s="129" t="s">
        <v>4888</v>
      </c>
    </row>
    <row r="624" spans="1:10" hidden="1">
      <c r="A624" s="183" t="s">
        <v>935</v>
      </c>
      <c r="B624" s="183" t="s">
        <v>351</v>
      </c>
      <c r="C624" s="183" t="s">
        <v>4787</v>
      </c>
      <c r="D624" s="183">
        <v>11</v>
      </c>
      <c r="E624" s="104"/>
      <c r="F624" s="104"/>
      <c r="G624" s="89">
        <v>43132</v>
      </c>
      <c r="H624" s="80"/>
      <c r="I624" s="80"/>
      <c r="J624" s="129" t="s">
        <v>4901</v>
      </c>
    </row>
    <row r="625" spans="1:10" hidden="1">
      <c r="A625" s="183" t="s">
        <v>936</v>
      </c>
      <c r="B625" s="183" t="s">
        <v>351</v>
      </c>
      <c r="C625" s="183" t="s">
        <v>4787</v>
      </c>
      <c r="D625" s="183">
        <v>11</v>
      </c>
      <c r="E625" s="104"/>
      <c r="F625" s="104"/>
      <c r="G625" s="89">
        <v>43132</v>
      </c>
      <c r="H625" s="80"/>
      <c r="I625" s="80"/>
      <c r="J625" s="129" t="s">
        <v>4901</v>
      </c>
    </row>
    <row r="626" spans="1:10" hidden="1">
      <c r="A626" s="183" t="s">
        <v>937</v>
      </c>
      <c r="B626" s="183" t="s">
        <v>351</v>
      </c>
      <c r="C626" s="183" t="s">
        <v>4787</v>
      </c>
      <c r="D626" s="183">
        <v>11</v>
      </c>
      <c r="E626" s="104"/>
      <c r="F626" s="104"/>
      <c r="G626" s="89">
        <v>43132</v>
      </c>
      <c r="H626" s="80"/>
      <c r="I626" s="80"/>
      <c r="J626" s="129" t="s">
        <v>4901</v>
      </c>
    </row>
    <row r="627" spans="1:10" hidden="1">
      <c r="A627" s="183" t="s">
        <v>938</v>
      </c>
      <c r="B627" s="183" t="s">
        <v>351</v>
      </c>
      <c r="C627" s="183" t="s">
        <v>4788</v>
      </c>
      <c r="D627" s="183">
        <v>11</v>
      </c>
      <c r="E627" s="104"/>
      <c r="F627" s="104"/>
      <c r="G627" s="89">
        <v>43132</v>
      </c>
      <c r="H627" s="80"/>
      <c r="I627" s="80"/>
      <c r="J627" s="129" t="s">
        <v>4900</v>
      </c>
    </row>
    <row r="628" spans="1:10" hidden="1">
      <c r="A628" s="183" t="s">
        <v>939</v>
      </c>
      <c r="B628" s="183" t="s">
        <v>351</v>
      </c>
      <c r="C628" s="183" t="s">
        <v>4786</v>
      </c>
      <c r="D628" s="183">
        <v>11</v>
      </c>
      <c r="E628" s="104"/>
      <c r="F628" s="104"/>
      <c r="G628" s="89">
        <v>43132</v>
      </c>
      <c r="H628" s="80"/>
      <c r="I628" s="80"/>
      <c r="J628" s="129" t="s">
        <v>4902</v>
      </c>
    </row>
    <row r="629" spans="1:10" hidden="1">
      <c r="A629" s="183" t="s">
        <v>940</v>
      </c>
      <c r="B629" s="183" t="s">
        <v>351</v>
      </c>
      <c r="C629" s="183" t="s">
        <v>4788</v>
      </c>
      <c r="D629" s="183">
        <v>11</v>
      </c>
      <c r="E629" s="104"/>
      <c r="F629" s="104"/>
      <c r="G629" s="89">
        <v>43132</v>
      </c>
      <c r="H629" s="80"/>
      <c r="I629" s="80"/>
      <c r="J629" s="129" t="s">
        <v>4900</v>
      </c>
    </row>
    <row r="630" spans="1:10" hidden="1">
      <c r="A630" s="183" t="s">
        <v>941</v>
      </c>
      <c r="B630" s="183" t="s">
        <v>351</v>
      </c>
      <c r="C630" s="183" t="s">
        <v>4788</v>
      </c>
      <c r="D630" s="183">
        <v>11</v>
      </c>
      <c r="E630" s="104"/>
      <c r="F630" s="104"/>
      <c r="G630" s="89">
        <v>43132</v>
      </c>
      <c r="H630" s="80"/>
      <c r="I630" s="80"/>
      <c r="J630" s="129" t="s">
        <v>4900</v>
      </c>
    </row>
    <row r="631" spans="1:10" hidden="1">
      <c r="A631" s="183" t="s">
        <v>942</v>
      </c>
      <c r="B631" s="183" t="s">
        <v>351</v>
      </c>
      <c r="C631" s="183" t="s">
        <v>4786</v>
      </c>
      <c r="D631" s="183">
        <v>11</v>
      </c>
      <c r="E631" s="104"/>
      <c r="F631" s="104"/>
      <c r="G631" s="89">
        <v>43132</v>
      </c>
      <c r="H631" s="80"/>
      <c r="I631" s="80"/>
      <c r="J631" s="129" t="s">
        <v>4902</v>
      </c>
    </row>
    <row r="632" spans="1:10" hidden="1">
      <c r="A632" s="183" t="s">
        <v>943</v>
      </c>
      <c r="B632" s="183" t="s">
        <v>351</v>
      </c>
      <c r="C632" s="183" t="s">
        <v>4786</v>
      </c>
      <c r="D632" s="183">
        <v>11</v>
      </c>
      <c r="E632" s="104"/>
      <c r="F632" s="104"/>
      <c r="G632" s="89">
        <v>43132</v>
      </c>
      <c r="H632" s="80"/>
      <c r="I632" s="80"/>
      <c r="J632" s="129" t="s">
        <v>4902</v>
      </c>
    </row>
    <row r="633" spans="1:10" hidden="1">
      <c r="A633" s="183" t="s">
        <v>944</v>
      </c>
      <c r="B633" s="183" t="s">
        <v>351</v>
      </c>
      <c r="C633" s="183" t="s">
        <v>4789</v>
      </c>
      <c r="D633" s="183">
        <v>11</v>
      </c>
      <c r="E633" s="104"/>
      <c r="F633" s="104"/>
      <c r="G633" s="89">
        <v>43132</v>
      </c>
      <c r="H633" s="80"/>
      <c r="I633" s="80"/>
      <c r="J633" s="129" t="s">
        <v>4888</v>
      </c>
    </row>
    <row r="634" spans="1:10" hidden="1">
      <c r="A634" s="183" t="s">
        <v>945</v>
      </c>
      <c r="B634" s="183" t="s">
        <v>351</v>
      </c>
      <c r="C634" s="183" t="s">
        <v>4789</v>
      </c>
      <c r="D634" s="183">
        <v>11</v>
      </c>
      <c r="E634" s="104"/>
      <c r="F634" s="104"/>
      <c r="G634" s="89">
        <v>43132</v>
      </c>
      <c r="H634" s="80"/>
      <c r="I634" s="80"/>
      <c r="J634" s="129" t="s">
        <v>4888</v>
      </c>
    </row>
    <row r="635" spans="1:10" hidden="1">
      <c r="A635" s="183" t="s">
        <v>946</v>
      </c>
      <c r="B635" s="183" t="s">
        <v>351</v>
      </c>
      <c r="C635" s="183" t="s">
        <v>4789</v>
      </c>
      <c r="D635" s="183">
        <v>11</v>
      </c>
      <c r="E635" s="104"/>
      <c r="F635" s="104"/>
      <c r="G635" s="89">
        <v>43132</v>
      </c>
      <c r="H635" s="80"/>
      <c r="I635" s="80"/>
      <c r="J635" s="129" t="s">
        <v>4888</v>
      </c>
    </row>
    <row r="636" spans="1:10" hidden="1">
      <c r="A636" s="183" t="s">
        <v>947</v>
      </c>
      <c r="B636" s="183" t="s">
        <v>351</v>
      </c>
      <c r="C636" s="183" t="s">
        <v>4787</v>
      </c>
      <c r="D636" s="183">
        <v>11</v>
      </c>
      <c r="E636" s="104"/>
      <c r="F636" s="104"/>
      <c r="G636" s="89">
        <v>43132</v>
      </c>
      <c r="H636" s="80"/>
      <c r="I636" s="80"/>
      <c r="J636" s="129" t="s">
        <v>4901</v>
      </c>
    </row>
    <row r="637" spans="1:10" hidden="1">
      <c r="A637" s="183" t="s">
        <v>948</v>
      </c>
      <c r="B637" s="183" t="s">
        <v>351</v>
      </c>
      <c r="C637" s="183" t="s">
        <v>4787</v>
      </c>
      <c r="D637" s="183">
        <v>11</v>
      </c>
      <c r="E637" s="104"/>
      <c r="F637" s="104"/>
      <c r="G637" s="89">
        <v>43132</v>
      </c>
      <c r="H637" s="80"/>
      <c r="I637" s="80"/>
      <c r="J637" s="129" t="s">
        <v>4901</v>
      </c>
    </row>
    <row r="638" spans="1:10" hidden="1">
      <c r="A638" s="183" t="s">
        <v>949</v>
      </c>
      <c r="B638" s="183" t="s">
        <v>351</v>
      </c>
      <c r="C638" s="183" t="s">
        <v>4786</v>
      </c>
      <c r="D638" s="183">
        <v>11</v>
      </c>
      <c r="E638" s="104"/>
      <c r="F638" s="104"/>
      <c r="G638" s="89">
        <v>43132</v>
      </c>
      <c r="H638" s="80"/>
      <c r="I638" s="80"/>
      <c r="J638" s="129" t="s">
        <v>4902</v>
      </c>
    </row>
    <row r="639" spans="1:10" hidden="1">
      <c r="A639" s="183" t="s">
        <v>950</v>
      </c>
      <c r="B639" s="183" t="s">
        <v>351</v>
      </c>
      <c r="C639" s="183" t="s">
        <v>4787</v>
      </c>
      <c r="D639" s="183">
        <v>11</v>
      </c>
      <c r="E639" s="104"/>
      <c r="F639" s="104"/>
      <c r="G639" s="89">
        <v>43132</v>
      </c>
      <c r="H639" s="80"/>
      <c r="I639" s="80"/>
      <c r="J639" s="129" t="s">
        <v>4901</v>
      </c>
    </row>
    <row r="640" spans="1:10" hidden="1">
      <c r="A640" s="183" t="s">
        <v>951</v>
      </c>
      <c r="B640" s="183" t="s">
        <v>351</v>
      </c>
      <c r="C640" s="183" t="s">
        <v>4787</v>
      </c>
      <c r="D640" s="183">
        <v>11</v>
      </c>
      <c r="E640" s="104"/>
      <c r="F640" s="104"/>
      <c r="G640" s="89">
        <v>43132</v>
      </c>
      <c r="H640" s="80"/>
      <c r="I640" s="80"/>
      <c r="J640" s="129" t="s">
        <v>4901</v>
      </c>
    </row>
    <row r="641" spans="1:10" hidden="1">
      <c r="A641" s="183" t="s">
        <v>952</v>
      </c>
      <c r="B641" s="183" t="s">
        <v>351</v>
      </c>
      <c r="C641" s="183" t="s">
        <v>4787</v>
      </c>
      <c r="D641" s="183">
        <v>11</v>
      </c>
      <c r="E641" s="104"/>
      <c r="F641" s="104"/>
      <c r="G641" s="89">
        <v>43132</v>
      </c>
      <c r="H641" s="80"/>
      <c r="I641" s="80"/>
      <c r="J641" s="129" t="s">
        <v>4901</v>
      </c>
    </row>
    <row r="642" spans="1:10" hidden="1">
      <c r="A642" s="183" t="s">
        <v>953</v>
      </c>
      <c r="B642" s="183" t="s">
        <v>351</v>
      </c>
      <c r="C642" s="183" t="s">
        <v>4787</v>
      </c>
      <c r="D642" s="183">
        <v>11</v>
      </c>
      <c r="E642" s="104"/>
      <c r="F642" s="104"/>
      <c r="G642" s="89">
        <v>43132</v>
      </c>
      <c r="H642" s="80"/>
      <c r="I642" s="80"/>
      <c r="J642" s="129" t="s">
        <v>4901</v>
      </c>
    </row>
    <row r="643" spans="1:10" hidden="1">
      <c r="A643" s="183" t="s">
        <v>954</v>
      </c>
      <c r="B643" s="183" t="s">
        <v>351</v>
      </c>
      <c r="C643" s="183" t="s">
        <v>4787</v>
      </c>
      <c r="D643" s="183">
        <v>11</v>
      </c>
      <c r="E643" s="104"/>
      <c r="F643" s="104"/>
      <c r="G643" s="89">
        <v>43132</v>
      </c>
      <c r="H643" s="80"/>
      <c r="I643" s="80"/>
      <c r="J643" s="129" t="s">
        <v>4901</v>
      </c>
    </row>
    <row r="644" spans="1:10" hidden="1">
      <c r="A644" s="183" t="s">
        <v>955</v>
      </c>
      <c r="B644" s="183" t="s">
        <v>351</v>
      </c>
      <c r="C644" s="183" t="s">
        <v>4787</v>
      </c>
      <c r="D644" s="183">
        <v>11</v>
      </c>
      <c r="E644" s="104"/>
      <c r="F644" s="104"/>
      <c r="G644" s="89">
        <v>43132</v>
      </c>
      <c r="H644" s="80"/>
      <c r="I644" s="80"/>
      <c r="J644" s="129" t="s">
        <v>4901</v>
      </c>
    </row>
    <row r="645" spans="1:10" hidden="1">
      <c r="A645" s="183" t="s">
        <v>956</v>
      </c>
      <c r="B645" s="183" t="s">
        <v>351</v>
      </c>
      <c r="C645" s="183" t="s">
        <v>4789</v>
      </c>
      <c r="D645" s="183">
        <v>11</v>
      </c>
      <c r="E645" s="104"/>
      <c r="F645" s="104"/>
      <c r="G645" s="89">
        <v>43132</v>
      </c>
      <c r="H645" s="80"/>
      <c r="I645" s="80"/>
      <c r="J645" s="129" t="s">
        <v>4888</v>
      </c>
    </row>
    <row r="646" spans="1:10" hidden="1">
      <c r="A646" s="183" t="s">
        <v>957</v>
      </c>
      <c r="B646" s="183" t="s">
        <v>351</v>
      </c>
      <c r="C646" s="183" t="s">
        <v>4788</v>
      </c>
      <c r="D646" s="183">
        <v>11</v>
      </c>
      <c r="E646" s="104"/>
      <c r="F646" s="104"/>
      <c r="G646" s="89">
        <v>43132</v>
      </c>
      <c r="H646" s="80"/>
      <c r="I646" s="80"/>
      <c r="J646" s="129" t="s">
        <v>4900</v>
      </c>
    </row>
    <row r="647" spans="1:10" hidden="1">
      <c r="A647" s="183" t="s">
        <v>958</v>
      </c>
      <c r="B647" s="183" t="s">
        <v>351</v>
      </c>
      <c r="C647" s="183" t="s">
        <v>4787</v>
      </c>
      <c r="D647" s="183">
        <v>11</v>
      </c>
      <c r="E647" s="104"/>
      <c r="F647" s="104"/>
      <c r="G647" s="89">
        <v>43132</v>
      </c>
      <c r="H647" s="80"/>
      <c r="I647" s="80"/>
      <c r="J647" s="129" t="s">
        <v>4901</v>
      </c>
    </row>
    <row r="648" spans="1:10" hidden="1">
      <c r="A648" s="183" t="s">
        <v>959</v>
      </c>
      <c r="B648" s="183" t="s">
        <v>351</v>
      </c>
      <c r="C648" s="183" t="s">
        <v>4786</v>
      </c>
      <c r="D648" s="183">
        <v>11</v>
      </c>
      <c r="E648" s="104"/>
      <c r="F648" s="104"/>
      <c r="G648" s="89">
        <v>43132</v>
      </c>
      <c r="H648" s="80"/>
      <c r="I648" s="80"/>
      <c r="J648" s="129" t="s">
        <v>4902</v>
      </c>
    </row>
    <row r="649" spans="1:10" hidden="1">
      <c r="A649" s="183" t="s">
        <v>960</v>
      </c>
      <c r="B649" s="183" t="s">
        <v>351</v>
      </c>
      <c r="C649" s="183" t="s">
        <v>4789</v>
      </c>
      <c r="D649" s="183">
        <v>11</v>
      </c>
      <c r="E649" s="104"/>
      <c r="F649" s="104"/>
      <c r="G649" s="89">
        <v>43132</v>
      </c>
      <c r="H649" s="80"/>
      <c r="I649" s="80"/>
      <c r="J649" s="129" t="s">
        <v>4888</v>
      </c>
    </row>
    <row r="650" spans="1:10" hidden="1">
      <c r="A650" s="183" t="s">
        <v>961</v>
      </c>
      <c r="B650" s="183" t="s">
        <v>351</v>
      </c>
      <c r="C650" s="183" t="s">
        <v>4788</v>
      </c>
      <c r="D650" s="183">
        <v>11</v>
      </c>
      <c r="E650" s="104"/>
      <c r="F650" s="104"/>
      <c r="G650" s="89">
        <v>43132</v>
      </c>
      <c r="H650" s="80"/>
      <c r="I650" s="80"/>
      <c r="J650" s="129" t="s">
        <v>4900</v>
      </c>
    </row>
    <row r="651" spans="1:10" hidden="1">
      <c r="A651" s="183" t="s">
        <v>962</v>
      </c>
      <c r="B651" s="183" t="s">
        <v>351</v>
      </c>
      <c r="C651" s="183" t="s">
        <v>4787</v>
      </c>
      <c r="D651" s="183">
        <v>11</v>
      </c>
      <c r="E651" s="104"/>
      <c r="F651" s="104"/>
      <c r="G651" s="89">
        <v>43132</v>
      </c>
      <c r="H651" s="80"/>
      <c r="I651" s="80"/>
      <c r="J651" s="129" t="s">
        <v>4901</v>
      </c>
    </row>
    <row r="652" spans="1:10" hidden="1">
      <c r="A652" s="183" t="s">
        <v>963</v>
      </c>
      <c r="B652" s="183" t="s">
        <v>351</v>
      </c>
      <c r="C652" s="183" t="s">
        <v>4788</v>
      </c>
      <c r="D652" s="183">
        <v>11</v>
      </c>
      <c r="E652" s="104"/>
      <c r="F652" s="104"/>
      <c r="G652" s="89">
        <v>43132</v>
      </c>
      <c r="H652" s="80"/>
      <c r="I652" s="80"/>
      <c r="J652" s="129" t="s">
        <v>4900</v>
      </c>
    </row>
    <row r="653" spans="1:10" hidden="1">
      <c r="A653" s="183" t="s">
        <v>964</v>
      </c>
      <c r="B653" s="183" t="s">
        <v>351</v>
      </c>
      <c r="C653" s="183" t="s">
        <v>4788</v>
      </c>
      <c r="D653" s="183">
        <v>11</v>
      </c>
      <c r="E653" s="104"/>
      <c r="F653" s="104"/>
      <c r="G653" s="89">
        <v>43132</v>
      </c>
      <c r="H653" s="80"/>
      <c r="I653" s="80"/>
      <c r="J653" s="129" t="s">
        <v>4900</v>
      </c>
    </row>
    <row r="654" spans="1:10" hidden="1">
      <c r="A654" s="183" t="s">
        <v>965</v>
      </c>
      <c r="B654" s="183" t="s">
        <v>351</v>
      </c>
      <c r="C654" s="183" t="s">
        <v>4788</v>
      </c>
      <c r="D654" s="183">
        <v>11</v>
      </c>
      <c r="E654" s="104"/>
      <c r="F654" s="104"/>
      <c r="G654" s="89">
        <v>43132</v>
      </c>
      <c r="H654" s="80"/>
      <c r="I654" s="80"/>
      <c r="J654" s="129" t="s">
        <v>4900</v>
      </c>
    </row>
    <row r="655" spans="1:10" hidden="1">
      <c r="A655" s="183" t="s">
        <v>966</v>
      </c>
      <c r="B655" s="183" t="s">
        <v>351</v>
      </c>
      <c r="C655" s="183" t="s">
        <v>4787</v>
      </c>
      <c r="D655" s="183">
        <v>11</v>
      </c>
      <c r="E655" s="104"/>
      <c r="F655" s="104"/>
      <c r="G655" s="89">
        <v>43132</v>
      </c>
      <c r="H655" s="80"/>
      <c r="I655" s="80"/>
      <c r="J655" s="129" t="s">
        <v>4901</v>
      </c>
    </row>
    <row r="656" spans="1:10" hidden="1">
      <c r="A656" s="183" t="s">
        <v>967</v>
      </c>
      <c r="B656" s="183" t="s">
        <v>351</v>
      </c>
      <c r="C656" s="183" t="s">
        <v>4789</v>
      </c>
      <c r="D656" s="183">
        <v>11</v>
      </c>
      <c r="E656" s="104"/>
      <c r="F656" s="104"/>
      <c r="G656" s="89">
        <v>43132</v>
      </c>
      <c r="H656" s="80"/>
      <c r="I656" s="80"/>
      <c r="J656" s="129" t="s">
        <v>4888</v>
      </c>
    </row>
    <row r="657" spans="1:10" hidden="1">
      <c r="A657" s="183" t="s">
        <v>968</v>
      </c>
      <c r="B657" s="183" t="s">
        <v>351</v>
      </c>
      <c r="C657" s="183" t="s">
        <v>4789</v>
      </c>
      <c r="D657" s="183">
        <v>11</v>
      </c>
      <c r="E657" s="104"/>
      <c r="F657" s="104"/>
      <c r="G657" s="89">
        <v>43132</v>
      </c>
      <c r="H657" s="80"/>
      <c r="I657" s="80"/>
      <c r="J657" s="129" t="s">
        <v>4888</v>
      </c>
    </row>
    <row r="658" spans="1:10" hidden="1">
      <c r="A658" s="183" t="s">
        <v>969</v>
      </c>
      <c r="B658" s="183" t="s">
        <v>351</v>
      </c>
      <c r="C658" s="183" t="s">
        <v>4788</v>
      </c>
      <c r="D658" s="183">
        <v>11</v>
      </c>
      <c r="E658" s="104"/>
      <c r="F658" s="104"/>
      <c r="G658" s="89">
        <v>43132</v>
      </c>
      <c r="H658" s="80"/>
      <c r="I658" s="80"/>
      <c r="J658" s="129" t="s">
        <v>4900</v>
      </c>
    </row>
    <row r="659" spans="1:10" hidden="1">
      <c r="A659" s="183" t="s">
        <v>970</v>
      </c>
      <c r="B659" s="183" t="s">
        <v>351</v>
      </c>
      <c r="C659" s="183" t="s">
        <v>4788</v>
      </c>
      <c r="D659" s="183">
        <v>11</v>
      </c>
      <c r="E659" s="104"/>
      <c r="F659" s="104"/>
      <c r="G659" s="89">
        <v>43132</v>
      </c>
      <c r="H659" s="80"/>
      <c r="I659" s="80"/>
      <c r="J659" s="129" t="s">
        <v>4900</v>
      </c>
    </row>
    <row r="660" spans="1:10" hidden="1">
      <c r="A660" s="183" t="s">
        <v>971</v>
      </c>
      <c r="B660" s="183" t="s">
        <v>351</v>
      </c>
      <c r="C660" s="183" t="s">
        <v>4789</v>
      </c>
      <c r="D660" s="183">
        <v>11</v>
      </c>
      <c r="E660" s="104"/>
      <c r="F660" s="104"/>
      <c r="G660" s="89">
        <v>43132</v>
      </c>
      <c r="H660" s="80"/>
      <c r="I660" s="80"/>
      <c r="J660" s="129" t="s">
        <v>4888</v>
      </c>
    </row>
    <row r="661" spans="1:10" hidden="1">
      <c r="A661" s="183" t="s">
        <v>972</v>
      </c>
      <c r="B661" s="183" t="s">
        <v>351</v>
      </c>
      <c r="C661" s="183" t="s">
        <v>4789</v>
      </c>
      <c r="D661" s="183">
        <v>11</v>
      </c>
      <c r="E661" s="104"/>
      <c r="F661" s="104"/>
      <c r="G661" s="89">
        <v>43132</v>
      </c>
      <c r="H661" s="80"/>
      <c r="I661" s="80"/>
      <c r="J661" s="129" t="s">
        <v>4888</v>
      </c>
    </row>
    <row r="662" spans="1:10" hidden="1">
      <c r="A662" s="183" t="s">
        <v>973</v>
      </c>
      <c r="B662" s="183" t="s">
        <v>351</v>
      </c>
      <c r="C662" s="183" t="s">
        <v>4789</v>
      </c>
      <c r="D662" s="183">
        <v>11</v>
      </c>
      <c r="E662" s="104"/>
      <c r="F662" s="104"/>
      <c r="G662" s="89">
        <v>43132</v>
      </c>
      <c r="H662" s="80"/>
      <c r="I662" s="80"/>
      <c r="J662" s="129" t="s">
        <v>4888</v>
      </c>
    </row>
    <row r="663" spans="1:10" hidden="1">
      <c r="A663" s="183" t="s">
        <v>974</v>
      </c>
      <c r="B663" s="183" t="s">
        <v>351</v>
      </c>
      <c r="C663" s="183" t="s">
        <v>4788</v>
      </c>
      <c r="D663" s="183">
        <v>11</v>
      </c>
      <c r="E663" s="104"/>
      <c r="F663" s="104"/>
      <c r="G663" s="89">
        <v>43132</v>
      </c>
      <c r="H663" s="80"/>
      <c r="I663" s="80"/>
      <c r="J663" s="129" t="s">
        <v>4900</v>
      </c>
    </row>
    <row r="664" spans="1:10" hidden="1">
      <c r="A664" s="183" t="s">
        <v>975</v>
      </c>
      <c r="B664" s="183" t="s">
        <v>351</v>
      </c>
      <c r="C664" s="183" t="s">
        <v>4789</v>
      </c>
      <c r="D664" s="183">
        <v>11</v>
      </c>
      <c r="E664" s="104"/>
      <c r="F664" s="104"/>
      <c r="G664" s="89">
        <v>43132</v>
      </c>
      <c r="H664" s="80"/>
      <c r="I664" s="80"/>
      <c r="J664" s="129" t="s">
        <v>4888</v>
      </c>
    </row>
    <row r="665" spans="1:10" hidden="1">
      <c r="A665" s="183" t="s">
        <v>976</v>
      </c>
      <c r="B665" s="183" t="s">
        <v>351</v>
      </c>
      <c r="C665" s="183" t="s">
        <v>4786</v>
      </c>
      <c r="D665" s="183">
        <v>11</v>
      </c>
      <c r="E665" s="104"/>
      <c r="F665" s="104"/>
      <c r="G665" s="89">
        <v>43132</v>
      </c>
      <c r="H665" s="80"/>
      <c r="I665" s="80"/>
      <c r="J665" s="129" t="s">
        <v>4902</v>
      </c>
    </row>
    <row r="666" spans="1:10" hidden="1">
      <c r="A666" s="183" t="s">
        <v>977</v>
      </c>
      <c r="B666" s="183" t="s">
        <v>351</v>
      </c>
      <c r="C666" s="183" t="s">
        <v>4786</v>
      </c>
      <c r="D666" s="183">
        <v>11</v>
      </c>
      <c r="E666" s="104"/>
      <c r="F666" s="104"/>
      <c r="G666" s="89">
        <v>43132</v>
      </c>
      <c r="H666" s="80"/>
      <c r="I666" s="80"/>
      <c r="J666" s="129" t="s">
        <v>4902</v>
      </c>
    </row>
    <row r="667" spans="1:10" hidden="1">
      <c r="A667" s="183" t="s">
        <v>978</v>
      </c>
      <c r="B667" s="183" t="s">
        <v>351</v>
      </c>
      <c r="C667" s="183" t="s">
        <v>4788</v>
      </c>
      <c r="D667" s="183">
        <v>11</v>
      </c>
      <c r="E667" s="104"/>
      <c r="F667" s="104"/>
      <c r="G667" s="89">
        <v>43132</v>
      </c>
      <c r="H667" s="80"/>
      <c r="I667" s="80"/>
      <c r="J667" s="129" t="s">
        <v>4900</v>
      </c>
    </row>
    <row r="668" spans="1:10" hidden="1">
      <c r="A668" s="183" t="s">
        <v>979</v>
      </c>
      <c r="B668" s="183" t="s">
        <v>369</v>
      </c>
      <c r="C668" s="183" t="s">
        <v>4789</v>
      </c>
      <c r="D668" s="183">
        <v>11</v>
      </c>
      <c r="E668" s="104"/>
      <c r="F668" s="104"/>
      <c r="G668" s="89">
        <v>43132</v>
      </c>
      <c r="H668" s="80"/>
      <c r="I668" s="80"/>
      <c r="J668" s="129" t="s">
        <v>4888</v>
      </c>
    </row>
    <row r="669" spans="1:10" hidden="1">
      <c r="A669" s="183" t="s">
        <v>980</v>
      </c>
      <c r="B669" s="183" t="s">
        <v>351</v>
      </c>
      <c r="C669" s="183" t="s">
        <v>4788</v>
      </c>
      <c r="D669" s="183">
        <v>11</v>
      </c>
      <c r="E669" s="104"/>
      <c r="F669" s="104"/>
      <c r="G669" s="89">
        <v>43132</v>
      </c>
      <c r="H669" s="80"/>
      <c r="I669" s="80"/>
      <c r="J669" s="129" t="s">
        <v>4900</v>
      </c>
    </row>
    <row r="670" spans="1:10" hidden="1">
      <c r="A670" s="183" t="s">
        <v>981</v>
      </c>
      <c r="B670" s="183" t="s">
        <v>351</v>
      </c>
      <c r="C670" s="183" t="s">
        <v>4786</v>
      </c>
      <c r="D670" s="183">
        <v>11</v>
      </c>
      <c r="E670" s="104"/>
      <c r="F670" s="104"/>
      <c r="G670" s="89">
        <v>43132</v>
      </c>
      <c r="H670" s="80"/>
      <c r="I670" s="80"/>
      <c r="J670" s="129" t="s">
        <v>4901</v>
      </c>
    </row>
    <row r="671" spans="1:10" hidden="1">
      <c r="A671" s="183" t="s">
        <v>982</v>
      </c>
      <c r="B671" s="183" t="s">
        <v>351</v>
      </c>
      <c r="C671" s="183" t="s">
        <v>4786</v>
      </c>
      <c r="D671" s="183">
        <v>11</v>
      </c>
      <c r="E671" s="104"/>
      <c r="F671" s="104"/>
      <c r="G671" s="89">
        <v>43132</v>
      </c>
      <c r="H671" s="80"/>
      <c r="I671" s="80"/>
      <c r="J671" s="129" t="s">
        <v>4902</v>
      </c>
    </row>
    <row r="672" spans="1:10" hidden="1">
      <c r="A672" s="183" t="s">
        <v>983</v>
      </c>
      <c r="B672" s="183" t="s">
        <v>351</v>
      </c>
      <c r="C672" s="183" t="s">
        <v>4787</v>
      </c>
      <c r="D672" s="183">
        <v>11</v>
      </c>
      <c r="E672" s="104"/>
      <c r="F672" s="104"/>
      <c r="G672" s="89">
        <v>43132</v>
      </c>
      <c r="H672" s="80"/>
      <c r="I672" s="80"/>
      <c r="J672" s="129" t="s">
        <v>4901</v>
      </c>
    </row>
    <row r="673" spans="1:10" hidden="1">
      <c r="A673" s="183" t="s">
        <v>984</v>
      </c>
      <c r="B673" s="183" t="s">
        <v>351</v>
      </c>
      <c r="C673" s="183" t="s">
        <v>4787</v>
      </c>
      <c r="D673" s="183">
        <v>11</v>
      </c>
      <c r="E673" s="104"/>
      <c r="F673" s="104"/>
      <c r="G673" s="89">
        <v>43132</v>
      </c>
      <c r="H673" s="80"/>
      <c r="I673" s="80"/>
      <c r="J673" s="129" t="s">
        <v>4901</v>
      </c>
    </row>
    <row r="674" spans="1:10" hidden="1">
      <c r="A674" s="183" t="s">
        <v>985</v>
      </c>
      <c r="B674" s="183" t="s">
        <v>351</v>
      </c>
      <c r="C674" s="183" t="s">
        <v>4787</v>
      </c>
      <c r="D674" s="183">
        <v>11</v>
      </c>
      <c r="E674" s="104"/>
      <c r="F674" s="104"/>
      <c r="G674" s="89">
        <v>43132</v>
      </c>
      <c r="H674" s="80"/>
      <c r="I674" s="80"/>
      <c r="J674" s="129" t="s">
        <v>4901</v>
      </c>
    </row>
    <row r="675" spans="1:10" hidden="1">
      <c r="A675" s="183" t="s">
        <v>986</v>
      </c>
      <c r="B675" s="183" t="s">
        <v>351</v>
      </c>
      <c r="C675" s="183" t="s">
        <v>4786</v>
      </c>
      <c r="D675" s="183">
        <v>11</v>
      </c>
      <c r="E675" s="104"/>
      <c r="F675" s="104"/>
      <c r="G675" s="89">
        <v>43132</v>
      </c>
      <c r="H675" s="80"/>
      <c r="I675" s="80"/>
      <c r="J675" s="129" t="s">
        <v>4902</v>
      </c>
    </row>
    <row r="676" spans="1:10" hidden="1">
      <c r="A676" s="183" t="s">
        <v>987</v>
      </c>
      <c r="B676" s="183" t="s">
        <v>368</v>
      </c>
      <c r="C676" s="183" t="s">
        <v>4789</v>
      </c>
      <c r="D676" s="183">
        <v>11</v>
      </c>
      <c r="E676" s="104"/>
      <c r="F676" s="104"/>
      <c r="G676" s="89">
        <v>43132</v>
      </c>
      <c r="H676" s="80"/>
      <c r="I676" s="80"/>
      <c r="J676" s="129" t="s">
        <v>4888</v>
      </c>
    </row>
    <row r="677" spans="1:10" hidden="1">
      <c r="A677" s="183" t="s">
        <v>988</v>
      </c>
      <c r="B677" s="183" t="s">
        <v>351</v>
      </c>
      <c r="C677" s="183" t="s">
        <v>4787</v>
      </c>
      <c r="D677" s="183">
        <v>11</v>
      </c>
      <c r="E677" s="104"/>
      <c r="F677" s="104"/>
      <c r="G677" s="89">
        <v>43132</v>
      </c>
      <c r="H677" s="80"/>
      <c r="I677" s="80"/>
      <c r="J677" s="129" t="s">
        <v>4901</v>
      </c>
    </row>
    <row r="678" spans="1:10" hidden="1">
      <c r="A678" s="183" t="s">
        <v>989</v>
      </c>
      <c r="B678" s="183" t="s">
        <v>360</v>
      </c>
      <c r="C678" s="183" t="s">
        <v>4786</v>
      </c>
      <c r="D678" s="183">
        <v>11</v>
      </c>
      <c r="E678" s="104"/>
      <c r="F678" s="104"/>
      <c r="G678" s="89">
        <v>43132</v>
      </c>
      <c r="H678" s="80"/>
      <c r="I678" s="80"/>
      <c r="J678" s="129" t="s">
        <v>4902</v>
      </c>
    </row>
    <row r="679" spans="1:10" hidden="1">
      <c r="A679" s="183" t="s">
        <v>990</v>
      </c>
      <c r="B679" s="183" t="s">
        <v>360</v>
      </c>
      <c r="C679" s="183" t="s">
        <v>4786</v>
      </c>
      <c r="D679" s="183">
        <v>11</v>
      </c>
      <c r="E679" s="104"/>
      <c r="F679" s="104"/>
      <c r="G679" s="89">
        <v>43132</v>
      </c>
      <c r="H679" s="80"/>
      <c r="I679" s="80"/>
      <c r="J679" s="129" t="s">
        <v>4902</v>
      </c>
    </row>
    <row r="680" spans="1:10" hidden="1">
      <c r="A680" s="183" t="s">
        <v>991</v>
      </c>
      <c r="B680" s="183" t="s">
        <v>356</v>
      </c>
      <c r="C680" s="183" t="s">
        <v>4789</v>
      </c>
      <c r="D680" s="183">
        <v>11</v>
      </c>
      <c r="E680" s="104"/>
      <c r="F680" s="104"/>
      <c r="G680" s="89">
        <v>43132</v>
      </c>
      <c r="H680" s="80"/>
      <c r="I680" s="80"/>
      <c r="J680" s="129" t="s">
        <v>4888</v>
      </c>
    </row>
    <row r="681" spans="1:10" hidden="1">
      <c r="A681" s="183" t="s">
        <v>992</v>
      </c>
      <c r="B681" s="183" t="s">
        <v>351</v>
      </c>
      <c r="C681" s="183" t="s">
        <v>4787</v>
      </c>
      <c r="D681" s="183">
        <v>11</v>
      </c>
      <c r="E681" s="104"/>
      <c r="F681" s="104"/>
      <c r="G681" s="89">
        <v>43132</v>
      </c>
      <c r="H681" s="80"/>
      <c r="I681" s="80"/>
      <c r="J681" s="129" t="s">
        <v>4901</v>
      </c>
    </row>
    <row r="682" spans="1:10" hidden="1">
      <c r="A682" s="183" t="s">
        <v>993</v>
      </c>
      <c r="B682" s="183" t="s">
        <v>351</v>
      </c>
      <c r="C682" s="183" t="s">
        <v>4787</v>
      </c>
      <c r="D682" s="183">
        <v>11</v>
      </c>
      <c r="E682" s="104"/>
      <c r="F682" s="104"/>
      <c r="G682" s="89">
        <v>43132</v>
      </c>
      <c r="H682" s="80"/>
      <c r="I682" s="80"/>
      <c r="J682" s="129" t="s">
        <v>4901</v>
      </c>
    </row>
    <row r="683" spans="1:10" hidden="1">
      <c r="A683" s="183" t="s">
        <v>994</v>
      </c>
      <c r="B683" s="183" t="s">
        <v>351</v>
      </c>
      <c r="C683" s="183" t="s">
        <v>4788</v>
      </c>
      <c r="D683" s="183">
        <v>11</v>
      </c>
      <c r="E683" s="104"/>
      <c r="F683" s="104"/>
      <c r="G683" s="89">
        <v>43132</v>
      </c>
      <c r="H683" s="80"/>
      <c r="I683" s="80"/>
      <c r="J683" s="129" t="s">
        <v>4900</v>
      </c>
    </row>
    <row r="684" spans="1:10" hidden="1">
      <c r="A684" s="183" t="s">
        <v>995</v>
      </c>
      <c r="B684" s="183" t="s">
        <v>360</v>
      </c>
      <c r="C684" s="183" t="s">
        <v>4786</v>
      </c>
      <c r="D684" s="183">
        <v>11</v>
      </c>
      <c r="E684" s="104"/>
      <c r="F684" s="104"/>
      <c r="G684" s="89">
        <v>43132</v>
      </c>
      <c r="H684" s="80"/>
      <c r="I684" s="80"/>
      <c r="J684" s="129" t="s">
        <v>4902</v>
      </c>
    </row>
    <row r="685" spans="1:10" hidden="1">
      <c r="A685" s="183" t="s">
        <v>996</v>
      </c>
      <c r="B685" s="183" t="s">
        <v>351</v>
      </c>
      <c r="C685" s="183" t="s">
        <v>4787</v>
      </c>
      <c r="D685" s="183">
        <v>11</v>
      </c>
      <c r="E685" s="104"/>
      <c r="F685" s="104"/>
      <c r="G685" s="89">
        <v>43132</v>
      </c>
      <c r="H685" s="80"/>
      <c r="I685" s="80"/>
      <c r="J685" s="129" t="s">
        <v>4901</v>
      </c>
    </row>
    <row r="686" spans="1:10" hidden="1">
      <c r="A686" s="183" t="s">
        <v>997</v>
      </c>
      <c r="B686" s="183" t="s">
        <v>351</v>
      </c>
      <c r="C686" s="183" t="s">
        <v>4788</v>
      </c>
      <c r="D686" s="183">
        <v>11</v>
      </c>
      <c r="E686" s="104"/>
      <c r="F686" s="104"/>
      <c r="G686" s="89">
        <v>43132</v>
      </c>
      <c r="H686" s="80"/>
      <c r="I686" s="80"/>
      <c r="J686" s="129" t="s">
        <v>4900</v>
      </c>
    </row>
    <row r="687" spans="1:10" hidden="1">
      <c r="A687" s="183" t="s">
        <v>998</v>
      </c>
      <c r="B687" s="183" t="s">
        <v>360</v>
      </c>
      <c r="C687" s="183" t="s">
        <v>4786</v>
      </c>
      <c r="D687" s="183">
        <v>11</v>
      </c>
      <c r="E687" s="104"/>
      <c r="F687" s="104"/>
      <c r="G687" s="89">
        <v>43132</v>
      </c>
      <c r="H687" s="80"/>
      <c r="I687" s="80"/>
      <c r="J687" s="129" t="s">
        <v>4902</v>
      </c>
    </row>
    <row r="688" spans="1:10" hidden="1">
      <c r="A688" s="183" t="s">
        <v>999</v>
      </c>
      <c r="B688" s="183" t="s">
        <v>351</v>
      </c>
      <c r="C688" s="183" t="s">
        <v>4788</v>
      </c>
      <c r="D688" s="183">
        <v>11</v>
      </c>
      <c r="E688" s="104"/>
      <c r="F688" s="104"/>
      <c r="G688" s="89">
        <v>43132</v>
      </c>
      <c r="H688" s="80"/>
      <c r="I688" s="80"/>
      <c r="J688" s="129" t="s">
        <v>4900</v>
      </c>
    </row>
    <row r="689" spans="1:10" hidden="1">
      <c r="A689" s="183" t="s">
        <v>1000</v>
      </c>
      <c r="B689" s="183" t="s">
        <v>360</v>
      </c>
      <c r="C689" s="183" t="s">
        <v>4786</v>
      </c>
      <c r="D689" s="183">
        <v>11</v>
      </c>
      <c r="E689" s="104"/>
      <c r="F689" s="104"/>
      <c r="G689" s="89">
        <v>43132</v>
      </c>
      <c r="H689" s="80"/>
      <c r="I689" s="80"/>
      <c r="J689" s="129" t="s">
        <v>4902</v>
      </c>
    </row>
    <row r="690" spans="1:10" hidden="1">
      <c r="A690" s="183" t="s">
        <v>1001</v>
      </c>
      <c r="B690" s="183" t="s">
        <v>351</v>
      </c>
      <c r="C690" s="183" t="s">
        <v>4787</v>
      </c>
      <c r="D690" s="183">
        <v>11</v>
      </c>
      <c r="E690" s="104"/>
      <c r="F690" s="104"/>
      <c r="G690" s="89">
        <v>43132</v>
      </c>
      <c r="H690" s="80"/>
      <c r="I690" s="80"/>
      <c r="J690" s="129" t="s">
        <v>4901</v>
      </c>
    </row>
    <row r="691" spans="1:10" hidden="1">
      <c r="A691" s="183" t="s">
        <v>1002</v>
      </c>
      <c r="B691" s="183" t="s">
        <v>370</v>
      </c>
      <c r="C691" s="183" t="s">
        <v>4786</v>
      </c>
      <c r="D691" s="183">
        <v>11</v>
      </c>
      <c r="E691" s="104"/>
      <c r="F691" s="104"/>
      <c r="G691" s="89">
        <v>43132</v>
      </c>
      <c r="H691" s="80"/>
      <c r="I691" s="80"/>
      <c r="J691" s="129" t="s">
        <v>4902</v>
      </c>
    </row>
    <row r="692" spans="1:10" hidden="1">
      <c r="A692" s="183" t="s">
        <v>1003</v>
      </c>
      <c r="B692" s="183" t="s">
        <v>370</v>
      </c>
      <c r="C692" s="183" t="s">
        <v>4786</v>
      </c>
      <c r="D692" s="183">
        <v>11</v>
      </c>
      <c r="E692" s="104"/>
      <c r="F692" s="104"/>
      <c r="G692" s="89">
        <v>43132</v>
      </c>
      <c r="H692" s="80"/>
      <c r="I692" s="80"/>
      <c r="J692" s="129" t="s">
        <v>4902</v>
      </c>
    </row>
    <row r="693" spans="1:10" hidden="1">
      <c r="A693" s="183" t="s">
        <v>1004</v>
      </c>
      <c r="B693" s="183" t="s">
        <v>360</v>
      </c>
      <c r="C693" s="183" t="s">
        <v>4786</v>
      </c>
      <c r="D693" s="183">
        <v>11</v>
      </c>
      <c r="E693" s="104"/>
      <c r="F693" s="104"/>
      <c r="G693" s="89">
        <v>43132</v>
      </c>
      <c r="H693" s="80"/>
      <c r="I693" s="80"/>
      <c r="J693" s="129" t="s">
        <v>4902</v>
      </c>
    </row>
    <row r="694" spans="1:10" hidden="1">
      <c r="A694" s="183" t="s">
        <v>1005</v>
      </c>
      <c r="B694" s="183" t="s">
        <v>351</v>
      </c>
      <c r="C694" s="183" t="s">
        <v>4787</v>
      </c>
      <c r="D694" s="183">
        <v>11</v>
      </c>
      <c r="E694" s="104"/>
      <c r="F694" s="104"/>
      <c r="G694" s="89">
        <v>43132</v>
      </c>
      <c r="H694" s="80"/>
      <c r="I694" s="80"/>
      <c r="J694" s="129" t="s">
        <v>4901</v>
      </c>
    </row>
    <row r="695" spans="1:10" hidden="1">
      <c r="A695" s="183" t="s">
        <v>1006</v>
      </c>
      <c r="B695" s="183" t="s">
        <v>351</v>
      </c>
      <c r="C695" s="183" t="s">
        <v>4788</v>
      </c>
      <c r="D695" s="183">
        <v>11</v>
      </c>
      <c r="E695" s="104"/>
      <c r="F695" s="104"/>
      <c r="G695" s="89">
        <v>43132</v>
      </c>
      <c r="H695" s="80"/>
      <c r="I695" s="80"/>
      <c r="J695" s="129" t="s">
        <v>4900</v>
      </c>
    </row>
    <row r="696" spans="1:10" hidden="1">
      <c r="A696" s="183" t="s">
        <v>1007</v>
      </c>
      <c r="B696" s="183" t="s">
        <v>351</v>
      </c>
      <c r="C696" s="183" t="s">
        <v>4788</v>
      </c>
      <c r="D696" s="183">
        <v>11</v>
      </c>
      <c r="E696" s="104"/>
      <c r="F696" s="104"/>
      <c r="G696" s="89">
        <v>43132</v>
      </c>
      <c r="H696" s="80"/>
      <c r="I696" s="80"/>
      <c r="J696" s="129" t="s">
        <v>4900</v>
      </c>
    </row>
    <row r="697" spans="1:10" hidden="1">
      <c r="A697" s="183" t="s">
        <v>1008</v>
      </c>
      <c r="B697" s="183" t="s">
        <v>351</v>
      </c>
      <c r="C697" s="183" t="s">
        <v>4788</v>
      </c>
      <c r="D697" s="183">
        <v>11</v>
      </c>
      <c r="E697" s="104"/>
      <c r="F697" s="104"/>
      <c r="G697" s="89">
        <v>43132</v>
      </c>
      <c r="H697" s="80"/>
      <c r="I697" s="80"/>
      <c r="J697" s="129" t="s">
        <v>4900</v>
      </c>
    </row>
    <row r="698" spans="1:10" hidden="1">
      <c r="A698" s="183" t="s">
        <v>1009</v>
      </c>
      <c r="B698" s="183" t="s">
        <v>351</v>
      </c>
      <c r="C698" s="183" t="s">
        <v>4787</v>
      </c>
      <c r="D698" s="183">
        <v>11</v>
      </c>
      <c r="E698" s="104"/>
      <c r="F698" s="104"/>
      <c r="G698" s="89">
        <v>43132</v>
      </c>
      <c r="H698" s="80"/>
      <c r="I698" s="80"/>
      <c r="J698" s="129" t="s">
        <v>4901</v>
      </c>
    </row>
    <row r="699" spans="1:10" hidden="1">
      <c r="A699" s="183" t="s">
        <v>1010</v>
      </c>
      <c r="B699" s="183" t="s">
        <v>351</v>
      </c>
      <c r="C699" s="183" t="s">
        <v>4788</v>
      </c>
      <c r="D699" s="183">
        <v>11</v>
      </c>
      <c r="E699" s="104"/>
      <c r="F699" s="104"/>
      <c r="G699" s="89">
        <v>43132</v>
      </c>
      <c r="H699" s="80"/>
      <c r="I699" s="80"/>
      <c r="J699" s="129" t="s">
        <v>4900</v>
      </c>
    </row>
    <row r="700" spans="1:10" hidden="1">
      <c r="A700" s="183" t="s">
        <v>1011</v>
      </c>
      <c r="B700" s="183" t="s">
        <v>351</v>
      </c>
      <c r="C700" s="183" t="s">
        <v>4788</v>
      </c>
      <c r="D700" s="183">
        <v>11</v>
      </c>
      <c r="E700" s="104"/>
      <c r="F700" s="104"/>
      <c r="G700" s="89">
        <v>43132</v>
      </c>
      <c r="H700" s="80"/>
      <c r="I700" s="80"/>
      <c r="J700" s="129" t="s">
        <v>4900</v>
      </c>
    </row>
    <row r="701" spans="1:10" hidden="1">
      <c r="A701" s="183" t="s">
        <v>1012</v>
      </c>
      <c r="B701" s="183" t="s">
        <v>351</v>
      </c>
      <c r="C701" s="183" t="s">
        <v>4788</v>
      </c>
      <c r="D701" s="183">
        <v>11</v>
      </c>
      <c r="E701" s="104"/>
      <c r="F701" s="104"/>
      <c r="G701" s="89">
        <v>43132</v>
      </c>
      <c r="H701" s="80"/>
      <c r="I701" s="80"/>
      <c r="J701" s="129" t="s">
        <v>4900</v>
      </c>
    </row>
    <row r="702" spans="1:10" hidden="1">
      <c r="A702" s="183" t="s">
        <v>1013</v>
      </c>
      <c r="B702" s="183" t="s">
        <v>351</v>
      </c>
      <c r="C702" s="183" t="s">
        <v>4788</v>
      </c>
      <c r="D702" s="183">
        <v>11</v>
      </c>
      <c r="E702" s="104"/>
      <c r="F702" s="104"/>
      <c r="G702" s="89">
        <v>43132</v>
      </c>
      <c r="H702" s="80"/>
      <c r="I702" s="80"/>
      <c r="J702" s="129" t="s">
        <v>4900</v>
      </c>
    </row>
    <row r="703" spans="1:10" hidden="1">
      <c r="A703" s="183" t="s">
        <v>1014</v>
      </c>
      <c r="B703" s="183" t="s">
        <v>351</v>
      </c>
      <c r="C703" s="183" t="s">
        <v>4788</v>
      </c>
      <c r="D703" s="183">
        <v>11</v>
      </c>
      <c r="E703" s="104"/>
      <c r="F703" s="104"/>
      <c r="G703" s="89">
        <v>43132</v>
      </c>
      <c r="H703" s="80"/>
      <c r="I703" s="80"/>
      <c r="J703" s="129" t="s">
        <v>4900</v>
      </c>
    </row>
    <row r="704" spans="1:10" hidden="1">
      <c r="A704" s="183" t="s">
        <v>1015</v>
      </c>
      <c r="B704" s="183" t="s">
        <v>351</v>
      </c>
      <c r="C704" s="183" t="s">
        <v>4788</v>
      </c>
      <c r="D704" s="183">
        <v>11</v>
      </c>
      <c r="E704" s="104"/>
      <c r="F704" s="104"/>
      <c r="G704" s="89">
        <v>43132</v>
      </c>
      <c r="H704" s="80"/>
      <c r="I704" s="80"/>
      <c r="J704" s="129" t="s">
        <v>4900</v>
      </c>
    </row>
    <row r="705" spans="1:10" hidden="1">
      <c r="A705" s="183" t="s">
        <v>1016</v>
      </c>
      <c r="B705" s="183" t="s">
        <v>351</v>
      </c>
      <c r="C705" s="183" t="s">
        <v>4788</v>
      </c>
      <c r="D705" s="183">
        <v>11</v>
      </c>
      <c r="E705" s="104"/>
      <c r="F705" s="104"/>
      <c r="G705" s="89">
        <v>43132</v>
      </c>
      <c r="H705" s="80"/>
      <c r="I705" s="80"/>
      <c r="J705" s="129" t="s">
        <v>4900</v>
      </c>
    </row>
    <row r="706" spans="1:10" hidden="1">
      <c r="A706" s="183" t="s">
        <v>1017</v>
      </c>
      <c r="B706" s="183" t="s">
        <v>351</v>
      </c>
      <c r="C706" s="183" t="s">
        <v>4788</v>
      </c>
      <c r="D706" s="183">
        <v>11</v>
      </c>
      <c r="E706" s="104"/>
      <c r="F706" s="104"/>
      <c r="G706" s="89">
        <v>43132</v>
      </c>
      <c r="H706" s="80"/>
      <c r="I706" s="80"/>
      <c r="J706" s="129" t="s">
        <v>4900</v>
      </c>
    </row>
    <row r="707" spans="1:10" hidden="1">
      <c r="A707" s="183" t="s">
        <v>1018</v>
      </c>
      <c r="B707" s="183" t="s">
        <v>351</v>
      </c>
      <c r="C707" s="183" t="s">
        <v>4788</v>
      </c>
      <c r="D707" s="183">
        <v>11</v>
      </c>
      <c r="E707" s="104"/>
      <c r="F707" s="104"/>
      <c r="G707" s="89">
        <v>43132</v>
      </c>
      <c r="H707" s="80"/>
      <c r="I707" s="80"/>
      <c r="J707" s="129" t="s">
        <v>4900</v>
      </c>
    </row>
    <row r="708" spans="1:10" hidden="1">
      <c r="A708" s="183" t="s">
        <v>1019</v>
      </c>
      <c r="B708" s="183" t="s">
        <v>351</v>
      </c>
      <c r="C708" s="183" t="s">
        <v>4788</v>
      </c>
      <c r="D708" s="183">
        <v>11</v>
      </c>
      <c r="E708" s="104"/>
      <c r="F708" s="104"/>
      <c r="G708" s="89">
        <v>43132</v>
      </c>
      <c r="H708" s="80"/>
      <c r="I708" s="80"/>
      <c r="J708" s="129" t="s">
        <v>4900</v>
      </c>
    </row>
    <row r="709" spans="1:10" hidden="1">
      <c r="A709" s="183" t="s">
        <v>1020</v>
      </c>
      <c r="B709" s="183" t="s">
        <v>351</v>
      </c>
      <c r="C709" s="183" t="s">
        <v>4788</v>
      </c>
      <c r="D709" s="183">
        <v>11</v>
      </c>
      <c r="E709" s="104"/>
      <c r="F709" s="104"/>
      <c r="G709" s="89">
        <v>43132</v>
      </c>
      <c r="H709" s="80"/>
      <c r="I709" s="80"/>
      <c r="J709" s="129" t="s">
        <v>4900</v>
      </c>
    </row>
    <row r="710" spans="1:10" hidden="1">
      <c r="A710" s="183" t="s">
        <v>1021</v>
      </c>
      <c r="B710" s="183" t="s">
        <v>351</v>
      </c>
      <c r="C710" s="183" t="s">
        <v>4788</v>
      </c>
      <c r="D710" s="183">
        <v>11</v>
      </c>
      <c r="E710" s="104"/>
      <c r="F710" s="104"/>
      <c r="G710" s="89">
        <v>43132</v>
      </c>
      <c r="H710" s="80"/>
      <c r="I710" s="80"/>
      <c r="J710" s="129" t="s">
        <v>4900</v>
      </c>
    </row>
    <row r="711" spans="1:10" hidden="1">
      <c r="A711" s="183" t="s">
        <v>1022</v>
      </c>
      <c r="B711" s="183" t="s">
        <v>351</v>
      </c>
      <c r="C711" s="183" t="s">
        <v>4788</v>
      </c>
      <c r="D711" s="183">
        <v>11</v>
      </c>
      <c r="E711" s="104"/>
      <c r="F711" s="104"/>
      <c r="G711" s="89">
        <v>43132</v>
      </c>
      <c r="H711" s="80"/>
      <c r="I711" s="80"/>
      <c r="J711" s="129" t="s">
        <v>4900</v>
      </c>
    </row>
    <row r="712" spans="1:10" hidden="1">
      <c r="A712" s="183" t="s">
        <v>1023</v>
      </c>
      <c r="B712" s="183" t="s">
        <v>351</v>
      </c>
      <c r="C712" s="183" t="s">
        <v>4788</v>
      </c>
      <c r="D712" s="183">
        <v>11</v>
      </c>
      <c r="E712" s="104"/>
      <c r="F712" s="104"/>
      <c r="G712" s="89">
        <v>43132</v>
      </c>
      <c r="H712" s="80"/>
      <c r="I712" s="80"/>
      <c r="J712" s="129" t="s">
        <v>4900</v>
      </c>
    </row>
    <row r="713" spans="1:10" hidden="1">
      <c r="A713" s="183" t="s">
        <v>1024</v>
      </c>
      <c r="B713" s="183" t="s">
        <v>351</v>
      </c>
      <c r="C713" s="183" t="s">
        <v>4788</v>
      </c>
      <c r="D713" s="183">
        <v>11</v>
      </c>
      <c r="E713" s="104"/>
      <c r="F713" s="104"/>
      <c r="G713" s="89">
        <v>43132</v>
      </c>
      <c r="H713" s="80"/>
      <c r="I713" s="80"/>
      <c r="J713" s="129" t="s">
        <v>4900</v>
      </c>
    </row>
    <row r="714" spans="1:10" hidden="1">
      <c r="A714" s="183" t="s">
        <v>1025</v>
      </c>
      <c r="B714" s="183" t="s">
        <v>351</v>
      </c>
      <c r="C714" s="183" t="s">
        <v>4788</v>
      </c>
      <c r="D714" s="183">
        <v>11</v>
      </c>
      <c r="E714" s="104"/>
      <c r="F714" s="104"/>
      <c r="G714" s="89">
        <v>43132</v>
      </c>
      <c r="H714" s="80"/>
      <c r="I714" s="80"/>
      <c r="J714" s="129" t="s">
        <v>4900</v>
      </c>
    </row>
    <row r="715" spans="1:10" hidden="1">
      <c r="A715" s="183" t="s">
        <v>1026</v>
      </c>
      <c r="B715" s="183" t="s">
        <v>351</v>
      </c>
      <c r="C715" s="183" t="s">
        <v>4788</v>
      </c>
      <c r="D715" s="183">
        <v>11</v>
      </c>
      <c r="E715" s="104"/>
      <c r="F715" s="104"/>
      <c r="G715" s="89">
        <v>43132</v>
      </c>
      <c r="H715" s="80"/>
      <c r="I715" s="80"/>
      <c r="J715" s="129" t="s">
        <v>4900</v>
      </c>
    </row>
    <row r="716" spans="1:10" hidden="1">
      <c r="A716" s="183" t="s">
        <v>1027</v>
      </c>
      <c r="B716" s="183" t="s">
        <v>373</v>
      </c>
      <c r="C716" s="183" t="s">
        <v>450</v>
      </c>
      <c r="D716" s="183">
        <v>13</v>
      </c>
      <c r="E716" s="104"/>
      <c r="F716" s="104"/>
      <c r="G716" s="89">
        <v>43132</v>
      </c>
      <c r="H716" s="80"/>
      <c r="I716" s="80"/>
      <c r="J716" s="129" t="s">
        <v>4895</v>
      </c>
    </row>
    <row r="717" spans="1:10" hidden="1">
      <c r="A717" s="183" t="s">
        <v>1028</v>
      </c>
      <c r="B717" s="183" t="s">
        <v>373</v>
      </c>
      <c r="C717" s="183" t="s">
        <v>450</v>
      </c>
      <c r="D717" s="183">
        <v>13</v>
      </c>
      <c r="E717" s="104"/>
      <c r="F717" s="104"/>
      <c r="G717" s="89">
        <v>43132</v>
      </c>
      <c r="H717" s="80"/>
      <c r="I717" s="80"/>
      <c r="J717" s="129" t="s">
        <v>4895</v>
      </c>
    </row>
    <row r="718" spans="1:10" hidden="1">
      <c r="A718" s="183" t="s">
        <v>1029</v>
      </c>
      <c r="B718" s="183" t="s">
        <v>374</v>
      </c>
      <c r="C718" s="183" t="s">
        <v>450</v>
      </c>
      <c r="D718" s="183">
        <v>13</v>
      </c>
      <c r="E718" s="104"/>
      <c r="F718" s="104"/>
      <c r="G718" s="89">
        <v>43132</v>
      </c>
      <c r="H718" s="80"/>
      <c r="I718" s="80"/>
      <c r="J718" s="129" t="s">
        <v>4895</v>
      </c>
    </row>
    <row r="719" spans="1:10" hidden="1">
      <c r="A719" s="183" t="s">
        <v>1030</v>
      </c>
      <c r="B719" s="183" t="s">
        <v>375</v>
      </c>
      <c r="C719" s="183" t="s">
        <v>450</v>
      </c>
      <c r="D719" s="183">
        <v>13</v>
      </c>
      <c r="E719" s="104"/>
      <c r="F719" s="104"/>
      <c r="G719" s="89">
        <v>43132</v>
      </c>
      <c r="H719" s="80"/>
      <c r="I719" s="80"/>
      <c r="J719" s="129" t="s">
        <v>4895</v>
      </c>
    </row>
    <row r="720" spans="1:10" hidden="1">
      <c r="A720" s="183" t="s">
        <v>1031</v>
      </c>
      <c r="B720" s="183" t="s">
        <v>375</v>
      </c>
      <c r="C720" s="183" t="s">
        <v>450</v>
      </c>
      <c r="D720" s="183">
        <v>13</v>
      </c>
      <c r="E720" s="104"/>
      <c r="F720" s="104"/>
      <c r="G720" s="89">
        <v>43132</v>
      </c>
      <c r="H720" s="80"/>
      <c r="I720" s="80"/>
      <c r="J720" s="129" t="s">
        <v>4895</v>
      </c>
    </row>
    <row r="721" spans="1:10" hidden="1">
      <c r="A721" s="183" t="s">
        <v>1032</v>
      </c>
      <c r="B721" s="183" t="s">
        <v>375</v>
      </c>
      <c r="C721" s="183" t="s">
        <v>450</v>
      </c>
      <c r="D721" s="183">
        <v>13</v>
      </c>
      <c r="E721" s="104"/>
      <c r="F721" s="104"/>
      <c r="G721" s="89">
        <v>43132</v>
      </c>
      <c r="H721" s="80"/>
      <c r="I721" s="80"/>
      <c r="J721" s="129" t="s">
        <v>4895</v>
      </c>
    </row>
    <row r="722" spans="1:10" hidden="1">
      <c r="A722" s="183" t="s">
        <v>1033</v>
      </c>
      <c r="B722" s="183" t="s">
        <v>375</v>
      </c>
      <c r="C722" s="183" t="s">
        <v>450</v>
      </c>
      <c r="D722" s="183">
        <v>13</v>
      </c>
      <c r="E722" s="104"/>
      <c r="F722" s="104"/>
      <c r="G722" s="89">
        <v>43132</v>
      </c>
      <c r="H722" s="80"/>
      <c r="I722" s="80"/>
      <c r="J722" s="129" t="s">
        <v>4895</v>
      </c>
    </row>
    <row r="723" spans="1:10" hidden="1">
      <c r="A723" s="183" t="s">
        <v>1034</v>
      </c>
      <c r="B723" s="183" t="s">
        <v>375</v>
      </c>
      <c r="C723" s="183" t="s">
        <v>450</v>
      </c>
      <c r="D723" s="183">
        <v>13</v>
      </c>
      <c r="E723" s="104"/>
      <c r="F723" s="104"/>
      <c r="G723" s="89">
        <v>43132</v>
      </c>
      <c r="H723" s="80"/>
      <c r="I723" s="80"/>
      <c r="J723" s="129" t="s">
        <v>4895</v>
      </c>
    </row>
    <row r="724" spans="1:10" hidden="1">
      <c r="A724" s="183" t="s">
        <v>1035</v>
      </c>
      <c r="B724" s="183" t="s">
        <v>375</v>
      </c>
      <c r="C724" s="183" t="s">
        <v>450</v>
      </c>
      <c r="D724" s="183">
        <v>13</v>
      </c>
      <c r="E724" s="104"/>
      <c r="F724" s="104"/>
      <c r="G724" s="89">
        <v>43132</v>
      </c>
      <c r="H724" s="80"/>
      <c r="I724" s="80"/>
      <c r="J724" s="129" t="s">
        <v>4895</v>
      </c>
    </row>
    <row r="725" spans="1:10" hidden="1">
      <c r="A725" s="183" t="s">
        <v>1036</v>
      </c>
      <c r="B725" s="183" t="s">
        <v>375</v>
      </c>
      <c r="C725" s="183" t="s">
        <v>450</v>
      </c>
      <c r="D725" s="183">
        <v>13</v>
      </c>
      <c r="E725" s="104"/>
      <c r="F725" s="104"/>
      <c r="G725" s="89">
        <v>43132</v>
      </c>
      <c r="H725" s="80"/>
      <c r="I725" s="80"/>
      <c r="J725" s="129" t="s">
        <v>4895</v>
      </c>
    </row>
    <row r="726" spans="1:10" hidden="1">
      <c r="A726" s="183" t="s">
        <v>1037</v>
      </c>
      <c r="B726" s="183" t="s">
        <v>375</v>
      </c>
      <c r="C726" s="183" t="s">
        <v>450</v>
      </c>
      <c r="D726" s="183">
        <v>13</v>
      </c>
      <c r="E726" s="104"/>
      <c r="F726" s="104"/>
      <c r="G726" s="89">
        <v>43132</v>
      </c>
      <c r="H726" s="80"/>
      <c r="I726" s="80"/>
      <c r="J726" s="129" t="s">
        <v>4895</v>
      </c>
    </row>
    <row r="727" spans="1:10" hidden="1">
      <c r="A727" s="183" t="s">
        <v>1038</v>
      </c>
      <c r="B727" s="183" t="s">
        <v>375</v>
      </c>
      <c r="C727" s="183" t="s">
        <v>450</v>
      </c>
      <c r="D727" s="183">
        <v>13</v>
      </c>
      <c r="E727" s="104"/>
      <c r="F727" s="104"/>
      <c r="G727" s="89">
        <v>43132</v>
      </c>
      <c r="H727" s="80"/>
      <c r="I727" s="80"/>
      <c r="J727" s="129" t="s">
        <v>4895</v>
      </c>
    </row>
    <row r="728" spans="1:10" hidden="1">
      <c r="A728" s="183" t="s">
        <v>1039</v>
      </c>
      <c r="B728" s="183" t="s">
        <v>375</v>
      </c>
      <c r="C728" s="183" t="s">
        <v>450</v>
      </c>
      <c r="D728" s="183">
        <v>13</v>
      </c>
      <c r="E728" s="104"/>
      <c r="F728" s="104"/>
      <c r="G728" s="89">
        <v>43132</v>
      </c>
      <c r="H728" s="80"/>
      <c r="I728" s="80"/>
      <c r="J728" s="129" t="s">
        <v>4895</v>
      </c>
    </row>
    <row r="729" spans="1:10" hidden="1">
      <c r="A729" s="183" t="s">
        <v>1040</v>
      </c>
      <c r="B729" s="183" t="s">
        <v>376</v>
      </c>
      <c r="C729" s="183" t="s">
        <v>450</v>
      </c>
      <c r="D729" s="183">
        <v>13</v>
      </c>
      <c r="E729" s="104"/>
      <c r="F729" s="104"/>
      <c r="G729" s="89">
        <v>43132</v>
      </c>
      <c r="H729" s="80"/>
      <c r="I729" s="80"/>
      <c r="J729" s="129" t="s">
        <v>4895</v>
      </c>
    </row>
    <row r="730" spans="1:10" hidden="1">
      <c r="A730" s="183" t="s">
        <v>1041</v>
      </c>
      <c r="B730" s="183" t="s">
        <v>376</v>
      </c>
      <c r="C730" s="183" t="s">
        <v>450</v>
      </c>
      <c r="D730" s="183">
        <v>13</v>
      </c>
      <c r="E730" s="104"/>
      <c r="F730" s="104"/>
      <c r="G730" s="89">
        <v>43132</v>
      </c>
      <c r="H730" s="80"/>
      <c r="I730" s="80"/>
      <c r="J730" s="129" t="s">
        <v>4895</v>
      </c>
    </row>
    <row r="731" spans="1:10" hidden="1">
      <c r="A731" s="183" t="s">
        <v>1042</v>
      </c>
      <c r="B731" s="183" t="s">
        <v>4286</v>
      </c>
      <c r="C731" s="183" t="s">
        <v>450</v>
      </c>
      <c r="D731" s="183">
        <v>13</v>
      </c>
      <c r="E731" s="104"/>
      <c r="F731" s="104"/>
      <c r="G731" s="89">
        <v>43132</v>
      </c>
      <c r="H731" s="80"/>
      <c r="I731" s="80"/>
      <c r="J731" s="129" t="s">
        <v>4895</v>
      </c>
    </row>
    <row r="732" spans="1:10" hidden="1">
      <c r="A732" s="183" t="s">
        <v>1043</v>
      </c>
      <c r="B732" s="183" t="s">
        <v>380</v>
      </c>
      <c r="C732" s="183" t="s">
        <v>450</v>
      </c>
      <c r="D732" s="183">
        <v>13</v>
      </c>
      <c r="E732" s="104"/>
      <c r="F732" s="104"/>
      <c r="G732" s="89">
        <v>43132</v>
      </c>
      <c r="H732" s="80"/>
      <c r="I732" s="80"/>
      <c r="J732" s="129" t="s">
        <v>4895</v>
      </c>
    </row>
    <row r="733" spans="1:10" hidden="1">
      <c r="A733" s="183" t="s">
        <v>1044</v>
      </c>
      <c r="B733" s="183" t="s">
        <v>380</v>
      </c>
      <c r="C733" s="183" t="s">
        <v>450</v>
      </c>
      <c r="D733" s="183">
        <v>13</v>
      </c>
      <c r="E733" s="104"/>
      <c r="F733" s="104"/>
      <c r="G733" s="89">
        <v>43132</v>
      </c>
      <c r="H733" s="80"/>
      <c r="I733" s="80"/>
      <c r="J733" s="129" t="s">
        <v>4895</v>
      </c>
    </row>
    <row r="734" spans="1:10" hidden="1">
      <c r="A734" s="183" t="s">
        <v>1045</v>
      </c>
      <c r="B734" s="183" t="s">
        <v>380</v>
      </c>
      <c r="C734" s="183" t="s">
        <v>450</v>
      </c>
      <c r="D734" s="183">
        <v>13</v>
      </c>
      <c r="E734" s="104"/>
      <c r="F734" s="104"/>
      <c r="G734" s="89">
        <v>43132</v>
      </c>
      <c r="H734" s="80"/>
      <c r="I734" s="80"/>
      <c r="J734" s="129" t="s">
        <v>4895</v>
      </c>
    </row>
    <row r="735" spans="1:10" hidden="1">
      <c r="A735" s="183" t="s">
        <v>1046</v>
      </c>
      <c r="B735" s="183" t="s">
        <v>4288</v>
      </c>
      <c r="C735" s="183" t="s">
        <v>450</v>
      </c>
      <c r="D735" s="183">
        <v>13</v>
      </c>
      <c r="E735" s="104"/>
      <c r="F735" s="104"/>
      <c r="G735" s="89">
        <v>43132</v>
      </c>
      <c r="H735" s="80"/>
      <c r="I735" s="80"/>
      <c r="J735" s="129" t="s">
        <v>4895</v>
      </c>
    </row>
    <row r="736" spans="1:10" hidden="1">
      <c r="A736" s="183" t="s">
        <v>1047</v>
      </c>
      <c r="B736" s="183" t="s">
        <v>452</v>
      </c>
      <c r="C736" s="183" t="s">
        <v>450</v>
      </c>
      <c r="D736" s="183">
        <v>13</v>
      </c>
      <c r="E736" s="104"/>
      <c r="F736" s="104"/>
      <c r="G736" s="89">
        <v>43132</v>
      </c>
      <c r="H736" s="80"/>
      <c r="I736" s="80"/>
      <c r="J736" s="129" t="s">
        <v>4895</v>
      </c>
    </row>
    <row r="737" spans="1:10" hidden="1">
      <c r="A737" s="183" t="s">
        <v>1048</v>
      </c>
      <c r="B737" s="183" t="s">
        <v>381</v>
      </c>
      <c r="C737" s="183" t="s">
        <v>451</v>
      </c>
      <c r="D737" s="183" t="s">
        <v>451</v>
      </c>
      <c r="E737" s="104"/>
      <c r="F737" s="104"/>
      <c r="G737" s="89">
        <v>43132</v>
      </c>
      <c r="H737" s="80"/>
      <c r="I737" s="80"/>
      <c r="J737" s="129" t="s">
        <v>4889</v>
      </c>
    </row>
    <row r="738" spans="1:10" hidden="1">
      <c r="A738" s="183" t="s">
        <v>1049</v>
      </c>
      <c r="B738" s="183" t="s">
        <v>4299</v>
      </c>
      <c r="C738" s="183" t="s">
        <v>451</v>
      </c>
      <c r="D738" s="183" t="s">
        <v>451</v>
      </c>
      <c r="E738" s="104"/>
      <c r="F738" s="104"/>
      <c r="G738" s="89">
        <v>43132</v>
      </c>
      <c r="H738" s="80"/>
      <c r="I738" s="80"/>
      <c r="J738" s="129" t="s">
        <v>4889</v>
      </c>
    </row>
    <row r="739" spans="1:10" hidden="1">
      <c r="A739" s="183" t="s">
        <v>1050</v>
      </c>
      <c r="B739" s="183" t="s">
        <v>383</v>
      </c>
      <c r="C739" s="183" t="s">
        <v>451</v>
      </c>
      <c r="D739" s="183" t="s">
        <v>451</v>
      </c>
      <c r="E739" s="104"/>
      <c r="F739" s="104"/>
      <c r="G739" s="89">
        <v>43132</v>
      </c>
      <c r="H739" s="80"/>
      <c r="I739" s="80"/>
      <c r="J739" s="129" t="s">
        <v>4889</v>
      </c>
    </row>
    <row r="740" spans="1:10" hidden="1">
      <c r="A740" s="183" t="s">
        <v>1051</v>
      </c>
      <c r="B740" s="183" t="s">
        <v>385</v>
      </c>
      <c r="C740" s="183" t="s">
        <v>451</v>
      </c>
      <c r="D740" s="183" t="s">
        <v>451</v>
      </c>
      <c r="E740" s="104"/>
      <c r="F740" s="104"/>
      <c r="G740" s="89">
        <v>43132</v>
      </c>
      <c r="H740" s="80"/>
      <c r="I740" s="80"/>
      <c r="J740" s="129" t="s">
        <v>4889</v>
      </c>
    </row>
    <row r="741" spans="1:10" hidden="1">
      <c r="A741" s="183" t="s">
        <v>1052</v>
      </c>
      <c r="B741" s="183" t="s">
        <v>385</v>
      </c>
      <c r="C741" s="183" t="s">
        <v>451</v>
      </c>
      <c r="D741" s="183" t="s">
        <v>451</v>
      </c>
      <c r="E741" s="104"/>
      <c r="F741" s="104"/>
      <c r="G741" s="89">
        <v>43132</v>
      </c>
      <c r="H741" s="80"/>
      <c r="I741" s="80"/>
      <c r="J741" s="129" t="s">
        <v>4889</v>
      </c>
    </row>
    <row r="742" spans="1:10" hidden="1">
      <c r="A742" s="183" t="s">
        <v>1053</v>
      </c>
      <c r="B742" s="183" t="s">
        <v>385</v>
      </c>
      <c r="C742" s="183" t="s">
        <v>451</v>
      </c>
      <c r="D742" s="183" t="s">
        <v>451</v>
      </c>
      <c r="E742" s="104"/>
      <c r="F742" s="104"/>
      <c r="G742" s="89">
        <v>43132</v>
      </c>
      <c r="H742" s="80"/>
      <c r="I742" s="80"/>
      <c r="J742" s="129" t="s">
        <v>4889</v>
      </c>
    </row>
    <row r="743" spans="1:10" hidden="1">
      <c r="A743" s="183" t="s">
        <v>1054</v>
      </c>
      <c r="B743" s="183" t="s">
        <v>385</v>
      </c>
      <c r="C743" s="183" t="s">
        <v>451</v>
      </c>
      <c r="D743" s="183" t="s">
        <v>451</v>
      </c>
      <c r="E743" s="104"/>
      <c r="F743" s="104"/>
      <c r="G743" s="89">
        <v>43132</v>
      </c>
      <c r="H743" s="80"/>
      <c r="I743" s="80"/>
      <c r="J743" s="129" t="s">
        <v>4889</v>
      </c>
    </row>
    <row r="744" spans="1:10" hidden="1">
      <c r="A744" s="183" t="s">
        <v>1055</v>
      </c>
      <c r="B744" s="183" t="s">
        <v>385</v>
      </c>
      <c r="C744" s="183" t="s">
        <v>451</v>
      </c>
      <c r="D744" s="183" t="s">
        <v>451</v>
      </c>
      <c r="E744" s="104"/>
      <c r="F744" s="104"/>
      <c r="G744" s="89">
        <v>43132</v>
      </c>
      <c r="H744" s="80"/>
      <c r="I744" s="80"/>
      <c r="J744" s="129" t="s">
        <v>4889</v>
      </c>
    </row>
    <row r="745" spans="1:10" hidden="1">
      <c r="A745" s="183" t="s">
        <v>1056</v>
      </c>
      <c r="B745" s="183" t="s">
        <v>4300</v>
      </c>
      <c r="C745" s="183" t="e">
        <v>#N/A</v>
      </c>
      <c r="D745" s="183" t="s">
        <v>451</v>
      </c>
      <c r="E745" s="104"/>
      <c r="F745" s="104"/>
      <c r="G745" s="89">
        <v>43132</v>
      </c>
      <c r="H745" s="80"/>
      <c r="I745" s="80"/>
      <c r="J745" s="129" t="s">
        <v>4889</v>
      </c>
    </row>
    <row r="746" spans="1:10" hidden="1">
      <c r="A746" s="183" t="s">
        <v>1057</v>
      </c>
      <c r="B746" s="183" t="s">
        <v>351</v>
      </c>
      <c r="C746" s="183" t="s">
        <v>4789</v>
      </c>
      <c r="D746" s="183">
        <v>11</v>
      </c>
      <c r="E746" s="104"/>
      <c r="F746" s="104"/>
      <c r="G746" s="89">
        <v>43160</v>
      </c>
      <c r="H746" s="80"/>
      <c r="I746" s="80"/>
      <c r="J746" s="129" t="s">
        <v>4888</v>
      </c>
    </row>
    <row r="747" spans="1:10" hidden="1">
      <c r="A747" s="183" t="s">
        <v>1058</v>
      </c>
      <c r="B747" s="183" t="s">
        <v>351</v>
      </c>
      <c r="C747" s="183" t="s">
        <v>4789</v>
      </c>
      <c r="D747" s="183">
        <v>11</v>
      </c>
      <c r="E747" s="104"/>
      <c r="F747" s="104"/>
      <c r="G747" s="89">
        <v>43160</v>
      </c>
      <c r="H747" s="80"/>
      <c r="I747" s="80"/>
      <c r="J747" s="129" t="s">
        <v>4888</v>
      </c>
    </row>
    <row r="748" spans="1:10" hidden="1">
      <c r="A748" s="183" t="s">
        <v>1059</v>
      </c>
      <c r="B748" s="183" t="s">
        <v>353</v>
      </c>
      <c r="C748" s="183" t="s">
        <v>4786</v>
      </c>
      <c r="D748" s="183">
        <v>11</v>
      </c>
      <c r="E748" s="104"/>
      <c r="F748" s="104"/>
      <c r="G748" s="89">
        <v>43160</v>
      </c>
      <c r="H748" s="80"/>
      <c r="I748" s="80"/>
      <c r="J748" s="129" t="s">
        <v>4902</v>
      </c>
    </row>
    <row r="749" spans="1:10" hidden="1">
      <c r="A749" s="183" t="s">
        <v>1060</v>
      </c>
      <c r="B749" s="183" t="s">
        <v>354</v>
      </c>
      <c r="C749" s="183" t="s">
        <v>4787</v>
      </c>
      <c r="D749" s="183">
        <v>11</v>
      </c>
      <c r="E749" s="104"/>
      <c r="F749" s="104"/>
      <c r="G749" s="89">
        <v>43160</v>
      </c>
      <c r="H749" s="80"/>
      <c r="I749" s="80"/>
      <c r="J749" s="129" t="s">
        <v>4901</v>
      </c>
    </row>
    <row r="750" spans="1:10" hidden="1">
      <c r="A750" s="183" t="s">
        <v>1061</v>
      </c>
      <c r="B750" s="183" t="s">
        <v>354</v>
      </c>
      <c r="C750" s="183" t="s">
        <v>4787</v>
      </c>
      <c r="D750" s="183">
        <v>11</v>
      </c>
      <c r="E750" s="104"/>
      <c r="F750" s="104"/>
      <c r="G750" s="89">
        <v>43160</v>
      </c>
      <c r="H750" s="80"/>
      <c r="I750" s="80"/>
      <c r="J750" s="129" t="s">
        <v>4901</v>
      </c>
    </row>
    <row r="751" spans="1:10" hidden="1">
      <c r="A751" s="183" t="s">
        <v>1062</v>
      </c>
      <c r="B751" s="183" t="s">
        <v>354</v>
      </c>
      <c r="C751" s="183" t="s">
        <v>4787</v>
      </c>
      <c r="D751" s="183">
        <v>11</v>
      </c>
      <c r="E751" s="104"/>
      <c r="F751" s="104"/>
      <c r="G751" s="89">
        <v>43160</v>
      </c>
      <c r="H751" s="80"/>
      <c r="I751" s="80"/>
      <c r="J751" s="129" t="s">
        <v>4901</v>
      </c>
    </row>
    <row r="752" spans="1:10" hidden="1">
      <c r="A752" s="183" t="s">
        <v>1063</v>
      </c>
      <c r="B752" s="183" t="s">
        <v>354</v>
      </c>
      <c r="C752" s="183" t="s">
        <v>4787</v>
      </c>
      <c r="D752" s="183">
        <v>11</v>
      </c>
      <c r="E752" s="104"/>
      <c r="F752" s="104"/>
      <c r="G752" s="89">
        <v>43160</v>
      </c>
      <c r="H752" s="80"/>
      <c r="I752" s="80"/>
      <c r="J752" s="129" t="s">
        <v>4901</v>
      </c>
    </row>
    <row r="753" spans="1:10" hidden="1">
      <c r="A753" s="183" t="s">
        <v>1064</v>
      </c>
      <c r="B753" s="183" t="s">
        <v>354</v>
      </c>
      <c r="C753" s="183" t="s">
        <v>4787</v>
      </c>
      <c r="D753" s="183">
        <v>11</v>
      </c>
      <c r="E753" s="104"/>
      <c r="F753" s="104"/>
      <c r="G753" s="89">
        <v>43160</v>
      </c>
      <c r="H753" s="80"/>
      <c r="I753" s="80"/>
      <c r="J753" s="129" t="s">
        <v>4901</v>
      </c>
    </row>
    <row r="754" spans="1:10" hidden="1">
      <c r="A754" s="183" t="s">
        <v>1065</v>
      </c>
      <c r="B754" s="183" t="s">
        <v>354</v>
      </c>
      <c r="C754" s="183" t="s">
        <v>4787</v>
      </c>
      <c r="D754" s="183">
        <v>11</v>
      </c>
      <c r="E754" s="104"/>
      <c r="F754" s="104"/>
      <c r="G754" s="89">
        <v>43160</v>
      </c>
      <c r="H754" s="80"/>
      <c r="I754" s="80"/>
      <c r="J754" s="129" t="s">
        <v>4901</v>
      </c>
    </row>
    <row r="755" spans="1:10" hidden="1">
      <c r="A755" s="183" t="s">
        <v>1066</v>
      </c>
      <c r="B755" s="183" t="s">
        <v>4301</v>
      </c>
      <c r="C755" s="183" t="s">
        <v>4787</v>
      </c>
      <c r="D755" s="183">
        <v>11</v>
      </c>
      <c r="E755" s="104"/>
      <c r="F755" s="104"/>
      <c r="G755" s="89">
        <v>43160</v>
      </c>
      <c r="H755" s="80"/>
      <c r="I755" s="80"/>
      <c r="J755" s="129" t="s">
        <v>4901</v>
      </c>
    </row>
    <row r="756" spans="1:10" hidden="1">
      <c r="A756" s="183" t="s">
        <v>1067</v>
      </c>
      <c r="B756" s="183" t="s">
        <v>4298</v>
      </c>
      <c r="C756" s="183" t="s">
        <v>4787</v>
      </c>
      <c r="D756" s="183">
        <v>11</v>
      </c>
      <c r="E756" s="104"/>
      <c r="F756" s="104"/>
      <c r="G756" s="89">
        <v>43160</v>
      </c>
      <c r="H756" s="80"/>
      <c r="I756" s="80"/>
      <c r="J756" s="129" t="s">
        <v>4901</v>
      </c>
    </row>
    <row r="757" spans="1:10" hidden="1">
      <c r="A757" s="183" t="s">
        <v>1068</v>
      </c>
      <c r="B757" s="183" t="s">
        <v>4298</v>
      </c>
      <c r="C757" s="183" t="s">
        <v>4787</v>
      </c>
      <c r="D757" s="183">
        <v>11</v>
      </c>
      <c r="E757" s="104"/>
      <c r="F757" s="104"/>
      <c r="G757" s="89">
        <v>43160</v>
      </c>
      <c r="H757" s="80"/>
      <c r="I757" s="80"/>
      <c r="J757" s="129" t="s">
        <v>4901</v>
      </c>
    </row>
    <row r="758" spans="1:10" hidden="1">
      <c r="A758" s="183" t="s">
        <v>1069</v>
      </c>
      <c r="B758" s="183" t="s">
        <v>4298</v>
      </c>
      <c r="C758" s="183" t="s">
        <v>4787</v>
      </c>
      <c r="D758" s="183">
        <v>11</v>
      </c>
      <c r="E758" s="104"/>
      <c r="F758" s="104"/>
      <c r="G758" s="89">
        <v>43160</v>
      </c>
      <c r="H758" s="80"/>
      <c r="I758" s="80"/>
      <c r="J758" s="129" t="s">
        <v>4901</v>
      </c>
    </row>
    <row r="759" spans="1:10" hidden="1">
      <c r="A759" s="183" t="s">
        <v>1070</v>
      </c>
      <c r="B759" s="183" t="s">
        <v>355</v>
      </c>
      <c r="C759" s="183" t="s">
        <v>4787</v>
      </c>
      <c r="D759" s="183">
        <v>11</v>
      </c>
      <c r="E759" s="104"/>
      <c r="F759" s="104"/>
      <c r="G759" s="89">
        <v>43160</v>
      </c>
      <c r="H759" s="80"/>
      <c r="I759" s="80"/>
      <c r="J759" s="129" t="s">
        <v>4901</v>
      </c>
    </row>
    <row r="760" spans="1:10" hidden="1">
      <c r="A760" s="183" t="s">
        <v>1071</v>
      </c>
      <c r="B760" s="183" t="s">
        <v>355</v>
      </c>
      <c r="C760" s="183" t="s">
        <v>4787</v>
      </c>
      <c r="D760" s="183">
        <v>11</v>
      </c>
      <c r="E760" s="104"/>
      <c r="F760" s="104"/>
      <c r="G760" s="89">
        <v>43160</v>
      </c>
      <c r="H760" s="80"/>
      <c r="I760" s="80"/>
      <c r="J760" s="129" t="s">
        <v>4901</v>
      </c>
    </row>
    <row r="761" spans="1:10" hidden="1">
      <c r="A761" s="183" t="s">
        <v>1072</v>
      </c>
      <c r="B761" s="183" t="s">
        <v>4276</v>
      </c>
      <c r="C761" s="183" t="s">
        <v>4787</v>
      </c>
      <c r="D761" s="183">
        <v>11</v>
      </c>
      <c r="E761" s="104"/>
      <c r="F761" s="104"/>
      <c r="G761" s="89">
        <v>43160</v>
      </c>
      <c r="H761" s="80"/>
      <c r="I761" s="80"/>
      <c r="J761" s="129" t="s">
        <v>4901</v>
      </c>
    </row>
    <row r="762" spans="1:10" hidden="1">
      <c r="A762" s="183" t="s">
        <v>1073</v>
      </c>
      <c r="B762" s="183" t="s">
        <v>4276</v>
      </c>
      <c r="C762" s="183" t="s">
        <v>4787</v>
      </c>
      <c r="D762" s="183">
        <v>11</v>
      </c>
      <c r="E762" s="104"/>
      <c r="F762" s="104"/>
      <c r="G762" s="89">
        <v>43160</v>
      </c>
      <c r="H762" s="80"/>
      <c r="I762" s="80"/>
      <c r="J762" s="129" t="s">
        <v>4901</v>
      </c>
    </row>
    <row r="763" spans="1:10" hidden="1">
      <c r="A763" s="183" t="s">
        <v>1074</v>
      </c>
      <c r="B763" s="183" t="s">
        <v>4276</v>
      </c>
      <c r="C763" s="183" t="s">
        <v>4787</v>
      </c>
      <c r="D763" s="183">
        <v>11</v>
      </c>
      <c r="E763" s="104"/>
      <c r="F763" s="104"/>
      <c r="G763" s="89">
        <v>43160</v>
      </c>
      <c r="H763" s="80"/>
      <c r="I763" s="80"/>
      <c r="J763" s="129" t="s">
        <v>4901</v>
      </c>
    </row>
    <row r="764" spans="1:10" hidden="1">
      <c r="A764" s="183" t="s">
        <v>1075</v>
      </c>
      <c r="B764" s="183" t="s">
        <v>4276</v>
      </c>
      <c r="C764" s="183" t="s">
        <v>4787</v>
      </c>
      <c r="D764" s="183">
        <v>11</v>
      </c>
      <c r="E764" s="104"/>
      <c r="F764" s="104"/>
      <c r="G764" s="89">
        <v>43160</v>
      </c>
      <c r="H764" s="80"/>
      <c r="I764" s="80"/>
      <c r="J764" s="129" t="s">
        <v>4901</v>
      </c>
    </row>
    <row r="765" spans="1:10" hidden="1">
      <c r="A765" s="183" t="s">
        <v>1076</v>
      </c>
      <c r="B765" s="183" t="s">
        <v>4276</v>
      </c>
      <c r="C765" s="183" t="s">
        <v>4787</v>
      </c>
      <c r="D765" s="183">
        <v>11</v>
      </c>
      <c r="E765" s="104"/>
      <c r="F765" s="104"/>
      <c r="G765" s="89">
        <v>43160</v>
      </c>
      <c r="H765" s="80"/>
      <c r="I765" s="80"/>
      <c r="J765" s="129" t="s">
        <v>4901</v>
      </c>
    </row>
    <row r="766" spans="1:10" hidden="1">
      <c r="A766" s="183" t="s">
        <v>1077</v>
      </c>
      <c r="B766" s="183" t="s">
        <v>366</v>
      </c>
      <c r="C766" s="183" t="s">
        <v>4789</v>
      </c>
      <c r="D766" s="183">
        <v>11</v>
      </c>
      <c r="E766" s="104"/>
      <c r="F766" s="104"/>
      <c r="G766" s="89">
        <v>43160</v>
      </c>
      <c r="H766" s="80"/>
      <c r="I766" s="80"/>
      <c r="J766" s="129" t="s">
        <v>4888</v>
      </c>
    </row>
    <row r="767" spans="1:10" hidden="1">
      <c r="A767" s="183" t="s">
        <v>1078</v>
      </c>
      <c r="B767" s="183" t="s">
        <v>357</v>
      </c>
      <c r="C767" s="183" t="s">
        <v>4788</v>
      </c>
      <c r="D767" s="183">
        <v>11</v>
      </c>
      <c r="E767" s="104"/>
      <c r="F767" s="104"/>
      <c r="G767" s="89">
        <v>43160</v>
      </c>
      <c r="H767" s="80"/>
      <c r="I767" s="80"/>
      <c r="J767" s="129" t="s">
        <v>4900</v>
      </c>
    </row>
    <row r="768" spans="1:10" hidden="1">
      <c r="A768" s="183" t="s">
        <v>1079</v>
      </c>
      <c r="B768" s="183" t="s">
        <v>360</v>
      </c>
      <c r="C768" s="183" t="s">
        <v>4786</v>
      </c>
      <c r="D768" s="183">
        <v>11</v>
      </c>
      <c r="E768" s="104"/>
      <c r="F768" s="104"/>
      <c r="G768" s="89">
        <v>43160</v>
      </c>
      <c r="H768" s="80"/>
      <c r="I768" s="80"/>
      <c r="J768" s="129" t="s">
        <v>4902</v>
      </c>
    </row>
    <row r="769" spans="1:10" hidden="1">
      <c r="A769" s="183" t="s">
        <v>1080</v>
      </c>
      <c r="B769" s="183" t="s">
        <v>360</v>
      </c>
      <c r="C769" s="183" t="s">
        <v>4786</v>
      </c>
      <c r="D769" s="183">
        <v>11</v>
      </c>
      <c r="E769" s="104"/>
      <c r="F769" s="104"/>
      <c r="G769" s="89">
        <v>43160</v>
      </c>
      <c r="H769" s="80"/>
      <c r="I769" s="80"/>
      <c r="J769" s="129" t="s">
        <v>4902</v>
      </c>
    </row>
    <row r="770" spans="1:10" hidden="1">
      <c r="A770" s="183" t="s">
        <v>1081</v>
      </c>
      <c r="B770" s="183" t="s">
        <v>360</v>
      </c>
      <c r="C770" s="183" t="s">
        <v>4786</v>
      </c>
      <c r="D770" s="183">
        <v>11</v>
      </c>
      <c r="E770" s="104"/>
      <c r="F770" s="104"/>
      <c r="G770" s="89">
        <v>43160</v>
      </c>
      <c r="H770" s="80"/>
      <c r="I770" s="80"/>
      <c r="J770" s="129" t="s">
        <v>4902</v>
      </c>
    </row>
    <row r="771" spans="1:10" hidden="1">
      <c r="A771" s="183" t="s">
        <v>1082</v>
      </c>
      <c r="B771" s="183" t="s">
        <v>360</v>
      </c>
      <c r="C771" s="183" t="s">
        <v>4786</v>
      </c>
      <c r="D771" s="183">
        <v>11</v>
      </c>
      <c r="E771" s="104"/>
      <c r="F771" s="104"/>
      <c r="G771" s="89">
        <v>43160</v>
      </c>
      <c r="H771" s="80"/>
      <c r="I771" s="80"/>
      <c r="J771" s="129" t="s">
        <v>4902</v>
      </c>
    </row>
    <row r="772" spans="1:10" hidden="1">
      <c r="A772" s="183" t="s">
        <v>1083</v>
      </c>
      <c r="B772" s="183" t="s">
        <v>360</v>
      </c>
      <c r="C772" s="183" t="s">
        <v>4786</v>
      </c>
      <c r="D772" s="183">
        <v>11</v>
      </c>
      <c r="E772" s="104"/>
      <c r="F772" s="104"/>
      <c r="G772" s="89">
        <v>43160</v>
      </c>
      <c r="H772" s="80"/>
      <c r="I772" s="80"/>
      <c r="J772" s="129" t="s">
        <v>4902</v>
      </c>
    </row>
    <row r="773" spans="1:10" hidden="1">
      <c r="A773" s="183" t="s">
        <v>1084</v>
      </c>
      <c r="B773" s="183" t="s">
        <v>361</v>
      </c>
      <c r="C773" s="183" t="s">
        <v>4786</v>
      </c>
      <c r="D773" s="183">
        <v>11</v>
      </c>
      <c r="E773" s="104"/>
      <c r="F773" s="104"/>
      <c r="G773" s="89">
        <v>43160</v>
      </c>
      <c r="H773" s="80"/>
      <c r="I773" s="80"/>
      <c r="J773" s="129" t="s">
        <v>4902</v>
      </c>
    </row>
    <row r="774" spans="1:10" hidden="1">
      <c r="A774" s="183" t="s">
        <v>1085</v>
      </c>
      <c r="B774" s="183" t="s">
        <v>361</v>
      </c>
      <c r="C774" s="183" t="s">
        <v>4786</v>
      </c>
      <c r="D774" s="183">
        <v>11</v>
      </c>
      <c r="E774" s="104"/>
      <c r="F774" s="104"/>
      <c r="G774" s="89">
        <v>43160</v>
      </c>
      <c r="H774" s="80"/>
      <c r="I774" s="80"/>
      <c r="J774" s="129" t="s">
        <v>4902</v>
      </c>
    </row>
    <row r="775" spans="1:10" hidden="1">
      <c r="A775" s="183" t="s">
        <v>1086</v>
      </c>
      <c r="B775" s="183" t="s">
        <v>362</v>
      </c>
      <c r="C775" s="183" t="s">
        <v>4786</v>
      </c>
      <c r="D775" s="183">
        <v>11</v>
      </c>
      <c r="E775" s="104"/>
      <c r="F775" s="104"/>
      <c r="G775" s="89">
        <v>43160</v>
      </c>
      <c r="H775" s="80"/>
      <c r="I775" s="80"/>
      <c r="J775" s="129" t="s">
        <v>4902</v>
      </c>
    </row>
    <row r="776" spans="1:10" hidden="1">
      <c r="A776" s="183" t="s">
        <v>1087</v>
      </c>
      <c r="B776" s="183" t="s">
        <v>362</v>
      </c>
      <c r="C776" s="183" t="s">
        <v>4786</v>
      </c>
      <c r="D776" s="183">
        <v>11</v>
      </c>
      <c r="E776" s="104"/>
      <c r="F776" s="104"/>
      <c r="G776" s="89">
        <v>43160</v>
      </c>
      <c r="H776" s="80"/>
      <c r="I776" s="80"/>
      <c r="J776" s="129" t="s">
        <v>4902</v>
      </c>
    </row>
    <row r="777" spans="1:10" hidden="1">
      <c r="A777" s="183" t="s">
        <v>1088</v>
      </c>
      <c r="B777" s="183" t="s">
        <v>362</v>
      </c>
      <c r="C777" s="183" t="s">
        <v>4786</v>
      </c>
      <c r="D777" s="183">
        <v>11</v>
      </c>
      <c r="E777" s="104"/>
      <c r="F777" s="104"/>
      <c r="G777" s="89">
        <v>43160</v>
      </c>
      <c r="H777" s="80"/>
      <c r="I777" s="80"/>
      <c r="J777" s="129" t="s">
        <v>4902</v>
      </c>
    </row>
    <row r="778" spans="1:10" hidden="1">
      <c r="A778" s="183" t="s">
        <v>1089</v>
      </c>
      <c r="B778" s="183" t="s">
        <v>362</v>
      </c>
      <c r="C778" s="183" t="s">
        <v>4786</v>
      </c>
      <c r="D778" s="183">
        <v>11</v>
      </c>
      <c r="E778" s="104"/>
      <c r="F778" s="104"/>
      <c r="G778" s="89">
        <v>43160</v>
      </c>
      <c r="H778" s="80"/>
      <c r="I778" s="80"/>
      <c r="J778" s="129" t="s">
        <v>4902</v>
      </c>
    </row>
    <row r="779" spans="1:10" hidden="1">
      <c r="A779" s="183" t="s">
        <v>1090</v>
      </c>
      <c r="B779" s="183" t="s">
        <v>362</v>
      </c>
      <c r="C779" s="183" t="s">
        <v>4786</v>
      </c>
      <c r="D779" s="183">
        <v>11</v>
      </c>
      <c r="E779" s="104"/>
      <c r="F779" s="104"/>
      <c r="G779" s="89">
        <v>43160</v>
      </c>
      <c r="H779" s="80"/>
      <c r="I779" s="80"/>
      <c r="J779" s="129" t="s">
        <v>4902</v>
      </c>
    </row>
    <row r="780" spans="1:10" hidden="1">
      <c r="A780" s="183" t="s">
        <v>1091</v>
      </c>
      <c r="B780" s="183" t="s">
        <v>362</v>
      </c>
      <c r="C780" s="183" t="s">
        <v>4786</v>
      </c>
      <c r="D780" s="183">
        <v>11</v>
      </c>
      <c r="E780" s="104"/>
      <c r="F780" s="104"/>
      <c r="G780" s="89">
        <v>43160</v>
      </c>
      <c r="H780" s="80"/>
      <c r="I780" s="80"/>
      <c r="J780" s="129" t="s">
        <v>4902</v>
      </c>
    </row>
    <row r="781" spans="1:10" hidden="1">
      <c r="A781" s="183" t="s">
        <v>1092</v>
      </c>
      <c r="B781" s="183" t="s">
        <v>362</v>
      </c>
      <c r="C781" s="183" t="s">
        <v>4786</v>
      </c>
      <c r="D781" s="183">
        <v>11</v>
      </c>
      <c r="E781" s="104"/>
      <c r="F781" s="104"/>
      <c r="G781" s="89">
        <v>43160</v>
      </c>
      <c r="H781" s="80"/>
      <c r="I781" s="80"/>
      <c r="J781" s="129" t="s">
        <v>4902</v>
      </c>
    </row>
    <row r="782" spans="1:10" hidden="1">
      <c r="A782" s="183" t="s">
        <v>1093</v>
      </c>
      <c r="B782" s="183" t="s">
        <v>351</v>
      </c>
      <c r="C782" s="183" t="s">
        <v>4786</v>
      </c>
      <c r="D782" s="183">
        <v>11</v>
      </c>
      <c r="E782" s="104"/>
      <c r="F782" s="104"/>
      <c r="G782" s="89">
        <v>43160</v>
      </c>
      <c r="H782" s="80"/>
      <c r="I782" s="80"/>
      <c r="J782" s="129" t="s">
        <v>4902</v>
      </c>
    </row>
    <row r="783" spans="1:10" hidden="1">
      <c r="A783" s="183" t="s">
        <v>1094</v>
      </c>
      <c r="B783" s="183" t="s">
        <v>351</v>
      </c>
      <c r="C783" s="183" t="s">
        <v>4786</v>
      </c>
      <c r="D783" s="183">
        <v>11</v>
      </c>
      <c r="E783" s="104"/>
      <c r="F783" s="104"/>
      <c r="G783" s="89">
        <v>43160</v>
      </c>
      <c r="H783" s="80"/>
      <c r="I783" s="80"/>
      <c r="J783" s="129" t="s">
        <v>4902</v>
      </c>
    </row>
    <row r="784" spans="1:10" hidden="1">
      <c r="A784" s="183" t="s">
        <v>1095</v>
      </c>
      <c r="B784" s="183" t="s">
        <v>351</v>
      </c>
      <c r="C784" s="183" t="s">
        <v>4786</v>
      </c>
      <c r="D784" s="183">
        <v>11</v>
      </c>
      <c r="E784" s="104"/>
      <c r="F784" s="104"/>
      <c r="G784" s="89">
        <v>43160</v>
      </c>
      <c r="H784" s="80"/>
      <c r="I784" s="80"/>
      <c r="J784" s="129" t="s">
        <v>4902</v>
      </c>
    </row>
    <row r="785" spans="1:10" hidden="1">
      <c r="A785" s="183" t="s">
        <v>1096</v>
      </c>
      <c r="B785" s="183" t="s">
        <v>351</v>
      </c>
      <c r="C785" s="183" t="s">
        <v>4786</v>
      </c>
      <c r="D785" s="183">
        <v>11</v>
      </c>
      <c r="E785" s="104"/>
      <c r="F785" s="104"/>
      <c r="G785" s="89">
        <v>43160</v>
      </c>
      <c r="H785" s="80"/>
      <c r="I785" s="80"/>
      <c r="J785" s="129" t="s">
        <v>4902</v>
      </c>
    </row>
    <row r="786" spans="1:10" hidden="1">
      <c r="A786" s="183" t="s">
        <v>1097</v>
      </c>
      <c r="B786" s="183" t="s">
        <v>4277</v>
      </c>
      <c r="C786" s="183" t="s">
        <v>4788</v>
      </c>
      <c r="D786" s="183">
        <v>11</v>
      </c>
      <c r="E786" s="104"/>
      <c r="F786" s="104"/>
      <c r="G786" s="89">
        <v>43160</v>
      </c>
      <c r="H786" s="80"/>
      <c r="I786" s="80"/>
      <c r="J786" s="129" t="s">
        <v>4900</v>
      </c>
    </row>
    <row r="787" spans="1:10" hidden="1">
      <c r="A787" s="183" t="s">
        <v>1098</v>
      </c>
      <c r="B787" s="183" t="s">
        <v>363</v>
      </c>
      <c r="C787" s="183" t="s">
        <v>4787</v>
      </c>
      <c r="D787" s="183">
        <v>11</v>
      </c>
      <c r="E787" s="104"/>
      <c r="F787" s="104"/>
      <c r="G787" s="89">
        <v>43160</v>
      </c>
      <c r="H787" s="80"/>
      <c r="I787" s="80"/>
      <c r="J787" s="129" t="s">
        <v>4901</v>
      </c>
    </row>
    <row r="788" spans="1:10" hidden="1">
      <c r="A788" s="183" t="s">
        <v>1099</v>
      </c>
      <c r="B788" s="183" t="s">
        <v>363</v>
      </c>
      <c r="C788" s="183" t="s">
        <v>4787</v>
      </c>
      <c r="D788" s="183">
        <v>11</v>
      </c>
      <c r="E788" s="104"/>
      <c r="F788" s="104"/>
      <c r="G788" s="89">
        <v>43160</v>
      </c>
      <c r="H788" s="80"/>
      <c r="I788" s="80"/>
      <c r="J788" s="129" t="s">
        <v>4901</v>
      </c>
    </row>
    <row r="789" spans="1:10" hidden="1">
      <c r="A789" s="183" t="s">
        <v>1100</v>
      </c>
      <c r="B789" s="183" t="s">
        <v>363</v>
      </c>
      <c r="C789" s="183" t="s">
        <v>4787</v>
      </c>
      <c r="D789" s="183">
        <v>11</v>
      </c>
      <c r="E789" s="104"/>
      <c r="F789" s="104"/>
      <c r="G789" s="89">
        <v>43160</v>
      </c>
      <c r="H789" s="80"/>
      <c r="I789" s="80"/>
      <c r="J789" s="129" t="s">
        <v>4901</v>
      </c>
    </row>
    <row r="790" spans="1:10" hidden="1">
      <c r="A790" s="183" t="s">
        <v>1101</v>
      </c>
      <c r="B790" s="183" t="s">
        <v>368</v>
      </c>
      <c r="C790" s="183" t="s">
        <v>4789</v>
      </c>
      <c r="D790" s="183">
        <v>11</v>
      </c>
      <c r="E790" s="104"/>
      <c r="F790" s="104"/>
      <c r="G790" s="89">
        <v>43160</v>
      </c>
      <c r="H790" s="80"/>
      <c r="I790" s="80"/>
      <c r="J790" s="129" t="s">
        <v>4888</v>
      </c>
    </row>
    <row r="791" spans="1:10" hidden="1">
      <c r="A791" s="183" t="s">
        <v>1102</v>
      </c>
      <c r="B791" s="183" t="s">
        <v>351</v>
      </c>
      <c r="C791" s="183" t="s">
        <v>4786</v>
      </c>
      <c r="D791" s="183">
        <v>11</v>
      </c>
      <c r="E791" s="104"/>
      <c r="F791" s="104"/>
      <c r="G791" s="89">
        <v>43160</v>
      </c>
      <c r="H791" s="80"/>
      <c r="I791" s="80"/>
      <c r="J791" s="129" t="s">
        <v>4902</v>
      </c>
    </row>
    <row r="792" spans="1:10" hidden="1">
      <c r="A792" s="183" t="s">
        <v>1103</v>
      </c>
      <c r="B792" s="183" t="s">
        <v>4282</v>
      </c>
      <c r="C792" s="183" t="s">
        <v>4787</v>
      </c>
      <c r="D792" s="183">
        <v>11</v>
      </c>
      <c r="E792" s="104"/>
      <c r="F792" s="104"/>
      <c r="G792" s="89">
        <v>43160</v>
      </c>
      <c r="H792" s="80"/>
      <c r="I792" s="80"/>
      <c r="J792" s="129" t="s">
        <v>4901</v>
      </c>
    </row>
    <row r="793" spans="1:10" hidden="1">
      <c r="A793" s="183" t="s">
        <v>1104</v>
      </c>
      <c r="B793" s="183" t="s">
        <v>4282</v>
      </c>
      <c r="C793" s="183" t="s">
        <v>4787</v>
      </c>
      <c r="D793" s="183">
        <v>11</v>
      </c>
      <c r="E793" s="104"/>
      <c r="F793" s="104"/>
      <c r="G793" s="89">
        <v>43160</v>
      </c>
      <c r="H793" s="80"/>
      <c r="I793" s="80"/>
      <c r="J793" s="129" t="s">
        <v>4901</v>
      </c>
    </row>
    <row r="794" spans="1:10" hidden="1">
      <c r="A794" s="183" t="s">
        <v>1105</v>
      </c>
      <c r="B794" s="183" t="s">
        <v>351</v>
      </c>
      <c r="C794" s="183" t="s">
        <v>4786</v>
      </c>
      <c r="D794" s="183">
        <v>11</v>
      </c>
      <c r="E794" s="104"/>
      <c r="F794" s="104"/>
      <c r="G794" s="89">
        <v>43160</v>
      </c>
      <c r="H794" s="80"/>
      <c r="I794" s="80"/>
      <c r="J794" s="129" t="s">
        <v>4902</v>
      </c>
    </row>
    <row r="795" spans="1:10" hidden="1">
      <c r="A795" s="183" t="s">
        <v>1106</v>
      </c>
      <c r="B795" s="183" t="s">
        <v>368</v>
      </c>
      <c r="C795" s="183" t="s">
        <v>4789</v>
      </c>
      <c r="D795" s="183">
        <v>11</v>
      </c>
      <c r="E795" s="104"/>
      <c r="F795" s="104"/>
      <c r="G795" s="89">
        <v>43160</v>
      </c>
      <c r="H795" s="80"/>
      <c r="I795" s="80"/>
      <c r="J795" s="129" t="s">
        <v>4888</v>
      </c>
    </row>
    <row r="796" spans="1:10" hidden="1">
      <c r="A796" s="183" t="s">
        <v>1107</v>
      </c>
      <c r="B796" s="183" t="s">
        <v>351</v>
      </c>
      <c r="C796" s="183" t="s">
        <v>4788</v>
      </c>
      <c r="D796" s="183">
        <v>11</v>
      </c>
      <c r="E796" s="104"/>
      <c r="F796" s="104"/>
      <c r="G796" s="89">
        <v>43160</v>
      </c>
      <c r="H796" s="80"/>
      <c r="I796" s="80"/>
      <c r="J796" s="129" t="s">
        <v>4900</v>
      </c>
    </row>
    <row r="797" spans="1:10" hidden="1">
      <c r="A797" s="183" t="s">
        <v>1108</v>
      </c>
      <c r="B797" s="183" t="s">
        <v>368</v>
      </c>
      <c r="C797" s="183" t="s">
        <v>4789</v>
      </c>
      <c r="D797" s="183">
        <v>11</v>
      </c>
      <c r="E797" s="104"/>
      <c r="F797" s="104"/>
      <c r="G797" s="89">
        <v>43160</v>
      </c>
      <c r="H797" s="80"/>
      <c r="I797" s="80"/>
      <c r="J797" s="129" t="s">
        <v>4888</v>
      </c>
    </row>
    <row r="798" spans="1:10" hidden="1">
      <c r="A798" s="183" t="s">
        <v>1109</v>
      </c>
      <c r="B798" s="183" t="s">
        <v>368</v>
      </c>
      <c r="C798" s="183" t="s">
        <v>4789</v>
      </c>
      <c r="D798" s="183">
        <v>11</v>
      </c>
      <c r="E798" s="104"/>
      <c r="F798" s="104"/>
      <c r="G798" s="89">
        <v>43160</v>
      </c>
      <c r="H798" s="80"/>
      <c r="I798" s="80"/>
      <c r="J798" s="129" t="s">
        <v>4888</v>
      </c>
    </row>
    <row r="799" spans="1:10" hidden="1">
      <c r="A799" s="183" t="s">
        <v>1110</v>
      </c>
      <c r="B799" s="183" t="s">
        <v>369</v>
      </c>
      <c r="C799" s="183" t="s">
        <v>4789</v>
      </c>
      <c r="D799" s="183">
        <v>11</v>
      </c>
      <c r="E799" s="104"/>
      <c r="F799" s="104"/>
      <c r="G799" s="89">
        <v>43160</v>
      </c>
      <c r="H799" s="80"/>
      <c r="I799" s="80"/>
      <c r="J799" s="129" t="s">
        <v>4888</v>
      </c>
    </row>
    <row r="800" spans="1:10" hidden="1">
      <c r="A800" s="183" t="s">
        <v>1111</v>
      </c>
      <c r="B800" s="183" t="s">
        <v>351</v>
      </c>
      <c r="C800" s="183" t="s">
        <v>4789</v>
      </c>
      <c r="D800" s="183">
        <v>11</v>
      </c>
      <c r="E800" s="104"/>
      <c r="F800" s="104"/>
      <c r="G800" s="89">
        <v>43160</v>
      </c>
      <c r="H800" s="80"/>
      <c r="I800" s="80"/>
      <c r="J800" s="129" t="s">
        <v>4888</v>
      </c>
    </row>
    <row r="801" spans="1:10" hidden="1">
      <c r="A801" s="183" t="s">
        <v>1112</v>
      </c>
      <c r="B801" s="183" t="s">
        <v>351</v>
      </c>
      <c r="C801" s="183" t="s">
        <v>4789</v>
      </c>
      <c r="D801" s="183">
        <v>11</v>
      </c>
      <c r="E801" s="104"/>
      <c r="F801" s="104"/>
      <c r="G801" s="89">
        <v>43160</v>
      </c>
      <c r="H801" s="80"/>
      <c r="I801" s="80"/>
      <c r="J801" s="129" t="s">
        <v>4888</v>
      </c>
    </row>
    <row r="802" spans="1:10" hidden="1">
      <c r="A802" s="183" t="s">
        <v>1113</v>
      </c>
      <c r="B802" s="183" t="s">
        <v>351</v>
      </c>
      <c r="C802" s="183" t="s">
        <v>4789</v>
      </c>
      <c r="D802" s="183">
        <v>11</v>
      </c>
      <c r="E802" s="104"/>
      <c r="F802" s="104"/>
      <c r="G802" s="89">
        <v>43160</v>
      </c>
      <c r="H802" s="80"/>
      <c r="I802" s="80"/>
      <c r="J802" s="129" t="s">
        <v>4888</v>
      </c>
    </row>
    <row r="803" spans="1:10" hidden="1">
      <c r="A803" s="183" t="s">
        <v>1114</v>
      </c>
      <c r="B803" s="183" t="s">
        <v>351</v>
      </c>
      <c r="C803" s="183" t="s">
        <v>4789</v>
      </c>
      <c r="D803" s="183">
        <v>11</v>
      </c>
      <c r="E803" s="104"/>
      <c r="F803" s="104"/>
      <c r="G803" s="89">
        <v>43160</v>
      </c>
      <c r="H803" s="80"/>
      <c r="I803" s="80"/>
      <c r="J803" s="129" t="s">
        <v>4888</v>
      </c>
    </row>
    <row r="804" spans="1:10" hidden="1">
      <c r="A804" s="183" t="s">
        <v>1115</v>
      </c>
      <c r="B804" s="183" t="s">
        <v>4275</v>
      </c>
      <c r="C804" s="183" t="s">
        <v>4787</v>
      </c>
      <c r="D804" s="183">
        <v>11</v>
      </c>
      <c r="E804" s="104"/>
      <c r="F804" s="104"/>
      <c r="G804" s="89">
        <v>43160</v>
      </c>
      <c r="H804" s="80"/>
      <c r="I804" s="80"/>
      <c r="J804" s="129" t="s">
        <v>4901</v>
      </c>
    </row>
    <row r="805" spans="1:10" hidden="1">
      <c r="A805" s="183" t="s">
        <v>1116</v>
      </c>
      <c r="B805" s="183" t="s">
        <v>4275</v>
      </c>
      <c r="C805" s="183" t="s">
        <v>4787</v>
      </c>
      <c r="D805" s="183">
        <v>11</v>
      </c>
      <c r="E805" s="104"/>
      <c r="F805" s="104"/>
      <c r="G805" s="89">
        <v>43160</v>
      </c>
      <c r="H805" s="80"/>
      <c r="I805" s="80"/>
      <c r="J805" s="129" t="s">
        <v>4901</v>
      </c>
    </row>
    <row r="806" spans="1:10" hidden="1">
      <c r="A806" s="183" t="s">
        <v>1117</v>
      </c>
      <c r="B806" s="183" t="s">
        <v>351</v>
      </c>
      <c r="C806" s="183" t="s">
        <v>4786</v>
      </c>
      <c r="D806" s="183">
        <v>11</v>
      </c>
      <c r="E806" s="104"/>
      <c r="F806" s="104"/>
      <c r="G806" s="89">
        <v>43160</v>
      </c>
      <c r="H806" s="80"/>
      <c r="I806" s="80"/>
      <c r="J806" s="129" t="s">
        <v>4902</v>
      </c>
    </row>
    <row r="807" spans="1:10" hidden="1">
      <c r="A807" s="183" t="s">
        <v>1118</v>
      </c>
      <c r="B807" s="183" t="s">
        <v>351</v>
      </c>
      <c r="C807" s="183" t="s">
        <v>4788</v>
      </c>
      <c r="D807" s="183">
        <v>11</v>
      </c>
      <c r="E807" s="104"/>
      <c r="F807" s="104"/>
      <c r="G807" s="89">
        <v>43160</v>
      </c>
      <c r="H807" s="80"/>
      <c r="I807" s="80"/>
      <c r="J807" s="129" t="s">
        <v>4900</v>
      </c>
    </row>
    <row r="808" spans="1:10" hidden="1">
      <c r="A808" s="183" t="s">
        <v>1119</v>
      </c>
      <c r="B808" s="183" t="s">
        <v>351</v>
      </c>
      <c r="C808" s="183" t="s">
        <v>4788</v>
      </c>
      <c r="D808" s="183">
        <v>11</v>
      </c>
      <c r="E808" s="104"/>
      <c r="F808" s="104"/>
      <c r="G808" s="89">
        <v>43160</v>
      </c>
      <c r="H808" s="80"/>
      <c r="I808" s="80"/>
      <c r="J808" s="129" t="s">
        <v>4900</v>
      </c>
    </row>
    <row r="809" spans="1:10" hidden="1">
      <c r="A809" s="183" t="s">
        <v>1120</v>
      </c>
      <c r="B809" s="183" t="s">
        <v>351</v>
      </c>
      <c r="C809" s="183" t="s">
        <v>4787</v>
      </c>
      <c r="D809" s="183">
        <v>11</v>
      </c>
      <c r="E809" s="104"/>
      <c r="F809" s="104"/>
      <c r="G809" s="89">
        <v>43160</v>
      </c>
      <c r="H809" s="80"/>
      <c r="I809" s="80"/>
      <c r="J809" s="129" t="s">
        <v>4901</v>
      </c>
    </row>
    <row r="810" spans="1:10" hidden="1">
      <c r="A810" s="183" t="s">
        <v>1121</v>
      </c>
      <c r="B810" s="183" t="s">
        <v>351</v>
      </c>
      <c r="C810" s="183" t="s">
        <v>4789</v>
      </c>
      <c r="D810" s="183">
        <v>11</v>
      </c>
      <c r="E810" s="104"/>
      <c r="F810" s="104"/>
      <c r="G810" s="89">
        <v>43160</v>
      </c>
      <c r="H810" s="80"/>
      <c r="I810" s="80"/>
      <c r="J810" s="129" t="s">
        <v>4888</v>
      </c>
    </row>
    <row r="811" spans="1:10" hidden="1">
      <c r="A811" s="183" t="s">
        <v>1122</v>
      </c>
      <c r="B811" s="183" t="s">
        <v>351</v>
      </c>
      <c r="C811" s="183" t="s">
        <v>4788</v>
      </c>
      <c r="D811" s="183">
        <v>11</v>
      </c>
      <c r="E811" s="104"/>
      <c r="F811" s="104"/>
      <c r="G811" s="89">
        <v>43160</v>
      </c>
      <c r="H811" s="80"/>
      <c r="I811" s="80"/>
      <c r="J811" s="129" t="s">
        <v>4900</v>
      </c>
    </row>
    <row r="812" spans="1:10" hidden="1">
      <c r="A812" s="183" t="s">
        <v>1123</v>
      </c>
      <c r="B812" s="183" t="s">
        <v>351</v>
      </c>
      <c r="C812" s="183" t="s">
        <v>4788</v>
      </c>
      <c r="D812" s="183">
        <v>11</v>
      </c>
      <c r="E812" s="104"/>
      <c r="F812" s="104"/>
      <c r="G812" s="89">
        <v>43160</v>
      </c>
      <c r="H812" s="80"/>
      <c r="I812" s="80"/>
      <c r="J812" s="129" t="s">
        <v>4900</v>
      </c>
    </row>
    <row r="813" spans="1:10" hidden="1">
      <c r="A813" s="183" t="s">
        <v>1124</v>
      </c>
      <c r="B813" s="183" t="s">
        <v>351</v>
      </c>
      <c r="C813" s="183" t="s">
        <v>4789</v>
      </c>
      <c r="D813" s="183">
        <v>11</v>
      </c>
      <c r="E813" s="104"/>
      <c r="F813" s="104"/>
      <c r="G813" s="89">
        <v>43160</v>
      </c>
      <c r="H813" s="80"/>
      <c r="I813" s="80"/>
      <c r="J813" s="129" t="s">
        <v>4888</v>
      </c>
    </row>
    <row r="814" spans="1:10" hidden="1">
      <c r="A814" s="183" t="s">
        <v>1125</v>
      </c>
      <c r="B814" s="183" t="s">
        <v>351</v>
      </c>
      <c r="C814" s="183" t="s">
        <v>4787</v>
      </c>
      <c r="D814" s="183">
        <v>11</v>
      </c>
      <c r="E814" s="104"/>
      <c r="F814" s="104"/>
      <c r="G814" s="89">
        <v>43160</v>
      </c>
      <c r="H814" s="80"/>
      <c r="I814" s="80"/>
      <c r="J814" s="129" t="s">
        <v>4901</v>
      </c>
    </row>
    <row r="815" spans="1:10" hidden="1">
      <c r="A815" s="183" t="s">
        <v>1126</v>
      </c>
      <c r="B815" s="183" t="s">
        <v>351</v>
      </c>
      <c r="C815" s="183" t="s">
        <v>4789</v>
      </c>
      <c r="D815" s="183">
        <v>11</v>
      </c>
      <c r="E815" s="104"/>
      <c r="F815" s="104"/>
      <c r="G815" s="89">
        <v>43160</v>
      </c>
      <c r="H815" s="80"/>
      <c r="I815" s="80"/>
      <c r="J815" s="129" t="s">
        <v>4888</v>
      </c>
    </row>
    <row r="816" spans="1:10" hidden="1">
      <c r="A816" s="183" t="s">
        <v>1127</v>
      </c>
      <c r="B816" s="183" t="s">
        <v>351</v>
      </c>
      <c r="C816" s="183" t="s">
        <v>4789</v>
      </c>
      <c r="D816" s="183">
        <v>11</v>
      </c>
      <c r="E816" s="104"/>
      <c r="F816" s="104"/>
      <c r="G816" s="89">
        <v>43160</v>
      </c>
      <c r="H816" s="80"/>
      <c r="I816" s="80"/>
      <c r="J816" s="129" t="s">
        <v>4888</v>
      </c>
    </row>
    <row r="817" spans="1:10" hidden="1">
      <c r="A817" s="183" t="s">
        <v>1128</v>
      </c>
      <c r="B817" s="183" t="s">
        <v>351</v>
      </c>
      <c r="C817" s="183" t="s">
        <v>4789</v>
      </c>
      <c r="D817" s="183">
        <v>11</v>
      </c>
      <c r="E817" s="104"/>
      <c r="F817" s="104"/>
      <c r="G817" s="89">
        <v>43160</v>
      </c>
      <c r="H817" s="80"/>
      <c r="I817" s="80"/>
      <c r="J817" s="129" t="s">
        <v>4888</v>
      </c>
    </row>
    <row r="818" spans="1:10" hidden="1">
      <c r="A818" s="183" t="s">
        <v>1129</v>
      </c>
      <c r="B818" s="183" t="s">
        <v>351</v>
      </c>
      <c r="C818" s="183" t="s">
        <v>4789</v>
      </c>
      <c r="D818" s="183">
        <v>11</v>
      </c>
      <c r="E818" s="104"/>
      <c r="F818" s="104"/>
      <c r="G818" s="89">
        <v>43160</v>
      </c>
      <c r="H818" s="80"/>
      <c r="I818" s="80"/>
      <c r="J818" s="129" t="s">
        <v>4888</v>
      </c>
    </row>
    <row r="819" spans="1:10" hidden="1">
      <c r="A819" s="183" t="s">
        <v>1130</v>
      </c>
      <c r="B819" s="183" t="s">
        <v>351</v>
      </c>
      <c r="C819" s="183" t="s">
        <v>4789</v>
      </c>
      <c r="D819" s="183">
        <v>11</v>
      </c>
      <c r="E819" s="104"/>
      <c r="F819" s="104"/>
      <c r="G819" s="89">
        <v>43160</v>
      </c>
      <c r="H819" s="80"/>
      <c r="I819" s="80"/>
      <c r="J819" s="129" t="s">
        <v>4888</v>
      </c>
    </row>
    <row r="820" spans="1:10" hidden="1">
      <c r="A820" s="183" t="s">
        <v>1131</v>
      </c>
      <c r="B820" s="183" t="s">
        <v>351</v>
      </c>
      <c r="C820" s="183" t="s">
        <v>4786</v>
      </c>
      <c r="D820" s="183">
        <v>11</v>
      </c>
      <c r="E820" s="104"/>
      <c r="F820" s="104"/>
      <c r="G820" s="89">
        <v>43160</v>
      </c>
      <c r="H820" s="80"/>
      <c r="I820" s="80"/>
      <c r="J820" s="129" t="s">
        <v>4902</v>
      </c>
    </row>
    <row r="821" spans="1:10" hidden="1">
      <c r="A821" s="183" t="s">
        <v>1132</v>
      </c>
      <c r="B821" s="183" t="s">
        <v>351</v>
      </c>
      <c r="C821" s="183" t="s">
        <v>4788</v>
      </c>
      <c r="D821" s="183">
        <v>11</v>
      </c>
      <c r="E821" s="104"/>
      <c r="F821" s="104"/>
      <c r="G821" s="89">
        <v>43160</v>
      </c>
      <c r="H821" s="80"/>
      <c r="I821" s="80"/>
      <c r="J821" s="129" t="s">
        <v>4900</v>
      </c>
    </row>
    <row r="822" spans="1:10" hidden="1">
      <c r="A822" s="183" t="s">
        <v>1133</v>
      </c>
      <c r="B822" s="183" t="s">
        <v>351</v>
      </c>
      <c r="C822" s="183" t="s">
        <v>4788</v>
      </c>
      <c r="D822" s="183">
        <v>11</v>
      </c>
      <c r="E822" s="104"/>
      <c r="F822" s="104"/>
      <c r="G822" s="89">
        <v>43160</v>
      </c>
      <c r="H822" s="80"/>
      <c r="I822" s="80"/>
      <c r="J822" s="129" t="s">
        <v>4900</v>
      </c>
    </row>
    <row r="823" spans="1:10" hidden="1">
      <c r="A823" s="183" t="s">
        <v>1134</v>
      </c>
      <c r="B823" s="183" t="s">
        <v>351</v>
      </c>
      <c r="C823" s="183" t="s">
        <v>4788</v>
      </c>
      <c r="D823" s="183">
        <v>11</v>
      </c>
      <c r="E823" s="104"/>
      <c r="F823" s="104"/>
      <c r="G823" s="89">
        <v>43160</v>
      </c>
      <c r="H823" s="80"/>
      <c r="I823" s="80"/>
      <c r="J823" s="129" t="s">
        <v>4900</v>
      </c>
    </row>
    <row r="824" spans="1:10" hidden="1">
      <c r="A824" s="183" t="s">
        <v>1135</v>
      </c>
      <c r="B824" s="183" t="s">
        <v>351</v>
      </c>
      <c r="C824" s="183" t="s">
        <v>4788</v>
      </c>
      <c r="D824" s="183">
        <v>11</v>
      </c>
      <c r="E824" s="104"/>
      <c r="F824" s="104"/>
      <c r="G824" s="89">
        <v>43160</v>
      </c>
      <c r="H824" s="80"/>
      <c r="I824" s="80"/>
      <c r="J824" s="129" t="s">
        <v>4900</v>
      </c>
    </row>
    <row r="825" spans="1:10" hidden="1">
      <c r="A825" s="183" t="s">
        <v>1136</v>
      </c>
      <c r="B825" s="183" t="s">
        <v>351</v>
      </c>
      <c r="C825" s="183" t="s">
        <v>4786</v>
      </c>
      <c r="D825" s="183">
        <v>11</v>
      </c>
      <c r="E825" s="104"/>
      <c r="F825" s="104"/>
      <c r="G825" s="89">
        <v>43160</v>
      </c>
      <c r="H825" s="80"/>
      <c r="I825" s="80"/>
      <c r="J825" s="129" t="s">
        <v>4902</v>
      </c>
    </row>
    <row r="826" spans="1:10" hidden="1">
      <c r="A826" s="183" t="s">
        <v>1137</v>
      </c>
      <c r="B826" s="183" t="s">
        <v>351</v>
      </c>
      <c r="C826" s="183" t="s">
        <v>4787</v>
      </c>
      <c r="D826" s="183">
        <v>11</v>
      </c>
      <c r="E826" s="104"/>
      <c r="F826" s="104"/>
      <c r="G826" s="89">
        <v>43160</v>
      </c>
      <c r="H826" s="80"/>
      <c r="I826" s="80"/>
      <c r="J826" s="129" t="s">
        <v>4901</v>
      </c>
    </row>
    <row r="827" spans="1:10" hidden="1">
      <c r="A827" s="183" t="s">
        <v>1138</v>
      </c>
      <c r="B827" s="183" t="s">
        <v>351</v>
      </c>
      <c r="C827" s="183" t="s">
        <v>4788</v>
      </c>
      <c r="D827" s="183">
        <v>11</v>
      </c>
      <c r="E827" s="104"/>
      <c r="F827" s="104"/>
      <c r="G827" s="89">
        <v>43160</v>
      </c>
      <c r="H827" s="80"/>
      <c r="I827" s="80"/>
      <c r="J827" s="129" t="s">
        <v>4900</v>
      </c>
    </row>
    <row r="828" spans="1:10" hidden="1">
      <c r="A828" s="183" t="s">
        <v>1139</v>
      </c>
      <c r="B828" s="183" t="s">
        <v>351</v>
      </c>
      <c r="C828" s="183" t="s">
        <v>4789</v>
      </c>
      <c r="D828" s="183">
        <v>11</v>
      </c>
      <c r="E828" s="104"/>
      <c r="F828" s="104"/>
      <c r="G828" s="89">
        <v>43160</v>
      </c>
      <c r="H828" s="80"/>
      <c r="I828" s="80"/>
      <c r="J828" s="129" t="s">
        <v>4888</v>
      </c>
    </row>
    <row r="829" spans="1:10" hidden="1">
      <c r="A829" s="183" t="s">
        <v>1140</v>
      </c>
      <c r="B829" s="183" t="s">
        <v>351</v>
      </c>
      <c r="C829" s="183" t="s">
        <v>4789</v>
      </c>
      <c r="D829" s="183">
        <v>11</v>
      </c>
      <c r="E829" s="104"/>
      <c r="F829" s="104"/>
      <c r="G829" s="89">
        <v>43160</v>
      </c>
      <c r="H829" s="80"/>
      <c r="I829" s="80"/>
      <c r="J829" s="129" t="s">
        <v>4888</v>
      </c>
    </row>
    <row r="830" spans="1:10" hidden="1">
      <c r="A830" s="183" t="s">
        <v>1141</v>
      </c>
      <c r="B830" s="183" t="s">
        <v>351</v>
      </c>
      <c r="C830" s="183" t="s">
        <v>4789</v>
      </c>
      <c r="D830" s="183">
        <v>11</v>
      </c>
      <c r="E830" s="104"/>
      <c r="F830" s="104"/>
      <c r="G830" s="89">
        <v>43160</v>
      </c>
      <c r="H830" s="80"/>
      <c r="I830" s="80"/>
      <c r="J830" s="129" t="s">
        <v>4888</v>
      </c>
    </row>
    <row r="831" spans="1:10" hidden="1">
      <c r="A831" s="183" t="s">
        <v>1142</v>
      </c>
      <c r="B831" s="183" t="s">
        <v>356</v>
      </c>
      <c r="C831" s="183" t="s">
        <v>4788</v>
      </c>
      <c r="D831" s="183">
        <v>11</v>
      </c>
      <c r="E831" s="104"/>
      <c r="F831" s="104"/>
      <c r="G831" s="89">
        <v>43160</v>
      </c>
      <c r="H831" s="80"/>
      <c r="I831" s="80"/>
      <c r="J831" s="129" t="s">
        <v>4900</v>
      </c>
    </row>
    <row r="832" spans="1:10" hidden="1">
      <c r="A832" s="183" t="s">
        <v>1143</v>
      </c>
      <c r="B832" s="183" t="s">
        <v>351</v>
      </c>
      <c r="C832" s="183" t="s">
        <v>4789</v>
      </c>
      <c r="D832" s="183">
        <v>11</v>
      </c>
      <c r="E832" s="104"/>
      <c r="F832" s="104"/>
      <c r="G832" s="89">
        <v>43160</v>
      </c>
      <c r="H832" s="80"/>
      <c r="I832" s="80"/>
      <c r="J832" s="129" t="s">
        <v>4888</v>
      </c>
    </row>
    <row r="833" spans="1:10" hidden="1">
      <c r="A833" s="183" t="s">
        <v>1144</v>
      </c>
      <c r="B833" s="183" t="s">
        <v>351</v>
      </c>
      <c r="C833" s="183" t="s">
        <v>4787</v>
      </c>
      <c r="D833" s="183">
        <v>11</v>
      </c>
      <c r="E833" s="104"/>
      <c r="F833" s="104"/>
      <c r="G833" s="89">
        <v>43160</v>
      </c>
      <c r="H833" s="80"/>
      <c r="I833" s="80"/>
      <c r="J833" s="129" t="s">
        <v>4901</v>
      </c>
    </row>
    <row r="834" spans="1:10" hidden="1">
      <c r="A834" s="183" t="s">
        <v>1145</v>
      </c>
      <c r="B834" s="183" t="s">
        <v>351</v>
      </c>
      <c r="C834" s="183" t="s">
        <v>4788</v>
      </c>
      <c r="D834" s="183">
        <v>11</v>
      </c>
      <c r="E834" s="104"/>
      <c r="F834" s="104"/>
      <c r="G834" s="89">
        <v>43160</v>
      </c>
      <c r="H834" s="80"/>
      <c r="I834" s="80"/>
      <c r="J834" s="129" t="s">
        <v>4900</v>
      </c>
    </row>
    <row r="835" spans="1:10" hidden="1">
      <c r="A835" s="183" t="s">
        <v>1146</v>
      </c>
      <c r="B835" s="183" t="s">
        <v>351</v>
      </c>
      <c r="C835" s="183" t="s">
        <v>4788</v>
      </c>
      <c r="D835" s="183">
        <v>11</v>
      </c>
      <c r="E835" s="104"/>
      <c r="F835" s="104"/>
      <c r="G835" s="89">
        <v>43160</v>
      </c>
      <c r="H835" s="80"/>
      <c r="I835" s="80"/>
      <c r="J835" s="129" t="s">
        <v>4900</v>
      </c>
    </row>
    <row r="836" spans="1:10" hidden="1">
      <c r="A836" s="183" t="s">
        <v>1147</v>
      </c>
      <c r="B836" s="183" t="s">
        <v>351</v>
      </c>
      <c r="C836" s="183" t="s">
        <v>4789</v>
      </c>
      <c r="D836" s="183">
        <v>11</v>
      </c>
      <c r="E836" s="104"/>
      <c r="F836" s="104"/>
      <c r="G836" s="89">
        <v>43160</v>
      </c>
      <c r="H836" s="80"/>
      <c r="I836" s="80"/>
      <c r="J836" s="129" t="s">
        <v>4888</v>
      </c>
    </row>
    <row r="837" spans="1:10" hidden="1">
      <c r="A837" s="183" t="s">
        <v>1148</v>
      </c>
      <c r="B837" s="183" t="s">
        <v>351</v>
      </c>
      <c r="C837" s="183" t="s">
        <v>4789</v>
      </c>
      <c r="D837" s="183">
        <v>11</v>
      </c>
      <c r="E837" s="104"/>
      <c r="F837" s="104"/>
      <c r="G837" s="89">
        <v>43160</v>
      </c>
      <c r="H837" s="80"/>
      <c r="I837" s="80"/>
      <c r="J837" s="129" t="s">
        <v>4888</v>
      </c>
    </row>
    <row r="838" spans="1:10" hidden="1">
      <c r="A838" s="183" t="s">
        <v>1149</v>
      </c>
      <c r="B838" s="183" t="s">
        <v>351</v>
      </c>
      <c r="C838" s="183" t="s">
        <v>4789</v>
      </c>
      <c r="D838" s="183">
        <v>11</v>
      </c>
      <c r="E838" s="104"/>
      <c r="F838" s="104"/>
      <c r="G838" s="89">
        <v>43160</v>
      </c>
      <c r="H838" s="80"/>
      <c r="I838" s="80"/>
      <c r="J838" s="129" t="s">
        <v>4888</v>
      </c>
    </row>
    <row r="839" spans="1:10" hidden="1">
      <c r="A839" s="183" t="s">
        <v>1150</v>
      </c>
      <c r="B839" s="183" t="s">
        <v>351</v>
      </c>
      <c r="C839" s="183" t="s">
        <v>4789</v>
      </c>
      <c r="D839" s="183">
        <v>11</v>
      </c>
      <c r="E839" s="104"/>
      <c r="F839" s="104"/>
      <c r="G839" s="89">
        <v>43160</v>
      </c>
      <c r="H839" s="80"/>
      <c r="I839" s="80"/>
      <c r="J839" s="129" t="s">
        <v>4888</v>
      </c>
    </row>
    <row r="840" spans="1:10" hidden="1">
      <c r="A840" s="183" t="s">
        <v>1151</v>
      </c>
      <c r="B840" s="183" t="s">
        <v>351</v>
      </c>
      <c r="C840" s="183" t="s">
        <v>4789</v>
      </c>
      <c r="D840" s="183">
        <v>11</v>
      </c>
      <c r="E840" s="104"/>
      <c r="F840" s="104"/>
      <c r="G840" s="89">
        <v>43160</v>
      </c>
      <c r="H840" s="80"/>
      <c r="I840" s="80"/>
      <c r="J840" s="129" t="s">
        <v>4888</v>
      </c>
    </row>
    <row r="841" spans="1:10" hidden="1">
      <c r="A841" s="183" t="s">
        <v>1152</v>
      </c>
      <c r="B841" s="183" t="s">
        <v>351</v>
      </c>
      <c r="C841" s="183" t="s">
        <v>4787</v>
      </c>
      <c r="D841" s="183">
        <v>11</v>
      </c>
      <c r="E841" s="104"/>
      <c r="F841" s="104"/>
      <c r="G841" s="89">
        <v>43160</v>
      </c>
      <c r="H841" s="80"/>
      <c r="I841" s="80"/>
      <c r="J841" s="129" t="s">
        <v>4901</v>
      </c>
    </row>
    <row r="842" spans="1:10" hidden="1">
      <c r="A842" s="183" t="s">
        <v>1153</v>
      </c>
      <c r="B842" s="183" t="s">
        <v>351</v>
      </c>
      <c r="C842" s="183" t="s">
        <v>4789</v>
      </c>
      <c r="D842" s="183">
        <v>11</v>
      </c>
      <c r="E842" s="104"/>
      <c r="F842" s="104"/>
      <c r="G842" s="89">
        <v>43160</v>
      </c>
      <c r="H842" s="80"/>
      <c r="I842" s="80"/>
      <c r="J842" s="129" t="s">
        <v>4888</v>
      </c>
    </row>
    <row r="843" spans="1:10" hidden="1">
      <c r="A843" s="183" t="s">
        <v>1154</v>
      </c>
      <c r="B843" s="183" t="s">
        <v>351</v>
      </c>
      <c r="C843" s="183" t="s">
        <v>4789</v>
      </c>
      <c r="D843" s="183">
        <v>11</v>
      </c>
      <c r="E843" s="104"/>
      <c r="F843" s="104"/>
      <c r="G843" s="89">
        <v>43160</v>
      </c>
      <c r="H843" s="80"/>
      <c r="I843" s="80"/>
      <c r="J843" s="129" t="s">
        <v>4888</v>
      </c>
    </row>
    <row r="844" spans="1:10" hidden="1">
      <c r="A844" s="183" t="s">
        <v>1155</v>
      </c>
      <c r="B844" s="183" t="s">
        <v>351</v>
      </c>
      <c r="C844" s="183" t="s">
        <v>4789</v>
      </c>
      <c r="D844" s="183">
        <v>11</v>
      </c>
      <c r="E844" s="104"/>
      <c r="F844" s="104"/>
      <c r="G844" s="89">
        <v>43160</v>
      </c>
      <c r="H844" s="80"/>
      <c r="I844" s="80"/>
      <c r="J844" s="129" t="s">
        <v>4888</v>
      </c>
    </row>
    <row r="845" spans="1:10" hidden="1">
      <c r="A845" s="183" t="s">
        <v>1156</v>
      </c>
      <c r="B845" s="183" t="s">
        <v>351</v>
      </c>
      <c r="C845" s="183" t="s">
        <v>4789</v>
      </c>
      <c r="D845" s="183">
        <v>11</v>
      </c>
      <c r="E845" s="104"/>
      <c r="F845" s="104"/>
      <c r="G845" s="89">
        <v>43160</v>
      </c>
      <c r="H845" s="80"/>
      <c r="I845" s="80"/>
      <c r="J845" s="129" t="s">
        <v>4888</v>
      </c>
    </row>
    <row r="846" spans="1:10" hidden="1">
      <c r="A846" s="183" t="s">
        <v>1157</v>
      </c>
      <c r="B846" s="183" t="s">
        <v>351</v>
      </c>
      <c r="C846" s="183" t="s">
        <v>4786</v>
      </c>
      <c r="D846" s="183">
        <v>11</v>
      </c>
      <c r="E846" s="104"/>
      <c r="F846" s="104"/>
      <c r="G846" s="89">
        <v>43160</v>
      </c>
      <c r="H846" s="80"/>
      <c r="I846" s="80"/>
      <c r="J846" s="129" t="s">
        <v>4902</v>
      </c>
    </row>
    <row r="847" spans="1:10" hidden="1">
      <c r="A847" s="183" t="s">
        <v>1158</v>
      </c>
      <c r="B847" s="183" t="s">
        <v>351</v>
      </c>
      <c r="C847" s="183" t="s">
        <v>4789</v>
      </c>
      <c r="D847" s="183">
        <v>11</v>
      </c>
      <c r="E847" s="104"/>
      <c r="F847" s="104"/>
      <c r="G847" s="89">
        <v>43160</v>
      </c>
      <c r="H847" s="80"/>
      <c r="I847" s="80"/>
      <c r="J847" s="129" t="s">
        <v>4888</v>
      </c>
    </row>
    <row r="848" spans="1:10" hidden="1">
      <c r="A848" s="183" t="s">
        <v>1159</v>
      </c>
      <c r="B848" s="183" t="s">
        <v>351</v>
      </c>
      <c r="C848" s="183" t="s">
        <v>4789</v>
      </c>
      <c r="D848" s="183">
        <v>11</v>
      </c>
      <c r="E848" s="104"/>
      <c r="F848" s="104"/>
      <c r="G848" s="89">
        <v>43160</v>
      </c>
      <c r="H848" s="80"/>
      <c r="I848" s="80"/>
      <c r="J848" s="129" t="s">
        <v>4888</v>
      </c>
    </row>
    <row r="849" spans="1:10" hidden="1">
      <c r="A849" s="183" t="s">
        <v>1160</v>
      </c>
      <c r="B849" s="183" t="s">
        <v>351</v>
      </c>
      <c r="C849" s="183" t="s">
        <v>4789</v>
      </c>
      <c r="D849" s="183">
        <v>11</v>
      </c>
      <c r="E849" s="104"/>
      <c r="F849" s="104"/>
      <c r="G849" s="89">
        <v>43160</v>
      </c>
      <c r="H849" s="80"/>
      <c r="I849" s="80"/>
      <c r="J849" s="129" t="s">
        <v>4888</v>
      </c>
    </row>
    <row r="850" spans="1:10" hidden="1">
      <c r="A850" s="183" t="s">
        <v>1161</v>
      </c>
      <c r="B850" s="183" t="s">
        <v>351</v>
      </c>
      <c r="C850" s="183" t="s">
        <v>4789</v>
      </c>
      <c r="D850" s="183">
        <v>11</v>
      </c>
      <c r="E850" s="104"/>
      <c r="F850" s="104"/>
      <c r="G850" s="89">
        <v>43160</v>
      </c>
      <c r="H850" s="80"/>
      <c r="I850" s="80"/>
      <c r="J850" s="129" t="s">
        <v>4888</v>
      </c>
    </row>
    <row r="851" spans="1:10" hidden="1">
      <c r="A851" s="183" t="s">
        <v>1162</v>
      </c>
      <c r="B851" s="183" t="s">
        <v>351</v>
      </c>
      <c r="C851" s="183" t="s">
        <v>4789</v>
      </c>
      <c r="D851" s="183">
        <v>11</v>
      </c>
      <c r="E851" s="104"/>
      <c r="F851" s="104"/>
      <c r="G851" s="89">
        <v>43160</v>
      </c>
      <c r="H851" s="80"/>
      <c r="I851" s="80"/>
      <c r="J851" s="129" t="s">
        <v>4888</v>
      </c>
    </row>
    <row r="852" spans="1:10" hidden="1">
      <c r="A852" s="183" t="s">
        <v>1163</v>
      </c>
      <c r="B852" s="183" t="s">
        <v>351</v>
      </c>
      <c r="C852" s="183" t="s">
        <v>4787</v>
      </c>
      <c r="D852" s="183">
        <v>11</v>
      </c>
      <c r="E852" s="104"/>
      <c r="F852" s="104"/>
      <c r="G852" s="89">
        <v>43160</v>
      </c>
      <c r="H852" s="80"/>
      <c r="I852" s="80"/>
      <c r="J852" s="129" t="s">
        <v>4901</v>
      </c>
    </row>
    <row r="853" spans="1:10" hidden="1">
      <c r="A853" s="183" t="s">
        <v>1164</v>
      </c>
      <c r="B853" s="183" t="s">
        <v>351</v>
      </c>
      <c r="C853" s="183" t="s">
        <v>4788</v>
      </c>
      <c r="D853" s="183">
        <v>11</v>
      </c>
      <c r="E853" s="104"/>
      <c r="F853" s="104"/>
      <c r="G853" s="89">
        <v>43160</v>
      </c>
      <c r="H853" s="80"/>
      <c r="I853" s="80"/>
      <c r="J853" s="129" t="s">
        <v>4900</v>
      </c>
    </row>
    <row r="854" spans="1:10" hidden="1">
      <c r="A854" s="183" t="s">
        <v>1165</v>
      </c>
      <c r="B854" s="183" t="s">
        <v>351</v>
      </c>
      <c r="C854" s="183" t="s">
        <v>4789</v>
      </c>
      <c r="D854" s="183">
        <v>11</v>
      </c>
      <c r="E854" s="104"/>
      <c r="F854" s="104"/>
      <c r="G854" s="89">
        <v>43160</v>
      </c>
      <c r="H854" s="80"/>
      <c r="I854" s="80"/>
      <c r="J854" s="129" t="s">
        <v>4888</v>
      </c>
    </row>
    <row r="855" spans="1:10" hidden="1">
      <c r="A855" s="183" t="s">
        <v>1166</v>
      </c>
      <c r="B855" s="183" t="s">
        <v>351</v>
      </c>
      <c r="C855" s="183" t="s">
        <v>4788</v>
      </c>
      <c r="D855" s="183">
        <v>11</v>
      </c>
      <c r="E855" s="104"/>
      <c r="F855" s="104"/>
      <c r="G855" s="89">
        <v>43160</v>
      </c>
      <c r="H855" s="80"/>
      <c r="I855" s="80"/>
      <c r="J855" s="129" t="s">
        <v>4900</v>
      </c>
    </row>
    <row r="856" spans="1:10" hidden="1">
      <c r="A856" s="183" t="s">
        <v>1167</v>
      </c>
      <c r="B856" s="183" t="s">
        <v>351</v>
      </c>
      <c r="C856" s="183" t="s">
        <v>4788</v>
      </c>
      <c r="D856" s="183">
        <v>11</v>
      </c>
      <c r="E856" s="104"/>
      <c r="F856" s="104"/>
      <c r="G856" s="89">
        <v>43160</v>
      </c>
      <c r="H856" s="80"/>
      <c r="I856" s="80"/>
      <c r="J856" s="129" t="s">
        <v>4900</v>
      </c>
    </row>
    <row r="857" spans="1:10" hidden="1">
      <c r="A857" s="183" t="s">
        <v>1168</v>
      </c>
      <c r="B857" s="183" t="s">
        <v>351</v>
      </c>
      <c r="C857" s="183" t="s">
        <v>4787</v>
      </c>
      <c r="D857" s="183">
        <v>11</v>
      </c>
      <c r="E857" s="104"/>
      <c r="F857" s="104"/>
      <c r="G857" s="89">
        <v>43160</v>
      </c>
      <c r="H857" s="80"/>
      <c r="I857" s="80"/>
      <c r="J857" s="129" t="s">
        <v>4901</v>
      </c>
    </row>
    <row r="858" spans="1:10" hidden="1">
      <c r="A858" s="183" t="s">
        <v>1169</v>
      </c>
      <c r="B858" s="183" t="s">
        <v>351</v>
      </c>
      <c r="C858" s="183" t="s">
        <v>4787</v>
      </c>
      <c r="D858" s="183">
        <v>11</v>
      </c>
      <c r="E858" s="104"/>
      <c r="F858" s="104"/>
      <c r="G858" s="89">
        <v>43160</v>
      </c>
      <c r="H858" s="80"/>
      <c r="I858" s="80"/>
      <c r="J858" s="129" t="s">
        <v>4901</v>
      </c>
    </row>
    <row r="859" spans="1:10" hidden="1">
      <c r="A859" s="183" t="s">
        <v>1170</v>
      </c>
      <c r="B859" s="183" t="s">
        <v>351</v>
      </c>
      <c r="C859" s="183" t="s">
        <v>4788</v>
      </c>
      <c r="D859" s="183">
        <v>11</v>
      </c>
      <c r="E859" s="104"/>
      <c r="F859" s="104"/>
      <c r="G859" s="89">
        <v>43160</v>
      </c>
      <c r="H859" s="80"/>
      <c r="I859" s="80"/>
      <c r="J859" s="129" t="s">
        <v>4900</v>
      </c>
    </row>
    <row r="860" spans="1:10" hidden="1">
      <c r="A860" s="183" t="s">
        <v>1171</v>
      </c>
      <c r="B860" s="183" t="s">
        <v>351</v>
      </c>
      <c r="C860" s="183" t="s">
        <v>4788</v>
      </c>
      <c r="D860" s="183">
        <v>11</v>
      </c>
      <c r="E860" s="104"/>
      <c r="F860" s="104"/>
      <c r="G860" s="89">
        <v>43160</v>
      </c>
      <c r="H860" s="80"/>
      <c r="I860" s="80"/>
      <c r="J860" s="129" t="s">
        <v>4900</v>
      </c>
    </row>
    <row r="861" spans="1:10" hidden="1">
      <c r="A861" s="183" t="s">
        <v>1172</v>
      </c>
      <c r="B861" s="183" t="s">
        <v>351</v>
      </c>
      <c r="C861" s="183" t="s">
        <v>4787</v>
      </c>
      <c r="D861" s="183">
        <v>11</v>
      </c>
      <c r="E861" s="104"/>
      <c r="F861" s="104"/>
      <c r="G861" s="89">
        <v>43160</v>
      </c>
      <c r="H861" s="80"/>
      <c r="I861" s="80"/>
      <c r="J861" s="129" t="s">
        <v>4901</v>
      </c>
    </row>
    <row r="862" spans="1:10" hidden="1">
      <c r="A862" s="183" t="s">
        <v>1173</v>
      </c>
      <c r="B862" s="183" t="s">
        <v>368</v>
      </c>
      <c r="C862" s="183" t="s">
        <v>4789</v>
      </c>
      <c r="D862" s="183">
        <v>11</v>
      </c>
      <c r="E862" s="104"/>
      <c r="F862" s="104"/>
      <c r="G862" s="89">
        <v>43160</v>
      </c>
      <c r="H862" s="80"/>
      <c r="I862" s="80"/>
      <c r="J862" s="129" t="s">
        <v>4888</v>
      </c>
    </row>
    <row r="863" spans="1:10" hidden="1">
      <c r="A863" s="183" t="s">
        <v>1174</v>
      </c>
      <c r="B863" s="183" t="s">
        <v>351</v>
      </c>
      <c r="C863" s="183" t="s">
        <v>4787</v>
      </c>
      <c r="D863" s="183">
        <v>11</v>
      </c>
      <c r="E863" s="104"/>
      <c r="F863" s="104"/>
      <c r="G863" s="89">
        <v>43160</v>
      </c>
      <c r="H863" s="80"/>
      <c r="I863" s="80"/>
      <c r="J863" s="129" t="s">
        <v>4901</v>
      </c>
    </row>
    <row r="864" spans="1:10" hidden="1">
      <c r="A864" s="183" t="s">
        <v>1175</v>
      </c>
      <c r="B864" s="183" t="s">
        <v>351</v>
      </c>
      <c r="C864" s="183" t="s">
        <v>4787</v>
      </c>
      <c r="D864" s="183">
        <v>11</v>
      </c>
      <c r="E864" s="104"/>
      <c r="F864" s="104"/>
      <c r="G864" s="89">
        <v>43160</v>
      </c>
      <c r="H864" s="80"/>
      <c r="I864" s="80"/>
      <c r="J864" s="129" t="s">
        <v>4901</v>
      </c>
    </row>
    <row r="865" spans="1:10" hidden="1">
      <c r="A865" s="183" t="s">
        <v>1176</v>
      </c>
      <c r="B865" s="183" t="s">
        <v>351</v>
      </c>
      <c r="C865" s="183" t="s">
        <v>4787</v>
      </c>
      <c r="D865" s="183">
        <v>11</v>
      </c>
      <c r="E865" s="104"/>
      <c r="F865" s="104"/>
      <c r="G865" s="89">
        <v>43160</v>
      </c>
      <c r="H865" s="80"/>
      <c r="I865" s="80"/>
      <c r="J865" s="129" t="s">
        <v>4901</v>
      </c>
    </row>
    <row r="866" spans="1:10" hidden="1">
      <c r="A866" s="183" t="s">
        <v>1177</v>
      </c>
      <c r="B866" s="183" t="s">
        <v>351</v>
      </c>
      <c r="C866" s="183" t="s">
        <v>4786</v>
      </c>
      <c r="D866" s="183">
        <v>11</v>
      </c>
      <c r="E866" s="104"/>
      <c r="F866" s="104"/>
      <c r="G866" s="89">
        <v>43160</v>
      </c>
      <c r="H866" s="80"/>
      <c r="I866" s="80"/>
      <c r="J866" s="129" t="s">
        <v>4902</v>
      </c>
    </row>
    <row r="867" spans="1:10" hidden="1">
      <c r="A867" s="183" t="s">
        <v>1178</v>
      </c>
      <c r="B867" s="183" t="s">
        <v>351</v>
      </c>
      <c r="C867" s="183" t="s">
        <v>4786</v>
      </c>
      <c r="D867" s="183">
        <v>11</v>
      </c>
      <c r="E867" s="104"/>
      <c r="F867" s="104"/>
      <c r="G867" s="89">
        <v>43160</v>
      </c>
      <c r="H867" s="80"/>
      <c r="I867" s="80"/>
      <c r="J867" s="129" t="s">
        <v>4902</v>
      </c>
    </row>
    <row r="868" spans="1:10" hidden="1">
      <c r="A868" s="183" t="s">
        <v>1179</v>
      </c>
      <c r="B868" s="183" t="s">
        <v>351</v>
      </c>
      <c r="C868" s="183" t="s">
        <v>4786</v>
      </c>
      <c r="D868" s="183">
        <v>11</v>
      </c>
      <c r="E868" s="104"/>
      <c r="F868" s="104"/>
      <c r="G868" s="89">
        <v>43160</v>
      </c>
      <c r="H868" s="80"/>
      <c r="I868" s="80"/>
      <c r="J868" s="129" t="s">
        <v>4902</v>
      </c>
    </row>
    <row r="869" spans="1:10" hidden="1">
      <c r="A869" s="183" t="s">
        <v>1180</v>
      </c>
      <c r="B869" s="183" t="s">
        <v>351</v>
      </c>
      <c r="C869" s="183" t="s">
        <v>4786</v>
      </c>
      <c r="D869" s="183">
        <v>11</v>
      </c>
      <c r="E869" s="104"/>
      <c r="F869" s="104"/>
      <c r="G869" s="89">
        <v>43160</v>
      </c>
      <c r="H869" s="80"/>
      <c r="I869" s="80"/>
      <c r="J869" s="129" t="s">
        <v>4902</v>
      </c>
    </row>
    <row r="870" spans="1:10" hidden="1">
      <c r="A870" s="183" t="s">
        <v>1181</v>
      </c>
      <c r="B870" s="183" t="s">
        <v>351</v>
      </c>
      <c r="C870" s="183" t="s">
        <v>4786</v>
      </c>
      <c r="D870" s="183">
        <v>11</v>
      </c>
      <c r="E870" s="104"/>
      <c r="F870" s="104"/>
      <c r="G870" s="89">
        <v>43160</v>
      </c>
      <c r="H870" s="80"/>
      <c r="I870" s="80"/>
      <c r="J870" s="129" t="s">
        <v>4902</v>
      </c>
    </row>
    <row r="871" spans="1:10" hidden="1">
      <c r="A871" s="183" t="s">
        <v>1182</v>
      </c>
      <c r="B871" s="183" t="s">
        <v>351</v>
      </c>
      <c r="C871" s="183" t="s">
        <v>4786</v>
      </c>
      <c r="D871" s="183">
        <v>11</v>
      </c>
      <c r="E871" s="104"/>
      <c r="F871" s="104"/>
      <c r="G871" s="89">
        <v>43160</v>
      </c>
      <c r="H871" s="80"/>
      <c r="I871" s="80"/>
      <c r="J871" s="129" t="s">
        <v>4902</v>
      </c>
    </row>
    <row r="872" spans="1:10" hidden="1">
      <c r="A872" s="183" t="s">
        <v>1183</v>
      </c>
      <c r="B872" s="183" t="s">
        <v>351</v>
      </c>
      <c r="C872" s="183" t="s">
        <v>4786</v>
      </c>
      <c r="D872" s="183">
        <v>11</v>
      </c>
      <c r="E872" s="104"/>
      <c r="F872" s="104"/>
      <c r="G872" s="89">
        <v>43160</v>
      </c>
      <c r="H872" s="80"/>
      <c r="I872" s="80"/>
      <c r="J872" s="129" t="s">
        <v>4902</v>
      </c>
    </row>
    <row r="873" spans="1:10" hidden="1">
      <c r="A873" s="183" t="s">
        <v>1184</v>
      </c>
      <c r="B873" s="183" t="s">
        <v>351</v>
      </c>
      <c r="C873" s="183" t="s">
        <v>4788</v>
      </c>
      <c r="D873" s="183">
        <v>11</v>
      </c>
      <c r="E873" s="104"/>
      <c r="F873" s="104"/>
      <c r="G873" s="89">
        <v>43160</v>
      </c>
      <c r="H873" s="80"/>
      <c r="I873" s="80"/>
      <c r="J873" s="129" t="s">
        <v>4900</v>
      </c>
    </row>
    <row r="874" spans="1:10" hidden="1">
      <c r="A874" s="183" t="s">
        <v>1185</v>
      </c>
      <c r="B874" s="183" t="s">
        <v>351</v>
      </c>
      <c r="C874" s="183" t="s">
        <v>4787</v>
      </c>
      <c r="D874" s="183">
        <v>11</v>
      </c>
      <c r="E874" s="104"/>
      <c r="F874" s="104"/>
      <c r="G874" s="89">
        <v>43160</v>
      </c>
      <c r="H874" s="80"/>
      <c r="I874" s="80"/>
      <c r="J874" s="129" t="s">
        <v>4901</v>
      </c>
    </row>
    <row r="875" spans="1:10" hidden="1">
      <c r="A875" s="183" t="s">
        <v>1186</v>
      </c>
      <c r="B875" s="183" t="s">
        <v>351</v>
      </c>
      <c r="C875" s="183" t="s">
        <v>4788</v>
      </c>
      <c r="D875" s="183">
        <v>11</v>
      </c>
      <c r="E875" s="104"/>
      <c r="F875" s="104"/>
      <c r="G875" s="89">
        <v>43160</v>
      </c>
      <c r="H875" s="80"/>
      <c r="I875" s="80"/>
      <c r="J875" s="129" t="s">
        <v>4900</v>
      </c>
    </row>
    <row r="876" spans="1:10" hidden="1">
      <c r="A876" s="183" t="s">
        <v>1187</v>
      </c>
      <c r="B876" s="183" t="s">
        <v>351</v>
      </c>
      <c r="C876" s="183" t="s">
        <v>4787</v>
      </c>
      <c r="D876" s="183">
        <v>11</v>
      </c>
      <c r="E876" s="104"/>
      <c r="F876" s="104"/>
      <c r="G876" s="89">
        <v>43160</v>
      </c>
      <c r="H876" s="80"/>
      <c r="I876" s="80"/>
      <c r="J876" s="129" t="s">
        <v>4901</v>
      </c>
    </row>
    <row r="877" spans="1:10" hidden="1">
      <c r="A877" s="183" t="s">
        <v>1188</v>
      </c>
      <c r="B877" s="183" t="s">
        <v>360</v>
      </c>
      <c r="C877" s="183" t="s">
        <v>4786</v>
      </c>
      <c r="D877" s="183">
        <v>11</v>
      </c>
      <c r="E877" s="104"/>
      <c r="F877" s="104"/>
      <c r="G877" s="89">
        <v>43160</v>
      </c>
      <c r="H877" s="80"/>
      <c r="I877" s="80"/>
      <c r="J877" s="129" t="s">
        <v>4902</v>
      </c>
    </row>
    <row r="878" spans="1:10" hidden="1">
      <c r="A878" s="183" t="s">
        <v>1189</v>
      </c>
      <c r="B878" s="183" t="s">
        <v>360</v>
      </c>
      <c r="C878" s="183" t="s">
        <v>4786</v>
      </c>
      <c r="D878" s="183">
        <v>11</v>
      </c>
      <c r="E878" s="104"/>
      <c r="F878" s="104"/>
      <c r="G878" s="89">
        <v>43160</v>
      </c>
      <c r="H878" s="80"/>
      <c r="I878" s="80"/>
      <c r="J878" s="129" t="s">
        <v>4902</v>
      </c>
    </row>
    <row r="879" spans="1:10" hidden="1">
      <c r="A879" s="183" t="s">
        <v>1190</v>
      </c>
      <c r="B879" s="183" t="s">
        <v>351</v>
      </c>
      <c r="C879" s="183" t="s">
        <v>4788</v>
      </c>
      <c r="D879" s="183">
        <v>11</v>
      </c>
      <c r="E879" s="104"/>
      <c r="F879" s="104"/>
      <c r="G879" s="89">
        <v>43160</v>
      </c>
      <c r="H879" s="80"/>
      <c r="I879" s="80"/>
      <c r="J879" s="129" t="s">
        <v>4900</v>
      </c>
    </row>
    <row r="880" spans="1:10" hidden="1">
      <c r="A880" s="183" t="s">
        <v>1191</v>
      </c>
      <c r="B880" s="183" t="s">
        <v>366</v>
      </c>
      <c r="C880" s="183" t="s">
        <v>4789</v>
      </c>
      <c r="D880" s="183">
        <v>11</v>
      </c>
      <c r="E880" s="104"/>
      <c r="F880" s="104"/>
      <c r="G880" s="89">
        <v>43160</v>
      </c>
      <c r="H880" s="80"/>
      <c r="I880" s="80"/>
      <c r="J880" s="129" t="s">
        <v>4888</v>
      </c>
    </row>
    <row r="881" spans="1:10" hidden="1">
      <c r="A881" s="183" t="s">
        <v>1192</v>
      </c>
      <c r="B881" s="183" t="s">
        <v>351</v>
      </c>
      <c r="C881" s="183" t="s">
        <v>4788</v>
      </c>
      <c r="D881" s="183">
        <v>11</v>
      </c>
      <c r="E881" s="104"/>
      <c r="F881" s="104"/>
      <c r="G881" s="89">
        <v>43160</v>
      </c>
      <c r="H881" s="80"/>
      <c r="I881" s="80"/>
      <c r="J881" s="129" t="s">
        <v>4900</v>
      </c>
    </row>
    <row r="882" spans="1:10" hidden="1">
      <c r="A882" s="183" t="s">
        <v>1193</v>
      </c>
      <c r="B882" s="183" t="s">
        <v>351</v>
      </c>
      <c r="C882" s="183" t="s">
        <v>4788</v>
      </c>
      <c r="D882" s="183">
        <v>11</v>
      </c>
      <c r="E882" s="104"/>
      <c r="F882" s="104"/>
      <c r="G882" s="89">
        <v>43160</v>
      </c>
      <c r="H882" s="80"/>
      <c r="I882" s="80"/>
      <c r="J882" s="129" t="s">
        <v>4900</v>
      </c>
    </row>
    <row r="883" spans="1:10" hidden="1">
      <c r="A883" s="183" t="s">
        <v>1194</v>
      </c>
      <c r="B883" s="183" t="s">
        <v>351</v>
      </c>
      <c r="C883" s="183" t="s">
        <v>4788</v>
      </c>
      <c r="D883" s="183">
        <v>11</v>
      </c>
      <c r="E883" s="104"/>
      <c r="F883" s="104"/>
      <c r="G883" s="89">
        <v>43160</v>
      </c>
      <c r="H883" s="80"/>
      <c r="I883" s="80"/>
      <c r="J883" s="129" t="s">
        <v>4900</v>
      </c>
    </row>
    <row r="884" spans="1:10" hidden="1">
      <c r="A884" s="183" t="s">
        <v>1195</v>
      </c>
      <c r="B884" s="183" t="s">
        <v>351</v>
      </c>
      <c r="C884" s="183" t="s">
        <v>4788</v>
      </c>
      <c r="D884" s="183">
        <v>11</v>
      </c>
      <c r="E884" s="104"/>
      <c r="F884" s="104"/>
      <c r="G884" s="89">
        <v>43160</v>
      </c>
      <c r="H884" s="80"/>
      <c r="I884" s="80"/>
      <c r="J884" s="129" t="s">
        <v>4900</v>
      </c>
    </row>
    <row r="885" spans="1:10" hidden="1">
      <c r="A885" s="183" t="s">
        <v>1196</v>
      </c>
      <c r="B885" s="183" t="s">
        <v>351</v>
      </c>
      <c r="C885" s="183" t="s">
        <v>4788</v>
      </c>
      <c r="D885" s="183">
        <v>11</v>
      </c>
      <c r="E885" s="104"/>
      <c r="F885" s="104"/>
      <c r="G885" s="89">
        <v>43160</v>
      </c>
      <c r="H885" s="80"/>
      <c r="I885" s="80"/>
      <c r="J885" s="129" t="s">
        <v>4900</v>
      </c>
    </row>
    <row r="886" spans="1:10" hidden="1">
      <c r="A886" s="183" t="s">
        <v>1197</v>
      </c>
      <c r="B886" s="183" t="s">
        <v>360</v>
      </c>
      <c r="C886" s="183" t="s">
        <v>4786</v>
      </c>
      <c r="D886" s="183">
        <v>11</v>
      </c>
      <c r="E886" s="104"/>
      <c r="F886" s="104"/>
      <c r="G886" s="89">
        <v>43160</v>
      </c>
      <c r="H886" s="80"/>
      <c r="I886" s="80"/>
      <c r="J886" s="129" t="s">
        <v>4902</v>
      </c>
    </row>
    <row r="887" spans="1:10" hidden="1">
      <c r="A887" s="183" t="s">
        <v>1198</v>
      </c>
      <c r="B887" s="183" t="s">
        <v>351</v>
      </c>
      <c r="C887" s="183" t="s">
        <v>4788</v>
      </c>
      <c r="D887" s="183">
        <v>11</v>
      </c>
      <c r="E887" s="104"/>
      <c r="F887" s="104"/>
      <c r="G887" s="89">
        <v>43160</v>
      </c>
      <c r="H887" s="80"/>
      <c r="I887" s="80"/>
      <c r="J887" s="129" t="s">
        <v>4900</v>
      </c>
    </row>
    <row r="888" spans="1:10" hidden="1">
      <c r="A888" s="183" t="s">
        <v>1199</v>
      </c>
      <c r="B888" s="183" t="s">
        <v>351</v>
      </c>
      <c r="C888" s="183" t="s">
        <v>4788</v>
      </c>
      <c r="D888" s="183">
        <v>11</v>
      </c>
      <c r="E888" s="104"/>
      <c r="F888" s="104"/>
      <c r="G888" s="89">
        <v>43160</v>
      </c>
      <c r="H888" s="80"/>
      <c r="I888" s="80"/>
      <c r="J888" s="129" t="s">
        <v>4900</v>
      </c>
    </row>
    <row r="889" spans="1:10" hidden="1">
      <c r="A889" s="183" t="s">
        <v>1200</v>
      </c>
      <c r="B889" s="183" t="s">
        <v>351</v>
      </c>
      <c r="C889" s="183" t="s">
        <v>4788</v>
      </c>
      <c r="D889" s="183">
        <v>11</v>
      </c>
      <c r="E889" s="104"/>
      <c r="F889" s="104"/>
      <c r="G889" s="89">
        <v>43160</v>
      </c>
      <c r="H889" s="80"/>
      <c r="I889" s="80"/>
      <c r="J889" s="129" t="s">
        <v>4900</v>
      </c>
    </row>
    <row r="890" spans="1:10" hidden="1">
      <c r="A890" s="183" t="s">
        <v>1201</v>
      </c>
      <c r="B890" s="183" t="s">
        <v>351</v>
      </c>
      <c r="C890" s="183" t="s">
        <v>4789</v>
      </c>
      <c r="D890" s="183">
        <v>11</v>
      </c>
      <c r="E890" s="104"/>
      <c r="F890" s="104"/>
      <c r="G890" s="89">
        <v>43160</v>
      </c>
      <c r="H890" s="80"/>
      <c r="I890" s="80"/>
      <c r="J890" s="129" t="s">
        <v>4888</v>
      </c>
    </row>
    <row r="891" spans="1:10" hidden="1">
      <c r="A891" s="183" t="s">
        <v>1202</v>
      </c>
      <c r="B891" s="183" t="s">
        <v>351</v>
      </c>
      <c r="C891" s="183" t="s">
        <v>4787</v>
      </c>
      <c r="D891" s="183">
        <v>11</v>
      </c>
      <c r="E891" s="104"/>
      <c r="F891" s="104"/>
      <c r="G891" s="89">
        <v>43160</v>
      </c>
      <c r="H891" s="80"/>
      <c r="I891" s="80"/>
      <c r="J891" s="129" t="s">
        <v>4901</v>
      </c>
    </row>
    <row r="892" spans="1:10" hidden="1">
      <c r="A892" s="183" t="s">
        <v>1203</v>
      </c>
      <c r="B892" s="183" t="s">
        <v>351</v>
      </c>
      <c r="C892" s="183" t="s">
        <v>4789</v>
      </c>
      <c r="D892" s="183">
        <v>11</v>
      </c>
      <c r="E892" s="104"/>
      <c r="F892" s="104"/>
      <c r="G892" s="89">
        <v>43160</v>
      </c>
      <c r="H892" s="80"/>
      <c r="I892" s="80"/>
      <c r="J892" s="129" t="s">
        <v>4888</v>
      </c>
    </row>
    <row r="893" spans="1:10" hidden="1">
      <c r="A893" s="183" t="s">
        <v>1204</v>
      </c>
      <c r="B893" s="183" t="s">
        <v>4277</v>
      </c>
      <c r="C893" s="183" t="s">
        <v>4788</v>
      </c>
      <c r="D893" s="183">
        <v>11</v>
      </c>
      <c r="E893" s="104"/>
      <c r="F893" s="104"/>
      <c r="G893" s="89">
        <v>43160</v>
      </c>
      <c r="H893" s="80"/>
      <c r="I893" s="80"/>
      <c r="J893" s="129" t="s">
        <v>4900</v>
      </c>
    </row>
    <row r="894" spans="1:10" hidden="1">
      <c r="A894" s="183" t="s">
        <v>1205</v>
      </c>
      <c r="B894" s="183" t="s">
        <v>351</v>
      </c>
      <c r="C894" s="183" t="s">
        <v>4789</v>
      </c>
      <c r="D894" s="183">
        <v>11</v>
      </c>
      <c r="E894" s="104"/>
      <c r="F894" s="104"/>
      <c r="G894" s="89">
        <v>43160</v>
      </c>
      <c r="H894" s="80"/>
      <c r="I894" s="80"/>
      <c r="J894" s="129" t="s">
        <v>4888</v>
      </c>
    </row>
    <row r="895" spans="1:10" hidden="1">
      <c r="A895" s="183" t="s">
        <v>1206</v>
      </c>
      <c r="B895" s="183" t="s">
        <v>4277</v>
      </c>
      <c r="C895" s="183" t="s">
        <v>4788</v>
      </c>
      <c r="D895" s="183">
        <v>11</v>
      </c>
      <c r="E895" s="104"/>
      <c r="F895" s="104"/>
      <c r="G895" s="89">
        <v>43160</v>
      </c>
      <c r="H895" s="80"/>
      <c r="I895" s="80"/>
      <c r="J895" s="129" t="s">
        <v>4900</v>
      </c>
    </row>
    <row r="896" spans="1:10" hidden="1">
      <c r="A896" s="183" t="s">
        <v>1207</v>
      </c>
      <c r="B896" s="183" t="s">
        <v>361</v>
      </c>
      <c r="C896" s="183" t="s">
        <v>4786</v>
      </c>
      <c r="D896" s="183">
        <v>11</v>
      </c>
      <c r="E896" s="104"/>
      <c r="F896" s="104"/>
      <c r="G896" s="89">
        <v>43160</v>
      </c>
      <c r="H896" s="80"/>
      <c r="I896" s="80"/>
      <c r="J896" s="129" t="s">
        <v>4902</v>
      </c>
    </row>
    <row r="897" spans="1:10" hidden="1">
      <c r="A897" s="183" t="s">
        <v>1208</v>
      </c>
      <c r="B897" s="183" t="s">
        <v>351</v>
      </c>
      <c r="C897" s="183" t="s">
        <v>4787</v>
      </c>
      <c r="D897" s="183">
        <v>11</v>
      </c>
      <c r="E897" s="104"/>
      <c r="F897" s="104"/>
      <c r="G897" s="89">
        <v>43160</v>
      </c>
      <c r="H897" s="80"/>
      <c r="I897" s="80"/>
      <c r="J897" s="129" t="s">
        <v>4901</v>
      </c>
    </row>
    <row r="898" spans="1:10" hidden="1">
      <c r="A898" s="183" t="s">
        <v>1209</v>
      </c>
      <c r="B898" s="183" t="s">
        <v>351</v>
      </c>
      <c r="C898" s="183" t="s">
        <v>4789</v>
      </c>
      <c r="D898" s="183">
        <v>11</v>
      </c>
      <c r="E898" s="104"/>
      <c r="F898" s="104"/>
      <c r="G898" s="89">
        <v>43160</v>
      </c>
      <c r="H898" s="80"/>
      <c r="I898" s="80"/>
      <c r="J898" s="129" t="s">
        <v>4888</v>
      </c>
    </row>
    <row r="899" spans="1:10" hidden="1">
      <c r="A899" s="183" t="s">
        <v>1210</v>
      </c>
      <c r="B899" s="183" t="s">
        <v>4293</v>
      </c>
      <c r="C899" s="183" t="s">
        <v>4786</v>
      </c>
      <c r="D899" s="183">
        <v>11</v>
      </c>
      <c r="E899" s="104"/>
      <c r="F899" s="104"/>
      <c r="G899" s="89">
        <v>43160</v>
      </c>
      <c r="H899" s="80"/>
      <c r="I899" s="80"/>
      <c r="J899" s="129" t="s">
        <v>4902</v>
      </c>
    </row>
    <row r="900" spans="1:10" hidden="1">
      <c r="A900" s="183" t="s">
        <v>1211</v>
      </c>
      <c r="B900" s="183" t="s">
        <v>351</v>
      </c>
      <c r="C900" s="183" t="s">
        <v>4787</v>
      </c>
      <c r="D900" s="183">
        <v>11</v>
      </c>
      <c r="E900" s="104"/>
      <c r="F900" s="104"/>
      <c r="G900" s="89">
        <v>43160</v>
      </c>
      <c r="H900" s="80"/>
      <c r="I900" s="80"/>
      <c r="J900" s="129" t="s">
        <v>4901</v>
      </c>
    </row>
    <row r="901" spans="1:10" hidden="1">
      <c r="A901" s="183" t="s">
        <v>1212</v>
      </c>
      <c r="B901" s="183" t="s">
        <v>368</v>
      </c>
      <c r="C901" s="183" t="s">
        <v>4789</v>
      </c>
      <c r="D901" s="183">
        <v>11</v>
      </c>
      <c r="E901" s="104"/>
      <c r="F901" s="104"/>
      <c r="G901" s="89">
        <v>43160</v>
      </c>
      <c r="H901" s="80"/>
      <c r="I901" s="80"/>
      <c r="J901" s="129" t="s">
        <v>4888</v>
      </c>
    </row>
    <row r="902" spans="1:10" hidden="1">
      <c r="A902" s="183" t="s">
        <v>1213</v>
      </c>
      <c r="B902" s="183" t="s">
        <v>4277</v>
      </c>
      <c r="C902" s="183" t="s">
        <v>4788</v>
      </c>
      <c r="D902" s="183">
        <v>11</v>
      </c>
      <c r="E902" s="104"/>
      <c r="F902" s="104"/>
      <c r="G902" s="89">
        <v>43160</v>
      </c>
      <c r="H902" s="80"/>
      <c r="I902" s="80"/>
      <c r="J902" s="129" t="s">
        <v>4900</v>
      </c>
    </row>
    <row r="903" spans="1:10" hidden="1">
      <c r="A903" s="183" t="s">
        <v>1214</v>
      </c>
      <c r="B903" s="183" t="s">
        <v>372</v>
      </c>
      <c r="C903" s="183" t="s">
        <v>4788</v>
      </c>
      <c r="D903" s="183">
        <v>11</v>
      </c>
      <c r="E903" s="104"/>
      <c r="F903" s="104"/>
      <c r="G903" s="89">
        <v>43160</v>
      </c>
      <c r="H903" s="80"/>
      <c r="I903" s="80"/>
      <c r="J903" s="129" t="s">
        <v>4900</v>
      </c>
    </row>
    <row r="904" spans="1:10" hidden="1">
      <c r="A904" s="183" t="s">
        <v>1215</v>
      </c>
      <c r="B904" s="183" t="s">
        <v>372</v>
      </c>
      <c r="C904" s="183" t="s">
        <v>4788</v>
      </c>
      <c r="D904" s="183">
        <v>11</v>
      </c>
      <c r="E904" s="104"/>
      <c r="F904" s="104"/>
      <c r="G904" s="89">
        <v>43160</v>
      </c>
      <c r="H904" s="80"/>
      <c r="I904" s="80"/>
      <c r="J904" s="129" t="s">
        <v>4900</v>
      </c>
    </row>
    <row r="905" spans="1:10" hidden="1">
      <c r="A905" s="183" t="s">
        <v>1216</v>
      </c>
      <c r="B905" s="183" t="s">
        <v>362</v>
      </c>
      <c r="C905" s="183" t="s">
        <v>4786</v>
      </c>
      <c r="D905" s="183">
        <v>11</v>
      </c>
      <c r="E905" s="104"/>
      <c r="F905" s="104"/>
      <c r="G905" s="89">
        <v>43160</v>
      </c>
      <c r="H905" s="80"/>
      <c r="I905" s="80"/>
      <c r="J905" s="129" t="s">
        <v>4902</v>
      </c>
    </row>
    <row r="906" spans="1:10" hidden="1">
      <c r="A906" s="183" t="s">
        <v>1217</v>
      </c>
      <c r="B906" s="183" t="s">
        <v>351</v>
      </c>
      <c r="C906" s="183" t="s">
        <v>4787</v>
      </c>
      <c r="D906" s="183">
        <v>11</v>
      </c>
      <c r="E906" s="104"/>
      <c r="F906" s="104"/>
      <c r="G906" s="89">
        <v>43160</v>
      </c>
      <c r="H906" s="80"/>
      <c r="I906" s="80"/>
      <c r="J906" s="129" t="s">
        <v>4888</v>
      </c>
    </row>
    <row r="907" spans="1:10" hidden="1">
      <c r="A907" s="183" t="s">
        <v>1218</v>
      </c>
      <c r="B907" s="183" t="s">
        <v>351</v>
      </c>
      <c r="C907" s="183" t="s">
        <v>4789</v>
      </c>
      <c r="D907" s="183">
        <v>11</v>
      </c>
      <c r="E907" s="104"/>
      <c r="F907" s="104"/>
      <c r="G907" s="89">
        <v>43160</v>
      </c>
      <c r="H907" s="80"/>
      <c r="I907" s="80"/>
      <c r="J907" s="129" t="s">
        <v>4888</v>
      </c>
    </row>
    <row r="908" spans="1:10" hidden="1">
      <c r="A908" s="183" t="s">
        <v>1219</v>
      </c>
      <c r="B908" s="183" t="s">
        <v>351</v>
      </c>
      <c r="C908" s="183" t="s">
        <v>4789</v>
      </c>
      <c r="D908" s="183">
        <v>11</v>
      </c>
      <c r="E908" s="104"/>
      <c r="F908" s="104"/>
      <c r="G908" s="89">
        <v>43160</v>
      </c>
      <c r="H908" s="80"/>
      <c r="I908" s="80"/>
      <c r="J908" s="129" t="s">
        <v>4888</v>
      </c>
    </row>
    <row r="909" spans="1:10" hidden="1">
      <c r="A909" s="183" t="s">
        <v>1220</v>
      </c>
      <c r="B909" s="183" t="s">
        <v>360</v>
      </c>
      <c r="C909" s="183" t="s">
        <v>4786</v>
      </c>
      <c r="D909" s="183">
        <v>11</v>
      </c>
      <c r="E909" s="104"/>
      <c r="F909" s="104"/>
      <c r="G909" s="89">
        <v>43160</v>
      </c>
      <c r="H909" s="80"/>
      <c r="I909" s="80"/>
      <c r="J909" s="129" t="s">
        <v>4902</v>
      </c>
    </row>
    <row r="910" spans="1:10" hidden="1">
      <c r="A910" s="183" t="s">
        <v>1221</v>
      </c>
      <c r="B910" s="183" t="s">
        <v>351</v>
      </c>
      <c r="C910" s="183" t="s">
        <v>4787</v>
      </c>
      <c r="D910" s="183">
        <v>11</v>
      </c>
      <c r="E910" s="104"/>
      <c r="F910" s="104"/>
      <c r="G910" s="89">
        <v>43160</v>
      </c>
      <c r="H910" s="80"/>
      <c r="I910" s="80"/>
      <c r="J910" s="129" t="s">
        <v>4901</v>
      </c>
    </row>
    <row r="911" spans="1:10" hidden="1">
      <c r="A911" s="183" t="s">
        <v>1222</v>
      </c>
      <c r="B911" s="183" t="s">
        <v>351</v>
      </c>
      <c r="C911" s="183" t="s">
        <v>4788</v>
      </c>
      <c r="D911" s="183">
        <v>11</v>
      </c>
      <c r="E911" s="104"/>
      <c r="F911" s="104"/>
      <c r="G911" s="89">
        <v>43160</v>
      </c>
      <c r="H911" s="80"/>
      <c r="I911" s="80"/>
      <c r="J911" s="129" t="s">
        <v>4900</v>
      </c>
    </row>
    <row r="912" spans="1:10" hidden="1">
      <c r="A912" s="183" t="s">
        <v>1223</v>
      </c>
      <c r="B912" s="183" t="s">
        <v>351</v>
      </c>
      <c r="C912" s="183" t="s">
        <v>4788</v>
      </c>
      <c r="D912" s="183">
        <v>11</v>
      </c>
      <c r="E912" s="104"/>
      <c r="F912" s="104"/>
      <c r="G912" s="89">
        <v>43160</v>
      </c>
      <c r="H912" s="80"/>
      <c r="I912" s="80"/>
      <c r="J912" s="129" t="s">
        <v>4900</v>
      </c>
    </row>
    <row r="913" spans="1:10" hidden="1">
      <c r="A913" s="183" t="s">
        <v>1224</v>
      </c>
      <c r="B913" s="183" t="s">
        <v>351</v>
      </c>
      <c r="C913" s="183" t="s">
        <v>4788</v>
      </c>
      <c r="D913" s="183">
        <v>11</v>
      </c>
      <c r="E913" s="104"/>
      <c r="F913" s="104"/>
      <c r="G913" s="89">
        <v>43160</v>
      </c>
      <c r="H913" s="80"/>
      <c r="I913" s="80"/>
      <c r="J913" s="129" t="s">
        <v>4900</v>
      </c>
    </row>
    <row r="914" spans="1:10" hidden="1">
      <c r="A914" s="183" t="s">
        <v>1225</v>
      </c>
      <c r="B914" s="183" t="s">
        <v>351</v>
      </c>
      <c r="C914" s="183" t="s">
        <v>4788</v>
      </c>
      <c r="D914" s="183">
        <v>11</v>
      </c>
      <c r="E914" s="104"/>
      <c r="F914" s="104"/>
      <c r="G914" s="89">
        <v>43160</v>
      </c>
      <c r="H914" s="80"/>
      <c r="I914" s="80"/>
      <c r="J914" s="129" t="s">
        <v>4900</v>
      </c>
    </row>
    <row r="915" spans="1:10" hidden="1">
      <c r="A915" s="183" t="s">
        <v>1226</v>
      </c>
      <c r="B915" s="183" t="s">
        <v>351</v>
      </c>
      <c r="C915" s="183" t="s">
        <v>4788</v>
      </c>
      <c r="D915" s="183">
        <v>11</v>
      </c>
      <c r="E915" s="104"/>
      <c r="F915" s="104"/>
      <c r="G915" s="89">
        <v>43160</v>
      </c>
      <c r="H915" s="80"/>
      <c r="I915" s="80"/>
      <c r="J915" s="129" t="s">
        <v>4900</v>
      </c>
    </row>
    <row r="916" spans="1:10" hidden="1">
      <c r="A916" s="183" t="s">
        <v>1227</v>
      </c>
      <c r="B916" s="183" t="s">
        <v>351</v>
      </c>
      <c r="C916" s="183" t="s">
        <v>4788</v>
      </c>
      <c r="D916" s="183">
        <v>11</v>
      </c>
      <c r="E916" s="104"/>
      <c r="F916" s="104"/>
      <c r="G916" s="89">
        <v>43160</v>
      </c>
      <c r="H916" s="80"/>
      <c r="I916" s="80"/>
      <c r="J916" s="129" t="s">
        <v>4900</v>
      </c>
    </row>
    <row r="917" spans="1:10" hidden="1">
      <c r="A917" s="183" t="s">
        <v>1228</v>
      </c>
      <c r="B917" s="183" t="s">
        <v>351</v>
      </c>
      <c r="C917" s="183" t="s">
        <v>4788</v>
      </c>
      <c r="D917" s="183">
        <v>11</v>
      </c>
      <c r="E917" s="104"/>
      <c r="F917" s="104"/>
      <c r="G917" s="89">
        <v>43160</v>
      </c>
      <c r="H917" s="80"/>
      <c r="I917" s="80"/>
      <c r="J917" s="129" t="s">
        <v>4900</v>
      </c>
    </row>
    <row r="918" spans="1:10" hidden="1">
      <c r="A918" s="183" t="s">
        <v>1229</v>
      </c>
      <c r="B918" s="183" t="s">
        <v>351</v>
      </c>
      <c r="C918" s="183" t="s">
        <v>4788</v>
      </c>
      <c r="D918" s="183">
        <v>11</v>
      </c>
      <c r="E918" s="104"/>
      <c r="F918" s="104"/>
      <c r="G918" s="89">
        <v>43160</v>
      </c>
      <c r="H918" s="80"/>
      <c r="I918" s="80"/>
      <c r="J918" s="129" t="s">
        <v>4900</v>
      </c>
    </row>
    <row r="919" spans="1:10" hidden="1">
      <c r="A919" s="183" t="s">
        <v>1230</v>
      </c>
      <c r="B919" s="183" t="s">
        <v>351</v>
      </c>
      <c r="C919" s="183" t="s">
        <v>4788</v>
      </c>
      <c r="D919" s="183">
        <v>11</v>
      </c>
      <c r="E919" s="104"/>
      <c r="F919" s="104"/>
      <c r="G919" s="89">
        <v>43160</v>
      </c>
      <c r="H919" s="80"/>
      <c r="I919" s="80"/>
      <c r="J919" s="129" t="s">
        <v>4900</v>
      </c>
    </row>
    <row r="920" spans="1:10" hidden="1">
      <c r="A920" s="183" t="s">
        <v>1231</v>
      </c>
      <c r="B920" s="183" t="s">
        <v>371</v>
      </c>
      <c r="C920" s="183" t="s">
        <v>4787</v>
      </c>
      <c r="D920" s="183">
        <v>11</v>
      </c>
      <c r="E920" s="104"/>
      <c r="F920" s="104"/>
      <c r="G920" s="89">
        <v>43160</v>
      </c>
      <c r="H920" s="80"/>
      <c r="I920" s="80"/>
      <c r="J920" s="129" t="s">
        <v>4901</v>
      </c>
    </row>
    <row r="921" spans="1:10" hidden="1">
      <c r="A921" s="183" t="s">
        <v>1232</v>
      </c>
      <c r="B921" s="183" t="s">
        <v>371</v>
      </c>
      <c r="C921" s="183" t="s">
        <v>4787</v>
      </c>
      <c r="D921" s="183">
        <v>11</v>
      </c>
      <c r="E921" s="104"/>
      <c r="F921" s="104"/>
      <c r="G921" s="89">
        <v>43160</v>
      </c>
      <c r="H921" s="80"/>
      <c r="I921" s="80"/>
      <c r="J921" s="129" t="s">
        <v>4901</v>
      </c>
    </row>
    <row r="922" spans="1:10" hidden="1">
      <c r="A922" s="183" t="s">
        <v>1233</v>
      </c>
      <c r="B922" s="183" t="s">
        <v>360</v>
      </c>
      <c r="C922" s="183" t="s">
        <v>4786</v>
      </c>
      <c r="D922" s="183">
        <v>11</v>
      </c>
      <c r="E922" s="104"/>
      <c r="F922" s="104"/>
      <c r="G922" s="89">
        <v>43160</v>
      </c>
      <c r="H922" s="80"/>
      <c r="I922" s="80"/>
      <c r="J922" s="129" t="s">
        <v>4902</v>
      </c>
    </row>
    <row r="923" spans="1:10" hidden="1">
      <c r="A923" s="183" t="s">
        <v>1234</v>
      </c>
      <c r="B923" s="183" t="s">
        <v>367</v>
      </c>
      <c r="C923" s="183" t="s">
        <v>4787</v>
      </c>
      <c r="D923" s="183">
        <v>11</v>
      </c>
      <c r="E923" s="104"/>
      <c r="F923" s="104"/>
      <c r="G923" s="89">
        <v>43160</v>
      </c>
      <c r="H923" s="80"/>
      <c r="I923" s="80"/>
      <c r="J923" s="129" t="s">
        <v>4901</v>
      </c>
    </row>
    <row r="924" spans="1:10" hidden="1">
      <c r="A924" s="183" t="s">
        <v>1235</v>
      </c>
      <c r="B924" s="183" t="s">
        <v>351</v>
      </c>
      <c r="C924" s="183" t="s">
        <v>4787</v>
      </c>
      <c r="D924" s="183">
        <v>11</v>
      </c>
      <c r="E924" s="104"/>
      <c r="F924" s="104"/>
      <c r="G924" s="89">
        <v>43160</v>
      </c>
      <c r="H924" s="80"/>
      <c r="I924" s="80"/>
      <c r="J924" s="129" t="s">
        <v>4901</v>
      </c>
    </row>
    <row r="925" spans="1:10" hidden="1">
      <c r="A925" s="183" t="s">
        <v>1236</v>
      </c>
      <c r="B925" s="183" t="s">
        <v>351</v>
      </c>
      <c r="C925" s="183" t="s">
        <v>4788</v>
      </c>
      <c r="D925" s="183">
        <v>11</v>
      </c>
      <c r="E925" s="104"/>
      <c r="F925" s="104"/>
      <c r="G925" s="89">
        <v>43160</v>
      </c>
      <c r="H925" s="80"/>
      <c r="I925" s="80"/>
      <c r="J925" s="129" t="s">
        <v>4900</v>
      </c>
    </row>
    <row r="926" spans="1:10" hidden="1">
      <c r="A926" s="183" t="s">
        <v>1237</v>
      </c>
      <c r="B926" s="183" t="s">
        <v>351</v>
      </c>
      <c r="C926" s="183" t="s">
        <v>4788</v>
      </c>
      <c r="D926" s="183">
        <v>11</v>
      </c>
      <c r="E926" s="104"/>
      <c r="F926" s="104"/>
      <c r="G926" s="89">
        <v>43160</v>
      </c>
      <c r="H926" s="80"/>
      <c r="I926" s="80"/>
      <c r="J926" s="129" t="s">
        <v>4900</v>
      </c>
    </row>
    <row r="927" spans="1:10" hidden="1">
      <c r="A927" s="183" t="s">
        <v>1238</v>
      </c>
      <c r="B927" s="183" t="s">
        <v>375</v>
      </c>
      <c r="C927" s="183" t="s">
        <v>450</v>
      </c>
      <c r="D927" s="183">
        <v>13</v>
      </c>
      <c r="E927" s="104"/>
      <c r="F927" s="104"/>
      <c r="G927" s="89">
        <v>43160</v>
      </c>
      <c r="H927" s="80"/>
      <c r="I927" s="80"/>
      <c r="J927" s="129" t="s">
        <v>4895</v>
      </c>
    </row>
    <row r="928" spans="1:10" hidden="1">
      <c r="A928" s="183" t="s">
        <v>1239</v>
      </c>
      <c r="B928" s="183" t="s">
        <v>375</v>
      </c>
      <c r="C928" s="183" t="s">
        <v>450</v>
      </c>
      <c r="D928" s="183">
        <v>13</v>
      </c>
      <c r="E928" s="104"/>
      <c r="F928" s="104"/>
      <c r="G928" s="89">
        <v>43160</v>
      </c>
      <c r="H928" s="80"/>
      <c r="I928" s="80"/>
      <c r="J928" s="129" t="s">
        <v>4895</v>
      </c>
    </row>
    <row r="929" spans="1:10" hidden="1">
      <c r="A929" s="183" t="s">
        <v>1240</v>
      </c>
      <c r="B929" s="183" t="s">
        <v>375</v>
      </c>
      <c r="C929" s="183" t="s">
        <v>450</v>
      </c>
      <c r="D929" s="183">
        <v>13</v>
      </c>
      <c r="E929" s="104"/>
      <c r="F929" s="104"/>
      <c r="G929" s="89">
        <v>43160</v>
      </c>
      <c r="H929" s="80"/>
      <c r="I929" s="80"/>
      <c r="J929" s="129" t="s">
        <v>4895</v>
      </c>
    </row>
    <row r="930" spans="1:10" hidden="1">
      <c r="A930" s="183" t="s">
        <v>1241</v>
      </c>
      <c r="B930" s="183" t="s">
        <v>375</v>
      </c>
      <c r="C930" s="183" t="s">
        <v>450</v>
      </c>
      <c r="D930" s="183">
        <v>13</v>
      </c>
      <c r="E930" s="104"/>
      <c r="F930" s="104"/>
      <c r="G930" s="89">
        <v>43160</v>
      </c>
      <c r="H930" s="80"/>
      <c r="I930" s="80"/>
      <c r="J930" s="129" t="s">
        <v>4895</v>
      </c>
    </row>
    <row r="931" spans="1:10" hidden="1">
      <c r="A931" s="183" t="s">
        <v>1242</v>
      </c>
      <c r="B931" s="183" t="s">
        <v>4302</v>
      </c>
      <c r="C931" s="183" t="s">
        <v>450</v>
      </c>
      <c r="D931" s="183">
        <v>13</v>
      </c>
      <c r="E931" s="104"/>
      <c r="F931" s="104"/>
      <c r="G931" s="89">
        <v>43160</v>
      </c>
      <c r="H931" s="80"/>
      <c r="I931" s="80"/>
      <c r="J931" s="129" t="s">
        <v>4895</v>
      </c>
    </row>
    <row r="932" spans="1:10" hidden="1">
      <c r="A932" s="183" t="s">
        <v>1243</v>
      </c>
      <c r="B932" s="183" t="s">
        <v>376</v>
      </c>
      <c r="C932" s="183" t="s">
        <v>450</v>
      </c>
      <c r="D932" s="183">
        <v>13</v>
      </c>
      <c r="E932" s="104"/>
      <c r="F932" s="104"/>
      <c r="G932" s="89">
        <v>43160</v>
      </c>
      <c r="H932" s="80"/>
      <c r="I932" s="80"/>
      <c r="J932" s="129" t="s">
        <v>4895</v>
      </c>
    </row>
    <row r="933" spans="1:10" hidden="1">
      <c r="A933" s="183" t="s">
        <v>1244</v>
      </c>
      <c r="B933" s="183" t="s">
        <v>376</v>
      </c>
      <c r="C933" s="183" t="s">
        <v>450</v>
      </c>
      <c r="D933" s="183">
        <v>13</v>
      </c>
      <c r="E933" s="104"/>
      <c r="F933" s="104"/>
      <c r="G933" s="89">
        <v>43160</v>
      </c>
      <c r="H933" s="80"/>
      <c r="I933" s="80"/>
      <c r="J933" s="129" t="s">
        <v>4895</v>
      </c>
    </row>
    <row r="934" spans="1:10" hidden="1">
      <c r="A934" s="183" t="s">
        <v>1245</v>
      </c>
      <c r="B934" s="183" t="s">
        <v>376</v>
      </c>
      <c r="C934" s="183" t="s">
        <v>450</v>
      </c>
      <c r="D934" s="183">
        <v>13</v>
      </c>
      <c r="E934" s="104"/>
      <c r="F934" s="104"/>
      <c r="G934" s="89">
        <v>43160</v>
      </c>
      <c r="H934" s="80"/>
      <c r="I934" s="80"/>
      <c r="J934" s="129" t="s">
        <v>4895</v>
      </c>
    </row>
    <row r="935" spans="1:10" hidden="1">
      <c r="A935" s="183" t="s">
        <v>1246</v>
      </c>
      <c r="B935" s="183" t="s">
        <v>376</v>
      </c>
      <c r="C935" s="183" t="s">
        <v>450</v>
      </c>
      <c r="D935" s="183">
        <v>13</v>
      </c>
      <c r="E935" s="104"/>
      <c r="F935" s="104"/>
      <c r="G935" s="89">
        <v>43160</v>
      </c>
      <c r="H935" s="80"/>
      <c r="I935" s="80"/>
      <c r="J935" s="129" t="s">
        <v>4895</v>
      </c>
    </row>
    <row r="936" spans="1:10" hidden="1">
      <c r="A936" s="183" t="s">
        <v>1247</v>
      </c>
      <c r="B936" s="183" t="s">
        <v>376</v>
      </c>
      <c r="C936" s="183" t="s">
        <v>450</v>
      </c>
      <c r="D936" s="183">
        <v>13</v>
      </c>
      <c r="E936" s="104"/>
      <c r="F936" s="104"/>
      <c r="G936" s="89">
        <v>43160</v>
      </c>
      <c r="H936" s="80"/>
      <c r="I936" s="80"/>
      <c r="J936" s="129" t="s">
        <v>4895</v>
      </c>
    </row>
    <row r="937" spans="1:10" hidden="1">
      <c r="A937" s="183" t="s">
        <v>1248</v>
      </c>
      <c r="B937" s="183" t="s">
        <v>376</v>
      </c>
      <c r="C937" s="183" t="s">
        <v>450</v>
      </c>
      <c r="D937" s="183">
        <v>13</v>
      </c>
      <c r="E937" s="104"/>
      <c r="F937" s="104"/>
      <c r="G937" s="89">
        <v>43160</v>
      </c>
      <c r="H937" s="80"/>
      <c r="I937" s="80"/>
      <c r="J937" s="129" t="s">
        <v>4895</v>
      </c>
    </row>
    <row r="938" spans="1:10" hidden="1">
      <c r="A938" s="183" t="s">
        <v>1249</v>
      </c>
      <c r="B938" s="183" t="s">
        <v>376</v>
      </c>
      <c r="C938" s="183" t="s">
        <v>450</v>
      </c>
      <c r="D938" s="183">
        <v>13</v>
      </c>
      <c r="E938" s="104"/>
      <c r="F938" s="104"/>
      <c r="G938" s="89">
        <v>43160</v>
      </c>
      <c r="H938" s="80"/>
      <c r="I938" s="80"/>
      <c r="J938" s="129" t="s">
        <v>4895</v>
      </c>
    </row>
    <row r="939" spans="1:10" hidden="1">
      <c r="A939" s="183" t="s">
        <v>1250</v>
      </c>
      <c r="B939" s="183" t="s">
        <v>376</v>
      </c>
      <c r="C939" s="183" t="s">
        <v>450</v>
      </c>
      <c r="D939" s="183">
        <v>13</v>
      </c>
      <c r="E939" s="104"/>
      <c r="F939" s="104"/>
      <c r="G939" s="89">
        <v>43160</v>
      </c>
      <c r="H939" s="80"/>
      <c r="I939" s="80"/>
      <c r="J939" s="129" t="s">
        <v>4895</v>
      </c>
    </row>
    <row r="940" spans="1:10" hidden="1">
      <c r="A940" s="183" t="s">
        <v>1251</v>
      </c>
      <c r="B940" s="183" t="s">
        <v>376</v>
      </c>
      <c r="C940" s="183" t="s">
        <v>450</v>
      </c>
      <c r="D940" s="183">
        <v>13</v>
      </c>
      <c r="E940" s="104"/>
      <c r="F940" s="104"/>
      <c r="G940" s="89">
        <v>43160</v>
      </c>
      <c r="H940" s="80"/>
      <c r="I940" s="80"/>
      <c r="J940" s="129" t="s">
        <v>4895</v>
      </c>
    </row>
    <row r="941" spans="1:10" hidden="1">
      <c r="A941" s="183" t="s">
        <v>1252</v>
      </c>
      <c r="B941" s="183" t="s">
        <v>376</v>
      </c>
      <c r="C941" s="183" t="s">
        <v>450</v>
      </c>
      <c r="D941" s="183">
        <v>13</v>
      </c>
      <c r="E941" s="104"/>
      <c r="F941" s="104"/>
      <c r="G941" s="89">
        <v>43160</v>
      </c>
      <c r="H941" s="80"/>
      <c r="I941" s="80"/>
      <c r="J941" s="129" t="s">
        <v>4895</v>
      </c>
    </row>
    <row r="942" spans="1:10" hidden="1">
      <c r="A942" s="183" t="s">
        <v>1253</v>
      </c>
      <c r="B942" s="183" t="s">
        <v>380</v>
      </c>
      <c r="C942" s="183" t="s">
        <v>450</v>
      </c>
      <c r="D942" s="183">
        <v>13</v>
      </c>
      <c r="E942" s="104"/>
      <c r="F942" s="104"/>
      <c r="G942" s="89">
        <v>43160</v>
      </c>
      <c r="H942" s="80"/>
      <c r="I942" s="80"/>
      <c r="J942" s="129" t="s">
        <v>4895</v>
      </c>
    </row>
    <row r="943" spans="1:10" hidden="1">
      <c r="A943" s="183" t="s">
        <v>1254</v>
      </c>
      <c r="B943" s="183" t="s">
        <v>380</v>
      </c>
      <c r="C943" s="183" t="s">
        <v>450</v>
      </c>
      <c r="D943" s="183">
        <v>13</v>
      </c>
      <c r="E943" s="104"/>
      <c r="F943" s="104"/>
      <c r="G943" s="89">
        <v>43160</v>
      </c>
      <c r="H943" s="80"/>
      <c r="I943" s="80"/>
      <c r="J943" s="129" t="s">
        <v>4895</v>
      </c>
    </row>
    <row r="944" spans="1:10" hidden="1">
      <c r="A944" s="183" t="s">
        <v>1255</v>
      </c>
      <c r="B944" s="183" t="s">
        <v>375</v>
      </c>
      <c r="C944" s="183" t="s">
        <v>450</v>
      </c>
      <c r="D944" s="183">
        <v>13</v>
      </c>
      <c r="E944" s="104"/>
      <c r="F944" s="104"/>
      <c r="G944" s="89">
        <v>43160</v>
      </c>
      <c r="H944" s="80"/>
      <c r="I944" s="80"/>
      <c r="J944" s="129" t="s">
        <v>4895</v>
      </c>
    </row>
    <row r="945" spans="1:10" hidden="1">
      <c r="A945" s="183" t="s">
        <v>1256</v>
      </c>
      <c r="B945" s="183" t="s">
        <v>381</v>
      </c>
      <c r="C945" s="183" t="s">
        <v>451</v>
      </c>
      <c r="D945" s="183" t="s">
        <v>451</v>
      </c>
      <c r="E945" s="104"/>
      <c r="F945" s="104"/>
      <c r="G945" s="89">
        <v>43160</v>
      </c>
      <c r="H945" s="80"/>
      <c r="I945" s="80"/>
      <c r="J945" s="129" t="s">
        <v>4889</v>
      </c>
    </row>
    <row r="946" spans="1:10" hidden="1">
      <c r="A946" s="183" t="s">
        <v>1257</v>
      </c>
      <c r="B946" s="183" t="s">
        <v>381</v>
      </c>
      <c r="C946" s="183" t="s">
        <v>451</v>
      </c>
      <c r="D946" s="183" t="s">
        <v>451</v>
      </c>
      <c r="E946" s="104"/>
      <c r="F946" s="104"/>
      <c r="G946" s="89">
        <v>43160</v>
      </c>
      <c r="H946" s="80"/>
      <c r="I946" s="80"/>
      <c r="J946" s="129" t="s">
        <v>4889</v>
      </c>
    </row>
    <row r="947" spans="1:10" hidden="1">
      <c r="A947" s="183" t="s">
        <v>1258</v>
      </c>
      <c r="B947" s="183" t="s">
        <v>381</v>
      </c>
      <c r="C947" s="183" t="s">
        <v>451</v>
      </c>
      <c r="D947" s="183" t="s">
        <v>451</v>
      </c>
      <c r="E947" s="104"/>
      <c r="F947" s="104"/>
      <c r="G947" s="89">
        <v>43160</v>
      </c>
      <c r="H947" s="80"/>
      <c r="I947" s="80"/>
      <c r="J947" s="129" t="s">
        <v>4889</v>
      </c>
    </row>
    <row r="948" spans="1:10" hidden="1">
      <c r="A948" s="183" t="s">
        <v>1259</v>
      </c>
      <c r="B948" s="183" t="s">
        <v>381</v>
      </c>
      <c r="C948" s="183" t="s">
        <v>451</v>
      </c>
      <c r="D948" s="183" t="s">
        <v>451</v>
      </c>
      <c r="E948" s="104"/>
      <c r="F948" s="104"/>
      <c r="G948" s="89">
        <v>43160</v>
      </c>
      <c r="H948" s="80"/>
      <c r="I948" s="80"/>
      <c r="J948" s="129" t="s">
        <v>4889</v>
      </c>
    </row>
    <row r="949" spans="1:10" hidden="1">
      <c r="A949" s="183" t="s">
        <v>1260</v>
      </c>
      <c r="B949" s="183" t="s">
        <v>4303</v>
      </c>
      <c r="C949" s="183" t="s">
        <v>451</v>
      </c>
      <c r="D949" s="183" t="s">
        <v>451</v>
      </c>
      <c r="E949" s="104"/>
      <c r="F949" s="104"/>
      <c r="G949" s="89">
        <v>43160</v>
      </c>
      <c r="H949" s="80"/>
      <c r="I949" s="80"/>
      <c r="J949" s="129" t="s">
        <v>4889</v>
      </c>
    </row>
    <row r="950" spans="1:10" hidden="1">
      <c r="A950" s="183" t="s">
        <v>1261</v>
      </c>
      <c r="B950" s="183" t="s">
        <v>4304</v>
      </c>
      <c r="C950" s="183" t="s">
        <v>451</v>
      </c>
      <c r="D950" s="183" t="s">
        <v>451</v>
      </c>
      <c r="E950" s="104"/>
      <c r="F950" s="104"/>
      <c r="G950" s="89">
        <v>43160</v>
      </c>
      <c r="H950" s="80"/>
      <c r="I950" s="80"/>
      <c r="J950" s="129" t="s">
        <v>4889</v>
      </c>
    </row>
    <row r="951" spans="1:10" hidden="1">
      <c r="A951" s="183" t="s">
        <v>1262</v>
      </c>
      <c r="B951" s="183" t="s">
        <v>4304</v>
      </c>
      <c r="C951" s="183" t="s">
        <v>451</v>
      </c>
      <c r="D951" s="183" t="s">
        <v>451</v>
      </c>
      <c r="E951" s="104"/>
      <c r="F951" s="104"/>
      <c r="G951" s="89">
        <v>43160</v>
      </c>
      <c r="H951" s="80"/>
      <c r="I951" s="80"/>
      <c r="J951" s="129" t="s">
        <v>4889</v>
      </c>
    </row>
    <row r="952" spans="1:10" hidden="1">
      <c r="A952" s="183" t="s">
        <v>1263</v>
      </c>
      <c r="B952" s="183" t="s">
        <v>385</v>
      </c>
      <c r="C952" s="183" t="s">
        <v>451</v>
      </c>
      <c r="D952" s="183" t="s">
        <v>451</v>
      </c>
      <c r="E952" s="104"/>
      <c r="F952" s="104"/>
      <c r="G952" s="89">
        <v>43160</v>
      </c>
      <c r="H952" s="80"/>
      <c r="I952" s="80"/>
      <c r="J952" s="129" t="s">
        <v>4889</v>
      </c>
    </row>
    <row r="953" spans="1:10" hidden="1">
      <c r="A953" s="183" t="s">
        <v>1264</v>
      </c>
      <c r="B953" s="183" t="s">
        <v>385</v>
      </c>
      <c r="C953" s="183" t="s">
        <v>451</v>
      </c>
      <c r="D953" s="183" t="s">
        <v>451</v>
      </c>
      <c r="E953" s="104"/>
      <c r="F953" s="104"/>
      <c r="G953" s="89">
        <v>43160</v>
      </c>
      <c r="H953" s="80"/>
      <c r="I953" s="80"/>
      <c r="J953" s="129" t="s">
        <v>4889</v>
      </c>
    </row>
    <row r="954" spans="1:10" hidden="1">
      <c r="A954" s="183" t="s">
        <v>1265</v>
      </c>
      <c r="B954" s="183" t="s">
        <v>385</v>
      </c>
      <c r="C954" s="183" t="s">
        <v>451</v>
      </c>
      <c r="D954" s="183" t="s">
        <v>451</v>
      </c>
      <c r="E954" s="104"/>
      <c r="F954" s="104"/>
      <c r="G954" s="89">
        <v>43160</v>
      </c>
      <c r="H954" s="80"/>
      <c r="I954" s="80"/>
      <c r="J954" s="129" t="s">
        <v>4889</v>
      </c>
    </row>
    <row r="955" spans="1:10" hidden="1">
      <c r="A955" s="183" t="s">
        <v>1266</v>
      </c>
      <c r="B955" s="183" t="s">
        <v>351</v>
      </c>
      <c r="C955" s="183" t="s">
        <v>4789</v>
      </c>
      <c r="D955" s="183">
        <v>11</v>
      </c>
      <c r="E955" s="104"/>
      <c r="F955" s="104"/>
      <c r="G955" s="89">
        <v>43191</v>
      </c>
      <c r="H955" s="80"/>
      <c r="I955" s="80"/>
      <c r="J955" s="129" t="s">
        <v>4888</v>
      </c>
    </row>
    <row r="956" spans="1:10" hidden="1">
      <c r="A956" s="183" t="s">
        <v>1267</v>
      </c>
      <c r="B956" s="183" t="s">
        <v>351</v>
      </c>
      <c r="C956" s="183" t="s">
        <v>4789</v>
      </c>
      <c r="D956" s="183">
        <v>11</v>
      </c>
      <c r="E956" s="104"/>
      <c r="F956" s="104"/>
      <c r="G956" s="89">
        <v>43191</v>
      </c>
      <c r="H956" s="80"/>
      <c r="I956" s="80"/>
      <c r="J956" s="129" t="s">
        <v>4888</v>
      </c>
    </row>
    <row r="957" spans="1:10" hidden="1">
      <c r="A957" s="183" t="s">
        <v>1268</v>
      </c>
      <c r="B957" s="183" t="s">
        <v>351</v>
      </c>
      <c r="C957" s="183" t="s">
        <v>4789</v>
      </c>
      <c r="D957" s="183">
        <v>11</v>
      </c>
      <c r="E957" s="104"/>
      <c r="F957" s="104"/>
      <c r="G957" s="89">
        <v>43191</v>
      </c>
      <c r="H957" s="80"/>
      <c r="I957" s="80"/>
      <c r="J957" s="129" t="s">
        <v>4888</v>
      </c>
    </row>
    <row r="958" spans="1:10" hidden="1">
      <c r="A958" s="183" t="s">
        <v>1269</v>
      </c>
      <c r="B958" s="183" t="s">
        <v>4301</v>
      </c>
      <c r="C958" s="183" t="s">
        <v>4787</v>
      </c>
      <c r="D958" s="183">
        <v>11</v>
      </c>
      <c r="E958" s="104"/>
      <c r="F958" s="104"/>
      <c r="G958" s="89">
        <v>43191</v>
      </c>
      <c r="H958" s="80"/>
      <c r="I958" s="80"/>
      <c r="J958" s="129" t="s">
        <v>4901</v>
      </c>
    </row>
    <row r="959" spans="1:10" hidden="1">
      <c r="A959" s="183" t="s">
        <v>1270</v>
      </c>
      <c r="B959" s="183" t="s">
        <v>4298</v>
      </c>
      <c r="C959" s="183" t="s">
        <v>4787</v>
      </c>
      <c r="D959" s="183">
        <v>11</v>
      </c>
      <c r="E959" s="104"/>
      <c r="F959" s="104"/>
      <c r="G959" s="89">
        <v>43191</v>
      </c>
      <c r="H959" s="80"/>
      <c r="I959" s="80"/>
      <c r="J959" s="129" t="s">
        <v>4901</v>
      </c>
    </row>
    <row r="960" spans="1:10" hidden="1">
      <c r="A960" s="183" t="s">
        <v>1271</v>
      </c>
      <c r="B960" s="183" t="s">
        <v>4276</v>
      </c>
      <c r="C960" s="183" t="s">
        <v>4787</v>
      </c>
      <c r="D960" s="183">
        <v>11</v>
      </c>
      <c r="E960" s="104"/>
      <c r="F960" s="104"/>
      <c r="G960" s="89">
        <v>43191</v>
      </c>
      <c r="H960" s="80"/>
      <c r="I960" s="80"/>
      <c r="J960" s="129" t="s">
        <v>4901</v>
      </c>
    </row>
    <row r="961" spans="1:10" hidden="1">
      <c r="A961" s="183" t="s">
        <v>1272</v>
      </c>
      <c r="B961" s="183" t="s">
        <v>369</v>
      </c>
      <c r="C961" s="183" t="s">
        <v>4789</v>
      </c>
      <c r="D961" s="183">
        <v>11</v>
      </c>
      <c r="E961" s="104"/>
      <c r="F961" s="104"/>
      <c r="G961" s="89">
        <v>43191</v>
      </c>
      <c r="H961" s="80"/>
      <c r="I961" s="80"/>
      <c r="J961" s="129" t="s">
        <v>4888</v>
      </c>
    </row>
    <row r="962" spans="1:10" hidden="1">
      <c r="A962" s="183" t="s">
        <v>1273</v>
      </c>
      <c r="B962" s="183" t="s">
        <v>356</v>
      </c>
      <c r="C962" s="183" t="s">
        <v>4789</v>
      </c>
      <c r="D962" s="183">
        <v>11</v>
      </c>
      <c r="E962" s="104"/>
      <c r="F962" s="104"/>
      <c r="G962" s="89">
        <v>43191</v>
      </c>
      <c r="H962" s="80"/>
      <c r="I962" s="80"/>
      <c r="J962" s="129" t="s">
        <v>4888</v>
      </c>
    </row>
    <row r="963" spans="1:10" hidden="1">
      <c r="A963" s="183" t="s">
        <v>1274</v>
      </c>
      <c r="B963" s="183" t="s">
        <v>356</v>
      </c>
      <c r="C963" s="183" t="s">
        <v>4789</v>
      </c>
      <c r="D963" s="183">
        <v>11</v>
      </c>
      <c r="E963" s="104"/>
      <c r="F963" s="104"/>
      <c r="G963" s="89">
        <v>43191</v>
      </c>
      <c r="H963" s="80"/>
      <c r="I963" s="80"/>
      <c r="J963" s="129" t="s">
        <v>4888</v>
      </c>
    </row>
    <row r="964" spans="1:10" hidden="1">
      <c r="A964" s="183" t="s">
        <v>1275</v>
      </c>
      <c r="B964" s="183" t="s">
        <v>357</v>
      </c>
      <c r="C964" s="183" t="s">
        <v>4788</v>
      </c>
      <c r="D964" s="183">
        <v>11</v>
      </c>
      <c r="E964" s="104"/>
      <c r="F964" s="104"/>
      <c r="G964" s="89">
        <v>43191</v>
      </c>
      <c r="H964" s="80"/>
      <c r="I964" s="80"/>
      <c r="J964" s="129" t="s">
        <v>4900</v>
      </c>
    </row>
    <row r="965" spans="1:10" hidden="1">
      <c r="A965" s="183" t="s">
        <v>1276</v>
      </c>
      <c r="B965" s="183" t="s">
        <v>372</v>
      </c>
      <c r="C965" s="183" t="s">
        <v>4788</v>
      </c>
      <c r="D965" s="183">
        <v>11</v>
      </c>
      <c r="E965" s="104"/>
      <c r="F965" s="104"/>
      <c r="G965" s="89">
        <v>43191</v>
      </c>
      <c r="H965" s="80"/>
      <c r="I965" s="80"/>
      <c r="J965" s="129" t="s">
        <v>4900</v>
      </c>
    </row>
    <row r="966" spans="1:10" hidden="1">
      <c r="A966" s="183" t="s">
        <v>1277</v>
      </c>
      <c r="B966" s="183" t="s">
        <v>372</v>
      </c>
      <c r="C966" s="183" t="s">
        <v>4788</v>
      </c>
      <c r="D966" s="183">
        <v>11</v>
      </c>
      <c r="E966" s="104"/>
      <c r="F966" s="104"/>
      <c r="G966" s="89">
        <v>43191</v>
      </c>
      <c r="H966" s="80"/>
      <c r="I966" s="80"/>
      <c r="J966" s="129" t="s">
        <v>4900</v>
      </c>
    </row>
    <row r="967" spans="1:10" hidden="1">
      <c r="A967" s="183" t="s">
        <v>1278</v>
      </c>
      <c r="B967" s="183" t="s">
        <v>357</v>
      </c>
      <c r="C967" s="183" t="s">
        <v>4788</v>
      </c>
      <c r="D967" s="183">
        <v>11</v>
      </c>
      <c r="E967" s="104"/>
      <c r="F967" s="104"/>
      <c r="G967" s="89">
        <v>43191</v>
      </c>
      <c r="H967" s="80"/>
      <c r="I967" s="80"/>
      <c r="J967" s="129" t="s">
        <v>4900</v>
      </c>
    </row>
    <row r="968" spans="1:10" hidden="1">
      <c r="A968" s="183" t="s">
        <v>1279</v>
      </c>
      <c r="B968" s="183" t="s">
        <v>4278</v>
      </c>
      <c r="C968" s="183" t="s">
        <v>4786</v>
      </c>
      <c r="D968" s="183">
        <v>11</v>
      </c>
      <c r="E968" s="104"/>
      <c r="F968" s="104"/>
      <c r="G968" s="89">
        <v>43191</v>
      </c>
      <c r="H968" s="80"/>
      <c r="I968" s="80"/>
      <c r="J968" s="129" t="s">
        <v>4902</v>
      </c>
    </row>
    <row r="969" spans="1:10" hidden="1">
      <c r="A969" s="183" t="s">
        <v>1280</v>
      </c>
      <c r="B969" s="183" t="s">
        <v>4305</v>
      </c>
      <c r="C969" s="183" t="s">
        <v>4786</v>
      </c>
      <c r="D969" s="183">
        <v>11</v>
      </c>
      <c r="E969" s="104"/>
      <c r="F969" s="104"/>
      <c r="G969" s="89">
        <v>43191</v>
      </c>
      <c r="H969" s="80"/>
      <c r="I969" s="80"/>
      <c r="J969" s="129" t="s">
        <v>4902</v>
      </c>
    </row>
    <row r="970" spans="1:10" hidden="1">
      <c r="A970" s="183" t="s">
        <v>1281</v>
      </c>
      <c r="B970" s="183" t="s">
        <v>4305</v>
      </c>
      <c r="C970" s="183" t="s">
        <v>4786</v>
      </c>
      <c r="D970" s="183">
        <v>11</v>
      </c>
      <c r="E970" s="104"/>
      <c r="F970" s="104"/>
      <c r="G970" s="89">
        <v>43191</v>
      </c>
      <c r="H970" s="80"/>
      <c r="I970" s="80"/>
      <c r="J970" s="129" t="s">
        <v>4902</v>
      </c>
    </row>
    <row r="971" spans="1:10" hidden="1">
      <c r="A971" s="183" t="s">
        <v>1282</v>
      </c>
      <c r="B971" s="183" t="s">
        <v>360</v>
      </c>
      <c r="C971" s="183" t="s">
        <v>4786</v>
      </c>
      <c r="D971" s="183">
        <v>11</v>
      </c>
      <c r="E971" s="104"/>
      <c r="F971" s="104"/>
      <c r="G971" s="89">
        <v>43191</v>
      </c>
      <c r="H971" s="80"/>
      <c r="I971" s="80"/>
      <c r="J971" s="129" t="s">
        <v>4902</v>
      </c>
    </row>
    <row r="972" spans="1:10" hidden="1">
      <c r="A972" s="183" t="s">
        <v>1283</v>
      </c>
      <c r="B972" s="183" t="s">
        <v>360</v>
      </c>
      <c r="C972" s="183" t="s">
        <v>4786</v>
      </c>
      <c r="D972" s="183">
        <v>11</v>
      </c>
      <c r="E972" s="104"/>
      <c r="F972" s="104"/>
      <c r="G972" s="89">
        <v>43191</v>
      </c>
      <c r="H972" s="80"/>
      <c r="I972" s="80"/>
      <c r="J972" s="129" t="s">
        <v>4902</v>
      </c>
    </row>
    <row r="973" spans="1:10" hidden="1">
      <c r="A973" s="183" t="s">
        <v>1284</v>
      </c>
      <c r="B973" s="183" t="s">
        <v>360</v>
      </c>
      <c r="C973" s="183" t="s">
        <v>4786</v>
      </c>
      <c r="D973" s="183">
        <v>11</v>
      </c>
      <c r="E973" s="104"/>
      <c r="F973" s="104"/>
      <c r="G973" s="89">
        <v>43191</v>
      </c>
      <c r="H973" s="80"/>
      <c r="I973" s="80"/>
      <c r="J973" s="129" t="s">
        <v>4902</v>
      </c>
    </row>
    <row r="974" spans="1:10" hidden="1">
      <c r="A974" s="183" t="s">
        <v>1285</v>
      </c>
      <c r="B974" s="183" t="s">
        <v>360</v>
      </c>
      <c r="C974" s="183" t="s">
        <v>4786</v>
      </c>
      <c r="D974" s="183">
        <v>11</v>
      </c>
      <c r="E974" s="104"/>
      <c r="F974" s="104"/>
      <c r="G974" s="89">
        <v>43191</v>
      </c>
      <c r="H974" s="80"/>
      <c r="I974" s="80"/>
      <c r="J974" s="129" t="s">
        <v>4902</v>
      </c>
    </row>
    <row r="975" spans="1:10" hidden="1">
      <c r="A975" s="183" t="s">
        <v>1286</v>
      </c>
      <c r="B975" s="183" t="s">
        <v>360</v>
      </c>
      <c r="C975" s="183" t="s">
        <v>4786</v>
      </c>
      <c r="D975" s="183">
        <v>11</v>
      </c>
      <c r="E975" s="104"/>
      <c r="F975" s="104"/>
      <c r="G975" s="89">
        <v>43191</v>
      </c>
      <c r="H975" s="80"/>
      <c r="I975" s="80"/>
      <c r="J975" s="129" t="s">
        <v>4902</v>
      </c>
    </row>
    <row r="976" spans="1:10" hidden="1">
      <c r="A976" s="183" t="s">
        <v>1287</v>
      </c>
      <c r="B976" s="183" t="s">
        <v>360</v>
      </c>
      <c r="C976" s="183" t="s">
        <v>4786</v>
      </c>
      <c r="D976" s="183">
        <v>11</v>
      </c>
      <c r="E976" s="104"/>
      <c r="F976" s="104"/>
      <c r="G976" s="89">
        <v>43191</v>
      </c>
      <c r="H976" s="80"/>
      <c r="I976" s="80"/>
      <c r="J976" s="129" t="s">
        <v>4902</v>
      </c>
    </row>
    <row r="977" spans="1:10" hidden="1">
      <c r="A977" s="183" t="s">
        <v>1288</v>
      </c>
      <c r="B977" s="183" t="s">
        <v>360</v>
      </c>
      <c r="C977" s="183" t="s">
        <v>4786</v>
      </c>
      <c r="D977" s="183">
        <v>11</v>
      </c>
      <c r="E977" s="104"/>
      <c r="F977" s="104"/>
      <c r="G977" s="89">
        <v>43191</v>
      </c>
      <c r="H977" s="80"/>
      <c r="I977" s="80"/>
      <c r="J977" s="129" t="s">
        <v>4902</v>
      </c>
    </row>
    <row r="978" spans="1:10" hidden="1">
      <c r="A978" s="183" t="s">
        <v>1289</v>
      </c>
      <c r="B978" s="183" t="s">
        <v>360</v>
      </c>
      <c r="C978" s="183" t="s">
        <v>4786</v>
      </c>
      <c r="D978" s="183">
        <v>11</v>
      </c>
      <c r="E978" s="104"/>
      <c r="F978" s="104"/>
      <c r="G978" s="89">
        <v>43191</v>
      </c>
      <c r="H978" s="80"/>
      <c r="I978" s="80"/>
      <c r="J978" s="129" t="s">
        <v>4902</v>
      </c>
    </row>
    <row r="979" spans="1:10" hidden="1">
      <c r="A979" s="183" t="s">
        <v>1290</v>
      </c>
      <c r="B979" s="183" t="s">
        <v>360</v>
      </c>
      <c r="C979" s="183" t="s">
        <v>4786</v>
      </c>
      <c r="D979" s="183">
        <v>11</v>
      </c>
      <c r="E979" s="104"/>
      <c r="F979" s="104"/>
      <c r="G979" s="89">
        <v>43191</v>
      </c>
      <c r="H979" s="80"/>
      <c r="I979" s="80"/>
      <c r="J979" s="129" t="s">
        <v>4902</v>
      </c>
    </row>
    <row r="980" spans="1:10" hidden="1">
      <c r="A980" s="183" t="s">
        <v>1291</v>
      </c>
      <c r="B980" s="183" t="s">
        <v>360</v>
      </c>
      <c r="C980" s="183" t="s">
        <v>4786</v>
      </c>
      <c r="D980" s="183">
        <v>11</v>
      </c>
      <c r="E980" s="104"/>
      <c r="F980" s="104"/>
      <c r="G980" s="89">
        <v>43191</v>
      </c>
      <c r="H980" s="80"/>
      <c r="I980" s="80"/>
      <c r="J980" s="129" t="s">
        <v>4902</v>
      </c>
    </row>
    <row r="981" spans="1:10" hidden="1">
      <c r="A981" s="183" t="s">
        <v>1292</v>
      </c>
      <c r="B981" s="183" t="s">
        <v>360</v>
      </c>
      <c r="C981" s="183" t="s">
        <v>4786</v>
      </c>
      <c r="D981" s="183">
        <v>11</v>
      </c>
      <c r="E981" s="104"/>
      <c r="F981" s="104"/>
      <c r="G981" s="89">
        <v>43191</v>
      </c>
      <c r="H981" s="80"/>
      <c r="I981" s="80"/>
      <c r="J981" s="129" t="s">
        <v>4902</v>
      </c>
    </row>
    <row r="982" spans="1:10" hidden="1">
      <c r="A982" s="183" t="s">
        <v>1293</v>
      </c>
      <c r="B982" s="183" t="s">
        <v>360</v>
      </c>
      <c r="C982" s="183" t="s">
        <v>4786</v>
      </c>
      <c r="D982" s="183">
        <v>11</v>
      </c>
      <c r="E982" s="104"/>
      <c r="F982" s="104"/>
      <c r="G982" s="89">
        <v>43191</v>
      </c>
      <c r="H982" s="80"/>
      <c r="I982" s="80"/>
      <c r="J982" s="129" t="s">
        <v>4902</v>
      </c>
    </row>
    <row r="983" spans="1:10" hidden="1">
      <c r="A983" s="183" t="s">
        <v>1294</v>
      </c>
      <c r="B983" s="183" t="s">
        <v>361</v>
      </c>
      <c r="C983" s="183" t="s">
        <v>4786</v>
      </c>
      <c r="D983" s="183">
        <v>11</v>
      </c>
      <c r="E983" s="104"/>
      <c r="F983" s="104"/>
      <c r="G983" s="89">
        <v>43191</v>
      </c>
      <c r="H983" s="80"/>
      <c r="I983" s="80"/>
      <c r="J983" s="129" t="s">
        <v>4902</v>
      </c>
    </row>
    <row r="984" spans="1:10" hidden="1">
      <c r="A984" s="183" t="s">
        <v>1295</v>
      </c>
      <c r="B984" s="183" t="s">
        <v>361</v>
      </c>
      <c r="C984" s="183" t="s">
        <v>4786</v>
      </c>
      <c r="D984" s="183">
        <v>11</v>
      </c>
      <c r="E984" s="104"/>
      <c r="F984" s="104"/>
      <c r="G984" s="89">
        <v>43191</v>
      </c>
      <c r="H984" s="80"/>
      <c r="I984" s="80"/>
      <c r="J984" s="129" t="s">
        <v>4902</v>
      </c>
    </row>
    <row r="985" spans="1:10" hidden="1">
      <c r="A985" s="183" t="s">
        <v>1296</v>
      </c>
      <c r="B985" s="183" t="s">
        <v>362</v>
      </c>
      <c r="C985" s="183" t="s">
        <v>4786</v>
      </c>
      <c r="D985" s="183">
        <v>11</v>
      </c>
      <c r="E985" s="104"/>
      <c r="F985" s="104"/>
      <c r="G985" s="89">
        <v>43191</v>
      </c>
      <c r="H985" s="80"/>
      <c r="I985" s="80"/>
      <c r="J985" s="129" t="s">
        <v>4902</v>
      </c>
    </row>
    <row r="986" spans="1:10" hidden="1">
      <c r="A986" s="183" t="s">
        <v>1297</v>
      </c>
      <c r="B986" s="183" t="s">
        <v>351</v>
      </c>
      <c r="C986" s="183" t="s">
        <v>4786</v>
      </c>
      <c r="D986" s="183">
        <v>11</v>
      </c>
      <c r="E986" s="104"/>
      <c r="F986" s="104"/>
      <c r="G986" s="89">
        <v>43191</v>
      </c>
      <c r="H986" s="80"/>
      <c r="I986" s="80"/>
      <c r="J986" s="129" t="s">
        <v>4902</v>
      </c>
    </row>
    <row r="987" spans="1:10" hidden="1">
      <c r="A987" s="183" t="s">
        <v>1298</v>
      </c>
      <c r="B987" s="183" t="s">
        <v>351</v>
      </c>
      <c r="C987" s="183" t="s">
        <v>4786</v>
      </c>
      <c r="D987" s="183">
        <v>11</v>
      </c>
      <c r="E987" s="104"/>
      <c r="F987" s="104"/>
      <c r="G987" s="89">
        <v>43191</v>
      </c>
      <c r="H987" s="80"/>
      <c r="I987" s="80"/>
      <c r="J987" s="129" t="s">
        <v>4902</v>
      </c>
    </row>
    <row r="988" spans="1:10" hidden="1">
      <c r="A988" s="183" t="s">
        <v>1299</v>
      </c>
      <c r="B988" s="183" t="s">
        <v>351</v>
      </c>
      <c r="C988" s="183" t="s">
        <v>4786</v>
      </c>
      <c r="D988" s="183">
        <v>11</v>
      </c>
      <c r="E988" s="104"/>
      <c r="F988" s="104"/>
      <c r="G988" s="89">
        <v>43191</v>
      </c>
      <c r="H988" s="80"/>
      <c r="I988" s="80"/>
      <c r="J988" s="129" t="s">
        <v>4902</v>
      </c>
    </row>
    <row r="989" spans="1:10" hidden="1">
      <c r="A989" s="183" t="s">
        <v>1300</v>
      </c>
      <c r="B989" s="183" t="s">
        <v>351</v>
      </c>
      <c r="C989" s="183" t="s">
        <v>4786</v>
      </c>
      <c r="D989" s="183">
        <v>11</v>
      </c>
      <c r="E989" s="104"/>
      <c r="F989" s="104"/>
      <c r="G989" s="89">
        <v>43191</v>
      </c>
      <c r="H989" s="80"/>
      <c r="I989" s="80"/>
      <c r="J989" s="129" t="s">
        <v>4902</v>
      </c>
    </row>
    <row r="990" spans="1:10" hidden="1">
      <c r="A990" s="183" t="s">
        <v>1301</v>
      </c>
      <c r="B990" s="183" t="s">
        <v>351</v>
      </c>
      <c r="C990" s="183" t="s">
        <v>4786</v>
      </c>
      <c r="D990" s="183">
        <v>11</v>
      </c>
      <c r="E990" s="104"/>
      <c r="F990" s="104"/>
      <c r="G990" s="89">
        <v>43191</v>
      </c>
      <c r="H990" s="80"/>
      <c r="I990" s="80"/>
      <c r="J990" s="129" t="s">
        <v>4902</v>
      </c>
    </row>
    <row r="991" spans="1:10" hidden="1">
      <c r="A991" s="183" t="s">
        <v>1302</v>
      </c>
      <c r="B991" s="183" t="s">
        <v>364</v>
      </c>
      <c r="C991" s="183" t="s">
        <v>4787</v>
      </c>
      <c r="D991" s="183">
        <v>11</v>
      </c>
      <c r="E991" s="104"/>
      <c r="F991" s="104"/>
      <c r="G991" s="89">
        <v>43191</v>
      </c>
      <c r="H991" s="80"/>
      <c r="I991" s="80"/>
      <c r="J991" s="129" t="s">
        <v>4901</v>
      </c>
    </row>
    <row r="992" spans="1:10" hidden="1">
      <c r="A992" s="183" t="s">
        <v>1303</v>
      </c>
      <c r="B992" s="183" t="s">
        <v>364</v>
      </c>
      <c r="C992" s="183" t="s">
        <v>4787</v>
      </c>
      <c r="D992" s="183">
        <v>11</v>
      </c>
      <c r="E992" s="104"/>
      <c r="F992" s="104"/>
      <c r="G992" s="89">
        <v>43191</v>
      </c>
      <c r="H992" s="80"/>
      <c r="I992" s="80"/>
      <c r="J992" s="129" t="s">
        <v>4901</v>
      </c>
    </row>
    <row r="993" spans="1:10" hidden="1">
      <c r="A993" s="183" t="s">
        <v>1304</v>
      </c>
      <c r="B993" s="183" t="s">
        <v>364</v>
      </c>
      <c r="C993" s="183" t="s">
        <v>4787</v>
      </c>
      <c r="D993" s="183">
        <v>11</v>
      </c>
      <c r="E993" s="104"/>
      <c r="F993" s="104"/>
      <c r="G993" s="89">
        <v>43191</v>
      </c>
      <c r="H993" s="80"/>
      <c r="I993" s="80"/>
      <c r="J993" s="129" t="s">
        <v>4901</v>
      </c>
    </row>
    <row r="994" spans="1:10" hidden="1">
      <c r="A994" s="183" t="s">
        <v>1305</v>
      </c>
      <c r="B994" s="183" t="s">
        <v>4281</v>
      </c>
      <c r="C994" s="183" t="s">
        <v>4789</v>
      </c>
      <c r="D994" s="183">
        <v>11</v>
      </c>
      <c r="E994" s="104"/>
      <c r="F994" s="104"/>
      <c r="G994" s="89">
        <v>43191</v>
      </c>
      <c r="H994" s="80"/>
      <c r="I994" s="80"/>
      <c r="J994" s="129" t="s">
        <v>4888</v>
      </c>
    </row>
    <row r="995" spans="1:10" hidden="1">
      <c r="A995" s="183" t="s">
        <v>1306</v>
      </c>
      <c r="B995" s="183" t="s">
        <v>351</v>
      </c>
      <c r="C995" s="183" t="s">
        <v>4786</v>
      </c>
      <c r="D995" s="183">
        <v>11</v>
      </c>
      <c r="E995" s="104"/>
      <c r="F995" s="104"/>
      <c r="G995" s="89">
        <v>43191</v>
      </c>
      <c r="H995" s="80"/>
      <c r="I995" s="80"/>
      <c r="J995" s="129" t="s">
        <v>4902</v>
      </c>
    </row>
    <row r="996" spans="1:10" hidden="1">
      <c r="A996" s="183" t="s">
        <v>1307</v>
      </c>
      <c r="B996" s="183" t="s">
        <v>351</v>
      </c>
      <c r="C996" s="183" t="s">
        <v>4786</v>
      </c>
      <c r="D996" s="183">
        <v>11</v>
      </c>
      <c r="E996" s="104"/>
      <c r="F996" s="104"/>
      <c r="G996" s="89">
        <v>43191</v>
      </c>
      <c r="H996" s="80"/>
      <c r="I996" s="80"/>
      <c r="J996" s="129" t="s">
        <v>4902</v>
      </c>
    </row>
    <row r="997" spans="1:10" hidden="1">
      <c r="A997" s="183" t="s">
        <v>1308</v>
      </c>
      <c r="B997" s="183" t="s">
        <v>351</v>
      </c>
      <c r="C997" s="183" t="s">
        <v>4786</v>
      </c>
      <c r="D997" s="183">
        <v>11</v>
      </c>
      <c r="E997" s="104"/>
      <c r="F997" s="104"/>
      <c r="G997" s="89">
        <v>43191</v>
      </c>
      <c r="H997" s="80"/>
      <c r="I997" s="80"/>
      <c r="J997" s="129" t="s">
        <v>4902</v>
      </c>
    </row>
    <row r="998" spans="1:10" hidden="1">
      <c r="A998" s="183" t="s">
        <v>1309</v>
      </c>
      <c r="B998" s="183" t="s">
        <v>351</v>
      </c>
      <c r="C998" s="183" t="s">
        <v>4786</v>
      </c>
      <c r="D998" s="183">
        <v>11</v>
      </c>
      <c r="E998" s="104"/>
      <c r="F998" s="104"/>
      <c r="G998" s="89">
        <v>43191</v>
      </c>
      <c r="H998" s="80"/>
      <c r="I998" s="80"/>
      <c r="J998" s="129" t="s">
        <v>4902</v>
      </c>
    </row>
    <row r="999" spans="1:10" hidden="1">
      <c r="A999" s="183" t="s">
        <v>1310</v>
      </c>
      <c r="B999" s="183" t="s">
        <v>367</v>
      </c>
      <c r="C999" s="183" t="s">
        <v>4787</v>
      </c>
      <c r="D999" s="183">
        <v>11</v>
      </c>
      <c r="E999" s="104"/>
      <c r="F999" s="104"/>
      <c r="G999" s="89">
        <v>43191</v>
      </c>
      <c r="H999" s="80"/>
      <c r="I999" s="80"/>
      <c r="J999" s="129" t="s">
        <v>4901</v>
      </c>
    </row>
    <row r="1000" spans="1:10" hidden="1">
      <c r="A1000" s="183" t="s">
        <v>1311</v>
      </c>
      <c r="B1000" s="183" t="s">
        <v>367</v>
      </c>
      <c r="C1000" s="183" t="s">
        <v>4787</v>
      </c>
      <c r="D1000" s="183">
        <v>11</v>
      </c>
      <c r="E1000" s="104"/>
      <c r="F1000" s="104"/>
      <c r="G1000" s="89">
        <v>43191</v>
      </c>
      <c r="H1000" s="80"/>
      <c r="I1000" s="80"/>
      <c r="J1000" s="129" t="s">
        <v>4901</v>
      </c>
    </row>
    <row r="1001" spans="1:10" hidden="1">
      <c r="A1001" s="183" t="s">
        <v>1312</v>
      </c>
      <c r="B1001" s="183" t="s">
        <v>367</v>
      </c>
      <c r="C1001" s="183" t="s">
        <v>4787</v>
      </c>
      <c r="D1001" s="183">
        <v>11</v>
      </c>
      <c r="E1001" s="104"/>
      <c r="F1001" s="104"/>
      <c r="G1001" s="89">
        <v>43191</v>
      </c>
      <c r="H1001" s="80"/>
      <c r="I1001" s="80"/>
      <c r="J1001" s="129" t="s">
        <v>4901</v>
      </c>
    </row>
    <row r="1002" spans="1:10" hidden="1">
      <c r="A1002" s="183" t="s">
        <v>1313</v>
      </c>
      <c r="B1002" s="183" t="s">
        <v>367</v>
      </c>
      <c r="C1002" s="183" t="s">
        <v>4787</v>
      </c>
      <c r="D1002" s="183">
        <v>11</v>
      </c>
      <c r="E1002" s="104"/>
      <c r="F1002" s="104"/>
      <c r="G1002" s="89">
        <v>43191</v>
      </c>
      <c r="H1002" s="80"/>
      <c r="I1002" s="80"/>
      <c r="J1002" s="129" t="s">
        <v>4901</v>
      </c>
    </row>
    <row r="1003" spans="1:10" hidden="1">
      <c r="A1003" s="183" t="s">
        <v>1314</v>
      </c>
      <c r="B1003" s="183" t="s">
        <v>367</v>
      </c>
      <c r="C1003" s="183" t="s">
        <v>4787</v>
      </c>
      <c r="D1003" s="183">
        <v>11</v>
      </c>
      <c r="E1003" s="104"/>
      <c r="F1003" s="104"/>
      <c r="G1003" s="89">
        <v>43191</v>
      </c>
      <c r="H1003" s="80"/>
      <c r="I1003" s="80"/>
      <c r="J1003" s="129" t="s">
        <v>4901</v>
      </c>
    </row>
    <row r="1004" spans="1:10" hidden="1">
      <c r="A1004" s="183" t="s">
        <v>1315</v>
      </c>
      <c r="B1004" s="183" t="s">
        <v>368</v>
      </c>
      <c r="C1004" s="183" t="s">
        <v>4789</v>
      </c>
      <c r="D1004" s="183">
        <v>11</v>
      </c>
      <c r="E1004" s="104"/>
      <c r="F1004" s="104"/>
      <c r="G1004" s="89">
        <v>43191</v>
      </c>
      <c r="H1004" s="80"/>
      <c r="I1004" s="80"/>
      <c r="J1004" s="129" t="s">
        <v>4888</v>
      </c>
    </row>
    <row r="1005" spans="1:10" hidden="1">
      <c r="A1005" s="183" t="s">
        <v>1316</v>
      </c>
      <c r="B1005" s="183" t="s">
        <v>368</v>
      </c>
      <c r="C1005" s="183" t="s">
        <v>4789</v>
      </c>
      <c r="D1005" s="183">
        <v>11</v>
      </c>
      <c r="E1005" s="104"/>
      <c r="F1005" s="104"/>
      <c r="G1005" s="89">
        <v>43191</v>
      </c>
      <c r="H1005" s="80"/>
      <c r="I1005" s="80"/>
      <c r="J1005" s="129" t="s">
        <v>4888</v>
      </c>
    </row>
    <row r="1006" spans="1:10" hidden="1">
      <c r="A1006" s="183" t="s">
        <v>1317</v>
      </c>
      <c r="B1006" s="183" t="s">
        <v>369</v>
      </c>
      <c r="C1006" s="183" t="s">
        <v>4789</v>
      </c>
      <c r="D1006" s="183">
        <v>11</v>
      </c>
      <c r="E1006" s="104"/>
      <c r="F1006" s="104"/>
      <c r="G1006" s="89">
        <v>43191</v>
      </c>
      <c r="H1006" s="80"/>
      <c r="I1006" s="80"/>
      <c r="J1006" s="129" t="s">
        <v>4888</v>
      </c>
    </row>
    <row r="1007" spans="1:10" hidden="1">
      <c r="A1007" s="183" t="s">
        <v>1318</v>
      </c>
      <c r="B1007" s="183" t="s">
        <v>369</v>
      </c>
      <c r="C1007" s="183" t="s">
        <v>4789</v>
      </c>
      <c r="D1007" s="183">
        <v>11</v>
      </c>
      <c r="E1007" s="104"/>
      <c r="F1007" s="104"/>
      <c r="G1007" s="89">
        <v>43191</v>
      </c>
      <c r="H1007" s="80"/>
      <c r="I1007" s="80"/>
      <c r="J1007" s="129" t="s">
        <v>4888</v>
      </c>
    </row>
    <row r="1008" spans="1:10" hidden="1">
      <c r="A1008" s="183" t="s">
        <v>1319</v>
      </c>
      <c r="B1008" s="183" t="s">
        <v>369</v>
      </c>
      <c r="C1008" s="183" t="s">
        <v>4789</v>
      </c>
      <c r="D1008" s="183">
        <v>11</v>
      </c>
      <c r="E1008" s="104"/>
      <c r="F1008" s="104"/>
      <c r="G1008" s="89">
        <v>43191</v>
      </c>
      <c r="H1008" s="80"/>
      <c r="I1008" s="80"/>
      <c r="J1008" s="129" t="s">
        <v>4888</v>
      </c>
    </row>
    <row r="1009" spans="1:10" hidden="1">
      <c r="A1009" s="183" t="s">
        <v>1320</v>
      </c>
      <c r="B1009" s="183" t="s">
        <v>369</v>
      </c>
      <c r="C1009" s="183" t="s">
        <v>4789</v>
      </c>
      <c r="D1009" s="183">
        <v>11</v>
      </c>
      <c r="E1009" s="104"/>
      <c r="F1009" s="104"/>
      <c r="G1009" s="89">
        <v>43191</v>
      </c>
      <c r="H1009" s="80"/>
      <c r="I1009" s="80"/>
      <c r="J1009" s="129" t="s">
        <v>4888</v>
      </c>
    </row>
    <row r="1010" spans="1:10" hidden="1">
      <c r="A1010" s="183" t="s">
        <v>1321</v>
      </c>
      <c r="B1010" s="183" t="s">
        <v>369</v>
      </c>
      <c r="C1010" s="183" t="s">
        <v>4789</v>
      </c>
      <c r="D1010" s="183">
        <v>11</v>
      </c>
      <c r="E1010" s="104"/>
      <c r="F1010" s="104"/>
      <c r="G1010" s="89">
        <v>43191</v>
      </c>
      <c r="H1010" s="80"/>
      <c r="I1010" s="80"/>
      <c r="J1010" s="129" t="s">
        <v>4888</v>
      </c>
    </row>
    <row r="1011" spans="1:10" hidden="1">
      <c r="A1011" s="183" t="s">
        <v>1322</v>
      </c>
      <c r="B1011" s="183" t="s">
        <v>369</v>
      </c>
      <c r="C1011" s="183" t="s">
        <v>4789</v>
      </c>
      <c r="D1011" s="183">
        <v>11</v>
      </c>
      <c r="E1011" s="104"/>
      <c r="F1011" s="104"/>
      <c r="G1011" s="89">
        <v>43191</v>
      </c>
      <c r="H1011" s="80"/>
      <c r="I1011" s="80"/>
      <c r="J1011" s="129" t="s">
        <v>4888</v>
      </c>
    </row>
    <row r="1012" spans="1:10" hidden="1">
      <c r="A1012" s="183" t="s">
        <v>1323</v>
      </c>
      <c r="B1012" s="183" t="s">
        <v>351</v>
      </c>
      <c r="C1012" s="183" t="s">
        <v>4789</v>
      </c>
      <c r="D1012" s="183">
        <v>11</v>
      </c>
      <c r="E1012" s="104"/>
      <c r="F1012" s="104"/>
      <c r="G1012" s="89">
        <v>43191</v>
      </c>
      <c r="H1012" s="80"/>
      <c r="I1012" s="80"/>
      <c r="J1012" s="129" t="s">
        <v>4888</v>
      </c>
    </row>
    <row r="1013" spans="1:10" hidden="1">
      <c r="A1013" s="183" t="s">
        <v>1324</v>
      </c>
      <c r="B1013" s="183" t="s">
        <v>351</v>
      </c>
      <c r="C1013" s="183" t="s">
        <v>4789</v>
      </c>
      <c r="D1013" s="183">
        <v>11</v>
      </c>
      <c r="E1013" s="104"/>
      <c r="F1013" s="104"/>
      <c r="G1013" s="89">
        <v>43191</v>
      </c>
      <c r="H1013" s="80"/>
      <c r="I1013" s="80"/>
      <c r="J1013" s="129" t="s">
        <v>4888</v>
      </c>
    </row>
    <row r="1014" spans="1:10" hidden="1">
      <c r="A1014" s="183" t="s">
        <v>1325</v>
      </c>
      <c r="B1014" s="183" t="s">
        <v>351</v>
      </c>
      <c r="C1014" s="183" t="s">
        <v>4786</v>
      </c>
      <c r="D1014" s="183">
        <v>11</v>
      </c>
      <c r="E1014" s="104"/>
      <c r="F1014" s="104"/>
      <c r="G1014" s="89">
        <v>43191</v>
      </c>
      <c r="H1014" s="80"/>
      <c r="I1014" s="80"/>
      <c r="J1014" s="129" t="s">
        <v>4902</v>
      </c>
    </row>
    <row r="1015" spans="1:10" hidden="1">
      <c r="A1015" s="183" t="s">
        <v>1326</v>
      </c>
      <c r="B1015" s="183" t="s">
        <v>351</v>
      </c>
      <c r="C1015" s="183" t="s">
        <v>4786</v>
      </c>
      <c r="D1015" s="183">
        <v>11</v>
      </c>
      <c r="E1015" s="104"/>
      <c r="F1015" s="104"/>
      <c r="G1015" s="89">
        <v>43191</v>
      </c>
      <c r="H1015" s="80"/>
      <c r="I1015" s="80"/>
      <c r="J1015" s="129" t="s">
        <v>4902</v>
      </c>
    </row>
    <row r="1016" spans="1:10" hidden="1">
      <c r="A1016" s="183" t="s">
        <v>1327</v>
      </c>
      <c r="B1016" s="183" t="s">
        <v>351</v>
      </c>
      <c r="C1016" s="183" t="s">
        <v>4787</v>
      </c>
      <c r="D1016" s="183">
        <v>11</v>
      </c>
      <c r="E1016" s="104"/>
      <c r="F1016" s="104"/>
      <c r="G1016" s="89">
        <v>43191</v>
      </c>
      <c r="H1016" s="80"/>
      <c r="I1016" s="80"/>
      <c r="J1016" s="129" t="s">
        <v>4901</v>
      </c>
    </row>
    <row r="1017" spans="1:10" hidden="1">
      <c r="A1017" s="183" t="s">
        <v>1328</v>
      </c>
      <c r="B1017" s="183" t="s">
        <v>351</v>
      </c>
      <c r="C1017" s="183" t="s">
        <v>4788</v>
      </c>
      <c r="D1017" s="183">
        <v>11</v>
      </c>
      <c r="E1017" s="104"/>
      <c r="F1017" s="104"/>
      <c r="G1017" s="89">
        <v>43191</v>
      </c>
      <c r="H1017" s="80"/>
      <c r="I1017" s="80"/>
      <c r="J1017" s="129" t="s">
        <v>4900</v>
      </c>
    </row>
    <row r="1018" spans="1:10" hidden="1">
      <c r="A1018" s="183" t="s">
        <v>1329</v>
      </c>
      <c r="B1018" s="183" t="s">
        <v>351</v>
      </c>
      <c r="C1018" s="183" t="s">
        <v>4789</v>
      </c>
      <c r="D1018" s="183">
        <v>11</v>
      </c>
      <c r="E1018" s="104"/>
      <c r="F1018" s="104"/>
      <c r="G1018" s="89">
        <v>43191</v>
      </c>
      <c r="H1018" s="80"/>
      <c r="I1018" s="80"/>
      <c r="J1018" s="129" t="s">
        <v>4888</v>
      </c>
    </row>
    <row r="1019" spans="1:10" hidden="1">
      <c r="A1019" s="183" t="s">
        <v>1330</v>
      </c>
      <c r="B1019" s="183" t="s">
        <v>351</v>
      </c>
      <c r="C1019" s="183" t="s">
        <v>4788</v>
      </c>
      <c r="D1019" s="183">
        <v>11</v>
      </c>
      <c r="E1019" s="104"/>
      <c r="F1019" s="104"/>
      <c r="G1019" s="89">
        <v>43191</v>
      </c>
      <c r="H1019" s="80"/>
      <c r="I1019" s="80"/>
      <c r="J1019" s="129" t="s">
        <v>4900</v>
      </c>
    </row>
    <row r="1020" spans="1:10" hidden="1">
      <c r="A1020" s="183" t="s">
        <v>1331</v>
      </c>
      <c r="B1020" s="183" t="s">
        <v>351</v>
      </c>
      <c r="C1020" s="183" t="s">
        <v>4788</v>
      </c>
      <c r="D1020" s="183">
        <v>11</v>
      </c>
      <c r="E1020" s="104"/>
      <c r="F1020" s="104"/>
      <c r="G1020" s="89">
        <v>43191</v>
      </c>
      <c r="H1020" s="80"/>
      <c r="I1020" s="80"/>
      <c r="J1020" s="129" t="s">
        <v>4900</v>
      </c>
    </row>
    <row r="1021" spans="1:10" hidden="1">
      <c r="A1021" s="183" t="s">
        <v>1332</v>
      </c>
      <c r="B1021" s="183" t="s">
        <v>351</v>
      </c>
      <c r="C1021" s="183" t="s">
        <v>4788</v>
      </c>
      <c r="D1021" s="183">
        <v>11</v>
      </c>
      <c r="E1021" s="104"/>
      <c r="F1021" s="104"/>
      <c r="G1021" s="89">
        <v>43191</v>
      </c>
      <c r="H1021" s="80"/>
      <c r="I1021" s="80"/>
      <c r="J1021" s="129" t="s">
        <v>4900</v>
      </c>
    </row>
    <row r="1022" spans="1:10" hidden="1">
      <c r="A1022" s="183" t="s">
        <v>1333</v>
      </c>
      <c r="B1022" s="183" t="s">
        <v>351</v>
      </c>
      <c r="C1022" s="183" t="s">
        <v>4788</v>
      </c>
      <c r="D1022" s="183">
        <v>11</v>
      </c>
      <c r="E1022" s="104"/>
      <c r="F1022" s="104"/>
      <c r="G1022" s="89">
        <v>43191</v>
      </c>
      <c r="H1022" s="80"/>
      <c r="I1022" s="80"/>
      <c r="J1022" s="129" t="s">
        <v>4900</v>
      </c>
    </row>
    <row r="1023" spans="1:10" hidden="1">
      <c r="A1023" s="183" t="s">
        <v>1334</v>
      </c>
      <c r="B1023" s="183" t="s">
        <v>351</v>
      </c>
      <c r="C1023" s="183" t="s">
        <v>4788</v>
      </c>
      <c r="D1023" s="183">
        <v>11</v>
      </c>
      <c r="E1023" s="104"/>
      <c r="F1023" s="104"/>
      <c r="G1023" s="89">
        <v>43191</v>
      </c>
      <c r="H1023" s="80"/>
      <c r="I1023" s="80"/>
      <c r="J1023" s="129" t="s">
        <v>4900</v>
      </c>
    </row>
    <row r="1024" spans="1:10" hidden="1">
      <c r="A1024" s="183" t="s">
        <v>1335</v>
      </c>
      <c r="B1024" s="183" t="s">
        <v>351</v>
      </c>
      <c r="C1024" s="183" t="s">
        <v>4789</v>
      </c>
      <c r="D1024" s="183">
        <v>11</v>
      </c>
      <c r="E1024" s="104"/>
      <c r="F1024" s="104"/>
      <c r="G1024" s="89">
        <v>43191</v>
      </c>
      <c r="H1024" s="80"/>
      <c r="I1024" s="80"/>
      <c r="J1024" s="129" t="s">
        <v>4888</v>
      </c>
    </row>
    <row r="1025" spans="1:10" hidden="1">
      <c r="A1025" s="183" t="s">
        <v>1336</v>
      </c>
      <c r="B1025" s="183" t="s">
        <v>351</v>
      </c>
      <c r="C1025" s="183" t="s">
        <v>4788</v>
      </c>
      <c r="D1025" s="183">
        <v>11</v>
      </c>
      <c r="E1025" s="104"/>
      <c r="F1025" s="104"/>
      <c r="G1025" s="89">
        <v>43191</v>
      </c>
      <c r="H1025" s="80"/>
      <c r="I1025" s="80"/>
      <c r="J1025" s="129" t="s">
        <v>4900</v>
      </c>
    </row>
    <row r="1026" spans="1:10" hidden="1">
      <c r="A1026" s="183" t="s">
        <v>1337</v>
      </c>
      <c r="B1026" s="183" t="s">
        <v>351</v>
      </c>
      <c r="C1026" s="183" t="s">
        <v>4787</v>
      </c>
      <c r="D1026" s="183">
        <v>11</v>
      </c>
      <c r="E1026" s="104"/>
      <c r="F1026" s="104"/>
      <c r="G1026" s="89">
        <v>43191</v>
      </c>
      <c r="H1026" s="80"/>
      <c r="I1026" s="80"/>
      <c r="J1026" s="129" t="s">
        <v>4901</v>
      </c>
    </row>
    <row r="1027" spans="1:10" hidden="1">
      <c r="A1027" s="183" t="s">
        <v>1338</v>
      </c>
      <c r="B1027" s="183" t="s">
        <v>351</v>
      </c>
      <c r="C1027" s="183" t="s">
        <v>4788</v>
      </c>
      <c r="D1027" s="183">
        <v>11</v>
      </c>
      <c r="E1027" s="104"/>
      <c r="F1027" s="104"/>
      <c r="G1027" s="89">
        <v>43191</v>
      </c>
      <c r="H1027" s="80"/>
      <c r="I1027" s="80"/>
      <c r="J1027" s="129" t="s">
        <v>4900</v>
      </c>
    </row>
    <row r="1028" spans="1:10" hidden="1">
      <c r="A1028" s="183" t="s">
        <v>1339</v>
      </c>
      <c r="B1028" s="183" t="s">
        <v>351</v>
      </c>
      <c r="C1028" s="183" t="s">
        <v>4789</v>
      </c>
      <c r="D1028" s="183">
        <v>11</v>
      </c>
      <c r="E1028" s="104"/>
      <c r="F1028" s="104"/>
      <c r="G1028" s="89">
        <v>43191</v>
      </c>
      <c r="H1028" s="80"/>
      <c r="I1028" s="80"/>
      <c r="J1028" s="129" t="s">
        <v>4888</v>
      </c>
    </row>
    <row r="1029" spans="1:10" hidden="1">
      <c r="A1029" s="183" t="s">
        <v>1340</v>
      </c>
      <c r="B1029" s="183" t="s">
        <v>351</v>
      </c>
      <c r="C1029" s="183" t="s">
        <v>4789</v>
      </c>
      <c r="D1029" s="183">
        <v>11</v>
      </c>
      <c r="E1029" s="104"/>
      <c r="F1029" s="104"/>
      <c r="G1029" s="89">
        <v>43191</v>
      </c>
      <c r="H1029" s="80"/>
      <c r="I1029" s="80"/>
      <c r="J1029" s="129" t="s">
        <v>4888</v>
      </c>
    </row>
    <row r="1030" spans="1:10" hidden="1">
      <c r="A1030" s="183" t="s">
        <v>1341</v>
      </c>
      <c r="B1030" s="183" t="s">
        <v>351</v>
      </c>
      <c r="C1030" s="183" t="s">
        <v>4788</v>
      </c>
      <c r="D1030" s="183">
        <v>11</v>
      </c>
      <c r="E1030" s="104"/>
      <c r="F1030" s="104"/>
      <c r="G1030" s="89">
        <v>43191</v>
      </c>
      <c r="H1030" s="80"/>
      <c r="I1030" s="80"/>
      <c r="J1030" s="129" t="s">
        <v>4900</v>
      </c>
    </row>
    <row r="1031" spans="1:10" hidden="1">
      <c r="A1031" s="183" t="s">
        <v>1342</v>
      </c>
      <c r="B1031" s="183" t="s">
        <v>351</v>
      </c>
      <c r="C1031" s="183" t="s">
        <v>4788</v>
      </c>
      <c r="D1031" s="183">
        <v>11</v>
      </c>
      <c r="E1031" s="104"/>
      <c r="F1031" s="104"/>
      <c r="G1031" s="89">
        <v>43191</v>
      </c>
      <c r="H1031" s="80"/>
      <c r="I1031" s="80"/>
      <c r="J1031" s="129" t="s">
        <v>4900</v>
      </c>
    </row>
    <row r="1032" spans="1:10" hidden="1">
      <c r="A1032" s="183" t="s">
        <v>1343</v>
      </c>
      <c r="B1032" s="183" t="s">
        <v>351</v>
      </c>
      <c r="C1032" s="183" t="s">
        <v>4789</v>
      </c>
      <c r="D1032" s="183">
        <v>11</v>
      </c>
      <c r="E1032" s="104"/>
      <c r="F1032" s="104"/>
      <c r="G1032" s="89">
        <v>43191</v>
      </c>
      <c r="H1032" s="80"/>
      <c r="I1032" s="80"/>
      <c r="J1032" s="129" t="s">
        <v>4888</v>
      </c>
    </row>
    <row r="1033" spans="1:10" hidden="1">
      <c r="A1033" s="183" t="s">
        <v>1344</v>
      </c>
      <c r="B1033" s="183" t="s">
        <v>351</v>
      </c>
      <c r="C1033" s="183" t="s">
        <v>4788</v>
      </c>
      <c r="D1033" s="183">
        <v>11</v>
      </c>
      <c r="E1033" s="104"/>
      <c r="F1033" s="104"/>
      <c r="G1033" s="89">
        <v>43191</v>
      </c>
      <c r="H1033" s="80"/>
      <c r="I1033" s="80"/>
      <c r="J1033" s="129" t="s">
        <v>4900</v>
      </c>
    </row>
    <row r="1034" spans="1:10" hidden="1">
      <c r="A1034" s="183" t="s">
        <v>1345</v>
      </c>
      <c r="B1034" s="183" t="s">
        <v>351</v>
      </c>
      <c r="C1034" s="183" t="s">
        <v>4788</v>
      </c>
      <c r="D1034" s="183">
        <v>11</v>
      </c>
      <c r="E1034" s="104"/>
      <c r="F1034" s="104"/>
      <c r="G1034" s="89">
        <v>43191</v>
      </c>
      <c r="H1034" s="80"/>
      <c r="I1034" s="80"/>
      <c r="J1034" s="129" t="s">
        <v>4900</v>
      </c>
    </row>
    <row r="1035" spans="1:10" hidden="1">
      <c r="A1035" s="183" t="s">
        <v>1346</v>
      </c>
      <c r="B1035" s="183" t="s">
        <v>351</v>
      </c>
      <c r="C1035" s="183" t="s">
        <v>4786</v>
      </c>
      <c r="D1035" s="183">
        <v>11</v>
      </c>
      <c r="E1035" s="104"/>
      <c r="F1035" s="104"/>
      <c r="G1035" s="89">
        <v>43191</v>
      </c>
      <c r="H1035" s="80"/>
      <c r="I1035" s="80"/>
      <c r="J1035" s="129" t="s">
        <v>4902</v>
      </c>
    </row>
    <row r="1036" spans="1:10" hidden="1">
      <c r="A1036" s="183" t="s">
        <v>1347</v>
      </c>
      <c r="B1036" s="183" t="s">
        <v>351</v>
      </c>
      <c r="C1036" s="183" t="s">
        <v>4786</v>
      </c>
      <c r="D1036" s="183">
        <v>11</v>
      </c>
      <c r="E1036" s="104"/>
      <c r="F1036" s="104"/>
      <c r="G1036" s="89">
        <v>43191</v>
      </c>
      <c r="H1036" s="80"/>
      <c r="I1036" s="80"/>
      <c r="J1036" s="129" t="s">
        <v>4902</v>
      </c>
    </row>
    <row r="1037" spans="1:10" hidden="1">
      <c r="A1037" s="183" t="s">
        <v>1348</v>
      </c>
      <c r="B1037" s="183" t="s">
        <v>351</v>
      </c>
      <c r="C1037" s="183" t="s">
        <v>4788</v>
      </c>
      <c r="D1037" s="183">
        <v>11</v>
      </c>
      <c r="E1037" s="104"/>
      <c r="F1037" s="104"/>
      <c r="G1037" s="89">
        <v>43191</v>
      </c>
      <c r="H1037" s="80"/>
      <c r="I1037" s="80"/>
      <c r="J1037" s="129" t="s">
        <v>4900</v>
      </c>
    </row>
    <row r="1038" spans="1:10" hidden="1">
      <c r="A1038" s="183" t="s">
        <v>1349</v>
      </c>
      <c r="B1038" s="183" t="s">
        <v>351</v>
      </c>
      <c r="C1038" s="183" t="s">
        <v>4788</v>
      </c>
      <c r="D1038" s="183">
        <v>11</v>
      </c>
      <c r="E1038" s="104"/>
      <c r="F1038" s="104"/>
      <c r="G1038" s="89">
        <v>43191</v>
      </c>
      <c r="H1038" s="80"/>
      <c r="I1038" s="80"/>
      <c r="J1038" s="129" t="s">
        <v>4900</v>
      </c>
    </row>
    <row r="1039" spans="1:10" hidden="1">
      <c r="A1039" s="183" t="s">
        <v>1350</v>
      </c>
      <c r="B1039" s="183" t="s">
        <v>351</v>
      </c>
      <c r="C1039" s="183" t="s">
        <v>4788</v>
      </c>
      <c r="D1039" s="183">
        <v>11</v>
      </c>
      <c r="E1039" s="104"/>
      <c r="F1039" s="104"/>
      <c r="G1039" s="89">
        <v>43191</v>
      </c>
      <c r="H1039" s="80"/>
      <c r="I1039" s="80"/>
      <c r="J1039" s="129" t="s">
        <v>4900</v>
      </c>
    </row>
    <row r="1040" spans="1:10" hidden="1">
      <c r="A1040" s="183" t="s">
        <v>1351</v>
      </c>
      <c r="B1040" s="183" t="s">
        <v>351</v>
      </c>
      <c r="C1040" s="183" t="s">
        <v>4788</v>
      </c>
      <c r="D1040" s="183">
        <v>11</v>
      </c>
      <c r="E1040" s="104"/>
      <c r="F1040" s="104"/>
      <c r="G1040" s="89">
        <v>43191</v>
      </c>
      <c r="H1040" s="80"/>
      <c r="I1040" s="80"/>
      <c r="J1040" s="129" t="s">
        <v>4900</v>
      </c>
    </row>
    <row r="1041" spans="1:10" hidden="1">
      <c r="A1041" s="183" t="s">
        <v>1352</v>
      </c>
      <c r="B1041" s="183" t="s">
        <v>351</v>
      </c>
      <c r="C1041" s="183" t="s">
        <v>4788</v>
      </c>
      <c r="D1041" s="183">
        <v>11</v>
      </c>
      <c r="E1041" s="104"/>
      <c r="F1041" s="104"/>
      <c r="G1041" s="89">
        <v>43191</v>
      </c>
      <c r="H1041" s="80"/>
      <c r="I1041" s="80"/>
      <c r="J1041" s="129" t="s">
        <v>4900</v>
      </c>
    </row>
    <row r="1042" spans="1:10" hidden="1">
      <c r="A1042" s="183" t="s">
        <v>1353</v>
      </c>
      <c r="B1042" s="183" t="s">
        <v>351</v>
      </c>
      <c r="C1042" s="183" t="s">
        <v>4786</v>
      </c>
      <c r="D1042" s="183">
        <v>11</v>
      </c>
      <c r="E1042" s="104"/>
      <c r="F1042" s="104"/>
      <c r="G1042" s="89">
        <v>43191</v>
      </c>
      <c r="H1042" s="80"/>
      <c r="I1042" s="80"/>
      <c r="J1042" s="129" t="s">
        <v>4902</v>
      </c>
    </row>
    <row r="1043" spans="1:10" hidden="1">
      <c r="A1043" s="183" t="s">
        <v>1354</v>
      </c>
      <c r="B1043" s="183" t="s">
        <v>351</v>
      </c>
      <c r="C1043" s="183" t="s">
        <v>4786</v>
      </c>
      <c r="D1043" s="183">
        <v>11</v>
      </c>
      <c r="E1043" s="104"/>
      <c r="F1043" s="104"/>
      <c r="G1043" s="89">
        <v>43191</v>
      </c>
      <c r="H1043" s="80"/>
      <c r="I1043" s="80"/>
      <c r="J1043" s="129" t="s">
        <v>4902</v>
      </c>
    </row>
    <row r="1044" spans="1:10" hidden="1">
      <c r="A1044" s="183" t="s">
        <v>1355</v>
      </c>
      <c r="B1044" s="183" t="s">
        <v>351</v>
      </c>
      <c r="C1044" s="183" t="s">
        <v>4786</v>
      </c>
      <c r="D1044" s="183">
        <v>11</v>
      </c>
      <c r="E1044" s="104"/>
      <c r="F1044" s="104"/>
      <c r="G1044" s="89">
        <v>43191</v>
      </c>
      <c r="H1044" s="80"/>
      <c r="I1044" s="80"/>
      <c r="J1044" s="129" t="s">
        <v>4902</v>
      </c>
    </row>
    <row r="1045" spans="1:10" hidden="1">
      <c r="A1045" s="183" t="s">
        <v>1356</v>
      </c>
      <c r="B1045" s="183" t="s">
        <v>351</v>
      </c>
      <c r="C1045" s="183" t="s">
        <v>4786</v>
      </c>
      <c r="D1045" s="183">
        <v>11</v>
      </c>
      <c r="E1045" s="104"/>
      <c r="F1045" s="104"/>
      <c r="G1045" s="89">
        <v>43191</v>
      </c>
      <c r="H1045" s="80"/>
      <c r="I1045" s="80"/>
      <c r="J1045" s="129" t="s">
        <v>4902</v>
      </c>
    </row>
    <row r="1046" spans="1:10" hidden="1">
      <c r="A1046" s="183" t="s">
        <v>1357</v>
      </c>
      <c r="B1046" s="183" t="s">
        <v>351</v>
      </c>
      <c r="C1046" s="183" t="s">
        <v>4786</v>
      </c>
      <c r="D1046" s="183">
        <v>11</v>
      </c>
      <c r="E1046" s="104"/>
      <c r="F1046" s="104"/>
      <c r="G1046" s="89">
        <v>43191</v>
      </c>
      <c r="H1046" s="80"/>
      <c r="I1046" s="80"/>
      <c r="J1046" s="129" t="s">
        <v>4902</v>
      </c>
    </row>
    <row r="1047" spans="1:10" hidden="1">
      <c r="A1047" s="183" t="s">
        <v>1358</v>
      </c>
      <c r="B1047" s="183" t="s">
        <v>351</v>
      </c>
      <c r="C1047" s="183" t="s">
        <v>4786</v>
      </c>
      <c r="D1047" s="183">
        <v>11</v>
      </c>
      <c r="E1047" s="104"/>
      <c r="F1047" s="104"/>
      <c r="G1047" s="89">
        <v>43191</v>
      </c>
      <c r="H1047" s="80"/>
      <c r="I1047" s="80"/>
      <c r="J1047" s="129" t="s">
        <v>4902</v>
      </c>
    </row>
    <row r="1048" spans="1:10" hidden="1">
      <c r="A1048" s="183" t="s">
        <v>1359</v>
      </c>
      <c r="B1048" s="183" t="s">
        <v>351</v>
      </c>
      <c r="C1048" s="183" t="s">
        <v>4786</v>
      </c>
      <c r="D1048" s="183">
        <v>11</v>
      </c>
      <c r="E1048" s="104"/>
      <c r="F1048" s="104"/>
      <c r="G1048" s="89">
        <v>43191</v>
      </c>
      <c r="H1048" s="80"/>
      <c r="I1048" s="80"/>
      <c r="J1048" s="129" t="s">
        <v>4902</v>
      </c>
    </row>
    <row r="1049" spans="1:10" hidden="1">
      <c r="A1049" s="183" t="s">
        <v>1360</v>
      </c>
      <c r="B1049" s="183" t="s">
        <v>351</v>
      </c>
      <c r="C1049" s="183" t="s">
        <v>4789</v>
      </c>
      <c r="D1049" s="183">
        <v>11</v>
      </c>
      <c r="E1049" s="104"/>
      <c r="F1049" s="104"/>
      <c r="G1049" s="89">
        <v>43191</v>
      </c>
      <c r="H1049" s="80"/>
      <c r="I1049" s="80"/>
      <c r="J1049" s="129" t="s">
        <v>4888</v>
      </c>
    </row>
    <row r="1050" spans="1:10" hidden="1">
      <c r="A1050" s="183" t="s">
        <v>1361</v>
      </c>
      <c r="B1050" s="183" t="s">
        <v>351</v>
      </c>
      <c r="C1050" s="183" t="s">
        <v>4789</v>
      </c>
      <c r="D1050" s="183">
        <v>11</v>
      </c>
      <c r="E1050" s="104"/>
      <c r="F1050" s="104"/>
      <c r="G1050" s="89">
        <v>43191</v>
      </c>
      <c r="H1050" s="80"/>
      <c r="I1050" s="80"/>
      <c r="J1050" s="129" t="s">
        <v>4888</v>
      </c>
    </row>
    <row r="1051" spans="1:10" hidden="1">
      <c r="A1051" s="183" t="s">
        <v>1362</v>
      </c>
      <c r="B1051" s="183" t="s">
        <v>351</v>
      </c>
      <c r="C1051" s="183" t="s">
        <v>4789</v>
      </c>
      <c r="D1051" s="183">
        <v>11</v>
      </c>
      <c r="E1051" s="104"/>
      <c r="F1051" s="104"/>
      <c r="G1051" s="89">
        <v>43191</v>
      </c>
      <c r="H1051" s="80"/>
      <c r="I1051" s="80"/>
      <c r="J1051" s="129" t="s">
        <v>4888</v>
      </c>
    </row>
    <row r="1052" spans="1:10" hidden="1">
      <c r="A1052" s="183" t="s">
        <v>1363</v>
      </c>
      <c r="B1052" s="183" t="s">
        <v>351</v>
      </c>
      <c r="C1052" s="183" t="s">
        <v>4789</v>
      </c>
      <c r="D1052" s="183">
        <v>11</v>
      </c>
      <c r="E1052" s="104"/>
      <c r="F1052" s="104"/>
      <c r="G1052" s="89">
        <v>43191</v>
      </c>
      <c r="H1052" s="80"/>
      <c r="I1052" s="80"/>
      <c r="J1052" s="129" t="s">
        <v>4888</v>
      </c>
    </row>
    <row r="1053" spans="1:10" hidden="1">
      <c r="A1053" s="183" t="s">
        <v>1364</v>
      </c>
      <c r="B1053" s="183" t="s">
        <v>351</v>
      </c>
      <c r="C1053" s="183" t="s">
        <v>4787</v>
      </c>
      <c r="D1053" s="183">
        <v>11</v>
      </c>
      <c r="E1053" s="104"/>
      <c r="F1053" s="104"/>
      <c r="G1053" s="89">
        <v>43191</v>
      </c>
      <c r="H1053" s="80"/>
      <c r="I1053" s="80"/>
      <c r="J1053" s="129" t="s">
        <v>4901</v>
      </c>
    </row>
    <row r="1054" spans="1:10" hidden="1">
      <c r="A1054" s="183" t="s">
        <v>1365</v>
      </c>
      <c r="B1054" s="183" t="s">
        <v>351</v>
      </c>
      <c r="C1054" s="183" t="s">
        <v>4787</v>
      </c>
      <c r="D1054" s="183">
        <v>11</v>
      </c>
      <c r="E1054" s="104"/>
      <c r="F1054" s="104"/>
      <c r="G1054" s="89">
        <v>43191</v>
      </c>
      <c r="H1054" s="80"/>
      <c r="I1054" s="80"/>
      <c r="J1054" s="129" t="s">
        <v>4901</v>
      </c>
    </row>
    <row r="1055" spans="1:10" hidden="1">
      <c r="A1055" s="183" t="s">
        <v>1366</v>
      </c>
      <c r="B1055" s="183" t="s">
        <v>351</v>
      </c>
      <c r="C1055" s="183" t="s">
        <v>4789</v>
      </c>
      <c r="D1055" s="183">
        <v>11</v>
      </c>
      <c r="E1055" s="104"/>
      <c r="F1055" s="104"/>
      <c r="G1055" s="89">
        <v>43191</v>
      </c>
      <c r="H1055" s="80"/>
      <c r="I1055" s="80"/>
      <c r="J1055" s="129" t="s">
        <v>4888</v>
      </c>
    </row>
    <row r="1056" spans="1:10" hidden="1">
      <c r="A1056" s="183" t="s">
        <v>1367</v>
      </c>
      <c r="B1056" s="183" t="s">
        <v>351</v>
      </c>
      <c r="C1056" s="183" t="s">
        <v>4789</v>
      </c>
      <c r="D1056" s="183">
        <v>11</v>
      </c>
      <c r="E1056" s="104"/>
      <c r="F1056" s="104"/>
      <c r="G1056" s="89">
        <v>43191</v>
      </c>
      <c r="H1056" s="80"/>
      <c r="I1056" s="80"/>
      <c r="J1056" s="129" t="s">
        <v>4888</v>
      </c>
    </row>
    <row r="1057" spans="1:10" hidden="1">
      <c r="A1057" s="183" t="s">
        <v>1368</v>
      </c>
      <c r="B1057" s="183" t="s">
        <v>351</v>
      </c>
      <c r="C1057" s="183" t="s">
        <v>4789</v>
      </c>
      <c r="D1057" s="183">
        <v>11</v>
      </c>
      <c r="E1057" s="104"/>
      <c r="F1057" s="104"/>
      <c r="G1057" s="89">
        <v>43191</v>
      </c>
      <c r="H1057" s="80"/>
      <c r="I1057" s="80"/>
      <c r="J1057" s="129" t="s">
        <v>4888</v>
      </c>
    </row>
    <row r="1058" spans="1:10" hidden="1">
      <c r="A1058" s="183" t="s">
        <v>1369</v>
      </c>
      <c r="B1058" s="183" t="s">
        <v>351</v>
      </c>
      <c r="C1058" s="183" t="s">
        <v>4788</v>
      </c>
      <c r="D1058" s="183">
        <v>11</v>
      </c>
      <c r="E1058" s="104"/>
      <c r="F1058" s="104"/>
      <c r="G1058" s="89">
        <v>43191</v>
      </c>
      <c r="H1058" s="80"/>
      <c r="I1058" s="80"/>
      <c r="J1058" s="129" t="s">
        <v>4900</v>
      </c>
    </row>
    <row r="1059" spans="1:10" hidden="1">
      <c r="A1059" s="183" t="s">
        <v>1370</v>
      </c>
      <c r="B1059" s="183" t="s">
        <v>351</v>
      </c>
      <c r="C1059" s="183" t="s">
        <v>4786</v>
      </c>
      <c r="D1059" s="183">
        <v>11</v>
      </c>
      <c r="E1059" s="104"/>
      <c r="F1059" s="104"/>
      <c r="G1059" s="89">
        <v>43191</v>
      </c>
      <c r="H1059" s="80"/>
      <c r="I1059" s="80"/>
      <c r="J1059" s="129" t="s">
        <v>4902</v>
      </c>
    </row>
    <row r="1060" spans="1:10" hidden="1">
      <c r="A1060" s="183" t="s">
        <v>1371</v>
      </c>
      <c r="B1060" s="183" t="s">
        <v>351</v>
      </c>
      <c r="C1060" s="183" t="s">
        <v>4789</v>
      </c>
      <c r="D1060" s="183">
        <v>11</v>
      </c>
      <c r="E1060" s="104"/>
      <c r="F1060" s="104"/>
      <c r="G1060" s="89">
        <v>43191</v>
      </c>
      <c r="H1060" s="80"/>
      <c r="I1060" s="80"/>
      <c r="J1060" s="129" t="s">
        <v>4888</v>
      </c>
    </row>
    <row r="1061" spans="1:10" hidden="1">
      <c r="A1061" s="183" t="s">
        <v>1372</v>
      </c>
      <c r="B1061" s="183" t="s">
        <v>351</v>
      </c>
      <c r="C1061" s="183" t="s">
        <v>4786</v>
      </c>
      <c r="D1061" s="183">
        <v>11</v>
      </c>
      <c r="E1061" s="104"/>
      <c r="F1061" s="104"/>
      <c r="G1061" s="89">
        <v>43191</v>
      </c>
      <c r="H1061" s="80"/>
      <c r="I1061" s="80"/>
      <c r="J1061" s="129" t="s">
        <v>4902</v>
      </c>
    </row>
    <row r="1062" spans="1:10" hidden="1">
      <c r="A1062" s="183" t="s">
        <v>1373</v>
      </c>
      <c r="B1062" s="183" t="s">
        <v>351</v>
      </c>
      <c r="C1062" s="183" t="s">
        <v>4789</v>
      </c>
      <c r="D1062" s="183">
        <v>11</v>
      </c>
      <c r="E1062" s="104"/>
      <c r="F1062" s="104"/>
      <c r="G1062" s="89">
        <v>43191</v>
      </c>
      <c r="H1062" s="80"/>
      <c r="I1062" s="80"/>
      <c r="J1062" s="129" t="s">
        <v>4888</v>
      </c>
    </row>
    <row r="1063" spans="1:10" hidden="1">
      <c r="A1063" s="183" t="s">
        <v>1374</v>
      </c>
      <c r="B1063" s="183" t="s">
        <v>351</v>
      </c>
      <c r="C1063" s="183" t="s">
        <v>4789</v>
      </c>
      <c r="D1063" s="183">
        <v>11</v>
      </c>
      <c r="E1063" s="104"/>
      <c r="F1063" s="104"/>
      <c r="G1063" s="89">
        <v>43191</v>
      </c>
      <c r="H1063" s="80"/>
      <c r="I1063" s="80"/>
      <c r="J1063" s="129" t="s">
        <v>4888</v>
      </c>
    </row>
    <row r="1064" spans="1:10" hidden="1">
      <c r="A1064" s="183" t="s">
        <v>1375</v>
      </c>
      <c r="B1064" s="183" t="s">
        <v>351</v>
      </c>
      <c r="C1064" s="183" t="s">
        <v>4788</v>
      </c>
      <c r="D1064" s="183">
        <v>11</v>
      </c>
      <c r="E1064" s="104"/>
      <c r="F1064" s="104"/>
      <c r="G1064" s="89">
        <v>43191</v>
      </c>
      <c r="H1064" s="80"/>
      <c r="I1064" s="80"/>
      <c r="J1064" s="129" t="s">
        <v>4900</v>
      </c>
    </row>
    <row r="1065" spans="1:10" hidden="1">
      <c r="A1065" s="183" t="s">
        <v>1376</v>
      </c>
      <c r="B1065" s="183" t="s">
        <v>351</v>
      </c>
      <c r="C1065" s="183" t="s">
        <v>4786</v>
      </c>
      <c r="D1065" s="183">
        <v>11</v>
      </c>
      <c r="E1065" s="104"/>
      <c r="F1065" s="104"/>
      <c r="G1065" s="89">
        <v>43191</v>
      </c>
      <c r="H1065" s="80"/>
      <c r="I1065" s="80"/>
      <c r="J1065" s="129" t="s">
        <v>4902</v>
      </c>
    </row>
    <row r="1066" spans="1:10" hidden="1">
      <c r="A1066" s="183" t="s">
        <v>1377</v>
      </c>
      <c r="B1066" s="183" t="s">
        <v>351</v>
      </c>
      <c r="C1066" s="183" t="s">
        <v>4787</v>
      </c>
      <c r="D1066" s="183">
        <v>11</v>
      </c>
      <c r="E1066" s="104"/>
      <c r="F1066" s="104"/>
      <c r="G1066" s="89">
        <v>43191</v>
      </c>
      <c r="H1066" s="80"/>
      <c r="I1066" s="80"/>
      <c r="J1066" s="129" t="s">
        <v>4901</v>
      </c>
    </row>
    <row r="1067" spans="1:10" hidden="1">
      <c r="A1067" s="183" t="s">
        <v>1378</v>
      </c>
      <c r="B1067" s="183" t="s">
        <v>351</v>
      </c>
      <c r="C1067" s="183" t="s">
        <v>4786</v>
      </c>
      <c r="D1067" s="183">
        <v>11</v>
      </c>
      <c r="E1067" s="104"/>
      <c r="F1067" s="104"/>
      <c r="G1067" s="89">
        <v>43191</v>
      </c>
      <c r="H1067" s="80"/>
      <c r="I1067" s="80"/>
      <c r="J1067" s="129" t="s">
        <v>4902</v>
      </c>
    </row>
    <row r="1068" spans="1:10" hidden="1">
      <c r="A1068" s="183" t="s">
        <v>1379</v>
      </c>
      <c r="B1068" s="183" t="s">
        <v>351</v>
      </c>
      <c r="C1068" s="183" t="s">
        <v>4786</v>
      </c>
      <c r="D1068" s="183">
        <v>11</v>
      </c>
      <c r="E1068" s="104"/>
      <c r="F1068" s="104"/>
      <c r="G1068" s="89">
        <v>43191</v>
      </c>
      <c r="H1068" s="80"/>
      <c r="I1068" s="80"/>
      <c r="J1068" s="129" t="s">
        <v>4902</v>
      </c>
    </row>
    <row r="1069" spans="1:10" hidden="1">
      <c r="A1069" s="183" t="s">
        <v>1380</v>
      </c>
      <c r="B1069" s="183" t="s">
        <v>351</v>
      </c>
      <c r="C1069" s="183" t="s">
        <v>4786</v>
      </c>
      <c r="D1069" s="183">
        <v>11</v>
      </c>
      <c r="E1069" s="104"/>
      <c r="F1069" s="104"/>
      <c r="G1069" s="89">
        <v>43191</v>
      </c>
      <c r="H1069" s="80"/>
      <c r="I1069" s="80"/>
      <c r="J1069" s="129" t="s">
        <v>4902</v>
      </c>
    </row>
    <row r="1070" spans="1:10" hidden="1">
      <c r="A1070" s="183" t="s">
        <v>1381</v>
      </c>
      <c r="B1070" s="183" t="s">
        <v>351</v>
      </c>
      <c r="C1070" s="183" t="s">
        <v>4786</v>
      </c>
      <c r="D1070" s="183">
        <v>11</v>
      </c>
      <c r="E1070" s="104"/>
      <c r="F1070" s="104"/>
      <c r="G1070" s="89">
        <v>43191</v>
      </c>
      <c r="H1070" s="80"/>
      <c r="I1070" s="80"/>
      <c r="J1070" s="129" t="s">
        <v>4902</v>
      </c>
    </row>
    <row r="1071" spans="1:10" hidden="1">
      <c r="A1071" s="183" t="s">
        <v>1382</v>
      </c>
      <c r="B1071" s="183" t="s">
        <v>351</v>
      </c>
      <c r="C1071" s="183" t="s">
        <v>4786</v>
      </c>
      <c r="D1071" s="183">
        <v>11</v>
      </c>
      <c r="E1071" s="104"/>
      <c r="F1071" s="104"/>
      <c r="G1071" s="89">
        <v>43191</v>
      </c>
      <c r="H1071" s="80"/>
      <c r="I1071" s="80"/>
      <c r="J1071" s="129" t="s">
        <v>4902</v>
      </c>
    </row>
    <row r="1072" spans="1:10" hidden="1">
      <c r="A1072" s="183" t="s">
        <v>1383</v>
      </c>
      <c r="B1072" s="183" t="s">
        <v>360</v>
      </c>
      <c r="C1072" s="183" t="s">
        <v>4786</v>
      </c>
      <c r="D1072" s="183">
        <v>11</v>
      </c>
      <c r="E1072" s="104"/>
      <c r="F1072" s="104"/>
      <c r="G1072" s="89">
        <v>43191</v>
      </c>
      <c r="H1072" s="80"/>
      <c r="I1072" s="80"/>
      <c r="J1072" s="129" t="s">
        <v>4902</v>
      </c>
    </row>
    <row r="1073" spans="1:10" hidden="1">
      <c r="A1073" s="183" t="s">
        <v>1384</v>
      </c>
      <c r="B1073" s="183" t="s">
        <v>351</v>
      </c>
      <c r="C1073" s="183" t="s">
        <v>4787</v>
      </c>
      <c r="D1073" s="183">
        <v>11</v>
      </c>
      <c r="E1073" s="104"/>
      <c r="F1073" s="104"/>
      <c r="G1073" s="89">
        <v>43191</v>
      </c>
      <c r="H1073" s="80"/>
      <c r="I1073" s="80"/>
      <c r="J1073" s="129" t="s">
        <v>4901</v>
      </c>
    </row>
    <row r="1074" spans="1:10" hidden="1">
      <c r="A1074" s="183" t="s">
        <v>1385</v>
      </c>
      <c r="B1074" s="183" t="s">
        <v>360</v>
      </c>
      <c r="C1074" s="183" t="s">
        <v>4786</v>
      </c>
      <c r="D1074" s="183">
        <v>11</v>
      </c>
      <c r="E1074" s="104"/>
      <c r="F1074" s="104"/>
      <c r="G1074" s="89">
        <v>43191</v>
      </c>
      <c r="H1074" s="80"/>
      <c r="I1074" s="80"/>
      <c r="J1074" s="129" t="s">
        <v>4902</v>
      </c>
    </row>
    <row r="1075" spans="1:10" hidden="1">
      <c r="A1075" s="183" t="s">
        <v>1386</v>
      </c>
      <c r="B1075" s="183" t="s">
        <v>360</v>
      </c>
      <c r="C1075" s="183" t="s">
        <v>4786</v>
      </c>
      <c r="D1075" s="183">
        <v>11</v>
      </c>
      <c r="E1075" s="104"/>
      <c r="F1075" s="104"/>
      <c r="G1075" s="89">
        <v>43191</v>
      </c>
      <c r="H1075" s="80"/>
      <c r="I1075" s="80"/>
      <c r="J1075" s="129" t="s">
        <v>4902</v>
      </c>
    </row>
    <row r="1076" spans="1:10" hidden="1">
      <c r="A1076" s="183" t="s">
        <v>1387</v>
      </c>
      <c r="B1076" s="183" t="s">
        <v>360</v>
      </c>
      <c r="C1076" s="183" t="s">
        <v>4786</v>
      </c>
      <c r="D1076" s="183">
        <v>11</v>
      </c>
      <c r="E1076" s="104"/>
      <c r="F1076" s="104"/>
      <c r="G1076" s="89">
        <v>43191</v>
      </c>
      <c r="H1076" s="80"/>
      <c r="I1076" s="80"/>
      <c r="J1076" s="129" t="s">
        <v>4902</v>
      </c>
    </row>
    <row r="1077" spans="1:10" hidden="1">
      <c r="A1077" s="183" t="s">
        <v>1388</v>
      </c>
      <c r="B1077" s="183" t="s">
        <v>360</v>
      </c>
      <c r="C1077" s="183" t="s">
        <v>4786</v>
      </c>
      <c r="D1077" s="183">
        <v>11</v>
      </c>
      <c r="E1077" s="104"/>
      <c r="F1077" s="104"/>
      <c r="G1077" s="89">
        <v>43191</v>
      </c>
      <c r="H1077" s="80"/>
      <c r="I1077" s="80"/>
      <c r="J1077" s="129" t="s">
        <v>4902</v>
      </c>
    </row>
    <row r="1078" spans="1:10" hidden="1">
      <c r="A1078" s="183" t="s">
        <v>1389</v>
      </c>
      <c r="B1078" s="183" t="s">
        <v>351</v>
      </c>
      <c r="C1078" s="183" t="s">
        <v>4788</v>
      </c>
      <c r="D1078" s="183">
        <v>11</v>
      </c>
      <c r="E1078" s="104"/>
      <c r="F1078" s="104"/>
      <c r="G1078" s="89">
        <v>43191</v>
      </c>
      <c r="H1078" s="80"/>
      <c r="I1078" s="80"/>
      <c r="J1078" s="129" t="s">
        <v>4900</v>
      </c>
    </row>
    <row r="1079" spans="1:10" hidden="1">
      <c r="A1079" s="183" t="s">
        <v>1390</v>
      </c>
      <c r="B1079" s="183" t="s">
        <v>351</v>
      </c>
      <c r="C1079" s="183" t="s">
        <v>4788</v>
      </c>
      <c r="D1079" s="183">
        <v>11</v>
      </c>
      <c r="E1079" s="104"/>
      <c r="F1079" s="104"/>
      <c r="G1079" s="89">
        <v>43191</v>
      </c>
      <c r="H1079" s="80"/>
      <c r="I1079" s="80"/>
      <c r="J1079" s="129" t="s">
        <v>4900</v>
      </c>
    </row>
    <row r="1080" spans="1:10" hidden="1">
      <c r="A1080" s="183" t="s">
        <v>1391</v>
      </c>
      <c r="B1080" s="183" t="s">
        <v>351</v>
      </c>
      <c r="C1080" s="183" t="s">
        <v>4787</v>
      </c>
      <c r="D1080" s="183">
        <v>11</v>
      </c>
      <c r="E1080" s="104"/>
      <c r="F1080" s="104"/>
      <c r="G1080" s="89">
        <v>43191</v>
      </c>
      <c r="H1080" s="80"/>
      <c r="I1080" s="80"/>
      <c r="J1080" s="129" t="s">
        <v>4901</v>
      </c>
    </row>
    <row r="1081" spans="1:10" hidden="1">
      <c r="A1081" s="183" t="s">
        <v>1392</v>
      </c>
      <c r="B1081" s="183" t="s">
        <v>351</v>
      </c>
      <c r="C1081" s="183" t="s">
        <v>4788</v>
      </c>
      <c r="D1081" s="183">
        <v>11</v>
      </c>
      <c r="E1081" s="104"/>
      <c r="F1081" s="104"/>
      <c r="G1081" s="89">
        <v>43191</v>
      </c>
      <c r="H1081" s="80"/>
      <c r="I1081" s="80"/>
      <c r="J1081" s="129" t="s">
        <v>4900</v>
      </c>
    </row>
    <row r="1082" spans="1:10" hidden="1">
      <c r="A1082" s="183" t="s">
        <v>1393</v>
      </c>
      <c r="B1082" s="183" t="s">
        <v>351</v>
      </c>
      <c r="C1082" s="183" t="s">
        <v>4788</v>
      </c>
      <c r="D1082" s="183">
        <v>11</v>
      </c>
      <c r="E1082" s="104"/>
      <c r="F1082" s="104"/>
      <c r="G1082" s="89">
        <v>43191</v>
      </c>
      <c r="H1082" s="80"/>
      <c r="I1082" s="80"/>
      <c r="J1082" s="129" t="s">
        <v>4900</v>
      </c>
    </row>
    <row r="1083" spans="1:10" hidden="1">
      <c r="A1083" s="183" t="s">
        <v>1394</v>
      </c>
      <c r="B1083" s="183" t="s">
        <v>360</v>
      </c>
      <c r="C1083" s="183" t="s">
        <v>4786</v>
      </c>
      <c r="D1083" s="183">
        <v>11</v>
      </c>
      <c r="E1083" s="104"/>
      <c r="F1083" s="104"/>
      <c r="G1083" s="89">
        <v>43191</v>
      </c>
      <c r="H1083" s="80"/>
      <c r="I1083" s="80"/>
      <c r="J1083" s="129" t="s">
        <v>4902</v>
      </c>
    </row>
    <row r="1084" spans="1:10" hidden="1">
      <c r="A1084" s="183" t="s">
        <v>1395</v>
      </c>
      <c r="B1084" s="183" t="s">
        <v>360</v>
      </c>
      <c r="C1084" s="183" t="s">
        <v>4786</v>
      </c>
      <c r="D1084" s="183">
        <v>11</v>
      </c>
      <c r="E1084" s="104"/>
      <c r="F1084" s="104"/>
      <c r="G1084" s="89">
        <v>43191</v>
      </c>
      <c r="H1084" s="80"/>
      <c r="I1084" s="80"/>
      <c r="J1084" s="129" t="s">
        <v>4902</v>
      </c>
    </row>
    <row r="1085" spans="1:10" hidden="1">
      <c r="A1085" s="183" t="s">
        <v>1396</v>
      </c>
      <c r="B1085" s="183" t="s">
        <v>360</v>
      </c>
      <c r="C1085" s="183" t="s">
        <v>4786</v>
      </c>
      <c r="D1085" s="183">
        <v>11</v>
      </c>
      <c r="E1085" s="104"/>
      <c r="F1085" s="104"/>
      <c r="G1085" s="89">
        <v>43191</v>
      </c>
      <c r="H1085" s="80"/>
      <c r="I1085" s="80"/>
      <c r="J1085" s="129" t="s">
        <v>4902</v>
      </c>
    </row>
    <row r="1086" spans="1:10" hidden="1">
      <c r="A1086" s="183" t="s">
        <v>1397</v>
      </c>
      <c r="B1086" s="183" t="s">
        <v>361</v>
      </c>
      <c r="C1086" s="183" t="s">
        <v>4786</v>
      </c>
      <c r="D1086" s="183">
        <v>11</v>
      </c>
      <c r="E1086" s="104"/>
      <c r="F1086" s="104"/>
      <c r="G1086" s="89">
        <v>43191</v>
      </c>
      <c r="H1086" s="80"/>
      <c r="I1086" s="80"/>
      <c r="J1086" s="129" t="s">
        <v>4902</v>
      </c>
    </row>
    <row r="1087" spans="1:10" hidden="1">
      <c r="A1087" s="183" t="s">
        <v>1398</v>
      </c>
      <c r="B1087" s="183" t="s">
        <v>361</v>
      </c>
      <c r="C1087" s="183" t="s">
        <v>4786</v>
      </c>
      <c r="D1087" s="183">
        <v>11</v>
      </c>
      <c r="E1087" s="104"/>
      <c r="F1087" s="104"/>
      <c r="G1087" s="89">
        <v>43191</v>
      </c>
      <c r="H1087" s="80"/>
      <c r="I1087" s="80"/>
      <c r="J1087" s="129" t="s">
        <v>4902</v>
      </c>
    </row>
    <row r="1088" spans="1:10" hidden="1">
      <c r="A1088" s="183" t="s">
        <v>1399</v>
      </c>
      <c r="B1088" s="183" t="s">
        <v>4278</v>
      </c>
      <c r="C1088" s="183" t="s">
        <v>4786</v>
      </c>
      <c r="D1088" s="183">
        <v>11</v>
      </c>
      <c r="E1088" s="104"/>
      <c r="F1088" s="104"/>
      <c r="G1088" s="89">
        <v>43191</v>
      </c>
      <c r="H1088" s="80"/>
      <c r="I1088" s="80"/>
      <c r="J1088" s="129" t="s">
        <v>4902</v>
      </c>
    </row>
    <row r="1089" spans="1:10" hidden="1">
      <c r="A1089" s="183" t="s">
        <v>1400</v>
      </c>
      <c r="B1089" s="183" t="s">
        <v>362</v>
      </c>
      <c r="C1089" s="183" t="s">
        <v>4786</v>
      </c>
      <c r="D1089" s="183">
        <v>11</v>
      </c>
      <c r="E1089" s="104"/>
      <c r="F1089" s="104"/>
      <c r="G1089" s="89">
        <v>43191</v>
      </c>
      <c r="H1089" s="80"/>
      <c r="I1089" s="80"/>
      <c r="J1089" s="129" t="s">
        <v>4902</v>
      </c>
    </row>
    <row r="1090" spans="1:10" hidden="1">
      <c r="A1090" s="183" t="s">
        <v>1401</v>
      </c>
      <c r="B1090" s="183" t="s">
        <v>372</v>
      </c>
      <c r="C1090" s="183" t="s">
        <v>4788</v>
      </c>
      <c r="D1090" s="183">
        <v>11</v>
      </c>
      <c r="E1090" s="104"/>
      <c r="F1090" s="104"/>
      <c r="G1090" s="89">
        <v>43191</v>
      </c>
      <c r="H1090" s="80"/>
      <c r="I1090" s="80"/>
      <c r="J1090" s="129" t="s">
        <v>4900</v>
      </c>
    </row>
    <row r="1091" spans="1:10" hidden="1">
      <c r="A1091" s="183" t="s">
        <v>1402</v>
      </c>
      <c r="B1091" s="183" t="s">
        <v>372</v>
      </c>
      <c r="C1091" s="183" t="s">
        <v>4788</v>
      </c>
      <c r="D1091" s="183">
        <v>11</v>
      </c>
      <c r="E1091" s="104"/>
      <c r="F1091" s="104"/>
      <c r="G1091" s="89">
        <v>43191</v>
      </c>
      <c r="H1091" s="80"/>
      <c r="I1091" s="80"/>
      <c r="J1091" s="129" t="s">
        <v>4900</v>
      </c>
    </row>
    <row r="1092" spans="1:10" hidden="1">
      <c r="A1092" s="183" t="s">
        <v>1403</v>
      </c>
      <c r="B1092" s="183" t="s">
        <v>357</v>
      </c>
      <c r="C1092" s="183" t="s">
        <v>4788</v>
      </c>
      <c r="D1092" s="183">
        <v>11</v>
      </c>
      <c r="E1092" s="104"/>
      <c r="F1092" s="104"/>
      <c r="G1092" s="89">
        <v>43191</v>
      </c>
      <c r="H1092" s="80"/>
      <c r="I1092" s="80"/>
      <c r="J1092" s="129" t="s">
        <v>4900</v>
      </c>
    </row>
    <row r="1093" spans="1:10" hidden="1">
      <c r="A1093" s="183" t="s">
        <v>1404</v>
      </c>
      <c r="B1093" s="183" t="s">
        <v>351</v>
      </c>
      <c r="C1093" s="183" t="s">
        <v>4788</v>
      </c>
      <c r="D1093" s="183">
        <v>11</v>
      </c>
      <c r="E1093" s="104"/>
      <c r="F1093" s="104"/>
      <c r="G1093" s="89">
        <v>43191</v>
      </c>
      <c r="H1093" s="80"/>
      <c r="I1093" s="80"/>
      <c r="J1093" s="129" t="s">
        <v>4900</v>
      </c>
    </row>
    <row r="1094" spans="1:10" hidden="1">
      <c r="A1094" s="183" t="s">
        <v>1405</v>
      </c>
      <c r="B1094" s="183" t="s">
        <v>351</v>
      </c>
      <c r="C1094" s="183" t="s">
        <v>4788</v>
      </c>
      <c r="D1094" s="183">
        <v>11</v>
      </c>
      <c r="E1094" s="104"/>
      <c r="F1094" s="104"/>
      <c r="G1094" s="89">
        <v>43191</v>
      </c>
      <c r="H1094" s="80"/>
      <c r="I1094" s="80"/>
      <c r="J1094" s="129" t="s">
        <v>4900</v>
      </c>
    </row>
    <row r="1095" spans="1:10" hidden="1">
      <c r="A1095" s="183" t="s">
        <v>1406</v>
      </c>
      <c r="B1095" s="183" t="s">
        <v>351</v>
      </c>
      <c r="C1095" s="183" t="s">
        <v>4787</v>
      </c>
      <c r="D1095" s="183">
        <v>11</v>
      </c>
      <c r="E1095" s="104"/>
      <c r="F1095" s="104"/>
      <c r="G1095" s="89">
        <v>43191</v>
      </c>
      <c r="H1095" s="80"/>
      <c r="I1095" s="80"/>
      <c r="J1095" s="129" t="s">
        <v>4901</v>
      </c>
    </row>
    <row r="1096" spans="1:10" hidden="1">
      <c r="A1096" s="183" t="s">
        <v>1407</v>
      </c>
      <c r="B1096" s="183" t="s">
        <v>351</v>
      </c>
      <c r="C1096" s="183" t="s">
        <v>4788</v>
      </c>
      <c r="D1096" s="183">
        <v>11</v>
      </c>
      <c r="E1096" s="104"/>
      <c r="F1096" s="104"/>
      <c r="G1096" s="89">
        <v>43191</v>
      </c>
      <c r="H1096" s="80"/>
      <c r="I1096" s="80"/>
      <c r="J1096" s="129" t="s">
        <v>4900</v>
      </c>
    </row>
    <row r="1097" spans="1:10" hidden="1">
      <c r="A1097" s="183" t="s">
        <v>1408</v>
      </c>
      <c r="B1097" s="183" t="s">
        <v>351</v>
      </c>
      <c r="C1097" s="183" t="s">
        <v>4789</v>
      </c>
      <c r="D1097" s="183">
        <v>11</v>
      </c>
      <c r="E1097" s="104"/>
      <c r="F1097" s="104"/>
      <c r="G1097" s="89">
        <v>43191</v>
      </c>
      <c r="H1097" s="80"/>
      <c r="I1097" s="80"/>
      <c r="J1097" s="129" t="s">
        <v>4888</v>
      </c>
    </row>
    <row r="1098" spans="1:10" hidden="1">
      <c r="A1098" s="183" t="s">
        <v>1409</v>
      </c>
      <c r="B1098" s="183" t="s">
        <v>351</v>
      </c>
      <c r="C1098" s="183" t="s">
        <v>4789</v>
      </c>
      <c r="D1098" s="183">
        <v>11</v>
      </c>
      <c r="E1098" s="104"/>
      <c r="F1098" s="104"/>
      <c r="G1098" s="89">
        <v>43191</v>
      </c>
      <c r="H1098" s="80"/>
      <c r="I1098" s="80"/>
      <c r="J1098" s="129" t="s">
        <v>4888</v>
      </c>
    </row>
    <row r="1099" spans="1:10" hidden="1">
      <c r="A1099" s="183" t="s">
        <v>1410</v>
      </c>
      <c r="B1099" s="183" t="s">
        <v>351</v>
      </c>
      <c r="C1099" s="183" t="s">
        <v>4789</v>
      </c>
      <c r="D1099" s="183">
        <v>11</v>
      </c>
      <c r="E1099" s="104"/>
      <c r="F1099" s="104"/>
      <c r="G1099" s="89">
        <v>43191</v>
      </c>
      <c r="H1099" s="80"/>
      <c r="I1099" s="80"/>
      <c r="J1099" s="129" t="s">
        <v>4888</v>
      </c>
    </row>
    <row r="1100" spans="1:10" hidden="1">
      <c r="A1100" s="183" t="s">
        <v>1411</v>
      </c>
      <c r="B1100" s="183" t="s">
        <v>351</v>
      </c>
      <c r="C1100" s="183" t="s">
        <v>4789</v>
      </c>
      <c r="D1100" s="183">
        <v>11</v>
      </c>
      <c r="E1100" s="104"/>
      <c r="F1100" s="104"/>
      <c r="G1100" s="89">
        <v>43191</v>
      </c>
      <c r="H1100" s="80"/>
      <c r="I1100" s="80"/>
      <c r="J1100" s="129" t="s">
        <v>4888</v>
      </c>
    </row>
    <row r="1101" spans="1:10" hidden="1">
      <c r="A1101" s="183" t="s">
        <v>1412</v>
      </c>
      <c r="B1101" s="183" t="s">
        <v>351</v>
      </c>
      <c r="C1101" s="183" t="s">
        <v>4789</v>
      </c>
      <c r="D1101" s="183">
        <v>11</v>
      </c>
      <c r="E1101" s="104"/>
      <c r="F1101" s="104"/>
      <c r="G1101" s="89">
        <v>43191</v>
      </c>
      <c r="H1101" s="80"/>
      <c r="I1101" s="80"/>
      <c r="J1101" s="129" t="s">
        <v>4888</v>
      </c>
    </row>
    <row r="1102" spans="1:10" hidden="1">
      <c r="A1102" s="183" t="s">
        <v>1413</v>
      </c>
      <c r="B1102" s="183" t="s">
        <v>351</v>
      </c>
      <c r="C1102" s="183" t="s">
        <v>4789</v>
      </c>
      <c r="D1102" s="183">
        <v>11</v>
      </c>
      <c r="E1102" s="104"/>
      <c r="F1102" s="104"/>
      <c r="G1102" s="89">
        <v>43191</v>
      </c>
      <c r="H1102" s="80"/>
      <c r="I1102" s="80"/>
      <c r="J1102" s="129" t="s">
        <v>4888</v>
      </c>
    </row>
    <row r="1103" spans="1:10" hidden="1">
      <c r="A1103" s="183" t="s">
        <v>1414</v>
      </c>
      <c r="B1103" s="183" t="s">
        <v>351</v>
      </c>
      <c r="C1103" s="183" t="s">
        <v>4789</v>
      </c>
      <c r="D1103" s="183">
        <v>11</v>
      </c>
      <c r="E1103" s="104"/>
      <c r="F1103" s="104"/>
      <c r="G1103" s="89">
        <v>43191</v>
      </c>
      <c r="H1103" s="80"/>
      <c r="I1103" s="80"/>
      <c r="J1103" s="129" t="s">
        <v>4888</v>
      </c>
    </row>
    <row r="1104" spans="1:10" hidden="1">
      <c r="A1104" s="183" t="s">
        <v>1415</v>
      </c>
      <c r="B1104" s="183" t="s">
        <v>351</v>
      </c>
      <c r="C1104" s="183" t="s">
        <v>4789</v>
      </c>
      <c r="D1104" s="183">
        <v>11</v>
      </c>
      <c r="E1104" s="104"/>
      <c r="F1104" s="104"/>
      <c r="G1104" s="89">
        <v>43191</v>
      </c>
      <c r="H1104" s="80"/>
      <c r="I1104" s="80"/>
      <c r="J1104" s="129" t="s">
        <v>4888</v>
      </c>
    </row>
    <row r="1105" spans="1:10" hidden="1">
      <c r="A1105" s="183" t="s">
        <v>1416</v>
      </c>
      <c r="B1105" s="183" t="s">
        <v>351</v>
      </c>
      <c r="C1105" s="183" t="s">
        <v>4787</v>
      </c>
      <c r="D1105" s="183">
        <v>11</v>
      </c>
      <c r="E1105" s="104"/>
      <c r="F1105" s="104"/>
      <c r="G1105" s="89">
        <v>43191</v>
      </c>
      <c r="H1105" s="80"/>
      <c r="I1105" s="80"/>
      <c r="J1105" s="129" t="s">
        <v>4901</v>
      </c>
    </row>
    <row r="1106" spans="1:10" hidden="1">
      <c r="A1106" s="183" t="s">
        <v>1417</v>
      </c>
      <c r="B1106" s="183" t="s">
        <v>351</v>
      </c>
      <c r="C1106" s="183" t="s">
        <v>4787</v>
      </c>
      <c r="D1106" s="183">
        <v>11</v>
      </c>
      <c r="E1106" s="104"/>
      <c r="F1106" s="104"/>
      <c r="G1106" s="89">
        <v>43191</v>
      </c>
      <c r="H1106" s="80"/>
      <c r="I1106" s="80"/>
      <c r="J1106" s="129" t="s">
        <v>4901</v>
      </c>
    </row>
    <row r="1107" spans="1:10" hidden="1">
      <c r="A1107" s="183" t="s">
        <v>1418</v>
      </c>
      <c r="B1107" s="183" t="s">
        <v>351</v>
      </c>
      <c r="C1107" s="183" t="s">
        <v>4787</v>
      </c>
      <c r="D1107" s="183">
        <v>11</v>
      </c>
      <c r="E1107" s="104"/>
      <c r="F1107" s="104"/>
      <c r="G1107" s="89">
        <v>43191</v>
      </c>
      <c r="H1107" s="80"/>
      <c r="I1107" s="80"/>
      <c r="J1107" s="129" t="s">
        <v>4901</v>
      </c>
    </row>
    <row r="1108" spans="1:10" hidden="1">
      <c r="A1108" s="183" t="s">
        <v>1419</v>
      </c>
      <c r="B1108" s="183" t="s">
        <v>351</v>
      </c>
      <c r="C1108" s="183" t="s">
        <v>4787</v>
      </c>
      <c r="D1108" s="183">
        <v>11</v>
      </c>
      <c r="E1108" s="104"/>
      <c r="F1108" s="104"/>
      <c r="G1108" s="89">
        <v>43191</v>
      </c>
      <c r="H1108" s="80"/>
      <c r="I1108" s="80"/>
      <c r="J1108" s="129" t="s">
        <v>4901</v>
      </c>
    </row>
    <row r="1109" spans="1:10" hidden="1">
      <c r="A1109" s="183" t="s">
        <v>1420</v>
      </c>
      <c r="B1109" s="183" t="s">
        <v>351</v>
      </c>
      <c r="C1109" s="183" t="s">
        <v>4787</v>
      </c>
      <c r="D1109" s="183">
        <v>11</v>
      </c>
      <c r="E1109" s="104"/>
      <c r="F1109" s="104"/>
      <c r="G1109" s="89">
        <v>43191</v>
      </c>
      <c r="H1109" s="80"/>
      <c r="I1109" s="80"/>
      <c r="J1109" s="129" t="s">
        <v>4901</v>
      </c>
    </row>
    <row r="1110" spans="1:10" hidden="1">
      <c r="A1110" s="183" t="s">
        <v>1421</v>
      </c>
      <c r="B1110" s="183" t="s">
        <v>351</v>
      </c>
      <c r="C1110" s="183" t="s">
        <v>4787</v>
      </c>
      <c r="D1110" s="183">
        <v>11</v>
      </c>
      <c r="E1110" s="104"/>
      <c r="F1110" s="104"/>
      <c r="G1110" s="89">
        <v>43191</v>
      </c>
      <c r="H1110" s="80"/>
      <c r="I1110" s="80"/>
      <c r="J1110" s="129" t="s">
        <v>4901</v>
      </c>
    </row>
    <row r="1111" spans="1:10" hidden="1">
      <c r="A1111" s="183" t="s">
        <v>1422</v>
      </c>
      <c r="B1111" s="183" t="s">
        <v>351</v>
      </c>
      <c r="C1111" s="183" t="s">
        <v>4787</v>
      </c>
      <c r="D1111" s="183">
        <v>11</v>
      </c>
      <c r="E1111" s="104"/>
      <c r="F1111" s="104"/>
      <c r="G1111" s="89">
        <v>43191</v>
      </c>
      <c r="H1111" s="80"/>
      <c r="I1111" s="80"/>
      <c r="J1111" s="129" t="s">
        <v>4901</v>
      </c>
    </row>
    <row r="1112" spans="1:10" hidden="1">
      <c r="A1112" s="183" t="s">
        <v>1423</v>
      </c>
      <c r="B1112" s="183" t="s">
        <v>351</v>
      </c>
      <c r="C1112" s="183" t="s">
        <v>4787</v>
      </c>
      <c r="D1112" s="183">
        <v>11</v>
      </c>
      <c r="E1112" s="104"/>
      <c r="F1112" s="104"/>
      <c r="G1112" s="89">
        <v>43191</v>
      </c>
      <c r="H1112" s="80"/>
      <c r="I1112" s="80"/>
      <c r="J1112" s="129" t="s">
        <v>4901</v>
      </c>
    </row>
    <row r="1113" spans="1:10" hidden="1">
      <c r="A1113" s="183" t="s">
        <v>1424</v>
      </c>
      <c r="B1113" s="183" t="s">
        <v>351</v>
      </c>
      <c r="C1113" s="183" t="s">
        <v>4787</v>
      </c>
      <c r="D1113" s="183">
        <v>11</v>
      </c>
      <c r="E1113" s="104"/>
      <c r="F1113" s="104"/>
      <c r="G1113" s="89">
        <v>43191</v>
      </c>
      <c r="H1113" s="80"/>
      <c r="I1113" s="80"/>
      <c r="J1113" s="129" t="s">
        <v>4901</v>
      </c>
    </row>
    <row r="1114" spans="1:10" hidden="1">
      <c r="A1114" s="183" t="s">
        <v>1425</v>
      </c>
      <c r="B1114" s="183" t="s">
        <v>351</v>
      </c>
      <c r="C1114" s="183" t="s">
        <v>4787</v>
      </c>
      <c r="D1114" s="183">
        <v>11</v>
      </c>
      <c r="E1114" s="104"/>
      <c r="F1114" s="104"/>
      <c r="G1114" s="89">
        <v>43191</v>
      </c>
      <c r="H1114" s="80"/>
      <c r="I1114" s="80"/>
      <c r="J1114" s="129" t="s">
        <v>4901</v>
      </c>
    </row>
    <row r="1115" spans="1:10" hidden="1">
      <c r="A1115" s="183" t="s">
        <v>1426</v>
      </c>
      <c r="B1115" s="183" t="s">
        <v>351</v>
      </c>
      <c r="C1115" s="183" t="s">
        <v>4787</v>
      </c>
      <c r="D1115" s="183">
        <v>11</v>
      </c>
      <c r="E1115" s="104"/>
      <c r="F1115" s="104"/>
      <c r="G1115" s="89">
        <v>43191</v>
      </c>
      <c r="H1115" s="80"/>
      <c r="I1115" s="80"/>
      <c r="J1115" s="129" t="s">
        <v>4901</v>
      </c>
    </row>
    <row r="1116" spans="1:10" hidden="1">
      <c r="A1116" s="183" t="s">
        <v>1427</v>
      </c>
      <c r="B1116" s="183" t="s">
        <v>351</v>
      </c>
      <c r="C1116" s="183" t="s">
        <v>4788</v>
      </c>
      <c r="D1116" s="183">
        <v>11</v>
      </c>
      <c r="E1116" s="104"/>
      <c r="F1116" s="104"/>
      <c r="G1116" s="89">
        <v>43191</v>
      </c>
      <c r="H1116" s="80"/>
      <c r="I1116" s="80"/>
      <c r="J1116" s="129" t="s">
        <v>4900</v>
      </c>
    </row>
    <row r="1117" spans="1:10" hidden="1">
      <c r="A1117" s="183" t="s">
        <v>1428</v>
      </c>
      <c r="B1117" s="183" t="s">
        <v>351</v>
      </c>
      <c r="C1117" s="183" t="s">
        <v>4788</v>
      </c>
      <c r="D1117" s="183">
        <v>11</v>
      </c>
      <c r="E1117" s="104"/>
      <c r="F1117" s="104"/>
      <c r="G1117" s="89">
        <v>43191</v>
      </c>
      <c r="H1117" s="80"/>
      <c r="I1117" s="80"/>
      <c r="J1117" s="129" t="s">
        <v>4900</v>
      </c>
    </row>
    <row r="1118" spans="1:10" hidden="1">
      <c r="A1118" s="183" t="s">
        <v>1429</v>
      </c>
      <c r="B1118" s="183" t="s">
        <v>351</v>
      </c>
      <c r="C1118" s="183" t="s">
        <v>4788</v>
      </c>
      <c r="D1118" s="183">
        <v>11</v>
      </c>
      <c r="E1118" s="104"/>
      <c r="F1118" s="104"/>
      <c r="G1118" s="89">
        <v>43191</v>
      </c>
      <c r="H1118" s="80"/>
      <c r="I1118" s="80"/>
      <c r="J1118" s="129" t="s">
        <v>4900</v>
      </c>
    </row>
    <row r="1119" spans="1:10" hidden="1">
      <c r="A1119" s="183" t="s">
        <v>1430</v>
      </c>
      <c r="B1119" s="183" t="s">
        <v>351</v>
      </c>
      <c r="C1119" s="183" t="s">
        <v>4786</v>
      </c>
      <c r="D1119" s="183">
        <v>11</v>
      </c>
      <c r="E1119" s="104"/>
      <c r="F1119" s="104"/>
      <c r="G1119" s="89">
        <v>43191</v>
      </c>
      <c r="H1119" s="80"/>
      <c r="I1119" s="80"/>
      <c r="J1119" s="129" t="s">
        <v>4902</v>
      </c>
    </row>
    <row r="1120" spans="1:10" hidden="1">
      <c r="A1120" s="183" t="s">
        <v>1431</v>
      </c>
      <c r="B1120" s="183" t="s">
        <v>351</v>
      </c>
      <c r="C1120" s="183" t="s">
        <v>4789</v>
      </c>
      <c r="D1120" s="183">
        <v>11</v>
      </c>
      <c r="E1120" s="104"/>
      <c r="F1120" s="104"/>
      <c r="G1120" s="89">
        <v>43191</v>
      </c>
      <c r="H1120" s="80"/>
      <c r="I1120" s="80"/>
      <c r="J1120" s="129" t="s">
        <v>4888</v>
      </c>
    </row>
    <row r="1121" spans="1:10" hidden="1">
      <c r="A1121" s="183" t="s">
        <v>1432</v>
      </c>
      <c r="B1121" s="183" t="s">
        <v>351</v>
      </c>
      <c r="C1121" s="183" t="s">
        <v>4789</v>
      </c>
      <c r="D1121" s="183">
        <v>11</v>
      </c>
      <c r="E1121" s="104"/>
      <c r="F1121" s="104"/>
      <c r="G1121" s="89">
        <v>43191</v>
      </c>
      <c r="H1121" s="80"/>
      <c r="I1121" s="80"/>
      <c r="J1121" s="129" t="s">
        <v>4888</v>
      </c>
    </row>
    <row r="1122" spans="1:10" hidden="1">
      <c r="A1122" s="183" t="s">
        <v>1433</v>
      </c>
      <c r="B1122" s="183" t="s">
        <v>4294</v>
      </c>
      <c r="C1122" s="183" t="s">
        <v>4787</v>
      </c>
      <c r="D1122" s="183">
        <v>11</v>
      </c>
      <c r="E1122" s="104"/>
      <c r="F1122" s="104"/>
      <c r="G1122" s="89">
        <v>43191</v>
      </c>
      <c r="H1122" s="80"/>
      <c r="I1122" s="80"/>
      <c r="J1122" s="129" t="s">
        <v>4901</v>
      </c>
    </row>
    <row r="1123" spans="1:10" hidden="1">
      <c r="A1123" s="183" t="s">
        <v>1434</v>
      </c>
      <c r="B1123" s="183" t="s">
        <v>4294</v>
      </c>
      <c r="C1123" s="183" t="s">
        <v>4787</v>
      </c>
      <c r="D1123" s="183">
        <v>11</v>
      </c>
      <c r="E1123" s="104"/>
      <c r="F1123" s="104"/>
      <c r="G1123" s="89">
        <v>43191</v>
      </c>
      <c r="H1123" s="80"/>
      <c r="I1123" s="80"/>
      <c r="J1123" s="129" t="s">
        <v>4901</v>
      </c>
    </row>
    <row r="1124" spans="1:10" hidden="1">
      <c r="A1124" s="183" t="s">
        <v>1435</v>
      </c>
      <c r="B1124" s="183" t="s">
        <v>4294</v>
      </c>
      <c r="C1124" s="183" t="s">
        <v>4787</v>
      </c>
      <c r="D1124" s="183">
        <v>11</v>
      </c>
      <c r="E1124" s="104"/>
      <c r="F1124" s="104"/>
      <c r="G1124" s="89">
        <v>43191</v>
      </c>
      <c r="H1124" s="80"/>
      <c r="I1124" s="80"/>
      <c r="J1124" s="129" t="s">
        <v>4901</v>
      </c>
    </row>
    <row r="1125" spans="1:10" hidden="1">
      <c r="A1125" s="183" t="s">
        <v>1436</v>
      </c>
      <c r="B1125" s="183" t="s">
        <v>4306</v>
      </c>
      <c r="C1125" s="183" t="s">
        <v>4787</v>
      </c>
      <c r="D1125" s="183">
        <v>11</v>
      </c>
      <c r="E1125" s="104"/>
      <c r="F1125" s="104"/>
      <c r="G1125" s="89">
        <v>43191</v>
      </c>
      <c r="H1125" s="80"/>
      <c r="I1125" s="80"/>
      <c r="J1125" s="129" t="s">
        <v>4901</v>
      </c>
    </row>
    <row r="1126" spans="1:10" hidden="1">
      <c r="A1126" s="183" t="s">
        <v>1437</v>
      </c>
      <c r="B1126" s="183" t="s">
        <v>351</v>
      </c>
      <c r="C1126" s="183" t="s">
        <v>4787</v>
      </c>
      <c r="D1126" s="183">
        <v>11</v>
      </c>
      <c r="E1126" s="104"/>
      <c r="F1126" s="104"/>
      <c r="G1126" s="89">
        <v>43191</v>
      </c>
      <c r="H1126" s="80"/>
      <c r="I1126" s="80"/>
      <c r="J1126" s="129" t="s">
        <v>4901</v>
      </c>
    </row>
    <row r="1127" spans="1:10" hidden="1">
      <c r="A1127" s="183" t="s">
        <v>1438</v>
      </c>
      <c r="B1127" s="183" t="s">
        <v>351</v>
      </c>
      <c r="C1127" s="183" t="s">
        <v>4788</v>
      </c>
      <c r="D1127" s="183">
        <v>11</v>
      </c>
      <c r="E1127" s="104"/>
      <c r="F1127" s="104"/>
      <c r="G1127" s="89">
        <v>43191</v>
      </c>
      <c r="H1127" s="80"/>
      <c r="I1127" s="80"/>
      <c r="J1127" s="129" t="s">
        <v>4900</v>
      </c>
    </row>
    <row r="1128" spans="1:10" hidden="1">
      <c r="A1128" s="183" t="s">
        <v>1439</v>
      </c>
      <c r="B1128" s="183" t="s">
        <v>376</v>
      </c>
      <c r="C1128" s="183" t="s">
        <v>450</v>
      </c>
      <c r="D1128" s="183">
        <v>13</v>
      </c>
      <c r="E1128" s="104"/>
      <c r="F1128" s="104"/>
      <c r="G1128" s="89">
        <v>43191</v>
      </c>
      <c r="H1128" s="80"/>
      <c r="I1128" s="80"/>
      <c r="J1128" s="129" t="s">
        <v>4895</v>
      </c>
    </row>
    <row r="1129" spans="1:10" hidden="1">
      <c r="A1129" s="183" t="s">
        <v>1440</v>
      </c>
      <c r="B1129" s="183" t="s">
        <v>376</v>
      </c>
      <c r="C1129" s="183" t="s">
        <v>450</v>
      </c>
      <c r="D1129" s="183">
        <v>13</v>
      </c>
      <c r="E1129" s="104"/>
      <c r="F1129" s="104"/>
      <c r="G1129" s="89">
        <v>43191</v>
      </c>
      <c r="H1129" s="80"/>
      <c r="I1129" s="80"/>
      <c r="J1129" s="129" t="s">
        <v>4895</v>
      </c>
    </row>
    <row r="1130" spans="1:10" hidden="1">
      <c r="A1130" s="183" t="s">
        <v>1441</v>
      </c>
      <c r="B1130" s="183" t="s">
        <v>376</v>
      </c>
      <c r="C1130" s="183" t="s">
        <v>450</v>
      </c>
      <c r="D1130" s="183">
        <v>13</v>
      </c>
      <c r="E1130" s="104"/>
      <c r="F1130" s="104"/>
      <c r="G1130" s="89">
        <v>43191</v>
      </c>
      <c r="H1130" s="80"/>
      <c r="I1130" s="80"/>
      <c r="J1130" s="129" t="s">
        <v>4895</v>
      </c>
    </row>
    <row r="1131" spans="1:10" hidden="1">
      <c r="A1131" s="183" t="s">
        <v>1442</v>
      </c>
      <c r="B1131" s="183" t="s">
        <v>376</v>
      </c>
      <c r="C1131" s="183" t="s">
        <v>450</v>
      </c>
      <c r="D1131" s="183">
        <v>13</v>
      </c>
      <c r="E1131" s="104"/>
      <c r="F1131" s="104"/>
      <c r="G1131" s="89">
        <v>43191</v>
      </c>
      <c r="H1131" s="80"/>
      <c r="I1131" s="80"/>
      <c r="J1131" s="129" t="s">
        <v>4895</v>
      </c>
    </row>
    <row r="1132" spans="1:10" hidden="1">
      <c r="A1132" s="183" t="s">
        <v>1443</v>
      </c>
      <c r="B1132" s="183" t="s">
        <v>376</v>
      </c>
      <c r="C1132" s="183" t="s">
        <v>450</v>
      </c>
      <c r="D1132" s="183">
        <v>13</v>
      </c>
      <c r="E1132" s="104"/>
      <c r="F1132" s="104"/>
      <c r="G1132" s="89">
        <v>43191</v>
      </c>
      <c r="H1132" s="80"/>
      <c r="I1132" s="80"/>
      <c r="J1132" s="129" t="s">
        <v>4895</v>
      </c>
    </row>
    <row r="1133" spans="1:10" hidden="1">
      <c r="A1133" s="183" t="s">
        <v>1444</v>
      </c>
      <c r="B1133" s="183" t="s">
        <v>376</v>
      </c>
      <c r="C1133" s="183" t="s">
        <v>450</v>
      </c>
      <c r="D1133" s="183">
        <v>13</v>
      </c>
      <c r="E1133" s="104"/>
      <c r="F1133" s="104"/>
      <c r="G1133" s="89">
        <v>43191</v>
      </c>
      <c r="H1133" s="80"/>
      <c r="I1133" s="80"/>
      <c r="J1133" s="129" t="s">
        <v>4895</v>
      </c>
    </row>
    <row r="1134" spans="1:10" hidden="1">
      <c r="A1134" s="183" t="s">
        <v>1445</v>
      </c>
      <c r="B1134" s="183" t="s">
        <v>376</v>
      </c>
      <c r="C1134" s="183" t="s">
        <v>450</v>
      </c>
      <c r="D1134" s="183">
        <v>13</v>
      </c>
      <c r="E1134" s="104"/>
      <c r="F1134" s="104"/>
      <c r="G1134" s="89">
        <v>43191</v>
      </c>
      <c r="H1134" s="80"/>
      <c r="I1134" s="80"/>
      <c r="J1134" s="129" t="s">
        <v>4895</v>
      </c>
    </row>
    <row r="1135" spans="1:10" hidden="1">
      <c r="A1135" s="183" t="s">
        <v>1446</v>
      </c>
      <c r="B1135" s="183" t="s">
        <v>376</v>
      </c>
      <c r="C1135" s="183" t="s">
        <v>450</v>
      </c>
      <c r="D1135" s="183">
        <v>13</v>
      </c>
      <c r="E1135" s="104"/>
      <c r="F1135" s="104"/>
      <c r="G1135" s="89">
        <v>43191</v>
      </c>
      <c r="H1135" s="80"/>
      <c r="I1135" s="80"/>
      <c r="J1135" s="129" t="s">
        <v>4895</v>
      </c>
    </row>
    <row r="1136" spans="1:10" hidden="1">
      <c r="A1136" s="183" t="s">
        <v>1447</v>
      </c>
      <c r="B1136" s="183" t="s">
        <v>376</v>
      </c>
      <c r="C1136" s="183" t="s">
        <v>450</v>
      </c>
      <c r="D1136" s="183">
        <v>13</v>
      </c>
      <c r="E1136" s="104"/>
      <c r="F1136" s="104"/>
      <c r="G1136" s="89">
        <v>43191</v>
      </c>
      <c r="H1136" s="80"/>
      <c r="I1136" s="80"/>
      <c r="J1136" s="129" t="s">
        <v>4895</v>
      </c>
    </row>
    <row r="1137" spans="1:10" hidden="1">
      <c r="A1137" s="183" t="s">
        <v>1448</v>
      </c>
      <c r="B1137" s="183" t="s">
        <v>376</v>
      </c>
      <c r="C1137" s="183" t="s">
        <v>450</v>
      </c>
      <c r="D1137" s="183">
        <v>13</v>
      </c>
      <c r="E1137" s="104"/>
      <c r="F1137" s="104"/>
      <c r="G1137" s="89">
        <v>43191</v>
      </c>
      <c r="H1137" s="80"/>
      <c r="I1137" s="80"/>
      <c r="J1137" s="129" t="s">
        <v>4895</v>
      </c>
    </row>
    <row r="1138" spans="1:10" hidden="1">
      <c r="A1138" s="183" t="s">
        <v>1449</v>
      </c>
      <c r="B1138" s="183" t="s">
        <v>376</v>
      </c>
      <c r="C1138" s="183" t="s">
        <v>450</v>
      </c>
      <c r="D1138" s="183">
        <v>13</v>
      </c>
      <c r="E1138" s="104"/>
      <c r="F1138" s="104"/>
      <c r="G1138" s="89">
        <v>43191</v>
      </c>
      <c r="H1138" s="80"/>
      <c r="I1138" s="80"/>
      <c r="J1138" s="129" t="s">
        <v>4895</v>
      </c>
    </row>
    <row r="1139" spans="1:10" hidden="1">
      <c r="A1139" s="183" t="s">
        <v>1450</v>
      </c>
      <c r="B1139" s="183" t="s">
        <v>379</v>
      </c>
      <c r="C1139" s="183" t="s">
        <v>450</v>
      </c>
      <c r="D1139" s="183">
        <v>13</v>
      </c>
      <c r="E1139" s="104"/>
      <c r="F1139" s="104"/>
      <c r="G1139" s="89">
        <v>43191</v>
      </c>
      <c r="H1139" s="80"/>
      <c r="I1139" s="80"/>
      <c r="J1139" s="129" t="s">
        <v>4895</v>
      </c>
    </row>
    <row r="1140" spans="1:10" hidden="1">
      <c r="A1140" s="183" t="s">
        <v>1451</v>
      </c>
      <c r="B1140" s="183" t="s">
        <v>4286</v>
      </c>
      <c r="C1140" s="183" t="s">
        <v>450</v>
      </c>
      <c r="D1140" s="183">
        <v>13</v>
      </c>
      <c r="E1140" s="104"/>
      <c r="F1140" s="104"/>
      <c r="G1140" s="89">
        <v>43191</v>
      </c>
      <c r="H1140" s="80"/>
      <c r="I1140" s="80"/>
      <c r="J1140" s="129" t="s">
        <v>4895</v>
      </c>
    </row>
    <row r="1141" spans="1:10" hidden="1">
      <c r="A1141" s="183" t="s">
        <v>1452</v>
      </c>
      <c r="B1141" s="183" t="s">
        <v>4287</v>
      </c>
      <c r="C1141" s="183" t="s">
        <v>450</v>
      </c>
      <c r="D1141" s="183">
        <v>13</v>
      </c>
      <c r="E1141" s="104"/>
      <c r="F1141" s="104"/>
      <c r="G1141" s="89">
        <v>43191</v>
      </c>
      <c r="H1141" s="80"/>
      <c r="I1141" s="80"/>
      <c r="J1141" s="129" t="s">
        <v>4895</v>
      </c>
    </row>
    <row r="1142" spans="1:10" hidden="1">
      <c r="A1142" s="183" t="s">
        <v>1453</v>
      </c>
      <c r="B1142" s="183" t="s">
        <v>4289</v>
      </c>
      <c r="C1142" s="183" t="s">
        <v>450</v>
      </c>
      <c r="D1142" s="183">
        <v>13</v>
      </c>
      <c r="E1142" s="104"/>
      <c r="F1142" s="104"/>
      <c r="G1142" s="89">
        <v>43191</v>
      </c>
      <c r="H1142" s="80"/>
      <c r="I1142" s="80"/>
      <c r="J1142" s="129" t="s">
        <v>4895</v>
      </c>
    </row>
    <row r="1143" spans="1:10" hidden="1">
      <c r="A1143" s="183" t="s">
        <v>1454</v>
      </c>
      <c r="B1143" s="183" t="s">
        <v>452</v>
      </c>
      <c r="C1143" s="183" t="s">
        <v>450</v>
      </c>
      <c r="D1143" s="183">
        <v>13</v>
      </c>
      <c r="E1143" s="104"/>
      <c r="F1143" s="104"/>
      <c r="G1143" s="89">
        <v>43191</v>
      </c>
      <c r="H1143" s="80"/>
      <c r="I1143" s="80"/>
      <c r="J1143" s="129" t="s">
        <v>4895</v>
      </c>
    </row>
    <row r="1144" spans="1:10" hidden="1">
      <c r="A1144" s="183" t="s">
        <v>1455</v>
      </c>
      <c r="B1144" s="183" t="s">
        <v>4291</v>
      </c>
      <c r="C1144" s="183" t="s">
        <v>450</v>
      </c>
      <c r="D1144" s="183">
        <v>13</v>
      </c>
      <c r="E1144" s="104"/>
      <c r="F1144" s="104"/>
      <c r="G1144" s="89">
        <v>43191</v>
      </c>
      <c r="H1144" s="80"/>
      <c r="I1144" s="80"/>
      <c r="J1144" s="129" t="s">
        <v>4895</v>
      </c>
    </row>
    <row r="1145" spans="1:10" hidden="1">
      <c r="A1145" s="183" t="s">
        <v>1456</v>
      </c>
      <c r="B1145" s="183" t="s">
        <v>4291</v>
      </c>
      <c r="C1145" s="183" t="s">
        <v>450</v>
      </c>
      <c r="D1145" s="183">
        <v>13</v>
      </c>
      <c r="E1145" s="104"/>
      <c r="F1145" s="104"/>
      <c r="G1145" s="89">
        <v>43191</v>
      </c>
      <c r="H1145" s="80"/>
      <c r="I1145" s="80"/>
      <c r="J1145" s="129" t="s">
        <v>4895</v>
      </c>
    </row>
    <row r="1146" spans="1:10" hidden="1">
      <c r="A1146" s="183" t="s">
        <v>1457</v>
      </c>
      <c r="B1146" s="183" t="s">
        <v>4291</v>
      </c>
      <c r="C1146" s="183" t="s">
        <v>450</v>
      </c>
      <c r="D1146" s="183">
        <v>13</v>
      </c>
      <c r="E1146" s="104"/>
      <c r="F1146" s="104"/>
      <c r="G1146" s="89">
        <v>43191</v>
      </c>
      <c r="H1146" s="80"/>
      <c r="I1146" s="80"/>
      <c r="J1146" s="129" t="s">
        <v>4895</v>
      </c>
    </row>
    <row r="1147" spans="1:10" hidden="1">
      <c r="A1147" s="183" t="s">
        <v>1458</v>
      </c>
      <c r="B1147" s="183" t="s">
        <v>4291</v>
      </c>
      <c r="C1147" s="183" t="s">
        <v>450</v>
      </c>
      <c r="D1147" s="183">
        <v>13</v>
      </c>
      <c r="E1147" s="104"/>
      <c r="F1147" s="104"/>
      <c r="G1147" s="89">
        <v>43191</v>
      </c>
      <c r="H1147" s="80"/>
      <c r="I1147" s="80"/>
      <c r="J1147" s="129" t="s">
        <v>4895</v>
      </c>
    </row>
    <row r="1148" spans="1:10" hidden="1">
      <c r="A1148" s="183" t="s">
        <v>1459</v>
      </c>
      <c r="B1148" s="183" t="s">
        <v>4291</v>
      </c>
      <c r="C1148" s="183" t="s">
        <v>450</v>
      </c>
      <c r="D1148" s="183">
        <v>13</v>
      </c>
      <c r="E1148" s="104"/>
      <c r="F1148" s="104"/>
      <c r="G1148" s="89">
        <v>43191</v>
      </c>
      <c r="H1148" s="80"/>
      <c r="I1148" s="80"/>
      <c r="J1148" s="129" t="s">
        <v>4895</v>
      </c>
    </row>
    <row r="1149" spans="1:10" hidden="1">
      <c r="A1149" s="183" t="s">
        <v>1460</v>
      </c>
      <c r="B1149" s="183" t="s">
        <v>381</v>
      </c>
      <c r="C1149" s="183" t="s">
        <v>451</v>
      </c>
      <c r="D1149" s="183" t="s">
        <v>451</v>
      </c>
      <c r="E1149" s="104"/>
      <c r="F1149" s="104"/>
      <c r="G1149" s="89">
        <v>43191</v>
      </c>
      <c r="H1149" s="80"/>
      <c r="I1149" s="80"/>
      <c r="J1149" s="129" t="s">
        <v>4889</v>
      </c>
    </row>
    <row r="1150" spans="1:10" hidden="1">
      <c r="A1150" s="183" t="s">
        <v>1461</v>
      </c>
      <c r="B1150" s="183" t="s">
        <v>382</v>
      </c>
      <c r="C1150" s="183" t="s">
        <v>451</v>
      </c>
      <c r="D1150" s="183" t="s">
        <v>451</v>
      </c>
      <c r="E1150" s="104"/>
      <c r="F1150" s="104"/>
      <c r="G1150" s="89">
        <v>43191</v>
      </c>
      <c r="H1150" s="80"/>
      <c r="I1150" s="80"/>
      <c r="J1150" s="129" t="s">
        <v>4889</v>
      </c>
    </row>
    <row r="1151" spans="1:10" hidden="1">
      <c r="A1151" s="183" t="s">
        <v>1462</v>
      </c>
      <c r="B1151" s="183" t="s">
        <v>382</v>
      </c>
      <c r="C1151" s="183" t="s">
        <v>451</v>
      </c>
      <c r="D1151" s="183" t="s">
        <v>451</v>
      </c>
      <c r="E1151" s="104"/>
      <c r="F1151" s="104"/>
      <c r="G1151" s="89">
        <v>43191</v>
      </c>
      <c r="H1151" s="80"/>
      <c r="I1151" s="80"/>
      <c r="J1151" s="129" t="s">
        <v>4889</v>
      </c>
    </row>
    <row r="1152" spans="1:10" hidden="1">
      <c r="A1152" s="183" t="s">
        <v>1463</v>
      </c>
      <c r="B1152" s="183" t="s">
        <v>382</v>
      </c>
      <c r="C1152" s="183" t="s">
        <v>451</v>
      </c>
      <c r="D1152" s="183" t="s">
        <v>451</v>
      </c>
      <c r="E1152" s="104"/>
      <c r="F1152" s="104"/>
      <c r="G1152" s="89">
        <v>43191</v>
      </c>
      <c r="H1152" s="80"/>
      <c r="I1152" s="80"/>
      <c r="J1152" s="129" t="s">
        <v>4889</v>
      </c>
    </row>
    <row r="1153" spans="1:10" hidden="1">
      <c r="A1153" s="183" t="s">
        <v>1464</v>
      </c>
      <c r="B1153" s="183" t="s">
        <v>4299</v>
      </c>
      <c r="C1153" s="183" t="s">
        <v>451</v>
      </c>
      <c r="D1153" s="183" t="s">
        <v>451</v>
      </c>
      <c r="E1153" s="104"/>
      <c r="F1153" s="104"/>
      <c r="G1153" s="89">
        <v>43191</v>
      </c>
      <c r="H1153" s="80"/>
      <c r="I1153" s="80"/>
      <c r="J1153" s="129" t="s">
        <v>4889</v>
      </c>
    </row>
    <row r="1154" spans="1:10" hidden="1">
      <c r="A1154" s="183" t="s">
        <v>1465</v>
      </c>
      <c r="B1154" s="183" t="s">
        <v>383</v>
      </c>
      <c r="C1154" s="183" t="s">
        <v>451</v>
      </c>
      <c r="D1154" s="183" t="s">
        <v>451</v>
      </c>
      <c r="E1154" s="104"/>
      <c r="F1154" s="104"/>
      <c r="G1154" s="89">
        <v>43191</v>
      </c>
      <c r="H1154" s="80"/>
      <c r="I1154" s="80"/>
      <c r="J1154" s="129" t="s">
        <v>4889</v>
      </c>
    </row>
    <row r="1155" spans="1:10" hidden="1">
      <c r="A1155" s="183" t="s">
        <v>1466</v>
      </c>
      <c r="B1155" s="183" t="s">
        <v>383</v>
      </c>
      <c r="C1155" s="183" t="s">
        <v>451</v>
      </c>
      <c r="D1155" s="183" t="s">
        <v>451</v>
      </c>
      <c r="E1155" s="104"/>
      <c r="F1155" s="104"/>
      <c r="G1155" s="89">
        <v>43191</v>
      </c>
      <c r="H1155" s="80"/>
      <c r="I1155" s="80"/>
      <c r="J1155" s="129" t="s">
        <v>4889</v>
      </c>
    </row>
    <row r="1156" spans="1:10" hidden="1">
      <c r="A1156" s="183" t="s">
        <v>1467</v>
      </c>
      <c r="B1156" s="183" t="s">
        <v>4307</v>
      </c>
      <c r="C1156" s="183" t="s">
        <v>451</v>
      </c>
      <c r="D1156" s="183" t="s">
        <v>451</v>
      </c>
      <c r="E1156" s="104"/>
      <c r="F1156" s="104"/>
      <c r="G1156" s="89">
        <v>43191</v>
      </c>
      <c r="H1156" s="80"/>
      <c r="I1156" s="80"/>
      <c r="J1156" s="129" t="s">
        <v>4889</v>
      </c>
    </row>
    <row r="1157" spans="1:10" hidden="1">
      <c r="A1157" s="183" t="s">
        <v>1468</v>
      </c>
      <c r="B1157" s="183" t="s">
        <v>385</v>
      </c>
      <c r="C1157" s="183" t="s">
        <v>451</v>
      </c>
      <c r="D1157" s="183" t="s">
        <v>451</v>
      </c>
      <c r="E1157" s="104"/>
      <c r="F1157" s="104"/>
      <c r="G1157" s="89">
        <v>43191</v>
      </c>
      <c r="H1157" s="80"/>
      <c r="I1157" s="80"/>
      <c r="J1157" s="129" t="s">
        <v>4889</v>
      </c>
    </row>
    <row r="1158" spans="1:10" hidden="1">
      <c r="A1158" s="183" t="s">
        <v>1469</v>
      </c>
      <c r="B1158" s="183" t="s">
        <v>4308</v>
      </c>
      <c r="C1158" s="183" t="s">
        <v>4786</v>
      </c>
      <c r="D1158" s="183">
        <v>11</v>
      </c>
      <c r="E1158" s="104"/>
      <c r="F1158" s="104"/>
      <c r="G1158" s="89">
        <v>43221</v>
      </c>
      <c r="H1158" s="80"/>
      <c r="I1158" s="80"/>
      <c r="J1158" s="129" t="s">
        <v>4902</v>
      </c>
    </row>
    <row r="1159" spans="1:10" hidden="1">
      <c r="A1159" s="183" t="s">
        <v>1470</v>
      </c>
      <c r="B1159" s="183" t="s">
        <v>4308</v>
      </c>
      <c r="C1159" s="183" t="s">
        <v>4786</v>
      </c>
      <c r="D1159" s="183">
        <v>11</v>
      </c>
      <c r="E1159" s="104"/>
      <c r="F1159" s="104"/>
      <c r="G1159" s="89">
        <v>43221</v>
      </c>
      <c r="H1159" s="80"/>
      <c r="I1159" s="80"/>
      <c r="J1159" s="129" t="s">
        <v>4902</v>
      </c>
    </row>
    <row r="1160" spans="1:10" hidden="1">
      <c r="A1160" s="183" t="s">
        <v>1471</v>
      </c>
      <c r="B1160" s="183" t="s">
        <v>351</v>
      </c>
      <c r="C1160" s="183" t="s">
        <v>4789</v>
      </c>
      <c r="D1160" s="183">
        <v>11</v>
      </c>
      <c r="E1160" s="104"/>
      <c r="F1160" s="104"/>
      <c r="G1160" s="89">
        <v>43221</v>
      </c>
      <c r="H1160" s="80"/>
      <c r="I1160" s="80"/>
      <c r="J1160" s="129" t="s">
        <v>4888</v>
      </c>
    </row>
    <row r="1161" spans="1:10" hidden="1">
      <c r="A1161" s="183" t="s">
        <v>1472</v>
      </c>
      <c r="B1161" s="183" t="s">
        <v>351</v>
      </c>
      <c r="C1161" s="183" t="s">
        <v>4789</v>
      </c>
      <c r="D1161" s="183">
        <v>11</v>
      </c>
      <c r="E1161" s="104"/>
      <c r="F1161" s="104"/>
      <c r="G1161" s="89">
        <v>43221</v>
      </c>
      <c r="H1161" s="80"/>
      <c r="I1161" s="80"/>
      <c r="J1161" s="129" t="s">
        <v>4888</v>
      </c>
    </row>
    <row r="1162" spans="1:10" hidden="1">
      <c r="A1162" s="183" t="s">
        <v>1473</v>
      </c>
      <c r="B1162" s="183" t="s">
        <v>351</v>
      </c>
      <c r="C1162" s="183" t="s">
        <v>4786</v>
      </c>
      <c r="D1162" s="183">
        <v>11</v>
      </c>
      <c r="E1162" s="104"/>
      <c r="F1162" s="104"/>
      <c r="G1162" s="89">
        <v>43221</v>
      </c>
      <c r="H1162" s="80"/>
      <c r="I1162" s="80"/>
      <c r="J1162" s="129" t="s">
        <v>4902</v>
      </c>
    </row>
    <row r="1163" spans="1:10" hidden="1">
      <c r="A1163" s="183" t="s">
        <v>1474</v>
      </c>
      <c r="B1163" s="183" t="s">
        <v>4306</v>
      </c>
      <c r="C1163" s="183" t="s">
        <v>4787</v>
      </c>
      <c r="D1163" s="183">
        <v>11</v>
      </c>
      <c r="E1163" s="104"/>
      <c r="F1163" s="104"/>
      <c r="G1163" s="89">
        <v>43221</v>
      </c>
      <c r="H1163" s="80"/>
      <c r="I1163" s="80"/>
      <c r="J1163" s="129" t="s">
        <v>4901</v>
      </c>
    </row>
    <row r="1164" spans="1:10" hidden="1">
      <c r="A1164" s="183" t="s">
        <v>1475</v>
      </c>
      <c r="B1164" s="183" t="s">
        <v>352</v>
      </c>
      <c r="C1164" s="183" t="s">
        <v>4787</v>
      </c>
      <c r="D1164" s="183">
        <v>11</v>
      </c>
      <c r="E1164" s="104"/>
      <c r="F1164" s="104"/>
      <c r="G1164" s="89">
        <v>43221</v>
      </c>
      <c r="H1164" s="80"/>
      <c r="I1164" s="80"/>
      <c r="J1164" s="129" t="s">
        <v>4901</v>
      </c>
    </row>
    <row r="1165" spans="1:10" hidden="1">
      <c r="A1165" s="183" t="s">
        <v>1476</v>
      </c>
      <c r="B1165" s="183" t="s">
        <v>353</v>
      </c>
      <c r="C1165" s="183" t="s">
        <v>4786</v>
      </c>
      <c r="D1165" s="183">
        <v>11</v>
      </c>
      <c r="E1165" s="104"/>
      <c r="F1165" s="104"/>
      <c r="G1165" s="89">
        <v>43221</v>
      </c>
      <c r="H1165" s="80"/>
      <c r="I1165" s="80"/>
      <c r="J1165" s="129" t="s">
        <v>4902</v>
      </c>
    </row>
    <row r="1166" spans="1:10" hidden="1">
      <c r="A1166" s="183" t="s">
        <v>1477</v>
      </c>
      <c r="B1166" s="183" t="s">
        <v>353</v>
      </c>
      <c r="C1166" s="183" t="s">
        <v>4786</v>
      </c>
      <c r="D1166" s="183">
        <v>11</v>
      </c>
      <c r="E1166" s="104"/>
      <c r="F1166" s="104"/>
      <c r="G1166" s="89">
        <v>43221</v>
      </c>
      <c r="H1166" s="80"/>
      <c r="I1166" s="80"/>
      <c r="J1166" s="129" t="s">
        <v>4902</v>
      </c>
    </row>
    <row r="1167" spans="1:10" hidden="1">
      <c r="A1167" s="183" t="s">
        <v>1478</v>
      </c>
      <c r="B1167" s="183" t="s">
        <v>353</v>
      </c>
      <c r="C1167" s="183" t="s">
        <v>4786</v>
      </c>
      <c r="D1167" s="183">
        <v>11</v>
      </c>
      <c r="E1167" s="104"/>
      <c r="F1167" s="104"/>
      <c r="G1167" s="89">
        <v>43221</v>
      </c>
      <c r="H1167" s="80"/>
      <c r="I1167" s="80"/>
      <c r="J1167" s="129" t="s">
        <v>4902</v>
      </c>
    </row>
    <row r="1168" spans="1:10" hidden="1">
      <c r="A1168" s="183" t="s">
        <v>1479</v>
      </c>
      <c r="B1168" s="183" t="s">
        <v>354</v>
      </c>
      <c r="C1168" s="183" t="s">
        <v>4787</v>
      </c>
      <c r="D1168" s="183">
        <v>11</v>
      </c>
      <c r="E1168" s="104"/>
      <c r="F1168" s="104"/>
      <c r="G1168" s="89">
        <v>43221</v>
      </c>
      <c r="H1168" s="80"/>
      <c r="I1168" s="80"/>
      <c r="J1168" s="129" t="s">
        <v>4901</v>
      </c>
    </row>
    <row r="1169" spans="1:10" hidden="1">
      <c r="A1169" s="183" t="s">
        <v>1480</v>
      </c>
      <c r="B1169" s="183" t="s">
        <v>354</v>
      </c>
      <c r="C1169" s="183" t="s">
        <v>4787</v>
      </c>
      <c r="D1169" s="183">
        <v>11</v>
      </c>
      <c r="E1169" s="104"/>
      <c r="F1169" s="104"/>
      <c r="G1169" s="89">
        <v>43221</v>
      </c>
      <c r="H1169" s="80"/>
      <c r="I1169" s="80"/>
      <c r="J1169" s="129" t="s">
        <v>4901</v>
      </c>
    </row>
    <row r="1170" spans="1:10" hidden="1">
      <c r="A1170" s="183" t="s">
        <v>1481</v>
      </c>
      <c r="B1170" s="183" t="s">
        <v>354</v>
      </c>
      <c r="C1170" s="183" t="s">
        <v>4787</v>
      </c>
      <c r="D1170" s="183">
        <v>11</v>
      </c>
      <c r="E1170" s="104"/>
      <c r="F1170" s="104"/>
      <c r="G1170" s="89">
        <v>43221</v>
      </c>
      <c r="H1170" s="80"/>
      <c r="I1170" s="80"/>
      <c r="J1170" s="129" t="s">
        <v>4901</v>
      </c>
    </row>
    <row r="1171" spans="1:10" hidden="1">
      <c r="A1171" s="183" t="s">
        <v>1482</v>
      </c>
      <c r="B1171" s="183" t="s">
        <v>354</v>
      </c>
      <c r="C1171" s="183" t="s">
        <v>4787</v>
      </c>
      <c r="D1171" s="183">
        <v>11</v>
      </c>
      <c r="E1171" s="104"/>
      <c r="F1171" s="104"/>
      <c r="G1171" s="89">
        <v>43221</v>
      </c>
      <c r="H1171" s="80"/>
      <c r="I1171" s="80"/>
      <c r="J1171" s="129" t="s">
        <v>4901</v>
      </c>
    </row>
    <row r="1172" spans="1:10" hidden="1">
      <c r="A1172" s="183" t="s">
        <v>1483</v>
      </c>
      <c r="B1172" s="183" t="s">
        <v>360</v>
      </c>
      <c r="C1172" s="183" t="s">
        <v>4786</v>
      </c>
      <c r="D1172" s="183">
        <v>11</v>
      </c>
      <c r="E1172" s="104"/>
      <c r="F1172" s="104"/>
      <c r="G1172" s="89">
        <v>43221</v>
      </c>
      <c r="H1172" s="80"/>
      <c r="I1172" s="80"/>
      <c r="J1172" s="129" t="s">
        <v>4902</v>
      </c>
    </row>
    <row r="1173" spans="1:10" hidden="1">
      <c r="A1173" s="183" t="s">
        <v>1484</v>
      </c>
      <c r="B1173" s="183" t="s">
        <v>360</v>
      </c>
      <c r="C1173" s="183" t="s">
        <v>4786</v>
      </c>
      <c r="D1173" s="183">
        <v>11</v>
      </c>
      <c r="E1173" s="104"/>
      <c r="F1173" s="104"/>
      <c r="G1173" s="89">
        <v>43221</v>
      </c>
      <c r="H1173" s="80"/>
      <c r="I1173" s="80"/>
      <c r="J1173" s="129" t="s">
        <v>4902</v>
      </c>
    </row>
    <row r="1174" spans="1:10" hidden="1">
      <c r="A1174" s="183" t="s">
        <v>1485</v>
      </c>
      <c r="B1174" s="183" t="s">
        <v>4309</v>
      </c>
      <c r="C1174" s="183" t="s">
        <v>4788</v>
      </c>
      <c r="D1174" s="183">
        <v>11</v>
      </c>
      <c r="E1174" s="104"/>
      <c r="F1174" s="104"/>
      <c r="G1174" s="89">
        <v>43221</v>
      </c>
      <c r="H1174" s="80"/>
      <c r="I1174" s="80"/>
      <c r="J1174" s="129" t="s">
        <v>4900</v>
      </c>
    </row>
    <row r="1175" spans="1:10" hidden="1">
      <c r="A1175" s="183" t="s">
        <v>1486</v>
      </c>
      <c r="B1175" s="183" t="s">
        <v>362</v>
      </c>
      <c r="C1175" s="183" t="s">
        <v>4786</v>
      </c>
      <c r="D1175" s="183">
        <v>11</v>
      </c>
      <c r="E1175" s="104"/>
      <c r="F1175" s="104"/>
      <c r="G1175" s="89">
        <v>43221</v>
      </c>
      <c r="H1175" s="80"/>
      <c r="I1175" s="80"/>
      <c r="J1175" s="129" t="s">
        <v>4902</v>
      </c>
    </row>
    <row r="1176" spans="1:10" hidden="1">
      <c r="A1176" s="183" t="s">
        <v>1487</v>
      </c>
      <c r="B1176" s="183" t="s">
        <v>351</v>
      </c>
      <c r="C1176" s="183" t="s">
        <v>4786</v>
      </c>
      <c r="D1176" s="183">
        <v>11</v>
      </c>
      <c r="E1176" s="104"/>
      <c r="F1176" s="104"/>
      <c r="G1176" s="89">
        <v>43221</v>
      </c>
      <c r="H1176" s="80"/>
      <c r="I1176" s="80"/>
      <c r="J1176" s="129" t="s">
        <v>4902</v>
      </c>
    </row>
    <row r="1177" spans="1:10" hidden="1">
      <c r="A1177" s="183" t="s">
        <v>1488</v>
      </c>
      <c r="B1177" s="183" t="s">
        <v>351</v>
      </c>
      <c r="C1177" s="183" t="s">
        <v>4786</v>
      </c>
      <c r="D1177" s="183">
        <v>11</v>
      </c>
      <c r="E1177" s="104"/>
      <c r="F1177" s="104"/>
      <c r="G1177" s="89">
        <v>43221</v>
      </c>
      <c r="H1177" s="80"/>
      <c r="I1177" s="80"/>
      <c r="J1177" s="129" t="s">
        <v>4902</v>
      </c>
    </row>
    <row r="1178" spans="1:10" hidden="1">
      <c r="A1178" s="183" t="s">
        <v>1489</v>
      </c>
      <c r="B1178" s="183" t="s">
        <v>351</v>
      </c>
      <c r="C1178" s="183" t="s">
        <v>4786</v>
      </c>
      <c r="D1178" s="183">
        <v>11</v>
      </c>
      <c r="E1178" s="104"/>
      <c r="F1178" s="104"/>
      <c r="G1178" s="89">
        <v>43221</v>
      </c>
      <c r="H1178" s="80"/>
      <c r="I1178" s="80"/>
      <c r="J1178" s="129" t="s">
        <v>4902</v>
      </c>
    </row>
    <row r="1179" spans="1:10" hidden="1">
      <c r="A1179" s="183" t="s">
        <v>1490</v>
      </c>
      <c r="B1179" s="183" t="s">
        <v>4280</v>
      </c>
      <c r="C1179" s="183" t="s">
        <v>4788</v>
      </c>
      <c r="D1179" s="183">
        <v>11</v>
      </c>
      <c r="E1179" s="104"/>
      <c r="F1179" s="104"/>
      <c r="G1179" s="89">
        <v>43221</v>
      </c>
      <c r="H1179" s="80"/>
      <c r="I1179" s="80"/>
      <c r="J1179" s="129" t="s">
        <v>4900</v>
      </c>
    </row>
    <row r="1180" spans="1:10" hidden="1">
      <c r="A1180" s="183" t="s">
        <v>1491</v>
      </c>
      <c r="B1180" s="183" t="s">
        <v>4280</v>
      </c>
      <c r="C1180" s="183" t="s">
        <v>4788</v>
      </c>
      <c r="D1180" s="183">
        <v>11</v>
      </c>
      <c r="E1180" s="104"/>
      <c r="F1180" s="104"/>
      <c r="G1180" s="89">
        <v>43221</v>
      </c>
      <c r="H1180" s="80"/>
      <c r="I1180" s="80"/>
      <c r="J1180" s="129" t="s">
        <v>4900</v>
      </c>
    </row>
    <row r="1181" spans="1:10" hidden="1">
      <c r="A1181" s="183" t="s">
        <v>1492</v>
      </c>
      <c r="B1181" s="183" t="s">
        <v>363</v>
      </c>
      <c r="C1181" s="183" t="s">
        <v>4787</v>
      </c>
      <c r="D1181" s="183">
        <v>11</v>
      </c>
      <c r="E1181" s="104"/>
      <c r="F1181" s="104"/>
      <c r="G1181" s="89">
        <v>43221</v>
      </c>
      <c r="H1181" s="80"/>
      <c r="I1181" s="80"/>
      <c r="J1181" s="129" t="s">
        <v>4901</v>
      </c>
    </row>
    <row r="1182" spans="1:10" hidden="1">
      <c r="A1182" s="183" t="s">
        <v>1493</v>
      </c>
      <c r="B1182" s="183" t="s">
        <v>363</v>
      </c>
      <c r="C1182" s="183" t="s">
        <v>4787</v>
      </c>
      <c r="D1182" s="183">
        <v>11</v>
      </c>
      <c r="E1182" s="104"/>
      <c r="F1182" s="104"/>
      <c r="G1182" s="89">
        <v>43221</v>
      </c>
      <c r="H1182" s="80"/>
      <c r="I1182" s="80"/>
      <c r="J1182" s="129" t="s">
        <v>4901</v>
      </c>
    </row>
    <row r="1183" spans="1:10" hidden="1">
      <c r="A1183" s="183" t="s">
        <v>1494</v>
      </c>
      <c r="B1183" s="183" t="s">
        <v>363</v>
      </c>
      <c r="C1183" s="183" t="s">
        <v>4787</v>
      </c>
      <c r="D1183" s="183">
        <v>11</v>
      </c>
      <c r="E1183" s="104"/>
      <c r="F1183" s="104"/>
      <c r="G1183" s="89">
        <v>43221</v>
      </c>
      <c r="H1183" s="80"/>
      <c r="I1183" s="80"/>
      <c r="J1183" s="129" t="s">
        <v>4901</v>
      </c>
    </row>
    <row r="1184" spans="1:10" hidden="1">
      <c r="A1184" s="183" t="s">
        <v>1495</v>
      </c>
      <c r="B1184" s="183" t="s">
        <v>364</v>
      </c>
      <c r="C1184" s="183" t="s">
        <v>4787</v>
      </c>
      <c r="D1184" s="183">
        <v>11</v>
      </c>
      <c r="E1184" s="104"/>
      <c r="F1184" s="104"/>
      <c r="G1184" s="89">
        <v>43221</v>
      </c>
      <c r="H1184" s="80"/>
      <c r="I1184" s="80"/>
      <c r="J1184" s="129" t="s">
        <v>4901</v>
      </c>
    </row>
    <row r="1185" spans="1:10" hidden="1">
      <c r="A1185" s="183" t="s">
        <v>1496</v>
      </c>
      <c r="B1185" s="183" t="s">
        <v>4310</v>
      </c>
      <c r="C1185" s="183" t="s">
        <v>4787</v>
      </c>
      <c r="D1185" s="183">
        <v>11</v>
      </c>
      <c r="E1185" s="104"/>
      <c r="F1185" s="104"/>
      <c r="G1185" s="89">
        <v>43221</v>
      </c>
      <c r="H1185" s="80"/>
      <c r="I1185" s="80"/>
      <c r="J1185" s="129" t="s">
        <v>4901</v>
      </c>
    </row>
    <row r="1186" spans="1:10" hidden="1">
      <c r="A1186" s="183" t="s">
        <v>1497</v>
      </c>
      <c r="B1186" s="183" t="s">
        <v>4310</v>
      </c>
      <c r="C1186" s="183" t="s">
        <v>4787</v>
      </c>
      <c r="D1186" s="183">
        <v>11</v>
      </c>
      <c r="E1186" s="104"/>
      <c r="F1186" s="104"/>
      <c r="G1186" s="89">
        <v>43221</v>
      </c>
      <c r="H1186" s="80"/>
      <c r="I1186" s="80"/>
      <c r="J1186" s="129" t="s">
        <v>4901</v>
      </c>
    </row>
    <row r="1187" spans="1:10" hidden="1">
      <c r="A1187" s="183" t="s">
        <v>1498</v>
      </c>
      <c r="B1187" s="183" t="s">
        <v>365</v>
      </c>
      <c r="C1187" s="183" t="s">
        <v>4787</v>
      </c>
      <c r="D1187" s="183">
        <v>11</v>
      </c>
      <c r="E1187" s="104"/>
      <c r="F1187" s="104"/>
      <c r="G1187" s="89">
        <v>43221</v>
      </c>
      <c r="H1187" s="80"/>
      <c r="I1187" s="80"/>
      <c r="J1187" s="129" t="s">
        <v>4901</v>
      </c>
    </row>
    <row r="1188" spans="1:10" hidden="1">
      <c r="A1188" s="183" t="s">
        <v>1499</v>
      </c>
      <c r="B1188" s="183" t="s">
        <v>365</v>
      </c>
      <c r="C1188" s="183" t="s">
        <v>4787</v>
      </c>
      <c r="D1188" s="183">
        <v>11</v>
      </c>
      <c r="E1188" s="104"/>
      <c r="F1188" s="104"/>
      <c r="G1188" s="89">
        <v>43221</v>
      </c>
      <c r="H1188" s="80"/>
      <c r="I1188" s="80"/>
      <c r="J1188" s="129" t="s">
        <v>4901</v>
      </c>
    </row>
    <row r="1189" spans="1:10" hidden="1">
      <c r="A1189" s="183" t="s">
        <v>1500</v>
      </c>
      <c r="B1189" s="183" t="s">
        <v>351</v>
      </c>
      <c r="C1189" s="183" t="s">
        <v>4786</v>
      </c>
      <c r="D1189" s="183">
        <v>11</v>
      </c>
      <c r="E1189" s="104"/>
      <c r="F1189" s="104"/>
      <c r="G1189" s="89">
        <v>43221</v>
      </c>
      <c r="H1189" s="80"/>
      <c r="I1189" s="80"/>
      <c r="J1189" s="129" t="s">
        <v>4902</v>
      </c>
    </row>
    <row r="1190" spans="1:10" hidden="1">
      <c r="A1190" s="183" t="s">
        <v>1501</v>
      </c>
      <c r="B1190" s="183" t="s">
        <v>351</v>
      </c>
      <c r="C1190" s="183" t="s">
        <v>4786</v>
      </c>
      <c r="D1190" s="183">
        <v>11</v>
      </c>
      <c r="E1190" s="104"/>
      <c r="F1190" s="104"/>
      <c r="G1190" s="89">
        <v>43221</v>
      </c>
      <c r="H1190" s="80"/>
      <c r="I1190" s="80"/>
      <c r="J1190" s="129" t="s">
        <v>4902</v>
      </c>
    </row>
    <row r="1191" spans="1:10" hidden="1">
      <c r="A1191" s="183" t="s">
        <v>1502</v>
      </c>
      <c r="B1191" s="183" t="s">
        <v>351</v>
      </c>
      <c r="C1191" s="183" t="s">
        <v>4786</v>
      </c>
      <c r="D1191" s="183">
        <v>11</v>
      </c>
      <c r="E1191" s="104"/>
      <c r="F1191" s="104"/>
      <c r="G1191" s="89">
        <v>43221</v>
      </c>
      <c r="H1191" s="80"/>
      <c r="I1191" s="80"/>
      <c r="J1191" s="129" t="s">
        <v>4902</v>
      </c>
    </row>
    <row r="1192" spans="1:10" hidden="1">
      <c r="A1192" s="183" t="s">
        <v>1503</v>
      </c>
      <c r="B1192" s="183" t="s">
        <v>351</v>
      </c>
      <c r="C1192" s="183" t="s">
        <v>4786</v>
      </c>
      <c r="D1192" s="183">
        <v>11</v>
      </c>
      <c r="E1192" s="104"/>
      <c r="F1192" s="104"/>
      <c r="G1192" s="89">
        <v>43221</v>
      </c>
      <c r="H1192" s="80"/>
      <c r="I1192" s="80"/>
      <c r="J1192" s="129" t="s">
        <v>4902</v>
      </c>
    </row>
    <row r="1193" spans="1:10" hidden="1">
      <c r="A1193" s="183" t="s">
        <v>1504</v>
      </c>
      <c r="B1193" s="183" t="s">
        <v>351</v>
      </c>
      <c r="C1193" s="183" t="s">
        <v>4786</v>
      </c>
      <c r="D1193" s="183">
        <v>11</v>
      </c>
      <c r="E1193" s="104"/>
      <c r="F1193" s="104"/>
      <c r="G1193" s="89">
        <v>43221</v>
      </c>
      <c r="H1193" s="80"/>
      <c r="I1193" s="80"/>
      <c r="J1193" s="129" t="s">
        <v>4902</v>
      </c>
    </row>
    <row r="1194" spans="1:10" hidden="1">
      <c r="A1194" s="183" t="s">
        <v>1505</v>
      </c>
      <c r="B1194" s="183" t="s">
        <v>367</v>
      </c>
      <c r="C1194" s="183" t="s">
        <v>4787</v>
      </c>
      <c r="D1194" s="183">
        <v>11</v>
      </c>
      <c r="E1194" s="104"/>
      <c r="F1194" s="104"/>
      <c r="G1194" s="89">
        <v>43221</v>
      </c>
      <c r="H1194" s="80"/>
      <c r="I1194" s="80"/>
      <c r="J1194" s="129" t="s">
        <v>4901</v>
      </c>
    </row>
    <row r="1195" spans="1:10" hidden="1">
      <c r="A1195" s="183" t="s">
        <v>1506</v>
      </c>
      <c r="B1195" s="183" t="s">
        <v>367</v>
      </c>
      <c r="C1195" s="183" t="s">
        <v>4787</v>
      </c>
      <c r="D1195" s="183">
        <v>11</v>
      </c>
      <c r="E1195" s="104"/>
      <c r="F1195" s="104"/>
      <c r="G1195" s="89">
        <v>43221</v>
      </c>
      <c r="H1195" s="80"/>
      <c r="I1195" s="80"/>
      <c r="J1195" s="129" t="s">
        <v>4901</v>
      </c>
    </row>
    <row r="1196" spans="1:10" hidden="1">
      <c r="A1196" s="183" t="s">
        <v>1507</v>
      </c>
      <c r="B1196" s="183" t="s">
        <v>367</v>
      </c>
      <c r="C1196" s="183" t="s">
        <v>4787</v>
      </c>
      <c r="D1196" s="183">
        <v>11</v>
      </c>
      <c r="E1196" s="104"/>
      <c r="F1196" s="104"/>
      <c r="G1196" s="89">
        <v>43221</v>
      </c>
      <c r="H1196" s="80"/>
      <c r="I1196" s="80"/>
      <c r="J1196" s="129" t="s">
        <v>4901</v>
      </c>
    </row>
    <row r="1197" spans="1:10" hidden="1">
      <c r="A1197" s="183" t="s">
        <v>1508</v>
      </c>
      <c r="B1197" s="183" t="s">
        <v>367</v>
      </c>
      <c r="C1197" s="183" t="s">
        <v>4787</v>
      </c>
      <c r="D1197" s="183">
        <v>11</v>
      </c>
      <c r="E1197" s="104"/>
      <c r="F1197" s="104"/>
      <c r="G1197" s="89">
        <v>43221</v>
      </c>
      <c r="H1197" s="80"/>
      <c r="I1197" s="80"/>
      <c r="J1197" s="129" t="s">
        <v>4901</v>
      </c>
    </row>
    <row r="1198" spans="1:10" hidden="1">
      <c r="A1198" s="183" t="s">
        <v>1509</v>
      </c>
      <c r="B1198" s="183" t="s">
        <v>367</v>
      </c>
      <c r="C1198" s="183" t="s">
        <v>4787</v>
      </c>
      <c r="D1198" s="183">
        <v>11</v>
      </c>
      <c r="E1198" s="104"/>
      <c r="F1198" s="104"/>
      <c r="G1198" s="89">
        <v>43221</v>
      </c>
      <c r="H1198" s="80"/>
      <c r="I1198" s="80"/>
      <c r="J1198" s="129" t="s">
        <v>4901</v>
      </c>
    </row>
    <row r="1199" spans="1:10" hidden="1">
      <c r="A1199" s="183" t="s">
        <v>1510</v>
      </c>
      <c r="B1199" s="183" t="s">
        <v>367</v>
      </c>
      <c r="C1199" s="183" t="s">
        <v>4787</v>
      </c>
      <c r="D1199" s="183">
        <v>11</v>
      </c>
      <c r="E1199" s="104"/>
      <c r="F1199" s="104"/>
      <c r="G1199" s="89">
        <v>43221</v>
      </c>
      <c r="H1199" s="80"/>
      <c r="I1199" s="80"/>
      <c r="J1199" s="129" t="s">
        <v>4901</v>
      </c>
    </row>
    <row r="1200" spans="1:10" hidden="1">
      <c r="A1200" s="183" t="s">
        <v>1511</v>
      </c>
      <c r="B1200" s="183" t="s">
        <v>367</v>
      </c>
      <c r="C1200" s="183" t="s">
        <v>4787</v>
      </c>
      <c r="D1200" s="183">
        <v>11</v>
      </c>
      <c r="E1200" s="104"/>
      <c r="F1200" s="104"/>
      <c r="G1200" s="89">
        <v>43221</v>
      </c>
      <c r="H1200" s="80"/>
      <c r="I1200" s="80"/>
      <c r="J1200" s="129" t="s">
        <v>4901</v>
      </c>
    </row>
    <row r="1201" spans="1:10" hidden="1">
      <c r="A1201" s="183" t="s">
        <v>1512</v>
      </c>
      <c r="B1201" s="183" t="s">
        <v>351</v>
      </c>
      <c r="C1201" s="183" t="s">
        <v>4786</v>
      </c>
      <c r="D1201" s="183">
        <v>11</v>
      </c>
      <c r="E1201" s="104"/>
      <c r="F1201" s="104"/>
      <c r="G1201" s="89">
        <v>43221</v>
      </c>
      <c r="H1201" s="80"/>
      <c r="I1201" s="80"/>
      <c r="J1201" s="129" t="s">
        <v>4902</v>
      </c>
    </row>
    <row r="1202" spans="1:10" hidden="1">
      <c r="A1202" s="183" t="s">
        <v>1513</v>
      </c>
      <c r="B1202" s="183" t="s">
        <v>368</v>
      </c>
      <c r="C1202" s="183" t="s">
        <v>4789</v>
      </c>
      <c r="D1202" s="183">
        <v>11</v>
      </c>
      <c r="E1202" s="104"/>
      <c r="F1202" s="104"/>
      <c r="G1202" s="89">
        <v>43221</v>
      </c>
      <c r="H1202" s="80"/>
      <c r="I1202" s="80"/>
      <c r="J1202" s="129" t="s">
        <v>4888</v>
      </c>
    </row>
    <row r="1203" spans="1:10" hidden="1">
      <c r="A1203" s="183" t="s">
        <v>1514</v>
      </c>
      <c r="B1203" s="183" t="s">
        <v>369</v>
      </c>
      <c r="C1203" s="183" t="s">
        <v>4789</v>
      </c>
      <c r="D1203" s="183">
        <v>11</v>
      </c>
      <c r="E1203" s="104"/>
      <c r="F1203" s="104"/>
      <c r="G1203" s="89">
        <v>43221</v>
      </c>
      <c r="H1203" s="80"/>
      <c r="I1203" s="80"/>
      <c r="J1203" s="129" t="s">
        <v>4888</v>
      </c>
    </row>
    <row r="1204" spans="1:10" hidden="1">
      <c r="A1204" s="183" t="s">
        <v>1515</v>
      </c>
      <c r="B1204" s="183" t="s">
        <v>369</v>
      </c>
      <c r="C1204" s="183" t="s">
        <v>4789</v>
      </c>
      <c r="D1204" s="183">
        <v>11</v>
      </c>
      <c r="E1204" s="104"/>
      <c r="F1204" s="104"/>
      <c r="G1204" s="89">
        <v>43221</v>
      </c>
      <c r="H1204" s="80"/>
      <c r="I1204" s="80"/>
      <c r="J1204" s="129" t="s">
        <v>4888</v>
      </c>
    </row>
    <row r="1205" spans="1:10" hidden="1">
      <c r="A1205" s="183" t="s">
        <v>1516</v>
      </c>
      <c r="B1205" s="183" t="s">
        <v>4283</v>
      </c>
      <c r="C1205" s="183" t="s">
        <v>4787</v>
      </c>
      <c r="D1205" s="183">
        <v>11</v>
      </c>
      <c r="E1205" s="104"/>
      <c r="F1205" s="104"/>
      <c r="G1205" s="89">
        <v>43221</v>
      </c>
      <c r="H1205" s="80"/>
      <c r="I1205" s="80"/>
      <c r="J1205" s="129" t="s">
        <v>4901</v>
      </c>
    </row>
    <row r="1206" spans="1:10" hidden="1">
      <c r="A1206" s="183" t="s">
        <v>1517</v>
      </c>
      <c r="B1206" s="183" t="s">
        <v>369</v>
      </c>
      <c r="C1206" s="183" t="s">
        <v>4789</v>
      </c>
      <c r="D1206" s="183">
        <v>11</v>
      </c>
      <c r="E1206" s="104"/>
      <c r="F1206" s="104"/>
      <c r="G1206" s="89">
        <v>43221</v>
      </c>
      <c r="H1206" s="80"/>
      <c r="I1206" s="80"/>
      <c r="J1206" s="129" t="s">
        <v>4888</v>
      </c>
    </row>
    <row r="1207" spans="1:10" hidden="1">
      <c r="A1207" s="183" t="s">
        <v>1518</v>
      </c>
      <c r="B1207" s="183" t="s">
        <v>4284</v>
      </c>
      <c r="C1207" s="183" t="s">
        <v>4789</v>
      </c>
      <c r="D1207" s="183">
        <v>11</v>
      </c>
      <c r="E1207" s="104"/>
      <c r="F1207" s="104"/>
      <c r="G1207" s="89">
        <v>43221</v>
      </c>
      <c r="H1207" s="80"/>
      <c r="I1207" s="80"/>
      <c r="J1207" s="129" t="s">
        <v>4888</v>
      </c>
    </row>
    <row r="1208" spans="1:10" hidden="1">
      <c r="A1208" s="183" t="s">
        <v>1519</v>
      </c>
      <c r="B1208" s="183" t="s">
        <v>4284</v>
      </c>
      <c r="C1208" s="183" t="s">
        <v>4789</v>
      </c>
      <c r="D1208" s="183">
        <v>11</v>
      </c>
      <c r="E1208" s="104"/>
      <c r="F1208" s="104"/>
      <c r="G1208" s="89">
        <v>43221</v>
      </c>
      <c r="H1208" s="80"/>
      <c r="I1208" s="80"/>
      <c r="J1208" s="129" t="s">
        <v>4888</v>
      </c>
    </row>
    <row r="1209" spans="1:10" hidden="1">
      <c r="A1209" s="183" t="s">
        <v>1520</v>
      </c>
      <c r="B1209" s="183" t="s">
        <v>4275</v>
      </c>
      <c r="C1209" s="183" t="s">
        <v>4787</v>
      </c>
      <c r="D1209" s="183">
        <v>11</v>
      </c>
      <c r="E1209" s="104"/>
      <c r="F1209" s="104"/>
      <c r="G1209" s="89">
        <v>43221</v>
      </c>
      <c r="H1209" s="80"/>
      <c r="I1209" s="80"/>
      <c r="J1209" s="129" t="s">
        <v>4901</v>
      </c>
    </row>
    <row r="1210" spans="1:10" hidden="1">
      <c r="A1210" s="183" t="s">
        <v>1521</v>
      </c>
      <c r="B1210" s="183" t="s">
        <v>4275</v>
      </c>
      <c r="C1210" s="183" t="s">
        <v>4787</v>
      </c>
      <c r="D1210" s="183">
        <v>11</v>
      </c>
      <c r="E1210" s="104"/>
      <c r="F1210" s="104"/>
      <c r="G1210" s="89">
        <v>43221</v>
      </c>
      <c r="H1210" s="80"/>
      <c r="I1210" s="80"/>
      <c r="J1210" s="129" t="s">
        <v>4901</v>
      </c>
    </row>
    <row r="1211" spans="1:10" hidden="1">
      <c r="A1211" s="183" t="s">
        <v>1522</v>
      </c>
      <c r="B1211" s="183" t="s">
        <v>4275</v>
      </c>
      <c r="C1211" s="183" t="s">
        <v>4787</v>
      </c>
      <c r="D1211" s="183">
        <v>11</v>
      </c>
      <c r="E1211" s="104"/>
      <c r="F1211" s="104"/>
      <c r="G1211" s="89">
        <v>43221</v>
      </c>
      <c r="H1211" s="80"/>
      <c r="I1211" s="80"/>
      <c r="J1211" s="129" t="s">
        <v>4901</v>
      </c>
    </row>
    <row r="1212" spans="1:10" hidden="1">
      <c r="A1212" s="183" t="s">
        <v>1523</v>
      </c>
      <c r="B1212" s="183" t="s">
        <v>351</v>
      </c>
      <c r="C1212" s="183" t="s">
        <v>4786</v>
      </c>
      <c r="D1212" s="183">
        <v>11</v>
      </c>
      <c r="E1212" s="104"/>
      <c r="F1212" s="104"/>
      <c r="G1212" s="89">
        <v>43221</v>
      </c>
      <c r="H1212" s="80"/>
      <c r="I1212" s="80"/>
      <c r="J1212" s="129" t="s">
        <v>4902</v>
      </c>
    </row>
    <row r="1213" spans="1:10" hidden="1">
      <c r="A1213" s="183" t="s">
        <v>1524</v>
      </c>
      <c r="B1213" s="183" t="s">
        <v>351</v>
      </c>
      <c r="C1213" s="183" t="s">
        <v>4786</v>
      </c>
      <c r="D1213" s="183">
        <v>11</v>
      </c>
      <c r="E1213" s="104"/>
      <c r="F1213" s="104"/>
      <c r="G1213" s="89">
        <v>43221</v>
      </c>
      <c r="H1213" s="80"/>
      <c r="I1213" s="80"/>
      <c r="J1213" s="129" t="s">
        <v>4902</v>
      </c>
    </row>
    <row r="1214" spans="1:10" hidden="1">
      <c r="A1214" s="183" t="s">
        <v>1525</v>
      </c>
      <c r="B1214" s="183" t="s">
        <v>351</v>
      </c>
      <c r="C1214" s="183" t="s">
        <v>4787</v>
      </c>
      <c r="D1214" s="183">
        <v>11</v>
      </c>
      <c r="E1214" s="104"/>
      <c r="F1214" s="104"/>
      <c r="G1214" s="89">
        <v>43221</v>
      </c>
      <c r="H1214" s="80"/>
      <c r="I1214" s="80"/>
      <c r="J1214" s="129" t="s">
        <v>4900</v>
      </c>
    </row>
    <row r="1215" spans="1:10" hidden="1">
      <c r="A1215" s="183" t="s">
        <v>1526</v>
      </c>
      <c r="B1215" s="183" t="s">
        <v>351</v>
      </c>
      <c r="C1215" s="183" t="s">
        <v>4786</v>
      </c>
      <c r="D1215" s="183">
        <v>11</v>
      </c>
      <c r="E1215" s="104"/>
      <c r="F1215" s="104"/>
      <c r="G1215" s="89">
        <v>43221</v>
      </c>
      <c r="H1215" s="80"/>
      <c r="I1215" s="80"/>
      <c r="J1215" s="129" t="s">
        <v>4902</v>
      </c>
    </row>
    <row r="1216" spans="1:10" hidden="1">
      <c r="A1216" s="183" t="s">
        <v>1527</v>
      </c>
      <c r="B1216" s="183" t="s">
        <v>351</v>
      </c>
      <c r="C1216" s="183" t="s">
        <v>4786</v>
      </c>
      <c r="D1216" s="183">
        <v>11</v>
      </c>
      <c r="E1216" s="104"/>
      <c r="F1216" s="104"/>
      <c r="G1216" s="89">
        <v>43221</v>
      </c>
      <c r="H1216" s="80"/>
      <c r="I1216" s="80"/>
      <c r="J1216" s="129" t="s">
        <v>4902</v>
      </c>
    </row>
    <row r="1217" spans="1:10" hidden="1">
      <c r="A1217" s="183" t="s">
        <v>1528</v>
      </c>
      <c r="B1217" s="183" t="s">
        <v>351</v>
      </c>
      <c r="C1217" s="183" t="s">
        <v>4787</v>
      </c>
      <c r="D1217" s="183">
        <v>11</v>
      </c>
      <c r="E1217" s="104"/>
      <c r="F1217" s="104"/>
      <c r="G1217" s="89">
        <v>43221</v>
      </c>
      <c r="H1217" s="80"/>
      <c r="I1217" s="80"/>
      <c r="J1217" s="129" t="s">
        <v>4901</v>
      </c>
    </row>
    <row r="1218" spans="1:10" hidden="1">
      <c r="A1218" s="183" t="s">
        <v>1529</v>
      </c>
      <c r="B1218" s="183" t="s">
        <v>351</v>
      </c>
      <c r="C1218" s="183" t="s">
        <v>4786</v>
      </c>
      <c r="D1218" s="183">
        <v>11</v>
      </c>
      <c r="E1218" s="104"/>
      <c r="F1218" s="104"/>
      <c r="G1218" s="89">
        <v>43221</v>
      </c>
      <c r="H1218" s="80"/>
      <c r="I1218" s="80"/>
      <c r="J1218" s="129" t="s">
        <v>4902</v>
      </c>
    </row>
    <row r="1219" spans="1:10" hidden="1">
      <c r="A1219" s="183" t="s">
        <v>1530</v>
      </c>
      <c r="B1219" s="183" t="s">
        <v>351</v>
      </c>
      <c r="C1219" s="183" t="s">
        <v>4788</v>
      </c>
      <c r="D1219" s="183">
        <v>11</v>
      </c>
      <c r="E1219" s="104"/>
      <c r="F1219" s="104"/>
      <c r="G1219" s="89">
        <v>43221</v>
      </c>
      <c r="H1219" s="80"/>
      <c r="I1219" s="80"/>
      <c r="J1219" s="129" t="s">
        <v>4900</v>
      </c>
    </row>
    <row r="1220" spans="1:10" hidden="1">
      <c r="A1220" s="183" t="s">
        <v>1531</v>
      </c>
      <c r="B1220" s="183" t="s">
        <v>351</v>
      </c>
      <c r="C1220" s="183" t="s">
        <v>4788</v>
      </c>
      <c r="D1220" s="183">
        <v>11</v>
      </c>
      <c r="E1220" s="104"/>
      <c r="F1220" s="104"/>
      <c r="G1220" s="89">
        <v>43221</v>
      </c>
      <c r="H1220" s="80"/>
      <c r="I1220" s="80"/>
      <c r="J1220" s="129" t="s">
        <v>4900</v>
      </c>
    </row>
    <row r="1221" spans="1:10" hidden="1">
      <c r="A1221" s="183" t="s">
        <v>1532</v>
      </c>
      <c r="B1221" s="183" t="s">
        <v>351</v>
      </c>
      <c r="C1221" s="183" t="s">
        <v>4786</v>
      </c>
      <c r="D1221" s="183">
        <v>11</v>
      </c>
      <c r="E1221" s="104"/>
      <c r="F1221" s="104"/>
      <c r="G1221" s="89">
        <v>43221</v>
      </c>
      <c r="H1221" s="80"/>
      <c r="I1221" s="80"/>
      <c r="J1221" s="129" t="s">
        <v>4902</v>
      </c>
    </row>
    <row r="1222" spans="1:10" hidden="1">
      <c r="A1222" s="183" t="s">
        <v>1533</v>
      </c>
      <c r="B1222" s="183" t="s">
        <v>351</v>
      </c>
      <c r="C1222" s="183" t="s">
        <v>4788</v>
      </c>
      <c r="D1222" s="183">
        <v>11</v>
      </c>
      <c r="E1222" s="104"/>
      <c r="F1222" s="104"/>
      <c r="G1222" s="89">
        <v>43221</v>
      </c>
      <c r="H1222" s="80"/>
      <c r="I1222" s="80"/>
      <c r="J1222" s="129" t="s">
        <v>4900</v>
      </c>
    </row>
    <row r="1223" spans="1:10" hidden="1">
      <c r="A1223" s="183" t="s">
        <v>1534</v>
      </c>
      <c r="B1223" s="183" t="s">
        <v>351</v>
      </c>
      <c r="C1223" s="183" t="s">
        <v>4789</v>
      </c>
      <c r="D1223" s="183">
        <v>11</v>
      </c>
      <c r="E1223" s="104"/>
      <c r="F1223" s="104"/>
      <c r="G1223" s="89">
        <v>43221</v>
      </c>
      <c r="H1223" s="80"/>
      <c r="I1223" s="80"/>
      <c r="J1223" s="129" t="s">
        <v>4888</v>
      </c>
    </row>
    <row r="1224" spans="1:10" hidden="1">
      <c r="A1224" s="183" t="s">
        <v>1535</v>
      </c>
      <c r="B1224" s="183" t="s">
        <v>351</v>
      </c>
      <c r="C1224" s="183" t="s">
        <v>4788</v>
      </c>
      <c r="D1224" s="183">
        <v>11</v>
      </c>
      <c r="E1224" s="104"/>
      <c r="F1224" s="104"/>
      <c r="G1224" s="89">
        <v>43221</v>
      </c>
      <c r="H1224" s="80"/>
      <c r="I1224" s="80"/>
      <c r="J1224" s="129" t="s">
        <v>4900</v>
      </c>
    </row>
    <row r="1225" spans="1:10" hidden="1">
      <c r="A1225" s="183" t="s">
        <v>1536</v>
      </c>
      <c r="B1225" s="183" t="s">
        <v>351</v>
      </c>
      <c r="C1225" s="183" t="s">
        <v>4788</v>
      </c>
      <c r="D1225" s="183">
        <v>11</v>
      </c>
      <c r="E1225" s="104"/>
      <c r="F1225" s="104"/>
      <c r="G1225" s="89">
        <v>43221</v>
      </c>
      <c r="H1225" s="80"/>
      <c r="I1225" s="80"/>
      <c r="J1225" s="129" t="s">
        <v>4900</v>
      </c>
    </row>
    <row r="1226" spans="1:10" hidden="1">
      <c r="A1226" s="183" t="s">
        <v>1537</v>
      </c>
      <c r="B1226" s="183" t="s">
        <v>351</v>
      </c>
      <c r="C1226" s="183" t="s">
        <v>4789</v>
      </c>
      <c r="D1226" s="183">
        <v>11</v>
      </c>
      <c r="E1226" s="104"/>
      <c r="F1226" s="104"/>
      <c r="G1226" s="89">
        <v>43221</v>
      </c>
      <c r="H1226" s="80"/>
      <c r="I1226" s="80"/>
      <c r="J1226" s="129" t="s">
        <v>4888</v>
      </c>
    </row>
    <row r="1227" spans="1:10" hidden="1">
      <c r="A1227" s="183" t="s">
        <v>1538</v>
      </c>
      <c r="B1227" s="183" t="s">
        <v>351</v>
      </c>
      <c r="C1227" s="183" t="s">
        <v>4787</v>
      </c>
      <c r="D1227" s="183">
        <v>11</v>
      </c>
      <c r="E1227" s="104"/>
      <c r="F1227" s="104"/>
      <c r="G1227" s="89">
        <v>43221</v>
      </c>
      <c r="H1227" s="80"/>
      <c r="I1227" s="80"/>
      <c r="J1227" s="129" t="s">
        <v>4901</v>
      </c>
    </row>
    <row r="1228" spans="1:10" hidden="1">
      <c r="A1228" s="183" t="s">
        <v>1539</v>
      </c>
      <c r="B1228" s="183" t="s">
        <v>351</v>
      </c>
      <c r="C1228" s="183" t="s">
        <v>4786</v>
      </c>
      <c r="D1228" s="183">
        <v>11</v>
      </c>
      <c r="E1228" s="104"/>
      <c r="F1228" s="104"/>
      <c r="G1228" s="89">
        <v>43221</v>
      </c>
      <c r="H1228" s="80"/>
      <c r="I1228" s="80"/>
      <c r="J1228" s="129" t="s">
        <v>4902</v>
      </c>
    </row>
    <row r="1229" spans="1:10" hidden="1">
      <c r="A1229" s="183" t="s">
        <v>1540</v>
      </c>
      <c r="B1229" s="183" t="s">
        <v>351</v>
      </c>
      <c r="C1229" s="183" t="s">
        <v>4789</v>
      </c>
      <c r="D1229" s="183">
        <v>11</v>
      </c>
      <c r="E1229" s="104"/>
      <c r="F1229" s="104"/>
      <c r="G1229" s="89">
        <v>43221</v>
      </c>
      <c r="H1229" s="80"/>
      <c r="I1229" s="80"/>
      <c r="J1229" s="129" t="s">
        <v>4888</v>
      </c>
    </row>
    <row r="1230" spans="1:10" hidden="1">
      <c r="A1230" s="183" t="s">
        <v>1541</v>
      </c>
      <c r="B1230" s="183" t="s">
        <v>351</v>
      </c>
      <c r="C1230" s="183" t="s">
        <v>4789</v>
      </c>
      <c r="D1230" s="183">
        <v>11</v>
      </c>
      <c r="E1230" s="104"/>
      <c r="F1230" s="104"/>
      <c r="G1230" s="89">
        <v>43221</v>
      </c>
      <c r="H1230" s="80"/>
      <c r="I1230" s="80"/>
      <c r="J1230" s="129" t="s">
        <v>4888</v>
      </c>
    </row>
    <row r="1231" spans="1:10" hidden="1">
      <c r="A1231" s="183" t="s">
        <v>1542</v>
      </c>
      <c r="B1231" s="183" t="s">
        <v>351</v>
      </c>
      <c r="C1231" s="183" t="s">
        <v>4789</v>
      </c>
      <c r="D1231" s="183">
        <v>11</v>
      </c>
      <c r="E1231" s="104"/>
      <c r="F1231" s="104"/>
      <c r="G1231" s="89">
        <v>43221</v>
      </c>
      <c r="H1231" s="80"/>
      <c r="I1231" s="80"/>
      <c r="J1231" s="129" t="s">
        <v>4888</v>
      </c>
    </row>
    <row r="1232" spans="1:10" hidden="1">
      <c r="A1232" s="183" t="s">
        <v>1543</v>
      </c>
      <c r="B1232" s="183" t="s">
        <v>351</v>
      </c>
      <c r="C1232" s="183" t="s">
        <v>4788</v>
      </c>
      <c r="D1232" s="183">
        <v>11</v>
      </c>
      <c r="E1232" s="104"/>
      <c r="F1232" s="104"/>
      <c r="G1232" s="89">
        <v>43221</v>
      </c>
      <c r="H1232" s="80"/>
      <c r="I1232" s="80"/>
      <c r="J1232" s="129" t="s">
        <v>4900</v>
      </c>
    </row>
    <row r="1233" spans="1:10" hidden="1">
      <c r="A1233" s="183" t="s">
        <v>1544</v>
      </c>
      <c r="B1233" s="183" t="s">
        <v>351</v>
      </c>
      <c r="C1233" s="183" t="s">
        <v>4788</v>
      </c>
      <c r="D1233" s="183">
        <v>11</v>
      </c>
      <c r="E1233" s="104"/>
      <c r="F1233" s="104"/>
      <c r="G1233" s="89">
        <v>43221</v>
      </c>
      <c r="H1233" s="80"/>
      <c r="I1233" s="80"/>
      <c r="J1233" s="129" t="s">
        <v>4900</v>
      </c>
    </row>
    <row r="1234" spans="1:10" hidden="1">
      <c r="A1234" s="183" t="s">
        <v>1545</v>
      </c>
      <c r="B1234" s="183" t="s">
        <v>351</v>
      </c>
      <c r="C1234" s="183" t="s">
        <v>4787</v>
      </c>
      <c r="D1234" s="183">
        <v>11</v>
      </c>
      <c r="E1234" s="104"/>
      <c r="F1234" s="104"/>
      <c r="G1234" s="89">
        <v>43221</v>
      </c>
      <c r="H1234" s="80"/>
      <c r="I1234" s="80"/>
      <c r="J1234" s="129" t="s">
        <v>4901</v>
      </c>
    </row>
    <row r="1235" spans="1:10" hidden="1">
      <c r="A1235" s="183" t="s">
        <v>1546</v>
      </c>
      <c r="B1235" s="183" t="s">
        <v>351</v>
      </c>
      <c r="C1235" s="183" t="s">
        <v>4789</v>
      </c>
      <c r="D1235" s="183">
        <v>11</v>
      </c>
      <c r="E1235" s="104"/>
      <c r="F1235" s="104"/>
      <c r="G1235" s="89">
        <v>43221</v>
      </c>
      <c r="H1235" s="80"/>
      <c r="I1235" s="80"/>
      <c r="J1235" s="129" t="s">
        <v>4888</v>
      </c>
    </row>
    <row r="1236" spans="1:10" hidden="1">
      <c r="A1236" s="183" t="s">
        <v>1547</v>
      </c>
      <c r="B1236" s="183" t="s">
        <v>351</v>
      </c>
      <c r="C1236" s="183" t="s">
        <v>4789</v>
      </c>
      <c r="D1236" s="183">
        <v>11</v>
      </c>
      <c r="E1236" s="104"/>
      <c r="F1236" s="104"/>
      <c r="G1236" s="89">
        <v>43221</v>
      </c>
      <c r="H1236" s="80"/>
      <c r="I1236" s="80"/>
      <c r="J1236" s="129" t="s">
        <v>4888</v>
      </c>
    </row>
    <row r="1237" spans="1:10" hidden="1">
      <c r="A1237" s="183" t="s">
        <v>1548</v>
      </c>
      <c r="B1237" s="183" t="s">
        <v>351</v>
      </c>
      <c r="C1237" s="183" t="s">
        <v>4786</v>
      </c>
      <c r="D1237" s="183">
        <v>11</v>
      </c>
      <c r="E1237" s="104"/>
      <c r="F1237" s="104"/>
      <c r="G1237" s="89">
        <v>43221</v>
      </c>
      <c r="H1237" s="80"/>
      <c r="I1237" s="80"/>
      <c r="J1237" s="129" t="s">
        <v>4902</v>
      </c>
    </row>
    <row r="1238" spans="1:10" hidden="1">
      <c r="A1238" s="183" t="s">
        <v>1549</v>
      </c>
      <c r="B1238" s="183" t="s">
        <v>351</v>
      </c>
      <c r="C1238" s="183" t="s">
        <v>4788</v>
      </c>
      <c r="D1238" s="183">
        <v>11</v>
      </c>
      <c r="E1238" s="104"/>
      <c r="F1238" s="104"/>
      <c r="G1238" s="89">
        <v>43221</v>
      </c>
      <c r="H1238" s="80"/>
      <c r="I1238" s="80"/>
      <c r="J1238" s="129" t="s">
        <v>4900</v>
      </c>
    </row>
    <row r="1239" spans="1:10" hidden="1">
      <c r="A1239" s="183" t="s">
        <v>1550</v>
      </c>
      <c r="B1239" s="183" t="s">
        <v>351</v>
      </c>
      <c r="C1239" s="183" t="s">
        <v>4788</v>
      </c>
      <c r="D1239" s="183">
        <v>11</v>
      </c>
      <c r="E1239" s="104"/>
      <c r="F1239" s="104"/>
      <c r="G1239" s="89">
        <v>43221</v>
      </c>
      <c r="H1239" s="80"/>
      <c r="I1239" s="80"/>
      <c r="J1239" s="129" t="s">
        <v>4900</v>
      </c>
    </row>
    <row r="1240" spans="1:10" hidden="1">
      <c r="A1240" s="183" t="s">
        <v>1551</v>
      </c>
      <c r="B1240" s="183" t="s">
        <v>351</v>
      </c>
      <c r="C1240" s="183" t="s">
        <v>4788</v>
      </c>
      <c r="D1240" s="183">
        <v>11</v>
      </c>
      <c r="E1240" s="104"/>
      <c r="F1240" s="104"/>
      <c r="G1240" s="89">
        <v>43221</v>
      </c>
      <c r="H1240" s="80"/>
      <c r="I1240" s="80"/>
      <c r="J1240" s="129" t="s">
        <v>4900</v>
      </c>
    </row>
    <row r="1241" spans="1:10" hidden="1">
      <c r="A1241" s="183" t="s">
        <v>1552</v>
      </c>
      <c r="B1241" s="183" t="s">
        <v>351</v>
      </c>
      <c r="C1241" s="183" t="s">
        <v>4787</v>
      </c>
      <c r="D1241" s="183">
        <v>11</v>
      </c>
      <c r="E1241" s="104"/>
      <c r="F1241" s="104"/>
      <c r="G1241" s="89">
        <v>43221</v>
      </c>
      <c r="H1241" s="80"/>
      <c r="I1241" s="80"/>
      <c r="J1241" s="129" t="s">
        <v>4901</v>
      </c>
    </row>
    <row r="1242" spans="1:10" hidden="1">
      <c r="A1242" s="183" t="s">
        <v>1553</v>
      </c>
      <c r="B1242" s="183" t="s">
        <v>351</v>
      </c>
      <c r="C1242" s="183" t="s">
        <v>4787</v>
      </c>
      <c r="D1242" s="183">
        <v>11</v>
      </c>
      <c r="E1242" s="104"/>
      <c r="F1242" s="104"/>
      <c r="G1242" s="89">
        <v>43221</v>
      </c>
      <c r="H1242" s="80"/>
      <c r="I1242" s="80"/>
      <c r="J1242" s="129" t="s">
        <v>4901</v>
      </c>
    </row>
    <row r="1243" spans="1:10" hidden="1">
      <c r="A1243" s="183" t="s">
        <v>1554</v>
      </c>
      <c r="B1243" s="183" t="s">
        <v>351</v>
      </c>
      <c r="C1243" s="183" t="s">
        <v>4787</v>
      </c>
      <c r="D1243" s="183">
        <v>11</v>
      </c>
      <c r="E1243" s="104"/>
      <c r="F1243" s="104"/>
      <c r="G1243" s="89">
        <v>43221</v>
      </c>
      <c r="H1243" s="80"/>
      <c r="I1243" s="80"/>
      <c r="J1243" s="129" t="s">
        <v>4901</v>
      </c>
    </row>
    <row r="1244" spans="1:10" hidden="1">
      <c r="A1244" s="183" t="s">
        <v>1555</v>
      </c>
      <c r="B1244" s="183" t="s">
        <v>351</v>
      </c>
      <c r="C1244" s="183" t="s">
        <v>4789</v>
      </c>
      <c r="D1244" s="183">
        <v>11</v>
      </c>
      <c r="E1244" s="104"/>
      <c r="F1244" s="104"/>
      <c r="G1244" s="89">
        <v>43221</v>
      </c>
      <c r="H1244" s="80"/>
      <c r="I1244" s="80"/>
      <c r="J1244" s="129" t="s">
        <v>4888</v>
      </c>
    </row>
    <row r="1245" spans="1:10" hidden="1">
      <c r="A1245" s="183" t="s">
        <v>1556</v>
      </c>
      <c r="B1245" s="183" t="s">
        <v>351</v>
      </c>
      <c r="C1245" s="183" t="s">
        <v>4789</v>
      </c>
      <c r="D1245" s="183">
        <v>11</v>
      </c>
      <c r="E1245" s="104"/>
      <c r="F1245" s="104"/>
      <c r="G1245" s="89">
        <v>43221</v>
      </c>
      <c r="H1245" s="80"/>
      <c r="I1245" s="80"/>
      <c r="J1245" s="129" t="s">
        <v>4888</v>
      </c>
    </row>
    <row r="1246" spans="1:10" hidden="1">
      <c r="A1246" s="183" t="s">
        <v>1557</v>
      </c>
      <c r="B1246" s="183" t="s">
        <v>351</v>
      </c>
      <c r="C1246" s="183" t="s">
        <v>4789</v>
      </c>
      <c r="D1246" s="183">
        <v>11</v>
      </c>
      <c r="E1246" s="104"/>
      <c r="F1246" s="104"/>
      <c r="G1246" s="89">
        <v>43221</v>
      </c>
      <c r="H1246" s="80"/>
      <c r="I1246" s="80"/>
      <c r="J1246" s="129" t="s">
        <v>4888</v>
      </c>
    </row>
    <row r="1247" spans="1:10" hidden="1">
      <c r="A1247" s="183" t="s">
        <v>1558</v>
      </c>
      <c r="B1247" s="183" t="s">
        <v>351</v>
      </c>
      <c r="C1247" s="183" t="s">
        <v>4788</v>
      </c>
      <c r="D1247" s="183">
        <v>11</v>
      </c>
      <c r="E1247" s="104"/>
      <c r="F1247" s="104"/>
      <c r="G1247" s="89">
        <v>43221</v>
      </c>
      <c r="H1247" s="80"/>
      <c r="I1247" s="80"/>
      <c r="J1247" s="129" t="s">
        <v>4900</v>
      </c>
    </row>
    <row r="1248" spans="1:10" hidden="1">
      <c r="A1248" s="183" t="s">
        <v>1559</v>
      </c>
      <c r="B1248" s="183" t="s">
        <v>351</v>
      </c>
      <c r="C1248" s="183" t="s">
        <v>4789</v>
      </c>
      <c r="D1248" s="183">
        <v>11</v>
      </c>
      <c r="E1248" s="104"/>
      <c r="F1248" s="104"/>
      <c r="G1248" s="89">
        <v>43221</v>
      </c>
      <c r="H1248" s="80"/>
      <c r="I1248" s="80"/>
      <c r="J1248" s="129" t="s">
        <v>4888</v>
      </c>
    </row>
    <row r="1249" spans="1:10" hidden="1">
      <c r="A1249" s="183" t="s">
        <v>1560</v>
      </c>
      <c r="B1249" s="183" t="s">
        <v>351</v>
      </c>
      <c r="C1249" s="183" t="s">
        <v>4789</v>
      </c>
      <c r="D1249" s="183">
        <v>11</v>
      </c>
      <c r="E1249" s="104"/>
      <c r="F1249" s="104"/>
      <c r="G1249" s="89">
        <v>43221</v>
      </c>
      <c r="H1249" s="80"/>
      <c r="I1249" s="80"/>
      <c r="J1249" s="129" t="s">
        <v>4888</v>
      </c>
    </row>
    <row r="1250" spans="1:10" hidden="1">
      <c r="A1250" s="183" t="s">
        <v>1561</v>
      </c>
      <c r="B1250" s="183" t="s">
        <v>351</v>
      </c>
      <c r="C1250" s="183" t="s">
        <v>4789</v>
      </c>
      <c r="D1250" s="183">
        <v>11</v>
      </c>
      <c r="E1250" s="104"/>
      <c r="F1250" s="104"/>
      <c r="G1250" s="89">
        <v>43221</v>
      </c>
      <c r="H1250" s="80"/>
      <c r="I1250" s="80"/>
      <c r="J1250" s="129" t="s">
        <v>4888</v>
      </c>
    </row>
    <row r="1251" spans="1:10" hidden="1">
      <c r="A1251" s="183" t="s">
        <v>1562</v>
      </c>
      <c r="B1251" s="183" t="s">
        <v>351</v>
      </c>
      <c r="C1251" s="183" t="s">
        <v>4789</v>
      </c>
      <c r="D1251" s="183">
        <v>11</v>
      </c>
      <c r="E1251" s="104"/>
      <c r="F1251" s="104"/>
      <c r="G1251" s="89">
        <v>43221</v>
      </c>
      <c r="H1251" s="80"/>
      <c r="I1251" s="80"/>
      <c r="J1251" s="129" t="s">
        <v>4888</v>
      </c>
    </row>
    <row r="1252" spans="1:10" hidden="1">
      <c r="A1252" s="183" t="s">
        <v>1563</v>
      </c>
      <c r="B1252" s="183" t="s">
        <v>351</v>
      </c>
      <c r="C1252" s="183" t="s">
        <v>4789</v>
      </c>
      <c r="D1252" s="183">
        <v>11</v>
      </c>
      <c r="E1252" s="104"/>
      <c r="F1252" s="104"/>
      <c r="G1252" s="89">
        <v>43221</v>
      </c>
      <c r="H1252" s="80"/>
      <c r="I1252" s="80"/>
      <c r="J1252" s="129" t="s">
        <v>4888</v>
      </c>
    </row>
    <row r="1253" spans="1:10" hidden="1">
      <c r="A1253" s="183" t="s">
        <v>1564</v>
      </c>
      <c r="B1253" s="183" t="s">
        <v>351</v>
      </c>
      <c r="C1253" s="183" t="s">
        <v>4789</v>
      </c>
      <c r="D1253" s="183">
        <v>11</v>
      </c>
      <c r="E1253" s="104"/>
      <c r="F1253" s="104"/>
      <c r="G1253" s="89">
        <v>43221</v>
      </c>
      <c r="H1253" s="80"/>
      <c r="I1253" s="80"/>
      <c r="J1253" s="129" t="s">
        <v>4888</v>
      </c>
    </row>
    <row r="1254" spans="1:10" hidden="1">
      <c r="A1254" s="183" t="s">
        <v>1565</v>
      </c>
      <c r="B1254" s="183" t="s">
        <v>351</v>
      </c>
      <c r="C1254" s="183" t="s">
        <v>4789</v>
      </c>
      <c r="D1254" s="183">
        <v>11</v>
      </c>
      <c r="E1254" s="104"/>
      <c r="F1254" s="104"/>
      <c r="G1254" s="89">
        <v>43221</v>
      </c>
      <c r="H1254" s="80"/>
      <c r="I1254" s="80"/>
      <c r="J1254" s="129" t="s">
        <v>4888</v>
      </c>
    </row>
    <row r="1255" spans="1:10" hidden="1">
      <c r="A1255" s="183" t="s">
        <v>1566</v>
      </c>
      <c r="B1255" s="183" t="s">
        <v>351</v>
      </c>
      <c r="C1255" s="183" t="s">
        <v>4789</v>
      </c>
      <c r="D1255" s="183">
        <v>11</v>
      </c>
      <c r="E1255" s="104"/>
      <c r="F1255" s="104"/>
      <c r="G1255" s="89">
        <v>43221</v>
      </c>
      <c r="H1255" s="80"/>
      <c r="I1255" s="80"/>
      <c r="J1255" s="129" t="s">
        <v>4888</v>
      </c>
    </row>
    <row r="1256" spans="1:10" hidden="1">
      <c r="A1256" s="183" t="s">
        <v>1567</v>
      </c>
      <c r="B1256" s="183" t="s">
        <v>351</v>
      </c>
      <c r="C1256" s="183" t="s">
        <v>4786</v>
      </c>
      <c r="D1256" s="183">
        <v>11</v>
      </c>
      <c r="E1256" s="104"/>
      <c r="F1256" s="104"/>
      <c r="G1256" s="89">
        <v>43221</v>
      </c>
      <c r="H1256" s="80"/>
      <c r="I1256" s="80"/>
      <c r="J1256" s="129" t="s">
        <v>4902</v>
      </c>
    </row>
    <row r="1257" spans="1:10" hidden="1">
      <c r="A1257" s="183" t="s">
        <v>1568</v>
      </c>
      <c r="B1257" s="183" t="s">
        <v>351</v>
      </c>
      <c r="C1257" s="183" t="s">
        <v>4786</v>
      </c>
      <c r="D1257" s="183">
        <v>11</v>
      </c>
      <c r="E1257" s="104"/>
      <c r="F1257" s="104"/>
      <c r="G1257" s="89">
        <v>43221</v>
      </c>
      <c r="H1257" s="80"/>
      <c r="I1257" s="80"/>
      <c r="J1257" s="129" t="s">
        <v>4902</v>
      </c>
    </row>
    <row r="1258" spans="1:10" hidden="1">
      <c r="A1258" s="183" t="s">
        <v>1569</v>
      </c>
      <c r="B1258" s="183" t="s">
        <v>351</v>
      </c>
      <c r="C1258" s="183" t="s">
        <v>4787</v>
      </c>
      <c r="D1258" s="183">
        <v>11</v>
      </c>
      <c r="E1258" s="104"/>
      <c r="F1258" s="104"/>
      <c r="G1258" s="89">
        <v>43221</v>
      </c>
      <c r="H1258" s="80"/>
      <c r="I1258" s="80"/>
      <c r="J1258" s="129" t="s">
        <v>4901</v>
      </c>
    </row>
    <row r="1259" spans="1:10" hidden="1">
      <c r="A1259" s="183" t="s">
        <v>1570</v>
      </c>
      <c r="B1259" s="183" t="s">
        <v>351</v>
      </c>
      <c r="C1259" s="183" t="s">
        <v>4787</v>
      </c>
      <c r="D1259" s="183">
        <v>11</v>
      </c>
      <c r="E1259" s="104"/>
      <c r="F1259" s="104"/>
      <c r="G1259" s="89">
        <v>43221</v>
      </c>
      <c r="H1259" s="80"/>
      <c r="I1259" s="80"/>
      <c r="J1259" s="129" t="s">
        <v>4901</v>
      </c>
    </row>
    <row r="1260" spans="1:10" hidden="1">
      <c r="A1260" s="183" t="s">
        <v>1571</v>
      </c>
      <c r="B1260" s="183" t="s">
        <v>351</v>
      </c>
      <c r="C1260" s="183" t="s">
        <v>4786</v>
      </c>
      <c r="D1260" s="183">
        <v>11</v>
      </c>
      <c r="E1260" s="104"/>
      <c r="F1260" s="104"/>
      <c r="G1260" s="89">
        <v>43221</v>
      </c>
      <c r="H1260" s="80"/>
      <c r="I1260" s="80"/>
      <c r="J1260" s="129" t="s">
        <v>4902</v>
      </c>
    </row>
    <row r="1261" spans="1:10" hidden="1">
      <c r="A1261" s="183" t="s">
        <v>1572</v>
      </c>
      <c r="B1261" s="183" t="s">
        <v>351</v>
      </c>
      <c r="C1261" s="183" t="s">
        <v>4786</v>
      </c>
      <c r="D1261" s="183">
        <v>11</v>
      </c>
      <c r="E1261" s="104"/>
      <c r="F1261" s="104"/>
      <c r="G1261" s="89">
        <v>43221</v>
      </c>
      <c r="H1261" s="80"/>
      <c r="I1261" s="80"/>
      <c r="J1261" s="129" t="s">
        <v>4902</v>
      </c>
    </row>
    <row r="1262" spans="1:10" hidden="1">
      <c r="A1262" s="183" t="s">
        <v>1573</v>
      </c>
      <c r="B1262" s="183" t="s">
        <v>351</v>
      </c>
      <c r="C1262" s="183" t="s">
        <v>4788</v>
      </c>
      <c r="D1262" s="183">
        <v>11</v>
      </c>
      <c r="E1262" s="104"/>
      <c r="F1262" s="104"/>
      <c r="G1262" s="89">
        <v>43221</v>
      </c>
      <c r="H1262" s="80"/>
      <c r="I1262" s="80"/>
      <c r="J1262" s="129" t="s">
        <v>4900</v>
      </c>
    </row>
    <row r="1263" spans="1:10" hidden="1">
      <c r="A1263" s="183" t="s">
        <v>1574</v>
      </c>
      <c r="B1263" s="183" t="s">
        <v>351</v>
      </c>
      <c r="C1263" s="183" t="s">
        <v>4787</v>
      </c>
      <c r="D1263" s="183">
        <v>11</v>
      </c>
      <c r="E1263" s="104"/>
      <c r="F1263" s="104"/>
      <c r="G1263" s="89">
        <v>43221</v>
      </c>
      <c r="H1263" s="80"/>
      <c r="I1263" s="80"/>
      <c r="J1263" s="129" t="s">
        <v>4901</v>
      </c>
    </row>
    <row r="1264" spans="1:10" hidden="1">
      <c r="A1264" s="183" t="s">
        <v>1575</v>
      </c>
      <c r="B1264" s="183" t="s">
        <v>351</v>
      </c>
      <c r="C1264" s="183" t="s">
        <v>4789</v>
      </c>
      <c r="D1264" s="183">
        <v>11</v>
      </c>
      <c r="E1264" s="104"/>
      <c r="F1264" s="104"/>
      <c r="G1264" s="89">
        <v>43221</v>
      </c>
      <c r="H1264" s="80"/>
      <c r="I1264" s="80"/>
      <c r="J1264" s="129" t="s">
        <v>4888</v>
      </c>
    </row>
    <row r="1265" spans="1:10" hidden="1">
      <c r="A1265" s="183" t="s">
        <v>1576</v>
      </c>
      <c r="B1265" s="183" t="s">
        <v>351</v>
      </c>
      <c r="C1265" s="183" t="s">
        <v>4788</v>
      </c>
      <c r="D1265" s="183">
        <v>11</v>
      </c>
      <c r="E1265" s="104"/>
      <c r="F1265" s="104"/>
      <c r="G1265" s="89">
        <v>43221</v>
      </c>
      <c r="H1265" s="80"/>
      <c r="I1265" s="80"/>
      <c r="J1265" s="129" t="s">
        <v>4900</v>
      </c>
    </row>
    <row r="1266" spans="1:10" hidden="1">
      <c r="A1266" s="183" t="s">
        <v>1577</v>
      </c>
      <c r="B1266" s="183" t="s">
        <v>351</v>
      </c>
      <c r="C1266" s="183" t="s">
        <v>4788</v>
      </c>
      <c r="D1266" s="183">
        <v>11</v>
      </c>
      <c r="E1266" s="104"/>
      <c r="F1266" s="104"/>
      <c r="G1266" s="89">
        <v>43221</v>
      </c>
      <c r="H1266" s="80"/>
      <c r="I1266" s="80"/>
      <c r="J1266" s="129" t="s">
        <v>4900</v>
      </c>
    </row>
    <row r="1267" spans="1:10" hidden="1">
      <c r="A1267" s="183" t="s">
        <v>1578</v>
      </c>
      <c r="B1267" s="183" t="s">
        <v>351</v>
      </c>
      <c r="C1267" s="183" t="s">
        <v>4788</v>
      </c>
      <c r="D1267" s="183">
        <v>11</v>
      </c>
      <c r="E1267" s="104"/>
      <c r="F1267" s="104"/>
      <c r="G1267" s="89">
        <v>43221</v>
      </c>
      <c r="H1267" s="80"/>
      <c r="I1267" s="80"/>
      <c r="J1267" s="129" t="s">
        <v>4900</v>
      </c>
    </row>
    <row r="1268" spans="1:10" hidden="1">
      <c r="A1268" s="183" t="s">
        <v>1579</v>
      </c>
      <c r="B1268" s="183" t="s">
        <v>351</v>
      </c>
      <c r="C1268" s="183" t="s">
        <v>4787</v>
      </c>
      <c r="D1268" s="183">
        <v>11</v>
      </c>
      <c r="E1268" s="104"/>
      <c r="F1268" s="104"/>
      <c r="G1268" s="89">
        <v>43221</v>
      </c>
      <c r="H1268" s="80"/>
      <c r="I1268" s="80"/>
      <c r="J1268" s="129" t="s">
        <v>4901</v>
      </c>
    </row>
    <row r="1269" spans="1:10" hidden="1">
      <c r="A1269" s="183" t="s">
        <v>1580</v>
      </c>
      <c r="B1269" s="183" t="s">
        <v>351</v>
      </c>
      <c r="C1269" s="183" t="s">
        <v>4788</v>
      </c>
      <c r="D1269" s="183">
        <v>11</v>
      </c>
      <c r="E1269" s="104"/>
      <c r="F1269" s="104"/>
      <c r="G1269" s="89">
        <v>43221</v>
      </c>
      <c r="H1269" s="80"/>
      <c r="I1269" s="80"/>
      <c r="J1269" s="129" t="s">
        <v>4900</v>
      </c>
    </row>
    <row r="1270" spans="1:10" hidden="1">
      <c r="A1270" s="183" t="s">
        <v>1581</v>
      </c>
      <c r="B1270" s="183" t="s">
        <v>351</v>
      </c>
      <c r="C1270" s="183" t="s">
        <v>4788</v>
      </c>
      <c r="D1270" s="183">
        <v>11</v>
      </c>
      <c r="E1270" s="104"/>
      <c r="F1270" s="104"/>
      <c r="G1270" s="89">
        <v>43221</v>
      </c>
      <c r="H1270" s="80"/>
      <c r="I1270" s="80"/>
      <c r="J1270" s="129" t="s">
        <v>4900</v>
      </c>
    </row>
    <row r="1271" spans="1:10" hidden="1">
      <c r="A1271" s="183" t="s">
        <v>1582</v>
      </c>
      <c r="B1271" s="183" t="s">
        <v>351</v>
      </c>
      <c r="C1271" s="183" t="s">
        <v>4786</v>
      </c>
      <c r="D1271" s="183">
        <v>11</v>
      </c>
      <c r="E1271" s="104"/>
      <c r="F1271" s="104"/>
      <c r="G1271" s="89">
        <v>43221</v>
      </c>
      <c r="H1271" s="80"/>
      <c r="I1271" s="80"/>
      <c r="J1271" s="129" t="s">
        <v>4902</v>
      </c>
    </row>
    <row r="1272" spans="1:10" hidden="1">
      <c r="A1272" s="183" t="s">
        <v>1583</v>
      </c>
      <c r="B1272" s="183" t="s">
        <v>351</v>
      </c>
      <c r="C1272" s="183" t="s">
        <v>4787</v>
      </c>
      <c r="D1272" s="183">
        <v>11</v>
      </c>
      <c r="E1272" s="104"/>
      <c r="F1272" s="104"/>
      <c r="G1272" s="89">
        <v>43221</v>
      </c>
      <c r="H1272" s="80"/>
      <c r="I1272" s="80"/>
      <c r="J1272" s="129" t="s">
        <v>4901</v>
      </c>
    </row>
    <row r="1273" spans="1:10" hidden="1">
      <c r="A1273" s="183" t="s">
        <v>1584</v>
      </c>
      <c r="B1273" s="183" t="s">
        <v>351</v>
      </c>
      <c r="C1273" s="183" t="s">
        <v>4788</v>
      </c>
      <c r="D1273" s="183">
        <v>11</v>
      </c>
      <c r="E1273" s="104"/>
      <c r="F1273" s="104"/>
      <c r="G1273" s="89">
        <v>43221</v>
      </c>
      <c r="H1273" s="80"/>
      <c r="I1273" s="80"/>
      <c r="J1273" s="129" t="s">
        <v>4900</v>
      </c>
    </row>
    <row r="1274" spans="1:10" hidden="1">
      <c r="A1274" s="183" t="s">
        <v>1585</v>
      </c>
      <c r="B1274" s="183" t="s">
        <v>351</v>
      </c>
      <c r="C1274" s="183" t="s">
        <v>4789</v>
      </c>
      <c r="D1274" s="183">
        <v>11</v>
      </c>
      <c r="E1274" s="104"/>
      <c r="F1274" s="104"/>
      <c r="G1274" s="89">
        <v>43221</v>
      </c>
      <c r="H1274" s="80"/>
      <c r="I1274" s="80"/>
      <c r="J1274" s="129" t="s">
        <v>4888</v>
      </c>
    </row>
    <row r="1275" spans="1:10" hidden="1">
      <c r="A1275" s="183" t="s">
        <v>1586</v>
      </c>
      <c r="B1275" s="183" t="s">
        <v>351</v>
      </c>
      <c r="C1275" s="183" t="s">
        <v>4788</v>
      </c>
      <c r="D1275" s="183">
        <v>11</v>
      </c>
      <c r="E1275" s="104"/>
      <c r="F1275" s="104"/>
      <c r="G1275" s="89">
        <v>43221</v>
      </c>
      <c r="H1275" s="80"/>
      <c r="I1275" s="80"/>
      <c r="J1275" s="129" t="s">
        <v>4900</v>
      </c>
    </row>
    <row r="1276" spans="1:10" hidden="1">
      <c r="A1276" s="183" t="s">
        <v>1587</v>
      </c>
      <c r="B1276" s="183" t="s">
        <v>351</v>
      </c>
      <c r="C1276" s="183" t="s">
        <v>4789</v>
      </c>
      <c r="D1276" s="183">
        <v>11</v>
      </c>
      <c r="E1276" s="104"/>
      <c r="F1276" s="104"/>
      <c r="G1276" s="89">
        <v>43221</v>
      </c>
      <c r="H1276" s="80"/>
      <c r="I1276" s="80"/>
      <c r="J1276" s="129" t="s">
        <v>4888</v>
      </c>
    </row>
    <row r="1277" spans="1:10" hidden="1">
      <c r="A1277" s="183" t="s">
        <v>1588</v>
      </c>
      <c r="B1277" s="183" t="s">
        <v>351</v>
      </c>
      <c r="C1277" s="183" t="s">
        <v>4788</v>
      </c>
      <c r="D1277" s="183">
        <v>11</v>
      </c>
      <c r="E1277" s="104"/>
      <c r="F1277" s="104"/>
      <c r="G1277" s="89">
        <v>43221</v>
      </c>
      <c r="H1277" s="80"/>
      <c r="I1277" s="80"/>
      <c r="J1277" s="129" t="s">
        <v>4900</v>
      </c>
    </row>
    <row r="1278" spans="1:10" hidden="1">
      <c r="A1278" s="183" t="s">
        <v>1589</v>
      </c>
      <c r="B1278" s="183" t="s">
        <v>351</v>
      </c>
      <c r="C1278" s="183" t="s">
        <v>4787</v>
      </c>
      <c r="D1278" s="183">
        <v>11</v>
      </c>
      <c r="E1278" s="104"/>
      <c r="F1278" s="104"/>
      <c r="G1278" s="89">
        <v>43221</v>
      </c>
      <c r="H1278" s="80"/>
      <c r="I1278" s="80"/>
      <c r="J1278" s="129" t="s">
        <v>4901</v>
      </c>
    </row>
    <row r="1279" spans="1:10" hidden="1">
      <c r="A1279" s="183" t="s">
        <v>1590</v>
      </c>
      <c r="B1279" s="183" t="s">
        <v>351</v>
      </c>
      <c r="C1279" s="183" t="s">
        <v>4788</v>
      </c>
      <c r="D1279" s="183">
        <v>11</v>
      </c>
      <c r="E1279" s="104"/>
      <c r="F1279" s="104"/>
      <c r="G1279" s="89">
        <v>43221</v>
      </c>
      <c r="H1279" s="80"/>
      <c r="I1279" s="80"/>
      <c r="J1279" s="129" t="s">
        <v>4900</v>
      </c>
    </row>
    <row r="1280" spans="1:10" hidden="1">
      <c r="A1280" s="183" t="s">
        <v>1591</v>
      </c>
      <c r="B1280" s="183" t="s">
        <v>351</v>
      </c>
      <c r="C1280" s="183" t="s">
        <v>4788</v>
      </c>
      <c r="D1280" s="183">
        <v>11</v>
      </c>
      <c r="E1280" s="104"/>
      <c r="F1280" s="104"/>
      <c r="G1280" s="89">
        <v>43221</v>
      </c>
      <c r="H1280" s="80"/>
      <c r="I1280" s="80"/>
      <c r="J1280" s="129" t="s">
        <v>4900</v>
      </c>
    </row>
    <row r="1281" spans="1:10" hidden="1">
      <c r="A1281" s="183" t="s">
        <v>1592</v>
      </c>
      <c r="B1281" s="183" t="s">
        <v>351</v>
      </c>
      <c r="C1281" s="183" t="s">
        <v>4787</v>
      </c>
      <c r="D1281" s="183">
        <v>11</v>
      </c>
      <c r="E1281" s="104"/>
      <c r="F1281" s="104"/>
      <c r="G1281" s="89">
        <v>43221</v>
      </c>
      <c r="H1281" s="80"/>
      <c r="I1281" s="80"/>
      <c r="J1281" s="129" t="s">
        <v>4901</v>
      </c>
    </row>
    <row r="1282" spans="1:10" hidden="1">
      <c r="A1282" s="183" t="s">
        <v>1593</v>
      </c>
      <c r="B1282" s="183" t="s">
        <v>351</v>
      </c>
      <c r="C1282" s="183" t="s">
        <v>4788</v>
      </c>
      <c r="D1282" s="183">
        <v>11</v>
      </c>
      <c r="E1282" s="104"/>
      <c r="F1282" s="104"/>
      <c r="G1282" s="89">
        <v>43221</v>
      </c>
      <c r="H1282" s="80"/>
      <c r="I1282" s="80"/>
      <c r="J1282" s="129" t="s">
        <v>4900</v>
      </c>
    </row>
    <row r="1283" spans="1:10" hidden="1">
      <c r="A1283" s="183" t="s">
        <v>1594</v>
      </c>
      <c r="B1283" s="183" t="s">
        <v>351</v>
      </c>
      <c r="C1283" s="183" t="s">
        <v>4789</v>
      </c>
      <c r="D1283" s="183">
        <v>11</v>
      </c>
      <c r="E1283" s="104"/>
      <c r="F1283" s="104"/>
      <c r="G1283" s="89">
        <v>43221</v>
      </c>
      <c r="H1283" s="80"/>
      <c r="I1283" s="80"/>
      <c r="J1283" s="129" t="s">
        <v>4888</v>
      </c>
    </row>
    <row r="1284" spans="1:10" hidden="1">
      <c r="A1284" s="183" t="s">
        <v>1595</v>
      </c>
      <c r="B1284" s="183" t="s">
        <v>351</v>
      </c>
      <c r="C1284" s="183" t="s">
        <v>4788</v>
      </c>
      <c r="D1284" s="183">
        <v>11</v>
      </c>
      <c r="E1284" s="104"/>
      <c r="F1284" s="104"/>
      <c r="G1284" s="89">
        <v>43221</v>
      </c>
      <c r="H1284" s="80"/>
      <c r="I1284" s="80"/>
      <c r="J1284" s="129" t="s">
        <v>4900</v>
      </c>
    </row>
    <row r="1285" spans="1:10" hidden="1">
      <c r="A1285" s="183" t="s">
        <v>1596</v>
      </c>
      <c r="B1285" s="183" t="s">
        <v>351</v>
      </c>
      <c r="C1285" s="183" t="s">
        <v>4789</v>
      </c>
      <c r="D1285" s="183">
        <v>11</v>
      </c>
      <c r="E1285" s="104"/>
      <c r="F1285" s="104"/>
      <c r="G1285" s="89">
        <v>43221</v>
      </c>
      <c r="H1285" s="80"/>
      <c r="I1285" s="80"/>
      <c r="J1285" s="129" t="s">
        <v>4888</v>
      </c>
    </row>
    <row r="1286" spans="1:10" hidden="1">
      <c r="A1286" s="183" t="s">
        <v>1597</v>
      </c>
      <c r="B1286" s="183" t="s">
        <v>351</v>
      </c>
      <c r="C1286" s="183" t="s">
        <v>4789</v>
      </c>
      <c r="D1286" s="183">
        <v>11</v>
      </c>
      <c r="E1286" s="104"/>
      <c r="F1286" s="104"/>
      <c r="G1286" s="89">
        <v>43221</v>
      </c>
      <c r="H1286" s="80"/>
      <c r="I1286" s="80"/>
      <c r="J1286" s="129" t="s">
        <v>4888</v>
      </c>
    </row>
    <row r="1287" spans="1:10" hidden="1">
      <c r="A1287" s="183" t="s">
        <v>1598</v>
      </c>
      <c r="B1287" s="183" t="s">
        <v>351</v>
      </c>
      <c r="C1287" s="183" t="s">
        <v>4786</v>
      </c>
      <c r="D1287" s="183">
        <v>11</v>
      </c>
      <c r="E1287" s="104"/>
      <c r="F1287" s="104"/>
      <c r="G1287" s="89">
        <v>43221</v>
      </c>
      <c r="H1287" s="80"/>
      <c r="I1287" s="80"/>
      <c r="J1287" s="129" t="s">
        <v>4902</v>
      </c>
    </row>
    <row r="1288" spans="1:10" hidden="1">
      <c r="A1288" s="183" t="s">
        <v>1599</v>
      </c>
      <c r="B1288" s="183" t="s">
        <v>351</v>
      </c>
      <c r="C1288" s="183" t="s">
        <v>4789</v>
      </c>
      <c r="D1288" s="183">
        <v>11</v>
      </c>
      <c r="E1288" s="104"/>
      <c r="F1288" s="104"/>
      <c r="G1288" s="89">
        <v>43221</v>
      </c>
      <c r="H1288" s="80"/>
      <c r="I1288" s="80"/>
      <c r="J1288" s="129" t="s">
        <v>4888</v>
      </c>
    </row>
    <row r="1289" spans="1:10" hidden="1">
      <c r="A1289" s="183" t="s">
        <v>1600</v>
      </c>
      <c r="B1289" s="183" t="s">
        <v>351</v>
      </c>
      <c r="C1289" s="183" t="s">
        <v>4789</v>
      </c>
      <c r="D1289" s="183">
        <v>11</v>
      </c>
      <c r="E1289" s="104"/>
      <c r="F1289" s="104"/>
      <c r="G1289" s="89">
        <v>43221</v>
      </c>
      <c r="H1289" s="80"/>
      <c r="I1289" s="80"/>
      <c r="J1289" s="129" t="s">
        <v>4888</v>
      </c>
    </row>
    <row r="1290" spans="1:10" hidden="1">
      <c r="A1290" s="183" t="s">
        <v>1601</v>
      </c>
      <c r="B1290" s="183" t="s">
        <v>351</v>
      </c>
      <c r="C1290" s="183" t="s">
        <v>4786</v>
      </c>
      <c r="D1290" s="183">
        <v>11</v>
      </c>
      <c r="E1290" s="104"/>
      <c r="F1290" s="104"/>
      <c r="G1290" s="89">
        <v>43221</v>
      </c>
      <c r="H1290" s="80"/>
      <c r="I1290" s="80"/>
      <c r="J1290" s="129" t="s">
        <v>4902</v>
      </c>
    </row>
    <row r="1291" spans="1:10" hidden="1">
      <c r="A1291" s="183" t="s">
        <v>1602</v>
      </c>
      <c r="B1291" s="183" t="s">
        <v>351</v>
      </c>
      <c r="C1291" s="183" t="s">
        <v>4786</v>
      </c>
      <c r="D1291" s="183">
        <v>11</v>
      </c>
      <c r="E1291" s="104"/>
      <c r="F1291" s="104"/>
      <c r="G1291" s="89">
        <v>43221</v>
      </c>
      <c r="H1291" s="80"/>
      <c r="I1291" s="80"/>
      <c r="J1291" s="129" t="s">
        <v>4902</v>
      </c>
    </row>
    <row r="1292" spans="1:10" hidden="1">
      <c r="A1292" s="183" t="s">
        <v>1603</v>
      </c>
      <c r="B1292" s="183" t="s">
        <v>351</v>
      </c>
      <c r="C1292" s="183" t="s">
        <v>4789</v>
      </c>
      <c r="D1292" s="183">
        <v>11</v>
      </c>
      <c r="E1292" s="104"/>
      <c r="F1292" s="104"/>
      <c r="G1292" s="89">
        <v>43221</v>
      </c>
      <c r="H1292" s="80"/>
      <c r="I1292" s="80"/>
      <c r="J1292" s="129" t="s">
        <v>4888</v>
      </c>
    </row>
    <row r="1293" spans="1:10" hidden="1">
      <c r="A1293" s="183" t="s">
        <v>1604</v>
      </c>
      <c r="B1293" s="183" t="s">
        <v>351</v>
      </c>
      <c r="C1293" s="183" t="s">
        <v>4786</v>
      </c>
      <c r="D1293" s="183">
        <v>11</v>
      </c>
      <c r="E1293" s="104"/>
      <c r="F1293" s="104"/>
      <c r="G1293" s="89">
        <v>43221</v>
      </c>
      <c r="H1293" s="80"/>
      <c r="I1293" s="80"/>
      <c r="J1293" s="129" t="s">
        <v>4902</v>
      </c>
    </row>
    <row r="1294" spans="1:10" hidden="1">
      <c r="A1294" s="183" t="s">
        <v>1605</v>
      </c>
      <c r="B1294" s="183" t="s">
        <v>351</v>
      </c>
      <c r="C1294" s="183" t="s">
        <v>4786</v>
      </c>
      <c r="D1294" s="183">
        <v>11</v>
      </c>
      <c r="E1294" s="104"/>
      <c r="F1294" s="104"/>
      <c r="G1294" s="89">
        <v>43221</v>
      </c>
      <c r="H1294" s="80"/>
      <c r="I1294" s="80"/>
      <c r="J1294" s="129" t="s">
        <v>4902</v>
      </c>
    </row>
    <row r="1295" spans="1:10" hidden="1">
      <c r="A1295" s="183" t="s">
        <v>1606</v>
      </c>
      <c r="B1295" s="183" t="s">
        <v>351</v>
      </c>
      <c r="C1295" s="183" t="s">
        <v>4788</v>
      </c>
      <c r="D1295" s="183">
        <v>11</v>
      </c>
      <c r="E1295" s="104"/>
      <c r="F1295" s="104"/>
      <c r="G1295" s="89">
        <v>43221</v>
      </c>
      <c r="H1295" s="80"/>
      <c r="I1295" s="80"/>
      <c r="J1295" s="129" t="s">
        <v>4900</v>
      </c>
    </row>
    <row r="1296" spans="1:10" hidden="1">
      <c r="A1296" s="183" t="s">
        <v>1607</v>
      </c>
      <c r="B1296" s="183" t="s">
        <v>351</v>
      </c>
      <c r="C1296" s="183" t="s">
        <v>4788</v>
      </c>
      <c r="D1296" s="183">
        <v>11</v>
      </c>
      <c r="E1296" s="104"/>
      <c r="F1296" s="104"/>
      <c r="G1296" s="89">
        <v>43221</v>
      </c>
      <c r="H1296" s="80"/>
      <c r="I1296" s="80"/>
      <c r="J1296" s="129" t="s">
        <v>4900</v>
      </c>
    </row>
    <row r="1297" spans="1:10" hidden="1">
      <c r="A1297" s="183" t="s">
        <v>1608</v>
      </c>
      <c r="B1297" s="183" t="s">
        <v>351</v>
      </c>
      <c r="C1297" s="183" t="s">
        <v>4787</v>
      </c>
      <c r="D1297" s="183">
        <v>11</v>
      </c>
      <c r="E1297" s="104"/>
      <c r="F1297" s="104"/>
      <c r="G1297" s="89">
        <v>43221</v>
      </c>
      <c r="H1297" s="80"/>
      <c r="I1297" s="80"/>
      <c r="J1297" s="129" t="s">
        <v>4901</v>
      </c>
    </row>
    <row r="1298" spans="1:10" hidden="1">
      <c r="A1298" s="183" t="s">
        <v>1609</v>
      </c>
      <c r="B1298" s="183" t="s">
        <v>351</v>
      </c>
      <c r="C1298" s="183" t="s">
        <v>4787</v>
      </c>
      <c r="D1298" s="183">
        <v>11</v>
      </c>
      <c r="E1298" s="104"/>
      <c r="F1298" s="104"/>
      <c r="G1298" s="89">
        <v>43221</v>
      </c>
      <c r="H1298" s="80"/>
      <c r="I1298" s="80"/>
      <c r="J1298" s="129" t="s">
        <v>4901</v>
      </c>
    </row>
    <row r="1299" spans="1:10" hidden="1">
      <c r="A1299" s="183" t="s">
        <v>1610</v>
      </c>
      <c r="B1299" s="183" t="s">
        <v>351</v>
      </c>
      <c r="C1299" s="183" t="s">
        <v>4787</v>
      </c>
      <c r="D1299" s="183">
        <v>11</v>
      </c>
      <c r="E1299" s="104"/>
      <c r="F1299" s="104"/>
      <c r="G1299" s="89">
        <v>43221</v>
      </c>
      <c r="H1299" s="80"/>
      <c r="I1299" s="80"/>
      <c r="J1299" s="129" t="s">
        <v>4901</v>
      </c>
    </row>
    <row r="1300" spans="1:10" hidden="1">
      <c r="A1300" s="183" t="s">
        <v>1611</v>
      </c>
      <c r="B1300" s="183" t="s">
        <v>351</v>
      </c>
      <c r="C1300" s="183" t="s">
        <v>4786</v>
      </c>
      <c r="D1300" s="183">
        <v>11</v>
      </c>
      <c r="E1300" s="104"/>
      <c r="F1300" s="104"/>
      <c r="G1300" s="89">
        <v>43221</v>
      </c>
      <c r="H1300" s="80"/>
      <c r="I1300" s="80"/>
      <c r="J1300" s="129" t="s">
        <v>4902</v>
      </c>
    </row>
    <row r="1301" spans="1:10" hidden="1">
      <c r="A1301" s="183" t="s">
        <v>1612</v>
      </c>
      <c r="B1301" s="183" t="s">
        <v>351</v>
      </c>
      <c r="C1301" s="183" t="s">
        <v>4787</v>
      </c>
      <c r="D1301" s="183">
        <v>11</v>
      </c>
      <c r="E1301" s="104"/>
      <c r="F1301" s="104"/>
      <c r="G1301" s="89">
        <v>43221</v>
      </c>
      <c r="H1301" s="80"/>
      <c r="I1301" s="80"/>
      <c r="J1301" s="129" t="s">
        <v>4901</v>
      </c>
    </row>
    <row r="1302" spans="1:10" hidden="1">
      <c r="A1302" s="183" t="s">
        <v>1613</v>
      </c>
      <c r="B1302" s="183" t="s">
        <v>351</v>
      </c>
      <c r="C1302" s="183" t="s">
        <v>4786</v>
      </c>
      <c r="D1302" s="183">
        <v>11</v>
      </c>
      <c r="E1302" s="104"/>
      <c r="F1302" s="104"/>
      <c r="G1302" s="89">
        <v>43221</v>
      </c>
      <c r="H1302" s="80"/>
      <c r="I1302" s="80"/>
      <c r="J1302" s="129" t="s">
        <v>4902</v>
      </c>
    </row>
    <row r="1303" spans="1:10" hidden="1">
      <c r="A1303" s="183" t="s">
        <v>1614</v>
      </c>
      <c r="B1303" s="183" t="s">
        <v>351</v>
      </c>
      <c r="C1303" s="183" t="s">
        <v>4786</v>
      </c>
      <c r="D1303" s="183">
        <v>11</v>
      </c>
      <c r="E1303" s="104"/>
      <c r="F1303" s="104"/>
      <c r="G1303" s="89">
        <v>43221</v>
      </c>
      <c r="H1303" s="80"/>
      <c r="I1303" s="80"/>
      <c r="J1303" s="129" t="s">
        <v>4902</v>
      </c>
    </row>
    <row r="1304" spans="1:10" hidden="1">
      <c r="A1304" s="183" t="s">
        <v>1615</v>
      </c>
      <c r="B1304" s="183" t="s">
        <v>351</v>
      </c>
      <c r="C1304" s="183" t="s">
        <v>4786</v>
      </c>
      <c r="D1304" s="183">
        <v>11</v>
      </c>
      <c r="E1304" s="104"/>
      <c r="F1304" s="104"/>
      <c r="G1304" s="89">
        <v>43221</v>
      </c>
      <c r="H1304" s="80"/>
      <c r="I1304" s="80"/>
      <c r="J1304" s="129" t="s">
        <v>4902</v>
      </c>
    </row>
    <row r="1305" spans="1:10" hidden="1">
      <c r="A1305" s="183" t="s">
        <v>1616</v>
      </c>
      <c r="B1305" s="183" t="s">
        <v>351</v>
      </c>
      <c r="C1305" s="183" t="s">
        <v>4786</v>
      </c>
      <c r="D1305" s="183">
        <v>11</v>
      </c>
      <c r="E1305" s="104"/>
      <c r="F1305" s="104"/>
      <c r="G1305" s="89">
        <v>43221</v>
      </c>
      <c r="H1305" s="80"/>
      <c r="I1305" s="80"/>
      <c r="J1305" s="129" t="s">
        <v>4902</v>
      </c>
    </row>
    <row r="1306" spans="1:10" hidden="1">
      <c r="A1306" s="183" t="s">
        <v>1617</v>
      </c>
      <c r="B1306" s="183" t="s">
        <v>351</v>
      </c>
      <c r="C1306" s="183" t="s">
        <v>4786</v>
      </c>
      <c r="D1306" s="183">
        <v>11</v>
      </c>
      <c r="E1306" s="104"/>
      <c r="F1306" s="104"/>
      <c r="G1306" s="89">
        <v>43221</v>
      </c>
      <c r="H1306" s="80"/>
      <c r="I1306" s="80"/>
      <c r="J1306" s="129" t="s">
        <v>4902</v>
      </c>
    </row>
    <row r="1307" spans="1:10" hidden="1">
      <c r="A1307" s="183" t="s">
        <v>1618</v>
      </c>
      <c r="B1307" s="183" t="s">
        <v>351</v>
      </c>
      <c r="C1307" s="183" t="s">
        <v>4788</v>
      </c>
      <c r="D1307" s="183">
        <v>11</v>
      </c>
      <c r="E1307" s="104"/>
      <c r="F1307" s="104"/>
      <c r="G1307" s="89">
        <v>43221</v>
      </c>
      <c r="H1307" s="80"/>
      <c r="I1307" s="80"/>
      <c r="J1307" s="129" t="s">
        <v>4900</v>
      </c>
    </row>
    <row r="1308" spans="1:10" hidden="1">
      <c r="A1308" s="183" t="s">
        <v>1619</v>
      </c>
      <c r="B1308" s="183" t="s">
        <v>351</v>
      </c>
      <c r="C1308" s="183" t="s">
        <v>4787</v>
      </c>
      <c r="D1308" s="183">
        <v>11</v>
      </c>
      <c r="E1308" s="104"/>
      <c r="F1308" s="104"/>
      <c r="G1308" s="89">
        <v>43221</v>
      </c>
      <c r="H1308" s="80"/>
      <c r="I1308" s="80"/>
      <c r="J1308" s="129" t="s">
        <v>4901</v>
      </c>
    </row>
    <row r="1309" spans="1:10" hidden="1">
      <c r="A1309" s="183" t="s">
        <v>1620</v>
      </c>
      <c r="B1309" s="183" t="s">
        <v>360</v>
      </c>
      <c r="C1309" s="183" t="s">
        <v>4786</v>
      </c>
      <c r="D1309" s="183">
        <v>11</v>
      </c>
      <c r="E1309" s="104"/>
      <c r="F1309" s="104"/>
      <c r="G1309" s="89">
        <v>43221</v>
      </c>
      <c r="H1309" s="80"/>
      <c r="I1309" s="80"/>
      <c r="J1309" s="129" t="s">
        <v>4902</v>
      </c>
    </row>
    <row r="1310" spans="1:10" hidden="1">
      <c r="A1310" s="183" t="s">
        <v>1621</v>
      </c>
      <c r="B1310" s="183" t="s">
        <v>366</v>
      </c>
      <c r="C1310" s="183" t="s">
        <v>4789</v>
      </c>
      <c r="D1310" s="183">
        <v>11</v>
      </c>
      <c r="E1310" s="104"/>
      <c r="F1310" s="104"/>
      <c r="G1310" s="89">
        <v>43221</v>
      </c>
      <c r="H1310" s="80"/>
      <c r="I1310" s="80"/>
      <c r="J1310" s="129" t="s">
        <v>4888</v>
      </c>
    </row>
    <row r="1311" spans="1:10" hidden="1">
      <c r="A1311" s="183" t="s">
        <v>1622</v>
      </c>
      <c r="B1311" s="183" t="s">
        <v>366</v>
      </c>
      <c r="C1311" s="183" t="s">
        <v>4789</v>
      </c>
      <c r="D1311" s="183">
        <v>11</v>
      </c>
      <c r="E1311" s="104"/>
      <c r="F1311" s="104"/>
      <c r="G1311" s="89">
        <v>43221</v>
      </c>
      <c r="H1311" s="80"/>
      <c r="I1311" s="80"/>
      <c r="J1311" s="129" t="s">
        <v>4888</v>
      </c>
    </row>
    <row r="1312" spans="1:10" hidden="1">
      <c r="A1312" s="183" t="s">
        <v>1623</v>
      </c>
      <c r="B1312" s="183" t="s">
        <v>360</v>
      </c>
      <c r="C1312" s="183" t="s">
        <v>4786</v>
      </c>
      <c r="D1312" s="183">
        <v>11</v>
      </c>
      <c r="E1312" s="104"/>
      <c r="F1312" s="104"/>
      <c r="G1312" s="89">
        <v>43221</v>
      </c>
      <c r="H1312" s="80"/>
      <c r="I1312" s="80"/>
      <c r="J1312" s="129" t="s">
        <v>4902</v>
      </c>
    </row>
    <row r="1313" spans="1:10" hidden="1">
      <c r="A1313" s="183" t="s">
        <v>1624</v>
      </c>
      <c r="B1313" s="183" t="s">
        <v>351</v>
      </c>
      <c r="C1313" s="183" t="s">
        <v>4788</v>
      </c>
      <c r="D1313" s="183">
        <v>11</v>
      </c>
      <c r="E1313" s="104"/>
      <c r="F1313" s="104"/>
      <c r="G1313" s="89">
        <v>43221</v>
      </c>
      <c r="H1313" s="80"/>
      <c r="I1313" s="80"/>
      <c r="J1313" s="129" t="s">
        <v>4900</v>
      </c>
    </row>
    <row r="1314" spans="1:10" hidden="1">
      <c r="A1314" s="183" t="s">
        <v>1625</v>
      </c>
      <c r="B1314" s="183" t="s">
        <v>351</v>
      </c>
      <c r="C1314" s="183" t="s">
        <v>4788</v>
      </c>
      <c r="D1314" s="183">
        <v>11</v>
      </c>
      <c r="E1314" s="104"/>
      <c r="F1314" s="104"/>
      <c r="G1314" s="89">
        <v>43221</v>
      </c>
      <c r="H1314" s="80"/>
      <c r="I1314" s="80"/>
      <c r="J1314" s="129" t="s">
        <v>4900</v>
      </c>
    </row>
    <row r="1315" spans="1:10" hidden="1">
      <c r="A1315" s="183" t="s">
        <v>1626</v>
      </c>
      <c r="B1315" s="183" t="s">
        <v>351</v>
      </c>
      <c r="C1315" s="183" t="s">
        <v>4787</v>
      </c>
      <c r="D1315" s="183">
        <v>11</v>
      </c>
      <c r="E1315" s="104"/>
      <c r="F1315" s="104"/>
      <c r="G1315" s="89">
        <v>43221</v>
      </c>
      <c r="H1315" s="80"/>
      <c r="I1315" s="80"/>
      <c r="J1315" s="129" t="s">
        <v>4901</v>
      </c>
    </row>
    <row r="1316" spans="1:10" hidden="1">
      <c r="A1316" s="183" t="s">
        <v>1627</v>
      </c>
      <c r="B1316" s="183" t="s">
        <v>360</v>
      </c>
      <c r="C1316" s="183" t="s">
        <v>4786</v>
      </c>
      <c r="D1316" s="183">
        <v>11</v>
      </c>
      <c r="E1316" s="104"/>
      <c r="F1316" s="104"/>
      <c r="G1316" s="89">
        <v>43221</v>
      </c>
      <c r="H1316" s="80"/>
      <c r="I1316" s="80"/>
      <c r="J1316" s="129" t="s">
        <v>4902</v>
      </c>
    </row>
    <row r="1317" spans="1:10" hidden="1">
      <c r="A1317" s="183" t="s">
        <v>1628</v>
      </c>
      <c r="B1317" s="183" t="s">
        <v>360</v>
      </c>
      <c r="C1317" s="183" t="s">
        <v>4786</v>
      </c>
      <c r="D1317" s="183">
        <v>11</v>
      </c>
      <c r="E1317" s="104"/>
      <c r="F1317" s="104"/>
      <c r="G1317" s="89">
        <v>43221</v>
      </c>
      <c r="H1317" s="80"/>
      <c r="I1317" s="80"/>
      <c r="J1317" s="129" t="s">
        <v>4902</v>
      </c>
    </row>
    <row r="1318" spans="1:10" hidden="1">
      <c r="A1318" s="183" t="s">
        <v>1629</v>
      </c>
      <c r="B1318" s="183" t="s">
        <v>360</v>
      </c>
      <c r="C1318" s="183" t="s">
        <v>4786</v>
      </c>
      <c r="D1318" s="183">
        <v>11</v>
      </c>
      <c r="E1318" s="104"/>
      <c r="F1318" s="104"/>
      <c r="G1318" s="89">
        <v>43221</v>
      </c>
      <c r="H1318" s="80"/>
      <c r="I1318" s="80"/>
      <c r="J1318" s="129" t="s">
        <v>4902</v>
      </c>
    </row>
    <row r="1319" spans="1:10" hidden="1">
      <c r="A1319" s="183" t="s">
        <v>1630</v>
      </c>
      <c r="B1319" s="183" t="s">
        <v>370</v>
      </c>
      <c r="C1319" s="183" t="s">
        <v>4786</v>
      </c>
      <c r="D1319" s="183">
        <v>11</v>
      </c>
      <c r="E1319" s="104"/>
      <c r="F1319" s="104"/>
      <c r="G1319" s="89">
        <v>43221</v>
      </c>
      <c r="H1319" s="80"/>
      <c r="I1319" s="80"/>
      <c r="J1319" s="129" t="s">
        <v>4902</v>
      </c>
    </row>
    <row r="1320" spans="1:10" hidden="1">
      <c r="A1320" s="183" t="s">
        <v>1631</v>
      </c>
      <c r="B1320" s="183" t="s">
        <v>351</v>
      </c>
      <c r="C1320" s="183" t="s">
        <v>4787</v>
      </c>
      <c r="D1320" s="183">
        <v>11</v>
      </c>
      <c r="E1320" s="104"/>
      <c r="F1320" s="104"/>
      <c r="G1320" s="89">
        <v>43221</v>
      </c>
      <c r="H1320" s="80"/>
      <c r="I1320" s="80"/>
      <c r="J1320" s="129" t="s">
        <v>4901</v>
      </c>
    </row>
    <row r="1321" spans="1:10" hidden="1">
      <c r="A1321" s="183" t="s">
        <v>1632</v>
      </c>
      <c r="B1321" s="183" t="s">
        <v>351</v>
      </c>
      <c r="C1321" s="183" t="s">
        <v>4787</v>
      </c>
      <c r="D1321" s="183">
        <v>11</v>
      </c>
      <c r="E1321" s="104"/>
      <c r="F1321" s="104"/>
      <c r="G1321" s="89">
        <v>43221</v>
      </c>
      <c r="H1321" s="80"/>
      <c r="I1321" s="80"/>
      <c r="J1321" s="129" t="s">
        <v>4901</v>
      </c>
    </row>
    <row r="1322" spans="1:10" hidden="1">
      <c r="A1322" s="183" t="s">
        <v>1633</v>
      </c>
      <c r="B1322" s="183" t="s">
        <v>351</v>
      </c>
      <c r="C1322" s="183" t="s">
        <v>4788</v>
      </c>
      <c r="D1322" s="183">
        <v>11</v>
      </c>
      <c r="E1322" s="104"/>
      <c r="F1322" s="104"/>
      <c r="G1322" s="89">
        <v>43221</v>
      </c>
      <c r="H1322" s="80"/>
      <c r="I1322" s="80"/>
      <c r="J1322" s="129" t="s">
        <v>4900</v>
      </c>
    </row>
    <row r="1323" spans="1:10" hidden="1">
      <c r="A1323" s="183" t="s">
        <v>1634</v>
      </c>
      <c r="B1323" s="183" t="s">
        <v>351</v>
      </c>
      <c r="C1323" s="183" t="s">
        <v>4788</v>
      </c>
      <c r="D1323" s="183">
        <v>11</v>
      </c>
      <c r="E1323" s="104"/>
      <c r="F1323" s="104"/>
      <c r="G1323" s="89">
        <v>43221</v>
      </c>
      <c r="H1323" s="80"/>
      <c r="I1323" s="80"/>
      <c r="J1323" s="129" t="s">
        <v>4900</v>
      </c>
    </row>
    <row r="1324" spans="1:10" hidden="1">
      <c r="A1324" s="183" t="s">
        <v>1635</v>
      </c>
      <c r="B1324" s="183" t="s">
        <v>351</v>
      </c>
      <c r="C1324" s="183" t="s">
        <v>4786</v>
      </c>
      <c r="D1324" s="183">
        <v>11</v>
      </c>
      <c r="E1324" s="104"/>
      <c r="F1324" s="104"/>
      <c r="G1324" s="89">
        <v>43221</v>
      </c>
      <c r="H1324" s="80"/>
      <c r="I1324" s="80"/>
      <c r="J1324" s="129" t="s">
        <v>4902</v>
      </c>
    </row>
    <row r="1325" spans="1:10" hidden="1">
      <c r="A1325" s="183" t="s">
        <v>1636</v>
      </c>
      <c r="B1325" s="183" t="s">
        <v>351</v>
      </c>
      <c r="C1325" s="183" t="s">
        <v>4789</v>
      </c>
      <c r="D1325" s="183">
        <v>11</v>
      </c>
      <c r="E1325" s="104"/>
      <c r="F1325" s="104"/>
      <c r="G1325" s="89">
        <v>43221</v>
      </c>
      <c r="H1325" s="80"/>
      <c r="I1325" s="80"/>
      <c r="J1325" s="129" t="s">
        <v>4888</v>
      </c>
    </row>
    <row r="1326" spans="1:10" hidden="1">
      <c r="A1326" s="183" t="s">
        <v>1637</v>
      </c>
      <c r="B1326" s="183" t="s">
        <v>351</v>
      </c>
      <c r="C1326" s="183" t="s">
        <v>4789</v>
      </c>
      <c r="D1326" s="183">
        <v>11</v>
      </c>
      <c r="E1326" s="104"/>
      <c r="F1326" s="104"/>
      <c r="G1326" s="89">
        <v>43221</v>
      </c>
      <c r="H1326" s="80"/>
      <c r="I1326" s="80"/>
      <c r="J1326" s="129" t="s">
        <v>4888</v>
      </c>
    </row>
    <row r="1327" spans="1:10" hidden="1">
      <c r="A1327" s="183" t="s">
        <v>1638</v>
      </c>
      <c r="B1327" s="183" t="s">
        <v>351</v>
      </c>
      <c r="C1327" s="183" t="s">
        <v>4788</v>
      </c>
      <c r="D1327" s="183">
        <v>11</v>
      </c>
      <c r="E1327" s="104"/>
      <c r="F1327" s="104"/>
      <c r="G1327" s="89">
        <v>43221</v>
      </c>
      <c r="H1327" s="80"/>
      <c r="I1327" s="80"/>
      <c r="J1327" s="129" t="s">
        <v>4900</v>
      </c>
    </row>
    <row r="1328" spans="1:10" hidden="1">
      <c r="A1328" s="183" t="s">
        <v>1639</v>
      </c>
      <c r="B1328" s="183" t="s">
        <v>351</v>
      </c>
      <c r="C1328" s="183" t="s">
        <v>4788</v>
      </c>
      <c r="D1328" s="183">
        <v>11</v>
      </c>
      <c r="E1328" s="104"/>
      <c r="F1328" s="104"/>
      <c r="G1328" s="89">
        <v>43221</v>
      </c>
      <c r="H1328" s="80"/>
      <c r="I1328" s="80"/>
      <c r="J1328" s="129" t="s">
        <v>4900</v>
      </c>
    </row>
    <row r="1329" spans="1:10" hidden="1">
      <c r="A1329" s="183" t="s">
        <v>1640</v>
      </c>
      <c r="B1329" s="183" t="s">
        <v>351</v>
      </c>
      <c r="C1329" s="183" t="s">
        <v>4788</v>
      </c>
      <c r="D1329" s="183">
        <v>11</v>
      </c>
      <c r="E1329" s="104"/>
      <c r="F1329" s="104"/>
      <c r="G1329" s="89">
        <v>43221</v>
      </c>
      <c r="H1329" s="80"/>
      <c r="I1329" s="80"/>
      <c r="J1329" s="129" t="s">
        <v>4900</v>
      </c>
    </row>
    <row r="1330" spans="1:10" hidden="1">
      <c r="A1330" s="183" t="s">
        <v>1641</v>
      </c>
      <c r="B1330" s="183" t="s">
        <v>351</v>
      </c>
      <c r="C1330" s="183" t="s">
        <v>4788</v>
      </c>
      <c r="D1330" s="183">
        <v>11</v>
      </c>
      <c r="E1330" s="104"/>
      <c r="F1330" s="104"/>
      <c r="G1330" s="89">
        <v>43221</v>
      </c>
      <c r="H1330" s="80"/>
      <c r="I1330" s="80"/>
      <c r="J1330" s="129" t="s">
        <v>4900</v>
      </c>
    </row>
    <row r="1331" spans="1:10" hidden="1">
      <c r="A1331" s="183" t="s">
        <v>1642</v>
      </c>
      <c r="B1331" s="183" t="s">
        <v>351</v>
      </c>
      <c r="C1331" s="183" t="s">
        <v>4788</v>
      </c>
      <c r="D1331" s="183">
        <v>11</v>
      </c>
      <c r="E1331" s="104"/>
      <c r="F1331" s="104"/>
      <c r="G1331" s="89">
        <v>43221</v>
      </c>
      <c r="H1331" s="80"/>
      <c r="I1331" s="80"/>
      <c r="J1331" s="129" t="s">
        <v>4900</v>
      </c>
    </row>
    <row r="1332" spans="1:10" hidden="1">
      <c r="A1332" s="183" t="s">
        <v>1643</v>
      </c>
      <c r="B1332" s="183" t="s">
        <v>351</v>
      </c>
      <c r="C1332" s="183" t="s">
        <v>4788</v>
      </c>
      <c r="D1332" s="183">
        <v>11</v>
      </c>
      <c r="E1332" s="104"/>
      <c r="F1332" s="104"/>
      <c r="G1332" s="89">
        <v>43221</v>
      </c>
      <c r="H1332" s="80"/>
      <c r="I1332" s="80"/>
      <c r="J1332" s="129" t="s">
        <v>4900</v>
      </c>
    </row>
    <row r="1333" spans="1:10" hidden="1">
      <c r="A1333" s="183" t="s">
        <v>1644</v>
      </c>
      <c r="B1333" s="183" t="s">
        <v>351</v>
      </c>
      <c r="C1333" s="183" t="s">
        <v>4788</v>
      </c>
      <c r="D1333" s="183">
        <v>11</v>
      </c>
      <c r="E1333" s="104"/>
      <c r="F1333" s="104"/>
      <c r="G1333" s="89">
        <v>43221</v>
      </c>
      <c r="H1333" s="80"/>
      <c r="I1333" s="80"/>
      <c r="J1333" s="129" t="s">
        <v>4900</v>
      </c>
    </row>
    <row r="1334" spans="1:10" hidden="1">
      <c r="A1334" s="183" t="s">
        <v>1645</v>
      </c>
      <c r="B1334" s="183" t="s">
        <v>351</v>
      </c>
      <c r="C1334" s="183" t="s">
        <v>4788</v>
      </c>
      <c r="D1334" s="183">
        <v>11</v>
      </c>
      <c r="E1334" s="104"/>
      <c r="F1334" s="104"/>
      <c r="G1334" s="89">
        <v>43221</v>
      </c>
      <c r="H1334" s="80"/>
      <c r="I1334" s="80"/>
      <c r="J1334" s="129" t="s">
        <v>4900</v>
      </c>
    </row>
    <row r="1335" spans="1:10" hidden="1">
      <c r="A1335" s="183" t="s">
        <v>1646</v>
      </c>
      <c r="B1335" s="183" t="s">
        <v>351</v>
      </c>
      <c r="C1335" s="183" t="s">
        <v>4788</v>
      </c>
      <c r="D1335" s="183">
        <v>11</v>
      </c>
      <c r="E1335" s="104"/>
      <c r="F1335" s="104"/>
      <c r="G1335" s="89">
        <v>43221</v>
      </c>
      <c r="H1335" s="80"/>
      <c r="I1335" s="80"/>
      <c r="J1335" s="129" t="s">
        <v>4900</v>
      </c>
    </row>
    <row r="1336" spans="1:10" hidden="1">
      <c r="A1336" s="183" t="s">
        <v>1647</v>
      </c>
      <c r="B1336" s="183" t="s">
        <v>351</v>
      </c>
      <c r="C1336" s="183" t="s">
        <v>4789</v>
      </c>
      <c r="D1336" s="183">
        <v>11</v>
      </c>
      <c r="E1336" s="104"/>
      <c r="F1336" s="104"/>
      <c r="G1336" s="89">
        <v>43221</v>
      </c>
      <c r="H1336" s="80"/>
      <c r="I1336" s="80"/>
      <c r="J1336" s="129" t="s">
        <v>4888</v>
      </c>
    </row>
    <row r="1337" spans="1:10" hidden="1">
      <c r="A1337" s="183" t="s">
        <v>1648</v>
      </c>
      <c r="B1337" s="183" t="s">
        <v>374</v>
      </c>
      <c r="C1337" s="183" t="s">
        <v>450</v>
      </c>
      <c r="D1337" s="183">
        <v>13</v>
      </c>
      <c r="E1337" s="104"/>
      <c r="F1337" s="104"/>
      <c r="G1337" s="89">
        <v>43221</v>
      </c>
      <c r="H1337" s="80"/>
      <c r="I1337" s="80"/>
      <c r="J1337" s="129" t="s">
        <v>4895</v>
      </c>
    </row>
    <row r="1338" spans="1:10" hidden="1">
      <c r="A1338" s="183" t="s">
        <v>1649</v>
      </c>
      <c r="B1338" s="183" t="s">
        <v>376</v>
      </c>
      <c r="C1338" s="183" t="s">
        <v>450</v>
      </c>
      <c r="D1338" s="183">
        <v>13</v>
      </c>
      <c r="E1338" s="104"/>
      <c r="F1338" s="104"/>
      <c r="G1338" s="89">
        <v>43221</v>
      </c>
      <c r="H1338" s="80"/>
      <c r="I1338" s="80"/>
      <c r="J1338" s="129" t="s">
        <v>4895</v>
      </c>
    </row>
    <row r="1339" spans="1:10" hidden="1">
      <c r="A1339" s="183" t="s">
        <v>1650</v>
      </c>
      <c r="B1339" s="183" t="s">
        <v>4311</v>
      </c>
      <c r="C1339" s="183" t="s">
        <v>450</v>
      </c>
      <c r="D1339" s="183">
        <v>13</v>
      </c>
      <c r="E1339" s="104"/>
      <c r="F1339" s="104"/>
      <c r="G1339" s="89">
        <v>43221</v>
      </c>
      <c r="H1339" s="80"/>
      <c r="I1339" s="80"/>
      <c r="J1339" s="129" t="s">
        <v>4895</v>
      </c>
    </row>
    <row r="1340" spans="1:10" hidden="1">
      <c r="A1340" s="183" t="s">
        <v>1651</v>
      </c>
      <c r="B1340" s="183" t="s">
        <v>377</v>
      </c>
      <c r="C1340" s="183" t="s">
        <v>450</v>
      </c>
      <c r="D1340" s="183">
        <v>13</v>
      </c>
      <c r="E1340" s="104"/>
      <c r="F1340" s="104"/>
      <c r="G1340" s="89">
        <v>43221</v>
      </c>
      <c r="H1340" s="80"/>
      <c r="I1340" s="80"/>
      <c r="J1340" s="129" t="s">
        <v>4895</v>
      </c>
    </row>
    <row r="1341" spans="1:10" hidden="1">
      <c r="A1341" s="183" t="s">
        <v>1652</v>
      </c>
      <c r="B1341" s="183" t="s">
        <v>377</v>
      </c>
      <c r="C1341" s="183" t="s">
        <v>450</v>
      </c>
      <c r="D1341" s="183">
        <v>13</v>
      </c>
      <c r="E1341" s="104"/>
      <c r="F1341" s="104"/>
      <c r="G1341" s="89">
        <v>43221</v>
      </c>
      <c r="H1341" s="80"/>
      <c r="I1341" s="80"/>
      <c r="J1341" s="129" t="s">
        <v>4895</v>
      </c>
    </row>
    <row r="1342" spans="1:10" hidden="1">
      <c r="A1342" s="183" t="s">
        <v>1653</v>
      </c>
      <c r="B1342" s="183" t="s">
        <v>377</v>
      </c>
      <c r="C1342" s="183" t="s">
        <v>450</v>
      </c>
      <c r="D1342" s="183">
        <v>13</v>
      </c>
      <c r="E1342" s="104"/>
      <c r="F1342" s="104"/>
      <c r="G1342" s="89">
        <v>43221</v>
      </c>
      <c r="H1342" s="80"/>
      <c r="I1342" s="80"/>
      <c r="J1342" s="129" t="s">
        <v>4895</v>
      </c>
    </row>
    <row r="1343" spans="1:10" hidden="1">
      <c r="A1343" s="183" t="s">
        <v>1654</v>
      </c>
      <c r="B1343" s="183" t="s">
        <v>377</v>
      </c>
      <c r="C1343" s="183" t="s">
        <v>450</v>
      </c>
      <c r="D1343" s="183">
        <v>13</v>
      </c>
      <c r="E1343" s="104"/>
      <c r="F1343" s="104"/>
      <c r="G1343" s="89">
        <v>43221</v>
      </c>
      <c r="H1343" s="80"/>
      <c r="I1343" s="80"/>
      <c r="J1343" s="129" t="s">
        <v>4895</v>
      </c>
    </row>
    <row r="1344" spans="1:10" hidden="1">
      <c r="A1344" s="183" t="s">
        <v>1655</v>
      </c>
      <c r="B1344" s="183" t="s">
        <v>377</v>
      </c>
      <c r="C1344" s="183" t="s">
        <v>450</v>
      </c>
      <c r="D1344" s="183">
        <v>13</v>
      </c>
      <c r="E1344" s="104"/>
      <c r="F1344" s="104"/>
      <c r="G1344" s="89">
        <v>43221</v>
      </c>
      <c r="H1344" s="80"/>
      <c r="I1344" s="80"/>
      <c r="J1344" s="129" t="s">
        <v>4895</v>
      </c>
    </row>
    <row r="1345" spans="1:10" hidden="1">
      <c r="A1345" s="183" t="s">
        <v>1656</v>
      </c>
      <c r="B1345" s="183" t="s">
        <v>377</v>
      </c>
      <c r="C1345" s="183" t="s">
        <v>450</v>
      </c>
      <c r="D1345" s="183">
        <v>13</v>
      </c>
      <c r="E1345" s="104"/>
      <c r="F1345" s="104"/>
      <c r="G1345" s="89">
        <v>43221</v>
      </c>
      <c r="H1345" s="80"/>
      <c r="I1345" s="80"/>
      <c r="J1345" s="129" t="s">
        <v>4895</v>
      </c>
    </row>
    <row r="1346" spans="1:10" hidden="1">
      <c r="A1346" s="183" t="s">
        <v>1657</v>
      </c>
      <c r="B1346" s="183" t="s">
        <v>377</v>
      </c>
      <c r="C1346" s="183" t="s">
        <v>450</v>
      </c>
      <c r="D1346" s="183">
        <v>13</v>
      </c>
      <c r="E1346" s="104"/>
      <c r="F1346" s="104"/>
      <c r="G1346" s="89">
        <v>43221</v>
      </c>
      <c r="H1346" s="80"/>
      <c r="I1346" s="80"/>
      <c r="J1346" s="129" t="s">
        <v>4895</v>
      </c>
    </row>
    <row r="1347" spans="1:10" hidden="1">
      <c r="A1347" s="183" t="s">
        <v>1658</v>
      </c>
      <c r="B1347" s="183" t="s">
        <v>377</v>
      </c>
      <c r="C1347" s="183" t="s">
        <v>450</v>
      </c>
      <c r="D1347" s="183">
        <v>13</v>
      </c>
      <c r="E1347" s="104"/>
      <c r="F1347" s="104"/>
      <c r="G1347" s="89">
        <v>43221</v>
      </c>
      <c r="H1347" s="80"/>
      <c r="I1347" s="80"/>
      <c r="J1347" s="129" t="s">
        <v>4895</v>
      </c>
    </row>
    <row r="1348" spans="1:10" hidden="1">
      <c r="A1348" s="183" t="s">
        <v>1659</v>
      </c>
      <c r="B1348" s="183" t="s">
        <v>377</v>
      </c>
      <c r="C1348" s="183" t="s">
        <v>450</v>
      </c>
      <c r="D1348" s="183">
        <v>13</v>
      </c>
      <c r="E1348" s="104"/>
      <c r="F1348" s="104"/>
      <c r="G1348" s="89">
        <v>43221</v>
      </c>
      <c r="H1348" s="80"/>
      <c r="I1348" s="80"/>
      <c r="J1348" s="129" t="s">
        <v>4895</v>
      </c>
    </row>
    <row r="1349" spans="1:10" hidden="1">
      <c r="A1349" s="183" t="s">
        <v>1660</v>
      </c>
      <c r="B1349" s="183" t="s">
        <v>377</v>
      </c>
      <c r="C1349" s="183" t="s">
        <v>450</v>
      </c>
      <c r="D1349" s="183">
        <v>13</v>
      </c>
      <c r="E1349" s="104"/>
      <c r="F1349" s="104"/>
      <c r="G1349" s="89">
        <v>43221</v>
      </c>
      <c r="H1349" s="80"/>
      <c r="I1349" s="80"/>
      <c r="J1349" s="129" t="s">
        <v>4895</v>
      </c>
    </row>
    <row r="1350" spans="1:10" hidden="1">
      <c r="A1350" s="183" t="s">
        <v>1661</v>
      </c>
      <c r="B1350" s="183" t="s">
        <v>4286</v>
      </c>
      <c r="C1350" s="183" t="s">
        <v>450</v>
      </c>
      <c r="D1350" s="183">
        <v>13</v>
      </c>
      <c r="E1350" s="104"/>
      <c r="F1350" s="104"/>
      <c r="G1350" s="89">
        <v>43221</v>
      </c>
      <c r="H1350" s="80"/>
      <c r="I1350" s="80"/>
      <c r="J1350" s="129" t="s">
        <v>4895</v>
      </c>
    </row>
    <row r="1351" spans="1:10" hidden="1">
      <c r="A1351" s="183" t="s">
        <v>1662</v>
      </c>
      <c r="B1351" s="183" t="s">
        <v>4286</v>
      </c>
      <c r="C1351" s="183" t="s">
        <v>450</v>
      </c>
      <c r="D1351" s="183">
        <v>13</v>
      </c>
      <c r="E1351" s="104"/>
      <c r="F1351" s="104"/>
      <c r="G1351" s="89">
        <v>43221</v>
      </c>
      <c r="H1351" s="80"/>
      <c r="I1351" s="80"/>
      <c r="J1351" s="129" t="s">
        <v>4895</v>
      </c>
    </row>
    <row r="1352" spans="1:10" hidden="1">
      <c r="A1352" s="183" t="s">
        <v>1663</v>
      </c>
      <c r="B1352" s="183" t="s">
        <v>4286</v>
      </c>
      <c r="C1352" s="183" t="s">
        <v>450</v>
      </c>
      <c r="D1352" s="183">
        <v>13</v>
      </c>
      <c r="E1352" s="104"/>
      <c r="F1352" s="104"/>
      <c r="G1352" s="89">
        <v>43221</v>
      </c>
      <c r="H1352" s="80"/>
      <c r="I1352" s="80"/>
      <c r="J1352" s="129" t="s">
        <v>4895</v>
      </c>
    </row>
    <row r="1353" spans="1:10" hidden="1">
      <c r="A1353" s="183" t="s">
        <v>1664</v>
      </c>
      <c r="B1353" s="183" t="s">
        <v>4287</v>
      </c>
      <c r="C1353" s="183" t="s">
        <v>450</v>
      </c>
      <c r="D1353" s="183">
        <v>13</v>
      </c>
      <c r="E1353" s="104"/>
      <c r="F1353" s="104"/>
      <c r="G1353" s="89">
        <v>43221</v>
      </c>
      <c r="H1353" s="80"/>
      <c r="I1353" s="80"/>
      <c r="J1353" s="129" t="s">
        <v>4895</v>
      </c>
    </row>
    <row r="1354" spans="1:10" hidden="1">
      <c r="A1354" s="183" t="s">
        <v>1665</v>
      </c>
      <c r="B1354" s="183" t="s">
        <v>4312</v>
      </c>
      <c r="C1354" s="183" t="s">
        <v>450</v>
      </c>
      <c r="D1354" s="183">
        <v>13</v>
      </c>
      <c r="E1354" s="104"/>
      <c r="F1354" s="104"/>
      <c r="G1354" s="89">
        <v>43221</v>
      </c>
      <c r="H1354" s="80"/>
      <c r="I1354" s="80"/>
      <c r="J1354" s="129" t="s">
        <v>4895</v>
      </c>
    </row>
    <row r="1355" spans="1:10" hidden="1">
      <c r="A1355" s="183" t="s">
        <v>1666</v>
      </c>
      <c r="B1355" s="183" t="s">
        <v>452</v>
      </c>
      <c r="C1355" s="183" t="s">
        <v>450</v>
      </c>
      <c r="D1355" s="183">
        <v>13</v>
      </c>
      <c r="E1355" s="104"/>
      <c r="F1355" s="104"/>
      <c r="G1355" s="89">
        <v>43221</v>
      </c>
      <c r="H1355" s="80"/>
      <c r="I1355" s="80"/>
      <c r="J1355" s="129" t="s">
        <v>4895</v>
      </c>
    </row>
    <row r="1356" spans="1:10" hidden="1">
      <c r="A1356" s="183" t="s">
        <v>1667</v>
      </c>
      <c r="B1356" s="183" t="s">
        <v>381</v>
      </c>
      <c r="C1356" s="183" t="s">
        <v>451</v>
      </c>
      <c r="D1356" s="183" t="s">
        <v>451</v>
      </c>
      <c r="E1356" s="104"/>
      <c r="F1356" s="104"/>
      <c r="G1356" s="89">
        <v>43221</v>
      </c>
      <c r="H1356" s="80"/>
      <c r="I1356" s="80"/>
      <c r="J1356" s="129" t="s">
        <v>4889</v>
      </c>
    </row>
    <row r="1357" spans="1:10" hidden="1">
      <c r="A1357" s="183" t="s">
        <v>1668</v>
      </c>
      <c r="B1357" s="183" t="s">
        <v>4313</v>
      </c>
      <c r="C1357" s="183" t="s">
        <v>4787</v>
      </c>
      <c r="D1357" s="183" t="s">
        <v>451</v>
      </c>
      <c r="E1357" s="104"/>
      <c r="F1357" s="104"/>
      <c r="G1357" s="89">
        <v>43221</v>
      </c>
      <c r="H1357" s="80"/>
      <c r="I1357" s="80"/>
      <c r="J1357" s="129" t="s">
        <v>4889</v>
      </c>
    </row>
    <row r="1358" spans="1:10" hidden="1">
      <c r="A1358" s="183" t="s">
        <v>1669</v>
      </c>
      <c r="B1358" s="183" t="s">
        <v>4314</v>
      </c>
      <c r="C1358" s="183" t="s">
        <v>451</v>
      </c>
      <c r="D1358" s="183" t="s">
        <v>451</v>
      </c>
      <c r="E1358" s="104"/>
      <c r="F1358" s="104"/>
      <c r="G1358" s="89">
        <v>43221</v>
      </c>
      <c r="H1358" s="80"/>
      <c r="I1358" s="80"/>
      <c r="J1358" s="129" t="s">
        <v>4889</v>
      </c>
    </row>
    <row r="1359" spans="1:10" hidden="1">
      <c r="A1359" s="183" t="s">
        <v>1670</v>
      </c>
      <c r="B1359" s="183" t="s">
        <v>385</v>
      </c>
      <c r="C1359" s="183" t="s">
        <v>451</v>
      </c>
      <c r="D1359" s="183" t="s">
        <v>451</v>
      </c>
      <c r="E1359" s="104"/>
      <c r="F1359" s="104"/>
      <c r="G1359" s="89">
        <v>43221</v>
      </c>
      <c r="H1359" s="80"/>
      <c r="I1359" s="80"/>
      <c r="J1359" s="129" t="s">
        <v>4889</v>
      </c>
    </row>
    <row r="1360" spans="1:10" hidden="1">
      <c r="A1360" s="183" t="s">
        <v>1671</v>
      </c>
      <c r="B1360" s="183" t="s">
        <v>385</v>
      </c>
      <c r="C1360" s="183" t="s">
        <v>451</v>
      </c>
      <c r="D1360" s="183" t="s">
        <v>451</v>
      </c>
      <c r="E1360" s="104"/>
      <c r="F1360" s="104"/>
      <c r="G1360" s="89">
        <v>43221</v>
      </c>
      <c r="H1360" s="80"/>
      <c r="I1360" s="80"/>
      <c r="J1360" s="129" t="s">
        <v>4889</v>
      </c>
    </row>
    <row r="1361" spans="1:10" hidden="1">
      <c r="A1361" s="183" t="s">
        <v>1672</v>
      </c>
      <c r="B1361" s="183" t="s">
        <v>4315</v>
      </c>
      <c r="C1361" s="183" t="s">
        <v>451</v>
      </c>
      <c r="D1361" s="183" t="s">
        <v>451</v>
      </c>
      <c r="E1361" s="104"/>
      <c r="F1361" s="104"/>
      <c r="G1361" s="89">
        <v>43221</v>
      </c>
      <c r="H1361" s="80"/>
      <c r="I1361" s="80"/>
      <c r="J1361" s="129" t="s">
        <v>4889</v>
      </c>
    </row>
    <row r="1362" spans="1:10" hidden="1">
      <c r="A1362" s="183" t="s">
        <v>1673</v>
      </c>
      <c r="B1362" s="183" t="s">
        <v>4316</v>
      </c>
      <c r="C1362" s="183" t="s">
        <v>451</v>
      </c>
      <c r="D1362" s="183" t="s">
        <v>451</v>
      </c>
      <c r="E1362" s="104"/>
      <c r="F1362" s="104"/>
      <c r="G1362" s="89">
        <v>43221</v>
      </c>
      <c r="H1362" s="80"/>
      <c r="I1362" s="80"/>
      <c r="J1362" s="129" t="s">
        <v>4889</v>
      </c>
    </row>
    <row r="1363" spans="1:10" hidden="1">
      <c r="A1363" s="183" t="s">
        <v>1674</v>
      </c>
      <c r="B1363" s="183" t="s">
        <v>4317</v>
      </c>
      <c r="C1363" s="183" t="s">
        <v>4787</v>
      </c>
      <c r="D1363" s="183">
        <v>11</v>
      </c>
      <c r="E1363" s="104"/>
      <c r="F1363" s="104"/>
      <c r="G1363" s="89">
        <v>43221</v>
      </c>
      <c r="H1363" s="80"/>
      <c r="I1363" s="80"/>
      <c r="J1363" s="129" t="s">
        <v>4901</v>
      </c>
    </row>
    <row r="1364" spans="1:10" hidden="1">
      <c r="A1364" s="183" t="s">
        <v>1675</v>
      </c>
      <c r="B1364" s="183" t="s">
        <v>4318</v>
      </c>
      <c r="C1364" s="183" t="s">
        <v>451</v>
      </c>
      <c r="D1364" s="183" t="s">
        <v>451</v>
      </c>
      <c r="E1364" s="104"/>
      <c r="F1364" s="104"/>
      <c r="G1364" s="89">
        <v>43221</v>
      </c>
      <c r="H1364" s="80"/>
      <c r="I1364" s="80"/>
      <c r="J1364" s="129" t="s">
        <v>4889</v>
      </c>
    </row>
    <row r="1365" spans="1:10" hidden="1">
      <c r="A1365" s="183" t="s">
        <v>1676</v>
      </c>
      <c r="B1365" s="183" t="s">
        <v>4319</v>
      </c>
      <c r="C1365" s="183" t="s">
        <v>451</v>
      </c>
      <c r="D1365" s="183" t="s">
        <v>451</v>
      </c>
      <c r="E1365" s="104"/>
      <c r="F1365" s="104"/>
      <c r="G1365" s="89">
        <v>43221</v>
      </c>
      <c r="H1365" s="80"/>
      <c r="I1365" s="80"/>
      <c r="J1365" s="129" t="s">
        <v>4889</v>
      </c>
    </row>
    <row r="1366" spans="1:10" hidden="1">
      <c r="A1366" s="183" t="s">
        <v>1677</v>
      </c>
      <c r="B1366" s="183" t="s">
        <v>4319</v>
      </c>
      <c r="C1366" s="183" t="s">
        <v>451</v>
      </c>
      <c r="D1366" s="183" t="s">
        <v>451</v>
      </c>
      <c r="E1366" s="104"/>
      <c r="F1366" s="104"/>
      <c r="G1366" s="89">
        <v>43221</v>
      </c>
      <c r="H1366" s="80"/>
      <c r="I1366" s="80"/>
      <c r="J1366" s="129" t="s">
        <v>4889</v>
      </c>
    </row>
    <row r="1367" spans="1:10" hidden="1">
      <c r="A1367" s="183" t="s">
        <v>1678</v>
      </c>
      <c r="B1367" s="183" t="s">
        <v>4308</v>
      </c>
      <c r="C1367" s="183" t="s">
        <v>4786</v>
      </c>
      <c r="D1367" s="183">
        <v>11</v>
      </c>
      <c r="E1367" s="104"/>
      <c r="F1367" s="104"/>
      <c r="G1367" s="89">
        <v>43252</v>
      </c>
      <c r="H1367" s="80"/>
      <c r="I1367" s="80"/>
      <c r="J1367" s="129" t="s">
        <v>4902</v>
      </c>
    </row>
    <row r="1368" spans="1:10" hidden="1">
      <c r="A1368" s="183" t="s">
        <v>1679</v>
      </c>
      <c r="B1368" s="183" t="s">
        <v>351</v>
      </c>
      <c r="C1368" s="183" t="s">
        <v>4789</v>
      </c>
      <c r="D1368" s="183">
        <v>11</v>
      </c>
      <c r="E1368" s="104"/>
      <c r="F1368" s="104"/>
      <c r="G1368" s="89">
        <v>43252</v>
      </c>
      <c r="H1368" s="80"/>
      <c r="I1368" s="80"/>
      <c r="J1368" s="129" t="s">
        <v>4888</v>
      </c>
    </row>
    <row r="1369" spans="1:10" hidden="1">
      <c r="A1369" s="183" t="s">
        <v>1680</v>
      </c>
      <c r="B1369" s="183" t="s">
        <v>351</v>
      </c>
      <c r="C1369" s="183" t="s">
        <v>4789</v>
      </c>
      <c r="D1369" s="183">
        <v>11</v>
      </c>
      <c r="E1369" s="104"/>
      <c r="F1369" s="104"/>
      <c r="G1369" s="89">
        <v>43252</v>
      </c>
      <c r="H1369" s="80"/>
      <c r="I1369" s="80"/>
      <c r="J1369" s="129" t="s">
        <v>4888</v>
      </c>
    </row>
    <row r="1370" spans="1:10" hidden="1">
      <c r="A1370" s="183" t="s">
        <v>1681</v>
      </c>
      <c r="B1370" s="183" t="s">
        <v>351</v>
      </c>
      <c r="C1370" s="183" t="s">
        <v>4789</v>
      </c>
      <c r="D1370" s="183">
        <v>11</v>
      </c>
      <c r="E1370" s="104"/>
      <c r="F1370" s="104"/>
      <c r="G1370" s="89">
        <v>43252</v>
      </c>
      <c r="H1370" s="80"/>
      <c r="I1370" s="80"/>
      <c r="J1370" s="129" t="s">
        <v>4888</v>
      </c>
    </row>
    <row r="1371" spans="1:10" hidden="1">
      <c r="A1371" s="183" t="s">
        <v>1682</v>
      </c>
      <c r="B1371" s="183" t="s">
        <v>351</v>
      </c>
      <c r="C1371" s="183" t="s">
        <v>4786</v>
      </c>
      <c r="D1371" s="183">
        <v>11</v>
      </c>
      <c r="E1371" s="104"/>
      <c r="F1371" s="104"/>
      <c r="G1371" s="89">
        <v>43252</v>
      </c>
      <c r="H1371" s="80"/>
      <c r="I1371" s="80"/>
      <c r="J1371" s="129" t="s">
        <v>4902</v>
      </c>
    </row>
    <row r="1372" spans="1:10" hidden="1">
      <c r="A1372" s="183" t="s">
        <v>1683</v>
      </c>
      <c r="B1372" s="183" t="s">
        <v>351</v>
      </c>
      <c r="C1372" s="183" t="s">
        <v>4786</v>
      </c>
      <c r="D1372" s="183">
        <v>11</v>
      </c>
      <c r="E1372" s="104"/>
      <c r="F1372" s="104"/>
      <c r="G1372" s="89">
        <v>43252</v>
      </c>
      <c r="H1372" s="80"/>
      <c r="I1372" s="80"/>
      <c r="J1372" s="129" t="s">
        <v>4902</v>
      </c>
    </row>
    <row r="1373" spans="1:10" hidden="1">
      <c r="A1373" s="183" t="s">
        <v>1684</v>
      </c>
      <c r="B1373" s="183" t="s">
        <v>351</v>
      </c>
      <c r="C1373" s="183" t="s">
        <v>4786</v>
      </c>
      <c r="D1373" s="183">
        <v>11</v>
      </c>
      <c r="E1373" s="104"/>
      <c r="F1373" s="104"/>
      <c r="G1373" s="89">
        <v>43252</v>
      </c>
      <c r="H1373" s="80"/>
      <c r="I1373" s="80"/>
      <c r="J1373" s="129" t="s">
        <v>4902</v>
      </c>
    </row>
    <row r="1374" spans="1:10" hidden="1">
      <c r="A1374" s="183" t="s">
        <v>1685</v>
      </c>
      <c r="B1374" s="183" t="s">
        <v>4301</v>
      </c>
      <c r="C1374" s="183" t="s">
        <v>4787</v>
      </c>
      <c r="D1374" s="183">
        <v>11</v>
      </c>
      <c r="E1374" s="104"/>
      <c r="F1374" s="104"/>
      <c r="G1374" s="89">
        <v>43252</v>
      </c>
      <c r="H1374" s="80"/>
      <c r="I1374" s="80"/>
      <c r="J1374" s="129" t="s">
        <v>4901</v>
      </c>
    </row>
    <row r="1375" spans="1:10" hidden="1">
      <c r="A1375" s="183" t="s">
        <v>1686</v>
      </c>
      <c r="B1375" s="183" t="s">
        <v>4298</v>
      </c>
      <c r="C1375" s="183" t="s">
        <v>4787</v>
      </c>
      <c r="D1375" s="183">
        <v>11</v>
      </c>
      <c r="E1375" s="104"/>
      <c r="F1375" s="104"/>
      <c r="G1375" s="89">
        <v>43252</v>
      </c>
      <c r="H1375" s="80"/>
      <c r="I1375" s="80"/>
      <c r="J1375" s="129" t="s">
        <v>4901</v>
      </c>
    </row>
    <row r="1376" spans="1:10" hidden="1">
      <c r="A1376" s="183" t="s">
        <v>1687</v>
      </c>
      <c r="B1376" s="183" t="s">
        <v>4298</v>
      </c>
      <c r="C1376" s="183" t="s">
        <v>4787</v>
      </c>
      <c r="D1376" s="183">
        <v>11</v>
      </c>
      <c r="E1376" s="104"/>
      <c r="F1376" s="104"/>
      <c r="G1376" s="89">
        <v>43252</v>
      </c>
      <c r="H1376" s="80"/>
      <c r="I1376" s="80"/>
      <c r="J1376" s="129" t="s">
        <v>4901</v>
      </c>
    </row>
    <row r="1377" spans="1:10" hidden="1">
      <c r="A1377" s="183" t="s">
        <v>1688</v>
      </c>
      <c r="B1377" s="183" t="s">
        <v>4298</v>
      </c>
      <c r="C1377" s="183" t="s">
        <v>4787</v>
      </c>
      <c r="D1377" s="183">
        <v>11</v>
      </c>
      <c r="E1377" s="104"/>
      <c r="F1377" s="104"/>
      <c r="G1377" s="89">
        <v>43252</v>
      </c>
      <c r="H1377" s="80"/>
      <c r="I1377" s="80"/>
      <c r="J1377" s="129" t="s">
        <v>4901</v>
      </c>
    </row>
    <row r="1378" spans="1:10" hidden="1">
      <c r="A1378" s="183" t="s">
        <v>1689</v>
      </c>
      <c r="B1378" s="183" t="s">
        <v>369</v>
      </c>
      <c r="C1378" s="183" t="s">
        <v>4789</v>
      </c>
      <c r="D1378" s="183">
        <v>11</v>
      </c>
      <c r="E1378" s="104"/>
      <c r="F1378" s="104"/>
      <c r="G1378" s="89">
        <v>43252</v>
      </c>
      <c r="H1378" s="80"/>
      <c r="I1378" s="80"/>
      <c r="J1378" s="129" t="s">
        <v>4888</v>
      </c>
    </row>
    <row r="1379" spans="1:10" hidden="1">
      <c r="A1379" s="183" t="s">
        <v>1690</v>
      </c>
      <c r="B1379" s="183" t="s">
        <v>356</v>
      </c>
      <c r="C1379" s="183" t="s">
        <v>4789</v>
      </c>
      <c r="D1379" s="183">
        <v>11</v>
      </c>
      <c r="E1379" s="104"/>
      <c r="F1379" s="104"/>
      <c r="G1379" s="89">
        <v>43252</v>
      </c>
      <c r="H1379" s="80"/>
      <c r="I1379" s="80"/>
      <c r="J1379" s="129" t="s">
        <v>4888</v>
      </c>
    </row>
    <row r="1380" spans="1:10" hidden="1">
      <c r="A1380" s="183" t="s">
        <v>1691</v>
      </c>
      <c r="B1380" s="183" t="s">
        <v>372</v>
      </c>
      <c r="C1380" s="183" t="s">
        <v>4788</v>
      </c>
      <c r="D1380" s="183">
        <v>11</v>
      </c>
      <c r="E1380" s="104"/>
      <c r="F1380" s="104"/>
      <c r="G1380" s="89">
        <v>43252</v>
      </c>
      <c r="H1380" s="80"/>
      <c r="I1380" s="80"/>
      <c r="J1380" s="129" t="s">
        <v>4900</v>
      </c>
    </row>
    <row r="1381" spans="1:10" hidden="1">
      <c r="A1381" s="183" t="s">
        <v>1692</v>
      </c>
      <c r="B1381" s="183" t="s">
        <v>4293</v>
      </c>
      <c r="C1381" s="183" t="s">
        <v>4786</v>
      </c>
      <c r="D1381" s="183">
        <v>11</v>
      </c>
      <c r="E1381" s="104"/>
      <c r="F1381" s="104"/>
      <c r="G1381" s="89">
        <v>43252</v>
      </c>
      <c r="H1381" s="80"/>
      <c r="I1381" s="80"/>
      <c r="J1381" s="129" t="s">
        <v>4902</v>
      </c>
    </row>
    <row r="1382" spans="1:10" hidden="1">
      <c r="A1382" s="183" t="s">
        <v>1693</v>
      </c>
      <c r="B1382" s="183" t="s">
        <v>360</v>
      </c>
      <c r="C1382" s="183" t="s">
        <v>4786</v>
      </c>
      <c r="D1382" s="183">
        <v>11</v>
      </c>
      <c r="E1382" s="104"/>
      <c r="F1382" s="104"/>
      <c r="G1382" s="89">
        <v>43252</v>
      </c>
      <c r="H1382" s="80"/>
      <c r="I1382" s="80"/>
      <c r="J1382" s="129" t="s">
        <v>4902</v>
      </c>
    </row>
    <row r="1383" spans="1:10" hidden="1">
      <c r="A1383" s="183" t="s">
        <v>1694</v>
      </c>
      <c r="B1383" s="183" t="s">
        <v>360</v>
      </c>
      <c r="C1383" s="183" t="s">
        <v>4786</v>
      </c>
      <c r="D1383" s="183">
        <v>11</v>
      </c>
      <c r="E1383" s="104"/>
      <c r="F1383" s="104"/>
      <c r="G1383" s="89">
        <v>43252</v>
      </c>
      <c r="H1383" s="80"/>
      <c r="I1383" s="80"/>
      <c r="J1383" s="129" t="s">
        <v>4902</v>
      </c>
    </row>
    <row r="1384" spans="1:10" hidden="1">
      <c r="A1384" s="183" t="s">
        <v>1695</v>
      </c>
      <c r="B1384" s="183" t="s">
        <v>360</v>
      </c>
      <c r="C1384" s="183" t="s">
        <v>4786</v>
      </c>
      <c r="D1384" s="183">
        <v>11</v>
      </c>
      <c r="E1384" s="104"/>
      <c r="F1384" s="104"/>
      <c r="G1384" s="89">
        <v>43252</v>
      </c>
      <c r="H1384" s="80"/>
      <c r="I1384" s="80"/>
      <c r="J1384" s="129" t="s">
        <v>4902</v>
      </c>
    </row>
    <row r="1385" spans="1:10" hidden="1">
      <c r="A1385" s="183" t="s">
        <v>1696</v>
      </c>
      <c r="B1385" s="183" t="s">
        <v>360</v>
      </c>
      <c r="C1385" s="183" t="s">
        <v>4786</v>
      </c>
      <c r="D1385" s="183">
        <v>11</v>
      </c>
      <c r="E1385" s="104"/>
      <c r="F1385" s="104"/>
      <c r="G1385" s="89">
        <v>43252</v>
      </c>
      <c r="H1385" s="80"/>
      <c r="I1385" s="80"/>
      <c r="J1385" s="129" t="s">
        <v>4902</v>
      </c>
    </row>
    <row r="1386" spans="1:10" hidden="1">
      <c r="A1386" s="183" t="s">
        <v>1697</v>
      </c>
      <c r="B1386" s="183" t="s">
        <v>360</v>
      </c>
      <c r="C1386" s="183" t="s">
        <v>4786</v>
      </c>
      <c r="D1386" s="183">
        <v>11</v>
      </c>
      <c r="E1386" s="104"/>
      <c r="F1386" s="104"/>
      <c r="G1386" s="89">
        <v>43252</v>
      </c>
      <c r="H1386" s="80"/>
      <c r="I1386" s="80"/>
      <c r="J1386" s="129" t="s">
        <v>4902</v>
      </c>
    </row>
    <row r="1387" spans="1:10" hidden="1">
      <c r="A1387" s="183" t="s">
        <v>1698</v>
      </c>
      <c r="B1387" s="183" t="s">
        <v>360</v>
      </c>
      <c r="C1387" s="183" t="s">
        <v>4786</v>
      </c>
      <c r="D1387" s="183">
        <v>11</v>
      </c>
      <c r="E1387" s="104"/>
      <c r="F1387" s="104"/>
      <c r="G1387" s="89">
        <v>43252</v>
      </c>
      <c r="H1387" s="80"/>
      <c r="I1387" s="80"/>
      <c r="J1387" s="129" t="s">
        <v>4902</v>
      </c>
    </row>
    <row r="1388" spans="1:10" hidden="1">
      <c r="A1388" s="183" t="s">
        <v>1699</v>
      </c>
      <c r="B1388" s="183" t="s">
        <v>360</v>
      </c>
      <c r="C1388" s="183" t="s">
        <v>4786</v>
      </c>
      <c r="D1388" s="183">
        <v>11</v>
      </c>
      <c r="E1388" s="104"/>
      <c r="F1388" s="104"/>
      <c r="G1388" s="89">
        <v>43252</v>
      </c>
      <c r="H1388" s="80"/>
      <c r="I1388" s="80"/>
      <c r="J1388" s="129" t="s">
        <v>4902</v>
      </c>
    </row>
    <row r="1389" spans="1:10" hidden="1">
      <c r="A1389" s="183" t="s">
        <v>1700</v>
      </c>
      <c r="B1389" s="183" t="s">
        <v>362</v>
      </c>
      <c r="C1389" s="183" t="s">
        <v>4786</v>
      </c>
      <c r="D1389" s="183">
        <v>11</v>
      </c>
      <c r="E1389" s="104"/>
      <c r="F1389" s="104"/>
      <c r="G1389" s="89">
        <v>43252</v>
      </c>
      <c r="H1389" s="80"/>
      <c r="I1389" s="80"/>
      <c r="J1389" s="129" t="s">
        <v>4902</v>
      </c>
    </row>
    <row r="1390" spans="1:10" hidden="1">
      <c r="A1390" s="183" t="s">
        <v>1701</v>
      </c>
      <c r="B1390" s="183" t="s">
        <v>4310</v>
      </c>
      <c r="C1390" s="183" t="s">
        <v>4787</v>
      </c>
      <c r="D1390" s="183">
        <v>11</v>
      </c>
      <c r="E1390" s="104"/>
      <c r="F1390" s="104"/>
      <c r="G1390" s="89">
        <v>43252</v>
      </c>
      <c r="H1390" s="80"/>
      <c r="I1390" s="80"/>
      <c r="J1390" s="129" t="s">
        <v>4901</v>
      </c>
    </row>
    <row r="1391" spans="1:10" hidden="1">
      <c r="A1391" s="183" t="s">
        <v>1702</v>
      </c>
      <c r="B1391" s="183" t="s">
        <v>366</v>
      </c>
      <c r="C1391" s="183" t="s">
        <v>4789</v>
      </c>
      <c r="D1391" s="183">
        <v>11</v>
      </c>
      <c r="E1391" s="104"/>
      <c r="F1391" s="104"/>
      <c r="G1391" s="89">
        <v>43252</v>
      </c>
      <c r="H1391" s="80"/>
      <c r="I1391" s="80"/>
      <c r="J1391" s="129" t="s">
        <v>4888</v>
      </c>
    </row>
    <row r="1392" spans="1:10" hidden="1">
      <c r="A1392" s="183" t="s">
        <v>1703</v>
      </c>
      <c r="B1392" s="183" t="s">
        <v>4281</v>
      </c>
      <c r="C1392" s="183" t="s">
        <v>4789</v>
      </c>
      <c r="D1392" s="183">
        <v>11</v>
      </c>
      <c r="E1392" s="104"/>
      <c r="F1392" s="104"/>
      <c r="G1392" s="89">
        <v>43252</v>
      </c>
      <c r="H1392" s="80"/>
      <c r="I1392" s="80"/>
      <c r="J1392" s="129" t="s">
        <v>4888</v>
      </c>
    </row>
    <row r="1393" spans="1:10" hidden="1">
      <c r="A1393" s="183" t="s">
        <v>1704</v>
      </c>
      <c r="B1393" s="183" t="s">
        <v>4281</v>
      </c>
      <c r="C1393" s="183" t="s">
        <v>4789</v>
      </c>
      <c r="D1393" s="183">
        <v>11</v>
      </c>
      <c r="E1393" s="104"/>
      <c r="F1393" s="104"/>
      <c r="G1393" s="89">
        <v>43252</v>
      </c>
      <c r="H1393" s="80"/>
      <c r="I1393" s="80"/>
      <c r="J1393" s="129" t="s">
        <v>4888</v>
      </c>
    </row>
    <row r="1394" spans="1:10" hidden="1">
      <c r="A1394" s="183" t="s">
        <v>1705</v>
      </c>
      <c r="B1394" s="183" t="s">
        <v>4281</v>
      </c>
      <c r="C1394" s="183" t="s">
        <v>4789</v>
      </c>
      <c r="D1394" s="183">
        <v>11</v>
      </c>
      <c r="E1394" s="104"/>
      <c r="F1394" s="104"/>
      <c r="G1394" s="89">
        <v>43252</v>
      </c>
      <c r="H1394" s="80"/>
      <c r="I1394" s="80"/>
      <c r="J1394" s="129" t="s">
        <v>4888</v>
      </c>
    </row>
    <row r="1395" spans="1:10" hidden="1">
      <c r="A1395" s="183" t="s">
        <v>1706</v>
      </c>
      <c r="B1395" s="183" t="s">
        <v>4281</v>
      </c>
      <c r="C1395" s="183" t="s">
        <v>4789</v>
      </c>
      <c r="D1395" s="183">
        <v>11</v>
      </c>
      <c r="E1395" s="104"/>
      <c r="F1395" s="104"/>
      <c r="G1395" s="89">
        <v>43252</v>
      </c>
      <c r="H1395" s="80"/>
      <c r="I1395" s="80"/>
      <c r="J1395" s="129" t="s">
        <v>4888</v>
      </c>
    </row>
    <row r="1396" spans="1:10" hidden="1">
      <c r="A1396" s="183" t="s">
        <v>1707</v>
      </c>
      <c r="B1396" s="183" t="s">
        <v>351</v>
      </c>
      <c r="C1396" s="183" t="s">
        <v>4786</v>
      </c>
      <c r="D1396" s="183">
        <v>11</v>
      </c>
      <c r="E1396" s="104"/>
      <c r="F1396" s="104"/>
      <c r="G1396" s="89">
        <v>43252</v>
      </c>
      <c r="H1396" s="80"/>
      <c r="I1396" s="80"/>
      <c r="J1396" s="129" t="s">
        <v>4902</v>
      </c>
    </row>
    <row r="1397" spans="1:10" hidden="1">
      <c r="A1397" s="183" t="s">
        <v>1708</v>
      </c>
      <c r="B1397" s="183" t="s">
        <v>351</v>
      </c>
      <c r="C1397" s="183" t="s">
        <v>4786</v>
      </c>
      <c r="D1397" s="183">
        <v>11</v>
      </c>
      <c r="E1397" s="104"/>
      <c r="F1397" s="104"/>
      <c r="G1397" s="89">
        <v>43252</v>
      </c>
      <c r="H1397" s="80"/>
      <c r="I1397" s="80"/>
      <c r="J1397" s="129" t="s">
        <v>4902</v>
      </c>
    </row>
    <row r="1398" spans="1:10" hidden="1">
      <c r="A1398" s="183" t="s">
        <v>1709</v>
      </c>
      <c r="B1398" s="183" t="s">
        <v>351</v>
      </c>
      <c r="C1398" s="183" t="s">
        <v>4786</v>
      </c>
      <c r="D1398" s="183">
        <v>11</v>
      </c>
      <c r="E1398" s="104"/>
      <c r="F1398" s="104"/>
      <c r="G1398" s="89">
        <v>43252</v>
      </c>
      <c r="H1398" s="80"/>
      <c r="I1398" s="80"/>
      <c r="J1398" s="129" t="s">
        <v>4902</v>
      </c>
    </row>
    <row r="1399" spans="1:10" hidden="1">
      <c r="A1399" s="183" t="s">
        <v>1710</v>
      </c>
      <c r="B1399" s="183" t="s">
        <v>351</v>
      </c>
      <c r="C1399" s="183" t="s">
        <v>4786</v>
      </c>
      <c r="D1399" s="183">
        <v>11</v>
      </c>
      <c r="E1399" s="104"/>
      <c r="F1399" s="104"/>
      <c r="G1399" s="89">
        <v>43252</v>
      </c>
      <c r="H1399" s="80"/>
      <c r="I1399" s="80"/>
      <c r="J1399" s="129" t="s">
        <v>4902</v>
      </c>
    </row>
    <row r="1400" spans="1:10" hidden="1">
      <c r="A1400" s="183" t="s">
        <v>1711</v>
      </c>
      <c r="B1400" s="183" t="s">
        <v>367</v>
      </c>
      <c r="C1400" s="183" t="s">
        <v>4787</v>
      </c>
      <c r="D1400" s="183">
        <v>11</v>
      </c>
      <c r="E1400" s="104"/>
      <c r="F1400" s="104"/>
      <c r="G1400" s="89">
        <v>43252</v>
      </c>
      <c r="H1400" s="80"/>
      <c r="I1400" s="80"/>
      <c r="J1400" s="129" t="s">
        <v>4901</v>
      </c>
    </row>
    <row r="1401" spans="1:10" hidden="1">
      <c r="A1401" s="183" t="s">
        <v>1712</v>
      </c>
      <c r="B1401" s="183" t="s">
        <v>367</v>
      </c>
      <c r="C1401" s="183" t="s">
        <v>4787</v>
      </c>
      <c r="D1401" s="183">
        <v>11</v>
      </c>
      <c r="E1401" s="104"/>
      <c r="F1401" s="104"/>
      <c r="G1401" s="89">
        <v>43252</v>
      </c>
      <c r="H1401" s="80"/>
      <c r="I1401" s="80"/>
      <c r="J1401" s="129" t="s">
        <v>4901</v>
      </c>
    </row>
    <row r="1402" spans="1:10" hidden="1">
      <c r="A1402" s="183" t="s">
        <v>1713</v>
      </c>
      <c r="B1402" s="183" t="s">
        <v>367</v>
      </c>
      <c r="C1402" s="183" t="s">
        <v>4787</v>
      </c>
      <c r="D1402" s="183">
        <v>11</v>
      </c>
      <c r="E1402" s="104"/>
      <c r="F1402" s="104"/>
      <c r="G1402" s="89">
        <v>43252</v>
      </c>
      <c r="H1402" s="80"/>
      <c r="I1402" s="80"/>
      <c r="J1402" s="129" t="s">
        <v>4901</v>
      </c>
    </row>
    <row r="1403" spans="1:10" hidden="1">
      <c r="A1403" s="183" t="s">
        <v>1714</v>
      </c>
      <c r="B1403" s="183" t="s">
        <v>367</v>
      </c>
      <c r="C1403" s="183" t="s">
        <v>4787</v>
      </c>
      <c r="D1403" s="183">
        <v>11</v>
      </c>
      <c r="E1403" s="104"/>
      <c r="F1403" s="104"/>
      <c r="G1403" s="89">
        <v>43252</v>
      </c>
      <c r="H1403" s="80"/>
      <c r="I1403" s="80"/>
      <c r="J1403" s="129" t="s">
        <v>4901</v>
      </c>
    </row>
    <row r="1404" spans="1:10" hidden="1">
      <c r="A1404" s="183" t="s">
        <v>1715</v>
      </c>
      <c r="B1404" s="183" t="s">
        <v>368</v>
      </c>
      <c r="C1404" s="183" t="s">
        <v>4789</v>
      </c>
      <c r="D1404" s="183">
        <v>11</v>
      </c>
      <c r="E1404" s="104"/>
      <c r="F1404" s="104"/>
      <c r="G1404" s="89">
        <v>43252</v>
      </c>
      <c r="H1404" s="80"/>
      <c r="I1404" s="80"/>
      <c r="J1404" s="129" t="s">
        <v>4888</v>
      </c>
    </row>
    <row r="1405" spans="1:10" hidden="1">
      <c r="A1405" s="183" t="s">
        <v>1716</v>
      </c>
      <c r="B1405" s="183" t="s">
        <v>368</v>
      </c>
      <c r="C1405" s="183" t="s">
        <v>4789</v>
      </c>
      <c r="D1405" s="183">
        <v>11</v>
      </c>
      <c r="E1405" s="104"/>
      <c r="F1405" s="104"/>
      <c r="G1405" s="89">
        <v>43252</v>
      </c>
      <c r="H1405" s="80"/>
      <c r="I1405" s="80"/>
      <c r="J1405" s="129" t="s">
        <v>4888</v>
      </c>
    </row>
    <row r="1406" spans="1:10" hidden="1">
      <c r="A1406" s="183" t="s">
        <v>1717</v>
      </c>
      <c r="B1406" s="183" t="s">
        <v>368</v>
      </c>
      <c r="C1406" s="183" t="s">
        <v>4789</v>
      </c>
      <c r="D1406" s="183">
        <v>11</v>
      </c>
      <c r="E1406" s="104"/>
      <c r="F1406" s="104"/>
      <c r="G1406" s="89">
        <v>43252</v>
      </c>
      <c r="H1406" s="80"/>
      <c r="I1406" s="80"/>
      <c r="J1406" s="129" t="s">
        <v>4888</v>
      </c>
    </row>
    <row r="1407" spans="1:10" hidden="1">
      <c r="A1407" s="183" t="s">
        <v>1718</v>
      </c>
      <c r="B1407" s="183" t="s">
        <v>368</v>
      </c>
      <c r="C1407" s="183" t="s">
        <v>4789</v>
      </c>
      <c r="D1407" s="183">
        <v>11</v>
      </c>
      <c r="E1407" s="104"/>
      <c r="F1407" s="104"/>
      <c r="G1407" s="89">
        <v>43252</v>
      </c>
      <c r="H1407" s="80"/>
      <c r="I1407" s="80"/>
      <c r="J1407" s="129" t="s">
        <v>4888</v>
      </c>
    </row>
    <row r="1408" spans="1:10" hidden="1">
      <c r="A1408" s="183" t="s">
        <v>1719</v>
      </c>
      <c r="B1408" s="183" t="s">
        <v>368</v>
      </c>
      <c r="C1408" s="183" t="s">
        <v>4789</v>
      </c>
      <c r="D1408" s="183">
        <v>11</v>
      </c>
      <c r="E1408" s="104"/>
      <c r="F1408" s="104"/>
      <c r="G1408" s="89">
        <v>43252</v>
      </c>
      <c r="H1408" s="80"/>
      <c r="I1408" s="80"/>
      <c r="J1408" s="129" t="s">
        <v>4888</v>
      </c>
    </row>
    <row r="1409" spans="1:10" hidden="1">
      <c r="A1409" s="183" t="s">
        <v>1720</v>
      </c>
      <c r="B1409" s="183" t="s">
        <v>369</v>
      </c>
      <c r="C1409" s="183" t="s">
        <v>4789</v>
      </c>
      <c r="D1409" s="183">
        <v>11</v>
      </c>
      <c r="E1409" s="104"/>
      <c r="F1409" s="104"/>
      <c r="G1409" s="89">
        <v>43252</v>
      </c>
      <c r="H1409" s="80"/>
      <c r="I1409" s="80"/>
      <c r="J1409" s="129" t="s">
        <v>4888</v>
      </c>
    </row>
    <row r="1410" spans="1:10" hidden="1">
      <c r="A1410" s="183" t="s">
        <v>1721</v>
      </c>
      <c r="B1410" s="183" t="s">
        <v>369</v>
      </c>
      <c r="C1410" s="183" t="s">
        <v>4789</v>
      </c>
      <c r="D1410" s="183">
        <v>11</v>
      </c>
      <c r="E1410" s="104"/>
      <c r="F1410" s="104"/>
      <c r="G1410" s="89">
        <v>43252</v>
      </c>
      <c r="H1410" s="80"/>
      <c r="I1410" s="80"/>
      <c r="J1410" s="129" t="s">
        <v>4888</v>
      </c>
    </row>
    <row r="1411" spans="1:10" hidden="1">
      <c r="A1411" s="183" t="s">
        <v>1722</v>
      </c>
      <c r="B1411" s="183" t="s">
        <v>4283</v>
      </c>
      <c r="C1411" s="183" t="s">
        <v>4787</v>
      </c>
      <c r="D1411" s="183">
        <v>11</v>
      </c>
      <c r="E1411" s="104"/>
      <c r="F1411" s="104"/>
      <c r="G1411" s="89">
        <v>43252</v>
      </c>
      <c r="H1411" s="80"/>
      <c r="I1411" s="80"/>
      <c r="J1411" s="129" t="s">
        <v>4901</v>
      </c>
    </row>
    <row r="1412" spans="1:10" hidden="1">
      <c r="A1412" s="183" t="s">
        <v>1723</v>
      </c>
      <c r="B1412" s="183" t="s">
        <v>4283</v>
      </c>
      <c r="C1412" s="183" t="s">
        <v>4787</v>
      </c>
      <c r="D1412" s="183">
        <v>11</v>
      </c>
      <c r="E1412" s="104"/>
      <c r="F1412" s="104"/>
      <c r="G1412" s="89">
        <v>43252</v>
      </c>
      <c r="H1412" s="80"/>
      <c r="I1412" s="80"/>
      <c r="J1412" s="129" t="s">
        <v>4901</v>
      </c>
    </row>
    <row r="1413" spans="1:10" hidden="1">
      <c r="A1413" s="183" t="s">
        <v>1724</v>
      </c>
      <c r="B1413" s="183" t="s">
        <v>4283</v>
      </c>
      <c r="C1413" s="183" t="s">
        <v>4787</v>
      </c>
      <c r="D1413" s="183">
        <v>11</v>
      </c>
      <c r="E1413" s="104"/>
      <c r="F1413" s="104"/>
      <c r="G1413" s="89">
        <v>43252</v>
      </c>
      <c r="H1413" s="80"/>
      <c r="I1413" s="80"/>
      <c r="J1413" s="129" t="s">
        <v>4901</v>
      </c>
    </row>
    <row r="1414" spans="1:10" hidden="1">
      <c r="A1414" s="183" t="s">
        <v>1725</v>
      </c>
      <c r="B1414" s="183" t="s">
        <v>4284</v>
      </c>
      <c r="C1414" s="183" t="s">
        <v>4789</v>
      </c>
      <c r="D1414" s="183">
        <v>11</v>
      </c>
      <c r="E1414" s="104"/>
      <c r="F1414" s="104"/>
      <c r="G1414" s="89">
        <v>43252</v>
      </c>
      <c r="H1414" s="80"/>
      <c r="I1414" s="80"/>
      <c r="J1414" s="129" t="s">
        <v>4888</v>
      </c>
    </row>
    <row r="1415" spans="1:10" hidden="1">
      <c r="A1415" s="183" t="s">
        <v>1726</v>
      </c>
      <c r="B1415" s="183" t="s">
        <v>351</v>
      </c>
      <c r="C1415" s="183" t="s">
        <v>4788</v>
      </c>
      <c r="D1415" s="183">
        <v>11</v>
      </c>
      <c r="E1415" s="104"/>
      <c r="F1415" s="104"/>
      <c r="G1415" s="89">
        <v>43252</v>
      </c>
      <c r="H1415" s="80"/>
      <c r="I1415" s="80"/>
      <c r="J1415" s="129" t="s">
        <v>4900</v>
      </c>
    </row>
    <row r="1416" spans="1:10" hidden="1">
      <c r="A1416" s="183" t="s">
        <v>1727</v>
      </c>
      <c r="B1416" s="183" t="s">
        <v>4293</v>
      </c>
      <c r="C1416" s="183" t="s">
        <v>4786</v>
      </c>
      <c r="D1416" s="183">
        <v>11</v>
      </c>
      <c r="E1416" s="104"/>
      <c r="F1416" s="104"/>
      <c r="G1416" s="89">
        <v>43252</v>
      </c>
      <c r="H1416" s="80"/>
      <c r="I1416" s="80"/>
      <c r="J1416" s="129" t="s">
        <v>4902</v>
      </c>
    </row>
    <row r="1417" spans="1:10" hidden="1">
      <c r="A1417" s="183" t="s">
        <v>1728</v>
      </c>
      <c r="B1417" s="183" t="s">
        <v>351</v>
      </c>
      <c r="C1417" s="183" t="s">
        <v>4788</v>
      </c>
      <c r="D1417" s="183">
        <v>11</v>
      </c>
      <c r="E1417" s="104"/>
      <c r="F1417" s="104"/>
      <c r="G1417" s="89">
        <v>43252</v>
      </c>
      <c r="H1417" s="80"/>
      <c r="I1417" s="80"/>
      <c r="J1417" s="129" t="s">
        <v>4900</v>
      </c>
    </row>
    <row r="1418" spans="1:10" hidden="1">
      <c r="A1418" s="183" t="s">
        <v>1729</v>
      </c>
      <c r="B1418" s="183" t="s">
        <v>351</v>
      </c>
      <c r="C1418" s="183" t="s">
        <v>4787</v>
      </c>
      <c r="D1418" s="183">
        <v>11</v>
      </c>
      <c r="E1418" s="104"/>
      <c r="F1418" s="104"/>
      <c r="G1418" s="89">
        <v>43252</v>
      </c>
      <c r="H1418" s="80"/>
      <c r="I1418" s="80"/>
      <c r="J1418" s="129" t="s">
        <v>4901</v>
      </c>
    </row>
    <row r="1419" spans="1:10" hidden="1">
      <c r="A1419" s="183" t="s">
        <v>1730</v>
      </c>
      <c r="B1419" s="183" t="s">
        <v>351</v>
      </c>
      <c r="C1419" s="183" t="s">
        <v>4789</v>
      </c>
      <c r="D1419" s="183">
        <v>11</v>
      </c>
      <c r="E1419" s="104"/>
      <c r="F1419" s="104"/>
      <c r="G1419" s="89">
        <v>43252</v>
      </c>
      <c r="H1419" s="80"/>
      <c r="I1419" s="80"/>
      <c r="J1419" s="129" t="s">
        <v>4888</v>
      </c>
    </row>
    <row r="1420" spans="1:10" hidden="1">
      <c r="A1420" s="183" t="s">
        <v>1731</v>
      </c>
      <c r="B1420" s="183" t="s">
        <v>351</v>
      </c>
      <c r="C1420" s="183" t="s">
        <v>4786</v>
      </c>
      <c r="D1420" s="183">
        <v>11</v>
      </c>
      <c r="E1420" s="104"/>
      <c r="F1420" s="104"/>
      <c r="G1420" s="89">
        <v>43252</v>
      </c>
      <c r="H1420" s="80"/>
      <c r="I1420" s="80"/>
      <c r="J1420" s="129" t="s">
        <v>4902</v>
      </c>
    </row>
    <row r="1421" spans="1:10" hidden="1">
      <c r="A1421" s="183" t="s">
        <v>1732</v>
      </c>
      <c r="B1421" s="183" t="s">
        <v>351</v>
      </c>
      <c r="C1421" s="183" t="s">
        <v>4786</v>
      </c>
      <c r="D1421" s="183">
        <v>11</v>
      </c>
      <c r="E1421" s="104"/>
      <c r="F1421" s="104"/>
      <c r="G1421" s="89">
        <v>43252</v>
      </c>
      <c r="H1421" s="80"/>
      <c r="I1421" s="80"/>
      <c r="J1421" s="129" t="s">
        <v>4902</v>
      </c>
    </row>
    <row r="1422" spans="1:10" hidden="1">
      <c r="A1422" s="183" t="s">
        <v>1733</v>
      </c>
      <c r="B1422" s="183" t="s">
        <v>351</v>
      </c>
      <c r="C1422" s="183" t="s">
        <v>4786</v>
      </c>
      <c r="D1422" s="183">
        <v>11</v>
      </c>
      <c r="E1422" s="104"/>
      <c r="F1422" s="104"/>
      <c r="G1422" s="89">
        <v>43252</v>
      </c>
      <c r="H1422" s="80"/>
      <c r="I1422" s="80"/>
      <c r="J1422" s="129" t="s">
        <v>4902</v>
      </c>
    </row>
    <row r="1423" spans="1:10" hidden="1">
      <c r="A1423" s="183" t="s">
        <v>1734</v>
      </c>
      <c r="B1423" s="183" t="s">
        <v>351</v>
      </c>
      <c r="C1423" s="183" t="s">
        <v>4788</v>
      </c>
      <c r="D1423" s="183">
        <v>11</v>
      </c>
      <c r="E1423" s="104"/>
      <c r="F1423" s="104"/>
      <c r="G1423" s="89">
        <v>43252</v>
      </c>
      <c r="H1423" s="80"/>
      <c r="I1423" s="80"/>
      <c r="J1423" s="129" t="s">
        <v>4900</v>
      </c>
    </row>
    <row r="1424" spans="1:10" hidden="1">
      <c r="A1424" s="183" t="s">
        <v>1735</v>
      </c>
      <c r="B1424" s="183" t="s">
        <v>351</v>
      </c>
      <c r="C1424" s="183" t="s">
        <v>4788</v>
      </c>
      <c r="D1424" s="183">
        <v>11</v>
      </c>
      <c r="E1424" s="104"/>
      <c r="F1424" s="104"/>
      <c r="G1424" s="89">
        <v>43252</v>
      </c>
      <c r="H1424" s="80"/>
      <c r="I1424" s="80"/>
      <c r="J1424" s="129" t="s">
        <v>4900</v>
      </c>
    </row>
    <row r="1425" spans="1:10" hidden="1">
      <c r="A1425" s="183" t="s">
        <v>1736</v>
      </c>
      <c r="B1425" s="183" t="s">
        <v>351</v>
      </c>
      <c r="C1425" s="183" t="s">
        <v>4789</v>
      </c>
      <c r="D1425" s="183">
        <v>11</v>
      </c>
      <c r="E1425" s="104"/>
      <c r="F1425" s="104"/>
      <c r="G1425" s="89">
        <v>43252</v>
      </c>
      <c r="H1425" s="80"/>
      <c r="I1425" s="80"/>
      <c r="J1425" s="129" t="s">
        <v>4888</v>
      </c>
    </row>
    <row r="1426" spans="1:10" hidden="1">
      <c r="A1426" s="183" t="s">
        <v>1737</v>
      </c>
      <c r="B1426" s="183" t="s">
        <v>351</v>
      </c>
      <c r="C1426" s="183" t="s">
        <v>4786</v>
      </c>
      <c r="D1426" s="183">
        <v>11</v>
      </c>
      <c r="E1426" s="104"/>
      <c r="F1426" s="104"/>
      <c r="G1426" s="89">
        <v>43252</v>
      </c>
      <c r="H1426" s="80"/>
      <c r="I1426" s="80"/>
      <c r="J1426" s="129" t="s">
        <v>4902</v>
      </c>
    </row>
    <row r="1427" spans="1:10" hidden="1">
      <c r="A1427" s="183" t="s">
        <v>1738</v>
      </c>
      <c r="B1427" s="183" t="s">
        <v>351</v>
      </c>
      <c r="C1427" s="183" t="s">
        <v>4788</v>
      </c>
      <c r="D1427" s="183">
        <v>11</v>
      </c>
      <c r="E1427" s="104"/>
      <c r="F1427" s="104"/>
      <c r="G1427" s="89">
        <v>43252</v>
      </c>
      <c r="H1427" s="80"/>
      <c r="I1427" s="80"/>
      <c r="J1427" s="129" t="s">
        <v>4900</v>
      </c>
    </row>
    <row r="1428" spans="1:10" hidden="1">
      <c r="A1428" s="183" t="s">
        <v>1739</v>
      </c>
      <c r="B1428" s="183" t="s">
        <v>351</v>
      </c>
      <c r="C1428" s="183" t="s">
        <v>4788</v>
      </c>
      <c r="D1428" s="183">
        <v>11</v>
      </c>
      <c r="E1428" s="104"/>
      <c r="F1428" s="104"/>
      <c r="G1428" s="89">
        <v>43252</v>
      </c>
      <c r="H1428" s="80"/>
      <c r="I1428" s="80"/>
      <c r="J1428" s="129" t="s">
        <v>4900</v>
      </c>
    </row>
    <row r="1429" spans="1:10" hidden="1">
      <c r="A1429" s="183" t="s">
        <v>1740</v>
      </c>
      <c r="B1429" s="183" t="s">
        <v>351</v>
      </c>
      <c r="C1429" s="183" t="s">
        <v>4788</v>
      </c>
      <c r="D1429" s="183">
        <v>11</v>
      </c>
      <c r="E1429" s="104"/>
      <c r="F1429" s="104"/>
      <c r="G1429" s="89">
        <v>43252</v>
      </c>
      <c r="H1429" s="80"/>
      <c r="I1429" s="80"/>
      <c r="J1429" s="129" t="s">
        <v>4900</v>
      </c>
    </row>
    <row r="1430" spans="1:10" hidden="1">
      <c r="A1430" s="183" t="s">
        <v>1741</v>
      </c>
      <c r="B1430" s="183" t="s">
        <v>351</v>
      </c>
      <c r="C1430" s="183" t="s">
        <v>4786</v>
      </c>
      <c r="D1430" s="183">
        <v>11</v>
      </c>
      <c r="E1430" s="104"/>
      <c r="F1430" s="104"/>
      <c r="G1430" s="89">
        <v>43252</v>
      </c>
      <c r="H1430" s="80"/>
      <c r="I1430" s="80"/>
      <c r="J1430" s="129" t="s">
        <v>4902</v>
      </c>
    </row>
    <row r="1431" spans="1:10" hidden="1">
      <c r="A1431" s="183" t="s">
        <v>1742</v>
      </c>
      <c r="B1431" s="183" t="s">
        <v>351</v>
      </c>
      <c r="C1431" s="183" t="s">
        <v>4786</v>
      </c>
      <c r="D1431" s="183">
        <v>11</v>
      </c>
      <c r="E1431" s="104"/>
      <c r="F1431" s="104"/>
      <c r="G1431" s="89">
        <v>43252</v>
      </c>
      <c r="H1431" s="80"/>
      <c r="I1431" s="80"/>
      <c r="J1431" s="129" t="s">
        <v>4902</v>
      </c>
    </row>
    <row r="1432" spans="1:10" hidden="1">
      <c r="A1432" s="183" t="s">
        <v>1743</v>
      </c>
      <c r="B1432" s="183" t="s">
        <v>351</v>
      </c>
      <c r="C1432" s="183" t="s">
        <v>4789</v>
      </c>
      <c r="D1432" s="183">
        <v>11</v>
      </c>
      <c r="E1432" s="104"/>
      <c r="F1432" s="104"/>
      <c r="G1432" s="89">
        <v>43252</v>
      </c>
      <c r="H1432" s="80"/>
      <c r="I1432" s="80"/>
      <c r="J1432" s="129" t="s">
        <v>4888</v>
      </c>
    </row>
    <row r="1433" spans="1:10" hidden="1">
      <c r="A1433" s="183" t="s">
        <v>1744</v>
      </c>
      <c r="B1433" s="183" t="s">
        <v>351</v>
      </c>
      <c r="C1433" s="183" t="s">
        <v>4789</v>
      </c>
      <c r="D1433" s="183">
        <v>11</v>
      </c>
      <c r="E1433" s="104"/>
      <c r="F1433" s="104"/>
      <c r="G1433" s="89">
        <v>43252</v>
      </c>
      <c r="H1433" s="80"/>
      <c r="I1433" s="80"/>
      <c r="J1433" s="129" t="s">
        <v>4888</v>
      </c>
    </row>
    <row r="1434" spans="1:10" hidden="1">
      <c r="A1434" s="183" t="s">
        <v>1745</v>
      </c>
      <c r="B1434" s="183" t="s">
        <v>351</v>
      </c>
      <c r="C1434" s="183" t="s">
        <v>4787</v>
      </c>
      <c r="D1434" s="183">
        <v>11</v>
      </c>
      <c r="E1434" s="104"/>
      <c r="F1434" s="104"/>
      <c r="G1434" s="89">
        <v>43252</v>
      </c>
      <c r="H1434" s="80"/>
      <c r="I1434" s="80"/>
      <c r="J1434" s="129" t="s">
        <v>4901</v>
      </c>
    </row>
    <row r="1435" spans="1:10" hidden="1">
      <c r="A1435" s="183" t="s">
        <v>1746</v>
      </c>
      <c r="B1435" s="183" t="s">
        <v>351</v>
      </c>
      <c r="C1435" s="183" t="s">
        <v>4788</v>
      </c>
      <c r="D1435" s="183">
        <v>11</v>
      </c>
      <c r="E1435" s="104"/>
      <c r="F1435" s="104"/>
      <c r="G1435" s="89">
        <v>43252</v>
      </c>
      <c r="H1435" s="80"/>
      <c r="I1435" s="80"/>
      <c r="J1435" s="129" t="s">
        <v>4900</v>
      </c>
    </row>
    <row r="1436" spans="1:10" hidden="1">
      <c r="A1436" s="183" t="s">
        <v>1747</v>
      </c>
      <c r="B1436" s="183" t="s">
        <v>351</v>
      </c>
      <c r="C1436" s="183" t="s">
        <v>4786</v>
      </c>
      <c r="D1436" s="183">
        <v>11</v>
      </c>
      <c r="E1436" s="104"/>
      <c r="F1436" s="104"/>
      <c r="G1436" s="89">
        <v>43252</v>
      </c>
      <c r="H1436" s="80"/>
      <c r="I1436" s="80"/>
      <c r="J1436" s="129" t="s">
        <v>4902</v>
      </c>
    </row>
    <row r="1437" spans="1:10" hidden="1">
      <c r="A1437" s="183" t="s">
        <v>1748</v>
      </c>
      <c r="B1437" s="183" t="s">
        <v>351</v>
      </c>
      <c r="C1437" s="183" t="s">
        <v>4787</v>
      </c>
      <c r="D1437" s="183">
        <v>11</v>
      </c>
      <c r="E1437" s="104"/>
      <c r="F1437" s="104"/>
      <c r="G1437" s="89">
        <v>43252</v>
      </c>
      <c r="H1437" s="80"/>
      <c r="I1437" s="80"/>
      <c r="J1437" s="129" t="s">
        <v>4901</v>
      </c>
    </row>
    <row r="1438" spans="1:10" hidden="1">
      <c r="A1438" s="183" t="s">
        <v>1749</v>
      </c>
      <c r="B1438" s="183" t="s">
        <v>351</v>
      </c>
      <c r="C1438" s="183" t="s">
        <v>4787</v>
      </c>
      <c r="D1438" s="183">
        <v>11</v>
      </c>
      <c r="E1438" s="104"/>
      <c r="F1438" s="104"/>
      <c r="G1438" s="89">
        <v>43252</v>
      </c>
      <c r="H1438" s="80"/>
      <c r="I1438" s="80"/>
      <c r="J1438" s="129" t="s">
        <v>4901</v>
      </c>
    </row>
    <row r="1439" spans="1:10" hidden="1">
      <c r="A1439" s="183" t="s">
        <v>1750</v>
      </c>
      <c r="B1439" s="183" t="s">
        <v>351</v>
      </c>
      <c r="C1439" s="183" t="s">
        <v>4786</v>
      </c>
      <c r="D1439" s="183">
        <v>11</v>
      </c>
      <c r="E1439" s="104"/>
      <c r="F1439" s="104"/>
      <c r="G1439" s="89">
        <v>43252</v>
      </c>
      <c r="H1439" s="80"/>
      <c r="I1439" s="80"/>
      <c r="J1439" s="129" t="s">
        <v>4902</v>
      </c>
    </row>
    <row r="1440" spans="1:10" hidden="1">
      <c r="A1440" s="183" t="s">
        <v>1751</v>
      </c>
      <c r="B1440" s="183" t="s">
        <v>351</v>
      </c>
      <c r="C1440" s="183" t="s">
        <v>4789</v>
      </c>
      <c r="D1440" s="183">
        <v>11</v>
      </c>
      <c r="E1440" s="104"/>
      <c r="F1440" s="104"/>
      <c r="G1440" s="89">
        <v>43252</v>
      </c>
      <c r="H1440" s="80"/>
      <c r="I1440" s="80"/>
      <c r="J1440" s="129" t="s">
        <v>4888</v>
      </c>
    </row>
    <row r="1441" spans="1:10" hidden="1">
      <c r="A1441" s="183" t="s">
        <v>1752</v>
      </c>
      <c r="B1441" s="183" t="s">
        <v>351</v>
      </c>
      <c r="C1441" s="183" t="s">
        <v>4789</v>
      </c>
      <c r="D1441" s="183">
        <v>11</v>
      </c>
      <c r="E1441" s="104"/>
      <c r="F1441" s="104"/>
      <c r="G1441" s="89">
        <v>43252</v>
      </c>
      <c r="H1441" s="80"/>
      <c r="I1441" s="80"/>
      <c r="J1441" s="129" t="s">
        <v>4888</v>
      </c>
    </row>
    <row r="1442" spans="1:10" hidden="1">
      <c r="A1442" s="183" t="s">
        <v>1753</v>
      </c>
      <c r="B1442" s="183" t="s">
        <v>351</v>
      </c>
      <c r="C1442" s="183" t="s">
        <v>4787</v>
      </c>
      <c r="D1442" s="183">
        <v>11</v>
      </c>
      <c r="E1442" s="104"/>
      <c r="F1442" s="104"/>
      <c r="G1442" s="89">
        <v>43252</v>
      </c>
      <c r="H1442" s="80"/>
      <c r="I1442" s="80"/>
      <c r="J1442" s="129" t="s">
        <v>4901</v>
      </c>
    </row>
    <row r="1443" spans="1:10" hidden="1">
      <c r="A1443" s="183" t="s">
        <v>1754</v>
      </c>
      <c r="B1443" s="183" t="s">
        <v>351</v>
      </c>
      <c r="C1443" s="183" t="s">
        <v>4786</v>
      </c>
      <c r="D1443" s="183">
        <v>11</v>
      </c>
      <c r="E1443" s="104"/>
      <c r="F1443" s="104"/>
      <c r="G1443" s="89">
        <v>43252</v>
      </c>
      <c r="H1443" s="80"/>
      <c r="I1443" s="80"/>
      <c r="J1443" s="129" t="s">
        <v>4902</v>
      </c>
    </row>
    <row r="1444" spans="1:10" hidden="1">
      <c r="A1444" s="183" t="s">
        <v>1755</v>
      </c>
      <c r="B1444" s="183" t="s">
        <v>351</v>
      </c>
      <c r="C1444" s="183" t="s">
        <v>4786</v>
      </c>
      <c r="D1444" s="183">
        <v>11</v>
      </c>
      <c r="E1444" s="104"/>
      <c r="F1444" s="104"/>
      <c r="G1444" s="89">
        <v>43252</v>
      </c>
      <c r="H1444" s="80"/>
      <c r="I1444" s="80"/>
      <c r="J1444" s="129" t="s">
        <v>4902</v>
      </c>
    </row>
    <row r="1445" spans="1:10" hidden="1">
      <c r="A1445" s="183" t="s">
        <v>1756</v>
      </c>
      <c r="B1445" s="183" t="s">
        <v>351</v>
      </c>
      <c r="C1445" s="183" t="s">
        <v>4786</v>
      </c>
      <c r="D1445" s="183">
        <v>11</v>
      </c>
      <c r="E1445" s="104"/>
      <c r="F1445" s="104"/>
      <c r="G1445" s="89">
        <v>43252</v>
      </c>
      <c r="H1445" s="80"/>
      <c r="I1445" s="80"/>
      <c r="J1445" s="129" t="s">
        <v>4902</v>
      </c>
    </row>
    <row r="1446" spans="1:10" hidden="1">
      <c r="A1446" s="183" t="s">
        <v>1757</v>
      </c>
      <c r="B1446" s="183" t="s">
        <v>351</v>
      </c>
      <c r="C1446" s="183" t="s">
        <v>4788</v>
      </c>
      <c r="D1446" s="183">
        <v>11</v>
      </c>
      <c r="E1446" s="104"/>
      <c r="F1446" s="104"/>
      <c r="G1446" s="89">
        <v>43252</v>
      </c>
      <c r="H1446" s="80"/>
      <c r="I1446" s="80"/>
      <c r="J1446" s="129" t="s">
        <v>4900</v>
      </c>
    </row>
    <row r="1447" spans="1:10" hidden="1">
      <c r="A1447" s="183" t="s">
        <v>1758</v>
      </c>
      <c r="B1447" s="183" t="s">
        <v>351</v>
      </c>
      <c r="C1447" s="183" t="s">
        <v>4786</v>
      </c>
      <c r="D1447" s="183">
        <v>11</v>
      </c>
      <c r="E1447" s="104"/>
      <c r="F1447" s="104"/>
      <c r="G1447" s="89">
        <v>43252</v>
      </c>
      <c r="H1447" s="80"/>
      <c r="I1447" s="80"/>
      <c r="J1447" s="129" t="s">
        <v>4902</v>
      </c>
    </row>
    <row r="1448" spans="1:10" hidden="1">
      <c r="A1448" s="183" t="s">
        <v>1759</v>
      </c>
      <c r="B1448" s="183" t="s">
        <v>351</v>
      </c>
      <c r="C1448" s="183" t="s">
        <v>4786</v>
      </c>
      <c r="D1448" s="183">
        <v>11</v>
      </c>
      <c r="E1448" s="104"/>
      <c r="F1448" s="104"/>
      <c r="G1448" s="89">
        <v>43252</v>
      </c>
      <c r="H1448" s="80"/>
      <c r="I1448" s="80"/>
      <c r="J1448" s="129" t="s">
        <v>4902</v>
      </c>
    </row>
    <row r="1449" spans="1:10" hidden="1">
      <c r="A1449" s="183" t="s">
        <v>1760</v>
      </c>
      <c r="B1449" s="183" t="s">
        <v>351</v>
      </c>
      <c r="C1449" s="183" t="s">
        <v>4786</v>
      </c>
      <c r="D1449" s="183">
        <v>11</v>
      </c>
      <c r="E1449" s="104"/>
      <c r="F1449" s="104"/>
      <c r="G1449" s="89">
        <v>43252</v>
      </c>
      <c r="H1449" s="80"/>
      <c r="I1449" s="80"/>
      <c r="J1449" s="129" t="s">
        <v>4902</v>
      </c>
    </row>
    <row r="1450" spans="1:10" hidden="1">
      <c r="A1450" s="183" t="s">
        <v>1761</v>
      </c>
      <c r="B1450" s="183" t="s">
        <v>351</v>
      </c>
      <c r="C1450" s="183" t="s">
        <v>4786</v>
      </c>
      <c r="D1450" s="183">
        <v>11</v>
      </c>
      <c r="E1450" s="104"/>
      <c r="F1450" s="104"/>
      <c r="G1450" s="89">
        <v>43252</v>
      </c>
      <c r="H1450" s="80"/>
      <c r="I1450" s="80"/>
      <c r="J1450" s="129" t="s">
        <v>4902</v>
      </c>
    </row>
    <row r="1451" spans="1:10" hidden="1">
      <c r="A1451" s="183" t="s">
        <v>1762</v>
      </c>
      <c r="B1451" s="183" t="s">
        <v>351</v>
      </c>
      <c r="C1451" s="183" t="s">
        <v>4786</v>
      </c>
      <c r="D1451" s="183">
        <v>11</v>
      </c>
      <c r="E1451" s="104"/>
      <c r="F1451" s="104"/>
      <c r="G1451" s="89">
        <v>43252</v>
      </c>
      <c r="H1451" s="80"/>
      <c r="I1451" s="80"/>
      <c r="J1451" s="129" t="s">
        <v>4902</v>
      </c>
    </row>
    <row r="1452" spans="1:10" hidden="1">
      <c r="A1452" s="183" t="s">
        <v>1763</v>
      </c>
      <c r="B1452" s="183" t="s">
        <v>351</v>
      </c>
      <c r="C1452" s="183" t="s">
        <v>4786</v>
      </c>
      <c r="D1452" s="183">
        <v>11</v>
      </c>
      <c r="E1452" s="104"/>
      <c r="F1452" s="104"/>
      <c r="G1452" s="89">
        <v>43252</v>
      </c>
      <c r="H1452" s="80"/>
      <c r="I1452" s="80"/>
      <c r="J1452" s="129" t="s">
        <v>4902</v>
      </c>
    </row>
    <row r="1453" spans="1:10" hidden="1">
      <c r="A1453" s="183" t="s">
        <v>1764</v>
      </c>
      <c r="B1453" s="183" t="s">
        <v>351</v>
      </c>
      <c r="C1453" s="183" t="s">
        <v>4786</v>
      </c>
      <c r="D1453" s="183">
        <v>11</v>
      </c>
      <c r="E1453" s="104"/>
      <c r="F1453" s="104"/>
      <c r="G1453" s="89">
        <v>43252</v>
      </c>
      <c r="H1453" s="80"/>
      <c r="I1453" s="80"/>
      <c r="J1453" s="129" t="s">
        <v>4902</v>
      </c>
    </row>
    <row r="1454" spans="1:10" hidden="1">
      <c r="A1454" s="183" t="s">
        <v>1765</v>
      </c>
      <c r="B1454" s="183" t="s">
        <v>351</v>
      </c>
      <c r="C1454" s="183" t="s">
        <v>4787</v>
      </c>
      <c r="D1454" s="183">
        <v>11</v>
      </c>
      <c r="E1454" s="104"/>
      <c r="F1454" s="104"/>
      <c r="G1454" s="89">
        <v>43252</v>
      </c>
      <c r="H1454" s="80"/>
      <c r="I1454" s="80"/>
      <c r="J1454" s="129" t="s">
        <v>4901</v>
      </c>
    </row>
    <row r="1455" spans="1:10" hidden="1">
      <c r="A1455" s="183" t="s">
        <v>1766</v>
      </c>
      <c r="B1455" s="183" t="s">
        <v>351</v>
      </c>
      <c r="C1455" s="183" t="s">
        <v>4789</v>
      </c>
      <c r="D1455" s="183">
        <v>11</v>
      </c>
      <c r="E1455" s="104"/>
      <c r="F1455" s="104"/>
      <c r="G1455" s="89">
        <v>43252</v>
      </c>
      <c r="H1455" s="80"/>
      <c r="I1455" s="80"/>
      <c r="J1455" s="129" t="s">
        <v>4888</v>
      </c>
    </row>
    <row r="1456" spans="1:10" hidden="1">
      <c r="A1456" s="183" t="s">
        <v>1767</v>
      </c>
      <c r="B1456" s="183" t="s">
        <v>351</v>
      </c>
      <c r="C1456" s="183" t="s">
        <v>4788</v>
      </c>
      <c r="D1456" s="183">
        <v>11</v>
      </c>
      <c r="E1456" s="104"/>
      <c r="F1456" s="104"/>
      <c r="G1456" s="89">
        <v>43252</v>
      </c>
      <c r="H1456" s="80"/>
      <c r="I1456" s="80"/>
      <c r="J1456" s="129" t="s">
        <v>4900</v>
      </c>
    </row>
    <row r="1457" spans="1:10" hidden="1">
      <c r="A1457" s="183" t="s">
        <v>1768</v>
      </c>
      <c r="B1457" s="183" t="s">
        <v>351</v>
      </c>
      <c r="C1457" s="183" t="s">
        <v>4789</v>
      </c>
      <c r="D1457" s="183">
        <v>11</v>
      </c>
      <c r="E1457" s="104"/>
      <c r="F1457" s="104"/>
      <c r="G1457" s="89">
        <v>43252</v>
      </c>
      <c r="H1457" s="80"/>
      <c r="I1457" s="80"/>
      <c r="J1457" s="129" t="s">
        <v>4888</v>
      </c>
    </row>
    <row r="1458" spans="1:10" hidden="1">
      <c r="A1458" s="183" t="s">
        <v>1769</v>
      </c>
      <c r="B1458" s="183" t="s">
        <v>351</v>
      </c>
      <c r="C1458" s="183" t="s">
        <v>4788</v>
      </c>
      <c r="D1458" s="183">
        <v>11</v>
      </c>
      <c r="E1458" s="104"/>
      <c r="F1458" s="104"/>
      <c r="G1458" s="89">
        <v>43252</v>
      </c>
      <c r="H1458" s="80"/>
      <c r="I1458" s="80"/>
      <c r="J1458" s="129" t="s">
        <v>4900</v>
      </c>
    </row>
    <row r="1459" spans="1:10" hidden="1">
      <c r="A1459" s="183" t="s">
        <v>1770</v>
      </c>
      <c r="B1459" s="183" t="s">
        <v>351</v>
      </c>
      <c r="C1459" s="183" t="s">
        <v>4788</v>
      </c>
      <c r="D1459" s="183">
        <v>11</v>
      </c>
      <c r="E1459" s="104"/>
      <c r="F1459" s="104"/>
      <c r="G1459" s="89">
        <v>43252</v>
      </c>
      <c r="H1459" s="80"/>
      <c r="I1459" s="80"/>
      <c r="J1459" s="129" t="s">
        <v>4900</v>
      </c>
    </row>
    <row r="1460" spans="1:10" hidden="1">
      <c r="A1460" s="183" t="s">
        <v>1771</v>
      </c>
      <c r="B1460" s="183" t="s">
        <v>351</v>
      </c>
      <c r="C1460" s="183" t="s">
        <v>4788</v>
      </c>
      <c r="D1460" s="183">
        <v>11</v>
      </c>
      <c r="E1460" s="104"/>
      <c r="F1460" s="104"/>
      <c r="G1460" s="89">
        <v>43252</v>
      </c>
      <c r="H1460" s="80"/>
      <c r="I1460" s="80"/>
      <c r="J1460" s="129" t="s">
        <v>4900</v>
      </c>
    </row>
    <row r="1461" spans="1:10" hidden="1">
      <c r="A1461" s="183" t="s">
        <v>1772</v>
      </c>
      <c r="B1461" s="183" t="s">
        <v>351</v>
      </c>
      <c r="C1461" s="183" t="s">
        <v>4788</v>
      </c>
      <c r="D1461" s="183">
        <v>11</v>
      </c>
      <c r="E1461" s="104"/>
      <c r="F1461" s="104"/>
      <c r="G1461" s="89">
        <v>43252</v>
      </c>
      <c r="H1461" s="80"/>
      <c r="I1461" s="80"/>
      <c r="J1461" s="129" t="s">
        <v>4900</v>
      </c>
    </row>
    <row r="1462" spans="1:10" hidden="1">
      <c r="A1462" s="183" t="s">
        <v>1773</v>
      </c>
      <c r="B1462" s="183" t="s">
        <v>351</v>
      </c>
      <c r="C1462" s="183" t="s">
        <v>4786</v>
      </c>
      <c r="D1462" s="183">
        <v>11</v>
      </c>
      <c r="E1462" s="104"/>
      <c r="F1462" s="104"/>
      <c r="G1462" s="89">
        <v>43252</v>
      </c>
      <c r="H1462" s="80"/>
      <c r="I1462" s="80"/>
      <c r="J1462" s="129" t="s">
        <v>4902</v>
      </c>
    </row>
    <row r="1463" spans="1:10" hidden="1">
      <c r="A1463" s="183" t="s">
        <v>1774</v>
      </c>
      <c r="B1463" s="183" t="s">
        <v>351</v>
      </c>
      <c r="C1463" s="183" t="s">
        <v>4788</v>
      </c>
      <c r="D1463" s="183">
        <v>11</v>
      </c>
      <c r="E1463" s="104"/>
      <c r="F1463" s="104"/>
      <c r="G1463" s="89">
        <v>43252</v>
      </c>
      <c r="H1463" s="80"/>
      <c r="I1463" s="80"/>
      <c r="J1463" s="129" t="s">
        <v>4900</v>
      </c>
    </row>
    <row r="1464" spans="1:10" hidden="1">
      <c r="A1464" s="183" t="s">
        <v>1775</v>
      </c>
      <c r="B1464" s="183" t="s">
        <v>351</v>
      </c>
      <c r="C1464" s="183" t="s">
        <v>4788</v>
      </c>
      <c r="D1464" s="183">
        <v>11</v>
      </c>
      <c r="E1464" s="104"/>
      <c r="F1464" s="104"/>
      <c r="G1464" s="89">
        <v>43252</v>
      </c>
      <c r="H1464" s="80"/>
      <c r="I1464" s="80"/>
      <c r="J1464" s="129" t="s">
        <v>4900</v>
      </c>
    </row>
    <row r="1465" spans="1:10" hidden="1">
      <c r="A1465" s="183" t="s">
        <v>1776</v>
      </c>
      <c r="B1465" s="183" t="s">
        <v>351</v>
      </c>
      <c r="C1465" s="183" t="s">
        <v>4788</v>
      </c>
      <c r="D1465" s="183">
        <v>11</v>
      </c>
      <c r="E1465" s="104"/>
      <c r="F1465" s="104"/>
      <c r="G1465" s="89">
        <v>43252</v>
      </c>
      <c r="H1465" s="80"/>
      <c r="I1465" s="80"/>
      <c r="J1465" s="129" t="s">
        <v>4900</v>
      </c>
    </row>
    <row r="1466" spans="1:10" hidden="1">
      <c r="A1466" s="183" t="s">
        <v>1777</v>
      </c>
      <c r="B1466" s="183" t="s">
        <v>351</v>
      </c>
      <c r="C1466" s="183" t="s">
        <v>4788</v>
      </c>
      <c r="D1466" s="183">
        <v>11</v>
      </c>
      <c r="E1466" s="104"/>
      <c r="F1466" s="104"/>
      <c r="G1466" s="89">
        <v>43252</v>
      </c>
      <c r="H1466" s="80"/>
      <c r="I1466" s="80"/>
      <c r="J1466" s="129" t="s">
        <v>4900</v>
      </c>
    </row>
    <row r="1467" spans="1:10" hidden="1">
      <c r="A1467" s="183" t="s">
        <v>1778</v>
      </c>
      <c r="B1467" s="183" t="s">
        <v>351</v>
      </c>
      <c r="C1467" s="183" t="s">
        <v>4786</v>
      </c>
      <c r="D1467" s="183">
        <v>11</v>
      </c>
      <c r="E1467" s="104"/>
      <c r="F1467" s="104"/>
      <c r="G1467" s="89">
        <v>43252</v>
      </c>
      <c r="H1467" s="80"/>
      <c r="I1467" s="80"/>
      <c r="J1467" s="129" t="s">
        <v>4902</v>
      </c>
    </row>
    <row r="1468" spans="1:10" hidden="1">
      <c r="A1468" s="183" t="s">
        <v>1779</v>
      </c>
      <c r="B1468" s="183" t="s">
        <v>351</v>
      </c>
      <c r="C1468" s="183" t="s">
        <v>4788</v>
      </c>
      <c r="D1468" s="183">
        <v>11</v>
      </c>
      <c r="E1468" s="104"/>
      <c r="F1468" s="104"/>
      <c r="G1468" s="89">
        <v>43252</v>
      </c>
      <c r="H1468" s="80"/>
      <c r="I1468" s="80"/>
      <c r="J1468" s="129" t="s">
        <v>4900</v>
      </c>
    </row>
    <row r="1469" spans="1:10" hidden="1">
      <c r="A1469" s="183" t="s">
        <v>1780</v>
      </c>
      <c r="B1469" s="183" t="s">
        <v>369</v>
      </c>
      <c r="C1469" s="183" t="s">
        <v>4789</v>
      </c>
      <c r="D1469" s="183">
        <v>11</v>
      </c>
      <c r="E1469" s="104"/>
      <c r="F1469" s="104"/>
      <c r="G1469" s="89">
        <v>43252</v>
      </c>
      <c r="H1469" s="80"/>
      <c r="I1469" s="80"/>
      <c r="J1469" s="129" t="s">
        <v>4888</v>
      </c>
    </row>
    <row r="1470" spans="1:10" hidden="1">
      <c r="A1470" s="183" t="s">
        <v>1781</v>
      </c>
      <c r="B1470" s="183" t="s">
        <v>351</v>
      </c>
      <c r="C1470" s="183" t="s">
        <v>4787</v>
      </c>
      <c r="D1470" s="183">
        <v>11</v>
      </c>
      <c r="E1470" s="104"/>
      <c r="F1470" s="104"/>
      <c r="G1470" s="89">
        <v>43252</v>
      </c>
      <c r="H1470" s="80"/>
      <c r="I1470" s="80"/>
      <c r="J1470" s="129" t="s">
        <v>4901</v>
      </c>
    </row>
    <row r="1471" spans="1:10" hidden="1">
      <c r="A1471" s="183" t="s">
        <v>1782</v>
      </c>
      <c r="B1471" s="183" t="s">
        <v>351</v>
      </c>
      <c r="C1471" s="183" t="s">
        <v>4788</v>
      </c>
      <c r="D1471" s="183">
        <v>11</v>
      </c>
      <c r="E1471" s="104"/>
      <c r="F1471" s="104"/>
      <c r="G1471" s="89">
        <v>43252</v>
      </c>
      <c r="H1471" s="80"/>
      <c r="I1471" s="80"/>
      <c r="J1471" s="129" t="s">
        <v>4900</v>
      </c>
    </row>
    <row r="1472" spans="1:10" hidden="1">
      <c r="A1472" s="183" t="s">
        <v>1783</v>
      </c>
      <c r="B1472" s="183" t="s">
        <v>351</v>
      </c>
      <c r="C1472" s="183" t="s">
        <v>4786</v>
      </c>
      <c r="D1472" s="183">
        <v>11</v>
      </c>
      <c r="E1472" s="104"/>
      <c r="F1472" s="104"/>
      <c r="G1472" s="89">
        <v>43252</v>
      </c>
      <c r="H1472" s="80"/>
      <c r="I1472" s="80"/>
      <c r="J1472" s="129" t="s">
        <v>4902</v>
      </c>
    </row>
    <row r="1473" spans="1:10" hidden="1">
      <c r="A1473" s="183" t="s">
        <v>1784</v>
      </c>
      <c r="B1473" s="183" t="s">
        <v>351</v>
      </c>
      <c r="C1473" s="183" t="s">
        <v>4787</v>
      </c>
      <c r="D1473" s="183">
        <v>11</v>
      </c>
      <c r="E1473" s="104"/>
      <c r="F1473" s="104"/>
      <c r="G1473" s="89">
        <v>43252</v>
      </c>
      <c r="H1473" s="80"/>
      <c r="I1473" s="80"/>
      <c r="J1473" s="129" t="s">
        <v>4901</v>
      </c>
    </row>
    <row r="1474" spans="1:10" hidden="1">
      <c r="A1474" s="183" t="s">
        <v>1785</v>
      </c>
      <c r="B1474" s="183" t="s">
        <v>351</v>
      </c>
      <c r="C1474" s="183" t="s">
        <v>4786</v>
      </c>
      <c r="D1474" s="183">
        <v>11</v>
      </c>
      <c r="E1474" s="104"/>
      <c r="F1474" s="104"/>
      <c r="G1474" s="89">
        <v>43252</v>
      </c>
      <c r="H1474" s="80"/>
      <c r="I1474" s="80"/>
      <c r="J1474" s="129" t="s">
        <v>4902</v>
      </c>
    </row>
    <row r="1475" spans="1:10" hidden="1">
      <c r="A1475" s="183" t="s">
        <v>1786</v>
      </c>
      <c r="B1475" s="183" t="s">
        <v>351</v>
      </c>
      <c r="C1475" s="183" t="s">
        <v>4788</v>
      </c>
      <c r="D1475" s="183">
        <v>11</v>
      </c>
      <c r="E1475" s="104"/>
      <c r="F1475" s="104"/>
      <c r="G1475" s="89">
        <v>43252</v>
      </c>
      <c r="H1475" s="80"/>
      <c r="I1475" s="80"/>
      <c r="J1475" s="129" t="s">
        <v>4900</v>
      </c>
    </row>
    <row r="1476" spans="1:10" hidden="1">
      <c r="A1476" s="183" t="s">
        <v>1787</v>
      </c>
      <c r="B1476" s="183" t="s">
        <v>368</v>
      </c>
      <c r="C1476" s="183" t="s">
        <v>4789</v>
      </c>
      <c r="D1476" s="183">
        <v>11</v>
      </c>
      <c r="E1476" s="104"/>
      <c r="F1476" s="104"/>
      <c r="G1476" s="89">
        <v>43252</v>
      </c>
      <c r="H1476" s="80"/>
      <c r="I1476" s="80"/>
      <c r="J1476" s="129" t="s">
        <v>4888</v>
      </c>
    </row>
    <row r="1477" spans="1:10" hidden="1">
      <c r="A1477" s="183" t="s">
        <v>1788</v>
      </c>
      <c r="B1477" s="183" t="s">
        <v>351</v>
      </c>
      <c r="C1477" s="183" t="s">
        <v>4788</v>
      </c>
      <c r="D1477" s="183">
        <v>11</v>
      </c>
      <c r="E1477" s="104"/>
      <c r="F1477" s="104"/>
      <c r="G1477" s="89">
        <v>43252</v>
      </c>
      <c r="H1477" s="80"/>
      <c r="I1477" s="80"/>
      <c r="J1477" s="129" t="s">
        <v>4900</v>
      </c>
    </row>
    <row r="1478" spans="1:10" hidden="1">
      <c r="A1478" s="183" t="s">
        <v>1789</v>
      </c>
      <c r="B1478" s="183" t="s">
        <v>351</v>
      </c>
      <c r="C1478" s="183" t="s">
        <v>4787</v>
      </c>
      <c r="D1478" s="183">
        <v>11</v>
      </c>
      <c r="E1478" s="104"/>
      <c r="F1478" s="104"/>
      <c r="G1478" s="89">
        <v>43252</v>
      </c>
      <c r="H1478" s="80"/>
      <c r="I1478" s="80"/>
      <c r="J1478" s="129" t="s">
        <v>4901</v>
      </c>
    </row>
    <row r="1479" spans="1:10" hidden="1">
      <c r="A1479" s="183" t="s">
        <v>1790</v>
      </c>
      <c r="B1479" s="183" t="s">
        <v>351</v>
      </c>
      <c r="C1479" s="183" t="s">
        <v>4787</v>
      </c>
      <c r="D1479" s="183">
        <v>11</v>
      </c>
      <c r="E1479" s="104"/>
      <c r="F1479" s="104"/>
      <c r="G1479" s="89">
        <v>43252</v>
      </c>
      <c r="H1479" s="80"/>
      <c r="I1479" s="80"/>
      <c r="J1479" s="129" t="s">
        <v>4901</v>
      </c>
    </row>
    <row r="1480" spans="1:10" hidden="1">
      <c r="A1480" s="183" t="s">
        <v>1791</v>
      </c>
      <c r="B1480" s="183" t="s">
        <v>351</v>
      </c>
      <c r="C1480" s="183" t="s">
        <v>4787</v>
      </c>
      <c r="D1480" s="183">
        <v>11</v>
      </c>
      <c r="E1480" s="104"/>
      <c r="F1480" s="104"/>
      <c r="G1480" s="89">
        <v>43252</v>
      </c>
      <c r="H1480" s="80"/>
      <c r="I1480" s="80"/>
      <c r="J1480" s="129" t="s">
        <v>4901</v>
      </c>
    </row>
    <row r="1481" spans="1:10" hidden="1">
      <c r="A1481" s="183" t="s">
        <v>1792</v>
      </c>
      <c r="B1481" s="183" t="s">
        <v>351</v>
      </c>
      <c r="C1481" s="183" t="s">
        <v>4787</v>
      </c>
      <c r="D1481" s="183">
        <v>11</v>
      </c>
      <c r="E1481" s="104"/>
      <c r="F1481" s="104"/>
      <c r="G1481" s="89">
        <v>43252</v>
      </c>
      <c r="H1481" s="80"/>
      <c r="I1481" s="80"/>
      <c r="J1481" s="129" t="s">
        <v>4901</v>
      </c>
    </row>
    <row r="1482" spans="1:10" hidden="1">
      <c r="A1482" s="183" t="s">
        <v>1793</v>
      </c>
      <c r="B1482" s="183" t="s">
        <v>351</v>
      </c>
      <c r="C1482" s="183" t="s">
        <v>4786</v>
      </c>
      <c r="D1482" s="183">
        <v>11</v>
      </c>
      <c r="E1482" s="104"/>
      <c r="F1482" s="104"/>
      <c r="G1482" s="89">
        <v>43252</v>
      </c>
      <c r="H1482" s="80"/>
      <c r="I1482" s="80"/>
      <c r="J1482" s="129" t="s">
        <v>4902</v>
      </c>
    </row>
    <row r="1483" spans="1:10" hidden="1">
      <c r="A1483" s="183" t="s">
        <v>1794</v>
      </c>
      <c r="B1483" s="183" t="s">
        <v>351</v>
      </c>
      <c r="C1483" s="183" t="s">
        <v>4787</v>
      </c>
      <c r="D1483" s="183">
        <v>11</v>
      </c>
      <c r="E1483" s="104"/>
      <c r="F1483" s="104"/>
      <c r="G1483" s="89">
        <v>43252</v>
      </c>
      <c r="H1483" s="80"/>
      <c r="I1483" s="80"/>
      <c r="J1483" s="129" t="s">
        <v>4901</v>
      </c>
    </row>
    <row r="1484" spans="1:10" hidden="1">
      <c r="A1484" s="183" t="s">
        <v>1795</v>
      </c>
      <c r="B1484" s="183" t="s">
        <v>351</v>
      </c>
      <c r="C1484" s="183" t="s">
        <v>4788</v>
      </c>
      <c r="D1484" s="183">
        <v>11</v>
      </c>
      <c r="E1484" s="104"/>
      <c r="F1484" s="104"/>
      <c r="G1484" s="89">
        <v>43252</v>
      </c>
      <c r="H1484" s="80"/>
      <c r="I1484" s="80"/>
      <c r="J1484" s="129" t="s">
        <v>4900</v>
      </c>
    </row>
    <row r="1485" spans="1:10" hidden="1">
      <c r="A1485" s="183" t="s">
        <v>1796</v>
      </c>
      <c r="B1485" s="183" t="s">
        <v>368</v>
      </c>
      <c r="C1485" s="183" t="s">
        <v>4789</v>
      </c>
      <c r="D1485" s="183">
        <v>11</v>
      </c>
      <c r="E1485" s="104"/>
      <c r="F1485" s="104"/>
      <c r="G1485" s="89">
        <v>43252</v>
      </c>
      <c r="H1485" s="80"/>
      <c r="I1485" s="80"/>
      <c r="J1485" s="129" t="s">
        <v>4888</v>
      </c>
    </row>
    <row r="1486" spans="1:10" hidden="1">
      <c r="A1486" s="183" t="s">
        <v>1797</v>
      </c>
      <c r="B1486" s="183" t="s">
        <v>351</v>
      </c>
      <c r="C1486" s="183" t="s">
        <v>4788</v>
      </c>
      <c r="D1486" s="183">
        <v>11</v>
      </c>
      <c r="E1486" s="104"/>
      <c r="F1486" s="104"/>
      <c r="G1486" s="89">
        <v>43252</v>
      </c>
      <c r="H1486" s="80"/>
      <c r="I1486" s="80"/>
      <c r="J1486" s="129" t="s">
        <v>4900</v>
      </c>
    </row>
    <row r="1487" spans="1:10" hidden="1">
      <c r="A1487" s="183" t="s">
        <v>1798</v>
      </c>
      <c r="B1487" s="183" t="s">
        <v>351</v>
      </c>
      <c r="C1487" s="183" t="s">
        <v>4788</v>
      </c>
      <c r="D1487" s="183">
        <v>11</v>
      </c>
      <c r="E1487" s="104"/>
      <c r="F1487" s="104"/>
      <c r="G1487" s="89">
        <v>43252</v>
      </c>
      <c r="H1487" s="80"/>
      <c r="I1487" s="80"/>
      <c r="J1487" s="129" t="s">
        <v>4900</v>
      </c>
    </row>
    <row r="1488" spans="1:10" hidden="1">
      <c r="A1488" s="183" t="s">
        <v>1799</v>
      </c>
      <c r="B1488" s="183" t="s">
        <v>351</v>
      </c>
      <c r="C1488" s="183" t="s">
        <v>4788</v>
      </c>
      <c r="D1488" s="183">
        <v>11</v>
      </c>
      <c r="E1488" s="104"/>
      <c r="F1488" s="104"/>
      <c r="G1488" s="89">
        <v>43252</v>
      </c>
      <c r="H1488" s="80"/>
      <c r="I1488" s="80"/>
      <c r="J1488" s="129" t="s">
        <v>4900</v>
      </c>
    </row>
    <row r="1489" spans="1:10" hidden="1">
      <c r="A1489" s="183" t="s">
        <v>1800</v>
      </c>
      <c r="B1489" s="183" t="s">
        <v>366</v>
      </c>
      <c r="C1489" s="183" t="s">
        <v>4789</v>
      </c>
      <c r="D1489" s="183">
        <v>11</v>
      </c>
      <c r="E1489" s="104"/>
      <c r="F1489" s="104"/>
      <c r="G1489" s="89">
        <v>43252</v>
      </c>
      <c r="H1489" s="80"/>
      <c r="I1489" s="80"/>
      <c r="J1489" s="129" t="s">
        <v>4888</v>
      </c>
    </row>
    <row r="1490" spans="1:10" hidden="1">
      <c r="A1490" s="183" t="s">
        <v>1801</v>
      </c>
      <c r="B1490" s="183" t="s">
        <v>351</v>
      </c>
      <c r="C1490" s="183" t="s">
        <v>4788</v>
      </c>
      <c r="D1490" s="183">
        <v>11</v>
      </c>
      <c r="E1490" s="104"/>
      <c r="F1490" s="104"/>
      <c r="G1490" s="89">
        <v>43252</v>
      </c>
      <c r="H1490" s="80"/>
      <c r="I1490" s="80"/>
      <c r="J1490" s="129" t="s">
        <v>4900</v>
      </c>
    </row>
    <row r="1491" spans="1:10" hidden="1">
      <c r="A1491" s="183" t="s">
        <v>1802</v>
      </c>
      <c r="B1491" s="183" t="s">
        <v>351</v>
      </c>
      <c r="C1491" s="183" t="s">
        <v>4788</v>
      </c>
      <c r="D1491" s="183">
        <v>11</v>
      </c>
      <c r="E1491" s="104"/>
      <c r="F1491" s="104"/>
      <c r="G1491" s="89">
        <v>43252</v>
      </c>
      <c r="H1491" s="80"/>
      <c r="I1491" s="80"/>
      <c r="J1491" s="129" t="s">
        <v>4900</v>
      </c>
    </row>
    <row r="1492" spans="1:10" hidden="1">
      <c r="A1492" s="183" t="s">
        <v>1803</v>
      </c>
      <c r="B1492" s="183" t="s">
        <v>351</v>
      </c>
      <c r="C1492" s="183" t="s">
        <v>4788</v>
      </c>
      <c r="D1492" s="183">
        <v>11</v>
      </c>
      <c r="E1492" s="104"/>
      <c r="F1492" s="104"/>
      <c r="G1492" s="89">
        <v>43252</v>
      </c>
      <c r="H1492" s="80"/>
      <c r="I1492" s="80"/>
      <c r="J1492" s="129" t="s">
        <v>4900</v>
      </c>
    </row>
    <row r="1493" spans="1:10" hidden="1">
      <c r="A1493" s="183" t="s">
        <v>1804</v>
      </c>
      <c r="B1493" s="183" t="s">
        <v>351</v>
      </c>
      <c r="C1493" s="183" t="s">
        <v>4788</v>
      </c>
      <c r="D1493" s="183">
        <v>11</v>
      </c>
      <c r="E1493" s="104"/>
      <c r="F1493" s="104"/>
      <c r="G1493" s="89">
        <v>43252</v>
      </c>
      <c r="H1493" s="80"/>
      <c r="I1493" s="80"/>
      <c r="J1493" s="129" t="s">
        <v>4900</v>
      </c>
    </row>
    <row r="1494" spans="1:10" hidden="1">
      <c r="A1494" s="183" t="s">
        <v>1805</v>
      </c>
      <c r="B1494" s="183" t="s">
        <v>351</v>
      </c>
      <c r="C1494" s="183" t="s">
        <v>4787</v>
      </c>
      <c r="D1494" s="183">
        <v>11</v>
      </c>
      <c r="E1494" s="104"/>
      <c r="F1494" s="104"/>
      <c r="G1494" s="89">
        <v>43252</v>
      </c>
      <c r="H1494" s="80"/>
      <c r="I1494" s="80"/>
      <c r="J1494" s="129" t="s">
        <v>4901</v>
      </c>
    </row>
    <row r="1495" spans="1:10" hidden="1">
      <c r="A1495" s="183" t="s">
        <v>1806</v>
      </c>
      <c r="B1495" s="183" t="s">
        <v>372</v>
      </c>
      <c r="C1495" s="183" t="s">
        <v>4788</v>
      </c>
      <c r="D1495" s="183">
        <v>11</v>
      </c>
      <c r="E1495" s="104"/>
      <c r="F1495" s="104"/>
      <c r="G1495" s="89">
        <v>43252</v>
      </c>
      <c r="H1495" s="80"/>
      <c r="I1495" s="80"/>
      <c r="J1495" s="129" t="s">
        <v>4900</v>
      </c>
    </row>
    <row r="1496" spans="1:10" hidden="1">
      <c r="A1496" s="183" t="s">
        <v>1807</v>
      </c>
      <c r="B1496" s="183" t="s">
        <v>372</v>
      </c>
      <c r="C1496" s="183" t="s">
        <v>4788</v>
      </c>
      <c r="D1496" s="183">
        <v>11</v>
      </c>
      <c r="E1496" s="104"/>
      <c r="F1496" s="104"/>
      <c r="G1496" s="89">
        <v>43252</v>
      </c>
      <c r="H1496" s="80"/>
      <c r="I1496" s="80"/>
      <c r="J1496" s="129" t="s">
        <v>4900</v>
      </c>
    </row>
    <row r="1497" spans="1:10" hidden="1">
      <c r="A1497" s="183" t="s">
        <v>1808</v>
      </c>
      <c r="B1497" s="183" t="s">
        <v>360</v>
      </c>
      <c r="C1497" s="183" t="s">
        <v>4786</v>
      </c>
      <c r="D1497" s="183">
        <v>11</v>
      </c>
      <c r="E1497" s="104"/>
      <c r="F1497" s="104"/>
      <c r="G1497" s="89">
        <v>43252</v>
      </c>
      <c r="H1497" s="80"/>
      <c r="I1497" s="80"/>
      <c r="J1497" s="129" t="s">
        <v>4902</v>
      </c>
    </row>
    <row r="1498" spans="1:10" hidden="1">
      <c r="A1498" s="183" t="s">
        <v>1809</v>
      </c>
      <c r="B1498" s="183" t="s">
        <v>351</v>
      </c>
      <c r="C1498" s="183" t="s">
        <v>4787</v>
      </c>
      <c r="D1498" s="183">
        <v>11</v>
      </c>
      <c r="E1498" s="104"/>
      <c r="F1498" s="104"/>
      <c r="G1498" s="89">
        <v>43252</v>
      </c>
      <c r="H1498" s="80"/>
      <c r="I1498" s="80"/>
      <c r="J1498" s="129" t="s">
        <v>4901</v>
      </c>
    </row>
    <row r="1499" spans="1:10" hidden="1">
      <c r="A1499" s="183" t="s">
        <v>1810</v>
      </c>
      <c r="B1499" s="183" t="s">
        <v>361</v>
      </c>
      <c r="C1499" s="183" t="s">
        <v>4786</v>
      </c>
      <c r="D1499" s="183">
        <v>11</v>
      </c>
      <c r="E1499" s="104"/>
      <c r="F1499" s="104"/>
      <c r="G1499" s="89">
        <v>43252</v>
      </c>
      <c r="H1499" s="80"/>
      <c r="I1499" s="80"/>
      <c r="J1499" s="129" t="s">
        <v>4902</v>
      </c>
    </row>
    <row r="1500" spans="1:10" hidden="1">
      <c r="A1500" s="183" t="s">
        <v>1811</v>
      </c>
      <c r="B1500" s="183" t="s">
        <v>370</v>
      </c>
      <c r="C1500" s="183" t="s">
        <v>4786</v>
      </c>
      <c r="D1500" s="183">
        <v>11</v>
      </c>
      <c r="E1500" s="104"/>
      <c r="F1500" s="104"/>
      <c r="G1500" s="89">
        <v>43252</v>
      </c>
      <c r="H1500" s="80"/>
      <c r="I1500" s="80"/>
      <c r="J1500" s="129" t="s">
        <v>4902</v>
      </c>
    </row>
    <row r="1501" spans="1:10" hidden="1">
      <c r="A1501" s="183" t="s">
        <v>1812</v>
      </c>
      <c r="B1501" s="183" t="s">
        <v>362</v>
      </c>
      <c r="C1501" s="183" t="s">
        <v>4786</v>
      </c>
      <c r="D1501" s="183">
        <v>11</v>
      </c>
      <c r="E1501" s="104"/>
      <c r="F1501" s="104"/>
      <c r="G1501" s="89">
        <v>43252</v>
      </c>
      <c r="H1501" s="80"/>
      <c r="I1501" s="80"/>
      <c r="J1501" s="129" t="s">
        <v>4902</v>
      </c>
    </row>
    <row r="1502" spans="1:10" hidden="1">
      <c r="A1502" s="183" t="s">
        <v>1813</v>
      </c>
      <c r="B1502" s="183" t="s">
        <v>360</v>
      </c>
      <c r="C1502" s="183" t="s">
        <v>4786</v>
      </c>
      <c r="D1502" s="183">
        <v>11</v>
      </c>
      <c r="E1502" s="104"/>
      <c r="F1502" s="104"/>
      <c r="G1502" s="89">
        <v>43252</v>
      </c>
      <c r="H1502" s="80"/>
      <c r="I1502" s="80"/>
      <c r="J1502" s="129" t="s">
        <v>4902</v>
      </c>
    </row>
    <row r="1503" spans="1:10" hidden="1">
      <c r="A1503" s="183" t="s">
        <v>1814</v>
      </c>
      <c r="B1503" s="183" t="s">
        <v>351</v>
      </c>
      <c r="C1503" s="183" t="s">
        <v>4788</v>
      </c>
      <c r="D1503" s="183">
        <v>11</v>
      </c>
      <c r="E1503" s="104"/>
      <c r="F1503" s="104"/>
      <c r="G1503" s="89">
        <v>43252</v>
      </c>
      <c r="H1503" s="80"/>
      <c r="I1503" s="80"/>
      <c r="J1503" s="129" t="s">
        <v>4900</v>
      </c>
    </row>
    <row r="1504" spans="1:10" hidden="1">
      <c r="A1504" s="183" t="s">
        <v>1815</v>
      </c>
      <c r="B1504" s="183" t="s">
        <v>351</v>
      </c>
      <c r="C1504" s="183" t="s">
        <v>4786</v>
      </c>
      <c r="D1504" s="183">
        <v>11</v>
      </c>
      <c r="E1504" s="104"/>
      <c r="F1504" s="104"/>
      <c r="G1504" s="89">
        <v>43252</v>
      </c>
      <c r="H1504" s="80"/>
      <c r="I1504" s="80"/>
      <c r="J1504" s="129" t="s">
        <v>4902</v>
      </c>
    </row>
    <row r="1505" spans="1:10" hidden="1">
      <c r="A1505" s="183" t="s">
        <v>1816</v>
      </c>
      <c r="B1505" s="183" t="s">
        <v>351</v>
      </c>
      <c r="C1505" s="183" t="s">
        <v>4786</v>
      </c>
      <c r="D1505" s="183">
        <v>11</v>
      </c>
      <c r="E1505" s="104"/>
      <c r="F1505" s="104"/>
      <c r="G1505" s="89">
        <v>43252</v>
      </c>
      <c r="H1505" s="80"/>
      <c r="I1505" s="80"/>
      <c r="J1505" s="129" t="s">
        <v>4902</v>
      </c>
    </row>
    <row r="1506" spans="1:10" hidden="1">
      <c r="A1506" s="183" t="s">
        <v>1817</v>
      </c>
      <c r="B1506" s="183" t="s">
        <v>351</v>
      </c>
      <c r="C1506" s="183" t="s">
        <v>4786</v>
      </c>
      <c r="D1506" s="183">
        <v>11</v>
      </c>
      <c r="E1506" s="104"/>
      <c r="F1506" s="104"/>
      <c r="G1506" s="89">
        <v>43252</v>
      </c>
      <c r="H1506" s="80"/>
      <c r="I1506" s="80"/>
      <c r="J1506" s="129" t="s">
        <v>4902</v>
      </c>
    </row>
    <row r="1507" spans="1:10" hidden="1">
      <c r="A1507" s="183" t="s">
        <v>1818</v>
      </c>
      <c r="B1507" s="183" t="s">
        <v>351</v>
      </c>
      <c r="C1507" s="183" t="s">
        <v>4787</v>
      </c>
      <c r="D1507" s="183">
        <v>11</v>
      </c>
      <c r="E1507" s="104"/>
      <c r="F1507" s="104"/>
      <c r="G1507" s="89">
        <v>43252</v>
      </c>
      <c r="H1507" s="80"/>
      <c r="I1507" s="80"/>
      <c r="J1507" s="129" t="s">
        <v>4901</v>
      </c>
    </row>
    <row r="1508" spans="1:10" hidden="1">
      <c r="A1508" s="183" t="s">
        <v>1819</v>
      </c>
      <c r="B1508" s="183" t="s">
        <v>351</v>
      </c>
      <c r="C1508" s="183" t="s">
        <v>4787</v>
      </c>
      <c r="D1508" s="183">
        <v>11</v>
      </c>
      <c r="E1508" s="104"/>
      <c r="F1508" s="104"/>
      <c r="G1508" s="89">
        <v>43252</v>
      </c>
      <c r="H1508" s="80"/>
      <c r="I1508" s="80"/>
      <c r="J1508" s="129" t="s">
        <v>4901</v>
      </c>
    </row>
    <row r="1509" spans="1:10" hidden="1">
      <c r="A1509" s="183" t="s">
        <v>1820</v>
      </c>
      <c r="B1509" s="183" t="s">
        <v>351</v>
      </c>
      <c r="C1509" s="183" t="s">
        <v>4787</v>
      </c>
      <c r="D1509" s="183">
        <v>11</v>
      </c>
      <c r="E1509" s="104"/>
      <c r="F1509" s="104"/>
      <c r="G1509" s="89">
        <v>43252</v>
      </c>
      <c r="H1509" s="80"/>
      <c r="I1509" s="80"/>
      <c r="J1509" s="129" t="s">
        <v>4901</v>
      </c>
    </row>
    <row r="1510" spans="1:10" hidden="1">
      <c r="A1510" s="183" t="s">
        <v>1821</v>
      </c>
      <c r="B1510" s="183" t="s">
        <v>351</v>
      </c>
      <c r="C1510" s="183" t="s">
        <v>4787</v>
      </c>
      <c r="D1510" s="183">
        <v>11</v>
      </c>
      <c r="E1510" s="104"/>
      <c r="F1510" s="104"/>
      <c r="G1510" s="89">
        <v>43252</v>
      </c>
      <c r="H1510" s="80"/>
      <c r="I1510" s="80"/>
      <c r="J1510" s="129" t="s">
        <v>4901</v>
      </c>
    </row>
    <row r="1511" spans="1:10" hidden="1">
      <c r="A1511" s="183" t="s">
        <v>1822</v>
      </c>
      <c r="B1511" s="183" t="s">
        <v>351</v>
      </c>
      <c r="C1511" s="183" t="s">
        <v>4787</v>
      </c>
      <c r="D1511" s="183">
        <v>11</v>
      </c>
      <c r="E1511" s="104"/>
      <c r="F1511" s="104"/>
      <c r="G1511" s="89">
        <v>43252</v>
      </c>
      <c r="H1511" s="80"/>
      <c r="I1511" s="80"/>
      <c r="J1511" s="129" t="s">
        <v>4901</v>
      </c>
    </row>
    <row r="1512" spans="1:10" hidden="1">
      <c r="A1512" s="183" t="s">
        <v>1823</v>
      </c>
      <c r="B1512" s="183" t="s">
        <v>351</v>
      </c>
      <c r="C1512" s="183" t="s">
        <v>4787</v>
      </c>
      <c r="D1512" s="183">
        <v>11</v>
      </c>
      <c r="E1512" s="104"/>
      <c r="F1512" s="104"/>
      <c r="G1512" s="89">
        <v>43252</v>
      </c>
      <c r="H1512" s="80"/>
      <c r="I1512" s="80"/>
      <c r="J1512" s="129" t="s">
        <v>4901</v>
      </c>
    </row>
    <row r="1513" spans="1:10" hidden="1">
      <c r="A1513" s="183" t="s">
        <v>1824</v>
      </c>
      <c r="B1513" s="183" t="s">
        <v>356</v>
      </c>
      <c r="C1513" s="183" t="s">
        <v>4789</v>
      </c>
      <c r="D1513" s="183">
        <v>11</v>
      </c>
      <c r="E1513" s="104"/>
      <c r="F1513" s="104"/>
      <c r="G1513" s="89">
        <v>43252</v>
      </c>
      <c r="H1513" s="80"/>
      <c r="I1513" s="80"/>
      <c r="J1513" s="129" t="s">
        <v>4888</v>
      </c>
    </row>
    <row r="1514" spans="1:10" hidden="1">
      <c r="A1514" s="183" t="s">
        <v>1825</v>
      </c>
      <c r="B1514" s="183" t="s">
        <v>351</v>
      </c>
      <c r="C1514" s="183" t="s">
        <v>4789</v>
      </c>
      <c r="D1514" s="183">
        <v>11</v>
      </c>
      <c r="E1514" s="104"/>
      <c r="F1514" s="104"/>
      <c r="G1514" s="89">
        <v>43252</v>
      </c>
      <c r="H1514" s="80"/>
      <c r="I1514" s="80"/>
      <c r="J1514" s="129" t="s">
        <v>4888</v>
      </c>
    </row>
    <row r="1515" spans="1:10" hidden="1">
      <c r="A1515" s="183" t="s">
        <v>1826</v>
      </c>
      <c r="B1515" s="183" t="s">
        <v>351</v>
      </c>
      <c r="C1515" s="183" t="s">
        <v>4789</v>
      </c>
      <c r="D1515" s="183">
        <v>11</v>
      </c>
      <c r="E1515" s="104"/>
      <c r="F1515" s="104"/>
      <c r="G1515" s="89">
        <v>43252</v>
      </c>
      <c r="H1515" s="80"/>
      <c r="I1515" s="80"/>
      <c r="J1515" s="129" t="s">
        <v>4888</v>
      </c>
    </row>
    <row r="1516" spans="1:10" hidden="1">
      <c r="A1516" s="183" t="s">
        <v>1827</v>
      </c>
      <c r="B1516" s="183" t="s">
        <v>351</v>
      </c>
      <c r="C1516" s="183" t="s">
        <v>4789</v>
      </c>
      <c r="D1516" s="183">
        <v>11</v>
      </c>
      <c r="E1516" s="104"/>
      <c r="F1516" s="104"/>
      <c r="G1516" s="89">
        <v>43252</v>
      </c>
      <c r="H1516" s="80"/>
      <c r="I1516" s="80"/>
      <c r="J1516" s="129" t="s">
        <v>4888</v>
      </c>
    </row>
    <row r="1517" spans="1:10" hidden="1">
      <c r="A1517" s="183" t="s">
        <v>1828</v>
      </c>
      <c r="B1517" s="183" t="s">
        <v>351</v>
      </c>
      <c r="C1517" s="183" t="s">
        <v>4789</v>
      </c>
      <c r="D1517" s="183">
        <v>11</v>
      </c>
      <c r="E1517" s="104"/>
      <c r="F1517" s="104"/>
      <c r="G1517" s="89">
        <v>43252</v>
      </c>
      <c r="H1517" s="80"/>
      <c r="I1517" s="80"/>
      <c r="J1517" s="129" t="s">
        <v>4888</v>
      </c>
    </row>
    <row r="1518" spans="1:10" hidden="1">
      <c r="A1518" s="183" t="s">
        <v>1829</v>
      </c>
      <c r="B1518" s="183" t="s">
        <v>351</v>
      </c>
      <c r="C1518" s="183" t="s">
        <v>4789</v>
      </c>
      <c r="D1518" s="183">
        <v>11</v>
      </c>
      <c r="E1518" s="104"/>
      <c r="F1518" s="104"/>
      <c r="G1518" s="89">
        <v>43252</v>
      </c>
      <c r="H1518" s="80"/>
      <c r="I1518" s="80"/>
      <c r="J1518" s="129" t="s">
        <v>4888</v>
      </c>
    </row>
    <row r="1519" spans="1:10" hidden="1">
      <c r="A1519" s="183" t="s">
        <v>1830</v>
      </c>
      <c r="B1519" s="183" t="s">
        <v>351</v>
      </c>
      <c r="C1519" s="183" t="s">
        <v>4787</v>
      </c>
      <c r="D1519" s="183">
        <v>11</v>
      </c>
      <c r="E1519" s="104"/>
      <c r="F1519" s="104"/>
      <c r="G1519" s="89">
        <v>43252</v>
      </c>
      <c r="H1519" s="80"/>
      <c r="I1519" s="80"/>
      <c r="J1519" s="129" t="s">
        <v>4901</v>
      </c>
    </row>
    <row r="1520" spans="1:10" hidden="1">
      <c r="A1520" s="183" t="s">
        <v>1831</v>
      </c>
      <c r="B1520" s="183" t="s">
        <v>351</v>
      </c>
      <c r="C1520" s="183" t="s">
        <v>4787</v>
      </c>
      <c r="D1520" s="183">
        <v>11</v>
      </c>
      <c r="E1520" s="104"/>
      <c r="F1520" s="104"/>
      <c r="G1520" s="89">
        <v>43252</v>
      </c>
      <c r="H1520" s="80"/>
      <c r="I1520" s="80"/>
      <c r="J1520" s="129" t="s">
        <v>4901</v>
      </c>
    </row>
    <row r="1521" spans="1:10" hidden="1">
      <c r="A1521" s="183" t="s">
        <v>1832</v>
      </c>
      <c r="B1521" s="183" t="s">
        <v>351</v>
      </c>
      <c r="C1521" s="183" t="s">
        <v>4787</v>
      </c>
      <c r="D1521" s="183">
        <v>11</v>
      </c>
      <c r="E1521" s="104"/>
      <c r="F1521" s="104"/>
      <c r="G1521" s="89">
        <v>43252</v>
      </c>
      <c r="H1521" s="80"/>
      <c r="I1521" s="80"/>
      <c r="J1521" s="129" t="s">
        <v>4901</v>
      </c>
    </row>
    <row r="1522" spans="1:10" hidden="1">
      <c r="A1522" s="183" t="s">
        <v>1833</v>
      </c>
      <c r="B1522" s="183" t="s">
        <v>351</v>
      </c>
      <c r="C1522" s="183" t="s">
        <v>4787</v>
      </c>
      <c r="D1522" s="183">
        <v>11</v>
      </c>
      <c r="E1522" s="104"/>
      <c r="F1522" s="104"/>
      <c r="G1522" s="89">
        <v>43252</v>
      </c>
      <c r="H1522" s="80"/>
      <c r="I1522" s="80"/>
      <c r="J1522" s="129" t="s">
        <v>4901</v>
      </c>
    </row>
    <row r="1523" spans="1:10" hidden="1">
      <c r="A1523" s="183" t="s">
        <v>1834</v>
      </c>
      <c r="B1523" s="183" t="s">
        <v>351</v>
      </c>
      <c r="C1523" s="183" t="s">
        <v>4787</v>
      </c>
      <c r="D1523" s="183">
        <v>11</v>
      </c>
      <c r="E1523" s="104"/>
      <c r="F1523" s="104"/>
      <c r="G1523" s="89">
        <v>43252</v>
      </c>
      <c r="H1523" s="80"/>
      <c r="I1523" s="80"/>
      <c r="J1523" s="129" t="s">
        <v>4901</v>
      </c>
    </row>
    <row r="1524" spans="1:10" hidden="1">
      <c r="A1524" s="183" t="s">
        <v>1835</v>
      </c>
      <c r="B1524" s="183" t="s">
        <v>351</v>
      </c>
      <c r="C1524" s="183" t="s">
        <v>4787</v>
      </c>
      <c r="D1524" s="183">
        <v>11</v>
      </c>
      <c r="E1524" s="104"/>
      <c r="F1524" s="104"/>
      <c r="G1524" s="89">
        <v>43252</v>
      </c>
      <c r="H1524" s="80"/>
      <c r="I1524" s="80"/>
      <c r="J1524" s="129" t="s">
        <v>4901</v>
      </c>
    </row>
    <row r="1525" spans="1:10" hidden="1">
      <c r="A1525" s="183" t="s">
        <v>1836</v>
      </c>
      <c r="B1525" s="183" t="s">
        <v>351</v>
      </c>
      <c r="C1525" s="183" t="s">
        <v>4788</v>
      </c>
      <c r="D1525" s="183">
        <v>11</v>
      </c>
      <c r="E1525" s="104"/>
      <c r="F1525" s="104"/>
      <c r="G1525" s="89">
        <v>43252</v>
      </c>
      <c r="H1525" s="80"/>
      <c r="I1525" s="80"/>
      <c r="J1525" s="129" t="s">
        <v>4900</v>
      </c>
    </row>
    <row r="1526" spans="1:10" hidden="1">
      <c r="A1526" s="183" t="s">
        <v>1837</v>
      </c>
      <c r="B1526" s="183" t="s">
        <v>351</v>
      </c>
      <c r="C1526" s="183" t="s">
        <v>4788</v>
      </c>
      <c r="D1526" s="183">
        <v>11</v>
      </c>
      <c r="E1526" s="104"/>
      <c r="F1526" s="104"/>
      <c r="G1526" s="89">
        <v>43252</v>
      </c>
      <c r="H1526" s="80"/>
      <c r="I1526" s="80"/>
      <c r="J1526" s="129" t="s">
        <v>4900</v>
      </c>
    </row>
    <row r="1527" spans="1:10" hidden="1">
      <c r="A1527" s="183" t="s">
        <v>1838</v>
      </c>
      <c r="B1527" s="183" t="s">
        <v>351</v>
      </c>
      <c r="C1527" s="183" t="s">
        <v>4788</v>
      </c>
      <c r="D1527" s="183">
        <v>11</v>
      </c>
      <c r="E1527" s="104"/>
      <c r="F1527" s="104"/>
      <c r="G1527" s="89">
        <v>43252</v>
      </c>
      <c r="H1527" s="80"/>
      <c r="I1527" s="80"/>
      <c r="J1527" s="129" t="s">
        <v>4900</v>
      </c>
    </row>
    <row r="1528" spans="1:10" hidden="1">
      <c r="A1528" s="183" t="s">
        <v>1839</v>
      </c>
      <c r="B1528" s="183" t="s">
        <v>351</v>
      </c>
      <c r="C1528" s="183" t="s">
        <v>4788</v>
      </c>
      <c r="D1528" s="183">
        <v>11</v>
      </c>
      <c r="E1528" s="104"/>
      <c r="F1528" s="104"/>
      <c r="G1528" s="89">
        <v>43252</v>
      </c>
      <c r="H1528" s="80"/>
      <c r="I1528" s="80"/>
      <c r="J1528" s="129" t="s">
        <v>4900</v>
      </c>
    </row>
    <row r="1529" spans="1:10" hidden="1">
      <c r="A1529" s="183" t="s">
        <v>1840</v>
      </c>
      <c r="B1529" s="183" t="s">
        <v>351</v>
      </c>
      <c r="C1529" s="183" t="s">
        <v>4788</v>
      </c>
      <c r="D1529" s="183">
        <v>11</v>
      </c>
      <c r="E1529" s="104"/>
      <c r="F1529" s="104"/>
      <c r="G1529" s="89">
        <v>43252</v>
      </c>
      <c r="H1529" s="80"/>
      <c r="I1529" s="80"/>
      <c r="J1529" s="129" t="s">
        <v>4900</v>
      </c>
    </row>
    <row r="1530" spans="1:10" hidden="1">
      <c r="A1530" s="183" t="s">
        <v>1841</v>
      </c>
      <c r="B1530" s="183" t="s">
        <v>351</v>
      </c>
      <c r="C1530" s="183" t="s">
        <v>4788</v>
      </c>
      <c r="D1530" s="183">
        <v>11</v>
      </c>
      <c r="E1530" s="104"/>
      <c r="F1530" s="104"/>
      <c r="G1530" s="89">
        <v>43252</v>
      </c>
      <c r="H1530" s="80"/>
      <c r="I1530" s="80"/>
      <c r="J1530" s="129" t="s">
        <v>4900</v>
      </c>
    </row>
    <row r="1531" spans="1:10" hidden="1">
      <c r="A1531" s="183" t="s">
        <v>1842</v>
      </c>
      <c r="B1531" s="183" t="s">
        <v>351</v>
      </c>
      <c r="C1531" s="183" t="s">
        <v>4787</v>
      </c>
      <c r="D1531" s="183">
        <v>11</v>
      </c>
      <c r="E1531" s="104"/>
      <c r="F1531" s="104"/>
      <c r="G1531" s="89">
        <v>43252</v>
      </c>
      <c r="H1531" s="80"/>
      <c r="I1531" s="80"/>
      <c r="J1531" s="129" t="s">
        <v>4901</v>
      </c>
    </row>
    <row r="1532" spans="1:10" hidden="1">
      <c r="A1532" s="183" t="s">
        <v>1843</v>
      </c>
      <c r="B1532" s="183" t="s">
        <v>351</v>
      </c>
      <c r="C1532" s="183" t="s">
        <v>4789</v>
      </c>
      <c r="D1532" s="183">
        <v>11</v>
      </c>
      <c r="E1532" s="104"/>
      <c r="F1532" s="104"/>
      <c r="G1532" s="89">
        <v>43252</v>
      </c>
      <c r="H1532" s="80"/>
      <c r="I1532" s="80"/>
      <c r="J1532" s="129" t="s">
        <v>4888</v>
      </c>
    </row>
    <row r="1533" spans="1:10" hidden="1">
      <c r="A1533" s="183" t="s">
        <v>1844</v>
      </c>
      <c r="B1533" s="183" t="s">
        <v>351</v>
      </c>
      <c r="C1533" s="183" t="s">
        <v>4789</v>
      </c>
      <c r="D1533" s="183">
        <v>11</v>
      </c>
      <c r="E1533" s="104"/>
      <c r="F1533" s="104"/>
      <c r="G1533" s="89">
        <v>43252</v>
      </c>
      <c r="H1533" s="80"/>
      <c r="I1533" s="80"/>
      <c r="J1533" s="129" t="s">
        <v>4888</v>
      </c>
    </row>
    <row r="1534" spans="1:10" hidden="1">
      <c r="A1534" s="183" t="s">
        <v>1845</v>
      </c>
      <c r="B1534" s="183" t="s">
        <v>351</v>
      </c>
      <c r="C1534" s="183" t="s">
        <v>4789</v>
      </c>
      <c r="D1534" s="183">
        <v>11</v>
      </c>
      <c r="E1534" s="104"/>
      <c r="F1534" s="104"/>
      <c r="G1534" s="89">
        <v>43252</v>
      </c>
      <c r="H1534" s="80"/>
      <c r="I1534" s="80"/>
      <c r="J1534" s="129" t="s">
        <v>4888</v>
      </c>
    </row>
    <row r="1535" spans="1:10" hidden="1">
      <c r="A1535" s="183" t="s">
        <v>1846</v>
      </c>
      <c r="B1535" s="183" t="s">
        <v>351</v>
      </c>
      <c r="C1535" s="183" t="s">
        <v>4789</v>
      </c>
      <c r="D1535" s="183">
        <v>11</v>
      </c>
      <c r="E1535" s="104"/>
      <c r="F1535" s="104"/>
      <c r="G1535" s="89">
        <v>43252</v>
      </c>
      <c r="H1535" s="80"/>
      <c r="I1535" s="80"/>
      <c r="J1535" s="129" t="s">
        <v>4888</v>
      </c>
    </row>
    <row r="1536" spans="1:10" hidden="1">
      <c r="A1536" s="183" t="s">
        <v>1847</v>
      </c>
      <c r="B1536" s="183" t="s">
        <v>351</v>
      </c>
      <c r="C1536" s="183" t="s">
        <v>4789</v>
      </c>
      <c r="D1536" s="183">
        <v>11</v>
      </c>
      <c r="E1536" s="104"/>
      <c r="F1536" s="104"/>
      <c r="G1536" s="89">
        <v>43252</v>
      </c>
      <c r="H1536" s="80"/>
      <c r="I1536" s="80"/>
      <c r="J1536" s="129" t="s">
        <v>4888</v>
      </c>
    </row>
    <row r="1537" spans="1:10" hidden="1">
      <c r="A1537" s="183" t="s">
        <v>1848</v>
      </c>
      <c r="B1537" s="183" t="s">
        <v>351</v>
      </c>
      <c r="C1537" s="183" t="s">
        <v>4789</v>
      </c>
      <c r="D1537" s="183">
        <v>11</v>
      </c>
      <c r="E1537" s="104"/>
      <c r="F1537" s="104"/>
      <c r="G1537" s="89">
        <v>43252</v>
      </c>
      <c r="H1537" s="80"/>
      <c r="I1537" s="80"/>
      <c r="J1537" s="129" t="s">
        <v>4888</v>
      </c>
    </row>
    <row r="1538" spans="1:10" hidden="1">
      <c r="A1538" s="183" t="s">
        <v>1849</v>
      </c>
      <c r="B1538" s="183" t="s">
        <v>351</v>
      </c>
      <c r="C1538" s="183" t="s">
        <v>4789</v>
      </c>
      <c r="D1538" s="183">
        <v>11</v>
      </c>
      <c r="E1538" s="104"/>
      <c r="F1538" s="104"/>
      <c r="G1538" s="89">
        <v>43252</v>
      </c>
      <c r="H1538" s="80"/>
      <c r="I1538" s="80"/>
      <c r="J1538" s="129" t="s">
        <v>4888</v>
      </c>
    </row>
    <row r="1539" spans="1:10" hidden="1">
      <c r="A1539" s="183" t="s">
        <v>1850</v>
      </c>
      <c r="B1539" s="183" t="s">
        <v>351</v>
      </c>
      <c r="C1539" s="183" t="s">
        <v>4788</v>
      </c>
      <c r="D1539" s="183">
        <v>11</v>
      </c>
      <c r="E1539" s="104"/>
      <c r="F1539" s="104"/>
      <c r="G1539" s="89">
        <v>43252</v>
      </c>
      <c r="H1539" s="80"/>
      <c r="I1539" s="80"/>
      <c r="J1539" s="129" t="s">
        <v>4900</v>
      </c>
    </row>
    <row r="1540" spans="1:10" hidden="1">
      <c r="A1540" s="183" t="s">
        <v>1851</v>
      </c>
      <c r="B1540" s="183" t="s">
        <v>351</v>
      </c>
      <c r="C1540" s="183" t="s">
        <v>4787</v>
      </c>
      <c r="D1540" s="183">
        <v>11</v>
      </c>
      <c r="E1540" s="104"/>
      <c r="F1540" s="104"/>
      <c r="G1540" s="89">
        <v>43252</v>
      </c>
      <c r="H1540" s="80"/>
      <c r="I1540" s="80"/>
      <c r="J1540" s="129" t="s">
        <v>4901</v>
      </c>
    </row>
    <row r="1541" spans="1:10" hidden="1">
      <c r="A1541" s="183" t="s">
        <v>1852</v>
      </c>
      <c r="B1541" s="183" t="s">
        <v>372</v>
      </c>
      <c r="C1541" s="183" t="s">
        <v>4787</v>
      </c>
      <c r="D1541" s="183">
        <v>11</v>
      </c>
      <c r="E1541" s="104"/>
      <c r="F1541" s="104"/>
      <c r="G1541" s="89">
        <v>43252</v>
      </c>
      <c r="H1541" s="80"/>
      <c r="I1541" s="80"/>
      <c r="J1541" s="129" t="s">
        <v>4901</v>
      </c>
    </row>
    <row r="1542" spans="1:10" hidden="1">
      <c r="A1542" s="183" t="s">
        <v>1853</v>
      </c>
      <c r="B1542" s="183" t="s">
        <v>4286</v>
      </c>
      <c r="C1542" s="183" t="s">
        <v>450</v>
      </c>
      <c r="D1542" s="183">
        <v>13</v>
      </c>
      <c r="E1542" s="104"/>
      <c r="F1542" s="104"/>
      <c r="G1542" s="89">
        <v>43252</v>
      </c>
      <c r="H1542" s="80"/>
      <c r="I1542" s="80"/>
      <c r="J1542" s="129" t="s">
        <v>4895</v>
      </c>
    </row>
    <row r="1543" spans="1:10" hidden="1">
      <c r="A1543" s="183" t="s">
        <v>1854</v>
      </c>
      <c r="B1543" s="183" t="s">
        <v>4286</v>
      </c>
      <c r="C1543" s="183" t="s">
        <v>450</v>
      </c>
      <c r="D1543" s="183">
        <v>13</v>
      </c>
      <c r="E1543" s="104"/>
      <c r="F1543" s="104"/>
      <c r="G1543" s="89">
        <v>43252</v>
      </c>
      <c r="H1543" s="80"/>
      <c r="I1543" s="80"/>
      <c r="J1543" s="129" t="s">
        <v>4895</v>
      </c>
    </row>
    <row r="1544" spans="1:10" hidden="1">
      <c r="A1544" s="183" t="s">
        <v>1855</v>
      </c>
      <c r="B1544" s="183" t="s">
        <v>4286</v>
      </c>
      <c r="C1544" s="183" t="s">
        <v>450</v>
      </c>
      <c r="D1544" s="183">
        <v>13</v>
      </c>
      <c r="E1544" s="104"/>
      <c r="F1544" s="104"/>
      <c r="G1544" s="89">
        <v>43252</v>
      </c>
      <c r="H1544" s="80"/>
      <c r="I1544" s="80"/>
      <c r="J1544" s="129" t="s">
        <v>4895</v>
      </c>
    </row>
    <row r="1545" spans="1:10" hidden="1">
      <c r="A1545" s="183" t="s">
        <v>1856</v>
      </c>
      <c r="B1545" s="183" t="s">
        <v>4287</v>
      </c>
      <c r="C1545" s="183" t="s">
        <v>450</v>
      </c>
      <c r="D1545" s="183">
        <v>13</v>
      </c>
      <c r="E1545" s="104"/>
      <c r="F1545" s="104"/>
      <c r="G1545" s="89">
        <v>43252</v>
      </c>
      <c r="H1545" s="80"/>
      <c r="I1545" s="80"/>
      <c r="J1545" s="129" t="s">
        <v>4895</v>
      </c>
    </row>
    <row r="1546" spans="1:10" hidden="1">
      <c r="A1546" s="183" t="s">
        <v>1857</v>
      </c>
      <c r="B1546" s="183" t="s">
        <v>380</v>
      </c>
      <c r="C1546" s="183" t="s">
        <v>450</v>
      </c>
      <c r="D1546" s="183">
        <v>13</v>
      </c>
      <c r="E1546" s="104"/>
      <c r="F1546" s="104"/>
      <c r="G1546" s="89">
        <v>43252</v>
      </c>
      <c r="H1546" s="80"/>
      <c r="I1546" s="80"/>
      <c r="J1546" s="129" t="s">
        <v>4895</v>
      </c>
    </row>
    <row r="1547" spans="1:10" hidden="1">
      <c r="A1547" s="183" t="s">
        <v>1858</v>
      </c>
      <c r="B1547" s="183" t="s">
        <v>380</v>
      </c>
      <c r="C1547" s="183" t="s">
        <v>450</v>
      </c>
      <c r="D1547" s="183">
        <v>13</v>
      </c>
      <c r="E1547" s="104"/>
      <c r="F1547" s="104"/>
      <c r="G1547" s="89">
        <v>43252</v>
      </c>
      <c r="H1547" s="80"/>
      <c r="I1547" s="80"/>
      <c r="J1547" s="129" t="s">
        <v>4895</v>
      </c>
    </row>
    <row r="1548" spans="1:10" hidden="1">
      <c r="A1548" s="183" t="s">
        <v>1859</v>
      </c>
      <c r="B1548" s="183" t="s">
        <v>380</v>
      </c>
      <c r="C1548" s="183" t="s">
        <v>450</v>
      </c>
      <c r="D1548" s="183">
        <v>13</v>
      </c>
      <c r="E1548" s="104"/>
      <c r="F1548" s="104"/>
      <c r="G1548" s="89">
        <v>43252</v>
      </c>
      <c r="H1548" s="80"/>
      <c r="I1548" s="80"/>
      <c r="J1548" s="129" t="s">
        <v>4895</v>
      </c>
    </row>
    <row r="1549" spans="1:10" hidden="1">
      <c r="A1549" s="183" t="s">
        <v>1860</v>
      </c>
      <c r="B1549" s="183" t="s">
        <v>380</v>
      </c>
      <c r="C1549" s="183" t="s">
        <v>450</v>
      </c>
      <c r="D1549" s="183">
        <v>13</v>
      </c>
      <c r="E1549" s="104"/>
      <c r="F1549" s="104"/>
      <c r="G1549" s="89">
        <v>43252</v>
      </c>
      <c r="H1549" s="80"/>
      <c r="I1549" s="80"/>
      <c r="J1549" s="129" t="s">
        <v>4895</v>
      </c>
    </row>
    <row r="1550" spans="1:10" hidden="1">
      <c r="A1550" s="183" t="s">
        <v>1861</v>
      </c>
      <c r="B1550" s="183" t="s">
        <v>380</v>
      </c>
      <c r="C1550" s="183" t="s">
        <v>450</v>
      </c>
      <c r="D1550" s="183">
        <v>13</v>
      </c>
      <c r="E1550" s="104"/>
      <c r="F1550" s="104"/>
      <c r="G1550" s="89">
        <v>43252</v>
      </c>
      <c r="H1550" s="80"/>
      <c r="I1550" s="80"/>
      <c r="J1550" s="129" t="s">
        <v>4895</v>
      </c>
    </row>
    <row r="1551" spans="1:10" hidden="1">
      <c r="A1551" s="183" t="s">
        <v>1862</v>
      </c>
      <c r="B1551" s="183" t="s">
        <v>380</v>
      </c>
      <c r="C1551" s="183" t="s">
        <v>450</v>
      </c>
      <c r="D1551" s="183">
        <v>13</v>
      </c>
      <c r="E1551" s="104"/>
      <c r="F1551" s="104"/>
      <c r="G1551" s="89">
        <v>43252</v>
      </c>
      <c r="H1551" s="80"/>
      <c r="I1551" s="80"/>
      <c r="J1551" s="129" t="s">
        <v>4895</v>
      </c>
    </row>
    <row r="1552" spans="1:10" hidden="1">
      <c r="A1552" s="183" t="s">
        <v>1863</v>
      </c>
      <c r="B1552" s="183" t="s">
        <v>380</v>
      </c>
      <c r="C1552" s="183" t="s">
        <v>450</v>
      </c>
      <c r="D1552" s="183">
        <v>13</v>
      </c>
      <c r="E1552" s="104"/>
      <c r="F1552" s="104"/>
      <c r="G1552" s="89">
        <v>43252</v>
      </c>
      <c r="H1552" s="80"/>
      <c r="I1552" s="80"/>
      <c r="J1552" s="129" t="s">
        <v>4895</v>
      </c>
    </row>
    <row r="1553" spans="1:10" hidden="1">
      <c r="A1553" s="183" t="s">
        <v>1864</v>
      </c>
      <c r="B1553" s="183" t="s">
        <v>380</v>
      </c>
      <c r="C1553" s="183" t="s">
        <v>450</v>
      </c>
      <c r="D1553" s="183">
        <v>13</v>
      </c>
      <c r="E1553" s="104"/>
      <c r="F1553" s="104"/>
      <c r="G1553" s="89">
        <v>43252</v>
      </c>
      <c r="H1553" s="80"/>
      <c r="I1553" s="80"/>
      <c r="J1553" s="129" t="s">
        <v>4895</v>
      </c>
    </row>
    <row r="1554" spans="1:10" hidden="1">
      <c r="A1554" s="183" t="s">
        <v>1865</v>
      </c>
      <c r="B1554" s="183" t="s">
        <v>380</v>
      </c>
      <c r="C1554" s="183" t="s">
        <v>450</v>
      </c>
      <c r="D1554" s="183">
        <v>13</v>
      </c>
      <c r="E1554" s="104"/>
      <c r="F1554" s="104"/>
      <c r="G1554" s="89">
        <v>43252</v>
      </c>
      <c r="H1554" s="80"/>
      <c r="I1554" s="80"/>
      <c r="J1554" s="129" t="s">
        <v>4895</v>
      </c>
    </row>
    <row r="1555" spans="1:10" hidden="1">
      <c r="A1555" s="183" t="s">
        <v>1866</v>
      </c>
      <c r="B1555" s="183" t="s">
        <v>380</v>
      </c>
      <c r="C1555" s="183" t="s">
        <v>450</v>
      </c>
      <c r="D1555" s="183">
        <v>13</v>
      </c>
      <c r="E1555" s="104"/>
      <c r="F1555" s="104"/>
      <c r="G1555" s="89">
        <v>43252</v>
      </c>
      <c r="H1555" s="80"/>
      <c r="I1555" s="80"/>
      <c r="J1555" s="129" t="s">
        <v>4895</v>
      </c>
    </row>
    <row r="1556" spans="1:10" hidden="1">
      <c r="A1556" s="183" t="s">
        <v>1867</v>
      </c>
      <c r="B1556" s="183" t="s">
        <v>380</v>
      </c>
      <c r="C1556" s="183" t="s">
        <v>450</v>
      </c>
      <c r="D1556" s="183">
        <v>13</v>
      </c>
      <c r="E1556" s="104"/>
      <c r="F1556" s="104"/>
      <c r="G1556" s="89">
        <v>43252</v>
      </c>
      <c r="H1556" s="80"/>
      <c r="I1556" s="80"/>
      <c r="J1556" s="129" t="s">
        <v>4895</v>
      </c>
    </row>
    <row r="1557" spans="1:10" hidden="1">
      <c r="A1557" s="183" t="s">
        <v>1868</v>
      </c>
      <c r="B1557" s="183" t="s">
        <v>452</v>
      </c>
      <c r="C1557" s="183" t="s">
        <v>450</v>
      </c>
      <c r="D1557" s="183">
        <v>13</v>
      </c>
      <c r="E1557" s="104"/>
      <c r="F1557" s="104"/>
      <c r="G1557" s="89">
        <v>43252</v>
      </c>
      <c r="H1557" s="80"/>
      <c r="I1557" s="80"/>
      <c r="J1557" s="129" t="s">
        <v>4895</v>
      </c>
    </row>
    <row r="1558" spans="1:10" hidden="1">
      <c r="A1558" s="183" t="s">
        <v>1869</v>
      </c>
      <c r="B1558" s="183" t="s">
        <v>4291</v>
      </c>
      <c r="C1558" s="183" t="s">
        <v>450</v>
      </c>
      <c r="D1558" s="183">
        <v>13</v>
      </c>
      <c r="E1558" s="104"/>
      <c r="F1558" s="104"/>
      <c r="G1558" s="89">
        <v>43252</v>
      </c>
      <c r="H1558" s="80"/>
      <c r="I1558" s="80"/>
      <c r="J1558" s="129" t="s">
        <v>4895</v>
      </c>
    </row>
    <row r="1559" spans="1:10" hidden="1">
      <c r="A1559" s="183" t="s">
        <v>1870</v>
      </c>
      <c r="B1559" s="183" t="s">
        <v>4299</v>
      </c>
      <c r="C1559" s="183" t="s">
        <v>451</v>
      </c>
      <c r="D1559" s="183" t="s">
        <v>451</v>
      </c>
      <c r="E1559" s="104"/>
      <c r="F1559" s="104"/>
      <c r="G1559" s="89">
        <v>43252</v>
      </c>
      <c r="H1559" s="80"/>
      <c r="I1559" s="80"/>
      <c r="J1559" s="129" t="s">
        <v>4889</v>
      </c>
    </row>
    <row r="1560" spans="1:10" hidden="1">
      <c r="A1560" s="183" t="s">
        <v>1871</v>
      </c>
      <c r="B1560" s="183" t="s">
        <v>383</v>
      </c>
      <c r="C1560" s="183" t="s">
        <v>451</v>
      </c>
      <c r="D1560" s="183" t="s">
        <v>451</v>
      </c>
      <c r="E1560" s="104"/>
      <c r="F1560" s="104"/>
      <c r="G1560" s="89">
        <v>43252</v>
      </c>
      <c r="H1560" s="80"/>
      <c r="I1560" s="80"/>
      <c r="J1560" s="129" t="s">
        <v>4889</v>
      </c>
    </row>
    <row r="1561" spans="1:10" hidden="1">
      <c r="A1561" s="183" t="s">
        <v>1872</v>
      </c>
      <c r="B1561" s="183" t="s">
        <v>384</v>
      </c>
      <c r="C1561" s="183" t="s">
        <v>451</v>
      </c>
      <c r="D1561" s="183" t="s">
        <v>451</v>
      </c>
      <c r="E1561" s="104"/>
      <c r="F1561" s="104"/>
      <c r="G1561" s="89">
        <v>43252</v>
      </c>
      <c r="H1561" s="80"/>
      <c r="I1561" s="80"/>
      <c r="J1561" s="129" t="s">
        <v>4889</v>
      </c>
    </row>
    <row r="1562" spans="1:10" hidden="1">
      <c r="A1562" s="183" t="s">
        <v>1873</v>
      </c>
      <c r="B1562" s="183" t="s">
        <v>385</v>
      </c>
      <c r="C1562" s="183" t="s">
        <v>451</v>
      </c>
      <c r="D1562" s="183" t="s">
        <v>451</v>
      </c>
      <c r="E1562" s="104"/>
      <c r="F1562" s="104"/>
      <c r="G1562" s="89">
        <v>43252</v>
      </c>
      <c r="H1562" s="80"/>
      <c r="I1562" s="80"/>
      <c r="J1562" s="129" t="s">
        <v>4889</v>
      </c>
    </row>
    <row r="1563" spans="1:10" hidden="1">
      <c r="A1563" s="183" t="s">
        <v>1874</v>
      </c>
      <c r="B1563" s="183" t="s">
        <v>385</v>
      </c>
      <c r="C1563" s="183" t="s">
        <v>451</v>
      </c>
      <c r="D1563" s="183" t="s">
        <v>451</v>
      </c>
      <c r="E1563" s="104"/>
      <c r="F1563" s="104"/>
      <c r="G1563" s="89">
        <v>43252</v>
      </c>
      <c r="H1563" s="80"/>
      <c r="I1563" s="80"/>
      <c r="J1563" s="129" t="s">
        <v>4889</v>
      </c>
    </row>
    <row r="1564" spans="1:10" hidden="1">
      <c r="A1564" s="183" t="s">
        <v>1875</v>
      </c>
      <c r="B1564" s="183" t="s">
        <v>385</v>
      </c>
      <c r="C1564" s="183" t="s">
        <v>451</v>
      </c>
      <c r="D1564" s="183" t="s">
        <v>451</v>
      </c>
      <c r="E1564" s="104"/>
      <c r="F1564" s="104"/>
      <c r="G1564" s="89">
        <v>43252</v>
      </c>
      <c r="H1564" s="80"/>
      <c r="I1564" s="80"/>
      <c r="J1564" s="129" t="s">
        <v>4889</v>
      </c>
    </row>
    <row r="1565" spans="1:10" hidden="1">
      <c r="A1565" s="183" t="s">
        <v>1876</v>
      </c>
      <c r="B1565" s="183" t="s">
        <v>385</v>
      </c>
      <c r="C1565" s="183" t="s">
        <v>451</v>
      </c>
      <c r="D1565" s="183" t="s">
        <v>451</v>
      </c>
      <c r="E1565" s="104"/>
      <c r="F1565" s="104"/>
      <c r="G1565" s="89">
        <v>43252</v>
      </c>
      <c r="H1565" s="80"/>
      <c r="I1565" s="80"/>
      <c r="J1565" s="129" t="s">
        <v>4889</v>
      </c>
    </row>
    <row r="1566" spans="1:10" hidden="1">
      <c r="A1566" s="183" t="s">
        <v>1877</v>
      </c>
      <c r="B1566" s="183" t="s">
        <v>385</v>
      </c>
      <c r="C1566" s="183" t="s">
        <v>451</v>
      </c>
      <c r="D1566" s="183" t="s">
        <v>451</v>
      </c>
      <c r="E1566" s="104"/>
      <c r="F1566" s="104"/>
      <c r="G1566" s="89">
        <v>43252</v>
      </c>
      <c r="H1566" s="80"/>
      <c r="I1566" s="80"/>
      <c r="J1566" s="129" t="s">
        <v>4889</v>
      </c>
    </row>
    <row r="1567" spans="1:10" hidden="1">
      <c r="A1567" s="183" t="s">
        <v>1878</v>
      </c>
      <c r="B1567" s="183" t="s">
        <v>385</v>
      </c>
      <c r="C1567" s="183" t="s">
        <v>451</v>
      </c>
      <c r="D1567" s="183" t="s">
        <v>451</v>
      </c>
      <c r="E1567" s="104"/>
      <c r="F1567" s="104"/>
      <c r="G1567" s="89">
        <v>43252</v>
      </c>
      <c r="H1567" s="80"/>
      <c r="I1567" s="80"/>
      <c r="J1567" s="129" t="s">
        <v>4889</v>
      </c>
    </row>
    <row r="1568" spans="1:10" hidden="1">
      <c r="A1568" s="183" t="s">
        <v>1879</v>
      </c>
      <c r="B1568" s="183" t="s">
        <v>351</v>
      </c>
      <c r="C1568" s="183" t="s">
        <v>4789</v>
      </c>
      <c r="D1568" s="183">
        <v>11</v>
      </c>
      <c r="E1568" s="104"/>
      <c r="F1568" s="104"/>
      <c r="G1568" s="89">
        <v>43282</v>
      </c>
      <c r="H1568" s="80"/>
      <c r="I1568" s="80"/>
      <c r="J1568" s="129" t="s">
        <v>4888</v>
      </c>
    </row>
    <row r="1569" spans="1:10" hidden="1">
      <c r="A1569" s="183" t="s">
        <v>1880</v>
      </c>
      <c r="B1569" s="183" t="s">
        <v>351</v>
      </c>
      <c r="C1569" s="183" t="s">
        <v>4789</v>
      </c>
      <c r="D1569" s="183">
        <v>11</v>
      </c>
      <c r="E1569" s="104"/>
      <c r="F1569" s="104"/>
      <c r="G1569" s="89">
        <v>43282</v>
      </c>
      <c r="H1569" s="80"/>
      <c r="I1569" s="80"/>
      <c r="J1569" s="129" t="s">
        <v>4888</v>
      </c>
    </row>
    <row r="1570" spans="1:10" hidden="1">
      <c r="A1570" s="183" t="s">
        <v>1881</v>
      </c>
      <c r="B1570" s="183" t="s">
        <v>351</v>
      </c>
      <c r="C1570" s="183" t="s">
        <v>4789</v>
      </c>
      <c r="D1570" s="183">
        <v>11</v>
      </c>
      <c r="E1570" s="104"/>
      <c r="F1570" s="104"/>
      <c r="G1570" s="89">
        <v>43282</v>
      </c>
      <c r="H1570" s="80"/>
      <c r="I1570" s="80"/>
      <c r="J1570" s="129" t="s">
        <v>4888</v>
      </c>
    </row>
    <row r="1571" spans="1:10" hidden="1">
      <c r="A1571" s="183" t="s">
        <v>1882</v>
      </c>
      <c r="B1571" s="183" t="s">
        <v>4320</v>
      </c>
      <c r="C1571" s="183" t="s">
        <v>4786</v>
      </c>
      <c r="D1571" s="183">
        <v>11</v>
      </c>
      <c r="E1571" s="104"/>
      <c r="F1571" s="104"/>
      <c r="G1571" s="89">
        <v>43282</v>
      </c>
      <c r="H1571" s="80"/>
      <c r="I1571" s="80"/>
      <c r="J1571" s="129" t="s">
        <v>4902</v>
      </c>
    </row>
    <row r="1572" spans="1:10" hidden="1">
      <c r="A1572" s="183" t="s">
        <v>1883</v>
      </c>
      <c r="B1572" s="183" t="s">
        <v>354</v>
      </c>
      <c r="C1572" s="183" t="s">
        <v>4787</v>
      </c>
      <c r="D1572" s="183">
        <v>11</v>
      </c>
      <c r="E1572" s="104"/>
      <c r="F1572" s="104"/>
      <c r="G1572" s="89">
        <v>43282</v>
      </c>
      <c r="H1572" s="80"/>
      <c r="I1572" s="80"/>
      <c r="J1572" s="129" t="s">
        <v>4901</v>
      </c>
    </row>
    <row r="1573" spans="1:10" hidden="1">
      <c r="A1573" s="183" t="s">
        <v>1884</v>
      </c>
      <c r="B1573" s="183" t="s">
        <v>354</v>
      </c>
      <c r="C1573" s="183" t="s">
        <v>4787</v>
      </c>
      <c r="D1573" s="183">
        <v>11</v>
      </c>
      <c r="E1573" s="104"/>
      <c r="F1573" s="104"/>
      <c r="G1573" s="89">
        <v>43282</v>
      </c>
      <c r="H1573" s="80"/>
      <c r="I1573" s="80"/>
      <c r="J1573" s="129" t="s">
        <v>4901</v>
      </c>
    </row>
    <row r="1574" spans="1:10" hidden="1">
      <c r="A1574" s="183" t="s">
        <v>1885</v>
      </c>
      <c r="B1574" s="183" t="s">
        <v>4298</v>
      </c>
      <c r="C1574" s="183" t="s">
        <v>4787</v>
      </c>
      <c r="D1574" s="183">
        <v>11</v>
      </c>
      <c r="E1574" s="104"/>
      <c r="F1574" s="104"/>
      <c r="G1574" s="89">
        <v>43282</v>
      </c>
      <c r="H1574" s="80"/>
      <c r="I1574" s="80"/>
      <c r="J1574" s="129" t="s">
        <v>4901</v>
      </c>
    </row>
    <row r="1575" spans="1:10" hidden="1">
      <c r="A1575" s="183" t="s">
        <v>1886</v>
      </c>
      <c r="B1575" s="183" t="s">
        <v>4298</v>
      </c>
      <c r="C1575" s="183" t="s">
        <v>4787</v>
      </c>
      <c r="D1575" s="183">
        <v>11</v>
      </c>
      <c r="E1575" s="104"/>
      <c r="F1575" s="104"/>
      <c r="G1575" s="89">
        <v>43282</v>
      </c>
      <c r="H1575" s="80"/>
      <c r="I1575" s="80"/>
      <c r="J1575" s="129" t="s">
        <v>4901</v>
      </c>
    </row>
    <row r="1576" spans="1:10" hidden="1">
      <c r="A1576" s="183" t="s">
        <v>1887</v>
      </c>
      <c r="B1576" s="183" t="s">
        <v>4276</v>
      </c>
      <c r="C1576" s="183" t="s">
        <v>4787</v>
      </c>
      <c r="D1576" s="183">
        <v>11</v>
      </c>
      <c r="E1576" s="104"/>
      <c r="F1576" s="104"/>
      <c r="G1576" s="89">
        <v>43282</v>
      </c>
      <c r="H1576" s="80"/>
      <c r="I1576" s="80"/>
      <c r="J1576" s="129" t="s">
        <v>4901</v>
      </c>
    </row>
    <row r="1577" spans="1:10" hidden="1">
      <c r="A1577" s="183" t="s">
        <v>1888</v>
      </c>
      <c r="B1577" s="183" t="s">
        <v>4276</v>
      </c>
      <c r="C1577" s="183" t="s">
        <v>4787</v>
      </c>
      <c r="D1577" s="183">
        <v>11</v>
      </c>
      <c r="E1577" s="104"/>
      <c r="F1577" s="104"/>
      <c r="G1577" s="89">
        <v>43282</v>
      </c>
      <c r="H1577" s="80"/>
      <c r="I1577" s="80"/>
      <c r="J1577" s="129" t="s">
        <v>4901</v>
      </c>
    </row>
    <row r="1578" spans="1:10" hidden="1">
      <c r="A1578" s="183" t="s">
        <v>1889</v>
      </c>
      <c r="B1578" s="183" t="s">
        <v>356</v>
      </c>
      <c r="C1578" s="183" t="s">
        <v>4789</v>
      </c>
      <c r="D1578" s="183">
        <v>11</v>
      </c>
      <c r="E1578" s="104"/>
      <c r="F1578" s="104"/>
      <c r="G1578" s="89">
        <v>43282</v>
      </c>
      <c r="H1578" s="80"/>
      <c r="I1578" s="80"/>
      <c r="J1578" s="129" t="s">
        <v>4888</v>
      </c>
    </row>
    <row r="1579" spans="1:10" hidden="1">
      <c r="A1579" s="183" t="s">
        <v>1890</v>
      </c>
      <c r="B1579" s="183" t="s">
        <v>372</v>
      </c>
      <c r="C1579" s="183" t="s">
        <v>4788</v>
      </c>
      <c r="D1579" s="183">
        <v>11</v>
      </c>
      <c r="E1579" s="104"/>
      <c r="F1579" s="104"/>
      <c r="G1579" s="89">
        <v>43282</v>
      </c>
      <c r="H1579" s="80"/>
      <c r="I1579" s="80"/>
      <c r="J1579" s="129" t="s">
        <v>4900</v>
      </c>
    </row>
    <row r="1580" spans="1:10" hidden="1">
      <c r="A1580" s="183" t="s">
        <v>1891</v>
      </c>
      <c r="B1580" s="183" t="s">
        <v>357</v>
      </c>
      <c r="C1580" s="183" t="s">
        <v>4788</v>
      </c>
      <c r="D1580" s="183">
        <v>11</v>
      </c>
      <c r="E1580" s="104"/>
      <c r="F1580" s="104"/>
      <c r="G1580" s="89">
        <v>43282</v>
      </c>
      <c r="H1580" s="80"/>
      <c r="I1580" s="80"/>
      <c r="J1580" s="129" t="s">
        <v>4900</v>
      </c>
    </row>
    <row r="1581" spans="1:10" hidden="1">
      <c r="A1581" s="183" t="s">
        <v>1892</v>
      </c>
      <c r="B1581" s="183" t="s">
        <v>357</v>
      </c>
      <c r="C1581" s="183" t="s">
        <v>4788</v>
      </c>
      <c r="D1581" s="183">
        <v>11</v>
      </c>
      <c r="E1581" s="104"/>
      <c r="F1581" s="104"/>
      <c r="G1581" s="89">
        <v>43282</v>
      </c>
      <c r="H1581" s="80"/>
      <c r="I1581" s="80"/>
      <c r="J1581" s="129" t="s">
        <v>4900</v>
      </c>
    </row>
    <row r="1582" spans="1:10" hidden="1">
      <c r="A1582" s="183" t="s">
        <v>1893</v>
      </c>
      <c r="B1582" s="183" t="s">
        <v>357</v>
      </c>
      <c r="C1582" s="183" t="s">
        <v>4788</v>
      </c>
      <c r="D1582" s="183">
        <v>11</v>
      </c>
      <c r="E1582" s="104"/>
      <c r="F1582" s="104"/>
      <c r="G1582" s="89">
        <v>43282</v>
      </c>
      <c r="H1582" s="80"/>
      <c r="I1582" s="80"/>
      <c r="J1582" s="129" t="s">
        <v>4900</v>
      </c>
    </row>
    <row r="1583" spans="1:10" hidden="1">
      <c r="A1583" s="183" t="s">
        <v>1894</v>
      </c>
      <c r="B1583" s="183" t="s">
        <v>360</v>
      </c>
      <c r="C1583" s="183" t="s">
        <v>4786</v>
      </c>
      <c r="D1583" s="183">
        <v>11</v>
      </c>
      <c r="E1583" s="104"/>
      <c r="F1583" s="104"/>
      <c r="G1583" s="89">
        <v>43282</v>
      </c>
      <c r="H1583" s="80"/>
      <c r="I1583" s="80"/>
      <c r="J1583" s="129" t="s">
        <v>4902</v>
      </c>
    </row>
    <row r="1584" spans="1:10" hidden="1">
      <c r="A1584" s="183" t="s">
        <v>1895</v>
      </c>
      <c r="B1584" s="183" t="s">
        <v>360</v>
      </c>
      <c r="C1584" s="183" t="s">
        <v>4786</v>
      </c>
      <c r="D1584" s="183">
        <v>11</v>
      </c>
      <c r="E1584" s="104"/>
      <c r="F1584" s="104"/>
      <c r="G1584" s="89">
        <v>43282</v>
      </c>
      <c r="H1584" s="80"/>
      <c r="I1584" s="80"/>
      <c r="J1584" s="129" t="s">
        <v>4902</v>
      </c>
    </row>
    <row r="1585" spans="1:10" hidden="1">
      <c r="A1585" s="183" t="s">
        <v>1896</v>
      </c>
      <c r="B1585" s="183" t="s">
        <v>360</v>
      </c>
      <c r="C1585" s="183" t="s">
        <v>4786</v>
      </c>
      <c r="D1585" s="183">
        <v>11</v>
      </c>
      <c r="E1585" s="104"/>
      <c r="F1585" s="104"/>
      <c r="G1585" s="89">
        <v>43282</v>
      </c>
      <c r="H1585" s="80"/>
      <c r="I1585" s="80"/>
      <c r="J1585" s="129" t="s">
        <v>4902</v>
      </c>
    </row>
    <row r="1586" spans="1:10" hidden="1">
      <c r="A1586" s="183" t="s">
        <v>1897</v>
      </c>
      <c r="B1586" s="183" t="s">
        <v>360</v>
      </c>
      <c r="C1586" s="183" t="s">
        <v>4786</v>
      </c>
      <c r="D1586" s="183">
        <v>11</v>
      </c>
      <c r="E1586" s="104"/>
      <c r="F1586" s="104"/>
      <c r="G1586" s="89">
        <v>43282</v>
      </c>
      <c r="H1586" s="80"/>
      <c r="I1586" s="80"/>
      <c r="J1586" s="129" t="s">
        <v>4902</v>
      </c>
    </row>
    <row r="1587" spans="1:10" hidden="1">
      <c r="A1587" s="183" t="s">
        <v>1898</v>
      </c>
      <c r="B1587" s="183" t="s">
        <v>360</v>
      </c>
      <c r="C1587" s="183" t="s">
        <v>4786</v>
      </c>
      <c r="D1587" s="183">
        <v>11</v>
      </c>
      <c r="E1587" s="104"/>
      <c r="F1587" s="104"/>
      <c r="G1587" s="89">
        <v>43282</v>
      </c>
      <c r="H1587" s="80"/>
      <c r="I1587" s="80"/>
      <c r="J1587" s="129" t="s">
        <v>4902</v>
      </c>
    </row>
    <row r="1588" spans="1:10" hidden="1">
      <c r="A1588" s="183" t="s">
        <v>1899</v>
      </c>
      <c r="B1588" s="183" t="s">
        <v>360</v>
      </c>
      <c r="C1588" s="183" t="s">
        <v>4786</v>
      </c>
      <c r="D1588" s="183">
        <v>11</v>
      </c>
      <c r="E1588" s="104"/>
      <c r="F1588" s="104"/>
      <c r="G1588" s="89">
        <v>43282</v>
      </c>
      <c r="H1588" s="80"/>
      <c r="I1588" s="80"/>
      <c r="J1588" s="129" t="s">
        <v>4902</v>
      </c>
    </row>
    <row r="1589" spans="1:10" hidden="1">
      <c r="A1589" s="183" t="s">
        <v>1900</v>
      </c>
      <c r="B1589" s="183" t="s">
        <v>361</v>
      </c>
      <c r="C1589" s="183" t="s">
        <v>4786</v>
      </c>
      <c r="D1589" s="183">
        <v>11</v>
      </c>
      <c r="E1589" s="104"/>
      <c r="F1589" s="104"/>
      <c r="G1589" s="89">
        <v>43282</v>
      </c>
      <c r="H1589" s="80"/>
      <c r="I1589" s="80"/>
      <c r="J1589" s="129" t="s">
        <v>4902</v>
      </c>
    </row>
    <row r="1590" spans="1:10" hidden="1">
      <c r="A1590" s="183" t="s">
        <v>1901</v>
      </c>
      <c r="B1590" s="183" t="s">
        <v>361</v>
      </c>
      <c r="C1590" s="183" t="s">
        <v>4786</v>
      </c>
      <c r="D1590" s="183">
        <v>11</v>
      </c>
      <c r="E1590" s="104"/>
      <c r="F1590" s="104"/>
      <c r="G1590" s="89">
        <v>43282</v>
      </c>
      <c r="H1590" s="80"/>
      <c r="I1590" s="80"/>
      <c r="J1590" s="129" t="s">
        <v>4902</v>
      </c>
    </row>
    <row r="1591" spans="1:10" hidden="1">
      <c r="A1591" s="183" t="s">
        <v>1902</v>
      </c>
      <c r="B1591" s="183" t="s">
        <v>361</v>
      </c>
      <c r="C1591" s="183" t="s">
        <v>4786</v>
      </c>
      <c r="D1591" s="183">
        <v>11</v>
      </c>
      <c r="E1591" s="104"/>
      <c r="F1591" s="104"/>
      <c r="G1591" s="89">
        <v>43282</v>
      </c>
      <c r="H1591" s="80"/>
      <c r="I1591" s="80"/>
      <c r="J1591" s="129" t="s">
        <v>4902</v>
      </c>
    </row>
    <row r="1592" spans="1:10" hidden="1">
      <c r="A1592" s="183" t="s">
        <v>1903</v>
      </c>
      <c r="B1592" s="183" t="s">
        <v>362</v>
      </c>
      <c r="C1592" s="183" t="s">
        <v>4786</v>
      </c>
      <c r="D1592" s="183">
        <v>11</v>
      </c>
      <c r="E1592" s="104"/>
      <c r="F1592" s="104"/>
      <c r="G1592" s="89">
        <v>43282</v>
      </c>
      <c r="H1592" s="80"/>
      <c r="I1592" s="80"/>
      <c r="J1592" s="129" t="s">
        <v>4902</v>
      </c>
    </row>
    <row r="1593" spans="1:10" hidden="1">
      <c r="A1593" s="183" t="s">
        <v>1904</v>
      </c>
      <c r="B1593" s="183" t="s">
        <v>362</v>
      </c>
      <c r="C1593" s="183" t="s">
        <v>4786</v>
      </c>
      <c r="D1593" s="183">
        <v>11</v>
      </c>
      <c r="E1593" s="104"/>
      <c r="F1593" s="104"/>
      <c r="G1593" s="89">
        <v>43282</v>
      </c>
      <c r="H1593" s="80"/>
      <c r="I1593" s="80"/>
      <c r="J1593" s="129" t="s">
        <v>4902</v>
      </c>
    </row>
    <row r="1594" spans="1:10" hidden="1">
      <c r="A1594" s="183" t="s">
        <v>1905</v>
      </c>
      <c r="B1594" s="183" t="s">
        <v>4279</v>
      </c>
      <c r="C1594" s="183" t="s">
        <v>4786</v>
      </c>
      <c r="D1594" s="183">
        <v>11</v>
      </c>
      <c r="E1594" s="104"/>
      <c r="F1594" s="104"/>
      <c r="G1594" s="89">
        <v>43282</v>
      </c>
      <c r="H1594" s="80"/>
      <c r="I1594" s="80"/>
      <c r="J1594" s="129" t="s">
        <v>4902</v>
      </c>
    </row>
    <row r="1595" spans="1:10" hidden="1">
      <c r="A1595" s="183" t="s">
        <v>1906</v>
      </c>
      <c r="B1595" s="183" t="s">
        <v>351</v>
      </c>
      <c r="C1595" s="183" t="s">
        <v>4786</v>
      </c>
      <c r="D1595" s="183">
        <v>11</v>
      </c>
      <c r="E1595" s="104"/>
      <c r="F1595" s="104"/>
      <c r="G1595" s="89">
        <v>43282</v>
      </c>
      <c r="H1595" s="80"/>
      <c r="I1595" s="80"/>
      <c r="J1595" s="129" t="s">
        <v>4902</v>
      </c>
    </row>
    <row r="1596" spans="1:10" hidden="1">
      <c r="A1596" s="183" t="s">
        <v>1907</v>
      </c>
      <c r="B1596" s="183" t="s">
        <v>351</v>
      </c>
      <c r="C1596" s="183" t="s">
        <v>4786</v>
      </c>
      <c r="D1596" s="183">
        <v>11</v>
      </c>
      <c r="E1596" s="104"/>
      <c r="F1596" s="104"/>
      <c r="G1596" s="89">
        <v>43282</v>
      </c>
      <c r="H1596" s="80"/>
      <c r="I1596" s="80"/>
      <c r="J1596" s="129" t="s">
        <v>4902</v>
      </c>
    </row>
    <row r="1597" spans="1:10" hidden="1">
      <c r="A1597" s="183" t="s">
        <v>1908</v>
      </c>
      <c r="B1597" s="183" t="s">
        <v>351</v>
      </c>
      <c r="C1597" s="183" t="s">
        <v>4786</v>
      </c>
      <c r="D1597" s="183">
        <v>11</v>
      </c>
      <c r="E1597" s="104"/>
      <c r="F1597" s="104"/>
      <c r="G1597" s="89">
        <v>43282</v>
      </c>
      <c r="H1597" s="80"/>
      <c r="I1597" s="80"/>
      <c r="J1597" s="129" t="s">
        <v>4902</v>
      </c>
    </row>
    <row r="1598" spans="1:10" hidden="1">
      <c r="A1598" s="183" t="s">
        <v>1909</v>
      </c>
      <c r="B1598" s="183" t="s">
        <v>363</v>
      </c>
      <c r="C1598" s="183" t="s">
        <v>4787</v>
      </c>
      <c r="D1598" s="183">
        <v>11</v>
      </c>
      <c r="E1598" s="104"/>
      <c r="F1598" s="104"/>
      <c r="G1598" s="89">
        <v>43282</v>
      </c>
      <c r="H1598" s="80"/>
      <c r="I1598" s="80"/>
      <c r="J1598" s="129" t="s">
        <v>4901</v>
      </c>
    </row>
    <row r="1599" spans="1:10" hidden="1">
      <c r="A1599" s="183" t="s">
        <v>1910</v>
      </c>
      <c r="B1599" s="183" t="s">
        <v>364</v>
      </c>
      <c r="C1599" s="183" t="s">
        <v>4787</v>
      </c>
      <c r="D1599" s="183">
        <v>11</v>
      </c>
      <c r="E1599" s="104"/>
      <c r="F1599" s="104"/>
      <c r="G1599" s="89">
        <v>43282</v>
      </c>
      <c r="H1599" s="80"/>
      <c r="I1599" s="80"/>
      <c r="J1599" s="129" t="s">
        <v>4901</v>
      </c>
    </row>
    <row r="1600" spans="1:10" hidden="1">
      <c r="A1600" s="183" t="s">
        <v>1911</v>
      </c>
      <c r="B1600" s="183" t="s">
        <v>4310</v>
      </c>
      <c r="C1600" s="183" t="s">
        <v>4787</v>
      </c>
      <c r="D1600" s="183">
        <v>11</v>
      </c>
      <c r="E1600" s="104"/>
      <c r="F1600" s="104"/>
      <c r="G1600" s="89">
        <v>43282</v>
      </c>
      <c r="H1600" s="80"/>
      <c r="I1600" s="80"/>
      <c r="J1600" s="129" t="s">
        <v>4901</v>
      </c>
    </row>
    <row r="1601" spans="1:10" hidden="1">
      <c r="A1601" s="183" t="s">
        <v>1912</v>
      </c>
      <c r="B1601" s="183" t="s">
        <v>351</v>
      </c>
      <c r="C1601" s="183" t="s">
        <v>4786</v>
      </c>
      <c r="D1601" s="183">
        <v>11</v>
      </c>
      <c r="E1601" s="104"/>
      <c r="F1601" s="104"/>
      <c r="G1601" s="89">
        <v>43282</v>
      </c>
      <c r="H1601" s="80"/>
      <c r="I1601" s="80"/>
      <c r="J1601" s="129" t="s">
        <v>4902</v>
      </c>
    </row>
    <row r="1602" spans="1:10" hidden="1">
      <c r="A1602" s="183" t="s">
        <v>1913</v>
      </c>
      <c r="B1602" s="183" t="s">
        <v>351</v>
      </c>
      <c r="C1602" s="183" t="s">
        <v>4786</v>
      </c>
      <c r="D1602" s="183">
        <v>11</v>
      </c>
      <c r="E1602" s="104"/>
      <c r="F1602" s="104"/>
      <c r="G1602" s="89">
        <v>43282</v>
      </c>
      <c r="H1602" s="80"/>
      <c r="I1602" s="80"/>
      <c r="J1602" s="129" t="s">
        <v>4902</v>
      </c>
    </row>
    <row r="1603" spans="1:10" hidden="1">
      <c r="A1603" s="183" t="s">
        <v>1914</v>
      </c>
      <c r="B1603" s="183" t="s">
        <v>367</v>
      </c>
      <c r="C1603" s="183" t="s">
        <v>4787</v>
      </c>
      <c r="D1603" s="183">
        <v>11</v>
      </c>
      <c r="E1603" s="104"/>
      <c r="F1603" s="104"/>
      <c r="G1603" s="89">
        <v>43282</v>
      </c>
      <c r="H1603" s="80"/>
      <c r="I1603" s="80"/>
      <c r="J1603" s="129" t="s">
        <v>4901</v>
      </c>
    </row>
    <row r="1604" spans="1:10" hidden="1">
      <c r="A1604" s="183" t="s">
        <v>1915</v>
      </c>
      <c r="B1604" s="183" t="s">
        <v>367</v>
      </c>
      <c r="C1604" s="183" t="s">
        <v>4787</v>
      </c>
      <c r="D1604" s="183">
        <v>11</v>
      </c>
      <c r="E1604" s="104"/>
      <c r="F1604" s="104"/>
      <c r="G1604" s="89">
        <v>43282</v>
      </c>
      <c r="H1604" s="80"/>
      <c r="I1604" s="80"/>
      <c r="J1604" s="129" t="s">
        <v>4901</v>
      </c>
    </row>
    <row r="1605" spans="1:10" hidden="1">
      <c r="A1605" s="183" t="s">
        <v>1916</v>
      </c>
      <c r="B1605" s="183" t="s">
        <v>367</v>
      </c>
      <c r="C1605" s="183" t="s">
        <v>4787</v>
      </c>
      <c r="D1605" s="183">
        <v>11</v>
      </c>
      <c r="E1605" s="104"/>
      <c r="F1605" s="104"/>
      <c r="G1605" s="89">
        <v>43282</v>
      </c>
      <c r="H1605" s="80"/>
      <c r="I1605" s="80"/>
      <c r="J1605" s="129" t="s">
        <v>4901</v>
      </c>
    </row>
    <row r="1606" spans="1:10" hidden="1">
      <c r="A1606" s="183" t="s">
        <v>1917</v>
      </c>
      <c r="B1606" s="183" t="s">
        <v>367</v>
      </c>
      <c r="C1606" s="183" t="s">
        <v>4787</v>
      </c>
      <c r="D1606" s="183">
        <v>11</v>
      </c>
      <c r="E1606" s="104"/>
      <c r="F1606" s="104"/>
      <c r="G1606" s="89">
        <v>43282</v>
      </c>
      <c r="H1606" s="80"/>
      <c r="I1606" s="80"/>
      <c r="J1606" s="129" t="s">
        <v>4901</v>
      </c>
    </row>
    <row r="1607" spans="1:10" hidden="1">
      <c r="A1607" s="183" t="s">
        <v>1918</v>
      </c>
      <c r="B1607" s="183" t="s">
        <v>367</v>
      </c>
      <c r="C1607" s="183" t="s">
        <v>4787</v>
      </c>
      <c r="D1607" s="183">
        <v>11</v>
      </c>
      <c r="E1607" s="104"/>
      <c r="F1607" s="104"/>
      <c r="G1607" s="89">
        <v>43282</v>
      </c>
      <c r="H1607" s="80"/>
      <c r="I1607" s="80"/>
      <c r="J1607" s="129" t="s">
        <v>4901</v>
      </c>
    </row>
    <row r="1608" spans="1:10" hidden="1">
      <c r="A1608" s="183" t="s">
        <v>1919</v>
      </c>
      <c r="B1608" s="183" t="s">
        <v>351</v>
      </c>
      <c r="C1608" s="183" t="s">
        <v>4786</v>
      </c>
      <c r="D1608" s="183">
        <v>11</v>
      </c>
      <c r="E1608" s="104"/>
      <c r="F1608" s="104"/>
      <c r="G1608" s="89">
        <v>43282</v>
      </c>
      <c r="H1608" s="80"/>
      <c r="I1608" s="80"/>
      <c r="J1608" s="129" t="s">
        <v>4902</v>
      </c>
    </row>
    <row r="1609" spans="1:10" hidden="1">
      <c r="A1609" s="183" t="s">
        <v>1920</v>
      </c>
      <c r="B1609" s="183" t="s">
        <v>368</v>
      </c>
      <c r="C1609" s="183" t="s">
        <v>4789</v>
      </c>
      <c r="D1609" s="183">
        <v>11</v>
      </c>
      <c r="E1609" s="104"/>
      <c r="F1609" s="104"/>
      <c r="G1609" s="89">
        <v>43282</v>
      </c>
      <c r="H1609" s="80"/>
      <c r="I1609" s="80"/>
      <c r="J1609" s="129" t="s">
        <v>4888</v>
      </c>
    </row>
    <row r="1610" spans="1:10" hidden="1">
      <c r="A1610" s="183" t="s">
        <v>1921</v>
      </c>
      <c r="B1610" s="183" t="s">
        <v>368</v>
      </c>
      <c r="C1610" s="183" t="s">
        <v>4789</v>
      </c>
      <c r="D1610" s="183">
        <v>11</v>
      </c>
      <c r="E1610" s="104"/>
      <c r="F1610" s="104"/>
      <c r="G1610" s="89">
        <v>43282</v>
      </c>
      <c r="H1610" s="80"/>
      <c r="I1610" s="80"/>
      <c r="J1610" s="129" t="s">
        <v>4888</v>
      </c>
    </row>
    <row r="1611" spans="1:10" hidden="1">
      <c r="A1611" s="183" t="s">
        <v>1922</v>
      </c>
      <c r="B1611" s="183" t="s">
        <v>351</v>
      </c>
      <c r="C1611" s="183" t="s">
        <v>4786</v>
      </c>
      <c r="D1611" s="183">
        <v>11</v>
      </c>
      <c r="E1611" s="104"/>
      <c r="F1611" s="104"/>
      <c r="G1611" s="89">
        <v>43282</v>
      </c>
      <c r="H1611" s="80"/>
      <c r="I1611" s="80"/>
      <c r="J1611" s="129" t="s">
        <v>4902</v>
      </c>
    </row>
    <row r="1612" spans="1:10" hidden="1">
      <c r="A1612" s="183" t="s">
        <v>1923</v>
      </c>
      <c r="B1612" s="183" t="s">
        <v>368</v>
      </c>
      <c r="C1612" s="183" t="s">
        <v>4789</v>
      </c>
      <c r="D1612" s="183">
        <v>11</v>
      </c>
      <c r="E1612" s="104"/>
      <c r="F1612" s="104"/>
      <c r="G1612" s="89">
        <v>43282</v>
      </c>
      <c r="H1612" s="80"/>
      <c r="I1612" s="80"/>
      <c r="J1612" s="129" t="s">
        <v>4888</v>
      </c>
    </row>
    <row r="1613" spans="1:10" hidden="1">
      <c r="A1613" s="183" t="s">
        <v>1924</v>
      </c>
      <c r="B1613" s="183" t="s">
        <v>369</v>
      </c>
      <c r="C1613" s="183" t="s">
        <v>4789</v>
      </c>
      <c r="D1613" s="183">
        <v>11</v>
      </c>
      <c r="E1613" s="104"/>
      <c r="F1613" s="104"/>
      <c r="G1613" s="89">
        <v>43282</v>
      </c>
      <c r="H1613" s="80"/>
      <c r="I1613" s="80"/>
      <c r="J1613" s="129" t="s">
        <v>4888</v>
      </c>
    </row>
    <row r="1614" spans="1:10" hidden="1">
      <c r="A1614" s="183" t="s">
        <v>1925</v>
      </c>
      <c r="B1614" s="183" t="s">
        <v>369</v>
      </c>
      <c r="C1614" s="183" t="s">
        <v>4789</v>
      </c>
      <c r="D1614" s="183">
        <v>11</v>
      </c>
      <c r="E1614" s="104"/>
      <c r="F1614" s="104"/>
      <c r="G1614" s="89">
        <v>43282</v>
      </c>
      <c r="H1614" s="80"/>
      <c r="I1614" s="80"/>
      <c r="J1614" s="129" t="s">
        <v>4888</v>
      </c>
    </row>
    <row r="1615" spans="1:10" hidden="1">
      <c r="A1615" s="183" t="s">
        <v>1926</v>
      </c>
      <c r="B1615" s="183" t="s">
        <v>369</v>
      </c>
      <c r="C1615" s="183" t="s">
        <v>4789</v>
      </c>
      <c r="D1615" s="183">
        <v>11</v>
      </c>
      <c r="E1615" s="104"/>
      <c r="F1615" s="104"/>
      <c r="G1615" s="89">
        <v>43282</v>
      </c>
      <c r="H1615" s="80"/>
      <c r="I1615" s="80"/>
      <c r="J1615" s="129" t="s">
        <v>4888</v>
      </c>
    </row>
    <row r="1616" spans="1:10" hidden="1">
      <c r="A1616" s="183" t="s">
        <v>1927</v>
      </c>
      <c r="B1616" s="183" t="s">
        <v>369</v>
      </c>
      <c r="C1616" s="183" t="s">
        <v>4789</v>
      </c>
      <c r="D1616" s="183">
        <v>11</v>
      </c>
      <c r="E1616" s="104"/>
      <c r="F1616" s="104"/>
      <c r="G1616" s="89">
        <v>43282</v>
      </c>
      <c r="H1616" s="80"/>
      <c r="I1616" s="80"/>
      <c r="J1616" s="129" t="s">
        <v>4888</v>
      </c>
    </row>
    <row r="1617" spans="1:10" hidden="1">
      <c r="A1617" s="183" t="s">
        <v>1928</v>
      </c>
      <c r="B1617" s="183" t="s">
        <v>369</v>
      </c>
      <c r="C1617" s="183" t="s">
        <v>4789</v>
      </c>
      <c r="D1617" s="183">
        <v>11</v>
      </c>
      <c r="E1617" s="104"/>
      <c r="F1617" s="104"/>
      <c r="G1617" s="89">
        <v>43282</v>
      </c>
      <c r="H1617" s="80"/>
      <c r="I1617" s="80"/>
      <c r="J1617" s="129" t="s">
        <v>4888</v>
      </c>
    </row>
    <row r="1618" spans="1:10" hidden="1">
      <c r="A1618" s="183" t="s">
        <v>1929</v>
      </c>
      <c r="B1618" s="183" t="s">
        <v>369</v>
      </c>
      <c r="C1618" s="183" t="s">
        <v>4789</v>
      </c>
      <c r="D1618" s="183">
        <v>11</v>
      </c>
      <c r="E1618" s="104"/>
      <c r="F1618" s="104"/>
      <c r="G1618" s="89">
        <v>43282</v>
      </c>
      <c r="H1618" s="80"/>
      <c r="I1618" s="80"/>
      <c r="J1618" s="129" t="s">
        <v>4888</v>
      </c>
    </row>
    <row r="1619" spans="1:10" hidden="1">
      <c r="A1619" s="183" t="s">
        <v>1930</v>
      </c>
      <c r="B1619" s="183" t="s">
        <v>4284</v>
      </c>
      <c r="C1619" s="183" t="s">
        <v>4789</v>
      </c>
      <c r="D1619" s="183">
        <v>11</v>
      </c>
      <c r="E1619" s="104"/>
      <c r="F1619" s="104"/>
      <c r="G1619" s="89">
        <v>43282</v>
      </c>
      <c r="H1619" s="80"/>
      <c r="I1619" s="80"/>
      <c r="J1619" s="129" t="s">
        <v>4888</v>
      </c>
    </row>
    <row r="1620" spans="1:10" hidden="1">
      <c r="A1620" s="183" t="s">
        <v>1931</v>
      </c>
      <c r="B1620" s="183" t="s">
        <v>4284</v>
      </c>
      <c r="C1620" s="183" t="s">
        <v>4789</v>
      </c>
      <c r="D1620" s="183">
        <v>11</v>
      </c>
      <c r="E1620" s="104"/>
      <c r="F1620" s="104"/>
      <c r="G1620" s="89">
        <v>43282</v>
      </c>
      <c r="H1620" s="80"/>
      <c r="I1620" s="80"/>
      <c r="J1620" s="129" t="s">
        <v>4888</v>
      </c>
    </row>
    <row r="1621" spans="1:10" hidden="1">
      <c r="A1621" s="183" t="s">
        <v>1932</v>
      </c>
      <c r="B1621" s="183" t="s">
        <v>4284</v>
      </c>
      <c r="C1621" s="183" t="s">
        <v>4789</v>
      </c>
      <c r="D1621" s="183">
        <v>11</v>
      </c>
      <c r="E1621" s="104"/>
      <c r="F1621" s="104"/>
      <c r="G1621" s="89">
        <v>43282</v>
      </c>
      <c r="H1621" s="80"/>
      <c r="I1621" s="80"/>
      <c r="J1621" s="129" t="s">
        <v>4888</v>
      </c>
    </row>
    <row r="1622" spans="1:10" hidden="1">
      <c r="A1622" s="183" t="s">
        <v>1933</v>
      </c>
      <c r="B1622" s="183" t="s">
        <v>351</v>
      </c>
      <c r="C1622" s="183" t="s">
        <v>4789</v>
      </c>
      <c r="D1622" s="183">
        <v>11</v>
      </c>
      <c r="E1622" s="104"/>
      <c r="F1622" s="104"/>
      <c r="G1622" s="89">
        <v>43282</v>
      </c>
      <c r="H1622" s="80"/>
      <c r="I1622" s="80"/>
      <c r="J1622" s="129" t="s">
        <v>4888</v>
      </c>
    </row>
    <row r="1623" spans="1:10" hidden="1">
      <c r="A1623" s="183" t="s">
        <v>1934</v>
      </c>
      <c r="B1623" s="183" t="s">
        <v>351</v>
      </c>
      <c r="C1623" s="183" t="s">
        <v>4789</v>
      </c>
      <c r="D1623" s="183">
        <v>11</v>
      </c>
      <c r="E1623" s="104"/>
      <c r="F1623" s="104"/>
      <c r="G1623" s="89">
        <v>43282</v>
      </c>
      <c r="H1623" s="80"/>
      <c r="I1623" s="80"/>
      <c r="J1623" s="129" t="s">
        <v>4888</v>
      </c>
    </row>
    <row r="1624" spans="1:10" hidden="1">
      <c r="A1624" s="183" t="s">
        <v>1935</v>
      </c>
      <c r="B1624" s="183" t="s">
        <v>4275</v>
      </c>
      <c r="C1624" s="183" t="s">
        <v>4787</v>
      </c>
      <c r="D1624" s="183">
        <v>11</v>
      </c>
      <c r="E1624" s="104"/>
      <c r="F1624" s="104"/>
      <c r="G1624" s="89">
        <v>43282</v>
      </c>
      <c r="H1624" s="80"/>
      <c r="I1624" s="80"/>
      <c r="J1624" s="129" t="s">
        <v>4901</v>
      </c>
    </row>
    <row r="1625" spans="1:10" hidden="1">
      <c r="A1625" s="183" t="s">
        <v>1936</v>
      </c>
      <c r="B1625" s="183" t="s">
        <v>4275</v>
      </c>
      <c r="C1625" s="183" t="s">
        <v>4787</v>
      </c>
      <c r="D1625" s="183">
        <v>11</v>
      </c>
      <c r="E1625" s="104"/>
      <c r="F1625" s="104"/>
      <c r="G1625" s="89">
        <v>43282</v>
      </c>
      <c r="H1625" s="80"/>
      <c r="I1625" s="80"/>
      <c r="J1625" s="129" t="s">
        <v>4901</v>
      </c>
    </row>
    <row r="1626" spans="1:10" hidden="1">
      <c r="A1626" s="183" t="s">
        <v>1937</v>
      </c>
      <c r="B1626" s="183" t="s">
        <v>351</v>
      </c>
      <c r="C1626" s="183" t="s">
        <v>4787</v>
      </c>
      <c r="D1626" s="183">
        <v>11</v>
      </c>
      <c r="E1626" s="104"/>
      <c r="F1626" s="104"/>
      <c r="G1626" s="89">
        <v>43282</v>
      </c>
      <c r="H1626" s="80"/>
      <c r="I1626" s="80"/>
      <c r="J1626" s="129" t="s">
        <v>4901</v>
      </c>
    </row>
    <row r="1627" spans="1:10" hidden="1">
      <c r="A1627" s="183" t="s">
        <v>1938</v>
      </c>
      <c r="B1627" s="183" t="s">
        <v>351</v>
      </c>
      <c r="C1627" s="183" t="s">
        <v>4786</v>
      </c>
      <c r="D1627" s="183">
        <v>11</v>
      </c>
      <c r="E1627" s="104"/>
      <c r="F1627" s="104"/>
      <c r="G1627" s="89">
        <v>43282</v>
      </c>
      <c r="H1627" s="80"/>
      <c r="I1627" s="80"/>
      <c r="J1627" s="129" t="s">
        <v>4902</v>
      </c>
    </row>
    <row r="1628" spans="1:10" hidden="1">
      <c r="A1628" s="183" t="s">
        <v>1939</v>
      </c>
      <c r="B1628" s="183" t="s">
        <v>351</v>
      </c>
      <c r="C1628" s="183" t="s">
        <v>4787</v>
      </c>
      <c r="D1628" s="183">
        <v>11</v>
      </c>
      <c r="E1628" s="104"/>
      <c r="F1628" s="104"/>
      <c r="G1628" s="89">
        <v>43282</v>
      </c>
      <c r="H1628" s="80"/>
      <c r="I1628" s="80"/>
      <c r="J1628" s="129" t="s">
        <v>4901</v>
      </c>
    </row>
    <row r="1629" spans="1:10" hidden="1">
      <c r="A1629" s="183" t="s">
        <v>1940</v>
      </c>
      <c r="B1629" s="183" t="s">
        <v>351</v>
      </c>
      <c r="C1629" s="183" t="s">
        <v>4789</v>
      </c>
      <c r="D1629" s="183">
        <v>11</v>
      </c>
      <c r="E1629" s="104"/>
      <c r="F1629" s="104"/>
      <c r="G1629" s="89">
        <v>43282</v>
      </c>
      <c r="H1629" s="80"/>
      <c r="I1629" s="80"/>
      <c r="J1629" s="129" t="s">
        <v>4888</v>
      </c>
    </row>
    <row r="1630" spans="1:10" hidden="1">
      <c r="A1630" s="183" t="s">
        <v>1941</v>
      </c>
      <c r="B1630" s="183" t="s">
        <v>351</v>
      </c>
      <c r="C1630" s="183" t="s">
        <v>4786</v>
      </c>
      <c r="D1630" s="183">
        <v>11</v>
      </c>
      <c r="E1630" s="104"/>
      <c r="F1630" s="104"/>
      <c r="G1630" s="89">
        <v>43282</v>
      </c>
      <c r="H1630" s="80"/>
      <c r="I1630" s="80"/>
      <c r="J1630" s="129" t="s">
        <v>4902</v>
      </c>
    </row>
    <row r="1631" spans="1:10" hidden="1">
      <c r="A1631" s="183" t="s">
        <v>1942</v>
      </c>
      <c r="B1631" s="183" t="s">
        <v>351</v>
      </c>
      <c r="C1631" s="183" t="s">
        <v>4786</v>
      </c>
      <c r="D1631" s="183">
        <v>11</v>
      </c>
      <c r="E1631" s="104"/>
      <c r="F1631" s="104"/>
      <c r="G1631" s="89">
        <v>43282</v>
      </c>
      <c r="H1631" s="80"/>
      <c r="I1631" s="80"/>
      <c r="J1631" s="129" t="s">
        <v>4902</v>
      </c>
    </row>
    <row r="1632" spans="1:10" hidden="1">
      <c r="A1632" s="183" t="s">
        <v>1943</v>
      </c>
      <c r="B1632" s="183" t="s">
        <v>351</v>
      </c>
      <c r="C1632" s="183" t="s">
        <v>4789</v>
      </c>
      <c r="D1632" s="183">
        <v>11</v>
      </c>
      <c r="E1632" s="104"/>
      <c r="F1632" s="104"/>
      <c r="G1632" s="89">
        <v>43282</v>
      </c>
      <c r="H1632" s="80"/>
      <c r="I1632" s="80"/>
      <c r="J1632" s="129" t="s">
        <v>4888</v>
      </c>
    </row>
    <row r="1633" spans="1:10" hidden="1">
      <c r="A1633" s="183" t="s">
        <v>1944</v>
      </c>
      <c r="B1633" s="183" t="s">
        <v>351</v>
      </c>
      <c r="C1633" s="183" t="s">
        <v>4788</v>
      </c>
      <c r="D1633" s="183">
        <v>11</v>
      </c>
      <c r="E1633" s="104"/>
      <c r="F1633" s="104"/>
      <c r="G1633" s="89">
        <v>43282</v>
      </c>
      <c r="H1633" s="80"/>
      <c r="I1633" s="80"/>
      <c r="J1633" s="129" t="s">
        <v>4900</v>
      </c>
    </row>
    <row r="1634" spans="1:10" hidden="1">
      <c r="A1634" s="183" t="s">
        <v>1945</v>
      </c>
      <c r="B1634" s="183" t="s">
        <v>351</v>
      </c>
      <c r="C1634" s="183" t="s">
        <v>4788</v>
      </c>
      <c r="D1634" s="183">
        <v>11</v>
      </c>
      <c r="E1634" s="104"/>
      <c r="F1634" s="104"/>
      <c r="G1634" s="89">
        <v>43282</v>
      </c>
      <c r="H1634" s="80"/>
      <c r="I1634" s="80"/>
      <c r="J1634" s="129" t="s">
        <v>4900</v>
      </c>
    </row>
    <row r="1635" spans="1:10" hidden="1">
      <c r="A1635" s="183" t="s">
        <v>1946</v>
      </c>
      <c r="B1635" s="183" t="s">
        <v>351</v>
      </c>
      <c r="C1635" s="183" t="s">
        <v>4789</v>
      </c>
      <c r="D1635" s="183">
        <v>11</v>
      </c>
      <c r="E1635" s="104"/>
      <c r="F1635" s="104"/>
      <c r="G1635" s="89">
        <v>43282</v>
      </c>
      <c r="H1635" s="80"/>
      <c r="I1635" s="80"/>
      <c r="J1635" s="129" t="s">
        <v>4888</v>
      </c>
    </row>
    <row r="1636" spans="1:10" hidden="1">
      <c r="A1636" s="183" t="s">
        <v>1947</v>
      </c>
      <c r="B1636" s="183" t="s">
        <v>351</v>
      </c>
      <c r="C1636" s="183" t="s">
        <v>4787</v>
      </c>
      <c r="D1636" s="183">
        <v>11</v>
      </c>
      <c r="E1636" s="104"/>
      <c r="F1636" s="104"/>
      <c r="G1636" s="89">
        <v>43282</v>
      </c>
      <c r="H1636" s="80"/>
      <c r="I1636" s="80"/>
      <c r="J1636" s="129" t="s">
        <v>4901</v>
      </c>
    </row>
    <row r="1637" spans="1:10" hidden="1">
      <c r="A1637" s="183" t="s">
        <v>1948</v>
      </c>
      <c r="B1637" s="183" t="s">
        <v>351</v>
      </c>
      <c r="C1637" s="183" t="s">
        <v>4786</v>
      </c>
      <c r="D1637" s="183">
        <v>11</v>
      </c>
      <c r="E1637" s="104"/>
      <c r="F1637" s="104"/>
      <c r="G1637" s="89">
        <v>43282</v>
      </c>
      <c r="H1637" s="80"/>
      <c r="I1637" s="80"/>
      <c r="J1637" s="129" t="s">
        <v>4902</v>
      </c>
    </row>
    <row r="1638" spans="1:10" hidden="1">
      <c r="A1638" s="183" t="s">
        <v>1949</v>
      </c>
      <c r="B1638" s="183" t="s">
        <v>351</v>
      </c>
      <c r="C1638" s="183" t="s">
        <v>4786</v>
      </c>
      <c r="D1638" s="183">
        <v>11</v>
      </c>
      <c r="E1638" s="104"/>
      <c r="F1638" s="104"/>
      <c r="G1638" s="89">
        <v>43282</v>
      </c>
      <c r="H1638" s="80"/>
      <c r="I1638" s="80"/>
      <c r="J1638" s="129" t="s">
        <v>4902</v>
      </c>
    </row>
    <row r="1639" spans="1:10" hidden="1">
      <c r="A1639" s="183" t="s">
        <v>1950</v>
      </c>
      <c r="B1639" s="183" t="s">
        <v>351</v>
      </c>
      <c r="C1639" s="183" t="s">
        <v>4786</v>
      </c>
      <c r="D1639" s="183">
        <v>11</v>
      </c>
      <c r="E1639" s="104"/>
      <c r="F1639" s="104"/>
      <c r="G1639" s="89">
        <v>43282</v>
      </c>
      <c r="H1639" s="80"/>
      <c r="I1639" s="80"/>
      <c r="J1639" s="129" t="s">
        <v>4902</v>
      </c>
    </row>
    <row r="1640" spans="1:10" hidden="1">
      <c r="A1640" s="183" t="s">
        <v>1951</v>
      </c>
      <c r="B1640" s="183" t="s">
        <v>351</v>
      </c>
      <c r="C1640" s="183" t="s">
        <v>4786</v>
      </c>
      <c r="D1640" s="183">
        <v>11</v>
      </c>
      <c r="E1640" s="104"/>
      <c r="F1640" s="104"/>
      <c r="G1640" s="89">
        <v>43282</v>
      </c>
      <c r="H1640" s="80"/>
      <c r="I1640" s="80"/>
      <c r="J1640" s="129" t="s">
        <v>4902</v>
      </c>
    </row>
    <row r="1641" spans="1:10" hidden="1">
      <c r="A1641" s="183" t="s">
        <v>1952</v>
      </c>
      <c r="B1641" s="183" t="s">
        <v>351</v>
      </c>
      <c r="C1641" s="183" t="s">
        <v>4786</v>
      </c>
      <c r="D1641" s="183">
        <v>11</v>
      </c>
      <c r="E1641" s="104"/>
      <c r="F1641" s="104"/>
      <c r="G1641" s="89">
        <v>43282</v>
      </c>
      <c r="H1641" s="80"/>
      <c r="I1641" s="80"/>
      <c r="J1641" s="129" t="s">
        <v>4902</v>
      </c>
    </row>
    <row r="1642" spans="1:10" hidden="1">
      <c r="A1642" s="183" t="s">
        <v>1953</v>
      </c>
      <c r="B1642" s="183" t="s">
        <v>351</v>
      </c>
      <c r="C1642" s="183" t="s">
        <v>4789</v>
      </c>
      <c r="D1642" s="183">
        <v>11</v>
      </c>
      <c r="E1642" s="104"/>
      <c r="F1642" s="104"/>
      <c r="G1642" s="89">
        <v>43282</v>
      </c>
      <c r="H1642" s="80"/>
      <c r="I1642" s="80"/>
      <c r="J1642" s="129" t="s">
        <v>4888</v>
      </c>
    </row>
    <row r="1643" spans="1:10" hidden="1">
      <c r="A1643" s="183" t="s">
        <v>1954</v>
      </c>
      <c r="B1643" s="183" t="s">
        <v>351</v>
      </c>
      <c r="C1643" s="183" t="s">
        <v>4786</v>
      </c>
      <c r="D1643" s="183">
        <v>11</v>
      </c>
      <c r="E1643" s="104"/>
      <c r="F1643" s="104"/>
      <c r="G1643" s="89">
        <v>43282</v>
      </c>
      <c r="H1643" s="80"/>
      <c r="I1643" s="80"/>
      <c r="J1643" s="129" t="s">
        <v>4902</v>
      </c>
    </row>
    <row r="1644" spans="1:10" hidden="1">
      <c r="A1644" s="183" t="s">
        <v>1955</v>
      </c>
      <c r="B1644" s="183" t="s">
        <v>351</v>
      </c>
      <c r="C1644" s="183" t="s">
        <v>4788</v>
      </c>
      <c r="D1644" s="183">
        <v>11</v>
      </c>
      <c r="E1644" s="104"/>
      <c r="F1644" s="104"/>
      <c r="G1644" s="89">
        <v>43282</v>
      </c>
      <c r="H1644" s="80"/>
      <c r="I1644" s="80"/>
      <c r="J1644" s="129" t="s">
        <v>4900</v>
      </c>
    </row>
    <row r="1645" spans="1:10" hidden="1">
      <c r="A1645" s="183" t="s">
        <v>1956</v>
      </c>
      <c r="B1645" s="183" t="s">
        <v>351</v>
      </c>
      <c r="C1645" s="183" t="s">
        <v>4787</v>
      </c>
      <c r="D1645" s="183">
        <v>11</v>
      </c>
      <c r="E1645" s="104"/>
      <c r="F1645" s="104"/>
      <c r="G1645" s="89">
        <v>43282</v>
      </c>
      <c r="H1645" s="80"/>
      <c r="I1645" s="80"/>
      <c r="J1645" s="129" t="s">
        <v>4901</v>
      </c>
    </row>
    <row r="1646" spans="1:10" hidden="1">
      <c r="A1646" s="183" t="s">
        <v>1957</v>
      </c>
      <c r="B1646" s="183" t="s">
        <v>351</v>
      </c>
      <c r="C1646" s="183" t="s">
        <v>4786</v>
      </c>
      <c r="D1646" s="183">
        <v>11</v>
      </c>
      <c r="E1646" s="104"/>
      <c r="F1646" s="104"/>
      <c r="G1646" s="89">
        <v>43282</v>
      </c>
      <c r="H1646" s="80"/>
      <c r="I1646" s="80"/>
      <c r="J1646" s="129" t="s">
        <v>4902</v>
      </c>
    </row>
    <row r="1647" spans="1:10" hidden="1">
      <c r="A1647" s="183" t="s">
        <v>1958</v>
      </c>
      <c r="B1647" s="183" t="s">
        <v>351</v>
      </c>
      <c r="C1647" s="183" t="s">
        <v>4787</v>
      </c>
      <c r="D1647" s="183">
        <v>11</v>
      </c>
      <c r="E1647" s="104"/>
      <c r="F1647" s="104"/>
      <c r="G1647" s="89">
        <v>43282</v>
      </c>
      <c r="H1647" s="80"/>
      <c r="I1647" s="80"/>
      <c r="J1647" s="129" t="s">
        <v>4901</v>
      </c>
    </row>
    <row r="1648" spans="1:10" hidden="1">
      <c r="A1648" s="183" t="s">
        <v>1959</v>
      </c>
      <c r="B1648" s="183" t="s">
        <v>351</v>
      </c>
      <c r="C1648" s="183" t="s">
        <v>4788</v>
      </c>
      <c r="D1648" s="183">
        <v>11</v>
      </c>
      <c r="E1648" s="104"/>
      <c r="F1648" s="104"/>
      <c r="G1648" s="89">
        <v>43282</v>
      </c>
      <c r="H1648" s="80"/>
      <c r="I1648" s="80"/>
      <c r="J1648" s="129" t="s">
        <v>4900</v>
      </c>
    </row>
    <row r="1649" spans="1:10" hidden="1">
      <c r="A1649" s="183" t="s">
        <v>1960</v>
      </c>
      <c r="B1649" s="183" t="s">
        <v>351</v>
      </c>
      <c r="C1649" s="183" t="s">
        <v>4787</v>
      </c>
      <c r="D1649" s="183">
        <v>11</v>
      </c>
      <c r="E1649" s="104"/>
      <c r="F1649" s="104"/>
      <c r="G1649" s="89">
        <v>43282</v>
      </c>
      <c r="H1649" s="80"/>
      <c r="I1649" s="80"/>
      <c r="J1649" s="129" t="s">
        <v>4901</v>
      </c>
    </row>
    <row r="1650" spans="1:10" hidden="1">
      <c r="A1650" s="183" t="s">
        <v>1961</v>
      </c>
      <c r="B1650" s="183" t="s">
        <v>351</v>
      </c>
      <c r="C1650" s="183" t="s">
        <v>4787</v>
      </c>
      <c r="D1650" s="183">
        <v>11</v>
      </c>
      <c r="E1650" s="104"/>
      <c r="F1650" s="104"/>
      <c r="G1650" s="89">
        <v>43282</v>
      </c>
      <c r="H1650" s="80"/>
      <c r="I1650" s="80"/>
      <c r="J1650" s="129" t="s">
        <v>4901</v>
      </c>
    </row>
    <row r="1651" spans="1:10" hidden="1">
      <c r="A1651" s="183" t="s">
        <v>1962</v>
      </c>
      <c r="B1651" s="183" t="s">
        <v>351</v>
      </c>
      <c r="C1651" s="183" t="s">
        <v>4789</v>
      </c>
      <c r="D1651" s="183">
        <v>11</v>
      </c>
      <c r="E1651" s="104"/>
      <c r="F1651" s="104"/>
      <c r="G1651" s="89">
        <v>43282</v>
      </c>
      <c r="H1651" s="80"/>
      <c r="I1651" s="80"/>
      <c r="J1651" s="129" t="s">
        <v>4888</v>
      </c>
    </row>
    <row r="1652" spans="1:10" hidden="1">
      <c r="A1652" s="183" t="s">
        <v>1963</v>
      </c>
      <c r="B1652" s="183" t="s">
        <v>351</v>
      </c>
      <c r="C1652" s="183" t="s">
        <v>4789</v>
      </c>
      <c r="D1652" s="183">
        <v>11</v>
      </c>
      <c r="E1652" s="104"/>
      <c r="F1652" s="104"/>
      <c r="G1652" s="89">
        <v>43282</v>
      </c>
      <c r="H1652" s="80"/>
      <c r="I1652" s="80"/>
      <c r="J1652" s="129" t="s">
        <v>4888</v>
      </c>
    </row>
    <row r="1653" spans="1:10" hidden="1">
      <c r="A1653" s="183" t="s">
        <v>1964</v>
      </c>
      <c r="B1653" s="183" t="s">
        <v>351</v>
      </c>
      <c r="C1653" s="183" t="s">
        <v>4789</v>
      </c>
      <c r="D1653" s="183">
        <v>11</v>
      </c>
      <c r="E1653" s="104"/>
      <c r="F1653" s="104"/>
      <c r="G1653" s="89">
        <v>43282</v>
      </c>
      <c r="H1653" s="80"/>
      <c r="I1653" s="80"/>
      <c r="J1653" s="129" t="s">
        <v>4888</v>
      </c>
    </row>
    <row r="1654" spans="1:10" hidden="1">
      <c r="A1654" s="183" t="s">
        <v>1965</v>
      </c>
      <c r="B1654" s="183" t="s">
        <v>351</v>
      </c>
      <c r="C1654" s="183" t="s">
        <v>4786</v>
      </c>
      <c r="D1654" s="183">
        <v>11</v>
      </c>
      <c r="E1654" s="104"/>
      <c r="F1654" s="104"/>
      <c r="G1654" s="89">
        <v>43282</v>
      </c>
      <c r="H1654" s="80"/>
      <c r="I1654" s="80"/>
      <c r="J1654" s="129" t="s">
        <v>4902</v>
      </c>
    </row>
    <row r="1655" spans="1:10" hidden="1">
      <c r="A1655" s="183" t="s">
        <v>1966</v>
      </c>
      <c r="B1655" s="183" t="s">
        <v>351</v>
      </c>
      <c r="C1655" s="183" t="s">
        <v>4789</v>
      </c>
      <c r="D1655" s="183">
        <v>11</v>
      </c>
      <c r="E1655" s="104"/>
      <c r="F1655" s="104"/>
      <c r="G1655" s="89">
        <v>43282</v>
      </c>
      <c r="H1655" s="80"/>
      <c r="I1655" s="80"/>
      <c r="J1655" s="129" t="s">
        <v>4888</v>
      </c>
    </row>
    <row r="1656" spans="1:10" hidden="1">
      <c r="A1656" s="183" t="s">
        <v>1967</v>
      </c>
      <c r="B1656" s="183" t="s">
        <v>351</v>
      </c>
      <c r="C1656" s="183" t="s">
        <v>4786</v>
      </c>
      <c r="D1656" s="183">
        <v>11</v>
      </c>
      <c r="E1656" s="104"/>
      <c r="F1656" s="104"/>
      <c r="G1656" s="89">
        <v>43282</v>
      </c>
      <c r="H1656" s="80"/>
      <c r="I1656" s="80"/>
      <c r="J1656" s="129" t="s">
        <v>4902</v>
      </c>
    </row>
    <row r="1657" spans="1:10" hidden="1">
      <c r="A1657" s="183" t="s">
        <v>1968</v>
      </c>
      <c r="B1657" s="183" t="s">
        <v>351</v>
      </c>
      <c r="C1657" s="183" t="s">
        <v>4786</v>
      </c>
      <c r="D1657" s="183">
        <v>11</v>
      </c>
      <c r="E1657" s="104"/>
      <c r="F1657" s="104"/>
      <c r="G1657" s="89">
        <v>43282</v>
      </c>
      <c r="H1657" s="80"/>
      <c r="I1657" s="80"/>
      <c r="J1657" s="129" t="s">
        <v>4902</v>
      </c>
    </row>
    <row r="1658" spans="1:10" hidden="1">
      <c r="A1658" s="183" t="s">
        <v>1969</v>
      </c>
      <c r="B1658" s="183" t="s">
        <v>351</v>
      </c>
      <c r="C1658" s="183" t="s">
        <v>4786</v>
      </c>
      <c r="D1658" s="183">
        <v>11</v>
      </c>
      <c r="E1658" s="104"/>
      <c r="F1658" s="104"/>
      <c r="G1658" s="89">
        <v>43282</v>
      </c>
      <c r="H1658" s="80"/>
      <c r="I1658" s="80"/>
      <c r="J1658" s="129" t="s">
        <v>4902</v>
      </c>
    </row>
    <row r="1659" spans="1:10" hidden="1">
      <c r="A1659" s="183" t="s">
        <v>1970</v>
      </c>
      <c r="B1659" s="183" t="s">
        <v>351</v>
      </c>
      <c r="C1659" s="183" t="s">
        <v>4789</v>
      </c>
      <c r="D1659" s="183">
        <v>11</v>
      </c>
      <c r="E1659" s="104"/>
      <c r="F1659" s="104"/>
      <c r="G1659" s="89">
        <v>43282</v>
      </c>
      <c r="H1659" s="80"/>
      <c r="I1659" s="80"/>
      <c r="J1659" s="129" t="s">
        <v>4888</v>
      </c>
    </row>
    <row r="1660" spans="1:10" hidden="1">
      <c r="A1660" s="183" t="s">
        <v>1971</v>
      </c>
      <c r="B1660" s="183" t="s">
        <v>351</v>
      </c>
      <c r="C1660" s="183" t="s">
        <v>4787</v>
      </c>
      <c r="D1660" s="183">
        <v>11</v>
      </c>
      <c r="E1660" s="104"/>
      <c r="F1660" s="104"/>
      <c r="G1660" s="89">
        <v>43282</v>
      </c>
      <c r="H1660" s="80"/>
      <c r="I1660" s="80"/>
      <c r="J1660" s="129" t="s">
        <v>4901</v>
      </c>
    </row>
    <row r="1661" spans="1:10" hidden="1">
      <c r="A1661" s="183" t="s">
        <v>1972</v>
      </c>
      <c r="B1661" s="183" t="s">
        <v>351</v>
      </c>
      <c r="C1661" s="183" t="s">
        <v>4787</v>
      </c>
      <c r="D1661" s="183">
        <v>11</v>
      </c>
      <c r="E1661" s="104"/>
      <c r="F1661" s="104"/>
      <c r="G1661" s="89">
        <v>43282</v>
      </c>
      <c r="H1661" s="80"/>
      <c r="I1661" s="80"/>
      <c r="J1661" s="129" t="s">
        <v>4901</v>
      </c>
    </row>
    <row r="1662" spans="1:10" hidden="1">
      <c r="A1662" s="183" t="s">
        <v>1973</v>
      </c>
      <c r="B1662" s="183" t="s">
        <v>351</v>
      </c>
      <c r="C1662" s="183" t="s">
        <v>4786</v>
      </c>
      <c r="D1662" s="183">
        <v>11</v>
      </c>
      <c r="E1662" s="104"/>
      <c r="F1662" s="104"/>
      <c r="G1662" s="89">
        <v>43282</v>
      </c>
      <c r="H1662" s="80"/>
      <c r="I1662" s="80"/>
      <c r="J1662" s="129" t="s">
        <v>4902</v>
      </c>
    </row>
    <row r="1663" spans="1:10" hidden="1">
      <c r="A1663" s="183" t="s">
        <v>1974</v>
      </c>
      <c r="B1663" s="183" t="s">
        <v>351</v>
      </c>
      <c r="C1663" s="183" t="s">
        <v>4787</v>
      </c>
      <c r="D1663" s="183">
        <v>11</v>
      </c>
      <c r="E1663" s="104"/>
      <c r="F1663" s="104"/>
      <c r="G1663" s="89">
        <v>43282</v>
      </c>
      <c r="H1663" s="80"/>
      <c r="I1663" s="80"/>
      <c r="J1663" s="129" t="s">
        <v>4901</v>
      </c>
    </row>
    <row r="1664" spans="1:10" hidden="1">
      <c r="A1664" s="183" t="s">
        <v>1975</v>
      </c>
      <c r="B1664" s="183" t="s">
        <v>351</v>
      </c>
      <c r="C1664" s="183" t="s">
        <v>4789</v>
      </c>
      <c r="D1664" s="183">
        <v>11</v>
      </c>
      <c r="E1664" s="104"/>
      <c r="F1664" s="104"/>
      <c r="G1664" s="89">
        <v>43282</v>
      </c>
      <c r="H1664" s="80"/>
      <c r="I1664" s="80"/>
      <c r="J1664" s="129" t="s">
        <v>4888</v>
      </c>
    </row>
    <row r="1665" spans="1:10" hidden="1">
      <c r="A1665" s="183" t="s">
        <v>1976</v>
      </c>
      <c r="B1665" s="183" t="s">
        <v>351</v>
      </c>
      <c r="C1665" s="183" t="s">
        <v>4788</v>
      </c>
      <c r="D1665" s="183">
        <v>11</v>
      </c>
      <c r="E1665" s="104"/>
      <c r="F1665" s="104"/>
      <c r="G1665" s="89">
        <v>43282</v>
      </c>
      <c r="H1665" s="80"/>
      <c r="I1665" s="80"/>
      <c r="J1665" s="129" t="s">
        <v>4900</v>
      </c>
    </row>
    <row r="1666" spans="1:10" hidden="1">
      <c r="A1666" s="183" t="s">
        <v>1977</v>
      </c>
      <c r="B1666" s="183" t="s">
        <v>351</v>
      </c>
      <c r="C1666" s="183" t="s">
        <v>4789</v>
      </c>
      <c r="D1666" s="183">
        <v>11</v>
      </c>
      <c r="E1666" s="104"/>
      <c r="F1666" s="104"/>
      <c r="G1666" s="89">
        <v>43282</v>
      </c>
      <c r="H1666" s="80"/>
      <c r="I1666" s="80"/>
      <c r="J1666" s="129" t="s">
        <v>4888</v>
      </c>
    </row>
    <row r="1667" spans="1:10" hidden="1">
      <c r="A1667" s="183" t="s">
        <v>1978</v>
      </c>
      <c r="B1667" s="183" t="s">
        <v>351</v>
      </c>
      <c r="C1667" s="183" t="s">
        <v>4789</v>
      </c>
      <c r="D1667" s="183">
        <v>11</v>
      </c>
      <c r="E1667" s="104"/>
      <c r="F1667" s="104"/>
      <c r="G1667" s="89">
        <v>43282</v>
      </c>
      <c r="H1667" s="80"/>
      <c r="I1667" s="80"/>
      <c r="J1667" s="129" t="s">
        <v>4888</v>
      </c>
    </row>
    <row r="1668" spans="1:10" hidden="1">
      <c r="A1668" s="183" t="s">
        <v>1979</v>
      </c>
      <c r="B1668" s="183" t="s">
        <v>351</v>
      </c>
      <c r="C1668" s="183" t="s">
        <v>4787</v>
      </c>
      <c r="D1668" s="183">
        <v>11</v>
      </c>
      <c r="E1668" s="104"/>
      <c r="F1668" s="104"/>
      <c r="G1668" s="89">
        <v>43282</v>
      </c>
      <c r="H1668" s="80"/>
      <c r="I1668" s="80"/>
      <c r="J1668" s="129" t="s">
        <v>4901</v>
      </c>
    </row>
    <row r="1669" spans="1:10" hidden="1">
      <c r="A1669" s="183" t="s">
        <v>1980</v>
      </c>
      <c r="B1669" s="183" t="s">
        <v>351</v>
      </c>
      <c r="C1669" s="183" t="s">
        <v>4787</v>
      </c>
      <c r="D1669" s="183">
        <v>11</v>
      </c>
      <c r="E1669" s="104"/>
      <c r="F1669" s="104"/>
      <c r="G1669" s="89">
        <v>43282</v>
      </c>
      <c r="H1669" s="80"/>
      <c r="I1669" s="80"/>
      <c r="J1669" s="129" t="s">
        <v>4901</v>
      </c>
    </row>
    <row r="1670" spans="1:10" hidden="1">
      <c r="A1670" s="183" t="s">
        <v>1981</v>
      </c>
      <c r="B1670" s="183" t="s">
        <v>351</v>
      </c>
      <c r="C1670" s="183" t="s">
        <v>4787</v>
      </c>
      <c r="D1670" s="183">
        <v>11</v>
      </c>
      <c r="E1670" s="104"/>
      <c r="F1670" s="104"/>
      <c r="G1670" s="89">
        <v>43282</v>
      </c>
      <c r="H1670" s="80"/>
      <c r="I1670" s="80"/>
      <c r="J1670" s="129" t="s">
        <v>4901</v>
      </c>
    </row>
    <row r="1671" spans="1:10" hidden="1">
      <c r="A1671" s="183" t="s">
        <v>1982</v>
      </c>
      <c r="B1671" s="183" t="s">
        <v>369</v>
      </c>
      <c r="C1671" s="183" t="s">
        <v>4789</v>
      </c>
      <c r="D1671" s="183">
        <v>11</v>
      </c>
      <c r="E1671" s="104"/>
      <c r="F1671" s="104"/>
      <c r="G1671" s="89">
        <v>43282</v>
      </c>
      <c r="H1671" s="80"/>
      <c r="I1671" s="80"/>
      <c r="J1671" s="129" t="s">
        <v>4888</v>
      </c>
    </row>
    <row r="1672" spans="1:10" hidden="1">
      <c r="A1672" s="183" t="s">
        <v>1983</v>
      </c>
      <c r="B1672" s="183" t="s">
        <v>369</v>
      </c>
      <c r="C1672" s="183" t="s">
        <v>4789</v>
      </c>
      <c r="D1672" s="183">
        <v>11</v>
      </c>
      <c r="E1672" s="104"/>
      <c r="F1672" s="104"/>
      <c r="G1672" s="89">
        <v>43282</v>
      </c>
      <c r="H1672" s="80"/>
      <c r="I1672" s="80"/>
      <c r="J1672" s="129" t="s">
        <v>4888</v>
      </c>
    </row>
    <row r="1673" spans="1:10" hidden="1">
      <c r="A1673" s="183" t="s">
        <v>1984</v>
      </c>
      <c r="B1673" s="183" t="s">
        <v>369</v>
      </c>
      <c r="C1673" s="183" t="s">
        <v>4789</v>
      </c>
      <c r="D1673" s="183">
        <v>11</v>
      </c>
      <c r="E1673" s="104"/>
      <c r="F1673" s="104"/>
      <c r="G1673" s="89">
        <v>43282</v>
      </c>
      <c r="H1673" s="80"/>
      <c r="I1673" s="80"/>
      <c r="J1673" s="129" t="s">
        <v>4888</v>
      </c>
    </row>
    <row r="1674" spans="1:10" hidden="1">
      <c r="A1674" s="183" t="s">
        <v>1985</v>
      </c>
      <c r="B1674" s="183" t="s">
        <v>351</v>
      </c>
      <c r="C1674" s="183" t="s">
        <v>4788</v>
      </c>
      <c r="D1674" s="183">
        <v>11</v>
      </c>
      <c r="E1674" s="104"/>
      <c r="F1674" s="104"/>
      <c r="G1674" s="89">
        <v>43282</v>
      </c>
      <c r="H1674" s="80"/>
      <c r="I1674" s="80"/>
      <c r="J1674" s="129" t="s">
        <v>4900</v>
      </c>
    </row>
    <row r="1675" spans="1:10" hidden="1">
      <c r="A1675" s="183" t="s">
        <v>1986</v>
      </c>
      <c r="B1675" s="183" t="s">
        <v>351</v>
      </c>
      <c r="C1675" s="183" t="s">
        <v>4788</v>
      </c>
      <c r="D1675" s="183">
        <v>11</v>
      </c>
      <c r="E1675" s="104"/>
      <c r="F1675" s="104"/>
      <c r="G1675" s="89">
        <v>43282</v>
      </c>
      <c r="H1675" s="80"/>
      <c r="I1675" s="80"/>
      <c r="J1675" s="129" t="s">
        <v>4900</v>
      </c>
    </row>
    <row r="1676" spans="1:10" hidden="1">
      <c r="A1676" s="183" t="s">
        <v>1987</v>
      </c>
      <c r="B1676" s="183" t="s">
        <v>351</v>
      </c>
      <c r="C1676" s="183" t="s">
        <v>4786</v>
      </c>
      <c r="D1676" s="183">
        <v>11</v>
      </c>
      <c r="E1676" s="104"/>
      <c r="F1676" s="104"/>
      <c r="G1676" s="89">
        <v>43282</v>
      </c>
      <c r="H1676" s="80"/>
      <c r="I1676" s="80"/>
      <c r="J1676" s="129" t="s">
        <v>4902</v>
      </c>
    </row>
    <row r="1677" spans="1:10" hidden="1">
      <c r="A1677" s="183" t="s">
        <v>1988</v>
      </c>
      <c r="B1677" s="183" t="s">
        <v>351</v>
      </c>
      <c r="C1677" s="183" t="s">
        <v>4787</v>
      </c>
      <c r="D1677" s="183">
        <v>11</v>
      </c>
      <c r="E1677" s="104"/>
      <c r="F1677" s="104"/>
      <c r="G1677" s="89">
        <v>43282</v>
      </c>
      <c r="H1677" s="80"/>
      <c r="I1677" s="80"/>
      <c r="J1677" s="129" t="s">
        <v>4901</v>
      </c>
    </row>
    <row r="1678" spans="1:10" hidden="1">
      <c r="A1678" s="183" t="s">
        <v>1989</v>
      </c>
      <c r="B1678" s="183" t="s">
        <v>351</v>
      </c>
      <c r="C1678" s="183" t="s">
        <v>4786</v>
      </c>
      <c r="D1678" s="183">
        <v>11</v>
      </c>
      <c r="E1678" s="104"/>
      <c r="F1678" s="104"/>
      <c r="G1678" s="89">
        <v>43282</v>
      </c>
      <c r="H1678" s="80"/>
      <c r="I1678" s="80"/>
      <c r="J1678" s="129" t="s">
        <v>4902</v>
      </c>
    </row>
    <row r="1679" spans="1:10" hidden="1">
      <c r="A1679" s="183" t="s">
        <v>1990</v>
      </c>
      <c r="B1679" s="183" t="s">
        <v>351</v>
      </c>
      <c r="C1679" s="183" t="s">
        <v>4787</v>
      </c>
      <c r="D1679" s="183">
        <v>11</v>
      </c>
      <c r="E1679" s="104"/>
      <c r="F1679" s="104"/>
      <c r="G1679" s="89">
        <v>43282</v>
      </c>
      <c r="H1679" s="80"/>
      <c r="I1679" s="80"/>
      <c r="J1679" s="129" t="s">
        <v>4901</v>
      </c>
    </row>
    <row r="1680" spans="1:10" hidden="1">
      <c r="A1680" s="183" t="s">
        <v>1991</v>
      </c>
      <c r="B1680" s="183" t="s">
        <v>351</v>
      </c>
      <c r="C1680" s="183" t="s">
        <v>4787</v>
      </c>
      <c r="D1680" s="183">
        <v>11</v>
      </c>
      <c r="E1680" s="104"/>
      <c r="F1680" s="104"/>
      <c r="G1680" s="89">
        <v>43282</v>
      </c>
      <c r="H1680" s="80"/>
      <c r="I1680" s="80"/>
      <c r="J1680" s="129" t="s">
        <v>4901</v>
      </c>
    </row>
    <row r="1681" spans="1:10" hidden="1">
      <c r="A1681" s="183" t="s">
        <v>1992</v>
      </c>
      <c r="B1681" s="183" t="s">
        <v>351</v>
      </c>
      <c r="C1681" s="183" t="s">
        <v>4787</v>
      </c>
      <c r="D1681" s="183">
        <v>11</v>
      </c>
      <c r="E1681" s="104"/>
      <c r="F1681" s="104"/>
      <c r="G1681" s="89">
        <v>43282</v>
      </c>
      <c r="H1681" s="80"/>
      <c r="I1681" s="80"/>
      <c r="J1681" s="129" t="s">
        <v>4901</v>
      </c>
    </row>
    <row r="1682" spans="1:10" hidden="1">
      <c r="A1682" s="183" t="s">
        <v>1993</v>
      </c>
      <c r="B1682" s="183" t="s">
        <v>351</v>
      </c>
      <c r="C1682" s="183" t="s">
        <v>4786</v>
      </c>
      <c r="D1682" s="183">
        <v>11</v>
      </c>
      <c r="E1682" s="104"/>
      <c r="F1682" s="104"/>
      <c r="G1682" s="89">
        <v>43282</v>
      </c>
      <c r="H1682" s="80"/>
      <c r="I1682" s="80"/>
      <c r="J1682" s="129" t="s">
        <v>4902</v>
      </c>
    </row>
    <row r="1683" spans="1:10" hidden="1">
      <c r="A1683" s="183" t="s">
        <v>1994</v>
      </c>
      <c r="B1683" s="183" t="s">
        <v>351</v>
      </c>
      <c r="C1683" s="183" t="s">
        <v>4786</v>
      </c>
      <c r="D1683" s="183">
        <v>11</v>
      </c>
      <c r="E1683" s="104"/>
      <c r="F1683" s="104"/>
      <c r="G1683" s="89">
        <v>43282</v>
      </c>
      <c r="H1683" s="80"/>
      <c r="I1683" s="80"/>
      <c r="J1683" s="129" t="s">
        <v>4902</v>
      </c>
    </row>
    <row r="1684" spans="1:10" hidden="1">
      <c r="A1684" s="183" t="s">
        <v>1995</v>
      </c>
      <c r="B1684" s="183" t="s">
        <v>351</v>
      </c>
      <c r="C1684" s="183" t="s">
        <v>4786</v>
      </c>
      <c r="D1684" s="183">
        <v>11</v>
      </c>
      <c r="E1684" s="104"/>
      <c r="F1684" s="104"/>
      <c r="G1684" s="89">
        <v>43282</v>
      </c>
      <c r="H1684" s="80"/>
      <c r="I1684" s="80"/>
      <c r="J1684" s="129" t="s">
        <v>4902</v>
      </c>
    </row>
    <row r="1685" spans="1:10" hidden="1">
      <c r="A1685" s="183" t="s">
        <v>1996</v>
      </c>
      <c r="B1685" s="183" t="s">
        <v>351</v>
      </c>
      <c r="C1685" s="183" t="s">
        <v>4786</v>
      </c>
      <c r="D1685" s="183">
        <v>11</v>
      </c>
      <c r="E1685" s="104"/>
      <c r="F1685" s="104"/>
      <c r="G1685" s="89">
        <v>43282</v>
      </c>
      <c r="H1685" s="80"/>
      <c r="I1685" s="80"/>
      <c r="J1685" s="129" t="s">
        <v>4902</v>
      </c>
    </row>
    <row r="1686" spans="1:10" hidden="1">
      <c r="A1686" s="183" t="s">
        <v>1997</v>
      </c>
      <c r="B1686" s="183" t="s">
        <v>351</v>
      </c>
      <c r="C1686" s="183" t="s">
        <v>4786</v>
      </c>
      <c r="D1686" s="183">
        <v>11</v>
      </c>
      <c r="E1686" s="104"/>
      <c r="F1686" s="104"/>
      <c r="G1686" s="89">
        <v>43282</v>
      </c>
      <c r="H1686" s="80"/>
      <c r="I1686" s="80"/>
      <c r="J1686" s="129" t="s">
        <v>4902</v>
      </c>
    </row>
    <row r="1687" spans="1:10" hidden="1">
      <c r="A1687" s="183" t="s">
        <v>1998</v>
      </c>
      <c r="B1687" s="183" t="s">
        <v>351</v>
      </c>
      <c r="C1687" s="183" t="s">
        <v>4786</v>
      </c>
      <c r="D1687" s="183">
        <v>11</v>
      </c>
      <c r="E1687" s="104"/>
      <c r="F1687" s="104"/>
      <c r="G1687" s="89">
        <v>43282</v>
      </c>
      <c r="H1687" s="80"/>
      <c r="I1687" s="80"/>
      <c r="J1687" s="129" t="s">
        <v>4902</v>
      </c>
    </row>
    <row r="1688" spans="1:10" hidden="1">
      <c r="A1688" s="183" t="s">
        <v>1999</v>
      </c>
      <c r="B1688" s="183" t="s">
        <v>351</v>
      </c>
      <c r="C1688" s="183" t="s">
        <v>4788</v>
      </c>
      <c r="D1688" s="183">
        <v>11</v>
      </c>
      <c r="E1688" s="104"/>
      <c r="F1688" s="104"/>
      <c r="G1688" s="89">
        <v>43282</v>
      </c>
      <c r="H1688" s="80"/>
      <c r="I1688" s="80"/>
      <c r="J1688" s="129" t="s">
        <v>4900</v>
      </c>
    </row>
    <row r="1689" spans="1:10" hidden="1">
      <c r="A1689" s="183" t="s">
        <v>2000</v>
      </c>
      <c r="B1689" s="183" t="s">
        <v>351</v>
      </c>
      <c r="C1689" s="183" t="s">
        <v>4786</v>
      </c>
      <c r="D1689" s="183">
        <v>11</v>
      </c>
      <c r="E1689" s="104"/>
      <c r="F1689" s="104"/>
      <c r="G1689" s="89">
        <v>43282</v>
      </c>
      <c r="H1689" s="80"/>
      <c r="I1689" s="80"/>
      <c r="J1689" s="129" t="s">
        <v>4902</v>
      </c>
    </row>
    <row r="1690" spans="1:10" hidden="1">
      <c r="A1690" s="183" t="s">
        <v>2001</v>
      </c>
      <c r="B1690" s="183" t="s">
        <v>351</v>
      </c>
      <c r="C1690" s="183" t="s">
        <v>4786</v>
      </c>
      <c r="D1690" s="183">
        <v>11</v>
      </c>
      <c r="E1690" s="104"/>
      <c r="F1690" s="104"/>
      <c r="G1690" s="89">
        <v>43282</v>
      </c>
      <c r="H1690" s="80"/>
      <c r="I1690" s="80"/>
      <c r="J1690" s="129" t="s">
        <v>4902</v>
      </c>
    </row>
    <row r="1691" spans="1:10" hidden="1">
      <c r="A1691" s="183" t="s">
        <v>2002</v>
      </c>
      <c r="B1691" s="183" t="s">
        <v>351</v>
      </c>
      <c r="C1691" s="183" t="s">
        <v>4788</v>
      </c>
      <c r="D1691" s="183">
        <v>11</v>
      </c>
      <c r="E1691" s="104"/>
      <c r="F1691" s="104"/>
      <c r="G1691" s="89">
        <v>43282</v>
      </c>
      <c r="H1691" s="80"/>
      <c r="I1691" s="80"/>
      <c r="J1691" s="129" t="s">
        <v>4900</v>
      </c>
    </row>
    <row r="1692" spans="1:10" hidden="1">
      <c r="A1692" s="183" t="s">
        <v>2003</v>
      </c>
      <c r="B1692" s="183" t="s">
        <v>351</v>
      </c>
      <c r="C1692" s="183" t="s">
        <v>4788</v>
      </c>
      <c r="D1692" s="183">
        <v>11</v>
      </c>
      <c r="E1692" s="104"/>
      <c r="F1692" s="104"/>
      <c r="G1692" s="89">
        <v>43282</v>
      </c>
      <c r="H1692" s="80"/>
      <c r="I1692" s="80"/>
      <c r="J1692" s="129" t="s">
        <v>4900</v>
      </c>
    </row>
    <row r="1693" spans="1:10" hidden="1">
      <c r="A1693" s="183" t="s">
        <v>2004</v>
      </c>
      <c r="B1693" s="183" t="s">
        <v>356</v>
      </c>
      <c r="C1693" s="183" t="s">
        <v>4789</v>
      </c>
      <c r="D1693" s="183">
        <v>11</v>
      </c>
      <c r="E1693" s="104"/>
      <c r="F1693" s="104"/>
      <c r="G1693" s="89">
        <v>43282</v>
      </c>
      <c r="H1693" s="80"/>
      <c r="I1693" s="80"/>
      <c r="J1693" s="129" t="s">
        <v>4888</v>
      </c>
    </row>
    <row r="1694" spans="1:10" hidden="1">
      <c r="A1694" s="183" t="s">
        <v>2005</v>
      </c>
      <c r="B1694" s="183" t="s">
        <v>351</v>
      </c>
      <c r="C1694" s="183" t="s">
        <v>4788</v>
      </c>
      <c r="D1694" s="183">
        <v>11</v>
      </c>
      <c r="E1694" s="104"/>
      <c r="F1694" s="104"/>
      <c r="G1694" s="89">
        <v>43282</v>
      </c>
      <c r="H1694" s="80"/>
      <c r="I1694" s="80"/>
      <c r="J1694" s="129" t="s">
        <v>4900</v>
      </c>
    </row>
    <row r="1695" spans="1:10" hidden="1">
      <c r="A1695" s="183" t="s">
        <v>2006</v>
      </c>
      <c r="B1695" s="183" t="s">
        <v>351</v>
      </c>
      <c r="C1695" s="183" t="s">
        <v>4788</v>
      </c>
      <c r="D1695" s="183">
        <v>11</v>
      </c>
      <c r="E1695" s="104"/>
      <c r="F1695" s="104"/>
      <c r="G1695" s="89">
        <v>43282</v>
      </c>
      <c r="H1695" s="80"/>
      <c r="I1695" s="80"/>
      <c r="J1695" s="129" t="s">
        <v>4900</v>
      </c>
    </row>
    <row r="1696" spans="1:10" hidden="1">
      <c r="A1696" s="183" t="s">
        <v>2007</v>
      </c>
      <c r="B1696" s="183" t="s">
        <v>351</v>
      </c>
      <c r="C1696" s="183" t="s">
        <v>4788</v>
      </c>
      <c r="D1696" s="183">
        <v>11</v>
      </c>
      <c r="E1696" s="104"/>
      <c r="F1696" s="104"/>
      <c r="G1696" s="89">
        <v>43282</v>
      </c>
      <c r="H1696" s="80"/>
      <c r="I1696" s="80"/>
      <c r="J1696" s="129" t="s">
        <v>4900</v>
      </c>
    </row>
    <row r="1697" spans="1:10" hidden="1">
      <c r="A1697" s="183" t="s">
        <v>2008</v>
      </c>
      <c r="B1697" s="183" t="s">
        <v>351</v>
      </c>
      <c r="C1697" s="183" t="s">
        <v>4788</v>
      </c>
      <c r="D1697" s="183">
        <v>11</v>
      </c>
      <c r="E1697" s="104"/>
      <c r="F1697" s="104"/>
      <c r="G1697" s="89">
        <v>43282</v>
      </c>
      <c r="H1697" s="80"/>
      <c r="I1697" s="80"/>
      <c r="J1697" s="129" t="s">
        <v>4900</v>
      </c>
    </row>
    <row r="1698" spans="1:10" hidden="1">
      <c r="A1698" s="183" t="s">
        <v>2009</v>
      </c>
      <c r="B1698" s="183" t="s">
        <v>351</v>
      </c>
      <c r="C1698" s="183" t="s">
        <v>4788</v>
      </c>
      <c r="D1698" s="183">
        <v>11</v>
      </c>
      <c r="E1698" s="104"/>
      <c r="F1698" s="104"/>
      <c r="G1698" s="89">
        <v>43282</v>
      </c>
      <c r="H1698" s="80"/>
      <c r="I1698" s="80"/>
      <c r="J1698" s="129" t="s">
        <v>4900</v>
      </c>
    </row>
    <row r="1699" spans="1:10" hidden="1">
      <c r="A1699" s="183" t="s">
        <v>2010</v>
      </c>
      <c r="B1699" s="183" t="s">
        <v>360</v>
      </c>
      <c r="C1699" s="183" t="s">
        <v>4786</v>
      </c>
      <c r="D1699" s="183">
        <v>11</v>
      </c>
      <c r="E1699" s="104"/>
      <c r="F1699" s="104"/>
      <c r="G1699" s="89">
        <v>43282</v>
      </c>
      <c r="H1699" s="80"/>
      <c r="I1699" s="80"/>
      <c r="J1699" s="129" t="s">
        <v>4902</v>
      </c>
    </row>
    <row r="1700" spans="1:10" hidden="1">
      <c r="A1700" s="183" t="s">
        <v>2011</v>
      </c>
      <c r="B1700" s="183" t="s">
        <v>351</v>
      </c>
      <c r="C1700" s="183" t="s">
        <v>4787</v>
      </c>
      <c r="D1700" s="183">
        <v>11</v>
      </c>
      <c r="E1700" s="104"/>
      <c r="F1700" s="104"/>
      <c r="G1700" s="89">
        <v>43282</v>
      </c>
      <c r="H1700" s="80"/>
      <c r="I1700" s="80"/>
      <c r="J1700" s="129" t="s">
        <v>4901</v>
      </c>
    </row>
    <row r="1701" spans="1:10" hidden="1">
      <c r="A1701" s="183" t="s">
        <v>2012</v>
      </c>
      <c r="B1701" s="183" t="s">
        <v>351</v>
      </c>
      <c r="C1701" s="183" t="s">
        <v>4788</v>
      </c>
      <c r="D1701" s="183">
        <v>11</v>
      </c>
      <c r="E1701" s="104"/>
      <c r="F1701" s="104"/>
      <c r="G1701" s="89">
        <v>43282</v>
      </c>
      <c r="H1701" s="80"/>
      <c r="I1701" s="80"/>
      <c r="J1701" s="129" t="s">
        <v>4900</v>
      </c>
    </row>
    <row r="1702" spans="1:10" hidden="1">
      <c r="A1702" s="183" t="s">
        <v>2013</v>
      </c>
      <c r="B1702" s="183" t="s">
        <v>351</v>
      </c>
      <c r="C1702" s="183" t="s">
        <v>4788</v>
      </c>
      <c r="D1702" s="183">
        <v>11</v>
      </c>
      <c r="E1702" s="104"/>
      <c r="F1702" s="104"/>
      <c r="G1702" s="89">
        <v>43282</v>
      </c>
      <c r="H1702" s="80"/>
      <c r="I1702" s="80"/>
      <c r="J1702" s="129" t="s">
        <v>4900</v>
      </c>
    </row>
    <row r="1703" spans="1:10" hidden="1">
      <c r="A1703" s="183" t="s">
        <v>2014</v>
      </c>
      <c r="B1703" s="183" t="s">
        <v>351</v>
      </c>
      <c r="C1703" s="183" t="s">
        <v>4788</v>
      </c>
      <c r="D1703" s="183">
        <v>11</v>
      </c>
      <c r="E1703" s="104"/>
      <c r="F1703" s="104"/>
      <c r="G1703" s="89">
        <v>43282</v>
      </c>
      <c r="H1703" s="80"/>
      <c r="I1703" s="80"/>
      <c r="J1703" s="129" t="s">
        <v>4900</v>
      </c>
    </row>
    <row r="1704" spans="1:10" hidden="1">
      <c r="A1704" s="183" t="s">
        <v>2015</v>
      </c>
      <c r="B1704" s="183" t="s">
        <v>351</v>
      </c>
      <c r="C1704" s="183" t="s">
        <v>4788</v>
      </c>
      <c r="D1704" s="183">
        <v>11</v>
      </c>
      <c r="E1704" s="104"/>
      <c r="F1704" s="104"/>
      <c r="G1704" s="89">
        <v>43282</v>
      </c>
      <c r="H1704" s="80"/>
      <c r="I1704" s="80"/>
      <c r="J1704" s="129" t="s">
        <v>4900</v>
      </c>
    </row>
    <row r="1705" spans="1:10" hidden="1">
      <c r="A1705" s="183" t="s">
        <v>2016</v>
      </c>
      <c r="B1705" s="183" t="s">
        <v>351</v>
      </c>
      <c r="C1705" s="183" t="s">
        <v>4788</v>
      </c>
      <c r="D1705" s="183">
        <v>11</v>
      </c>
      <c r="E1705" s="104"/>
      <c r="F1705" s="104"/>
      <c r="G1705" s="89">
        <v>43282</v>
      </c>
      <c r="H1705" s="80"/>
      <c r="I1705" s="80"/>
      <c r="J1705" s="129" t="s">
        <v>4900</v>
      </c>
    </row>
    <row r="1706" spans="1:10" hidden="1">
      <c r="A1706" s="183" t="s">
        <v>2017</v>
      </c>
      <c r="B1706" s="183" t="s">
        <v>370</v>
      </c>
      <c r="C1706" s="183" t="s">
        <v>4789</v>
      </c>
      <c r="D1706" s="183">
        <v>11</v>
      </c>
      <c r="E1706" s="104"/>
      <c r="F1706" s="104"/>
      <c r="G1706" s="89">
        <v>43282</v>
      </c>
      <c r="H1706" s="80"/>
      <c r="I1706" s="80"/>
      <c r="J1706" s="129" t="s">
        <v>4888</v>
      </c>
    </row>
    <row r="1707" spans="1:10" hidden="1">
      <c r="A1707" s="183" t="s">
        <v>2018</v>
      </c>
      <c r="B1707" s="183" t="s">
        <v>351</v>
      </c>
      <c r="C1707" s="183" t="s">
        <v>4788</v>
      </c>
      <c r="D1707" s="183">
        <v>11</v>
      </c>
      <c r="E1707" s="104"/>
      <c r="F1707" s="104"/>
      <c r="G1707" s="89">
        <v>43282</v>
      </c>
      <c r="H1707" s="80"/>
      <c r="I1707" s="80"/>
      <c r="J1707" s="129" t="s">
        <v>4900</v>
      </c>
    </row>
    <row r="1708" spans="1:10" hidden="1">
      <c r="A1708" s="183" t="s">
        <v>2019</v>
      </c>
      <c r="B1708" s="183" t="s">
        <v>360</v>
      </c>
      <c r="C1708" s="183" t="s">
        <v>4786</v>
      </c>
      <c r="D1708" s="183">
        <v>11</v>
      </c>
      <c r="E1708" s="104"/>
      <c r="F1708" s="104"/>
      <c r="G1708" s="89">
        <v>43282</v>
      </c>
      <c r="H1708" s="80"/>
      <c r="I1708" s="80"/>
      <c r="J1708" s="129" t="s">
        <v>4902</v>
      </c>
    </row>
    <row r="1709" spans="1:10" hidden="1">
      <c r="A1709" s="183" t="s">
        <v>2020</v>
      </c>
      <c r="B1709" s="183" t="s">
        <v>351</v>
      </c>
      <c r="C1709" s="183" t="s">
        <v>4787</v>
      </c>
      <c r="D1709" s="183">
        <v>11</v>
      </c>
      <c r="E1709" s="104"/>
      <c r="F1709" s="104"/>
      <c r="G1709" s="89">
        <v>43282</v>
      </c>
      <c r="H1709" s="80"/>
      <c r="I1709" s="80"/>
      <c r="J1709" s="129" t="s">
        <v>4901</v>
      </c>
    </row>
    <row r="1710" spans="1:10" hidden="1">
      <c r="A1710" s="183" t="s">
        <v>2021</v>
      </c>
      <c r="B1710" s="183" t="s">
        <v>351</v>
      </c>
      <c r="C1710" s="183" t="s">
        <v>4788</v>
      </c>
      <c r="D1710" s="183">
        <v>11</v>
      </c>
      <c r="E1710" s="104"/>
      <c r="F1710" s="104"/>
      <c r="G1710" s="89">
        <v>43282</v>
      </c>
      <c r="H1710" s="80"/>
      <c r="I1710" s="80"/>
      <c r="J1710" s="129" t="s">
        <v>4900</v>
      </c>
    </row>
    <row r="1711" spans="1:10" hidden="1">
      <c r="A1711" s="183" t="s">
        <v>2022</v>
      </c>
      <c r="B1711" s="183" t="s">
        <v>351</v>
      </c>
      <c r="C1711" s="183" t="s">
        <v>4788</v>
      </c>
      <c r="D1711" s="183">
        <v>11</v>
      </c>
      <c r="E1711" s="104"/>
      <c r="F1711" s="104"/>
      <c r="G1711" s="89">
        <v>43282</v>
      </c>
      <c r="H1711" s="80"/>
      <c r="I1711" s="80"/>
      <c r="J1711" s="129" t="s">
        <v>4900</v>
      </c>
    </row>
    <row r="1712" spans="1:10" hidden="1">
      <c r="A1712" s="183" t="s">
        <v>2023</v>
      </c>
      <c r="B1712" s="183" t="s">
        <v>351</v>
      </c>
      <c r="C1712" s="183" t="s">
        <v>4788</v>
      </c>
      <c r="D1712" s="183">
        <v>11</v>
      </c>
      <c r="E1712" s="104"/>
      <c r="F1712" s="104"/>
      <c r="G1712" s="89">
        <v>43282</v>
      </c>
      <c r="H1712" s="80"/>
      <c r="I1712" s="80"/>
      <c r="J1712" s="129" t="s">
        <v>4900</v>
      </c>
    </row>
    <row r="1713" spans="1:10" hidden="1">
      <c r="A1713" s="183" t="s">
        <v>2024</v>
      </c>
      <c r="B1713" s="183" t="s">
        <v>351</v>
      </c>
      <c r="C1713" s="183" t="s">
        <v>4788</v>
      </c>
      <c r="D1713" s="183">
        <v>11</v>
      </c>
      <c r="E1713" s="104"/>
      <c r="F1713" s="104"/>
      <c r="G1713" s="89">
        <v>43282</v>
      </c>
      <c r="H1713" s="80"/>
      <c r="I1713" s="80"/>
      <c r="J1713" s="129" t="s">
        <v>4900</v>
      </c>
    </row>
    <row r="1714" spans="1:10" hidden="1">
      <c r="A1714" s="183" t="s">
        <v>2025</v>
      </c>
      <c r="B1714" s="183" t="s">
        <v>351</v>
      </c>
      <c r="C1714" s="183" t="s">
        <v>4788</v>
      </c>
      <c r="D1714" s="183">
        <v>11</v>
      </c>
      <c r="E1714" s="104"/>
      <c r="F1714" s="104"/>
      <c r="G1714" s="89">
        <v>43282</v>
      </c>
      <c r="H1714" s="80"/>
      <c r="I1714" s="80"/>
      <c r="J1714" s="129" t="s">
        <v>4900</v>
      </c>
    </row>
    <row r="1715" spans="1:10" hidden="1">
      <c r="A1715" s="183" t="s">
        <v>2026</v>
      </c>
      <c r="B1715" s="183" t="s">
        <v>372</v>
      </c>
      <c r="C1715" s="183" t="s">
        <v>4788</v>
      </c>
      <c r="D1715" s="183">
        <v>11</v>
      </c>
      <c r="E1715" s="104"/>
      <c r="F1715" s="104"/>
      <c r="G1715" s="89">
        <v>43282</v>
      </c>
      <c r="H1715" s="80"/>
      <c r="I1715" s="80"/>
      <c r="J1715" s="129" t="s">
        <v>4900</v>
      </c>
    </row>
    <row r="1716" spans="1:10" hidden="1">
      <c r="A1716" s="183" t="s">
        <v>2027</v>
      </c>
      <c r="B1716" s="183" t="s">
        <v>372</v>
      </c>
      <c r="C1716" s="183" t="s">
        <v>4788</v>
      </c>
      <c r="D1716" s="183">
        <v>11</v>
      </c>
      <c r="E1716" s="104"/>
      <c r="F1716" s="104"/>
      <c r="G1716" s="89">
        <v>43282</v>
      </c>
      <c r="H1716" s="80"/>
      <c r="I1716" s="80"/>
      <c r="J1716" s="129" t="s">
        <v>4900</v>
      </c>
    </row>
    <row r="1717" spans="1:10" hidden="1">
      <c r="A1717" s="183" t="s">
        <v>2028</v>
      </c>
      <c r="B1717" s="183" t="s">
        <v>361</v>
      </c>
      <c r="C1717" s="183" t="s">
        <v>4786</v>
      </c>
      <c r="D1717" s="183">
        <v>11</v>
      </c>
      <c r="E1717" s="104"/>
      <c r="F1717" s="104"/>
      <c r="G1717" s="89">
        <v>43282</v>
      </c>
      <c r="H1717" s="80"/>
      <c r="I1717" s="80"/>
      <c r="J1717" s="129" t="s">
        <v>4902</v>
      </c>
    </row>
    <row r="1718" spans="1:10" hidden="1">
      <c r="A1718" s="183" t="s">
        <v>2029</v>
      </c>
      <c r="B1718" s="183" t="s">
        <v>362</v>
      </c>
      <c r="C1718" s="183" t="s">
        <v>4786</v>
      </c>
      <c r="D1718" s="183">
        <v>11</v>
      </c>
      <c r="E1718" s="104"/>
      <c r="F1718" s="104"/>
      <c r="G1718" s="89">
        <v>43282</v>
      </c>
      <c r="H1718" s="80"/>
      <c r="I1718" s="80"/>
      <c r="J1718" s="129" t="s">
        <v>4902</v>
      </c>
    </row>
    <row r="1719" spans="1:10" hidden="1">
      <c r="A1719" s="183" t="s">
        <v>2030</v>
      </c>
      <c r="B1719" s="183" t="s">
        <v>370</v>
      </c>
      <c r="C1719" s="183" t="s">
        <v>4786</v>
      </c>
      <c r="D1719" s="183">
        <v>11</v>
      </c>
      <c r="E1719" s="104"/>
      <c r="F1719" s="104"/>
      <c r="G1719" s="89">
        <v>43282</v>
      </c>
      <c r="H1719" s="80"/>
      <c r="I1719" s="80"/>
      <c r="J1719" s="129" t="s">
        <v>4902</v>
      </c>
    </row>
    <row r="1720" spans="1:10" hidden="1">
      <c r="A1720" s="183" t="s">
        <v>2031</v>
      </c>
      <c r="B1720" s="183" t="s">
        <v>370</v>
      </c>
      <c r="C1720" s="183" t="s">
        <v>4786</v>
      </c>
      <c r="D1720" s="183">
        <v>11</v>
      </c>
      <c r="E1720" s="104"/>
      <c r="F1720" s="104"/>
      <c r="G1720" s="89">
        <v>43282</v>
      </c>
      <c r="H1720" s="80"/>
      <c r="I1720" s="80"/>
      <c r="J1720" s="129" t="s">
        <v>4902</v>
      </c>
    </row>
    <row r="1721" spans="1:10" hidden="1">
      <c r="A1721" s="183" t="s">
        <v>2032</v>
      </c>
      <c r="B1721" s="183" t="s">
        <v>351</v>
      </c>
      <c r="C1721" s="183" t="s">
        <v>4788</v>
      </c>
      <c r="D1721" s="183">
        <v>11</v>
      </c>
      <c r="E1721" s="104"/>
      <c r="F1721" s="104"/>
      <c r="G1721" s="89">
        <v>43282</v>
      </c>
      <c r="H1721" s="80"/>
      <c r="I1721" s="80"/>
      <c r="J1721" s="129" t="s">
        <v>4900</v>
      </c>
    </row>
    <row r="1722" spans="1:10" hidden="1">
      <c r="A1722" s="183" t="s">
        <v>2033</v>
      </c>
      <c r="B1722" s="183" t="s">
        <v>351</v>
      </c>
      <c r="C1722" s="183" t="s">
        <v>4787</v>
      </c>
      <c r="D1722" s="183">
        <v>11</v>
      </c>
      <c r="E1722" s="104"/>
      <c r="F1722" s="104"/>
      <c r="G1722" s="89">
        <v>43282</v>
      </c>
      <c r="H1722" s="80"/>
      <c r="I1722" s="80"/>
      <c r="J1722" s="129" t="s">
        <v>4901</v>
      </c>
    </row>
    <row r="1723" spans="1:10" hidden="1">
      <c r="A1723" s="183" t="s">
        <v>2034</v>
      </c>
      <c r="B1723" s="183" t="s">
        <v>351</v>
      </c>
      <c r="C1723" s="183" t="s">
        <v>4788</v>
      </c>
      <c r="D1723" s="183">
        <v>11</v>
      </c>
      <c r="E1723" s="104"/>
      <c r="F1723" s="104"/>
      <c r="G1723" s="89">
        <v>43282</v>
      </c>
      <c r="H1723" s="80"/>
      <c r="I1723" s="80"/>
      <c r="J1723" s="129" t="s">
        <v>4900</v>
      </c>
    </row>
    <row r="1724" spans="1:10" hidden="1">
      <c r="A1724" s="183" t="s">
        <v>2035</v>
      </c>
      <c r="B1724" s="183" t="s">
        <v>351</v>
      </c>
      <c r="C1724" s="183" t="s">
        <v>4786</v>
      </c>
      <c r="D1724" s="183">
        <v>11</v>
      </c>
      <c r="E1724" s="104"/>
      <c r="F1724" s="104"/>
      <c r="G1724" s="89">
        <v>43282</v>
      </c>
      <c r="H1724" s="80"/>
      <c r="I1724" s="80"/>
      <c r="J1724" s="129" t="s">
        <v>4902</v>
      </c>
    </row>
    <row r="1725" spans="1:10" hidden="1">
      <c r="A1725" s="183" t="s">
        <v>2036</v>
      </c>
      <c r="B1725" s="183" t="s">
        <v>351</v>
      </c>
      <c r="C1725" s="183" t="s">
        <v>4788</v>
      </c>
      <c r="D1725" s="183">
        <v>11</v>
      </c>
      <c r="E1725" s="104"/>
      <c r="F1725" s="104"/>
      <c r="G1725" s="89">
        <v>43282</v>
      </c>
      <c r="H1725" s="80"/>
      <c r="I1725" s="80"/>
      <c r="J1725" s="129" t="s">
        <v>4900</v>
      </c>
    </row>
    <row r="1726" spans="1:10" hidden="1">
      <c r="A1726" s="183" t="s">
        <v>2037</v>
      </c>
      <c r="B1726" s="183" t="s">
        <v>351</v>
      </c>
      <c r="C1726" s="183" t="s">
        <v>4788</v>
      </c>
      <c r="D1726" s="183">
        <v>11</v>
      </c>
      <c r="E1726" s="104"/>
      <c r="F1726" s="104"/>
      <c r="G1726" s="89">
        <v>43282</v>
      </c>
      <c r="H1726" s="80"/>
      <c r="I1726" s="80"/>
      <c r="J1726" s="129" t="s">
        <v>4900</v>
      </c>
    </row>
    <row r="1727" spans="1:10" hidden="1">
      <c r="A1727" s="183" t="s">
        <v>2038</v>
      </c>
      <c r="B1727" s="183" t="s">
        <v>351</v>
      </c>
      <c r="C1727" s="183" t="s">
        <v>4788</v>
      </c>
      <c r="D1727" s="183">
        <v>11</v>
      </c>
      <c r="E1727" s="104"/>
      <c r="F1727" s="104"/>
      <c r="G1727" s="89">
        <v>43282</v>
      </c>
      <c r="H1727" s="80"/>
      <c r="I1727" s="80"/>
      <c r="J1727" s="129" t="s">
        <v>4900</v>
      </c>
    </row>
    <row r="1728" spans="1:10" hidden="1">
      <c r="A1728" s="183" t="s">
        <v>2039</v>
      </c>
      <c r="B1728" s="183" t="s">
        <v>351</v>
      </c>
      <c r="C1728" s="183" t="s">
        <v>4789</v>
      </c>
      <c r="D1728" s="183">
        <v>11</v>
      </c>
      <c r="E1728" s="104"/>
      <c r="F1728" s="104"/>
      <c r="G1728" s="89">
        <v>43282</v>
      </c>
      <c r="H1728" s="80"/>
      <c r="I1728" s="80"/>
      <c r="J1728" s="129" t="s">
        <v>4888</v>
      </c>
    </row>
    <row r="1729" spans="1:10" hidden="1">
      <c r="A1729" s="183" t="s">
        <v>2040</v>
      </c>
      <c r="B1729" s="183" t="s">
        <v>351</v>
      </c>
      <c r="C1729" s="183" t="s">
        <v>4789</v>
      </c>
      <c r="D1729" s="183">
        <v>11</v>
      </c>
      <c r="E1729" s="104"/>
      <c r="F1729" s="104"/>
      <c r="G1729" s="89">
        <v>43282</v>
      </c>
      <c r="H1729" s="80"/>
      <c r="I1729" s="80"/>
      <c r="J1729" s="129" t="s">
        <v>4888</v>
      </c>
    </row>
    <row r="1730" spans="1:10" hidden="1">
      <c r="A1730" s="183" t="s">
        <v>2041</v>
      </c>
      <c r="B1730" s="183" t="s">
        <v>351</v>
      </c>
      <c r="C1730" s="183" t="s">
        <v>4789</v>
      </c>
      <c r="D1730" s="183">
        <v>11</v>
      </c>
      <c r="E1730" s="104"/>
      <c r="F1730" s="104"/>
      <c r="G1730" s="89">
        <v>43282</v>
      </c>
      <c r="H1730" s="80"/>
      <c r="I1730" s="80"/>
      <c r="J1730" s="129" t="s">
        <v>4888</v>
      </c>
    </row>
    <row r="1731" spans="1:10" hidden="1">
      <c r="A1731" s="183" t="s">
        <v>2042</v>
      </c>
      <c r="B1731" s="183" t="s">
        <v>351</v>
      </c>
      <c r="C1731" s="183" t="s">
        <v>4789</v>
      </c>
      <c r="D1731" s="183">
        <v>11</v>
      </c>
      <c r="E1731" s="104"/>
      <c r="F1731" s="104"/>
      <c r="G1731" s="89">
        <v>43282</v>
      </c>
      <c r="H1731" s="80"/>
      <c r="I1731" s="80"/>
      <c r="J1731" s="129" t="s">
        <v>4888</v>
      </c>
    </row>
    <row r="1732" spans="1:10" hidden="1">
      <c r="A1732" s="183" t="s">
        <v>2043</v>
      </c>
      <c r="B1732" s="183" t="s">
        <v>351</v>
      </c>
      <c r="C1732" s="183" t="s">
        <v>4789</v>
      </c>
      <c r="D1732" s="183">
        <v>11</v>
      </c>
      <c r="E1732" s="104"/>
      <c r="F1732" s="104"/>
      <c r="G1732" s="89">
        <v>43282</v>
      </c>
      <c r="H1732" s="80"/>
      <c r="I1732" s="80"/>
      <c r="J1732" s="129" t="s">
        <v>4888</v>
      </c>
    </row>
    <row r="1733" spans="1:10" hidden="1">
      <c r="A1733" s="183" t="s">
        <v>2044</v>
      </c>
      <c r="B1733" s="183" t="s">
        <v>351</v>
      </c>
      <c r="C1733" s="183" t="s">
        <v>4789</v>
      </c>
      <c r="D1733" s="183">
        <v>11</v>
      </c>
      <c r="E1733" s="104"/>
      <c r="F1733" s="104"/>
      <c r="G1733" s="89">
        <v>43282</v>
      </c>
      <c r="H1733" s="80"/>
      <c r="I1733" s="80"/>
      <c r="J1733" s="129" t="s">
        <v>4888</v>
      </c>
    </row>
    <row r="1734" spans="1:10" hidden="1">
      <c r="A1734" s="183" t="s">
        <v>2045</v>
      </c>
      <c r="B1734" s="183" t="s">
        <v>351</v>
      </c>
      <c r="C1734" s="183" t="s">
        <v>4789</v>
      </c>
      <c r="D1734" s="183">
        <v>11</v>
      </c>
      <c r="E1734" s="104"/>
      <c r="F1734" s="104"/>
      <c r="G1734" s="89">
        <v>43282</v>
      </c>
      <c r="H1734" s="80"/>
      <c r="I1734" s="80"/>
      <c r="J1734" s="129" t="s">
        <v>4888</v>
      </c>
    </row>
    <row r="1735" spans="1:10" hidden="1">
      <c r="A1735" s="183" t="s">
        <v>2046</v>
      </c>
      <c r="B1735" s="183" t="s">
        <v>351</v>
      </c>
      <c r="C1735" s="183" t="s">
        <v>4789</v>
      </c>
      <c r="D1735" s="183">
        <v>11</v>
      </c>
      <c r="E1735" s="104"/>
      <c r="F1735" s="104"/>
      <c r="G1735" s="89">
        <v>43282</v>
      </c>
      <c r="H1735" s="80"/>
      <c r="I1735" s="80"/>
      <c r="J1735" s="129" t="s">
        <v>4888</v>
      </c>
    </row>
    <row r="1736" spans="1:10" hidden="1">
      <c r="A1736" s="183" t="s">
        <v>2047</v>
      </c>
      <c r="B1736" s="183" t="s">
        <v>351</v>
      </c>
      <c r="C1736" s="183" t="s">
        <v>4789</v>
      </c>
      <c r="D1736" s="183">
        <v>11</v>
      </c>
      <c r="E1736" s="104"/>
      <c r="F1736" s="104"/>
      <c r="G1736" s="89">
        <v>43282</v>
      </c>
      <c r="H1736" s="80"/>
      <c r="I1736" s="80"/>
      <c r="J1736" s="129" t="s">
        <v>4888</v>
      </c>
    </row>
    <row r="1737" spans="1:10" hidden="1">
      <c r="A1737" s="183" t="s">
        <v>2048</v>
      </c>
      <c r="B1737" s="183" t="s">
        <v>371</v>
      </c>
      <c r="C1737" s="183" t="s">
        <v>4787</v>
      </c>
      <c r="D1737" s="183">
        <v>11</v>
      </c>
      <c r="E1737" s="104"/>
      <c r="F1737" s="104"/>
      <c r="G1737" s="89">
        <v>43282</v>
      </c>
      <c r="H1737" s="80"/>
      <c r="I1737" s="80"/>
      <c r="J1737" s="129" t="s">
        <v>4901</v>
      </c>
    </row>
    <row r="1738" spans="1:10" hidden="1">
      <c r="A1738" s="183" t="s">
        <v>2049</v>
      </c>
      <c r="B1738" s="183" t="s">
        <v>377</v>
      </c>
      <c r="C1738" s="183" t="s">
        <v>450</v>
      </c>
      <c r="D1738" s="183">
        <v>13</v>
      </c>
      <c r="E1738" s="104"/>
      <c r="F1738" s="104"/>
      <c r="G1738" s="89">
        <v>43282</v>
      </c>
      <c r="H1738" s="80"/>
      <c r="I1738" s="80"/>
      <c r="J1738" s="129" t="s">
        <v>4895</v>
      </c>
    </row>
    <row r="1739" spans="1:10" hidden="1">
      <c r="A1739" s="183" t="s">
        <v>2050</v>
      </c>
      <c r="B1739" s="183" t="s">
        <v>377</v>
      </c>
      <c r="C1739" s="183" t="s">
        <v>450</v>
      </c>
      <c r="D1739" s="183">
        <v>13</v>
      </c>
      <c r="E1739" s="104"/>
      <c r="F1739" s="104"/>
      <c r="G1739" s="89">
        <v>43282</v>
      </c>
      <c r="H1739" s="80"/>
      <c r="I1739" s="80"/>
      <c r="J1739" s="129" t="s">
        <v>4895</v>
      </c>
    </row>
    <row r="1740" spans="1:10" hidden="1">
      <c r="A1740" s="183" t="s">
        <v>2051</v>
      </c>
      <c r="B1740" s="183" t="s">
        <v>4321</v>
      </c>
      <c r="C1740" s="183" t="s">
        <v>450</v>
      </c>
      <c r="D1740" s="183">
        <v>13</v>
      </c>
      <c r="E1740" s="104"/>
      <c r="F1740" s="104"/>
      <c r="G1740" s="89">
        <v>43282</v>
      </c>
      <c r="H1740" s="80"/>
      <c r="I1740" s="80"/>
      <c r="J1740" s="129" t="s">
        <v>4895</v>
      </c>
    </row>
    <row r="1741" spans="1:10" hidden="1">
      <c r="A1741" s="183" t="s">
        <v>2052</v>
      </c>
      <c r="B1741" s="183" t="s">
        <v>4321</v>
      </c>
      <c r="C1741" s="183" t="s">
        <v>450</v>
      </c>
      <c r="D1741" s="183">
        <v>13</v>
      </c>
      <c r="E1741" s="104"/>
      <c r="F1741" s="104"/>
      <c r="G1741" s="89">
        <v>43282</v>
      </c>
      <c r="H1741" s="80"/>
      <c r="I1741" s="80"/>
      <c r="J1741" s="129" t="s">
        <v>4895</v>
      </c>
    </row>
    <row r="1742" spans="1:10" hidden="1">
      <c r="A1742" s="183" t="s">
        <v>2053</v>
      </c>
      <c r="B1742" s="183" t="s">
        <v>4287</v>
      </c>
      <c r="C1742" s="183" t="s">
        <v>450</v>
      </c>
      <c r="D1742" s="183">
        <v>13</v>
      </c>
      <c r="E1742" s="104"/>
      <c r="F1742" s="104"/>
      <c r="G1742" s="89">
        <v>43282</v>
      </c>
      <c r="H1742" s="80"/>
      <c r="I1742" s="80"/>
      <c r="J1742" s="129" t="s">
        <v>4895</v>
      </c>
    </row>
    <row r="1743" spans="1:10" hidden="1">
      <c r="A1743" s="183" t="s">
        <v>2054</v>
      </c>
      <c r="B1743" s="183" t="s">
        <v>380</v>
      </c>
      <c r="C1743" s="183" t="s">
        <v>450</v>
      </c>
      <c r="D1743" s="183">
        <v>13</v>
      </c>
      <c r="E1743" s="104"/>
      <c r="F1743" s="104"/>
      <c r="G1743" s="89">
        <v>43282</v>
      </c>
      <c r="H1743" s="80"/>
      <c r="I1743" s="80"/>
      <c r="J1743" s="129" t="s">
        <v>4895</v>
      </c>
    </row>
    <row r="1744" spans="1:10" hidden="1">
      <c r="A1744" s="183" t="s">
        <v>2055</v>
      </c>
      <c r="B1744" s="183" t="s">
        <v>4322</v>
      </c>
      <c r="C1744" s="183" t="s">
        <v>450</v>
      </c>
      <c r="D1744" s="183">
        <v>13</v>
      </c>
      <c r="E1744" s="104"/>
      <c r="F1744" s="104"/>
      <c r="G1744" s="89">
        <v>43282</v>
      </c>
      <c r="H1744" s="80"/>
      <c r="I1744" s="80"/>
      <c r="J1744" s="129" t="s">
        <v>4895</v>
      </c>
    </row>
    <row r="1745" spans="1:10" hidden="1">
      <c r="A1745" s="183" t="s">
        <v>2056</v>
      </c>
      <c r="B1745" s="183" t="s">
        <v>4288</v>
      </c>
      <c r="C1745" s="183" t="s">
        <v>450</v>
      </c>
      <c r="D1745" s="183">
        <v>13</v>
      </c>
      <c r="E1745" s="104"/>
      <c r="F1745" s="104"/>
      <c r="G1745" s="89">
        <v>43282</v>
      </c>
      <c r="H1745" s="80"/>
      <c r="I1745" s="80"/>
      <c r="J1745" s="129" t="s">
        <v>4895</v>
      </c>
    </row>
    <row r="1746" spans="1:10" hidden="1">
      <c r="A1746" s="183" t="s">
        <v>2057</v>
      </c>
      <c r="B1746" s="183" t="s">
        <v>4288</v>
      </c>
      <c r="C1746" s="183" t="s">
        <v>450</v>
      </c>
      <c r="D1746" s="183">
        <v>13</v>
      </c>
      <c r="E1746" s="104"/>
      <c r="F1746" s="104"/>
      <c r="G1746" s="89">
        <v>43282</v>
      </c>
      <c r="H1746" s="80"/>
      <c r="I1746" s="80"/>
      <c r="J1746" s="129" t="s">
        <v>4895</v>
      </c>
    </row>
    <row r="1747" spans="1:10" hidden="1">
      <c r="A1747" s="183" t="s">
        <v>2058</v>
      </c>
      <c r="B1747" s="183" t="s">
        <v>4288</v>
      </c>
      <c r="C1747" s="183" t="s">
        <v>450</v>
      </c>
      <c r="D1747" s="183">
        <v>13</v>
      </c>
      <c r="E1747" s="104"/>
      <c r="F1747" s="104"/>
      <c r="G1747" s="89">
        <v>43282</v>
      </c>
      <c r="H1747" s="80"/>
      <c r="I1747" s="80"/>
      <c r="J1747" s="129" t="s">
        <v>4895</v>
      </c>
    </row>
    <row r="1748" spans="1:10" hidden="1">
      <c r="A1748" s="183" t="s">
        <v>2059</v>
      </c>
      <c r="B1748" s="183" t="s">
        <v>4288</v>
      </c>
      <c r="C1748" s="183" t="s">
        <v>450</v>
      </c>
      <c r="D1748" s="183">
        <v>13</v>
      </c>
      <c r="E1748" s="104"/>
      <c r="F1748" s="104"/>
      <c r="G1748" s="89">
        <v>43282</v>
      </c>
      <c r="H1748" s="80"/>
      <c r="I1748" s="80"/>
      <c r="J1748" s="129" t="s">
        <v>4895</v>
      </c>
    </row>
    <row r="1749" spans="1:10" hidden="1">
      <c r="A1749" s="183" t="s">
        <v>2060</v>
      </c>
      <c r="B1749" s="183" t="s">
        <v>4288</v>
      </c>
      <c r="C1749" s="183" t="s">
        <v>450</v>
      </c>
      <c r="D1749" s="183">
        <v>13</v>
      </c>
      <c r="E1749" s="104"/>
      <c r="F1749" s="104"/>
      <c r="G1749" s="89">
        <v>43282</v>
      </c>
      <c r="H1749" s="80"/>
      <c r="I1749" s="80"/>
      <c r="J1749" s="129" t="s">
        <v>4895</v>
      </c>
    </row>
    <row r="1750" spans="1:10" hidden="1">
      <c r="A1750" s="183" t="s">
        <v>2061</v>
      </c>
      <c r="B1750" s="183" t="s">
        <v>4288</v>
      </c>
      <c r="C1750" s="183" t="s">
        <v>450</v>
      </c>
      <c r="D1750" s="183">
        <v>13</v>
      </c>
      <c r="E1750" s="104"/>
      <c r="F1750" s="104"/>
      <c r="G1750" s="89">
        <v>43282</v>
      </c>
      <c r="H1750" s="80"/>
      <c r="I1750" s="80"/>
      <c r="J1750" s="129" t="s">
        <v>4895</v>
      </c>
    </row>
    <row r="1751" spans="1:10" hidden="1">
      <c r="A1751" s="183" t="s">
        <v>2062</v>
      </c>
      <c r="B1751" s="183" t="s">
        <v>4288</v>
      </c>
      <c r="C1751" s="183" t="s">
        <v>450</v>
      </c>
      <c r="D1751" s="183">
        <v>13</v>
      </c>
      <c r="E1751" s="104"/>
      <c r="F1751" s="104"/>
      <c r="G1751" s="89">
        <v>43282</v>
      </c>
      <c r="H1751" s="80"/>
      <c r="I1751" s="80"/>
      <c r="J1751" s="129" t="s">
        <v>4895</v>
      </c>
    </row>
    <row r="1752" spans="1:10" hidden="1">
      <c r="A1752" s="183" t="s">
        <v>2063</v>
      </c>
      <c r="B1752" s="183" t="s">
        <v>452</v>
      </c>
      <c r="C1752" s="183" t="s">
        <v>450</v>
      </c>
      <c r="D1752" s="183">
        <v>13</v>
      </c>
      <c r="E1752" s="104"/>
      <c r="F1752" s="104"/>
      <c r="G1752" s="89">
        <v>43282</v>
      </c>
      <c r="H1752" s="80"/>
      <c r="I1752" s="80"/>
      <c r="J1752" s="129" t="s">
        <v>4895</v>
      </c>
    </row>
    <row r="1753" spans="1:10" hidden="1">
      <c r="A1753" s="183" t="s">
        <v>2064</v>
      </c>
      <c r="B1753" s="183" t="s">
        <v>452</v>
      </c>
      <c r="C1753" s="183" t="s">
        <v>450</v>
      </c>
      <c r="D1753" s="183">
        <v>13</v>
      </c>
      <c r="E1753" s="104"/>
      <c r="F1753" s="104"/>
      <c r="G1753" s="89">
        <v>43282</v>
      </c>
      <c r="H1753" s="80"/>
      <c r="I1753" s="80"/>
      <c r="J1753" s="129" t="s">
        <v>4895</v>
      </c>
    </row>
    <row r="1754" spans="1:10" hidden="1">
      <c r="A1754" s="183" t="s">
        <v>2065</v>
      </c>
      <c r="B1754" s="183" t="s">
        <v>452</v>
      </c>
      <c r="C1754" s="183" t="s">
        <v>450</v>
      </c>
      <c r="D1754" s="183">
        <v>13</v>
      </c>
      <c r="E1754" s="104"/>
      <c r="F1754" s="104"/>
      <c r="G1754" s="89">
        <v>43282</v>
      </c>
      <c r="H1754" s="80"/>
      <c r="I1754" s="80"/>
      <c r="J1754" s="129" t="s">
        <v>4895</v>
      </c>
    </row>
    <row r="1755" spans="1:10" hidden="1">
      <c r="A1755" s="183" t="s">
        <v>2066</v>
      </c>
      <c r="B1755" s="183" t="s">
        <v>452</v>
      </c>
      <c r="C1755" s="183" t="s">
        <v>450</v>
      </c>
      <c r="D1755" s="183">
        <v>13</v>
      </c>
      <c r="E1755" s="104"/>
      <c r="F1755" s="104"/>
      <c r="G1755" s="89">
        <v>43282</v>
      </c>
      <c r="H1755" s="80"/>
      <c r="I1755" s="80"/>
      <c r="J1755" s="129" t="s">
        <v>4895</v>
      </c>
    </row>
    <row r="1756" spans="1:10" hidden="1">
      <c r="A1756" s="183" t="s">
        <v>2067</v>
      </c>
      <c r="B1756" s="183" t="s">
        <v>4291</v>
      </c>
      <c r="C1756" s="183" t="s">
        <v>450</v>
      </c>
      <c r="D1756" s="183">
        <v>13</v>
      </c>
      <c r="E1756" s="104"/>
      <c r="F1756" s="104"/>
      <c r="G1756" s="89">
        <v>43282</v>
      </c>
      <c r="H1756" s="80"/>
      <c r="I1756" s="80"/>
      <c r="J1756" s="129" t="s">
        <v>4895</v>
      </c>
    </row>
    <row r="1757" spans="1:10" hidden="1">
      <c r="A1757" s="183" t="s">
        <v>2068</v>
      </c>
      <c r="B1757" s="183" t="s">
        <v>4291</v>
      </c>
      <c r="C1757" s="183" t="s">
        <v>450</v>
      </c>
      <c r="D1757" s="183">
        <v>13</v>
      </c>
      <c r="E1757" s="104"/>
      <c r="F1757" s="104"/>
      <c r="G1757" s="89">
        <v>43282</v>
      </c>
      <c r="H1757" s="80"/>
      <c r="I1757" s="80"/>
      <c r="J1757" s="129" t="s">
        <v>4895</v>
      </c>
    </row>
    <row r="1758" spans="1:10" hidden="1">
      <c r="A1758" s="183" t="s">
        <v>2069</v>
      </c>
      <c r="B1758" s="183" t="s">
        <v>381</v>
      </c>
      <c r="C1758" s="183" t="s">
        <v>451</v>
      </c>
      <c r="D1758" s="183" t="s">
        <v>451</v>
      </c>
      <c r="E1758" s="104"/>
      <c r="F1758" s="104"/>
      <c r="G1758" s="89">
        <v>43282</v>
      </c>
      <c r="H1758" s="80"/>
      <c r="I1758" s="80"/>
      <c r="J1758" s="129" t="s">
        <v>4889</v>
      </c>
    </row>
    <row r="1759" spans="1:10" hidden="1">
      <c r="A1759" s="183" t="s">
        <v>2070</v>
      </c>
      <c r="B1759" s="183" t="s">
        <v>381</v>
      </c>
      <c r="C1759" s="183" t="s">
        <v>451</v>
      </c>
      <c r="D1759" s="183" t="s">
        <v>451</v>
      </c>
      <c r="E1759" s="104"/>
      <c r="F1759" s="104"/>
      <c r="G1759" s="89">
        <v>43282</v>
      </c>
      <c r="H1759" s="80"/>
      <c r="I1759" s="80"/>
      <c r="J1759" s="129" t="s">
        <v>4889</v>
      </c>
    </row>
    <row r="1760" spans="1:10" hidden="1">
      <c r="A1760" s="183" t="s">
        <v>2071</v>
      </c>
      <c r="B1760" s="183" t="s">
        <v>381</v>
      </c>
      <c r="C1760" s="183" t="s">
        <v>451</v>
      </c>
      <c r="D1760" s="183" t="s">
        <v>451</v>
      </c>
      <c r="E1760" s="104"/>
      <c r="F1760" s="104"/>
      <c r="G1760" s="89">
        <v>43282</v>
      </c>
      <c r="H1760" s="80"/>
      <c r="I1760" s="80"/>
      <c r="J1760" s="129" t="s">
        <v>4889</v>
      </c>
    </row>
    <row r="1761" spans="1:10" hidden="1">
      <c r="A1761" s="183" t="s">
        <v>2072</v>
      </c>
      <c r="B1761" s="183" t="s">
        <v>381</v>
      </c>
      <c r="C1761" s="183" t="s">
        <v>451</v>
      </c>
      <c r="D1761" s="183" t="s">
        <v>451</v>
      </c>
      <c r="E1761" s="104"/>
      <c r="F1761" s="104"/>
      <c r="G1761" s="89">
        <v>43282</v>
      </c>
      <c r="H1761" s="80"/>
      <c r="I1761" s="80"/>
      <c r="J1761" s="129" t="s">
        <v>4889</v>
      </c>
    </row>
    <row r="1762" spans="1:10" hidden="1">
      <c r="A1762" s="183" t="s">
        <v>2073</v>
      </c>
      <c r="B1762" s="183" t="s">
        <v>382</v>
      </c>
      <c r="C1762" s="183" t="s">
        <v>451</v>
      </c>
      <c r="D1762" s="183" t="s">
        <v>451</v>
      </c>
      <c r="E1762" s="104"/>
      <c r="F1762" s="104"/>
      <c r="G1762" s="89">
        <v>43282</v>
      </c>
      <c r="H1762" s="80"/>
      <c r="I1762" s="80"/>
      <c r="J1762" s="129" t="s">
        <v>4889</v>
      </c>
    </row>
    <row r="1763" spans="1:10" hidden="1">
      <c r="A1763" s="183" t="s">
        <v>2074</v>
      </c>
      <c r="B1763" s="183" t="s">
        <v>383</v>
      </c>
      <c r="C1763" s="183" t="s">
        <v>451</v>
      </c>
      <c r="D1763" s="183" t="s">
        <v>451</v>
      </c>
      <c r="E1763" s="104"/>
      <c r="F1763" s="104"/>
      <c r="G1763" s="89">
        <v>43282</v>
      </c>
      <c r="H1763" s="80"/>
      <c r="I1763" s="80"/>
      <c r="J1763" s="129" t="s">
        <v>4889</v>
      </c>
    </row>
    <row r="1764" spans="1:10" hidden="1">
      <c r="A1764" s="183" t="s">
        <v>2075</v>
      </c>
      <c r="B1764" s="183" t="s">
        <v>385</v>
      </c>
      <c r="C1764" s="183" t="s">
        <v>451</v>
      </c>
      <c r="D1764" s="183" t="s">
        <v>451</v>
      </c>
      <c r="E1764" s="104"/>
      <c r="F1764" s="104"/>
      <c r="G1764" s="89">
        <v>43282</v>
      </c>
      <c r="H1764" s="80"/>
      <c r="I1764" s="80"/>
      <c r="J1764" s="129" t="s">
        <v>4889</v>
      </c>
    </row>
    <row r="1765" spans="1:10" hidden="1">
      <c r="A1765" s="183" t="s">
        <v>2076</v>
      </c>
      <c r="B1765" s="183" t="s">
        <v>385</v>
      </c>
      <c r="C1765" s="183" t="s">
        <v>451</v>
      </c>
      <c r="D1765" s="183" t="s">
        <v>451</v>
      </c>
      <c r="E1765" s="104"/>
      <c r="F1765" s="104"/>
      <c r="G1765" s="89">
        <v>43282</v>
      </c>
      <c r="H1765" s="80"/>
      <c r="I1765" s="80"/>
      <c r="J1765" s="129" t="s">
        <v>4889</v>
      </c>
    </row>
    <row r="1766" spans="1:10" hidden="1">
      <c r="A1766" s="183" t="s">
        <v>2077</v>
      </c>
      <c r="B1766" s="183" t="s">
        <v>385</v>
      </c>
      <c r="C1766" s="183" t="s">
        <v>451</v>
      </c>
      <c r="D1766" s="183" t="s">
        <v>451</v>
      </c>
      <c r="E1766" s="104"/>
      <c r="F1766" s="104"/>
      <c r="G1766" s="89">
        <v>43282</v>
      </c>
      <c r="H1766" s="80"/>
      <c r="I1766" s="80"/>
      <c r="J1766" s="129" t="s">
        <v>4889</v>
      </c>
    </row>
    <row r="1767" spans="1:10" hidden="1">
      <c r="A1767" s="183" t="s">
        <v>2078</v>
      </c>
      <c r="B1767" s="183" t="s">
        <v>385</v>
      </c>
      <c r="C1767" s="183" t="s">
        <v>451</v>
      </c>
      <c r="D1767" s="183" t="s">
        <v>451</v>
      </c>
      <c r="E1767" s="104"/>
      <c r="F1767" s="104"/>
      <c r="G1767" s="89">
        <v>43282</v>
      </c>
      <c r="H1767" s="80"/>
      <c r="I1767" s="80"/>
      <c r="J1767" s="129" t="s">
        <v>4889</v>
      </c>
    </row>
    <row r="1768" spans="1:10" hidden="1">
      <c r="A1768" s="183" t="s">
        <v>2079</v>
      </c>
      <c r="B1768" s="183" t="s">
        <v>351</v>
      </c>
      <c r="C1768" s="183" t="s">
        <v>4789</v>
      </c>
      <c r="D1768" s="183">
        <v>11</v>
      </c>
      <c r="E1768" s="104"/>
      <c r="F1768" s="104"/>
      <c r="G1768" s="89">
        <v>43313</v>
      </c>
      <c r="H1768" s="80"/>
      <c r="I1768" s="80"/>
      <c r="J1768" s="129" t="s">
        <v>4888</v>
      </c>
    </row>
    <row r="1769" spans="1:10" hidden="1">
      <c r="A1769" s="183" t="s">
        <v>2080</v>
      </c>
      <c r="B1769" s="183" t="s">
        <v>351</v>
      </c>
      <c r="C1769" s="183" t="s">
        <v>4786</v>
      </c>
      <c r="D1769" s="183">
        <v>11</v>
      </c>
      <c r="E1769" s="104"/>
      <c r="F1769" s="104"/>
      <c r="G1769" s="89">
        <v>43313</v>
      </c>
      <c r="H1769" s="80"/>
      <c r="I1769" s="80"/>
      <c r="J1769" s="129" t="s">
        <v>4902</v>
      </c>
    </row>
    <row r="1770" spans="1:10" hidden="1">
      <c r="A1770" s="183" t="s">
        <v>2081</v>
      </c>
      <c r="B1770" s="183" t="s">
        <v>351</v>
      </c>
      <c r="C1770" s="183" t="s">
        <v>4786</v>
      </c>
      <c r="D1770" s="183">
        <v>11</v>
      </c>
      <c r="E1770" s="104"/>
      <c r="F1770" s="104"/>
      <c r="G1770" s="89">
        <v>43313</v>
      </c>
      <c r="H1770" s="80"/>
      <c r="I1770" s="80"/>
      <c r="J1770" s="129" t="s">
        <v>4902</v>
      </c>
    </row>
    <row r="1771" spans="1:10" hidden="1">
      <c r="A1771" s="183" t="s">
        <v>2082</v>
      </c>
      <c r="B1771" s="183" t="s">
        <v>4306</v>
      </c>
      <c r="C1771" s="183" t="s">
        <v>4787</v>
      </c>
      <c r="D1771" s="183">
        <v>11</v>
      </c>
      <c r="E1771" s="104"/>
      <c r="F1771" s="104"/>
      <c r="G1771" s="89">
        <v>43313</v>
      </c>
      <c r="H1771" s="80"/>
      <c r="I1771" s="80"/>
      <c r="J1771" s="129" t="s">
        <v>4901</v>
      </c>
    </row>
    <row r="1772" spans="1:10" hidden="1">
      <c r="A1772" s="183" t="s">
        <v>2083</v>
      </c>
      <c r="B1772" s="183" t="s">
        <v>354</v>
      </c>
      <c r="C1772" s="183" t="s">
        <v>4787</v>
      </c>
      <c r="D1772" s="183">
        <v>11</v>
      </c>
      <c r="E1772" s="104"/>
      <c r="F1772" s="104"/>
      <c r="G1772" s="89">
        <v>43313</v>
      </c>
      <c r="H1772" s="80"/>
      <c r="I1772" s="80"/>
      <c r="J1772" s="129" t="s">
        <v>4901</v>
      </c>
    </row>
    <row r="1773" spans="1:10" hidden="1">
      <c r="A1773" s="183" t="s">
        <v>2084</v>
      </c>
      <c r="B1773" s="183" t="s">
        <v>354</v>
      </c>
      <c r="C1773" s="183" t="s">
        <v>4787</v>
      </c>
      <c r="D1773" s="183">
        <v>11</v>
      </c>
      <c r="E1773" s="104"/>
      <c r="F1773" s="104"/>
      <c r="G1773" s="89">
        <v>43313</v>
      </c>
      <c r="H1773" s="80"/>
      <c r="I1773" s="80"/>
      <c r="J1773" s="129" t="s">
        <v>4901</v>
      </c>
    </row>
    <row r="1774" spans="1:10" hidden="1">
      <c r="A1774" s="183" t="s">
        <v>2085</v>
      </c>
      <c r="B1774" s="183" t="s">
        <v>354</v>
      </c>
      <c r="C1774" s="183" t="s">
        <v>4787</v>
      </c>
      <c r="D1774" s="183">
        <v>11</v>
      </c>
      <c r="E1774" s="104"/>
      <c r="F1774" s="104"/>
      <c r="G1774" s="89">
        <v>43313</v>
      </c>
      <c r="H1774" s="80"/>
      <c r="I1774" s="80"/>
      <c r="J1774" s="129" t="s">
        <v>4901</v>
      </c>
    </row>
    <row r="1775" spans="1:10" hidden="1">
      <c r="A1775" s="183" t="s">
        <v>2086</v>
      </c>
      <c r="B1775" s="183" t="s">
        <v>354</v>
      </c>
      <c r="C1775" s="183" t="s">
        <v>4787</v>
      </c>
      <c r="D1775" s="183">
        <v>11</v>
      </c>
      <c r="E1775" s="104"/>
      <c r="F1775" s="104"/>
      <c r="G1775" s="89">
        <v>43313</v>
      </c>
      <c r="H1775" s="80"/>
      <c r="I1775" s="80"/>
      <c r="J1775" s="129" t="s">
        <v>4901</v>
      </c>
    </row>
    <row r="1776" spans="1:10" hidden="1">
      <c r="A1776" s="183" t="s">
        <v>2087</v>
      </c>
      <c r="B1776" s="183" t="s">
        <v>4301</v>
      </c>
      <c r="C1776" s="183" t="s">
        <v>4787</v>
      </c>
      <c r="D1776" s="183">
        <v>11</v>
      </c>
      <c r="E1776" s="104"/>
      <c r="F1776" s="104"/>
      <c r="G1776" s="89">
        <v>43313</v>
      </c>
      <c r="H1776" s="80"/>
      <c r="I1776" s="80"/>
      <c r="J1776" s="129" t="s">
        <v>4901</v>
      </c>
    </row>
    <row r="1777" spans="1:10" hidden="1">
      <c r="A1777" s="183" t="s">
        <v>2088</v>
      </c>
      <c r="B1777" s="183" t="s">
        <v>4301</v>
      </c>
      <c r="C1777" s="183" t="s">
        <v>4787</v>
      </c>
      <c r="D1777" s="183">
        <v>11</v>
      </c>
      <c r="E1777" s="104"/>
      <c r="F1777" s="104"/>
      <c r="G1777" s="89">
        <v>43313</v>
      </c>
      <c r="H1777" s="80"/>
      <c r="I1777" s="80"/>
      <c r="J1777" s="129" t="s">
        <v>4901</v>
      </c>
    </row>
    <row r="1778" spans="1:10" hidden="1">
      <c r="A1778" s="183" t="s">
        <v>2089</v>
      </c>
      <c r="B1778" s="183" t="s">
        <v>4298</v>
      </c>
      <c r="C1778" s="183" t="s">
        <v>4787</v>
      </c>
      <c r="D1778" s="183">
        <v>11</v>
      </c>
      <c r="E1778" s="104"/>
      <c r="F1778" s="104"/>
      <c r="G1778" s="89">
        <v>43313</v>
      </c>
      <c r="H1778" s="80"/>
      <c r="I1778" s="80"/>
      <c r="J1778" s="129" t="s">
        <v>4901</v>
      </c>
    </row>
    <row r="1779" spans="1:10" hidden="1">
      <c r="A1779" s="183" t="s">
        <v>2090</v>
      </c>
      <c r="B1779" s="183" t="s">
        <v>4298</v>
      </c>
      <c r="C1779" s="183" t="s">
        <v>4787</v>
      </c>
      <c r="D1779" s="183">
        <v>11</v>
      </c>
      <c r="E1779" s="104"/>
      <c r="F1779" s="104"/>
      <c r="G1779" s="89">
        <v>43313</v>
      </c>
      <c r="H1779" s="80"/>
      <c r="I1779" s="80"/>
      <c r="J1779" s="129" t="s">
        <v>4901</v>
      </c>
    </row>
    <row r="1780" spans="1:10" hidden="1">
      <c r="A1780" s="183" t="s">
        <v>2091</v>
      </c>
      <c r="B1780" s="183" t="s">
        <v>4298</v>
      </c>
      <c r="C1780" s="183" t="s">
        <v>4787</v>
      </c>
      <c r="D1780" s="183">
        <v>11</v>
      </c>
      <c r="E1780" s="104"/>
      <c r="F1780" s="104"/>
      <c r="G1780" s="89">
        <v>43313</v>
      </c>
      <c r="H1780" s="80"/>
      <c r="I1780" s="80"/>
      <c r="J1780" s="129" t="s">
        <v>4901</v>
      </c>
    </row>
    <row r="1781" spans="1:10" hidden="1">
      <c r="A1781" s="183" t="s">
        <v>2092</v>
      </c>
      <c r="B1781" s="183" t="s">
        <v>4298</v>
      </c>
      <c r="C1781" s="183" t="s">
        <v>4787</v>
      </c>
      <c r="D1781" s="183">
        <v>11</v>
      </c>
      <c r="E1781" s="104"/>
      <c r="F1781" s="104"/>
      <c r="G1781" s="89">
        <v>43313</v>
      </c>
      <c r="H1781" s="80"/>
      <c r="I1781" s="80"/>
      <c r="J1781" s="129" t="s">
        <v>4901</v>
      </c>
    </row>
    <row r="1782" spans="1:10" hidden="1">
      <c r="A1782" s="183" t="s">
        <v>2093</v>
      </c>
      <c r="B1782" s="183" t="s">
        <v>4276</v>
      </c>
      <c r="C1782" s="183" t="s">
        <v>4787</v>
      </c>
      <c r="D1782" s="183">
        <v>11</v>
      </c>
      <c r="E1782" s="104"/>
      <c r="F1782" s="104"/>
      <c r="G1782" s="89">
        <v>43313</v>
      </c>
      <c r="H1782" s="80"/>
      <c r="I1782" s="80"/>
      <c r="J1782" s="129" t="s">
        <v>4901</v>
      </c>
    </row>
    <row r="1783" spans="1:10" hidden="1">
      <c r="A1783" s="183" t="s">
        <v>2094</v>
      </c>
      <c r="B1783" s="183" t="s">
        <v>358</v>
      </c>
      <c r="C1783" s="183" t="s">
        <v>4787</v>
      </c>
      <c r="D1783" s="183">
        <v>11</v>
      </c>
      <c r="E1783" s="104"/>
      <c r="F1783" s="104"/>
      <c r="G1783" s="89">
        <v>43313</v>
      </c>
      <c r="H1783" s="80"/>
      <c r="I1783" s="80"/>
      <c r="J1783" s="129" t="s">
        <v>4901</v>
      </c>
    </row>
    <row r="1784" spans="1:10" hidden="1">
      <c r="A1784" s="183" t="s">
        <v>2095</v>
      </c>
      <c r="B1784" s="183" t="s">
        <v>359</v>
      </c>
      <c r="C1784" s="183" t="s">
        <v>4787</v>
      </c>
      <c r="D1784" s="183">
        <v>11</v>
      </c>
      <c r="E1784" s="104"/>
      <c r="F1784" s="104"/>
      <c r="G1784" s="89">
        <v>43313</v>
      </c>
      <c r="H1784" s="80"/>
      <c r="I1784" s="80"/>
      <c r="J1784" s="129" t="s">
        <v>4901</v>
      </c>
    </row>
    <row r="1785" spans="1:10" hidden="1">
      <c r="A1785" s="183" t="s">
        <v>2096</v>
      </c>
      <c r="B1785" s="183" t="s">
        <v>359</v>
      </c>
      <c r="C1785" s="183" t="s">
        <v>4787</v>
      </c>
      <c r="D1785" s="183">
        <v>11</v>
      </c>
      <c r="E1785" s="104"/>
      <c r="F1785" s="104"/>
      <c r="G1785" s="89">
        <v>43313</v>
      </c>
      <c r="H1785" s="80"/>
      <c r="I1785" s="80"/>
      <c r="J1785" s="129" t="s">
        <v>4901</v>
      </c>
    </row>
    <row r="1786" spans="1:10" hidden="1">
      <c r="A1786" s="183" t="s">
        <v>2097</v>
      </c>
      <c r="B1786" s="183" t="s">
        <v>361</v>
      </c>
      <c r="C1786" s="183" t="s">
        <v>4787</v>
      </c>
      <c r="D1786" s="183">
        <v>11</v>
      </c>
      <c r="E1786" s="104"/>
      <c r="F1786" s="104"/>
      <c r="G1786" s="89">
        <v>43313</v>
      </c>
      <c r="H1786" s="80"/>
      <c r="I1786" s="80"/>
      <c r="J1786" s="129" t="s">
        <v>4901</v>
      </c>
    </row>
    <row r="1787" spans="1:10" hidden="1">
      <c r="A1787" s="183" t="s">
        <v>2098</v>
      </c>
      <c r="B1787" s="183" t="s">
        <v>361</v>
      </c>
      <c r="C1787" s="183" t="s">
        <v>4787</v>
      </c>
      <c r="D1787" s="183">
        <v>11</v>
      </c>
      <c r="E1787" s="104"/>
      <c r="F1787" s="104"/>
      <c r="G1787" s="89">
        <v>43313</v>
      </c>
      <c r="H1787" s="80"/>
      <c r="I1787" s="80"/>
      <c r="J1787" s="129" t="s">
        <v>4901</v>
      </c>
    </row>
    <row r="1788" spans="1:10" hidden="1">
      <c r="A1788" s="183" t="s">
        <v>2099</v>
      </c>
      <c r="B1788" s="183" t="s">
        <v>4277</v>
      </c>
      <c r="C1788" s="183" t="s">
        <v>4788</v>
      </c>
      <c r="D1788" s="183">
        <v>11</v>
      </c>
      <c r="E1788" s="104"/>
      <c r="F1788" s="104"/>
      <c r="G1788" s="89">
        <v>43313</v>
      </c>
      <c r="H1788" s="80"/>
      <c r="I1788" s="80"/>
      <c r="J1788" s="129" t="s">
        <v>4900</v>
      </c>
    </row>
    <row r="1789" spans="1:10" hidden="1">
      <c r="A1789" s="183" t="s">
        <v>2100</v>
      </c>
      <c r="B1789" s="183" t="s">
        <v>363</v>
      </c>
      <c r="C1789" s="183" t="s">
        <v>4787</v>
      </c>
      <c r="D1789" s="183">
        <v>11</v>
      </c>
      <c r="E1789" s="104"/>
      <c r="F1789" s="104"/>
      <c r="G1789" s="89">
        <v>43313</v>
      </c>
      <c r="H1789" s="80"/>
      <c r="I1789" s="80"/>
      <c r="J1789" s="129" t="s">
        <v>4901</v>
      </c>
    </row>
    <row r="1790" spans="1:10" hidden="1">
      <c r="A1790" s="183" t="s">
        <v>2101</v>
      </c>
      <c r="B1790" s="183" t="s">
        <v>363</v>
      </c>
      <c r="C1790" s="183" t="s">
        <v>4787</v>
      </c>
      <c r="D1790" s="183">
        <v>11</v>
      </c>
      <c r="E1790" s="104"/>
      <c r="F1790" s="104"/>
      <c r="G1790" s="89">
        <v>43313</v>
      </c>
      <c r="H1790" s="80"/>
      <c r="I1790" s="80"/>
      <c r="J1790" s="129" t="s">
        <v>4901</v>
      </c>
    </row>
    <row r="1791" spans="1:10" hidden="1">
      <c r="A1791" s="183" t="s">
        <v>2102</v>
      </c>
      <c r="B1791" s="183" t="s">
        <v>363</v>
      </c>
      <c r="C1791" s="183" t="s">
        <v>4787</v>
      </c>
      <c r="D1791" s="183">
        <v>11</v>
      </c>
      <c r="E1791" s="104"/>
      <c r="F1791" s="104"/>
      <c r="G1791" s="89">
        <v>43313</v>
      </c>
      <c r="H1791" s="80"/>
      <c r="I1791" s="80"/>
      <c r="J1791" s="129" t="s">
        <v>4901</v>
      </c>
    </row>
    <row r="1792" spans="1:10" hidden="1">
      <c r="A1792" s="183" t="s">
        <v>2103</v>
      </c>
      <c r="B1792" s="183" t="s">
        <v>364</v>
      </c>
      <c r="C1792" s="183" t="s">
        <v>4787</v>
      </c>
      <c r="D1792" s="183">
        <v>11</v>
      </c>
      <c r="E1792" s="104"/>
      <c r="F1792" s="104"/>
      <c r="G1792" s="89">
        <v>43313</v>
      </c>
      <c r="H1792" s="80"/>
      <c r="I1792" s="80"/>
      <c r="J1792" s="129" t="s">
        <v>4901</v>
      </c>
    </row>
    <row r="1793" spans="1:10" hidden="1">
      <c r="A1793" s="183" t="s">
        <v>2104</v>
      </c>
      <c r="B1793" s="183" t="s">
        <v>4310</v>
      </c>
      <c r="C1793" s="183" t="s">
        <v>4787</v>
      </c>
      <c r="D1793" s="183">
        <v>11</v>
      </c>
      <c r="E1793" s="104"/>
      <c r="F1793" s="104"/>
      <c r="G1793" s="89">
        <v>43313</v>
      </c>
      <c r="H1793" s="80"/>
      <c r="I1793" s="80"/>
      <c r="J1793" s="129" t="s">
        <v>4901</v>
      </c>
    </row>
    <row r="1794" spans="1:10" hidden="1">
      <c r="A1794" s="183" t="s">
        <v>2105</v>
      </c>
      <c r="B1794" s="183" t="s">
        <v>365</v>
      </c>
      <c r="C1794" s="183" t="s">
        <v>4787</v>
      </c>
      <c r="D1794" s="183">
        <v>11</v>
      </c>
      <c r="E1794" s="104"/>
      <c r="F1794" s="104"/>
      <c r="G1794" s="89">
        <v>43313</v>
      </c>
      <c r="H1794" s="80"/>
      <c r="I1794" s="80"/>
      <c r="J1794" s="129" t="s">
        <v>4901</v>
      </c>
    </row>
    <row r="1795" spans="1:10" hidden="1">
      <c r="A1795" s="183" t="s">
        <v>2106</v>
      </c>
      <c r="B1795" s="183" t="s">
        <v>365</v>
      </c>
      <c r="C1795" s="183" t="s">
        <v>4787</v>
      </c>
      <c r="D1795" s="183">
        <v>11</v>
      </c>
      <c r="E1795" s="104"/>
      <c r="F1795" s="104"/>
      <c r="G1795" s="89">
        <v>43313</v>
      </c>
      <c r="H1795" s="80"/>
      <c r="I1795" s="80"/>
      <c r="J1795" s="129" t="s">
        <v>4901</v>
      </c>
    </row>
    <row r="1796" spans="1:10" hidden="1">
      <c r="A1796" s="183" t="s">
        <v>2107</v>
      </c>
      <c r="B1796" s="183" t="s">
        <v>366</v>
      </c>
      <c r="C1796" s="183" t="s">
        <v>4789</v>
      </c>
      <c r="D1796" s="183">
        <v>11</v>
      </c>
      <c r="E1796" s="104"/>
      <c r="F1796" s="104"/>
      <c r="G1796" s="89">
        <v>43313</v>
      </c>
      <c r="H1796" s="80"/>
      <c r="I1796" s="80"/>
      <c r="J1796" s="129" t="s">
        <v>4901</v>
      </c>
    </row>
    <row r="1797" spans="1:10" hidden="1">
      <c r="A1797" s="183" t="s">
        <v>2108</v>
      </c>
      <c r="B1797" s="183" t="s">
        <v>367</v>
      </c>
      <c r="C1797" s="183" t="s">
        <v>4787</v>
      </c>
      <c r="D1797" s="183">
        <v>11</v>
      </c>
      <c r="E1797" s="104"/>
      <c r="F1797" s="104"/>
      <c r="G1797" s="89">
        <v>43313</v>
      </c>
      <c r="H1797" s="80"/>
      <c r="I1797" s="80"/>
      <c r="J1797" s="129" t="s">
        <v>4901</v>
      </c>
    </row>
    <row r="1798" spans="1:10" hidden="1">
      <c r="A1798" s="183" t="s">
        <v>2109</v>
      </c>
      <c r="B1798" s="183" t="s">
        <v>367</v>
      </c>
      <c r="C1798" s="183" t="s">
        <v>4787</v>
      </c>
      <c r="D1798" s="183">
        <v>11</v>
      </c>
      <c r="E1798" s="104"/>
      <c r="F1798" s="104"/>
      <c r="G1798" s="89">
        <v>43313</v>
      </c>
      <c r="H1798" s="80"/>
      <c r="I1798" s="80"/>
      <c r="J1798" s="129" t="s">
        <v>4901</v>
      </c>
    </row>
    <row r="1799" spans="1:10" hidden="1">
      <c r="A1799" s="183" t="s">
        <v>2110</v>
      </c>
      <c r="B1799" s="183" t="s">
        <v>367</v>
      </c>
      <c r="C1799" s="183" t="s">
        <v>4787</v>
      </c>
      <c r="D1799" s="183">
        <v>11</v>
      </c>
      <c r="E1799" s="104"/>
      <c r="F1799" s="104"/>
      <c r="G1799" s="89">
        <v>43313</v>
      </c>
      <c r="H1799" s="80"/>
      <c r="I1799" s="80"/>
      <c r="J1799" s="129" t="s">
        <v>4901</v>
      </c>
    </row>
    <row r="1800" spans="1:10" hidden="1">
      <c r="A1800" s="183" t="s">
        <v>2111</v>
      </c>
      <c r="B1800" s="183" t="s">
        <v>367</v>
      </c>
      <c r="C1800" s="183" t="s">
        <v>4787</v>
      </c>
      <c r="D1800" s="183">
        <v>11</v>
      </c>
      <c r="E1800" s="104"/>
      <c r="F1800" s="104"/>
      <c r="G1800" s="89">
        <v>43313</v>
      </c>
      <c r="H1800" s="80"/>
      <c r="I1800" s="80"/>
      <c r="J1800" s="129" t="s">
        <v>4901</v>
      </c>
    </row>
    <row r="1801" spans="1:10" hidden="1">
      <c r="A1801" s="183" t="s">
        <v>2112</v>
      </c>
      <c r="B1801" s="183" t="s">
        <v>367</v>
      </c>
      <c r="C1801" s="183" t="s">
        <v>4787</v>
      </c>
      <c r="D1801" s="183">
        <v>11</v>
      </c>
      <c r="E1801" s="104"/>
      <c r="F1801" s="104"/>
      <c r="G1801" s="89">
        <v>43313</v>
      </c>
      <c r="H1801" s="80"/>
      <c r="I1801" s="80"/>
      <c r="J1801" s="129" t="s">
        <v>4901</v>
      </c>
    </row>
    <row r="1802" spans="1:10" hidden="1">
      <c r="A1802" s="183" t="s">
        <v>2113</v>
      </c>
      <c r="B1802" s="183" t="s">
        <v>369</v>
      </c>
      <c r="C1802" s="183" t="s">
        <v>4787</v>
      </c>
      <c r="D1802" s="183">
        <v>11</v>
      </c>
      <c r="E1802" s="104"/>
      <c r="F1802" s="104"/>
      <c r="G1802" s="89">
        <v>43313</v>
      </c>
      <c r="H1802" s="80"/>
      <c r="I1802" s="80"/>
      <c r="J1802" s="129" t="s">
        <v>4901</v>
      </c>
    </row>
    <row r="1803" spans="1:10" hidden="1">
      <c r="A1803" s="183" t="s">
        <v>2114</v>
      </c>
      <c r="B1803" s="183" t="s">
        <v>4283</v>
      </c>
      <c r="C1803" s="183" t="s">
        <v>4787</v>
      </c>
      <c r="D1803" s="183">
        <v>11</v>
      </c>
      <c r="E1803" s="104"/>
      <c r="F1803" s="104"/>
      <c r="G1803" s="89">
        <v>43313</v>
      </c>
      <c r="H1803" s="80"/>
      <c r="I1803" s="80"/>
      <c r="J1803" s="129" t="s">
        <v>4901</v>
      </c>
    </row>
    <row r="1804" spans="1:10" hidden="1">
      <c r="A1804" s="183" t="s">
        <v>2115</v>
      </c>
      <c r="B1804" s="183" t="s">
        <v>368</v>
      </c>
      <c r="C1804" s="183" t="s">
        <v>4787</v>
      </c>
      <c r="D1804" s="183">
        <v>11</v>
      </c>
      <c r="E1804" s="104"/>
      <c r="F1804" s="104"/>
      <c r="G1804" s="89">
        <v>43313</v>
      </c>
      <c r="H1804" s="80"/>
      <c r="I1804" s="80"/>
      <c r="J1804" s="129" t="s">
        <v>4901</v>
      </c>
    </row>
    <row r="1805" spans="1:10" hidden="1">
      <c r="A1805" s="183" t="s">
        <v>2116</v>
      </c>
      <c r="B1805" s="183" t="s">
        <v>4275</v>
      </c>
      <c r="C1805" s="183" t="s">
        <v>4787</v>
      </c>
      <c r="D1805" s="183">
        <v>11</v>
      </c>
      <c r="E1805" s="104"/>
      <c r="F1805" s="104"/>
      <c r="G1805" s="89">
        <v>43313</v>
      </c>
      <c r="H1805" s="80"/>
      <c r="I1805" s="80"/>
      <c r="J1805" s="129" t="s">
        <v>4901</v>
      </c>
    </row>
    <row r="1806" spans="1:10" hidden="1">
      <c r="A1806" s="183" t="s">
        <v>2117</v>
      </c>
      <c r="B1806" s="183" t="s">
        <v>351</v>
      </c>
      <c r="C1806" s="183" t="s">
        <v>4788</v>
      </c>
      <c r="D1806" s="183">
        <v>11</v>
      </c>
      <c r="E1806" s="104"/>
      <c r="F1806" s="104"/>
      <c r="G1806" s="89">
        <v>43313</v>
      </c>
      <c r="H1806" s="80"/>
      <c r="I1806" s="80"/>
      <c r="J1806" s="129" t="s">
        <v>4900</v>
      </c>
    </row>
    <row r="1807" spans="1:10" hidden="1">
      <c r="A1807" s="183" t="s">
        <v>2118</v>
      </c>
      <c r="B1807" s="183" t="s">
        <v>351</v>
      </c>
      <c r="C1807" s="183" t="s">
        <v>4788</v>
      </c>
      <c r="D1807" s="183">
        <v>11</v>
      </c>
      <c r="E1807" s="104"/>
      <c r="F1807" s="104"/>
      <c r="G1807" s="89">
        <v>43313</v>
      </c>
      <c r="H1807" s="80"/>
      <c r="I1807" s="80"/>
      <c r="J1807" s="129" t="s">
        <v>4900</v>
      </c>
    </row>
    <row r="1808" spans="1:10" hidden="1">
      <c r="A1808" s="183" t="s">
        <v>2119</v>
      </c>
      <c r="B1808" s="183" t="s">
        <v>351</v>
      </c>
      <c r="C1808" s="183" t="s">
        <v>4788</v>
      </c>
      <c r="D1808" s="183">
        <v>11</v>
      </c>
      <c r="E1808" s="104"/>
      <c r="F1808" s="104"/>
      <c r="G1808" s="89">
        <v>43313</v>
      </c>
      <c r="H1808" s="80"/>
      <c r="I1808" s="80"/>
      <c r="J1808" s="129" t="s">
        <v>4900</v>
      </c>
    </row>
    <row r="1809" spans="1:10" hidden="1">
      <c r="A1809" s="183" t="s">
        <v>2120</v>
      </c>
      <c r="B1809" s="183" t="s">
        <v>351</v>
      </c>
      <c r="C1809" s="183" t="s">
        <v>4787</v>
      </c>
      <c r="D1809" s="183">
        <v>11</v>
      </c>
      <c r="E1809" s="104"/>
      <c r="F1809" s="104"/>
      <c r="G1809" s="89">
        <v>43313</v>
      </c>
      <c r="H1809" s="80"/>
      <c r="I1809" s="80"/>
      <c r="J1809" s="129" t="s">
        <v>4901</v>
      </c>
    </row>
    <row r="1810" spans="1:10" hidden="1">
      <c r="A1810" s="183" t="s">
        <v>2121</v>
      </c>
      <c r="B1810" s="183" t="s">
        <v>351</v>
      </c>
      <c r="C1810" s="183" t="s">
        <v>4789</v>
      </c>
      <c r="D1810" s="183">
        <v>11</v>
      </c>
      <c r="E1810" s="104"/>
      <c r="F1810" s="104"/>
      <c r="G1810" s="89">
        <v>43313</v>
      </c>
      <c r="H1810" s="80"/>
      <c r="I1810" s="80"/>
      <c r="J1810" s="129" t="s">
        <v>4888</v>
      </c>
    </row>
    <row r="1811" spans="1:10" hidden="1">
      <c r="A1811" s="183" t="s">
        <v>2122</v>
      </c>
      <c r="B1811" s="183" t="s">
        <v>369</v>
      </c>
      <c r="C1811" s="183" t="s">
        <v>4789</v>
      </c>
      <c r="D1811" s="183">
        <v>11</v>
      </c>
      <c r="E1811" s="104"/>
      <c r="F1811" s="104"/>
      <c r="G1811" s="89">
        <v>43313</v>
      </c>
      <c r="H1811" s="80"/>
      <c r="I1811" s="80"/>
      <c r="J1811" s="129" t="s">
        <v>4888</v>
      </c>
    </row>
    <row r="1812" spans="1:10" hidden="1">
      <c r="A1812" s="183" t="s">
        <v>2123</v>
      </c>
      <c r="B1812" s="183" t="s">
        <v>351</v>
      </c>
      <c r="C1812" s="183" t="s">
        <v>4786</v>
      </c>
      <c r="D1812" s="183">
        <v>11</v>
      </c>
      <c r="E1812" s="104"/>
      <c r="F1812" s="104"/>
      <c r="G1812" s="89">
        <v>43313</v>
      </c>
      <c r="H1812" s="80"/>
      <c r="I1812" s="80"/>
      <c r="J1812" s="129" t="s">
        <v>4902</v>
      </c>
    </row>
    <row r="1813" spans="1:10" hidden="1">
      <c r="A1813" s="183" t="s">
        <v>2124</v>
      </c>
      <c r="B1813" s="183" t="s">
        <v>369</v>
      </c>
      <c r="C1813" s="183" t="s">
        <v>4789</v>
      </c>
      <c r="D1813" s="183">
        <v>11</v>
      </c>
      <c r="E1813" s="104"/>
      <c r="F1813" s="104"/>
      <c r="G1813" s="89">
        <v>43313</v>
      </c>
      <c r="H1813" s="80"/>
      <c r="I1813" s="80"/>
      <c r="J1813" s="129" t="s">
        <v>4888</v>
      </c>
    </row>
    <row r="1814" spans="1:10" hidden="1">
      <c r="A1814" s="183" t="s">
        <v>2125</v>
      </c>
      <c r="B1814" s="183" t="s">
        <v>351</v>
      </c>
      <c r="C1814" s="183" t="s">
        <v>4786</v>
      </c>
      <c r="D1814" s="183">
        <v>11</v>
      </c>
      <c r="E1814" s="104"/>
      <c r="F1814" s="104"/>
      <c r="G1814" s="89">
        <v>43313</v>
      </c>
      <c r="H1814" s="80"/>
      <c r="I1814" s="80"/>
      <c r="J1814" s="129" t="s">
        <v>4902</v>
      </c>
    </row>
    <row r="1815" spans="1:10" hidden="1">
      <c r="A1815" s="183" t="s">
        <v>2126</v>
      </c>
      <c r="B1815" s="183" t="s">
        <v>351</v>
      </c>
      <c r="C1815" s="183" t="s">
        <v>4786</v>
      </c>
      <c r="D1815" s="183">
        <v>11</v>
      </c>
      <c r="E1815" s="104"/>
      <c r="F1815" s="104"/>
      <c r="G1815" s="89">
        <v>43313</v>
      </c>
      <c r="H1815" s="80"/>
      <c r="I1815" s="80"/>
      <c r="J1815" s="129" t="s">
        <v>4902</v>
      </c>
    </row>
    <row r="1816" spans="1:10" hidden="1">
      <c r="A1816" s="183" t="s">
        <v>2127</v>
      </c>
      <c r="B1816" s="183" t="s">
        <v>351</v>
      </c>
      <c r="C1816" s="183" t="s">
        <v>4786</v>
      </c>
      <c r="D1816" s="183">
        <v>11</v>
      </c>
      <c r="E1816" s="104"/>
      <c r="F1816" s="104"/>
      <c r="G1816" s="89">
        <v>43313</v>
      </c>
      <c r="H1816" s="80"/>
      <c r="I1816" s="80"/>
      <c r="J1816" s="129" t="s">
        <v>4902</v>
      </c>
    </row>
    <row r="1817" spans="1:10" hidden="1">
      <c r="A1817" s="183" t="s">
        <v>2128</v>
      </c>
      <c r="B1817" s="183" t="s">
        <v>351</v>
      </c>
      <c r="C1817" s="183" t="s">
        <v>4786</v>
      </c>
      <c r="D1817" s="183">
        <v>11</v>
      </c>
      <c r="E1817" s="104"/>
      <c r="F1817" s="104"/>
      <c r="G1817" s="89">
        <v>43313</v>
      </c>
      <c r="H1817" s="80"/>
      <c r="I1817" s="80"/>
      <c r="J1817" s="129" t="s">
        <v>4902</v>
      </c>
    </row>
    <row r="1818" spans="1:10" hidden="1">
      <c r="A1818" s="183" t="s">
        <v>2129</v>
      </c>
      <c r="B1818" s="183" t="s">
        <v>351</v>
      </c>
      <c r="C1818" s="183" t="s">
        <v>4786</v>
      </c>
      <c r="D1818" s="183">
        <v>11</v>
      </c>
      <c r="E1818" s="104"/>
      <c r="F1818" s="104"/>
      <c r="G1818" s="89">
        <v>43313</v>
      </c>
      <c r="H1818" s="80"/>
      <c r="I1818" s="80"/>
      <c r="J1818" s="129" t="s">
        <v>4902</v>
      </c>
    </row>
    <row r="1819" spans="1:10" hidden="1">
      <c r="A1819" s="183" t="s">
        <v>2130</v>
      </c>
      <c r="B1819" s="183" t="s">
        <v>351</v>
      </c>
      <c r="C1819" s="183" t="s">
        <v>4786</v>
      </c>
      <c r="D1819" s="183">
        <v>11</v>
      </c>
      <c r="E1819" s="104"/>
      <c r="F1819" s="104"/>
      <c r="G1819" s="89">
        <v>43313</v>
      </c>
      <c r="H1819" s="80"/>
      <c r="I1819" s="80"/>
      <c r="J1819" s="129" t="s">
        <v>4902</v>
      </c>
    </row>
    <row r="1820" spans="1:10" hidden="1">
      <c r="A1820" s="183" t="s">
        <v>2131</v>
      </c>
      <c r="B1820" s="183" t="s">
        <v>351</v>
      </c>
      <c r="C1820" s="183" t="s">
        <v>4786</v>
      </c>
      <c r="D1820" s="183">
        <v>11</v>
      </c>
      <c r="E1820" s="104"/>
      <c r="F1820" s="104"/>
      <c r="G1820" s="89">
        <v>43313</v>
      </c>
      <c r="H1820" s="80"/>
      <c r="I1820" s="80"/>
      <c r="J1820" s="129" t="s">
        <v>4902</v>
      </c>
    </row>
    <row r="1821" spans="1:10" hidden="1">
      <c r="A1821" s="183" t="s">
        <v>2132</v>
      </c>
      <c r="B1821" s="183" t="s">
        <v>351</v>
      </c>
      <c r="C1821" s="183" t="s">
        <v>4786</v>
      </c>
      <c r="D1821" s="183">
        <v>11</v>
      </c>
      <c r="E1821" s="104"/>
      <c r="F1821" s="104"/>
      <c r="G1821" s="89">
        <v>43313</v>
      </c>
      <c r="H1821" s="80"/>
      <c r="I1821" s="80"/>
      <c r="J1821" s="129" t="s">
        <v>4902</v>
      </c>
    </row>
    <row r="1822" spans="1:10" hidden="1">
      <c r="A1822" s="183" t="s">
        <v>2133</v>
      </c>
      <c r="B1822" s="183" t="s">
        <v>351</v>
      </c>
      <c r="C1822" s="183" t="s">
        <v>4786</v>
      </c>
      <c r="D1822" s="183">
        <v>11</v>
      </c>
      <c r="E1822" s="104"/>
      <c r="F1822" s="104"/>
      <c r="G1822" s="89">
        <v>43313</v>
      </c>
      <c r="H1822" s="80"/>
      <c r="I1822" s="80"/>
      <c r="J1822" s="129" t="s">
        <v>4902</v>
      </c>
    </row>
    <row r="1823" spans="1:10" hidden="1">
      <c r="A1823" s="183" t="s">
        <v>2134</v>
      </c>
      <c r="B1823" s="183" t="s">
        <v>351</v>
      </c>
      <c r="C1823" s="183" t="s">
        <v>4788</v>
      </c>
      <c r="D1823" s="183">
        <v>11</v>
      </c>
      <c r="E1823" s="104"/>
      <c r="F1823" s="104"/>
      <c r="G1823" s="89">
        <v>43313</v>
      </c>
      <c r="H1823" s="80"/>
      <c r="I1823" s="80"/>
      <c r="J1823" s="129" t="s">
        <v>4900</v>
      </c>
    </row>
    <row r="1824" spans="1:10" hidden="1">
      <c r="A1824" s="183" t="s">
        <v>2135</v>
      </c>
      <c r="B1824" s="183" t="s">
        <v>351</v>
      </c>
      <c r="C1824" s="183" t="s">
        <v>4788</v>
      </c>
      <c r="D1824" s="183">
        <v>11</v>
      </c>
      <c r="E1824" s="104"/>
      <c r="F1824" s="104"/>
      <c r="G1824" s="89">
        <v>43313</v>
      </c>
      <c r="H1824" s="80"/>
      <c r="I1824" s="80"/>
      <c r="J1824" s="129" t="s">
        <v>4900</v>
      </c>
    </row>
    <row r="1825" spans="1:10" hidden="1">
      <c r="A1825" s="183" t="s">
        <v>2136</v>
      </c>
      <c r="B1825" s="183" t="s">
        <v>4278</v>
      </c>
      <c r="C1825" s="183" t="s">
        <v>4786</v>
      </c>
      <c r="D1825" s="183">
        <v>11</v>
      </c>
      <c r="E1825" s="104"/>
      <c r="F1825" s="104"/>
      <c r="G1825" s="89">
        <v>43313</v>
      </c>
      <c r="H1825" s="80"/>
      <c r="I1825" s="80"/>
      <c r="J1825" s="129" t="s">
        <v>4902</v>
      </c>
    </row>
    <row r="1826" spans="1:10" hidden="1">
      <c r="A1826" s="183" t="s">
        <v>2137</v>
      </c>
      <c r="B1826" s="183" t="s">
        <v>351</v>
      </c>
      <c r="C1826" s="183" t="s">
        <v>4788</v>
      </c>
      <c r="D1826" s="183">
        <v>11</v>
      </c>
      <c r="E1826" s="104"/>
      <c r="F1826" s="104"/>
      <c r="G1826" s="89">
        <v>43313</v>
      </c>
      <c r="H1826" s="80"/>
      <c r="I1826" s="80"/>
      <c r="J1826" s="129" t="s">
        <v>4900</v>
      </c>
    </row>
    <row r="1827" spans="1:10" hidden="1">
      <c r="A1827" s="183" t="s">
        <v>2138</v>
      </c>
      <c r="B1827" s="183" t="s">
        <v>351</v>
      </c>
      <c r="C1827" s="183" t="s">
        <v>4788</v>
      </c>
      <c r="D1827" s="183">
        <v>11</v>
      </c>
      <c r="E1827" s="104"/>
      <c r="F1827" s="104"/>
      <c r="G1827" s="89">
        <v>43313</v>
      </c>
      <c r="H1827" s="80"/>
      <c r="I1827" s="80"/>
      <c r="J1827" s="129" t="s">
        <v>4900</v>
      </c>
    </row>
    <row r="1828" spans="1:10" hidden="1">
      <c r="A1828" s="183" t="s">
        <v>2139</v>
      </c>
      <c r="B1828" s="183" t="s">
        <v>351</v>
      </c>
      <c r="C1828" s="183" t="s">
        <v>4786</v>
      </c>
      <c r="D1828" s="183">
        <v>11</v>
      </c>
      <c r="E1828" s="104"/>
      <c r="F1828" s="104"/>
      <c r="G1828" s="89">
        <v>43313</v>
      </c>
      <c r="H1828" s="80"/>
      <c r="I1828" s="80"/>
      <c r="J1828" s="129" t="s">
        <v>4902</v>
      </c>
    </row>
    <row r="1829" spans="1:10" hidden="1">
      <c r="A1829" s="183" t="s">
        <v>2140</v>
      </c>
      <c r="B1829" s="183" t="s">
        <v>351</v>
      </c>
      <c r="C1829" s="183" t="s">
        <v>4788</v>
      </c>
      <c r="D1829" s="183">
        <v>11</v>
      </c>
      <c r="E1829" s="104"/>
      <c r="F1829" s="104"/>
      <c r="G1829" s="89">
        <v>43313</v>
      </c>
      <c r="H1829" s="80"/>
      <c r="I1829" s="80"/>
      <c r="J1829" s="129" t="s">
        <v>4900</v>
      </c>
    </row>
    <row r="1830" spans="1:10" hidden="1">
      <c r="A1830" s="183" t="s">
        <v>2141</v>
      </c>
      <c r="B1830" s="183" t="s">
        <v>351</v>
      </c>
      <c r="C1830" s="183" t="s">
        <v>4788</v>
      </c>
      <c r="D1830" s="183">
        <v>11</v>
      </c>
      <c r="E1830" s="104"/>
      <c r="F1830" s="104"/>
      <c r="G1830" s="89">
        <v>43313</v>
      </c>
      <c r="H1830" s="80"/>
      <c r="I1830" s="80"/>
      <c r="J1830" s="129" t="s">
        <v>4900</v>
      </c>
    </row>
    <row r="1831" spans="1:10" hidden="1">
      <c r="A1831" s="183" t="s">
        <v>2142</v>
      </c>
      <c r="B1831" s="183" t="s">
        <v>351</v>
      </c>
      <c r="C1831" s="183" t="s">
        <v>4788</v>
      </c>
      <c r="D1831" s="183">
        <v>11</v>
      </c>
      <c r="E1831" s="104"/>
      <c r="F1831" s="104"/>
      <c r="G1831" s="89">
        <v>43313</v>
      </c>
      <c r="H1831" s="80"/>
      <c r="I1831" s="80"/>
      <c r="J1831" s="129" t="s">
        <v>4900</v>
      </c>
    </row>
    <row r="1832" spans="1:10" hidden="1">
      <c r="A1832" s="183" t="s">
        <v>2143</v>
      </c>
      <c r="B1832" s="183" t="s">
        <v>351</v>
      </c>
      <c r="C1832" s="183" t="s">
        <v>4788</v>
      </c>
      <c r="D1832" s="183">
        <v>11</v>
      </c>
      <c r="E1832" s="104"/>
      <c r="F1832" s="104"/>
      <c r="G1832" s="89">
        <v>43313</v>
      </c>
      <c r="H1832" s="80"/>
      <c r="I1832" s="80"/>
      <c r="J1832" s="129" t="s">
        <v>4900</v>
      </c>
    </row>
    <row r="1833" spans="1:10" hidden="1">
      <c r="A1833" s="183" t="s">
        <v>2144</v>
      </c>
      <c r="B1833" s="183" t="s">
        <v>351</v>
      </c>
      <c r="C1833" s="183" t="s">
        <v>4788</v>
      </c>
      <c r="D1833" s="183">
        <v>11</v>
      </c>
      <c r="E1833" s="104"/>
      <c r="F1833" s="104"/>
      <c r="G1833" s="89">
        <v>43313</v>
      </c>
      <c r="H1833" s="80"/>
      <c r="I1833" s="80"/>
      <c r="J1833" s="129" t="s">
        <v>4900</v>
      </c>
    </row>
    <row r="1834" spans="1:10" hidden="1">
      <c r="A1834" s="183" t="s">
        <v>2145</v>
      </c>
      <c r="B1834" s="183" t="s">
        <v>351</v>
      </c>
      <c r="C1834" s="183" t="s">
        <v>4788</v>
      </c>
      <c r="D1834" s="183">
        <v>11</v>
      </c>
      <c r="E1834" s="104"/>
      <c r="F1834" s="104"/>
      <c r="G1834" s="89">
        <v>43313</v>
      </c>
      <c r="H1834" s="80"/>
      <c r="I1834" s="80"/>
      <c r="J1834" s="129" t="s">
        <v>4900</v>
      </c>
    </row>
    <row r="1835" spans="1:10" hidden="1">
      <c r="A1835" s="183" t="s">
        <v>2146</v>
      </c>
      <c r="B1835" s="183" t="s">
        <v>351</v>
      </c>
      <c r="C1835" s="183" t="s">
        <v>4788</v>
      </c>
      <c r="D1835" s="183">
        <v>11</v>
      </c>
      <c r="E1835" s="104"/>
      <c r="F1835" s="104"/>
      <c r="G1835" s="89">
        <v>43313</v>
      </c>
      <c r="H1835" s="80"/>
      <c r="I1835" s="80"/>
      <c r="J1835" s="129" t="s">
        <v>4900</v>
      </c>
    </row>
    <row r="1836" spans="1:10" hidden="1">
      <c r="A1836" s="183" t="s">
        <v>2147</v>
      </c>
      <c r="B1836" s="183" t="s">
        <v>351</v>
      </c>
      <c r="C1836" s="183" t="s">
        <v>4788</v>
      </c>
      <c r="D1836" s="183">
        <v>11</v>
      </c>
      <c r="E1836" s="104"/>
      <c r="F1836" s="104"/>
      <c r="G1836" s="89">
        <v>43313</v>
      </c>
      <c r="H1836" s="80"/>
      <c r="I1836" s="80"/>
      <c r="J1836" s="129" t="s">
        <v>4900</v>
      </c>
    </row>
    <row r="1837" spans="1:10" hidden="1">
      <c r="A1837" s="183" t="s">
        <v>2148</v>
      </c>
      <c r="B1837" s="183" t="s">
        <v>351</v>
      </c>
      <c r="C1837" s="183" t="s">
        <v>4788</v>
      </c>
      <c r="D1837" s="183">
        <v>11</v>
      </c>
      <c r="E1837" s="104"/>
      <c r="F1837" s="104"/>
      <c r="G1837" s="89">
        <v>43313</v>
      </c>
      <c r="H1837" s="80"/>
      <c r="I1837" s="80"/>
      <c r="J1837" s="129" t="s">
        <v>4900</v>
      </c>
    </row>
    <row r="1838" spans="1:10" hidden="1">
      <c r="A1838" s="183" t="s">
        <v>2149</v>
      </c>
      <c r="B1838" s="183" t="s">
        <v>351</v>
      </c>
      <c r="C1838" s="183" t="s">
        <v>4788</v>
      </c>
      <c r="D1838" s="183">
        <v>11</v>
      </c>
      <c r="E1838" s="104"/>
      <c r="F1838" s="104"/>
      <c r="G1838" s="89">
        <v>43313</v>
      </c>
      <c r="H1838" s="80"/>
      <c r="I1838" s="80"/>
      <c r="J1838" s="129" t="s">
        <v>4900</v>
      </c>
    </row>
    <row r="1839" spans="1:10" hidden="1">
      <c r="A1839" s="183" t="s">
        <v>2150</v>
      </c>
      <c r="B1839" s="183" t="s">
        <v>351</v>
      </c>
      <c r="C1839" s="183" t="s">
        <v>4788</v>
      </c>
      <c r="D1839" s="183">
        <v>11</v>
      </c>
      <c r="E1839" s="104"/>
      <c r="F1839" s="104"/>
      <c r="G1839" s="89">
        <v>43313</v>
      </c>
      <c r="H1839" s="80"/>
      <c r="I1839" s="80"/>
      <c r="J1839" s="129" t="s">
        <v>4900</v>
      </c>
    </row>
    <row r="1840" spans="1:10" hidden="1">
      <c r="A1840" s="183" t="s">
        <v>2151</v>
      </c>
      <c r="B1840" s="183" t="s">
        <v>351</v>
      </c>
      <c r="C1840" s="183" t="s">
        <v>4788</v>
      </c>
      <c r="D1840" s="183">
        <v>11</v>
      </c>
      <c r="E1840" s="104"/>
      <c r="F1840" s="104"/>
      <c r="G1840" s="89">
        <v>43313</v>
      </c>
      <c r="H1840" s="80"/>
      <c r="I1840" s="80"/>
      <c r="J1840" s="129" t="s">
        <v>4900</v>
      </c>
    </row>
    <row r="1841" spans="1:10" hidden="1">
      <c r="A1841" s="183" t="s">
        <v>2152</v>
      </c>
      <c r="B1841" s="183" t="s">
        <v>351</v>
      </c>
      <c r="C1841" s="183" t="s">
        <v>4788</v>
      </c>
      <c r="D1841" s="183">
        <v>11</v>
      </c>
      <c r="E1841" s="104"/>
      <c r="F1841" s="104"/>
      <c r="G1841" s="89">
        <v>43313</v>
      </c>
      <c r="H1841" s="80"/>
      <c r="I1841" s="80"/>
      <c r="J1841" s="129" t="s">
        <v>4900</v>
      </c>
    </row>
    <row r="1842" spans="1:10" hidden="1">
      <c r="A1842" s="183" t="s">
        <v>2153</v>
      </c>
      <c r="B1842" s="183" t="s">
        <v>351</v>
      </c>
      <c r="C1842" s="183" t="s">
        <v>4788</v>
      </c>
      <c r="D1842" s="183">
        <v>11</v>
      </c>
      <c r="E1842" s="104"/>
      <c r="F1842" s="104"/>
      <c r="G1842" s="89">
        <v>43313</v>
      </c>
      <c r="H1842" s="80"/>
      <c r="I1842" s="80"/>
      <c r="J1842" s="129" t="s">
        <v>4900</v>
      </c>
    </row>
    <row r="1843" spans="1:10" hidden="1">
      <c r="A1843" s="183" t="s">
        <v>2154</v>
      </c>
      <c r="B1843" s="183" t="s">
        <v>351</v>
      </c>
      <c r="C1843" s="183" t="s">
        <v>4788</v>
      </c>
      <c r="D1843" s="183">
        <v>11</v>
      </c>
      <c r="E1843" s="104"/>
      <c r="F1843" s="104"/>
      <c r="G1843" s="89">
        <v>43313</v>
      </c>
      <c r="H1843" s="80"/>
      <c r="I1843" s="80"/>
      <c r="J1843" s="129" t="s">
        <v>4900</v>
      </c>
    </row>
    <row r="1844" spans="1:10" hidden="1">
      <c r="A1844" s="183" t="s">
        <v>2155</v>
      </c>
      <c r="B1844" s="183" t="s">
        <v>351</v>
      </c>
      <c r="C1844" s="183" t="s">
        <v>4788</v>
      </c>
      <c r="D1844" s="183">
        <v>11</v>
      </c>
      <c r="E1844" s="104"/>
      <c r="F1844" s="104"/>
      <c r="G1844" s="89">
        <v>43313</v>
      </c>
      <c r="H1844" s="80"/>
      <c r="I1844" s="80"/>
      <c r="J1844" s="129" t="s">
        <v>4900</v>
      </c>
    </row>
    <row r="1845" spans="1:10" hidden="1">
      <c r="A1845" s="183" t="s">
        <v>2156</v>
      </c>
      <c r="B1845" s="183" t="s">
        <v>351</v>
      </c>
      <c r="C1845" s="183" t="s">
        <v>4788</v>
      </c>
      <c r="D1845" s="183">
        <v>11</v>
      </c>
      <c r="E1845" s="104"/>
      <c r="F1845" s="104"/>
      <c r="G1845" s="89">
        <v>43313</v>
      </c>
      <c r="H1845" s="80"/>
      <c r="I1845" s="80"/>
      <c r="J1845" s="129" t="s">
        <v>4900</v>
      </c>
    </row>
    <row r="1846" spans="1:10" hidden="1">
      <c r="A1846" s="183" t="s">
        <v>2157</v>
      </c>
      <c r="B1846" s="183" t="s">
        <v>351</v>
      </c>
      <c r="C1846" s="183" t="s">
        <v>4788</v>
      </c>
      <c r="D1846" s="183">
        <v>11</v>
      </c>
      <c r="E1846" s="104"/>
      <c r="F1846" s="104"/>
      <c r="G1846" s="89">
        <v>43313</v>
      </c>
      <c r="H1846" s="80"/>
      <c r="I1846" s="80"/>
      <c r="J1846" s="129" t="s">
        <v>4900</v>
      </c>
    </row>
    <row r="1847" spans="1:10" hidden="1">
      <c r="A1847" s="183" t="s">
        <v>2158</v>
      </c>
      <c r="B1847" s="183" t="s">
        <v>351</v>
      </c>
      <c r="C1847" s="183" t="s">
        <v>4788</v>
      </c>
      <c r="D1847" s="183">
        <v>11</v>
      </c>
      <c r="E1847" s="104"/>
      <c r="F1847" s="104"/>
      <c r="G1847" s="89">
        <v>43313</v>
      </c>
      <c r="H1847" s="80"/>
      <c r="I1847" s="80"/>
      <c r="J1847" s="129" t="s">
        <v>4900</v>
      </c>
    </row>
    <row r="1848" spans="1:10" hidden="1">
      <c r="A1848" s="183" t="s">
        <v>2159</v>
      </c>
      <c r="B1848" s="183" t="s">
        <v>351</v>
      </c>
      <c r="C1848" s="183" t="s">
        <v>4788</v>
      </c>
      <c r="D1848" s="183">
        <v>11</v>
      </c>
      <c r="E1848" s="104"/>
      <c r="F1848" s="104"/>
      <c r="G1848" s="89">
        <v>43313</v>
      </c>
      <c r="H1848" s="80"/>
      <c r="I1848" s="80"/>
      <c r="J1848" s="129" t="s">
        <v>4900</v>
      </c>
    </row>
    <row r="1849" spans="1:10" hidden="1">
      <c r="A1849" s="183" t="s">
        <v>2160</v>
      </c>
      <c r="B1849" s="183" t="s">
        <v>351</v>
      </c>
      <c r="C1849" s="183" t="s">
        <v>4788</v>
      </c>
      <c r="D1849" s="183">
        <v>11</v>
      </c>
      <c r="E1849" s="104"/>
      <c r="F1849" s="104"/>
      <c r="G1849" s="89">
        <v>43313</v>
      </c>
      <c r="H1849" s="80"/>
      <c r="I1849" s="80"/>
      <c r="J1849" s="129" t="s">
        <v>4900</v>
      </c>
    </row>
    <row r="1850" spans="1:10" hidden="1">
      <c r="A1850" s="183" t="s">
        <v>2161</v>
      </c>
      <c r="B1850" s="183" t="s">
        <v>351</v>
      </c>
      <c r="C1850" s="183" t="s">
        <v>4788</v>
      </c>
      <c r="D1850" s="183">
        <v>11</v>
      </c>
      <c r="E1850" s="104"/>
      <c r="F1850" s="104"/>
      <c r="G1850" s="89">
        <v>43313</v>
      </c>
      <c r="H1850" s="80"/>
      <c r="I1850" s="80"/>
      <c r="J1850" s="129" t="s">
        <v>4900</v>
      </c>
    </row>
    <row r="1851" spans="1:10" hidden="1">
      <c r="A1851" s="183" t="s">
        <v>2162</v>
      </c>
      <c r="B1851" s="183" t="s">
        <v>351</v>
      </c>
      <c r="C1851" s="183" t="s">
        <v>4788</v>
      </c>
      <c r="D1851" s="183">
        <v>11</v>
      </c>
      <c r="E1851" s="104"/>
      <c r="F1851" s="104"/>
      <c r="G1851" s="89">
        <v>43313</v>
      </c>
      <c r="H1851" s="80"/>
      <c r="I1851" s="80"/>
      <c r="J1851" s="129" t="s">
        <v>4900</v>
      </c>
    </row>
    <row r="1852" spans="1:10" hidden="1">
      <c r="A1852" s="183" t="s">
        <v>2163</v>
      </c>
      <c r="B1852" s="183" t="s">
        <v>351</v>
      </c>
      <c r="C1852" s="183" t="s">
        <v>4788</v>
      </c>
      <c r="D1852" s="183">
        <v>11</v>
      </c>
      <c r="E1852" s="104"/>
      <c r="F1852" s="104"/>
      <c r="G1852" s="89">
        <v>43313</v>
      </c>
      <c r="H1852" s="80"/>
      <c r="I1852" s="80"/>
      <c r="J1852" s="129" t="s">
        <v>4900</v>
      </c>
    </row>
    <row r="1853" spans="1:10" hidden="1">
      <c r="A1853" s="183" t="s">
        <v>2164</v>
      </c>
      <c r="B1853" s="183" t="s">
        <v>351</v>
      </c>
      <c r="C1853" s="183" t="s">
        <v>4788</v>
      </c>
      <c r="D1853" s="183">
        <v>11</v>
      </c>
      <c r="E1853" s="104"/>
      <c r="F1853" s="104"/>
      <c r="G1853" s="89">
        <v>43313</v>
      </c>
      <c r="H1853" s="80"/>
      <c r="I1853" s="80"/>
      <c r="J1853" s="129" t="s">
        <v>4900</v>
      </c>
    </row>
    <row r="1854" spans="1:10" hidden="1">
      <c r="A1854" s="183" t="s">
        <v>2165</v>
      </c>
      <c r="B1854" s="183" t="s">
        <v>351</v>
      </c>
      <c r="C1854" s="183" t="s">
        <v>4788</v>
      </c>
      <c r="D1854" s="183">
        <v>11</v>
      </c>
      <c r="E1854" s="104"/>
      <c r="F1854" s="104"/>
      <c r="G1854" s="89">
        <v>43313</v>
      </c>
      <c r="H1854" s="80"/>
      <c r="I1854" s="80"/>
      <c r="J1854" s="129" t="s">
        <v>4900</v>
      </c>
    </row>
    <row r="1855" spans="1:10" hidden="1">
      <c r="A1855" s="183" t="s">
        <v>2166</v>
      </c>
      <c r="B1855" s="183" t="s">
        <v>351</v>
      </c>
      <c r="C1855" s="183" t="s">
        <v>4788</v>
      </c>
      <c r="D1855" s="183">
        <v>11</v>
      </c>
      <c r="E1855" s="104"/>
      <c r="F1855" s="104"/>
      <c r="G1855" s="89">
        <v>43313</v>
      </c>
      <c r="H1855" s="80"/>
      <c r="I1855" s="80"/>
      <c r="J1855" s="129" t="s">
        <v>4900</v>
      </c>
    </row>
    <row r="1856" spans="1:10" hidden="1">
      <c r="A1856" s="183" t="s">
        <v>2167</v>
      </c>
      <c r="B1856" s="183" t="s">
        <v>351</v>
      </c>
      <c r="C1856" s="183" t="s">
        <v>4788</v>
      </c>
      <c r="D1856" s="183">
        <v>11</v>
      </c>
      <c r="E1856" s="104"/>
      <c r="F1856" s="104"/>
      <c r="G1856" s="89">
        <v>43313</v>
      </c>
      <c r="H1856" s="80"/>
      <c r="I1856" s="80"/>
      <c r="J1856" s="129" t="s">
        <v>4900</v>
      </c>
    </row>
    <row r="1857" spans="1:10" hidden="1">
      <c r="A1857" s="183" t="s">
        <v>2168</v>
      </c>
      <c r="B1857" s="183" t="s">
        <v>351</v>
      </c>
      <c r="C1857" s="183" t="s">
        <v>4789</v>
      </c>
      <c r="D1857" s="183">
        <v>11</v>
      </c>
      <c r="E1857" s="104"/>
      <c r="F1857" s="104"/>
      <c r="G1857" s="89">
        <v>43313</v>
      </c>
      <c r="H1857" s="80"/>
      <c r="I1857" s="80"/>
      <c r="J1857" s="129" t="s">
        <v>4888</v>
      </c>
    </row>
    <row r="1858" spans="1:10" hidden="1">
      <c r="A1858" s="183" t="s">
        <v>2169</v>
      </c>
      <c r="B1858" s="183" t="s">
        <v>351</v>
      </c>
      <c r="C1858" s="183" t="s">
        <v>4789</v>
      </c>
      <c r="D1858" s="183">
        <v>11</v>
      </c>
      <c r="E1858" s="104"/>
      <c r="F1858" s="104"/>
      <c r="G1858" s="89">
        <v>43313</v>
      </c>
      <c r="H1858" s="80"/>
      <c r="I1858" s="80"/>
      <c r="J1858" s="129" t="s">
        <v>4888</v>
      </c>
    </row>
    <row r="1859" spans="1:10" hidden="1">
      <c r="A1859" s="183" t="s">
        <v>2170</v>
      </c>
      <c r="B1859" s="183" t="s">
        <v>351</v>
      </c>
      <c r="C1859" s="183" t="s">
        <v>4789</v>
      </c>
      <c r="D1859" s="183">
        <v>11</v>
      </c>
      <c r="E1859" s="104"/>
      <c r="F1859" s="104"/>
      <c r="G1859" s="89">
        <v>43313</v>
      </c>
      <c r="H1859" s="80"/>
      <c r="I1859" s="80"/>
      <c r="J1859" s="129" t="s">
        <v>4888</v>
      </c>
    </row>
    <row r="1860" spans="1:10" hidden="1">
      <c r="A1860" s="183" t="s">
        <v>2171</v>
      </c>
      <c r="B1860" s="183" t="s">
        <v>351</v>
      </c>
      <c r="C1860" s="183" t="s">
        <v>4789</v>
      </c>
      <c r="D1860" s="183">
        <v>11</v>
      </c>
      <c r="E1860" s="104"/>
      <c r="F1860" s="104"/>
      <c r="G1860" s="89">
        <v>43313</v>
      </c>
      <c r="H1860" s="80"/>
      <c r="I1860" s="80"/>
      <c r="J1860" s="129" t="s">
        <v>4888</v>
      </c>
    </row>
    <row r="1861" spans="1:10" hidden="1">
      <c r="A1861" s="183" t="s">
        <v>2172</v>
      </c>
      <c r="B1861" s="183" t="s">
        <v>351</v>
      </c>
      <c r="C1861" s="183" t="s">
        <v>4789</v>
      </c>
      <c r="D1861" s="183">
        <v>11</v>
      </c>
      <c r="E1861" s="104"/>
      <c r="F1861" s="104"/>
      <c r="G1861" s="89">
        <v>43313</v>
      </c>
      <c r="H1861" s="80"/>
      <c r="I1861" s="80"/>
      <c r="J1861" s="129" t="s">
        <v>4888</v>
      </c>
    </row>
    <row r="1862" spans="1:10" hidden="1">
      <c r="A1862" s="183" t="s">
        <v>2173</v>
      </c>
      <c r="B1862" s="183" t="s">
        <v>351</v>
      </c>
      <c r="C1862" s="183" t="s">
        <v>4789</v>
      </c>
      <c r="D1862" s="183">
        <v>11</v>
      </c>
      <c r="E1862" s="104"/>
      <c r="F1862" s="104"/>
      <c r="G1862" s="89">
        <v>43313</v>
      </c>
      <c r="H1862" s="80"/>
      <c r="I1862" s="80"/>
      <c r="J1862" s="129" t="s">
        <v>4888</v>
      </c>
    </row>
    <row r="1863" spans="1:10" hidden="1">
      <c r="A1863" s="183" t="s">
        <v>2174</v>
      </c>
      <c r="B1863" s="183" t="s">
        <v>351</v>
      </c>
      <c r="C1863" s="183" t="s">
        <v>4789</v>
      </c>
      <c r="D1863" s="183">
        <v>11</v>
      </c>
      <c r="E1863" s="104"/>
      <c r="F1863" s="104"/>
      <c r="G1863" s="89">
        <v>43313</v>
      </c>
      <c r="H1863" s="80"/>
      <c r="I1863" s="80"/>
      <c r="J1863" s="129" t="s">
        <v>4888</v>
      </c>
    </row>
    <row r="1864" spans="1:10" hidden="1">
      <c r="A1864" s="183" t="s">
        <v>2175</v>
      </c>
      <c r="B1864" s="183" t="s">
        <v>351</v>
      </c>
      <c r="C1864" s="183" t="s">
        <v>4789</v>
      </c>
      <c r="D1864" s="183">
        <v>11</v>
      </c>
      <c r="E1864" s="104"/>
      <c r="F1864" s="104"/>
      <c r="G1864" s="89">
        <v>43313</v>
      </c>
      <c r="H1864" s="80"/>
      <c r="I1864" s="80"/>
      <c r="J1864" s="129" t="s">
        <v>4888</v>
      </c>
    </row>
    <row r="1865" spans="1:10" hidden="1">
      <c r="A1865" s="183" t="s">
        <v>2176</v>
      </c>
      <c r="B1865" s="183" t="s">
        <v>351</v>
      </c>
      <c r="C1865" s="183" t="s">
        <v>4789</v>
      </c>
      <c r="D1865" s="183">
        <v>11</v>
      </c>
      <c r="E1865" s="104"/>
      <c r="F1865" s="104"/>
      <c r="G1865" s="89">
        <v>43313</v>
      </c>
      <c r="H1865" s="80"/>
      <c r="I1865" s="80"/>
      <c r="J1865" s="129" t="s">
        <v>4888</v>
      </c>
    </row>
    <row r="1866" spans="1:10" hidden="1">
      <c r="A1866" s="183" t="s">
        <v>2177</v>
      </c>
      <c r="B1866" s="183" t="s">
        <v>351</v>
      </c>
      <c r="C1866" s="183" t="s">
        <v>4789</v>
      </c>
      <c r="D1866" s="183">
        <v>11</v>
      </c>
      <c r="E1866" s="104"/>
      <c r="F1866" s="104"/>
      <c r="G1866" s="89">
        <v>43313</v>
      </c>
      <c r="H1866" s="80"/>
      <c r="I1866" s="80"/>
      <c r="J1866" s="129" t="s">
        <v>4888</v>
      </c>
    </row>
    <row r="1867" spans="1:10" hidden="1">
      <c r="A1867" s="183" t="s">
        <v>2178</v>
      </c>
      <c r="B1867" s="183" t="s">
        <v>351</v>
      </c>
      <c r="C1867" s="183" t="s">
        <v>4788</v>
      </c>
      <c r="D1867" s="183">
        <v>11</v>
      </c>
      <c r="E1867" s="104"/>
      <c r="F1867" s="104"/>
      <c r="G1867" s="89">
        <v>43313</v>
      </c>
      <c r="H1867" s="80"/>
      <c r="I1867" s="80"/>
      <c r="J1867" s="129" t="s">
        <v>4900</v>
      </c>
    </row>
    <row r="1868" spans="1:10" hidden="1">
      <c r="A1868" s="183" t="s">
        <v>2179</v>
      </c>
      <c r="B1868" s="183" t="s">
        <v>351</v>
      </c>
      <c r="C1868" s="183" t="s">
        <v>4786</v>
      </c>
      <c r="D1868" s="183">
        <v>11</v>
      </c>
      <c r="E1868" s="104"/>
      <c r="F1868" s="104"/>
      <c r="G1868" s="89">
        <v>43313</v>
      </c>
      <c r="H1868" s="80"/>
      <c r="I1868" s="80"/>
      <c r="J1868" s="129" t="s">
        <v>4902</v>
      </c>
    </row>
    <row r="1869" spans="1:10" hidden="1">
      <c r="A1869" s="183" t="s">
        <v>2180</v>
      </c>
      <c r="B1869" s="183" t="s">
        <v>351</v>
      </c>
      <c r="C1869" s="183" t="s">
        <v>4788</v>
      </c>
      <c r="D1869" s="183">
        <v>11</v>
      </c>
      <c r="E1869" s="104"/>
      <c r="F1869" s="104"/>
      <c r="G1869" s="89">
        <v>43313</v>
      </c>
      <c r="H1869" s="80"/>
      <c r="I1869" s="80"/>
      <c r="J1869" s="129" t="s">
        <v>4900</v>
      </c>
    </row>
    <row r="1870" spans="1:10" hidden="1">
      <c r="A1870" s="183" t="s">
        <v>2181</v>
      </c>
      <c r="B1870" s="183" t="s">
        <v>351</v>
      </c>
      <c r="C1870" s="183" t="s">
        <v>4789</v>
      </c>
      <c r="D1870" s="183">
        <v>11</v>
      </c>
      <c r="E1870" s="104"/>
      <c r="F1870" s="104"/>
      <c r="G1870" s="89">
        <v>43313</v>
      </c>
      <c r="H1870" s="80"/>
      <c r="I1870" s="80"/>
      <c r="J1870" s="129" t="s">
        <v>4888</v>
      </c>
    </row>
    <row r="1871" spans="1:10" hidden="1">
      <c r="A1871" s="183" t="s">
        <v>2182</v>
      </c>
      <c r="B1871" s="183" t="s">
        <v>351</v>
      </c>
      <c r="C1871" s="183" t="s">
        <v>4789</v>
      </c>
      <c r="D1871" s="183">
        <v>11</v>
      </c>
      <c r="E1871" s="104"/>
      <c r="F1871" s="104"/>
      <c r="G1871" s="89">
        <v>43313</v>
      </c>
      <c r="H1871" s="80"/>
      <c r="I1871" s="80"/>
      <c r="J1871" s="129" t="s">
        <v>4888</v>
      </c>
    </row>
    <row r="1872" spans="1:10" hidden="1">
      <c r="A1872" s="183" t="s">
        <v>2183</v>
      </c>
      <c r="B1872" s="183" t="s">
        <v>351</v>
      </c>
      <c r="C1872" s="183" t="s">
        <v>4789</v>
      </c>
      <c r="D1872" s="183">
        <v>11</v>
      </c>
      <c r="E1872" s="104"/>
      <c r="F1872" s="104"/>
      <c r="G1872" s="89">
        <v>43313</v>
      </c>
      <c r="H1872" s="80"/>
      <c r="I1872" s="80"/>
      <c r="J1872" s="129" t="s">
        <v>4888</v>
      </c>
    </row>
    <row r="1873" spans="1:10" hidden="1">
      <c r="A1873" s="183" t="s">
        <v>2184</v>
      </c>
      <c r="B1873" s="183" t="s">
        <v>351</v>
      </c>
      <c r="C1873" s="183" t="s">
        <v>4789</v>
      </c>
      <c r="D1873" s="183">
        <v>11</v>
      </c>
      <c r="E1873" s="104"/>
      <c r="F1873" s="104"/>
      <c r="G1873" s="89">
        <v>43313</v>
      </c>
      <c r="H1873" s="80"/>
      <c r="I1873" s="80"/>
      <c r="J1873" s="129" t="s">
        <v>4888</v>
      </c>
    </row>
    <row r="1874" spans="1:10" hidden="1">
      <c r="A1874" s="183" t="s">
        <v>2185</v>
      </c>
      <c r="B1874" s="183" t="s">
        <v>351</v>
      </c>
      <c r="C1874" s="183" t="s">
        <v>4789</v>
      </c>
      <c r="D1874" s="183">
        <v>11</v>
      </c>
      <c r="E1874" s="104"/>
      <c r="F1874" s="104"/>
      <c r="G1874" s="89">
        <v>43313</v>
      </c>
      <c r="H1874" s="80"/>
      <c r="I1874" s="80"/>
      <c r="J1874" s="129" t="s">
        <v>4888</v>
      </c>
    </row>
    <row r="1875" spans="1:10" hidden="1">
      <c r="A1875" s="183" t="s">
        <v>2186</v>
      </c>
      <c r="B1875" s="183" t="s">
        <v>351</v>
      </c>
      <c r="C1875" s="183" t="s">
        <v>4789</v>
      </c>
      <c r="D1875" s="183">
        <v>11</v>
      </c>
      <c r="E1875" s="104"/>
      <c r="F1875" s="104"/>
      <c r="G1875" s="89">
        <v>43313</v>
      </c>
      <c r="H1875" s="80"/>
      <c r="I1875" s="80"/>
      <c r="J1875" s="129" t="s">
        <v>4888</v>
      </c>
    </row>
    <row r="1876" spans="1:10" hidden="1">
      <c r="A1876" s="183" t="s">
        <v>2187</v>
      </c>
      <c r="B1876" s="183" t="s">
        <v>351</v>
      </c>
      <c r="C1876" s="183" t="s">
        <v>4789</v>
      </c>
      <c r="D1876" s="183">
        <v>11</v>
      </c>
      <c r="E1876" s="104"/>
      <c r="F1876" s="104"/>
      <c r="G1876" s="89">
        <v>43313</v>
      </c>
      <c r="H1876" s="80"/>
      <c r="I1876" s="80"/>
      <c r="J1876" s="129" t="s">
        <v>4888</v>
      </c>
    </row>
    <row r="1877" spans="1:10" hidden="1">
      <c r="A1877" s="183" t="s">
        <v>2188</v>
      </c>
      <c r="B1877" s="183" t="s">
        <v>351</v>
      </c>
      <c r="C1877" s="183" t="s">
        <v>4789</v>
      </c>
      <c r="D1877" s="183">
        <v>11</v>
      </c>
      <c r="E1877" s="104"/>
      <c r="F1877" s="104"/>
      <c r="G1877" s="89">
        <v>43313</v>
      </c>
      <c r="H1877" s="80"/>
      <c r="I1877" s="80"/>
      <c r="J1877" s="129" t="s">
        <v>4888</v>
      </c>
    </row>
    <row r="1878" spans="1:10" hidden="1">
      <c r="A1878" s="183" t="s">
        <v>2189</v>
      </c>
      <c r="B1878" s="183" t="s">
        <v>351</v>
      </c>
      <c r="C1878" s="183" t="s">
        <v>4789</v>
      </c>
      <c r="D1878" s="183">
        <v>11</v>
      </c>
      <c r="E1878" s="104"/>
      <c r="F1878" s="104"/>
      <c r="G1878" s="89">
        <v>43313</v>
      </c>
      <c r="H1878" s="80"/>
      <c r="I1878" s="80"/>
      <c r="J1878" s="129" t="s">
        <v>4888</v>
      </c>
    </row>
    <row r="1879" spans="1:10" hidden="1">
      <c r="A1879" s="183" t="s">
        <v>2190</v>
      </c>
      <c r="B1879" s="183" t="s">
        <v>351</v>
      </c>
      <c r="C1879" s="183" t="s">
        <v>4789</v>
      </c>
      <c r="D1879" s="183">
        <v>11</v>
      </c>
      <c r="E1879" s="104"/>
      <c r="F1879" s="104"/>
      <c r="G1879" s="89">
        <v>43313</v>
      </c>
      <c r="H1879" s="80"/>
      <c r="I1879" s="80"/>
      <c r="J1879" s="129" t="s">
        <v>4888</v>
      </c>
    </row>
    <row r="1880" spans="1:10" hidden="1">
      <c r="A1880" s="183" t="s">
        <v>2191</v>
      </c>
      <c r="B1880" s="183" t="s">
        <v>351</v>
      </c>
      <c r="C1880" s="183" t="s">
        <v>4789</v>
      </c>
      <c r="D1880" s="183">
        <v>11</v>
      </c>
      <c r="E1880" s="104"/>
      <c r="F1880" s="104"/>
      <c r="G1880" s="89">
        <v>43313</v>
      </c>
      <c r="H1880" s="80"/>
      <c r="I1880" s="80"/>
      <c r="J1880" s="129" t="s">
        <v>4888</v>
      </c>
    </row>
    <row r="1881" spans="1:10" hidden="1">
      <c r="A1881" s="183" t="s">
        <v>2192</v>
      </c>
      <c r="B1881" s="183" t="s">
        <v>351</v>
      </c>
      <c r="C1881" s="183" t="s">
        <v>4789</v>
      </c>
      <c r="D1881" s="183">
        <v>11</v>
      </c>
      <c r="E1881" s="104"/>
      <c r="F1881" s="104"/>
      <c r="G1881" s="89">
        <v>43313</v>
      </c>
      <c r="H1881" s="80"/>
      <c r="I1881" s="80"/>
      <c r="J1881" s="129" t="s">
        <v>4888</v>
      </c>
    </row>
    <row r="1882" spans="1:10" hidden="1">
      <c r="A1882" s="183" t="s">
        <v>2193</v>
      </c>
      <c r="B1882" s="183" t="s">
        <v>351</v>
      </c>
      <c r="C1882" s="183" t="s">
        <v>4789</v>
      </c>
      <c r="D1882" s="183">
        <v>11</v>
      </c>
      <c r="E1882" s="104"/>
      <c r="F1882" s="104"/>
      <c r="G1882" s="89">
        <v>43313</v>
      </c>
      <c r="H1882" s="80"/>
      <c r="I1882" s="80"/>
      <c r="J1882" s="129" t="s">
        <v>4888</v>
      </c>
    </row>
    <row r="1883" spans="1:10" hidden="1">
      <c r="A1883" s="183" t="s">
        <v>2194</v>
      </c>
      <c r="B1883" s="183" t="s">
        <v>351</v>
      </c>
      <c r="C1883" s="183" t="s">
        <v>4789</v>
      </c>
      <c r="D1883" s="183">
        <v>11</v>
      </c>
      <c r="E1883" s="104"/>
      <c r="F1883" s="104"/>
      <c r="G1883" s="89">
        <v>43313</v>
      </c>
      <c r="H1883" s="80"/>
      <c r="I1883" s="80"/>
      <c r="J1883" s="129" t="s">
        <v>4888</v>
      </c>
    </row>
    <row r="1884" spans="1:10" hidden="1">
      <c r="A1884" s="183" t="s">
        <v>2195</v>
      </c>
      <c r="B1884" s="183" t="s">
        <v>351</v>
      </c>
      <c r="C1884" s="183" t="s">
        <v>4789</v>
      </c>
      <c r="D1884" s="183">
        <v>11</v>
      </c>
      <c r="E1884" s="104"/>
      <c r="F1884" s="104"/>
      <c r="G1884" s="89">
        <v>43313</v>
      </c>
      <c r="H1884" s="80"/>
      <c r="I1884" s="80"/>
      <c r="J1884" s="129" t="s">
        <v>4888</v>
      </c>
    </row>
    <row r="1885" spans="1:10" hidden="1">
      <c r="A1885" s="183" t="s">
        <v>2196</v>
      </c>
      <c r="B1885" s="183" t="s">
        <v>351</v>
      </c>
      <c r="C1885" s="183" t="s">
        <v>4789</v>
      </c>
      <c r="D1885" s="183">
        <v>11</v>
      </c>
      <c r="E1885" s="104"/>
      <c r="F1885" s="104"/>
      <c r="G1885" s="89">
        <v>43313</v>
      </c>
      <c r="H1885" s="80"/>
      <c r="I1885" s="80"/>
      <c r="J1885" s="129" t="s">
        <v>4888</v>
      </c>
    </row>
    <row r="1886" spans="1:10" hidden="1">
      <c r="A1886" s="183" t="s">
        <v>2197</v>
      </c>
      <c r="B1886" s="183" t="s">
        <v>351</v>
      </c>
      <c r="C1886" s="183" t="s">
        <v>4789</v>
      </c>
      <c r="D1886" s="183">
        <v>11</v>
      </c>
      <c r="E1886" s="104"/>
      <c r="F1886" s="104"/>
      <c r="G1886" s="89">
        <v>43313</v>
      </c>
      <c r="H1886" s="80"/>
      <c r="I1886" s="80"/>
      <c r="J1886" s="129" t="s">
        <v>4888</v>
      </c>
    </row>
    <row r="1887" spans="1:10" hidden="1">
      <c r="A1887" s="183" t="s">
        <v>2198</v>
      </c>
      <c r="B1887" s="183" t="s">
        <v>351</v>
      </c>
      <c r="C1887" s="183" t="s">
        <v>4789</v>
      </c>
      <c r="D1887" s="183">
        <v>11</v>
      </c>
      <c r="E1887" s="104"/>
      <c r="F1887" s="104"/>
      <c r="G1887" s="89">
        <v>43313</v>
      </c>
      <c r="H1887" s="80"/>
      <c r="I1887" s="80"/>
      <c r="J1887" s="129" t="s">
        <v>4888</v>
      </c>
    </row>
    <row r="1888" spans="1:10" hidden="1">
      <c r="A1888" s="183" t="s">
        <v>2199</v>
      </c>
      <c r="B1888" s="183" t="s">
        <v>351</v>
      </c>
      <c r="C1888" s="183" t="s">
        <v>4789</v>
      </c>
      <c r="D1888" s="183">
        <v>11</v>
      </c>
      <c r="E1888" s="104"/>
      <c r="F1888" s="104"/>
      <c r="G1888" s="89">
        <v>43313</v>
      </c>
      <c r="H1888" s="80"/>
      <c r="I1888" s="80"/>
      <c r="J1888" s="129" t="s">
        <v>4888</v>
      </c>
    </row>
    <row r="1889" spans="1:10" hidden="1">
      <c r="A1889" s="183" t="s">
        <v>2200</v>
      </c>
      <c r="B1889" s="183" t="s">
        <v>351</v>
      </c>
      <c r="C1889" s="183" t="s">
        <v>4789</v>
      </c>
      <c r="D1889" s="183">
        <v>11</v>
      </c>
      <c r="E1889" s="104"/>
      <c r="F1889" s="104"/>
      <c r="G1889" s="89">
        <v>43313</v>
      </c>
      <c r="H1889" s="80"/>
      <c r="I1889" s="80"/>
      <c r="J1889" s="129" t="s">
        <v>4888</v>
      </c>
    </row>
    <row r="1890" spans="1:10" hidden="1">
      <c r="A1890" s="183" t="s">
        <v>2201</v>
      </c>
      <c r="B1890" s="183" t="s">
        <v>351</v>
      </c>
      <c r="C1890" s="183" t="s">
        <v>4789</v>
      </c>
      <c r="D1890" s="183">
        <v>11</v>
      </c>
      <c r="E1890" s="104"/>
      <c r="F1890" s="104"/>
      <c r="G1890" s="89">
        <v>43313</v>
      </c>
      <c r="H1890" s="80"/>
      <c r="I1890" s="80"/>
      <c r="J1890" s="129" t="s">
        <v>4888</v>
      </c>
    </row>
    <row r="1891" spans="1:10" hidden="1">
      <c r="A1891" s="183" t="s">
        <v>2202</v>
      </c>
      <c r="B1891" s="183" t="s">
        <v>351</v>
      </c>
      <c r="C1891" s="183" t="s">
        <v>4789</v>
      </c>
      <c r="D1891" s="183">
        <v>11</v>
      </c>
      <c r="E1891" s="104"/>
      <c r="F1891" s="104"/>
      <c r="G1891" s="89">
        <v>43313</v>
      </c>
      <c r="H1891" s="80"/>
      <c r="I1891" s="80"/>
      <c r="J1891" s="129" t="s">
        <v>4888</v>
      </c>
    </row>
    <row r="1892" spans="1:10" hidden="1">
      <c r="A1892" s="183" t="s">
        <v>2203</v>
      </c>
      <c r="B1892" s="183" t="s">
        <v>351</v>
      </c>
      <c r="C1892" s="183" t="s">
        <v>4789</v>
      </c>
      <c r="D1892" s="183">
        <v>11</v>
      </c>
      <c r="E1892" s="104"/>
      <c r="F1892" s="104"/>
      <c r="G1892" s="89">
        <v>43313</v>
      </c>
      <c r="H1892" s="80"/>
      <c r="I1892" s="80"/>
      <c r="J1892" s="129" t="s">
        <v>4888</v>
      </c>
    </row>
    <row r="1893" spans="1:10" hidden="1">
      <c r="A1893" s="183" t="s">
        <v>2204</v>
      </c>
      <c r="B1893" s="183" t="s">
        <v>351</v>
      </c>
      <c r="C1893" s="183" t="s">
        <v>4789</v>
      </c>
      <c r="D1893" s="183">
        <v>11</v>
      </c>
      <c r="E1893" s="104"/>
      <c r="F1893" s="104"/>
      <c r="G1893" s="89">
        <v>43313</v>
      </c>
      <c r="H1893" s="80"/>
      <c r="I1893" s="80"/>
      <c r="J1893" s="129" t="s">
        <v>4888</v>
      </c>
    </row>
    <row r="1894" spans="1:10" hidden="1">
      <c r="A1894" s="183" t="s">
        <v>2205</v>
      </c>
      <c r="B1894" s="183" t="s">
        <v>4323</v>
      </c>
      <c r="C1894" s="183" t="s">
        <v>450</v>
      </c>
      <c r="D1894" s="183">
        <v>13</v>
      </c>
      <c r="E1894" s="104"/>
      <c r="F1894" s="104"/>
      <c r="G1894" s="89">
        <v>43313</v>
      </c>
      <c r="H1894" s="80"/>
      <c r="I1894" s="80"/>
      <c r="J1894" s="129" t="s">
        <v>4895</v>
      </c>
    </row>
    <row r="1895" spans="1:10" hidden="1">
      <c r="A1895" s="183" t="s">
        <v>2206</v>
      </c>
      <c r="B1895" s="183" t="s">
        <v>452</v>
      </c>
      <c r="C1895" s="183" t="s">
        <v>450</v>
      </c>
      <c r="D1895" s="183">
        <v>13</v>
      </c>
      <c r="E1895" s="104"/>
      <c r="F1895" s="104"/>
      <c r="G1895" s="89">
        <v>43313</v>
      </c>
      <c r="H1895" s="80"/>
      <c r="I1895" s="80"/>
      <c r="J1895" s="129" t="s">
        <v>4895</v>
      </c>
    </row>
    <row r="1896" spans="1:10" hidden="1">
      <c r="A1896" s="183" t="s">
        <v>2207</v>
      </c>
      <c r="B1896" s="183" t="s">
        <v>452</v>
      </c>
      <c r="C1896" s="183" t="s">
        <v>450</v>
      </c>
      <c r="D1896" s="183">
        <v>13</v>
      </c>
      <c r="E1896" s="104"/>
      <c r="F1896" s="104"/>
      <c r="G1896" s="89">
        <v>43313</v>
      </c>
      <c r="H1896" s="80"/>
      <c r="I1896" s="80"/>
      <c r="J1896" s="129" t="s">
        <v>4895</v>
      </c>
    </row>
    <row r="1897" spans="1:10" hidden="1">
      <c r="A1897" s="183" t="s">
        <v>2208</v>
      </c>
      <c r="B1897" s="183" t="s">
        <v>452</v>
      </c>
      <c r="C1897" s="183" t="s">
        <v>450</v>
      </c>
      <c r="D1897" s="183">
        <v>13</v>
      </c>
      <c r="E1897" s="104"/>
      <c r="F1897" s="104"/>
      <c r="G1897" s="89">
        <v>43313</v>
      </c>
      <c r="H1897" s="80"/>
      <c r="I1897" s="80"/>
      <c r="J1897" s="129" t="s">
        <v>4895</v>
      </c>
    </row>
    <row r="1898" spans="1:10" hidden="1">
      <c r="A1898" s="183" t="s">
        <v>2209</v>
      </c>
      <c r="B1898" s="183" t="s">
        <v>452</v>
      </c>
      <c r="C1898" s="183" t="s">
        <v>450</v>
      </c>
      <c r="D1898" s="183">
        <v>13</v>
      </c>
      <c r="E1898" s="104"/>
      <c r="F1898" s="104"/>
      <c r="G1898" s="89">
        <v>43313</v>
      </c>
      <c r="H1898" s="80"/>
      <c r="I1898" s="80"/>
      <c r="J1898" s="129" t="s">
        <v>4895</v>
      </c>
    </row>
    <row r="1899" spans="1:10" hidden="1">
      <c r="A1899" s="183" t="s">
        <v>2210</v>
      </c>
      <c r="B1899" s="183" t="s">
        <v>452</v>
      </c>
      <c r="C1899" s="183" t="s">
        <v>450</v>
      </c>
      <c r="D1899" s="183">
        <v>13</v>
      </c>
      <c r="E1899" s="104"/>
      <c r="F1899" s="104"/>
      <c r="G1899" s="89">
        <v>43313</v>
      </c>
      <c r="H1899" s="80"/>
      <c r="I1899" s="80"/>
      <c r="J1899" s="129" t="s">
        <v>4895</v>
      </c>
    </row>
    <row r="1900" spans="1:10" hidden="1">
      <c r="A1900" s="183" t="s">
        <v>2211</v>
      </c>
      <c r="B1900" s="183" t="s">
        <v>452</v>
      </c>
      <c r="C1900" s="183" t="s">
        <v>450</v>
      </c>
      <c r="D1900" s="183">
        <v>13</v>
      </c>
      <c r="E1900" s="104"/>
      <c r="F1900" s="104"/>
      <c r="G1900" s="89">
        <v>43313</v>
      </c>
      <c r="H1900" s="80"/>
      <c r="I1900" s="80"/>
      <c r="J1900" s="129" t="s">
        <v>4895</v>
      </c>
    </row>
    <row r="1901" spans="1:10" hidden="1">
      <c r="A1901" s="183" t="s">
        <v>2212</v>
      </c>
      <c r="B1901" s="183" t="s">
        <v>452</v>
      </c>
      <c r="C1901" s="183" t="s">
        <v>450</v>
      </c>
      <c r="D1901" s="183">
        <v>13</v>
      </c>
      <c r="E1901" s="104"/>
      <c r="F1901" s="104"/>
      <c r="G1901" s="89">
        <v>43313</v>
      </c>
      <c r="H1901" s="80"/>
      <c r="I1901" s="80"/>
      <c r="J1901" s="129" t="s">
        <v>4895</v>
      </c>
    </row>
    <row r="1902" spans="1:10" hidden="1">
      <c r="A1902" s="183" t="s">
        <v>2213</v>
      </c>
      <c r="B1902" s="183" t="s">
        <v>452</v>
      </c>
      <c r="C1902" s="183" t="s">
        <v>450</v>
      </c>
      <c r="D1902" s="183">
        <v>13</v>
      </c>
      <c r="E1902" s="104"/>
      <c r="F1902" s="104"/>
      <c r="G1902" s="89">
        <v>43313</v>
      </c>
      <c r="H1902" s="80"/>
      <c r="I1902" s="80"/>
      <c r="J1902" s="129" t="s">
        <v>4895</v>
      </c>
    </row>
    <row r="1903" spans="1:10" hidden="1">
      <c r="A1903" s="183" t="s">
        <v>2214</v>
      </c>
      <c r="B1903" s="183" t="s">
        <v>4291</v>
      </c>
      <c r="C1903" s="183" t="s">
        <v>450</v>
      </c>
      <c r="D1903" s="183">
        <v>13</v>
      </c>
      <c r="E1903" s="104"/>
      <c r="F1903" s="104"/>
      <c r="G1903" s="89">
        <v>43313</v>
      </c>
      <c r="H1903" s="80"/>
      <c r="I1903" s="80"/>
      <c r="J1903" s="129" t="s">
        <v>4895</v>
      </c>
    </row>
    <row r="1904" spans="1:10" hidden="1">
      <c r="A1904" s="183" t="s">
        <v>2215</v>
      </c>
      <c r="B1904" s="183" t="s">
        <v>4291</v>
      </c>
      <c r="C1904" s="183" t="s">
        <v>450</v>
      </c>
      <c r="D1904" s="183">
        <v>13</v>
      </c>
      <c r="E1904" s="104"/>
      <c r="F1904" s="104"/>
      <c r="G1904" s="89">
        <v>43313</v>
      </c>
      <c r="H1904" s="80"/>
      <c r="I1904" s="80"/>
      <c r="J1904" s="129" t="s">
        <v>4895</v>
      </c>
    </row>
    <row r="1905" spans="1:10" hidden="1">
      <c r="A1905" s="183" t="s">
        <v>2216</v>
      </c>
      <c r="B1905" s="183" t="s">
        <v>4291</v>
      </c>
      <c r="C1905" s="183" t="s">
        <v>450</v>
      </c>
      <c r="D1905" s="183">
        <v>13</v>
      </c>
      <c r="E1905" s="104"/>
      <c r="F1905" s="104"/>
      <c r="G1905" s="89">
        <v>43313</v>
      </c>
      <c r="H1905" s="80"/>
      <c r="I1905" s="80"/>
      <c r="J1905" s="129" t="s">
        <v>4895</v>
      </c>
    </row>
    <row r="1906" spans="1:10" hidden="1">
      <c r="A1906" s="183" t="s">
        <v>2217</v>
      </c>
      <c r="B1906" s="183" t="s">
        <v>4291</v>
      </c>
      <c r="C1906" s="183" t="s">
        <v>450</v>
      </c>
      <c r="D1906" s="183">
        <v>13</v>
      </c>
      <c r="E1906" s="104"/>
      <c r="F1906" s="104"/>
      <c r="G1906" s="89">
        <v>43313</v>
      </c>
      <c r="H1906" s="80"/>
      <c r="I1906" s="80"/>
      <c r="J1906" s="129" t="s">
        <v>4895</v>
      </c>
    </row>
    <row r="1907" spans="1:10" hidden="1">
      <c r="A1907" s="183" t="s">
        <v>2218</v>
      </c>
      <c r="B1907" s="183" t="s">
        <v>4291</v>
      </c>
      <c r="C1907" s="183" t="s">
        <v>450</v>
      </c>
      <c r="D1907" s="183">
        <v>13</v>
      </c>
      <c r="E1907" s="104"/>
      <c r="F1907" s="104"/>
      <c r="G1907" s="89">
        <v>43313</v>
      </c>
      <c r="H1907" s="80"/>
      <c r="I1907" s="80"/>
      <c r="J1907" s="129" t="s">
        <v>4895</v>
      </c>
    </row>
    <row r="1908" spans="1:10" hidden="1">
      <c r="A1908" s="183" t="s">
        <v>2219</v>
      </c>
      <c r="B1908" s="183" t="s">
        <v>4291</v>
      </c>
      <c r="C1908" s="183" t="s">
        <v>450</v>
      </c>
      <c r="D1908" s="183">
        <v>13</v>
      </c>
      <c r="E1908" s="104"/>
      <c r="F1908" s="104"/>
      <c r="G1908" s="89">
        <v>43313</v>
      </c>
      <c r="H1908" s="80"/>
      <c r="I1908" s="80"/>
      <c r="J1908" s="129" t="s">
        <v>4895</v>
      </c>
    </row>
    <row r="1909" spans="1:10" hidden="1">
      <c r="A1909" s="183" t="s">
        <v>2220</v>
      </c>
      <c r="B1909" s="183" t="s">
        <v>4291</v>
      </c>
      <c r="C1909" s="183" t="s">
        <v>450</v>
      </c>
      <c r="D1909" s="183">
        <v>13</v>
      </c>
      <c r="E1909" s="104"/>
      <c r="F1909" s="104"/>
      <c r="G1909" s="89">
        <v>43313</v>
      </c>
      <c r="H1909" s="80"/>
      <c r="I1909" s="80"/>
      <c r="J1909" s="129" t="s">
        <v>4895</v>
      </c>
    </row>
    <row r="1910" spans="1:10" hidden="1">
      <c r="A1910" s="183" t="s">
        <v>2221</v>
      </c>
      <c r="B1910" s="183" t="s">
        <v>4291</v>
      </c>
      <c r="C1910" s="183" t="s">
        <v>450</v>
      </c>
      <c r="D1910" s="183">
        <v>13</v>
      </c>
      <c r="E1910" s="104"/>
      <c r="F1910" s="104"/>
      <c r="G1910" s="89">
        <v>43313</v>
      </c>
      <c r="H1910" s="80"/>
      <c r="I1910" s="80"/>
      <c r="J1910" s="129" t="s">
        <v>4895</v>
      </c>
    </row>
    <row r="1911" spans="1:10" hidden="1">
      <c r="A1911" s="183" t="s">
        <v>2222</v>
      </c>
      <c r="B1911" s="183" t="s">
        <v>4291</v>
      </c>
      <c r="C1911" s="183" t="s">
        <v>450</v>
      </c>
      <c r="D1911" s="183">
        <v>13</v>
      </c>
      <c r="E1911" s="104"/>
      <c r="F1911" s="104"/>
      <c r="G1911" s="89">
        <v>43313</v>
      </c>
      <c r="H1911" s="80"/>
      <c r="I1911" s="80"/>
      <c r="J1911" s="129" t="s">
        <v>4895</v>
      </c>
    </row>
    <row r="1912" spans="1:10" hidden="1">
      <c r="A1912" s="183" t="s">
        <v>2223</v>
      </c>
      <c r="B1912" s="183" t="s">
        <v>4291</v>
      </c>
      <c r="C1912" s="183" t="s">
        <v>450</v>
      </c>
      <c r="D1912" s="183">
        <v>13</v>
      </c>
      <c r="E1912" s="104"/>
      <c r="F1912" s="104"/>
      <c r="G1912" s="89">
        <v>43313</v>
      </c>
      <c r="H1912" s="80"/>
      <c r="I1912" s="80"/>
      <c r="J1912" s="129" t="s">
        <v>4895</v>
      </c>
    </row>
    <row r="1913" spans="1:10" hidden="1">
      <c r="A1913" s="183" t="s">
        <v>2224</v>
      </c>
      <c r="B1913" s="183" t="s">
        <v>4291</v>
      </c>
      <c r="C1913" s="183" t="s">
        <v>450</v>
      </c>
      <c r="D1913" s="183">
        <v>13</v>
      </c>
      <c r="E1913" s="104"/>
      <c r="F1913" s="104"/>
      <c r="G1913" s="89">
        <v>43313</v>
      </c>
      <c r="H1913" s="80"/>
      <c r="I1913" s="80"/>
      <c r="J1913" s="129" t="s">
        <v>4895</v>
      </c>
    </row>
    <row r="1914" spans="1:10" hidden="1">
      <c r="A1914" s="183" t="s">
        <v>2225</v>
      </c>
      <c r="B1914" s="183" t="s">
        <v>381</v>
      </c>
      <c r="C1914" s="183" t="s">
        <v>451</v>
      </c>
      <c r="D1914" s="183" t="s">
        <v>451</v>
      </c>
      <c r="E1914" s="104"/>
      <c r="F1914" s="104"/>
      <c r="G1914" s="89">
        <v>43313</v>
      </c>
      <c r="H1914" s="80"/>
      <c r="I1914" s="80"/>
      <c r="J1914" s="129" t="s">
        <v>4889</v>
      </c>
    </row>
    <row r="1915" spans="1:10" hidden="1">
      <c r="A1915" s="183" t="s">
        <v>2226</v>
      </c>
      <c r="B1915" s="183" t="s">
        <v>382</v>
      </c>
      <c r="C1915" s="183" t="s">
        <v>451</v>
      </c>
      <c r="D1915" s="183" t="s">
        <v>451</v>
      </c>
      <c r="E1915" s="104"/>
      <c r="F1915" s="104"/>
      <c r="G1915" s="89">
        <v>43313</v>
      </c>
      <c r="H1915" s="80"/>
      <c r="I1915" s="80"/>
      <c r="J1915" s="129" t="s">
        <v>4889</v>
      </c>
    </row>
    <row r="1916" spans="1:10" hidden="1">
      <c r="A1916" s="183" t="s">
        <v>2227</v>
      </c>
      <c r="B1916" s="183" t="s">
        <v>4299</v>
      </c>
      <c r="C1916" s="183" t="s">
        <v>451</v>
      </c>
      <c r="D1916" s="183" t="s">
        <v>451</v>
      </c>
      <c r="E1916" s="104"/>
      <c r="F1916" s="104"/>
      <c r="G1916" s="89">
        <v>43313</v>
      </c>
      <c r="H1916" s="80"/>
      <c r="I1916" s="80"/>
      <c r="J1916" s="129" t="s">
        <v>4889</v>
      </c>
    </row>
    <row r="1917" spans="1:10" hidden="1">
      <c r="A1917" s="183" t="s">
        <v>2228</v>
      </c>
      <c r="B1917" s="183" t="s">
        <v>383</v>
      </c>
      <c r="C1917" s="183" t="s">
        <v>451</v>
      </c>
      <c r="D1917" s="183" t="s">
        <v>451</v>
      </c>
      <c r="E1917" s="104"/>
      <c r="F1917" s="104"/>
      <c r="G1917" s="89">
        <v>43313</v>
      </c>
      <c r="H1917" s="80"/>
      <c r="I1917" s="80"/>
      <c r="J1917" s="129" t="s">
        <v>4889</v>
      </c>
    </row>
    <row r="1918" spans="1:10" hidden="1">
      <c r="A1918" s="183" t="s">
        <v>2229</v>
      </c>
      <c r="B1918" s="183" t="s">
        <v>384</v>
      </c>
      <c r="C1918" s="183" t="s">
        <v>451</v>
      </c>
      <c r="D1918" s="183" t="s">
        <v>451</v>
      </c>
      <c r="E1918" s="104"/>
      <c r="F1918" s="104"/>
      <c r="G1918" s="89">
        <v>43313</v>
      </c>
      <c r="H1918" s="80"/>
      <c r="I1918" s="80"/>
      <c r="J1918" s="129" t="s">
        <v>4889</v>
      </c>
    </row>
    <row r="1919" spans="1:10" hidden="1">
      <c r="A1919" s="183" t="s">
        <v>2230</v>
      </c>
      <c r="B1919" s="183" t="s">
        <v>385</v>
      </c>
      <c r="C1919" s="183" t="s">
        <v>451</v>
      </c>
      <c r="D1919" s="183" t="s">
        <v>451</v>
      </c>
      <c r="E1919" s="104"/>
      <c r="F1919" s="104"/>
      <c r="G1919" s="89">
        <v>43313</v>
      </c>
      <c r="H1919" s="80"/>
      <c r="I1919" s="80"/>
      <c r="J1919" s="129" t="s">
        <v>4889</v>
      </c>
    </row>
    <row r="1920" spans="1:10" hidden="1">
      <c r="A1920" s="183" t="s">
        <v>2231</v>
      </c>
      <c r="B1920" s="183" t="s">
        <v>385</v>
      </c>
      <c r="C1920" s="183" t="s">
        <v>451</v>
      </c>
      <c r="D1920" s="183" t="s">
        <v>451</v>
      </c>
      <c r="E1920" s="104"/>
      <c r="F1920" s="104"/>
      <c r="G1920" s="89">
        <v>43313</v>
      </c>
      <c r="H1920" s="80"/>
      <c r="I1920" s="80"/>
      <c r="J1920" s="129" t="s">
        <v>4889</v>
      </c>
    </row>
    <row r="1921" spans="1:10" hidden="1">
      <c r="A1921" s="183" t="s">
        <v>2232</v>
      </c>
      <c r="B1921" s="183" t="s">
        <v>385</v>
      </c>
      <c r="C1921" s="183" t="s">
        <v>451</v>
      </c>
      <c r="D1921" s="183" t="s">
        <v>451</v>
      </c>
      <c r="E1921" s="104"/>
      <c r="F1921" s="104"/>
      <c r="G1921" s="89">
        <v>43313</v>
      </c>
      <c r="H1921" s="80"/>
      <c r="I1921" s="80"/>
      <c r="J1921" s="129" t="s">
        <v>4889</v>
      </c>
    </row>
    <row r="1922" spans="1:10" hidden="1">
      <c r="A1922" s="183" t="s">
        <v>2233</v>
      </c>
      <c r="B1922" s="183" t="s">
        <v>4324</v>
      </c>
      <c r="C1922" s="183" t="s">
        <v>451</v>
      </c>
      <c r="D1922" s="183" t="s">
        <v>451</v>
      </c>
      <c r="E1922" s="104"/>
      <c r="F1922" s="104"/>
      <c r="G1922" s="89">
        <v>43313</v>
      </c>
      <c r="H1922" s="80"/>
      <c r="I1922" s="80"/>
      <c r="J1922" s="129" t="s">
        <v>4889</v>
      </c>
    </row>
    <row r="1923" spans="1:10" hidden="1">
      <c r="A1923" s="183" t="s">
        <v>2234</v>
      </c>
      <c r="B1923" s="183" t="s">
        <v>351</v>
      </c>
      <c r="C1923" s="183" t="s">
        <v>4789</v>
      </c>
      <c r="D1923" s="183">
        <v>11</v>
      </c>
      <c r="E1923" s="104"/>
      <c r="F1923" s="104"/>
      <c r="G1923" s="89">
        <v>43344</v>
      </c>
      <c r="H1923" s="80"/>
      <c r="I1923" s="80"/>
      <c r="J1923" s="129" t="s">
        <v>4888</v>
      </c>
    </row>
    <row r="1924" spans="1:10" hidden="1">
      <c r="A1924" s="183" t="s">
        <v>2235</v>
      </c>
      <c r="B1924" s="183" t="s">
        <v>351</v>
      </c>
      <c r="C1924" s="183" t="s">
        <v>4789</v>
      </c>
      <c r="D1924" s="183">
        <v>11</v>
      </c>
      <c r="E1924" s="104"/>
      <c r="F1924" s="104"/>
      <c r="G1924" s="89">
        <v>43344</v>
      </c>
      <c r="H1924" s="80"/>
      <c r="I1924" s="80"/>
      <c r="J1924" s="129" t="s">
        <v>4888</v>
      </c>
    </row>
    <row r="1925" spans="1:10" hidden="1">
      <c r="A1925" s="183" t="s">
        <v>2236</v>
      </c>
      <c r="B1925" s="183" t="s">
        <v>351</v>
      </c>
      <c r="C1925" s="183" t="s">
        <v>4789</v>
      </c>
      <c r="D1925" s="183">
        <v>11</v>
      </c>
      <c r="E1925" s="104"/>
      <c r="F1925" s="104"/>
      <c r="G1925" s="89">
        <v>43344</v>
      </c>
      <c r="H1925" s="80"/>
      <c r="I1925" s="80"/>
      <c r="J1925" s="129" t="s">
        <v>4888</v>
      </c>
    </row>
    <row r="1926" spans="1:10" hidden="1">
      <c r="A1926" s="183" t="s">
        <v>2237</v>
      </c>
      <c r="B1926" s="183" t="s">
        <v>354</v>
      </c>
      <c r="C1926" s="183" t="s">
        <v>4787</v>
      </c>
      <c r="D1926" s="183">
        <v>11</v>
      </c>
      <c r="E1926" s="104"/>
      <c r="F1926" s="104"/>
      <c r="G1926" s="89">
        <v>43344</v>
      </c>
      <c r="H1926" s="80"/>
      <c r="I1926" s="80"/>
      <c r="J1926" s="129" t="s">
        <v>4901</v>
      </c>
    </row>
    <row r="1927" spans="1:10" hidden="1">
      <c r="A1927" s="183" t="s">
        <v>2238</v>
      </c>
      <c r="B1927" s="183" t="s">
        <v>4276</v>
      </c>
      <c r="C1927" s="183" t="s">
        <v>4787</v>
      </c>
      <c r="D1927" s="183">
        <v>11</v>
      </c>
      <c r="E1927" s="104"/>
      <c r="F1927" s="104"/>
      <c r="G1927" s="89">
        <v>43344</v>
      </c>
      <c r="H1927" s="80"/>
      <c r="I1927" s="80"/>
      <c r="J1927" s="129" t="s">
        <v>4901</v>
      </c>
    </row>
    <row r="1928" spans="1:10" hidden="1">
      <c r="A1928" s="183" t="s">
        <v>2239</v>
      </c>
      <c r="B1928" s="183" t="s">
        <v>351</v>
      </c>
      <c r="C1928" s="183" t="s">
        <v>4786</v>
      </c>
      <c r="D1928" s="183">
        <v>11</v>
      </c>
      <c r="E1928" s="104"/>
      <c r="F1928" s="104"/>
      <c r="G1928" s="89">
        <v>43344</v>
      </c>
      <c r="H1928" s="80"/>
      <c r="I1928" s="80"/>
      <c r="J1928" s="129" t="s">
        <v>4902</v>
      </c>
    </row>
    <row r="1929" spans="1:10" hidden="1">
      <c r="A1929" s="183" t="s">
        <v>2240</v>
      </c>
      <c r="B1929" s="183" t="s">
        <v>351</v>
      </c>
      <c r="C1929" s="183" t="s">
        <v>4786</v>
      </c>
      <c r="D1929" s="183">
        <v>11</v>
      </c>
      <c r="E1929" s="104"/>
      <c r="F1929" s="104"/>
      <c r="G1929" s="89">
        <v>43344</v>
      </c>
      <c r="H1929" s="80"/>
      <c r="I1929" s="80"/>
      <c r="J1929" s="129" t="s">
        <v>4902</v>
      </c>
    </row>
    <row r="1930" spans="1:10" hidden="1">
      <c r="A1930" s="183" t="s">
        <v>2241</v>
      </c>
      <c r="B1930" s="183" t="s">
        <v>351</v>
      </c>
      <c r="C1930" s="183" t="s">
        <v>4786</v>
      </c>
      <c r="D1930" s="183">
        <v>11</v>
      </c>
      <c r="E1930" s="104"/>
      <c r="F1930" s="104"/>
      <c r="G1930" s="89">
        <v>43344</v>
      </c>
      <c r="H1930" s="80"/>
      <c r="I1930" s="80"/>
      <c r="J1930" s="129" t="s">
        <v>4902</v>
      </c>
    </row>
    <row r="1931" spans="1:10" hidden="1">
      <c r="A1931" s="183" t="s">
        <v>2242</v>
      </c>
      <c r="B1931" s="183" t="s">
        <v>364</v>
      </c>
      <c r="C1931" s="183" t="s">
        <v>4787</v>
      </c>
      <c r="D1931" s="183">
        <v>11</v>
      </c>
      <c r="E1931" s="104"/>
      <c r="F1931" s="104"/>
      <c r="G1931" s="89">
        <v>43344</v>
      </c>
      <c r="H1931" s="80"/>
      <c r="I1931" s="80"/>
      <c r="J1931" s="129" t="s">
        <v>4901</v>
      </c>
    </row>
    <row r="1932" spans="1:10" hidden="1">
      <c r="A1932" s="183" t="s">
        <v>2243</v>
      </c>
      <c r="B1932" s="183" t="s">
        <v>351</v>
      </c>
      <c r="C1932" s="183" t="s">
        <v>4786</v>
      </c>
      <c r="D1932" s="183">
        <v>11</v>
      </c>
      <c r="E1932" s="104"/>
      <c r="F1932" s="104"/>
      <c r="G1932" s="89">
        <v>43344</v>
      </c>
      <c r="H1932" s="80"/>
      <c r="I1932" s="80"/>
      <c r="J1932" s="129" t="s">
        <v>4902</v>
      </c>
    </row>
    <row r="1933" spans="1:10" hidden="1">
      <c r="A1933" s="183" t="s">
        <v>2244</v>
      </c>
      <c r="B1933" s="183" t="s">
        <v>351</v>
      </c>
      <c r="C1933" s="183" t="s">
        <v>4786</v>
      </c>
      <c r="D1933" s="183">
        <v>11</v>
      </c>
      <c r="E1933" s="104"/>
      <c r="F1933" s="104"/>
      <c r="G1933" s="89">
        <v>43344</v>
      </c>
      <c r="H1933" s="80"/>
      <c r="I1933" s="80"/>
      <c r="J1933" s="129" t="s">
        <v>4902</v>
      </c>
    </row>
    <row r="1934" spans="1:10" hidden="1">
      <c r="A1934" s="183" t="s">
        <v>2245</v>
      </c>
      <c r="B1934" s="183" t="s">
        <v>351</v>
      </c>
      <c r="C1934" s="183" t="s">
        <v>4786</v>
      </c>
      <c r="D1934" s="183">
        <v>11</v>
      </c>
      <c r="E1934" s="104"/>
      <c r="F1934" s="104"/>
      <c r="G1934" s="89">
        <v>43344</v>
      </c>
      <c r="H1934" s="80"/>
      <c r="I1934" s="80"/>
      <c r="J1934" s="129" t="s">
        <v>4902</v>
      </c>
    </row>
    <row r="1935" spans="1:10" hidden="1">
      <c r="A1935" s="183" t="s">
        <v>2246</v>
      </c>
      <c r="B1935" s="183" t="s">
        <v>351</v>
      </c>
      <c r="C1935" s="183" t="s">
        <v>4786</v>
      </c>
      <c r="D1935" s="183">
        <v>11</v>
      </c>
      <c r="E1935" s="104"/>
      <c r="F1935" s="104"/>
      <c r="G1935" s="89">
        <v>43344</v>
      </c>
      <c r="H1935" s="80"/>
      <c r="I1935" s="80"/>
      <c r="J1935" s="129" t="s">
        <v>4902</v>
      </c>
    </row>
    <row r="1936" spans="1:10" hidden="1">
      <c r="A1936" s="183" t="s">
        <v>2247</v>
      </c>
      <c r="B1936" s="183" t="s">
        <v>367</v>
      </c>
      <c r="C1936" s="183" t="s">
        <v>4787</v>
      </c>
      <c r="D1936" s="183">
        <v>11</v>
      </c>
      <c r="E1936" s="104"/>
      <c r="F1936" s="104"/>
      <c r="G1936" s="89">
        <v>43344</v>
      </c>
      <c r="H1936" s="80"/>
      <c r="I1936" s="80"/>
      <c r="J1936" s="129" t="s">
        <v>4901</v>
      </c>
    </row>
    <row r="1937" spans="1:10" hidden="1">
      <c r="A1937" s="183" t="s">
        <v>2248</v>
      </c>
      <c r="B1937" s="183" t="s">
        <v>367</v>
      </c>
      <c r="C1937" s="183" t="s">
        <v>4787</v>
      </c>
      <c r="D1937" s="183">
        <v>11</v>
      </c>
      <c r="E1937" s="104"/>
      <c r="F1937" s="104"/>
      <c r="G1937" s="89">
        <v>43344</v>
      </c>
      <c r="H1937" s="80"/>
      <c r="I1937" s="80"/>
      <c r="J1937" s="129" t="s">
        <v>4901</v>
      </c>
    </row>
    <row r="1938" spans="1:10" hidden="1">
      <c r="A1938" s="183" t="s">
        <v>2249</v>
      </c>
      <c r="B1938" s="183" t="s">
        <v>367</v>
      </c>
      <c r="C1938" s="183" t="s">
        <v>4787</v>
      </c>
      <c r="D1938" s="183">
        <v>11</v>
      </c>
      <c r="E1938" s="104"/>
      <c r="F1938" s="104"/>
      <c r="G1938" s="89">
        <v>43344</v>
      </c>
      <c r="H1938" s="80"/>
      <c r="I1938" s="80"/>
      <c r="J1938" s="129" t="s">
        <v>4901</v>
      </c>
    </row>
    <row r="1939" spans="1:10" hidden="1">
      <c r="A1939" s="183" t="s">
        <v>2250</v>
      </c>
      <c r="B1939" s="183" t="s">
        <v>367</v>
      </c>
      <c r="C1939" s="183" t="s">
        <v>4787</v>
      </c>
      <c r="D1939" s="183">
        <v>11</v>
      </c>
      <c r="E1939" s="104"/>
      <c r="F1939" s="104"/>
      <c r="G1939" s="89">
        <v>43344</v>
      </c>
      <c r="H1939" s="80"/>
      <c r="I1939" s="80"/>
      <c r="J1939" s="129" t="s">
        <v>4901</v>
      </c>
    </row>
    <row r="1940" spans="1:10" hidden="1">
      <c r="A1940" s="183" t="s">
        <v>2251</v>
      </c>
      <c r="B1940" s="183" t="s">
        <v>367</v>
      </c>
      <c r="C1940" s="183" t="s">
        <v>4787</v>
      </c>
      <c r="D1940" s="183">
        <v>11</v>
      </c>
      <c r="E1940" s="104"/>
      <c r="F1940" s="104"/>
      <c r="G1940" s="89">
        <v>43344</v>
      </c>
      <c r="H1940" s="80"/>
      <c r="I1940" s="80"/>
      <c r="J1940" s="129" t="s">
        <v>4901</v>
      </c>
    </row>
    <row r="1941" spans="1:10" hidden="1">
      <c r="A1941" s="183" t="s">
        <v>2252</v>
      </c>
      <c r="B1941" s="183" t="s">
        <v>367</v>
      </c>
      <c r="C1941" s="183" t="s">
        <v>4787</v>
      </c>
      <c r="D1941" s="183">
        <v>11</v>
      </c>
      <c r="E1941" s="104"/>
      <c r="F1941" s="104"/>
      <c r="G1941" s="89">
        <v>43344</v>
      </c>
      <c r="H1941" s="80"/>
      <c r="I1941" s="80"/>
      <c r="J1941" s="129" t="s">
        <v>4901</v>
      </c>
    </row>
    <row r="1942" spans="1:10" hidden="1">
      <c r="A1942" s="183" t="s">
        <v>2253</v>
      </c>
      <c r="B1942" s="183" t="s">
        <v>367</v>
      </c>
      <c r="C1942" s="183" t="s">
        <v>4787</v>
      </c>
      <c r="D1942" s="183">
        <v>11</v>
      </c>
      <c r="E1942" s="104"/>
      <c r="F1942" s="104"/>
      <c r="G1942" s="89">
        <v>43344</v>
      </c>
      <c r="H1942" s="80"/>
      <c r="I1942" s="80"/>
      <c r="J1942" s="129" t="s">
        <v>4901</v>
      </c>
    </row>
    <row r="1943" spans="1:10" hidden="1">
      <c r="A1943" s="183" t="s">
        <v>2254</v>
      </c>
      <c r="B1943" s="183" t="s">
        <v>367</v>
      </c>
      <c r="C1943" s="183" t="s">
        <v>4787</v>
      </c>
      <c r="D1943" s="183">
        <v>11</v>
      </c>
      <c r="E1943" s="104"/>
      <c r="F1943" s="104"/>
      <c r="G1943" s="89">
        <v>43344</v>
      </c>
      <c r="H1943" s="80"/>
      <c r="I1943" s="80"/>
      <c r="J1943" s="129" t="s">
        <v>4901</v>
      </c>
    </row>
    <row r="1944" spans="1:10" hidden="1">
      <c r="A1944" s="183" t="s">
        <v>2255</v>
      </c>
      <c r="B1944" s="183" t="s">
        <v>367</v>
      </c>
      <c r="C1944" s="183" t="s">
        <v>4787</v>
      </c>
      <c r="D1944" s="183">
        <v>11</v>
      </c>
      <c r="E1944" s="104"/>
      <c r="F1944" s="104"/>
      <c r="G1944" s="89">
        <v>43344</v>
      </c>
      <c r="H1944" s="80"/>
      <c r="I1944" s="80"/>
      <c r="J1944" s="129" t="s">
        <v>4901</v>
      </c>
    </row>
    <row r="1945" spans="1:10" hidden="1">
      <c r="A1945" s="183" t="s">
        <v>2256</v>
      </c>
      <c r="B1945" s="183" t="s">
        <v>367</v>
      </c>
      <c r="C1945" s="183" t="s">
        <v>4787</v>
      </c>
      <c r="D1945" s="183">
        <v>11</v>
      </c>
      <c r="E1945" s="104"/>
      <c r="F1945" s="104"/>
      <c r="G1945" s="89">
        <v>43344</v>
      </c>
      <c r="H1945" s="80"/>
      <c r="I1945" s="80"/>
      <c r="J1945" s="129" t="s">
        <v>4901</v>
      </c>
    </row>
    <row r="1946" spans="1:10" hidden="1">
      <c r="A1946" s="183" t="s">
        <v>2257</v>
      </c>
      <c r="B1946" s="183" t="s">
        <v>367</v>
      </c>
      <c r="C1946" s="183" t="s">
        <v>4787</v>
      </c>
      <c r="D1946" s="183">
        <v>11</v>
      </c>
      <c r="E1946" s="104"/>
      <c r="F1946" s="104"/>
      <c r="G1946" s="89">
        <v>43344</v>
      </c>
      <c r="H1946" s="80"/>
      <c r="I1946" s="80"/>
      <c r="J1946" s="129" t="s">
        <v>4901</v>
      </c>
    </row>
    <row r="1947" spans="1:10" hidden="1">
      <c r="A1947" s="183" t="s">
        <v>2258</v>
      </c>
      <c r="B1947" s="183" t="s">
        <v>367</v>
      </c>
      <c r="C1947" s="183" t="s">
        <v>4787</v>
      </c>
      <c r="D1947" s="183">
        <v>11</v>
      </c>
      <c r="E1947" s="104"/>
      <c r="F1947" s="104"/>
      <c r="G1947" s="89">
        <v>43344</v>
      </c>
      <c r="H1947" s="80"/>
      <c r="I1947" s="80"/>
      <c r="J1947" s="129" t="s">
        <v>4901</v>
      </c>
    </row>
    <row r="1948" spans="1:10" hidden="1">
      <c r="A1948" s="183" t="s">
        <v>2259</v>
      </c>
      <c r="B1948" s="183" t="s">
        <v>368</v>
      </c>
      <c r="C1948" s="183" t="s">
        <v>4789</v>
      </c>
      <c r="D1948" s="183">
        <v>11</v>
      </c>
      <c r="E1948" s="104"/>
      <c r="F1948" s="104"/>
      <c r="G1948" s="89">
        <v>43344</v>
      </c>
      <c r="H1948" s="80"/>
      <c r="I1948" s="80"/>
      <c r="J1948" s="129" t="s">
        <v>4888</v>
      </c>
    </row>
    <row r="1949" spans="1:10" hidden="1">
      <c r="A1949" s="183" t="s">
        <v>2260</v>
      </c>
      <c r="B1949" s="183" t="s">
        <v>368</v>
      </c>
      <c r="C1949" s="183" t="s">
        <v>4789</v>
      </c>
      <c r="D1949" s="183">
        <v>11</v>
      </c>
      <c r="E1949" s="104"/>
      <c r="F1949" s="104"/>
      <c r="G1949" s="89">
        <v>43344</v>
      </c>
      <c r="H1949" s="80"/>
      <c r="I1949" s="80"/>
      <c r="J1949" s="129" t="s">
        <v>4888</v>
      </c>
    </row>
    <row r="1950" spans="1:10" hidden="1">
      <c r="A1950" s="183" t="s">
        <v>2261</v>
      </c>
      <c r="B1950" s="183" t="s">
        <v>351</v>
      </c>
      <c r="C1950" s="183" t="s">
        <v>4788</v>
      </c>
      <c r="D1950" s="183">
        <v>11</v>
      </c>
      <c r="E1950" s="104"/>
      <c r="F1950" s="104"/>
      <c r="G1950" s="89">
        <v>43344</v>
      </c>
      <c r="H1950" s="80"/>
      <c r="I1950" s="80"/>
      <c r="J1950" s="129" t="s">
        <v>4900</v>
      </c>
    </row>
    <row r="1951" spans="1:10" hidden="1">
      <c r="A1951" s="183" t="s">
        <v>2262</v>
      </c>
      <c r="B1951" s="183" t="s">
        <v>368</v>
      </c>
      <c r="C1951" s="183" t="s">
        <v>4789</v>
      </c>
      <c r="D1951" s="183">
        <v>11</v>
      </c>
      <c r="E1951" s="104"/>
      <c r="F1951" s="104"/>
      <c r="G1951" s="89">
        <v>43344</v>
      </c>
      <c r="H1951" s="80"/>
      <c r="I1951" s="80"/>
      <c r="J1951" s="129" t="s">
        <v>4888</v>
      </c>
    </row>
    <row r="1952" spans="1:10" hidden="1">
      <c r="A1952" s="183" t="s">
        <v>2263</v>
      </c>
      <c r="B1952" s="183" t="s">
        <v>368</v>
      </c>
      <c r="C1952" s="183" t="s">
        <v>4789</v>
      </c>
      <c r="D1952" s="183">
        <v>11</v>
      </c>
      <c r="E1952" s="104"/>
      <c r="F1952" s="104"/>
      <c r="G1952" s="89">
        <v>43344</v>
      </c>
      <c r="H1952" s="80"/>
      <c r="I1952" s="80"/>
      <c r="J1952" s="129" t="s">
        <v>4888</v>
      </c>
    </row>
    <row r="1953" spans="1:10" hidden="1">
      <c r="A1953" s="183" t="s">
        <v>2264</v>
      </c>
      <c r="B1953" s="183" t="s">
        <v>368</v>
      </c>
      <c r="C1953" s="183" t="s">
        <v>4789</v>
      </c>
      <c r="D1953" s="183">
        <v>11</v>
      </c>
      <c r="E1953" s="104"/>
      <c r="F1953" s="104"/>
      <c r="G1953" s="89">
        <v>43344</v>
      </c>
      <c r="H1953" s="80"/>
      <c r="I1953" s="80"/>
      <c r="J1953" s="129" t="s">
        <v>4888</v>
      </c>
    </row>
    <row r="1954" spans="1:10" hidden="1">
      <c r="A1954" s="183" t="s">
        <v>2265</v>
      </c>
      <c r="B1954" s="183" t="s">
        <v>368</v>
      </c>
      <c r="C1954" s="183" t="s">
        <v>4789</v>
      </c>
      <c r="D1954" s="183">
        <v>11</v>
      </c>
      <c r="E1954" s="104"/>
      <c r="F1954" s="104"/>
      <c r="G1954" s="89">
        <v>43344</v>
      </c>
      <c r="H1954" s="80"/>
      <c r="I1954" s="80"/>
      <c r="J1954" s="129" t="s">
        <v>4888</v>
      </c>
    </row>
    <row r="1955" spans="1:10" hidden="1">
      <c r="A1955" s="183" t="s">
        <v>2266</v>
      </c>
      <c r="B1955" s="183" t="s">
        <v>369</v>
      </c>
      <c r="C1955" s="183" t="s">
        <v>4789</v>
      </c>
      <c r="D1955" s="183">
        <v>11</v>
      </c>
      <c r="E1955" s="104"/>
      <c r="F1955" s="104"/>
      <c r="G1955" s="89">
        <v>43344</v>
      </c>
      <c r="H1955" s="80"/>
      <c r="I1955" s="80"/>
      <c r="J1955" s="129" t="s">
        <v>4888</v>
      </c>
    </row>
    <row r="1956" spans="1:10" hidden="1">
      <c r="A1956" s="183" t="s">
        <v>2267</v>
      </c>
      <c r="B1956" s="183" t="s">
        <v>369</v>
      </c>
      <c r="C1956" s="183" t="s">
        <v>4789</v>
      </c>
      <c r="D1956" s="183">
        <v>11</v>
      </c>
      <c r="E1956" s="104"/>
      <c r="F1956" s="104"/>
      <c r="G1956" s="89">
        <v>43344</v>
      </c>
      <c r="H1956" s="80"/>
      <c r="I1956" s="80"/>
      <c r="J1956" s="129" t="s">
        <v>4888</v>
      </c>
    </row>
    <row r="1957" spans="1:10" hidden="1">
      <c r="A1957" s="183" t="s">
        <v>2268</v>
      </c>
      <c r="B1957" s="183" t="s">
        <v>4325</v>
      </c>
      <c r="C1957" s="183" t="s">
        <v>71</v>
      </c>
      <c r="D1957" s="183">
        <v>14</v>
      </c>
      <c r="E1957" s="104"/>
      <c r="F1957" s="104"/>
      <c r="G1957" s="89">
        <v>43313</v>
      </c>
      <c r="H1957" s="80"/>
      <c r="I1957" s="80"/>
      <c r="J1957" s="129" t="s">
        <v>4897</v>
      </c>
    </row>
    <row r="1958" spans="1:10" hidden="1">
      <c r="A1958" s="183" t="s">
        <v>2269</v>
      </c>
      <c r="B1958" s="183" t="s">
        <v>369</v>
      </c>
      <c r="C1958" s="183" t="s">
        <v>4789</v>
      </c>
      <c r="D1958" s="183">
        <v>11</v>
      </c>
      <c r="E1958" s="104"/>
      <c r="F1958" s="104"/>
      <c r="G1958" s="89">
        <v>43344</v>
      </c>
      <c r="H1958" s="80"/>
      <c r="I1958" s="80"/>
      <c r="J1958" s="129" t="s">
        <v>4888</v>
      </c>
    </row>
    <row r="1959" spans="1:10" hidden="1">
      <c r="A1959" s="183" t="s">
        <v>2270</v>
      </c>
      <c r="B1959" s="183" t="s">
        <v>369</v>
      </c>
      <c r="C1959" s="183" t="s">
        <v>4789</v>
      </c>
      <c r="D1959" s="183">
        <v>11</v>
      </c>
      <c r="E1959" s="104"/>
      <c r="F1959" s="104"/>
      <c r="G1959" s="89">
        <v>43344</v>
      </c>
      <c r="H1959" s="80"/>
      <c r="I1959" s="80"/>
      <c r="J1959" s="129" t="s">
        <v>4888</v>
      </c>
    </row>
    <row r="1960" spans="1:10" hidden="1">
      <c r="A1960" s="183" t="s">
        <v>2271</v>
      </c>
      <c r="B1960" s="183" t="s">
        <v>369</v>
      </c>
      <c r="C1960" s="183" t="s">
        <v>4789</v>
      </c>
      <c r="D1960" s="183">
        <v>11</v>
      </c>
      <c r="E1960" s="104"/>
      <c r="F1960" s="104"/>
      <c r="G1960" s="89">
        <v>43344</v>
      </c>
      <c r="H1960" s="80"/>
      <c r="I1960" s="80"/>
      <c r="J1960" s="129" t="s">
        <v>4888</v>
      </c>
    </row>
    <row r="1961" spans="1:10" hidden="1">
      <c r="A1961" s="183" t="s">
        <v>2272</v>
      </c>
      <c r="B1961" s="183" t="s">
        <v>369</v>
      </c>
      <c r="C1961" s="183" t="s">
        <v>4789</v>
      </c>
      <c r="D1961" s="183">
        <v>11</v>
      </c>
      <c r="E1961" s="104"/>
      <c r="F1961" s="104"/>
      <c r="G1961" s="89">
        <v>43344</v>
      </c>
      <c r="H1961" s="80"/>
      <c r="I1961" s="80"/>
      <c r="J1961" s="129" t="s">
        <v>4888</v>
      </c>
    </row>
    <row r="1962" spans="1:10" hidden="1">
      <c r="A1962" s="183" t="s">
        <v>2273</v>
      </c>
      <c r="B1962" s="183" t="s">
        <v>369</v>
      </c>
      <c r="C1962" s="183" t="s">
        <v>4787</v>
      </c>
      <c r="D1962" s="183">
        <v>11</v>
      </c>
      <c r="E1962" s="104"/>
      <c r="F1962" s="104"/>
      <c r="G1962" s="89">
        <v>43344</v>
      </c>
      <c r="H1962" s="80"/>
      <c r="I1962" s="80"/>
      <c r="J1962" s="129" t="s">
        <v>4901</v>
      </c>
    </row>
    <row r="1963" spans="1:10" hidden="1">
      <c r="A1963" s="183" t="s">
        <v>2274</v>
      </c>
      <c r="B1963" s="183" t="s">
        <v>369</v>
      </c>
      <c r="C1963" s="183" t="s">
        <v>4789</v>
      </c>
      <c r="D1963" s="183">
        <v>11</v>
      </c>
      <c r="E1963" s="104"/>
      <c r="F1963" s="104"/>
      <c r="G1963" s="89">
        <v>43344</v>
      </c>
      <c r="H1963" s="80"/>
      <c r="I1963" s="80"/>
      <c r="J1963" s="129" t="s">
        <v>4888</v>
      </c>
    </row>
    <row r="1964" spans="1:10" hidden="1">
      <c r="A1964" s="183" t="s">
        <v>2275</v>
      </c>
      <c r="B1964" s="183" t="s">
        <v>369</v>
      </c>
      <c r="C1964" s="183" t="s">
        <v>4789</v>
      </c>
      <c r="D1964" s="183">
        <v>11</v>
      </c>
      <c r="E1964" s="104"/>
      <c r="F1964" s="104"/>
      <c r="G1964" s="89">
        <v>43344</v>
      </c>
      <c r="H1964" s="80"/>
      <c r="I1964" s="80"/>
      <c r="J1964" s="129" t="s">
        <v>4888</v>
      </c>
    </row>
    <row r="1965" spans="1:10" hidden="1">
      <c r="A1965" s="183" t="s">
        <v>2276</v>
      </c>
      <c r="B1965" s="183" t="s">
        <v>4283</v>
      </c>
      <c r="C1965" s="183" t="s">
        <v>4787</v>
      </c>
      <c r="D1965" s="183">
        <v>11</v>
      </c>
      <c r="E1965" s="104"/>
      <c r="F1965" s="104"/>
      <c r="G1965" s="89">
        <v>43344</v>
      </c>
      <c r="H1965" s="80"/>
      <c r="I1965" s="80"/>
      <c r="J1965" s="129" t="s">
        <v>4901</v>
      </c>
    </row>
    <row r="1966" spans="1:10" hidden="1">
      <c r="A1966" s="183" t="s">
        <v>2277</v>
      </c>
      <c r="B1966" s="183" t="s">
        <v>369</v>
      </c>
      <c r="C1966" s="183" t="s">
        <v>4789</v>
      </c>
      <c r="D1966" s="183">
        <v>11</v>
      </c>
      <c r="E1966" s="104"/>
      <c r="F1966" s="104"/>
      <c r="G1966" s="89">
        <v>43344</v>
      </c>
      <c r="H1966" s="80"/>
      <c r="I1966" s="80"/>
      <c r="J1966" s="129" t="s">
        <v>4888</v>
      </c>
    </row>
    <row r="1967" spans="1:10" hidden="1">
      <c r="A1967" s="183" t="s">
        <v>2278</v>
      </c>
      <c r="B1967" s="183" t="s">
        <v>4284</v>
      </c>
      <c r="C1967" s="183" t="s">
        <v>4789</v>
      </c>
      <c r="D1967" s="183">
        <v>11</v>
      </c>
      <c r="E1967" s="104"/>
      <c r="F1967" s="104"/>
      <c r="G1967" s="89">
        <v>43344</v>
      </c>
      <c r="H1967" s="80"/>
      <c r="I1967" s="80"/>
      <c r="J1967" s="129" t="s">
        <v>4888</v>
      </c>
    </row>
    <row r="1968" spans="1:10" hidden="1">
      <c r="A1968" s="183" t="s">
        <v>2279</v>
      </c>
      <c r="B1968" s="183" t="s">
        <v>4284</v>
      </c>
      <c r="C1968" s="183" t="s">
        <v>4789</v>
      </c>
      <c r="D1968" s="183">
        <v>11</v>
      </c>
      <c r="E1968" s="104"/>
      <c r="F1968" s="104"/>
      <c r="G1968" s="89">
        <v>43344</v>
      </c>
      <c r="H1968" s="80"/>
      <c r="I1968" s="80"/>
      <c r="J1968" s="129" t="s">
        <v>4888</v>
      </c>
    </row>
    <row r="1969" spans="1:10" hidden="1">
      <c r="A1969" s="183" t="s">
        <v>2280</v>
      </c>
      <c r="B1969" s="183" t="s">
        <v>361</v>
      </c>
      <c r="C1969" s="183" t="s">
        <v>4786</v>
      </c>
      <c r="D1969" s="183">
        <v>11</v>
      </c>
      <c r="E1969" s="104"/>
      <c r="F1969" s="104"/>
      <c r="G1969" s="89">
        <v>43344</v>
      </c>
      <c r="H1969" s="80"/>
      <c r="I1969" s="80"/>
      <c r="J1969" s="129" t="s">
        <v>4902</v>
      </c>
    </row>
    <row r="1970" spans="1:10" hidden="1">
      <c r="A1970" s="183" t="s">
        <v>2281</v>
      </c>
      <c r="B1970" s="183" t="s">
        <v>351</v>
      </c>
      <c r="C1970" s="183" t="s">
        <v>4787</v>
      </c>
      <c r="D1970" s="183">
        <v>11</v>
      </c>
      <c r="E1970" s="104"/>
      <c r="F1970" s="104"/>
      <c r="G1970" s="89">
        <v>43344</v>
      </c>
      <c r="H1970" s="80"/>
      <c r="I1970" s="80"/>
      <c r="J1970" s="129" t="s">
        <v>4901</v>
      </c>
    </row>
    <row r="1971" spans="1:10" hidden="1">
      <c r="A1971" s="183" t="s">
        <v>2282</v>
      </c>
      <c r="B1971" s="183" t="s">
        <v>351</v>
      </c>
      <c r="C1971" s="183" t="s">
        <v>4787</v>
      </c>
      <c r="D1971" s="183">
        <v>11</v>
      </c>
      <c r="E1971" s="104"/>
      <c r="F1971" s="104"/>
      <c r="G1971" s="89">
        <v>43344</v>
      </c>
      <c r="H1971" s="80"/>
      <c r="I1971" s="80"/>
      <c r="J1971" s="129" t="s">
        <v>4901</v>
      </c>
    </row>
    <row r="1972" spans="1:10" hidden="1">
      <c r="A1972" s="183" t="s">
        <v>2283</v>
      </c>
      <c r="B1972" s="183" t="s">
        <v>351</v>
      </c>
      <c r="C1972" s="183" t="s">
        <v>4789</v>
      </c>
      <c r="D1972" s="183">
        <v>11</v>
      </c>
      <c r="E1972" s="104"/>
      <c r="F1972" s="104"/>
      <c r="G1972" s="89">
        <v>43344</v>
      </c>
      <c r="H1972" s="80"/>
      <c r="I1972" s="80"/>
      <c r="J1972" s="129" t="s">
        <v>4888</v>
      </c>
    </row>
    <row r="1973" spans="1:10" hidden="1">
      <c r="A1973" s="183" t="s">
        <v>2284</v>
      </c>
      <c r="B1973" s="183" t="s">
        <v>351</v>
      </c>
      <c r="C1973" s="183" t="s">
        <v>4788</v>
      </c>
      <c r="D1973" s="183">
        <v>11</v>
      </c>
      <c r="E1973" s="104"/>
      <c r="F1973" s="104"/>
      <c r="G1973" s="89">
        <v>43344</v>
      </c>
      <c r="H1973" s="80"/>
      <c r="I1973" s="80"/>
      <c r="J1973" s="129" t="s">
        <v>4900</v>
      </c>
    </row>
    <row r="1974" spans="1:10" hidden="1">
      <c r="A1974" s="183" t="s">
        <v>2285</v>
      </c>
      <c r="B1974" s="183" t="s">
        <v>351</v>
      </c>
      <c r="C1974" s="183" t="s">
        <v>4787</v>
      </c>
      <c r="D1974" s="183">
        <v>11</v>
      </c>
      <c r="E1974" s="104"/>
      <c r="F1974" s="104"/>
      <c r="G1974" s="89">
        <v>43344</v>
      </c>
      <c r="H1974" s="80"/>
      <c r="I1974" s="80"/>
      <c r="J1974" s="129" t="s">
        <v>4901</v>
      </c>
    </row>
    <row r="1975" spans="1:10" hidden="1">
      <c r="A1975" s="183" t="s">
        <v>2286</v>
      </c>
      <c r="B1975" s="183" t="s">
        <v>351</v>
      </c>
      <c r="C1975" s="183" t="s">
        <v>4787</v>
      </c>
      <c r="D1975" s="183">
        <v>11</v>
      </c>
      <c r="E1975" s="104"/>
      <c r="F1975" s="104"/>
      <c r="G1975" s="89">
        <v>43344</v>
      </c>
      <c r="H1975" s="80"/>
      <c r="I1975" s="80"/>
      <c r="J1975" s="129" t="s">
        <v>4901</v>
      </c>
    </row>
    <row r="1976" spans="1:10" hidden="1">
      <c r="A1976" s="183" t="s">
        <v>2287</v>
      </c>
      <c r="B1976" s="183" t="s">
        <v>351</v>
      </c>
      <c r="C1976" s="183" t="s">
        <v>4788</v>
      </c>
      <c r="D1976" s="183">
        <v>11</v>
      </c>
      <c r="E1976" s="104"/>
      <c r="F1976" s="104"/>
      <c r="G1976" s="89">
        <v>43344</v>
      </c>
      <c r="H1976" s="80"/>
      <c r="I1976" s="80"/>
      <c r="J1976" s="129" t="s">
        <v>4900</v>
      </c>
    </row>
    <row r="1977" spans="1:10" hidden="1">
      <c r="A1977" s="183" t="s">
        <v>2288</v>
      </c>
      <c r="B1977" s="183" t="s">
        <v>351</v>
      </c>
      <c r="C1977" s="183" t="s">
        <v>4788</v>
      </c>
      <c r="D1977" s="183">
        <v>11</v>
      </c>
      <c r="E1977" s="104"/>
      <c r="F1977" s="104"/>
      <c r="G1977" s="89">
        <v>43344</v>
      </c>
      <c r="H1977" s="80"/>
      <c r="I1977" s="80"/>
      <c r="J1977" s="129" t="s">
        <v>4900</v>
      </c>
    </row>
    <row r="1978" spans="1:10" hidden="1">
      <c r="A1978" s="183" t="s">
        <v>2289</v>
      </c>
      <c r="B1978" s="183" t="s">
        <v>351</v>
      </c>
      <c r="C1978" s="183" t="s">
        <v>4788</v>
      </c>
      <c r="D1978" s="183">
        <v>11</v>
      </c>
      <c r="E1978" s="104"/>
      <c r="F1978" s="104"/>
      <c r="G1978" s="89">
        <v>43344</v>
      </c>
      <c r="H1978" s="80"/>
      <c r="I1978" s="80"/>
      <c r="J1978" s="129" t="s">
        <v>4900</v>
      </c>
    </row>
    <row r="1979" spans="1:10" hidden="1">
      <c r="A1979" s="183" t="s">
        <v>2290</v>
      </c>
      <c r="B1979" s="183" t="s">
        <v>351</v>
      </c>
      <c r="C1979" s="183" t="s">
        <v>4786</v>
      </c>
      <c r="D1979" s="183">
        <v>11</v>
      </c>
      <c r="E1979" s="104"/>
      <c r="F1979" s="104"/>
      <c r="G1979" s="89">
        <v>43344</v>
      </c>
      <c r="H1979" s="80"/>
      <c r="I1979" s="80"/>
      <c r="J1979" s="129" t="s">
        <v>4902</v>
      </c>
    </row>
    <row r="1980" spans="1:10" hidden="1">
      <c r="A1980" s="183" t="s">
        <v>2291</v>
      </c>
      <c r="B1980" s="183" t="s">
        <v>351</v>
      </c>
      <c r="C1980" s="183" t="s">
        <v>4788</v>
      </c>
      <c r="D1980" s="183">
        <v>11</v>
      </c>
      <c r="E1980" s="104"/>
      <c r="F1980" s="104"/>
      <c r="G1980" s="89">
        <v>43344</v>
      </c>
      <c r="H1980" s="80"/>
      <c r="I1980" s="80"/>
      <c r="J1980" s="129" t="s">
        <v>4900</v>
      </c>
    </row>
    <row r="1981" spans="1:10" hidden="1">
      <c r="A1981" s="183" t="s">
        <v>2292</v>
      </c>
      <c r="B1981" s="183" t="s">
        <v>351</v>
      </c>
      <c r="C1981" s="183" t="s">
        <v>4789</v>
      </c>
      <c r="D1981" s="183">
        <v>11</v>
      </c>
      <c r="E1981" s="104"/>
      <c r="F1981" s="104"/>
      <c r="G1981" s="89">
        <v>43344</v>
      </c>
      <c r="H1981" s="80"/>
      <c r="I1981" s="80"/>
      <c r="J1981" s="129" t="s">
        <v>4888</v>
      </c>
    </row>
    <row r="1982" spans="1:10" hidden="1">
      <c r="A1982" s="183" t="s">
        <v>2293</v>
      </c>
      <c r="B1982" s="183" t="s">
        <v>351</v>
      </c>
      <c r="C1982" s="183" t="s">
        <v>4789</v>
      </c>
      <c r="D1982" s="183">
        <v>11</v>
      </c>
      <c r="E1982" s="104"/>
      <c r="F1982" s="104"/>
      <c r="G1982" s="89">
        <v>43344</v>
      </c>
      <c r="H1982" s="80"/>
      <c r="I1982" s="80"/>
      <c r="J1982" s="129" t="s">
        <v>4888</v>
      </c>
    </row>
    <row r="1983" spans="1:10" hidden="1">
      <c r="A1983" s="183" t="s">
        <v>2294</v>
      </c>
      <c r="B1983" s="183" t="s">
        <v>351</v>
      </c>
      <c r="C1983" s="183" t="s">
        <v>4787</v>
      </c>
      <c r="D1983" s="183">
        <v>11</v>
      </c>
      <c r="E1983" s="104"/>
      <c r="F1983" s="104"/>
      <c r="G1983" s="89">
        <v>43344</v>
      </c>
      <c r="H1983" s="80"/>
      <c r="I1983" s="80"/>
      <c r="J1983" s="129" t="s">
        <v>4901</v>
      </c>
    </row>
    <row r="1984" spans="1:10" hidden="1">
      <c r="A1984" s="183" t="s">
        <v>2295</v>
      </c>
      <c r="B1984" s="183" t="s">
        <v>351</v>
      </c>
      <c r="C1984" s="183" t="s">
        <v>4789</v>
      </c>
      <c r="D1984" s="183">
        <v>11</v>
      </c>
      <c r="E1984" s="104"/>
      <c r="F1984" s="104"/>
      <c r="G1984" s="89">
        <v>43344</v>
      </c>
      <c r="H1984" s="80"/>
      <c r="I1984" s="80"/>
      <c r="J1984" s="129" t="s">
        <v>4888</v>
      </c>
    </row>
    <row r="1985" spans="1:10" hidden="1">
      <c r="A1985" s="183" t="s">
        <v>2296</v>
      </c>
      <c r="B1985" s="183" t="s">
        <v>351</v>
      </c>
      <c r="C1985" s="183" t="s">
        <v>4787</v>
      </c>
      <c r="D1985" s="183">
        <v>11</v>
      </c>
      <c r="E1985" s="104"/>
      <c r="F1985" s="104"/>
      <c r="G1985" s="89">
        <v>43344</v>
      </c>
      <c r="H1985" s="80"/>
      <c r="I1985" s="80"/>
      <c r="J1985" s="129" t="s">
        <v>4901</v>
      </c>
    </row>
    <row r="1986" spans="1:10" hidden="1">
      <c r="A1986" s="183" t="s">
        <v>2297</v>
      </c>
      <c r="B1986" s="183" t="s">
        <v>351</v>
      </c>
      <c r="C1986" s="183" t="s">
        <v>4788</v>
      </c>
      <c r="D1986" s="183">
        <v>11</v>
      </c>
      <c r="E1986" s="104"/>
      <c r="F1986" s="104"/>
      <c r="G1986" s="89">
        <v>43344</v>
      </c>
      <c r="H1986" s="80"/>
      <c r="I1986" s="80"/>
      <c r="J1986" s="129" t="s">
        <v>4900</v>
      </c>
    </row>
    <row r="1987" spans="1:10" hidden="1">
      <c r="A1987" s="183" t="s">
        <v>2298</v>
      </c>
      <c r="B1987" s="183" t="s">
        <v>351</v>
      </c>
      <c r="C1987" s="183" t="s">
        <v>4788</v>
      </c>
      <c r="D1987" s="183">
        <v>11</v>
      </c>
      <c r="E1987" s="104"/>
      <c r="F1987" s="104"/>
      <c r="G1987" s="89">
        <v>43344</v>
      </c>
      <c r="H1987" s="80"/>
      <c r="I1987" s="80"/>
      <c r="J1987" s="129" t="s">
        <v>4900</v>
      </c>
    </row>
    <row r="1988" spans="1:10" hidden="1">
      <c r="A1988" s="183" t="s">
        <v>2299</v>
      </c>
      <c r="B1988" s="183" t="s">
        <v>351</v>
      </c>
      <c r="C1988" s="183" t="s">
        <v>4788</v>
      </c>
      <c r="D1988" s="183">
        <v>11</v>
      </c>
      <c r="E1988" s="104"/>
      <c r="F1988" s="104"/>
      <c r="G1988" s="89">
        <v>43344</v>
      </c>
      <c r="H1988" s="80"/>
      <c r="I1988" s="80"/>
      <c r="J1988" s="129" t="s">
        <v>4900</v>
      </c>
    </row>
    <row r="1989" spans="1:10" hidden="1">
      <c r="A1989" s="183" t="s">
        <v>2300</v>
      </c>
      <c r="B1989" s="183" t="s">
        <v>351</v>
      </c>
      <c r="C1989" s="183" t="s">
        <v>4786</v>
      </c>
      <c r="D1989" s="183">
        <v>11</v>
      </c>
      <c r="E1989" s="104"/>
      <c r="F1989" s="104"/>
      <c r="G1989" s="89">
        <v>43344</v>
      </c>
      <c r="H1989" s="80"/>
      <c r="I1989" s="80"/>
      <c r="J1989" s="129" t="s">
        <v>4902</v>
      </c>
    </row>
    <row r="1990" spans="1:10" hidden="1">
      <c r="A1990" s="183" t="s">
        <v>2301</v>
      </c>
      <c r="B1990" s="183" t="s">
        <v>351</v>
      </c>
      <c r="C1990" s="183" t="s">
        <v>4786</v>
      </c>
      <c r="D1990" s="183">
        <v>11</v>
      </c>
      <c r="E1990" s="104"/>
      <c r="F1990" s="104"/>
      <c r="G1990" s="89">
        <v>43344</v>
      </c>
      <c r="H1990" s="80"/>
      <c r="I1990" s="80"/>
      <c r="J1990" s="129" t="s">
        <v>4902</v>
      </c>
    </row>
    <row r="1991" spans="1:10" hidden="1">
      <c r="A1991" s="183" t="s">
        <v>2302</v>
      </c>
      <c r="B1991" s="183" t="s">
        <v>351</v>
      </c>
      <c r="C1991" s="183" t="s">
        <v>4786</v>
      </c>
      <c r="D1991" s="183">
        <v>11</v>
      </c>
      <c r="E1991" s="104"/>
      <c r="F1991" s="104"/>
      <c r="G1991" s="89">
        <v>43344</v>
      </c>
      <c r="H1991" s="80"/>
      <c r="I1991" s="80"/>
      <c r="J1991" s="129" t="s">
        <v>4902</v>
      </c>
    </row>
    <row r="1992" spans="1:10" hidden="1">
      <c r="A1992" s="183" t="s">
        <v>2303</v>
      </c>
      <c r="B1992" s="183" t="s">
        <v>351</v>
      </c>
      <c r="C1992" s="183" t="s">
        <v>4788</v>
      </c>
      <c r="D1992" s="183">
        <v>11</v>
      </c>
      <c r="E1992" s="104"/>
      <c r="F1992" s="104"/>
      <c r="G1992" s="89">
        <v>43344</v>
      </c>
      <c r="H1992" s="80"/>
      <c r="I1992" s="80"/>
      <c r="J1992" s="129" t="s">
        <v>4900</v>
      </c>
    </row>
    <row r="1993" spans="1:10" hidden="1">
      <c r="A1993" s="183" t="s">
        <v>2304</v>
      </c>
      <c r="B1993" s="183" t="s">
        <v>351</v>
      </c>
      <c r="C1993" s="183" t="s">
        <v>4788</v>
      </c>
      <c r="D1993" s="183">
        <v>11</v>
      </c>
      <c r="E1993" s="104"/>
      <c r="F1993" s="104"/>
      <c r="G1993" s="89">
        <v>43344</v>
      </c>
      <c r="H1993" s="80"/>
      <c r="I1993" s="80"/>
      <c r="J1993" s="129" t="s">
        <v>4900</v>
      </c>
    </row>
    <row r="1994" spans="1:10" hidden="1">
      <c r="A1994" s="183" t="s">
        <v>2305</v>
      </c>
      <c r="B1994" s="183" t="s">
        <v>351</v>
      </c>
      <c r="C1994" s="183" t="s">
        <v>4789</v>
      </c>
      <c r="D1994" s="183">
        <v>11</v>
      </c>
      <c r="E1994" s="104"/>
      <c r="F1994" s="104"/>
      <c r="G1994" s="89">
        <v>43344</v>
      </c>
      <c r="H1994" s="80"/>
      <c r="I1994" s="80"/>
      <c r="J1994" s="129" t="s">
        <v>4888</v>
      </c>
    </row>
    <row r="1995" spans="1:10" hidden="1">
      <c r="A1995" s="183" t="s">
        <v>2306</v>
      </c>
      <c r="B1995" s="183" t="s">
        <v>351</v>
      </c>
      <c r="C1995" s="183" t="s">
        <v>4787</v>
      </c>
      <c r="D1995" s="183">
        <v>11</v>
      </c>
      <c r="E1995" s="104"/>
      <c r="F1995" s="104"/>
      <c r="G1995" s="89">
        <v>43344</v>
      </c>
      <c r="H1995" s="80"/>
      <c r="I1995" s="80"/>
      <c r="J1995" s="129" t="s">
        <v>4901</v>
      </c>
    </row>
    <row r="1996" spans="1:10" hidden="1">
      <c r="A1996" s="183" t="s">
        <v>2307</v>
      </c>
      <c r="B1996" s="183" t="s">
        <v>351</v>
      </c>
      <c r="C1996" s="183" t="s">
        <v>4787</v>
      </c>
      <c r="D1996" s="183">
        <v>11</v>
      </c>
      <c r="E1996" s="104"/>
      <c r="F1996" s="104"/>
      <c r="G1996" s="89">
        <v>43344</v>
      </c>
      <c r="H1996" s="80"/>
      <c r="I1996" s="80"/>
      <c r="J1996" s="129" t="s">
        <v>4901</v>
      </c>
    </row>
    <row r="1997" spans="1:10" hidden="1">
      <c r="A1997" s="183" t="s">
        <v>2308</v>
      </c>
      <c r="B1997" s="183" t="s">
        <v>351</v>
      </c>
      <c r="C1997" s="183" t="s">
        <v>4788</v>
      </c>
      <c r="D1997" s="183">
        <v>11</v>
      </c>
      <c r="E1997" s="104"/>
      <c r="F1997" s="104"/>
      <c r="G1997" s="89">
        <v>43344</v>
      </c>
      <c r="H1997" s="80"/>
      <c r="I1997" s="80"/>
      <c r="J1997" s="129" t="s">
        <v>4900</v>
      </c>
    </row>
    <row r="1998" spans="1:10" hidden="1">
      <c r="A1998" s="183" t="s">
        <v>2309</v>
      </c>
      <c r="B1998" s="183" t="s">
        <v>351</v>
      </c>
      <c r="C1998" s="183" t="s">
        <v>4788</v>
      </c>
      <c r="D1998" s="183">
        <v>11</v>
      </c>
      <c r="E1998" s="104"/>
      <c r="F1998" s="104"/>
      <c r="G1998" s="89">
        <v>43344</v>
      </c>
      <c r="H1998" s="80"/>
      <c r="I1998" s="80"/>
      <c r="J1998" s="129" t="s">
        <v>4900</v>
      </c>
    </row>
    <row r="1999" spans="1:10" hidden="1">
      <c r="A1999" s="183" t="s">
        <v>2310</v>
      </c>
      <c r="B1999" s="183" t="s">
        <v>351</v>
      </c>
      <c r="C1999" s="183" t="s">
        <v>4788</v>
      </c>
      <c r="D1999" s="183">
        <v>11</v>
      </c>
      <c r="E1999" s="104"/>
      <c r="F1999" s="104"/>
      <c r="G1999" s="89">
        <v>43344</v>
      </c>
      <c r="H1999" s="80"/>
      <c r="I1999" s="80"/>
      <c r="J1999" s="129" t="s">
        <v>4900</v>
      </c>
    </row>
    <row r="2000" spans="1:10" hidden="1">
      <c r="A2000" s="183" t="s">
        <v>2311</v>
      </c>
      <c r="B2000" s="183" t="s">
        <v>351</v>
      </c>
      <c r="C2000" s="183" t="s">
        <v>4788</v>
      </c>
      <c r="D2000" s="183">
        <v>11</v>
      </c>
      <c r="E2000" s="104"/>
      <c r="F2000" s="104"/>
      <c r="G2000" s="89">
        <v>43344</v>
      </c>
      <c r="H2000" s="80"/>
      <c r="I2000" s="80"/>
      <c r="J2000" s="129" t="s">
        <v>4900</v>
      </c>
    </row>
    <row r="2001" spans="1:10" hidden="1">
      <c r="A2001" s="183" t="s">
        <v>2312</v>
      </c>
      <c r="B2001" s="183" t="s">
        <v>351</v>
      </c>
      <c r="C2001" s="183" t="s">
        <v>4788</v>
      </c>
      <c r="D2001" s="183">
        <v>11</v>
      </c>
      <c r="E2001" s="104"/>
      <c r="F2001" s="104"/>
      <c r="G2001" s="89">
        <v>43344</v>
      </c>
      <c r="H2001" s="80"/>
      <c r="I2001" s="80"/>
      <c r="J2001" s="129" t="s">
        <v>4900</v>
      </c>
    </row>
    <row r="2002" spans="1:10" hidden="1">
      <c r="A2002" s="183" t="s">
        <v>2313</v>
      </c>
      <c r="B2002" s="183" t="s">
        <v>351</v>
      </c>
      <c r="C2002" s="183" t="s">
        <v>4788</v>
      </c>
      <c r="D2002" s="183">
        <v>11</v>
      </c>
      <c r="E2002" s="104"/>
      <c r="F2002" s="104"/>
      <c r="G2002" s="89">
        <v>43344</v>
      </c>
      <c r="H2002" s="80"/>
      <c r="I2002" s="80"/>
      <c r="J2002" s="129" t="s">
        <v>4900</v>
      </c>
    </row>
    <row r="2003" spans="1:10" hidden="1">
      <c r="A2003" s="183" t="s">
        <v>2314</v>
      </c>
      <c r="B2003" s="183" t="s">
        <v>351</v>
      </c>
      <c r="C2003" s="183" t="s">
        <v>4788</v>
      </c>
      <c r="D2003" s="183">
        <v>11</v>
      </c>
      <c r="E2003" s="104"/>
      <c r="F2003" s="104"/>
      <c r="G2003" s="89">
        <v>43344</v>
      </c>
      <c r="H2003" s="80"/>
      <c r="I2003" s="80"/>
      <c r="J2003" s="129" t="s">
        <v>4900</v>
      </c>
    </row>
    <row r="2004" spans="1:10" hidden="1">
      <c r="A2004" s="183" t="s">
        <v>2315</v>
      </c>
      <c r="B2004" s="183" t="s">
        <v>351</v>
      </c>
      <c r="C2004" s="183" t="s">
        <v>4788</v>
      </c>
      <c r="D2004" s="183">
        <v>11</v>
      </c>
      <c r="E2004" s="104"/>
      <c r="F2004" s="104"/>
      <c r="G2004" s="89">
        <v>43344</v>
      </c>
      <c r="H2004" s="80"/>
      <c r="I2004" s="80"/>
      <c r="J2004" s="129" t="s">
        <v>4900</v>
      </c>
    </row>
    <row r="2005" spans="1:10" hidden="1">
      <c r="A2005" s="183" t="s">
        <v>2316</v>
      </c>
      <c r="B2005" s="183" t="s">
        <v>351</v>
      </c>
      <c r="C2005" s="183" t="s">
        <v>4786</v>
      </c>
      <c r="D2005" s="183">
        <v>11</v>
      </c>
      <c r="E2005" s="104"/>
      <c r="F2005" s="104"/>
      <c r="G2005" s="89">
        <v>43344</v>
      </c>
      <c r="H2005" s="80"/>
      <c r="I2005" s="80"/>
      <c r="J2005" s="129" t="s">
        <v>4902</v>
      </c>
    </row>
    <row r="2006" spans="1:10" hidden="1">
      <c r="A2006" s="183" t="s">
        <v>2317</v>
      </c>
      <c r="B2006" s="183" t="s">
        <v>351</v>
      </c>
      <c r="C2006" s="183" t="s">
        <v>4787</v>
      </c>
      <c r="D2006" s="183">
        <v>11</v>
      </c>
      <c r="E2006" s="104"/>
      <c r="F2006" s="104"/>
      <c r="G2006" s="89">
        <v>43344</v>
      </c>
      <c r="H2006" s="80"/>
      <c r="I2006" s="80"/>
      <c r="J2006" s="129" t="s">
        <v>4901</v>
      </c>
    </row>
    <row r="2007" spans="1:10" hidden="1">
      <c r="A2007" s="183" t="s">
        <v>2318</v>
      </c>
      <c r="B2007" s="183" t="s">
        <v>351</v>
      </c>
      <c r="C2007" s="183" t="s">
        <v>4787</v>
      </c>
      <c r="D2007" s="183">
        <v>11</v>
      </c>
      <c r="E2007" s="104"/>
      <c r="F2007" s="104"/>
      <c r="G2007" s="89">
        <v>43344</v>
      </c>
      <c r="H2007" s="80"/>
      <c r="I2007" s="80"/>
      <c r="J2007" s="129" t="s">
        <v>4901</v>
      </c>
    </row>
    <row r="2008" spans="1:10" hidden="1">
      <c r="A2008" s="183" t="s">
        <v>2319</v>
      </c>
      <c r="B2008" s="183" t="s">
        <v>351</v>
      </c>
      <c r="C2008" s="183" t="s">
        <v>4787</v>
      </c>
      <c r="D2008" s="183">
        <v>11</v>
      </c>
      <c r="E2008" s="104"/>
      <c r="F2008" s="104"/>
      <c r="G2008" s="89">
        <v>43344</v>
      </c>
      <c r="H2008" s="80"/>
      <c r="I2008" s="80"/>
      <c r="J2008" s="129" t="s">
        <v>4901</v>
      </c>
    </row>
    <row r="2009" spans="1:10" hidden="1">
      <c r="A2009" s="183" t="s">
        <v>2320</v>
      </c>
      <c r="B2009" s="183" t="s">
        <v>351</v>
      </c>
      <c r="C2009" s="183" t="s">
        <v>4788</v>
      </c>
      <c r="D2009" s="183">
        <v>11</v>
      </c>
      <c r="E2009" s="104"/>
      <c r="F2009" s="104"/>
      <c r="G2009" s="89">
        <v>43344</v>
      </c>
      <c r="H2009" s="80"/>
      <c r="I2009" s="80"/>
      <c r="J2009" s="129" t="s">
        <v>4900</v>
      </c>
    </row>
    <row r="2010" spans="1:10" hidden="1">
      <c r="A2010" s="183" t="s">
        <v>246</v>
      </c>
      <c r="B2010" s="183" t="s">
        <v>386</v>
      </c>
      <c r="C2010" s="183" t="s">
        <v>75</v>
      </c>
      <c r="D2010" s="183">
        <v>12</v>
      </c>
      <c r="E2010" s="104"/>
      <c r="F2010" s="104" t="s">
        <v>4893</v>
      </c>
      <c r="G2010" s="89">
        <v>43040</v>
      </c>
      <c r="H2010" s="80">
        <v>43060</v>
      </c>
      <c r="I2010" s="80">
        <v>43073</v>
      </c>
      <c r="J2010" s="129" t="s">
        <v>4890</v>
      </c>
    </row>
    <row r="2011" spans="1:10" hidden="1">
      <c r="A2011" s="183" t="s">
        <v>2321</v>
      </c>
      <c r="B2011" s="183" t="s">
        <v>386</v>
      </c>
      <c r="C2011" s="183" t="s">
        <v>75</v>
      </c>
      <c r="D2011" s="183">
        <v>12</v>
      </c>
      <c r="E2011" s="104"/>
      <c r="F2011" s="104"/>
      <c r="G2011" s="89">
        <v>43101</v>
      </c>
      <c r="H2011" s="80"/>
      <c r="I2011" s="80"/>
      <c r="J2011" s="129" t="s">
        <v>4890</v>
      </c>
    </row>
    <row r="2012" spans="1:10" hidden="1">
      <c r="A2012" s="183" t="s">
        <v>2322</v>
      </c>
      <c r="B2012" s="183" t="s">
        <v>386</v>
      </c>
      <c r="C2012" s="183" t="s">
        <v>75</v>
      </c>
      <c r="D2012" s="183">
        <v>12</v>
      </c>
      <c r="E2012" s="104"/>
      <c r="F2012" s="104"/>
      <c r="G2012" s="89">
        <v>43101</v>
      </c>
      <c r="H2012" s="80"/>
      <c r="I2012" s="80"/>
      <c r="J2012" s="129" t="s">
        <v>4890</v>
      </c>
    </row>
    <row r="2013" spans="1:10" hidden="1">
      <c r="A2013" s="183" t="s">
        <v>2323</v>
      </c>
      <c r="B2013" s="183" t="s">
        <v>386</v>
      </c>
      <c r="C2013" s="183" t="s">
        <v>75</v>
      </c>
      <c r="D2013" s="183">
        <v>12</v>
      </c>
      <c r="E2013" s="104"/>
      <c r="F2013" s="104"/>
      <c r="G2013" s="89">
        <v>43252</v>
      </c>
      <c r="H2013" s="80"/>
      <c r="I2013" s="80"/>
      <c r="J2013" s="129" t="s">
        <v>4890</v>
      </c>
    </row>
    <row r="2014" spans="1:10" hidden="1">
      <c r="A2014" s="183" t="s">
        <v>2324</v>
      </c>
      <c r="B2014" s="183" t="s">
        <v>386</v>
      </c>
      <c r="C2014" s="183" t="s">
        <v>75</v>
      </c>
      <c r="D2014" s="183">
        <v>12</v>
      </c>
      <c r="E2014" s="104"/>
      <c r="F2014" s="104"/>
      <c r="G2014" s="89">
        <v>43282</v>
      </c>
      <c r="H2014" s="80"/>
      <c r="I2014" s="80"/>
      <c r="J2014" s="129" t="s">
        <v>4890</v>
      </c>
    </row>
    <row r="2015" spans="1:10" hidden="1">
      <c r="A2015" s="183" t="s">
        <v>2325</v>
      </c>
      <c r="B2015" s="183" t="s">
        <v>386</v>
      </c>
      <c r="C2015" s="183" t="s">
        <v>75</v>
      </c>
      <c r="D2015" s="183">
        <v>12</v>
      </c>
      <c r="E2015" s="104"/>
      <c r="F2015" s="104"/>
      <c r="G2015" s="89">
        <v>43252</v>
      </c>
      <c r="H2015" s="80"/>
      <c r="I2015" s="80"/>
      <c r="J2015" s="129" t="s">
        <v>4890</v>
      </c>
    </row>
    <row r="2016" spans="1:10" hidden="1">
      <c r="A2016" s="183" t="s">
        <v>2326</v>
      </c>
      <c r="B2016" s="183" t="s">
        <v>386</v>
      </c>
      <c r="C2016" s="183" t="s">
        <v>75</v>
      </c>
      <c r="D2016" s="183">
        <v>12</v>
      </c>
      <c r="E2016" s="104"/>
      <c r="F2016" s="104"/>
      <c r="G2016" s="89">
        <v>43374</v>
      </c>
      <c r="H2016" s="80"/>
      <c r="I2016" s="80"/>
      <c r="J2016" s="129" t="s">
        <v>4890</v>
      </c>
    </row>
    <row r="2017" spans="1:10" hidden="1">
      <c r="A2017" s="183" t="s">
        <v>2327</v>
      </c>
      <c r="B2017" s="183" t="s">
        <v>386</v>
      </c>
      <c r="C2017" s="183" t="s">
        <v>75</v>
      </c>
      <c r="D2017" s="183">
        <v>12</v>
      </c>
      <c r="E2017" s="104"/>
      <c r="F2017" s="104"/>
      <c r="G2017" s="89">
        <v>43374</v>
      </c>
      <c r="H2017" s="80"/>
      <c r="I2017" s="80"/>
      <c r="J2017" s="129" t="s">
        <v>4890</v>
      </c>
    </row>
    <row r="2018" spans="1:10" hidden="1">
      <c r="A2018" s="183" t="s">
        <v>2328</v>
      </c>
      <c r="B2018" s="183" t="s">
        <v>4326</v>
      </c>
      <c r="C2018" s="183" t="s">
        <v>75</v>
      </c>
      <c r="D2018" s="183">
        <v>12</v>
      </c>
      <c r="E2018" s="104"/>
      <c r="F2018" s="104"/>
      <c r="G2018" s="89">
        <v>43252</v>
      </c>
      <c r="H2018" s="80"/>
      <c r="I2018" s="80"/>
      <c r="J2018" s="129" t="s">
        <v>4890</v>
      </c>
    </row>
    <row r="2019" spans="1:10" hidden="1">
      <c r="A2019" s="183" t="s">
        <v>2329</v>
      </c>
      <c r="B2019" s="183" t="s">
        <v>4327</v>
      </c>
      <c r="C2019" s="183" t="s">
        <v>75</v>
      </c>
      <c r="D2019" s="183">
        <v>12</v>
      </c>
      <c r="E2019" s="104"/>
      <c r="F2019" s="104"/>
      <c r="G2019" s="89">
        <v>43313</v>
      </c>
      <c r="H2019" s="80"/>
      <c r="I2019" s="80"/>
      <c r="J2019" s="129" t="s">
        <v>4890</v>
      </c>
    </row>
    <row r="2020" spans="1:10" hidden="1">
      <c r="A2020" s="183" t="s">
        <v>247</v>
      </c>
      <c r="B2020" s="183" t="s">
        <v>387</v>
      </c>
      <c r="C2020" s="183" t="s">
        <v>75</v>
      </c>
      <c r="D2020" s="183">
        <v>12</v>
      </c>
      <c r="E2020" s="104"/>
      <c r="F2020" s="104" t="s">
        <v>4893</v>
      </c>
      <c r="G2020" s="89">
        <v>43040</v>
      </c>
      <c r="H2020" s="80">
        <v>43069</v>
      </c>
      <c r="I2020" s="80">
        <v>43073</v>
      </c>
      <c r="J2020" s="129" t="s">
        <v>4890</v>
      </c>
    </row>
    <row r="2021" spans="1:10" hidden="1">
      <c r="A2021" s="183" t="s">
        <v>248</v>
      </c>
      <c r="B2021" s="183" t="s">
        <v>387</v>
      </c>
      <c r="C2021" s="183" t="s">
        <v>75</v>
      </c>
      <c r="D2021" s="183">
        <v>12</v>
      </c>
      <c r="E2021" s="104"/>
      <c r="F2021" s="104" t="s">
        <v>4893</v>
      </c>
      <c r="G2021" s="89">
        <v>43040</v>
      </c>
      <c r="H2021" s="80">
        <v>43069</v>
      </c>
      <c r="I2021" s="80">
        <v>43073</v>
      </c>
      <c r="J2021" s="129" t="s">
        <v>4890</v>
      </c>
    </row>
    <row r="2022" spans="1:10" hidden="1">
      <c r="A2022" s="183" t="s">
        <v>2330</v>
      </c>
      <c r="B2022" s="183" t="s">
        <v>387</v>
      </c>
      <c r="C2022" s="183" t="s">
        <v>75</v>
      </c>
      <c r="D2022" s="183">
        <v>12</v>
      </c>
      <c r="E2022" s="104"/>
      <c r="F2022" s="129"/>
      <c r="G2022" s="89">
        <v>43101</v>
      </c>
      <c r="H2022" s="80"/>
      <c r="I2022" s="80"/>
      <c r="J2022" s="104" t="s">
        <v>4890</v>
      </c>
    </row>
    <row r="2023" spans="1:10" hidden="1">
      <c r="A2023" s="183" t="s">
        <v>2331</v>
      </c>
      <c r="B2023" s="183" t="s">
        <v>387</v>
      </c>
      <c r="C2023" s="183" t="s">
        <v>75</v>
      </c>
      <c r="D2023" s="183">
        <v>12</v>
      </c>
      <c r="E2023" s="104"/>
      <c r="F2023" s="104"/>
      <c r="G2023" s="89">
        <v>43132</v>
      </c>
      <c r="H2023" s="80"/>
      <c r="I2023" s="80"/>
      <c r="J2023" s="129" t="s">
        <v>4890</v>
      </c>
    </row>
    <row r="2024" spans="1:10" hidden="1">
      <c r="A2024" s="183" t="s">
        <v>2332</v>
      </c>
      <c r="B2024" s="183" t="s">
        <v>387</v>
      </c>
      <c r="C2024" s="183" t="s">
        <v>75</v>
      </c>
      <c r="D2024" s="183">
        <v>12</v>
      </c>
      <c r="E2024" s="104" t="s">
        <v>75</v>
      </c>
      <c r="F2024" s="104" t="s">
        <v>4893</v>
      </c>
      <c r="G2024" s="89">
        <v>43070</v>
      </c>
      <c r="H2024" s="80">
        <v>43097</v>
      </c>
      <c r="I2024" s="80">
        <v>43103</v>
      </c>
      <c r="J2024" s="129" t="s">
        <v>4890</v>
      </c>
    </row>
    <row r="2025" spans="1:10" hidden="1">
      <c r="A2025" s="183" t="s">
        <v>2333</v>
      </c>
      <c r="B2025" s="183" t="s">
        <v>387</v>
      </c>
      <c r="C2025" s="183" t="s">
        <v>75</v>
      </c>
      <c r="D2025" s="183">
        <v>12</v>
      </c>
      <c r="E2025" s="104"/>
      <c r="F2025" s="104"/>
      <c r="G2025" s="89">
        <v>43282</v>
      </c>
      <c r="H2025" s="80"/>
      <c r="I2025" s="80"/>
      <c r="J2025" s="129" t="s">
        <v>4890</v>
      </c>
    </row>
    <row r="2026" spans="1:10" hidden="1">
      <c r="A2026" s="183" t="s">
        <v>2334</v>
      </c>
      <c r="B2026" s="183" t="s">
        <v>387</v>
      </c>
      <c r="C2026" s="183" t="s">
        <v>75</v>
      </c>
      <c r="D2026" s="183">
        <v>12</v>
      </c>
      <c r="E2026" s="104"/>
      <c r="F2026" s="104"/>
      <c r="G2026" s="89">
        <v>43160</v>
      </c>
      <c r="H2026" s="80"/>
      <c r="I2026" s="80"/>
      <c r="J2026" s="129" t="s">
        <v>4890</v>
      </c>
    </row>
    <row r="2027" spans="1:10" hidden="1">
      <c r="A2027" s="183" t="s">
        <v>2335</v>
      </c>
      <c r="B2027" s="183" t="s">
        <v>387</v>
      </c>
      <c r="C2027" s="183" t="s">
        <v>75</v>
      </c>
      <c r="D2027" s="183">
        <v>12</v>
      </c>
      <c r="E2027" s="104"/>
      <c r="F2027" s="104"/>
      <c r="G2027" s="89">
        <v>43132</v>
      </c>
      <c r="H2027" s="80"/>
      <c r="I2027" s="80"/>
      <c r="J2027" s="129" t="s">
        <v>4890</v>
      </c>
    </row>
    <row r="2028" spans="1:10" hidden="1">
      <c r="A2028" s="183" t="s">
        <v>2336</v>
      </c>
      <c r="B2028" s="183" t="s">
        <v>387</v>
      </c>
      <c r="C2028" s="183" t="s">
        <v>75</v>
      </c>
      <c r="D2028" s="183">
        <v>12</v>
      </c>
      <c r="E2028" s="104"/>
      <c r="F2028" s="104"/>
      <c r="G2028" s="89">
        <v>43252</v>
      </c>
      <c r="H2028" s="80"/>
      <c r="I2028" s="80"/>
      <c r="J2028" s="129" t="s">
        <v>4890</v>
      </c>
    </row>
    <row r="2029" spans="1:10" hidden="1">
      <c r="A2029" s="183" t="s">
        <v>2337</v>
      </c>
      <c r="B2029" s="183" t="s">
        <v>387</v>
      </c>
      <c r="C2029" s="183" t="s">
        <v>75</v>
      </c>
      <c r="D2029" s="183">
        <v>12</v>
      </c>
      <c r="E2029" s="104"/>
      <c r="F2029" s="104"/>
      <c r="G2029" s="89">
        <v>43374</v>
      </c>
      <c r="H2029" s="80"/>
      <c r="I2029" s="80"/>
      <c r="J2029" s="129" t="s">
        <v>4890</v>
      </c>
    </row>
    <row r="2030" spans="1:10" hidden="1">
      <c r="A2030" s="183" t="s">
        <v>2338</v>
      </c>
      <c r="B2030" s="183" t="s">
        <v>387</v>
      </c>
      <c r="C2030" s="183" t="s">
        <v>75</v>
      </c>
      <c r="D2030" s="183">
        <v>12</v>
      </c>
      <c r="E2030" s="104"/>
      <c r="F2030" s="104"/>
      <c r="G2030" s="89">
        <v>43132</v>
      </c>
      <c r="H2030" s="80"/>
      <c r="I2030" s="80"/>
      <c r="J2030" s="129" t="s">
        <v>4890</v>
      </c>
    </row>
    <row r="2031" spans="1:10" hidden="1">
      <c r="A2031" s="183" t="s">
        <v>2339</v>
      </c>
      <c r="B2031" s="183" t="s">
        <v>387</v>
      </c>
      <c r="C2031" s="183" t="s">
        <v>75</v>
      </c>
      <c r="D2031" s="183">
        <v>12</v>
      </c>
      <c r="E2031" s="104"/>
      <c r="F2031" s="104"/>
      <c r="G2031" s="89">
        <v>43344</v>
      </c>
      <c r="H2031" s="80"/>
      <c r="I2031" s="80"/>
      <c r="J2031" s="129" t="s">
        <v>4890</v>
      </c>
    </row>
    <row r="2032" spans="1:10" hidden="1">
      <c r="A2032" s="183" t="s">
        <v>2340</v>
      </c>
      <c r="B2032" s="183" t="s">
        <v>387</v>
      </c>
      <c r="C2032" s="183" t="s">
        <v>75</v>
      </c>
      <c r="D2032" s="183">
        <v>12</v>
      </c>
      <c r="E2032" s="104"/>
      <c r="F2032" s="129"/>
      <c r="G2032" s="89">
        <v>43252</v>
      </c>
      <c r="H2032" s="80"/>
      <c r="I2032" s="80"/>
      <c r="J2032" s="129" t="s">
        <v>4890</v>
      </c>
    </row>
    <row r="2033" spans="1:10" hidden="1">
      <c r="A2033" s="183" t="s">
        <v>2341</v>
      </c>
      <c r="B2033" s="183" t="s">
        <v>387</v>
      </c>
      <c r="C2033" s="183" t="s">
        <v>75</v>
      </c>
      <c r="D2033" s="183">
        <v>12</v>
      </c>
      <c r="E2033" s="104"/>
      <c r="F2033" s="129"/>
      <c r="G2033" s="89">
        <v>43344</v>
      </c>
      <c r="H2033" s="80"/>
      <c r="I2033" s="80"/>
      <c r="J2033" s="129" t="s">
        <v>4890</v>
      </c>
    </row>
    <row r="2034" spans="1:10" hidden="1">
      <c r="A2034" s="183" t="s">
        <v>2342</v>
      </c>
      <c r="B2034" s="183" t="s">
        <v>387</v>
      </c>
      <c r="C2034" s="183" t="s">
        <v>75</v>
      </c>
      <c r="D2034" s="183">
        <v>12</v>
      </c>
      <c r="E2034" s="104"/>
      <c r="F2034" s="104"/>
      <c r="G2034" s="89">
        <v>43344</v>
      </c>
      <c r="H2034" s="80"/>
      <c r="I2034" s="80"/>
      <c r="J2034" s="129" t="s">
        <v>4890</v>
      </c>
    </row>
    <row r="2035" spans="1:10" hidden="1">
      <c r="A2035" s="183" t="s">
        <v>2343</v>
      </c>
      <c r="B2035" s="183" t="s">
        <v>387</v>
      </c>
      <c r="C2035" s="183" t="s">
        <v>75</v>
      </c>
      <c r="D2035" s="183">
        <v>12</v>
      </c>
      <c r="E2035" s="104"/>
      <c r="F2035" s="104"/>
      <c r="G2035" s="89">
        <v>43344</v>
      </c>
      <c r="H2035" s="80"/>
      <c r="I2035" s="80"/>
      <c r="J2035" s="129" t="s">
        <v>4890</v>
      </c>
    </row>
    <row r="2036" spans="1:10" hidden="1">
      <c r="A2036" s="183" t="s">
        <v>2344</v>
      </c>
      <c r="B2036" s="183" t="s">
        <v>387</v>
      </c>
      <c r="C2036" s="183" t="s">
        <v>75</v>
      </c>
      <c r="D2036" s="183">
        <v>12</v>
      </c>
      <c r="E2036" s="129" t="s">
        <v>75</v>
      </c>
      <c r="F2036" s="183" t="s">
        <v>4893</v>
      </c>
      <c r="G2036" s="89">
        <v>43070</v>
      </c>
      <c r="H2036" s="80">
        <v>43097</v>
      </c>
      <c r="I2036" s="80">
        <v>43103</v>
      </c>
      <c r="J2036" s="129" t="s">
        <v>4890</v>
      </c>
    </row>
    <row r="2037" spans="1:10" hidden="1">
      <c r="A2037" s="183" t="s">
        <v>2345</v>
      </c>
      <c r="B2037" s="183" t="s">
        <v>387</v>
      </c>
      <c r="C2037" s="183" t="s">
        <v>75</v>
      </c>
      <c r="D2037" s="183">
        <v>12</v>
      </c>
      <c r="E2037" s="104"/>
      <c r="F2037" s="104"/>
      <c r="G2037" s="89">
        <v>43132</v>
      </c>
      <c r="H2037" s="80"/>
      <c r="I2037" s="80"/>
      <c r="J2037" s="129" t="s">
        <v>4890</v>
      </c>
    </row>
    <row r="2038" spans="1:10" hidden="1">
      <c r="A2038" s="183" t="s">
        <v>2346</v>
      </c>
      <c r="B2038" s="183" t="s">
        <v>387</v>
      </c>
      <c r="C2038" s="183" t="s">
        <v>75</v>
      </c>
      <c r="D2038" s="183">
        <v>12</v>
      </c>
      <c r="E2038" s="104"/>
      <c r="F2038" s="104"/>
      <c r="G2038" s="89">
        <v>43344</v>
      </c>
      <c r="H2038" s="80"/>
      <c r="I2038" s="80"/>
      <c r="J2038" s="129" t="s">
        <v>4890</v>
      </c>
    </row>
    <row r="2039" spans="1:10" hidden="1">
      <c r="A2039" s="183" t="s">
        <v>2347</v>
      </c>
      <c r="B2039" s="183" t="s">
        <v>387</v>
      </c>
      <c r="C2039" s="183" t="s">
        <v>75</v>
      </c>
      <c r="D2039" s="183">
        <v>12</v>
      </c>
      <c r="E2039" s="104"/>
      <c r="F2039" s="104"/>
      <c r="G2039" s="89">
        <v>43132</v>
      </c>
      <c r="H2039" s="80"/>
      <c r="I2039" s="80"/>
      <c r="J2039" s="129" t="s">
        <v>4890</v>
      </c>
    </row>
    <row r="2040" spans="1:10" hidden="1">
      <c r="A2040" s="183" t="s">
        <v>2348</v>
      </c>
      <c r="B2040" s="183" t="s">
        <v>387</v>
      </c>
      <c r="C2040" s="183" t="s">
        <v>75</v>
      </c>
      <c r="D2040" s="183">
        <v>12</v>
      </c>
      <c r="E2040" s="104"/>
      <c r="F2040" s="104"/>
      <c r="G2040" s="89">
        <v>43344</v>
      </c>
      <c r="H2040" s="80"/>
      <c r="I2040" s="80"/>
      <c r="J2040" s="129" t="s">
        <v>4890</v>
      </c>
    </row>
    <row r="2041" spans="1:10" hidden="1">
      <c r="A2041" s="183" t="s">
        <v>2349</v>
      </c>
      <c r="B2041" s="183" t="s">
        <v>4328</v>
      </c>
      <c r="C2041" s="183" t="s">
        <v>75</v>
      </c>
      <c r="D2041" s="183">
        <v>12</v>
      </c>
      <c r="E2041" s="104"/>
      <c r="F2041" s="104"/>
      <c r="G2041" s="89">
        <v>43101</v>
      </c>
      <c r="H2041" s="80"/>
      <c r="I2041" s="80"/>
      <c r="J2041" s="129" t="s">
        <v>4890</v>
      </c>
    </row>
    <row r="2042" spans="1:10" hidden="1">
      <c r="A2042" s="183" t="s">
        <v>2350</v>
      </c>
      <c r="B2042" s="183" t="s">
        <v>4328</v>
      </c>
      <c r="C2042" s="183" t="s">
        <v>75</v>
      </c>
      <c r="D2042" s="183">
        <v>12</v>
      </c>
      <c r="E2042" s="104"/>
      <c r="F2042" s="104"/>
      <c r="G2042" s="89">
        <v>43374</v>
      </c>
      <c r="H2042" s="80"/>
      <c r="I2042" s="80"/>
      <c r="J2042" s="129" t="s">
        <v>4890</v>
      </c>
    </row>
    <row r="2043" spans="1:10" hidden="1">
      <c r="A2043" s="183" t="s">
        <v>2351</v>
      </c>
      <c r="B2043" s="183" t="s">
        <v>4329</v>
      </c>
      <c r="C2043" s="183" t="s">
        <v>75</v>
      </c>
      <c r="D2043" s="183">
        <v>12</v>
      </c>
      <c r="E2043" s="104"/>
      <c r="F2043" s="104"/>
      <c r="G2043" s="89">
        <v>43313</v>
      </c>
      <c r="H2043" s="80"/>
      <c r="I2043" s="80"/>
      <c r="J2043" s="129" t="s">
        <v>4890</v>
      </c>
    </row>
    <row r="2044" spans="1:10" hidden="1">
      <c r="A2044" s="183" t="s">
        <v>2352</v>
      </c>
      <c r="B2044" s="183" t="s">
        <v>388</v>
      </c>
      <c r="C2044" s="183" t="s">
        <v>75</v>
      </c>
      <c r="D2044" s="183">
        <v>12</v>
      </c>
      <c r="E2044" s="104"/>
      <c r="F2044" s="104"/>
      <c r="G2044" s="89">
        <v>43160</v>
      </c>
      <c r="H2044" s="80"/>
      <c r="I2044" s="80"/>
      <c r="J2044" s="129" t="s">
        <v>4890</v>
      </c>
    </row>
    <row r="2045" spans="1:10" hidden="1">
      <c r="A2045" s="183" t="s">
        <v>2353</v>
      </c>
      <c r="B2045" s="183" t="s">
        <v>388</v>
      </c>
      <c r="C2045" s="183" t="s">
        <v>75</v>
      </c>
      <c r="D2045" s="183">
        <v>12</v>
      </c>
      <c r="E2045" s="104"/>
      <c r="F2045" s="104"/>
      <c r="G2045" s="89">
        <v>43221</v>
      </c>
      <c r="H2045" s="80"/>
      <c r="I2045" s="80"/>
      <c r="J2045" s="129" t="s">
        <v>4890</v>
      </c>
    </row>
    <row r="2046" spans="1:10" hidden="1">
      <c r="A2046" s="183" t="s">
        <v>2354</v>
      </c>
      <c r="B2046" s="183" t="s">
        <v>388</v>
      </c>
      <c r="C2046" s="183" t="s">
        <v>75</v>
      </c>
      <c r="D2046" s="183">
        <v>12</v>
      </c>
      <c r="E2046" s="104"/>
      <c r="F2046" s="104"/>
      <c r="G2046" s="89">
        <v>43160</v>
      </c>
      <c r="H2046" s="80"/>
      <c r="I2046" s="80"/>
      <c r="J2046" s="129" t="s">
        <v>4890</v>
      </c>
    </row>
    <row r="2047" spans="1:10" hidden="1">
      <c r="A2047" s="183" t="s">
        <v>2355</v>
      </c>
      <c r="B2047" s="183" t="s">
        <v>388</v>
      </c>
      <c r="C2047" s="183" t="s">
        <v>75</v>
      </c>
      <c r="D2047" s="183">
        <v>12</v>
      </c>
      <c r="E2047" s="104"/>
      <c r="F2047" s="104"/>
      <c r="G2047" s="89">
        <v>43221</v>
      </c>
      <c r="H2047" s="80"/>
      <c r="I2047" s="80"/>
      <c r="J2047" s="129" t="s">
        <v>4890</v>
      </c>
    </row>
    <row r="2048" spans="1:10" hidden="1">
      <c r="A2048" s="183" t="s">
        <v>2356</v>
      </c>
      <c r="B2048" s="183" t="s">
        <v>388</v>
      </c>
      <c r="C2048" s="183" t="s">
        <v>75</v>
      </c>
      <c r="D2048" s="183">
        <v>12</v>
      </c>
      <c r="E2048" s="129"/>
      <c r="F2048" s="183"/>
      <c r="G2048" s="89">
        <v>43101</v>
      </c>
      <c r="H2048" s="80"/>
      <c r="I2048" s="80"/>
      <c r="J2048" s="129" t="s">
        <v>4890</v>
      </c>
    </row>
    <row r="2049" spans="1:10" hidden="1">
      <c r="A2049" s="183" t="s">
        <v>2357</v>
      </c>
      <c r="B2049" s="183" t="s">
        <v>388</v>
      </c>
      <c r="C2049" s="183" t="s">
        <v>75</v>
      </c>
      <c r="D2049" s="183">
        <v>12</v>
      </c>
      <c r="E2049" s="104"/>
      <c r="F2049" s="104"/>
      <c r="G2049" s="89">
        <v>43191</v>
      </c>
      <c r="H2049" s="80"/>
      <c r="I2049" s="80"/>
      <c r="J2049" s="129" t="s">
        <v>4890</v>
      </c>
    </row>
    <row r="2050" spans="1:10" hidden="1">
      <c r="A2050" s="183" t="s">
        <v>2358</v>
      </c>
      <c r="B2050" s="183" t="s">
        <v>388</v>
      </c>
      <c r="C2050" s="183" t="s">
        <v>75</v>
      </c>
      <c r="D2050" s="183">
        <v>12</v>
      </c>
      <c r="E2050" s="104"/>
      <c r="F2050" s="104"/>
      <c r="G2050" s="89">
        <v>43160</v>
      </c>
      <c r="H2050" s="80"/>
      <c r="I2050" s="80"/>
      <c r="J2050" s="129" t="s">
        <v>4890</v>
      </c>
    </row>
    <row r="2051" spans="1:10" hidden="1">
      <c r="A2051" s="183" t="s">
        <v>2359</v>
      </c>
      <c r="B2051" s="183" t="s">
        <v>388</v>
      </c>
      <c r="C2051" s="183" t="s">
        <v>75</v>
      </c>
      <c r="D2051" s="183">
        <v>12</v>
      </c>
      <c r="E2051" s="104"/>
      <c r="F2051" s="104"/>
      <c r="G2051" s="89">
        <v>43101</v>
      </c>
      <c r="H2051" s="80"/>
      <c r="I2051" s="80"/>
      <c r="J2051" s="129" t="s">
        <v>4890</v>
      </c>
    </row>
    <row r="2052" spans="1:10" hidden="1">
      <c r="A2052" s="183" t="s">
        <v>249</v>
      </c>
      <c r="B2052" s="183" t="s">
        <v>388</v>
      </c>
      <c r="C2052" s="183" t="s">
        <v>75</v>
      </c>
      <c r="D2052" s="183">
        <v>12</v>
      </c>
      <c r="E2052" s="104"/>
      <c r="F2052" s="104" t="s">
        <v>4893</v>
      </c>
      <c r="G2052" s="89">
        <v>43040</v>
      </c>
      <c r="H2052" s="80">
        <v>43069</v>
      </c>
      <c r="I2052" s="80">
        <v>43073</v>
      </c>
      <c r="J2052" s="129" t="s">
        <v>4890</v>
      </c>
    </row>
    <row r="2053" spans="1:10" hidden="1">
      <c r="A2053" s="183" t="s">
        <v>250</v>
      </c>
      <c r="B2053" s="183" t="s">
        <v>388</v>
      </c>
      <c r="C2053" s="183" t="s">
        <v>75</v>
      </c>
      <c r="D2053" s="183">
        <v>12</v>
      </c>
      <c r="E2053" s="104"/>
      <c r="F2053" s="104" t="s">
        <v>4893</v>
      </c>
      <c r="G2053" s="89">
        <v>43040</v>
      </c>
      <c r="H2053" s="80">
        <v>43060</v>
      </c>
      <c r="I2053" s="80">
        <v>43073</v>
      </c>
      <c r="J2053" s="129" t="s">
        <v>4890</v>
      </c>
    </row>
    <row r="2054" spans="1:10" hidden="1">
      <c r="A2054" s="183" t="s">
        <v>2360</v>
      </c>
      <c r="B2054" s="183" t="s">
        <v>388</v>
      </c>
      <c r="C2054" s="183" t="s">
        <v>75</v>
      </c>
      <c r="D2054" s="183">
        <v>12</v>
      </c>
      <c r="E2054" s="104"/>
      <c r="F2054" s="104"/>
      <c r="G2054" s="89">
        <v>43101</v>
      </c>
      <c r="H2054" s="80"/>
      <c r="I2054" s="80"/>
      <c r="J2054" s="129" t="s">
        <v>4890</v>
      </c>
    </row>
    <row r="2055" spans="1:10" hidden="1">
      <c r="A2055" s="183" t="s">
        <v>2361</v>
      </c>
      <c r="B2055" s="183" t="s">
        <v>388</v>
      </c>
      <c r="C2055" s="183" t="s">
        <v>75</v>
      </c>
      <c r="D2055" s="183">
        <v>12</v>
      </c>
      <c r="E2055" s="104"/>
      <c r="F2055" s="104"/>
      <c r="G2055" s="89">
        <v>43101</v>
      </c>
      <c r="H2055" s="80"/>
      <c r="I2055" s="80"/>
      <c r="J2055" s="129" t="s">
        <v>4890</v>
      </c>
    </row>
    <row r="2056" spans="1:10" hidden="1">
      <c r="A2056" s="183" t="s">
        <v>2362</v>
      </c>
      <c r="B2056" s="183" t="s">
        <v>388</v>
      </c>
      <c r="C2056" s="183" t="s">
        <v>75</v>
      </c>
      <c r="D2056" s="183">
        <v>12</v>
      </c>
      <c r="E2056" s="104"/>
      <c r="F2056" s="104"/>
      <c r="G2056" s="89">
        <v>43101</v>
      </c>
      <c r="H2056" s="80"/>
      <c r="I2056" s="80"/>
      <c r="J2056" s="129" t="s">
        <v>4890</v>
      </c>
    </row>
    <row r="2057" spans="1:10" hidden="1">
      <c r="A2057" s="183" t="s">
        <v>2363</v>
      </c>
      <c r="B2057" s="183" t="s">
        <v>4330</v>
      </c>
      <c r="C2057" s="183" t="s">
        <v>75</v>
      </c>
      <c r="D2057" s="183">
        <v>12</v>
      </c>
      <c r="E2057" s="104"/>
      <c r="F2057" s="104"/>
      <c r="G2057" s="89">
        <v>43101</v>
      </c>
      <c r="H2057" s="80"/>
      <c r="I2057" s="80"/>
      <c r="J2057" s="129" t="s">
        <v>4890</v>
      </c>
    </row>
    <row r="2058" spans="1:10" hidden="1">
      <c r="A2058" s="183" t="s">
        <v>2364</v>
      </c>
      <c r="B2058" s="183" t="s">
        <v>4330</v>
      </c>
      <c r="C2058" s="183" t="s">
        <v>75</v>
      </c>
      <c r="D2058" s="183">
        <v>12</v>
      </c>
      <c r="E2058" s="104"/>
      <c r="F2058" s="104"/>
      <c r="G2058" s="89">
        <v>43221</v>
      </c>
      <c r="H2058" s="80"/>
      <c r="I2058" s="80"/>
      <c r="J2058" s="129" t="s">
        <v>4890</v>
      </c>
    </row>
    <row r="2059" spans="1:10" hidden="1">
      <c r="A2059" s="183" t="s">
        <v>2365</v>
      </c>
      <c r="B2059" s="183" t="s">
        <v>4330</v>
      </c>
      <c r="C2059" s="183" t="s">
        <v>75</v>
      </c>
      <c r="D2059" s="183">
        <v>12</v>
      </c>
      <c r="E2059" s="104"/>
      <c r="F2059" s="104"/>
      <c r="G2059" s="89">
        <v>43101</v>
      </c>
      <c r="H2059" s="80"/>
      <c r="I2059" s="80"/>
      <c r="J2059" s="129" t="s">
        <v>4890</v>
      </c>
    </row>
    <row r="2060" spans="1:10" hidden="1">
      <c r="A2060" s="183" t="s">
        <v>2366</v>
      </c>
      <c r="B2060" s="183" t="s">
        <v>4330</v>
      </c>
      <c r="C2060" s="183" t="s">
        <v>75</v>
      </c>
      <c r="D2060" s="183">
        <v>12</v>
      </c>
      <c r="E2060" s="104"/>
      <c r="F2060" s="104"/>
      <c r="G2060" s="89">
        <v>43282</v>
      </c>
      <c r="H2060" s="80"/>
      <c r="I2060" s="80"/>
      <c r="J2060" s="129" t="s">
        <v>4890</v>
      </c>
    </row>
    <row r="2061" spans="1:10" hidden="1">
      <c r="A2061" s="183" t="s">
        <v>2367</v>
      </c>
      <c r="B2061" s="183" t="s">
        <v>4330</v>
      </c>
      <c r="C2061" s="183" t="s">
        <v>75</v>
      </c>
      <c r="D2061" s="183">
        <v>12</v>
      </c>
      <c r="E2061" s="104"/>
      <c r="F2061" s="104"/>
      <c r="G2061" s="89">
        <v>43101</v>
      </c>
      <c r="H2061" s="80"/>
      <c r="I2061" s="80"/>
      <c r="J2061" s="129" t="s">
        <v>4890</v>
      </c>
    </row>
    <row r="2062" spans="1:10" hidden="1">
      <c r="A2062" s="183" t="s">
        <v>2368</v>
      </c>
      <c r="B2062" s="183" t="s">
        <v>4330</v>
      </c>
      <c r="C2062" s="183" t="s">
        <v>75</v>
      </c>
      <c r="D2062" s="183">
        <v>12</v>
      </c>
      <c r="E2062" s="104"/>
      <c r="F2062" s="104"/>
      <c r="G2062" s="89">
        <v>43101</v>
      </c>
      <c r="H2062" s="80"/>
      <c r="I2062" s="80"/>
      <c r="J2062" s="129" t="s">
        <v>4890</v>
      </c>
    </row>
    <row r="2063" spans="1:10" hidden="1">
      <c r="A2063" s="183" t="s">
        <v>251</v>
      </c>
      <c r="B2063" s="183" t="s">
        <v>389</v>
      </c>
      <c r="C2063" s="183" t="s">
        <v>75</v>
      </c>
      <c r="D2063" s="183">
        <v>12</v>
      </c>
      <c r="E2063" s="104"/>
      <c r="F2063" s="104" t="s">
        <v>4893</v>
      </c>
      <c r="G2063" s="89">
        <v>43040</v>
      </c>
      <c r="H2063" s="80">
        <v>43060</v>
      </c>
      <c r="I2063" s="80">
        <v>43073</v>
      </c>
      <c r="J2063" s="129" t="s">
        <v>4890</v>
      </c>
    </row>
    <row r="2064" spans="1:10" hidden="1">
      <c r="A2064" s="183" t="s">
        <v>252</v>
      </c>
      <c r="B2064" s="183" t="s">
        <v>389</v>
      </c>
      <c r="C2064" s="183" t="s">
        <v>75</v>
      </c>
      <c r="D2064" s="183">
        <v>12</v>
      </c>
      <c r="E2064" s="104"/>
      <c r="F2064" s="129" t="s">
        <v>4893</v>
      </c>
      <c r="G2064" s="89">
        <v>43040</v>
      </c>
      <c r="H2064" s="80">
        <v>43061</v>
      </c>
      <c r="I2064" s="80">
        <v>43073</v>
      </c>
      <c r="J2064" s="129" t="s">
        <v>4890</v>
      </c>
    </row>
    <row r="2065" spans="1:10" hidden="1">
      <c r="A2065" s="183" t="s">
        <v>2369</v>
      </c>
      <c r="B2065" s="183" t="s">
        <v>389</v>
      </c>
      <c r="C2065" s="183" t="s">
        <v>75</v>
      </c>
      <c r="D2065" s="183">
        <v>12</v>
      </c>
      <c r="E2065" s="104"/>
      <c r="F2065" s="129"/>
      <c r="G2065" s="89">
        <v>43132</v>
      </c>
      <c r="H2065" s="80"/>
      <c r="I2065" s="80"/>
      <c r="J2065" s="129" t="s">
        <v>4890</v>
      </c>
    </row>
    <row r="2066" spans="1:10" hidden="1">
      <c r="A2066" s="183" t="s">
        <v>2370</v>
      </c>
      <c r="B2066" s="183" t="s">
        <v>4331</v>
      </c>
      <c r="C2066" s="183" t="s">
        <v>75</v>
      </c>
      <c r="D2066" s="183">
        <v>12</v>
      </c>
      <c r="E2066" s="104"/>
      <c r="F2066" s="104"/>
      <c r="G2066" s="89">
        <v>43313</v>
      </c>
      <c r="H2066" s="80"/>
      <c r="I2066" s="80"/>
      <c r="J2066" s="129" t="s">
        <v>4890</v>
      </c>
    </row>
    <row r="2067" spans="1:10" hidden="1">
      <c r="A2067" s="183" t="s">
        <v>2371</v>
      </c>
      <c r="B2067" s="183" t="s">
        <v>390</v>
      </c>
      <c r="C2067" s="183" t="s">
        <v>75</v>
      </c>
      <c r="D2067" s="183">
        <v>12</v>
      </c>
      <c r="E2067" s="104" t="s">
        <v>75</v>
      </c>
      <c r="F2067" s="104" t="s">
        <v>4893</v>
      </c>
      <c r="G2067" s="89">
        <v>43070</v>
      </c>
      <c r="H2067" s="80">
        <v>43095</v>
      </c>
      <c r="I2067" s="80">
        <v>43103</v>
      </c>
      <c r="J2067" s="129" t="s">
        <v>4890</v>
      </c>
    </row>
    <row r="2068" spans="1:10" hidden="1">
      <c r="A2068" s="183" t="s">
        <v>2372</v>
      </c>
      <c r="B2068" s="183" t="s">
        <v>390</v>
      </c>
      <c r="C2068" s="183" t="s">
        <v>75</v>
      </c>
      <c r="D2068" s="183">
        <v>12</v>
      </c>
      <c r="E2068" s="104"/>
      <c r="F2068" s="104"/>
      <c r="G2068" s="89">
        <v>43132</v>
      </c>
      <c r="H2068" s="80"/>
      <c r="I2068" s="80"/>
      <c r="J2068" s="129" t="s">
        <v>4890</v>
      </c>
    </row>
    <row r="2069" spans="1:10" hidden="1">
      <c r="A2069" s="183" t="s">
        <v>253</v>
      </c>
      <c r="B2069" s="183" t="s">
        <v>390</v>
      </c>
      <c r="C2069" s="183" t="s">
        <v>75</v>
      </c>
      <c r="D2069" s="183">
        <v>12</v>
      </c>
      <c r="E2069" s="104"/>
      <c r="F2069" s="104" t="s">
        <v>4893</v>
      </c>
      <c r="G2069" s="89">
        <v>43040</v>
      </c>
      <c r="H2069" s="80">
        <v>43069</v>
      </c>
      <c r="I2069" s="80">
        <v>43073</v>
      </c>
      <c r="J2069" s="129" t="s">
        <v>4890</v>
      </c>
    </row>
    <row r="2070" spans="1:10" hidden="1">
      <c r="A2070" s="183" t="s">
        <v>2373</v>
      </c>
      <c r="B2070" s="183" t="s">
        <v>390</v>
      </c>
      <c r="C2070" s="183" t="s">
        <v>75</v>
      </c>
      <c r="D2070" s="183">
        <v>12</v>
      </c>
      <c r="E2070" s="104" t="s">
        <v>75</v>
      </c>
      <c r="F2070" s="104" t="s">
        <v>4893</v>
      </c>
      <c r="G2070" s="89">
        <v>43070</v>
      </c>
      <c r="H2070" s="80">
        <v>43095</v>
      </c>
      <c r="I2070" s="80">
        <v>43103</v>
      </c>
      <c r="J2070" s="129" t="s">
        <v>4890</v>
      </c>
    </row>
    <row r="2071" spans="1:10" hidden="1">
      <c r="A2071" s="183" t="s">
        <v>2374</v>
      </c>
      <c r="B2071" s="183" t="s">
        <v>390</v>
      </c>
      <c r="C2071" s="183" t="s">
        <v>75</v>
      </c>
      <c r="D2071" s="183">
        <v>12</v>
      </c>
      <c r="E2071" s="104"/>
      <c r="F2071" s="104"/>
      <c r="G2071" s="89">
        <v>43132</v>
      </c>
      <c r="H2071" s="80"/>
      <c r="I2071" s="80"/>
      <c r="J2071" s="129" t="s">
        <v>4890</v>
      </c>
    </row>
    <row r="2072" spans="1:10" hidden="1">
      <c r="A2072" s="183" t="s">
        <v>2375</v>
      </c>
      <c r="B2072" s="183" t="s">
        <v>390</v>
      </c>
      <c r="C2072" s="183" t="s">
        <v>75</v>
      </c>
      <c r="D2072" s="183">
        <v>12</v>
      </c>
      <c r="E2072" s="104"/>
      <c r="F2072" s="104"/>
      <c r="G2072" s="89">
        <v>43101</v>
      </c>
      <c r="H2072" s="80"/>
      <c r="I2072" s="80"/>
      <c r="J2072" s="129" t="s">
        <v>4890</v>
      </c>
    </row>
    <row r="2073" spans="1:10" hidden="1">
      <c r="A2073" s="183" t="s">
        <v>2376</v>
      </c>
      <c r="B2073" s="183" t="s">
        <v>390</v>
      </c>
      <c r="C2073" s="183" t="s">
        <v>75</v>
      </c>
      <c r="D2073" s="183">
        <v>12</v>
      </c>
      <c r="E2073" s="104"/>
      <c r="F2073" s="104"/>
      <c r="G2073" s="89">
        <v>43160</v>
      </c>
      <c r="H2073" s="80"/>
      <c r="I2073" s="80"/>
      <c r="J2073" s="129" t="s">
        <v>4890</v>
      </c>
    </row>
    <row r="2074" spans="1:10" hidden="1">
      <c r="A2074" s="183" t="s">
        <v>2377</v>
      </c>
      <c r="B2074" s="183" t="s">
        <v>390</v>
      </c>
      <c r="C2074" s="183" t="s">
        <v>75</v>
      </c>
      <c r="D2074" s="183">
        <v>12</v>
      </c>
      <c r="E2074" s="104"/>
      <c r="F2074" s="104"/>
      <c r="G2074" s="89">
        <v>43374</v>
      </c>
      <c r="H2074" s="80"/>
      <c r="I2074" s="80"/>
      <c r="J2074" s="129" t="s">
        <v>4890</v>
      </c>
    </row>
    <row r="2075" spans="1:10" hidden="1">
      <c r="A2075" s="183" t="s">
        <v>2378</v>
      </c>
      <c r="B2075" s="183" t="s">
        <v>390</v>
      </c>
      <c r="C2075" s="183" t="s">
        <v>75</v>
      </c>
      <c r="D2075" s="183">
        <v>12</v>
      </c>
      <c r="E2075" s="104"/>
      <c r="F2075" s="129"/>
      <c r="G2075" s="89">
        <v>43374</v>
      </c>
      <c r="H2075" s="80"/>
      <c r="I2075" s="80"/>
      <c r="J2075" s="129" t="s">
        <v>4890</v>
      </c>
    </row>
    <row r="2076" spans="1:10" hidden="1">
      <c r="A2076" s="183" t="s">
        <v>2379</v>
      </c>
      <c r="B2076" s="183" t="s">
        <v>390</v>
      </c>
      <c r="C2076" s="183" t="s">
        <v>75</v>
      </c>
      <c r="D2076" s="183">
        <v>12</v>
      </c>
      <c r="E2076" s="104"/>
      <c r="F2076" s="129"/>
      <c r="G2076" s="89">
        <v>43101</v>
      </c>
      <c r="H2076" s="80"/>
      <c r="I2076" s="80"/>
      <c r="J2076" s="129" t="s">
        <v>4890</v>
      </c>
    </row>
    <row r="2077" spans="1:10" hidden="1">
      <c r="A2077" s="183" t="s">
        <v>2380</v>
      </c>
      <c r="B2077" s="183" t="s">
        <v>390</v>
      </c>
      <c r="C2077" s="183" t="s">
        <v>75</v>
      </c>
      <c r="D2077" s="183">
        <v>12</v>
      </c>
      <c r="E2077" s="104"/>
      <c r="F2077" s="104"/>
      <c r="G2077" s="89">
        <v>43344</v>
      </c>
      <c r="H2077" s="80"/>
      <c r="I2077" s="80"/>
      <c r="J2077" s="129" t="s">
        <v>4890</v>
      </c>
    </row>
    <row r="2078" spans="1:10" hidden="1">
      <c r="A2078" s="183" t="s">
        <v>2381</v>
      </c>
      <c r="B2078" s="183" t="s">
        <v>390</v>
      </c>
      <c r="C2078" s="183" t="s">
        <v>75</v>
      </c>
      <c r="D2078" s="183">
        <v>12</v>
      </c>
      <c r="E2078" s="104"/>
      <c r="F2078" s="104"/>
      <c r="G2078" s="89">
        <v>43101</v>
      </c>
      <c r="H2078" s="80"/>
      <c r="I2078" s="80"/>
      <c r="J2078" s="129" t="s">
        <v>4890</v>
      </c>
    </row>
    <row r="2079" spans="1:10" hidden="1">
      <c r="A2079" s="183" t="s">
        <v>2382</v>
      </c>
      <c r="B2079" s="183" t="s">
        <v>390</v>
      </c>
      <c r="C2079" s="183" t="s">
        <v>75</v>
      </c>
      <c r="D2079" s="183">
        <v>12</v>
      </c>
      <c r="E2079" s="129"/>
      <c r="F2079" s="183"/>
      <c r="G2079" s="89">
        <v>43132</v>
      </c>
      <c r="H2079" s="80"/>
      <c r="I2079" s="80"/>
      <c r="J2079" s="129" t="s">
        <v>4890</v>
      </c>
    </row>
    <row r="2080" spans="1:10" hidden="1">
      <c r="A2080" s="183" t="s">
        <v>2383</v>
      </c>
      <c r="B2080" s="183" t="s">
        <v>390</v>
      </c>
      <c r="C2080" s="183" t="s">
        <v>75</v>
      </c>
      <c r="D2080" s="183">
        <v>12</v>
      </c>
      <c r="E2080" s="104"/>
      <c r="F2080" s="104"/>
      <c r="G2080" s="89">
        <v>43313</v>
      </c>
      <c r="H2080" s="80"/>
      <c r="I2080" s="80"/>
      <c r="J2080" s="129" t="s">
        <v>4890</v>
      </c>
    </row>
    <row r="2081" spans="1:10" hidden="1">
      <c r="A2081" s="183" t="s">
        <v>2384</v>
      </c>
      <c r="B2081" s="183" t="s">
        <v>390</v>
      </c>
      <c r="C2081" s="183" t="s">
        <v>75</v>
      </c>
      <c r="D2081" s="183">
        <v>12</v>
      </c>
      <c r="E2081" s="104"/>
      <c r="F2081" s="129"/>
      <c r="G2081" s="89">
        <v>43374</v>
      </c>
      <c r="H2081" s="80"/>
      <c r="I2081" s="80"/>
      <c r="J2081" s="129" t="s">
        <v>4890</v>
      </c>
    </row>
    <row r="2082" spans="1:10" hidden="1">
      <c r="A2082" s="183" t="s">
        <v>2385</v>
      </c>
      <c r="B2082" s="183" t="s">
        <v>390</v>
      </c>
      <c r="C2082" s="183" t="s">
        <v>75</v>
      </c>
      <c r="D2082" s="183">
        <v>12</v>
      </c>
      <c r="E2082" s="129"/>
      <c r="F2082" s="183"/>
      <c r="G2082" s="89">
        <v>43374</v>
      </c>
      <c r="H2082" s="80"/>
      <c r="I2082" s="80"/>
      <c r="J2082" s="129" t="s">
        <v>4890</v>
      </c>
    </row>
    <row r="2083" spans="1:10" hidden="1">
      <c r="A2083" s="183" t="s">
        <v>2386</v>
      </c>
      <c r="B2083" s="183" t="s">
        <v>390</v>
      </c>
      <c r="C2083" s="183" t="s">
        <v>75</v>
      </c>
      <c r="D2083" s="183">
        <v>12</v>
      </c>
      <c r="E2083" s="104"/>
      <c r="F2083" s="104"/>
      <c r="G2083" s="89">
        <v>43132</v>
      </c>
      <c r="H2083" s="80"/>
      <c r="I2083" s="80"/>
      <c r="J2083" s="129" t="s">
        <v>4890</v>
      </c>
    </row>
    <row r="2084" spans="1:10" hidden="1">
      <c r="A2084" s="183" t="s">
        <v>2387</v>
      </c>
      <c r="B2084" s="183" t="s">
        <v>390</v>
      </c>
      <c r="C2084" s="183" t="s">
        <v>75</v>
      </c>
      <c r="D2084" s="183">
        <v>12</v>
      </c>
      <c r="E2084" s="104"/>
      <c r="F2084" s="104"/>
      <c r="G2084" s="89">
        <v>43344</v>
      </c>
      <c r="H2084" s="80"/>
      <c r="I2084" s="80"/>
      <c r="J2084" s="129" t="s">
        <v>4890</v>
      </c>
    </row>
    <row r="2085" spans="1:10" hidden="1">
      <c r="A2085" s="183" t="s">
        <v>2388</v>
      </c>
      <c r="B2085" s="183" t="s">
        <v>390</v>
      </c>
      <c r="C2085" s="183" t="s">
        <v>75</v>
      </c>
      <c r="D2085" s="183">
        <v>12</v>
      </c>
      <c r="E2085" s="104"/>
      <c r="F2085" s="104"/>
      <c r="G2085" s="89">
        <v>43344</v>
      </c>
      <c r="H2085" s="80"/>
      <c r="I2085" s="80"/>
      <c r="J2085" s="129" t="s">
        <v>4890</v>
      </c>
    </row>
    <row r="2086" spans="1:10" hidden="1">
      <c r="A2086" s="183" t="s">
        <v>2389</v>
      </c>
      <c r="B2086" s="183" t="s">
        <v>390</v>
      </c>
      <c r="C2086" s="183" t="s">
        <v>75</v>
      </c>
      <c r="D2086" s="183">
        <v>12</v>
      </c>
      <c r="E2086" s="104"/>
      <c r="F2086" s="104"/>
      <c r="G2086" s="89">
        <v>43374</v>
      </c>
      <c r="H2086" s="80"/>
      <c r="I2086" s="80"/>
      <c r="J2086" s="129" t="s">
        <v>4890</v>
      </c>
    </row>
    <row r="2087" spans="1:10" hidden="1">
      <c r="A2087" s="183" t="s">
        <v>2390</v>
      </c>
      <c r="B2087" s="183" t="s">
        <v>390</v>
      </c>
      <c r="C2087" s="183" t="s">
        <v>75</v>
      </c>
      <c r="D2087" s="183">
        <v>12</v>
      </c>
      <c r="E2087" s="104"/>
      <c r="F2087" s="104"/>
      <c r="G2087" s="89">
        <v>43374</v>
      </c>
      <c r="H2087" s="80"/>
      <c r="I2087" s="80"/>
      <c r="J2087" s="129" t="s">
        <v>4890</v>
      </c>
    </row>
    <row r="2088" spans="1:10" hidden="1">
      <c r="A2088" s="183" t="s">
        <v>2391</v>
      </c>
      <c r="B2088" s="183" t="s">
        <v>390</v>
      </c>
      <c r="C2088" s="183" t="s">
        <v>75</v>
      </c>
      <c r="D2088" s="183">
        <v>12</v>
      </c>
      <c r="E2088" s="104"/>
      <c r="F2088" s="104"/>
      <c r="G2088" s="89">
        <v>43374</v>
      </c>
      <c r="H2088" s="80"/>
      <c r="I2088" s="80"/>
      <c r="J2088" s="129" t="s">
        <v>4890</v>
      </c>
    </row>
    <row r="2089" spans="1:10" hidden="1">
      <c r="A2089" s="183" t="s">
        <v>2392</v>
      </c>
      <c r="B2089" s="183" t="s">
        <v>390</v>
      </c>
      <c r="C2089" s="183" t="s">
        <v>75</v>
      </c>
      <c r="D2089" s="183">
        <v>12</v>
      </c>
      <c r="E2089" s="104"/>
      <c r="F2089" s="104"/>
      <c r="G2089" s="89">
        <v>43344</v>
      </c>
      <c r="H2089" s="80"/>
      <c r="I2089" s="80"/>
      <c r="J2089" s="129" t="s">
        <v>4890</v>
      </c>
    </row>
    <row r="2090" spans="1:10" hidden="1">
      <c r="A2090" s="183" t="s">
        <v>2393</v>
      </c>
      <c r="B2090" s="183" t="s">
        <v>4332</v>
      </c>
      <c r="C2090" s="183" t="s">
        <v>75</v>
      </c>
      <c r="D2090" s="183">
        <v>12</v>
      </c>
      <c r="E2090" s="104" t="s">
        <v>75</v>
      </c>
      <c r="F2090" s="104" t="s">
        <v>4893</v>
      </c>
      <c r="G2090" s="89">
        <v>43070</v>
      </c>
      <c r="H2090" s="80">
        <v>43084</v>
      </c>
      <c r="I2090" s="80">
        <v>43103</v>
      </c>
      <c r="J2090" s="129" t="s">
        <v>4890</v>
      </c>
    </row>
    <row r="2091" spans="1:10" hidden="1">
      <c r="A2091" s="183" t="s">
        <v>2394</v>
      </c>
      <c r="B2091" s="183" t="s">
        <v>4332</v>
      </c>
      <c r="C2091" s="183" t="s">
        <v>75</v>
      </c>
      <c r="D2091" s="183">
        <v>12</v>
      </c>
      <c r="E2091" s="104" t="s">
        <v>75</v>
      </c>
      <c r="F2091" s="104" t="s">
        <v>4893</v>
      </c>
      <c r="G2091" s="89">
        <v>43070</v>
      </c>
      <c r="H2091" s="80">
        <v>43084</v>
      </c>
      <c r="I2091" s="80">
        <v>43103</v>
      </c>
      <c r="J2091" s="129" t="s">
        <v>4890</v>
      </c>
    </row>
    <row r="2092" spans="1:10" hidden="1">
      <c r="A2092" s="183" t="s">
        <v>2395</v>
      </c>
      <c r="B2092" s="183" t="s">
        <v>4332</v>
      </c>
      <c r="C2092" s="183" t="s">
        <v>75</v>
      </c>
      <c r="D2092" s="183">
        <v>12</v>
      </c>
      <c r="E2092" s="104" t="s">
        <v>75</v>
      </c>
      <c r="F2092" s="104" t="s">
        <v>4893</v>
      </c>
      <c r="G2092" s="89">
        <v>43070</v>
      </c>
      <c r="H2092" s="80">
        <v>43084</v>
      </c>
      <c r="I2092" s="80">
        <v>43103</v>
      </c>
      <c r="J2092" s="129" t="s">
        <v>4890</v>
      </c>
    </row>
    <row r="2093" spans="1:10" hidden="1">
      <c r="A2093" s="183" t="s">
        <v>2396</v>
      </c>
      <c r="B2093" s="183" t="s">
        <v>391</v>
      </c>
      <c r="C2093" s="183" t="s">
        <v>75</v>
      </c>
      <c r="D2093" s="183">
        <v>12</v>
      </c>
      <c r="E2093" s="104"/>
      <c r="F2093" s="104"/>
      <c r="G2093" s="89">
        <v>43101</v>
      </c>
      <c r="H2093" s="80"/>
      <c r="I2093" s="80"/>
      <c r="J2093" s="129" t="s">
        <v>4890</v>
      </c>
    </row>
    <row r="2094" spans="1:10" hidden="1">
      <c r="A2094" s="183" t="s">
        <v>2397</v>
      </c>
      <c r="B2094" s="183" t="s">
        <v>391</v>
      </c>
      <c r="C2094" s="183" t="s">
        <v>75</v>
      </c>
      <c r="D2094" s="183">
        <v>12</v>
      </c>
      <c r="E2094" s="104"/>
      <c r="F2094" s="104"/>
      <c r="G2094" s="89">
        <v>43252</v>
      </c>
      <c r="H2094" s="80"/>
      <c r="I2094" s="80"/>
      <c r="J2094" s="129" t="s">
        <v>4890</v>
      </c>
    </row>
    <row r="2095" spans="1:10" hidden="1">
      <c r="A2095" s="183" t="s">
        <v>254</v>
      </c>
      <c r="B2095" s="183" t="s">
        <v>391</v>
      </c>
      <c r="C2095" s="183" t="s">
        <v>75</v>
      </c>
      <c r="D2095" s="183">
        <v>12</v>
      </c>
      <c r="E2095" s="104"/>
      <c r="F2095" s="104" t="s">
        <v>4893</v>
      </c>
      <c r="G2095" s="89">
        <v>43040</v>
      </c>
      <c r="H2095" s="80">
        <v>43062</v>
      </c>
      <c r="I2095" s="80">
        <v>43073</v>
      </c>
      <c r="J2095" s="129" t="s">
        <v>4890</v>
      </c>
    </row>
    <row r="2096" spans="1:10" hidden="1">
      <c r="A2096" s="183" t="s">
        <v>255</v>
      </c>
      <c r="B2096" s="183" t="s">
        <v>391</v>
      </c>
      <c r="C2096" s="183" t="s">
        <v>75</v>
      </c>
      <c r="D2096" s="183">
        <v>12</v>
      </c>
      <c r="E2096" s="104"/>
      <c r="F2096" s="104" t="s">
        <v>4893</v>
      </c>
      <c r="G2096" s="89">
        <v>43040</v>
      </c>
      <c r="H2096" s="80">
        <v>43069</v>
      </c>
      <c r="I2096" s="80">
        <v>43073</v>
      </c>
      <c r="J2096" s="129" t="s">
        <v>4890</v>
      </c>
    </row>
    <row r="2097" spans="1:10" hidden="1">
      <c r="A2097" s="183" t="s">
        <v>2398</v>
      </c>
      <c r="B2097" s="183" t="s">
        <v>391</v>
      </c>
      <c r="C2097" s="183" t="s">
        <v>75</v>
      </c>
      <c r="D2097" s="183">
        <v>12</v>
      </c>
      <c r="E2097" s="104"/>
      <c r="F2097" s="104"/>
      <c r="G2097" s="89">
        <v>43160</v>
      </c>
      <c r="H2097" s="80"/>
      <c r="I2097" s="80"/>
      <c r="J2097" s="129" t="s">
        <v>4890</v>
      </c>
    </row>
    <row r="2098" spans="1:10" hidden="1">
      <c r="A2098" s="183" t="s">
        <v>2399</v>
      </c>
      <c r="B2098" s="183" t="s">
        <v>391</v>
      </c>
      <c r="C2098" s="183" t="s">
        <v>75</v>
      </c>
      <c r="D2098" s="183">
        <v>12</v>
      </c>
      <c r="E2098" s="104"/>
      <c r="F2098" s="104"/>
      <c r="G2098" s="89">
        <v>43132</v>
      </c>
      <c r="H2098" s="80"/>
      <c r="I2098" s="80"/>
      <c r="J2098" s="129" t="s">
        <v>4890</v>
      </c>
    </row>
    <row r="2099" spans="1:10" hidden="1">
      <c r="A2099" s="183" t="s">
        <v>2400</v>
      </c>
      <c r="B2099" s="183" t="s">
        <v>391</v>
      </c>
      <c r="C2099" s="183" t="s">
        <v>75</v>
      </c>
      <c r="D2099" s="183">
        <v>12</v>
      </c>
      <c r="E2099" s="104"/>
      <c r="F2099" s="104"/>
      <c r="G2099" s="89">
        <v>43132</v>
      </c>
      <c r="H2099" s="80"/>
      <c r="I2099" s="80"/>
      <c r="J2099" s="129" t="s">
        <v>4890</v>
      </c>
    </row>
    <row r="2100" spans="1:10" hidden="1">
      <c r="A2100" s="183" t="s">
        <v>2401</v>
      </c>
      <c r="B2100" s="183" t="s">
        <v>391</v>
      </c>
      <c r="C2100" s="183" t="s">
        <v>75</v>
      </c>
      <c r="D2100" s="183">
        <v>12</v>
      </c>
      <c r="E2100" s="104"/>
      <c r="F2100" s="104"/>
      <c r="G2100" s="89">
        <v>43101</v>
      </c>
      <c r="H2100" s="80"/>
      <c r="I2100" s="80"/>
      <c r="J2100" s="129" t="s">
        <v>4890</v>
      </c>
    </row>
    <row r="2101" spans="1:10" hidden="1">
      <c r="A2101" s="183" t="s">
        <v>2402</v>
      </c>
      <c r="B2101" s="183" t="s">
        <v>391</v>
      </c>
      <c r="C2101" s="183" t="s">
        <v>75</v>
      </c>
      <c r="D2101" s="183">
        <v>12</v>
      </c>
      <c r="E2101" s="104"/>
      <c r="F2101" s="104"/>
      <c r="G2101" s="89">
        <v>43101</v>
      </c>
      <c r="H2101" s="80"/>
      <c r="I2101" s="80"/>
      <c r="J2101" s="129" t="s">
        <v>4890</v>
      </c>
    </row>
    <row r="2102" spans="1:10" hidden="1">
      <c r="A2102" s="183" t="s">
        <v>2403</v>
      </c>
      <c r="B2102" s="183" t="s">
        <v>391</v>
      </c>
      <c r="C2102" s="183" t="s">
        <v>75</v>
      </c>
      <c r="D2102" s="183">
        <v>12</v>
      </c>
      <c r="E2102" s="129"/>
      <c r="F2102" s="183"/>
      <c r="G2102" s="89">
        <v>43132</v>
      </c>
      <c r="H2102" s="80"/>
      <c r="I2102" s="80"/>
      <c r="J2102" s="129" t="s">
        <v>4890</v>
      </c>
    </row>
    <row r="2103" spans="1:10" hidden="1">
      <c r="A2103" s="183" t="s">
        <v>2404</v>
      </c>
      <c r="B2103" s="183" t="s">
        <v>391</v>
      </c>
      <c r="C2103" s="183" t="s">
        <v>75</v>
      </c>
      <c r="D2103" s="183">
        <v>12</v>
      </c>
      <c r="E2103" s="129"/>
      <c r="F2103" s="183"/>
      <c r="G2103" s="89">
        <v>43132</v>
      </c>
      <c r="H2103" s="80"/>
      <c r="I2103" s="80"/>
      <c r="J2103" s="129" t="s">
        <v>4890</v>
      </c>
    </row>
    <row r="2104" spans="1:10" hidden="1">
      <c r="A2104" s="183" t="s">
        <v>2405</v>
      </c>
      <c r="B2104" s="183" t="s">
        <v>391</v>
      </c>
      <c r="C2104" s="183" t="s">
        <v>75</v>
      </c>
      <c r="D2104" s="183">
        <v>12</v>
      </c>
      <c r="E2104" s="129"/>
      <c r="F2104" s="183"/>
      <c r="G2104" s="89">
        <v>43252</v>
      </c>
      <c r="H2104" s="80"/>
      <c r="I2104" s="80"/>
      <c r="J2104" s="129" t="s">
        <v>4890</v>
      </c>
    </row>
    <row r="2105" spans="1:10" hidden="1">
      <c r="A2105" s="183" t="s">
        <v>256</v>
      </c>
      <c r="B2105" s="183" t="s">
        <v>391</v>
      </c>
      <c r="C2105" s="183" t="s">
        <v>75</v>
      </c>
      <c r="D2105" s="183">
        <v>12</v>
      </c>
      <c r="E2105" s="104"/>
      <c r="F2105" s="104" t="s">
        <v>4893</v>
      </c>
      <c r="G2105" s="89">
        <v>43040</v>
      </c>
      <c r="H2105" s="80">
        <v>43063</v>
      </c>
      <c r="I2105" s="80">
        <v>43073</v>
      </c>
      <c r="J2105" s="129" t="s">
        <v>4890</v>
      </c>
    </row>
    <row r="2106" spans="1:10" hidden="1">
      <c r="A2106" s="183" t="s">
        <v>2406</v>
      </c>
      <c r="B2106" s="183" t="s">
        <v>391</v>
      </c>
      <c r="C2106" s="183" t="s">
        <v>75</v>
      </c>
      <c r="D2106" s="183">
        <v>12</v>
      </c>
      <c r="E2106" s="104"/>
      <c r="F2106" s="104"/>
      <c r="G2106" s="89">
        <v>43101</v>
      </c>
      <c r="H2106" s="80"/>
      <c r="I2106" s="80"/>
      <c r="J2106" s="129" t="s">
        <v>4890</v>
      </c>
    </row>
    <row r="2107" spans="1:10" hidden="1">
      <c r="A2107" s="183" t="s">
        <v>2407</v>
      </c>
      <c r="B2107" s="183" t="s">
        <v>391</v>
      </c>
      <c r="C2107" s="183" t="s">
        <v>75</v>
      </c>
      <c r="D2107" s="183">
        <v>12</v>
      </c>
      <c r="E2107" s="104"/>
      <c r="F2107" s="129"/>
      <c r="G2107" s="89">
        <v>43101</v>
      </c>
      <c r="H2107" s="80"/>
      <c r="I2107" s="80"/>
      <c r="J2107" s="129" t="s">
        <v>4890</v>
      </c>
    </row>
    <row r="2108" spans="1:10" hidden="1">
      <c r="A2108" s="183" t="s">
        <v>2408</v>
      </c>
      <c r="B2108" s="183" t="s">
        <v>391</v>
      </c>
      <c r="C2108" s="183" t="s">
        <v>75</v>
      </c>
      <c r="D2108" s="183">
        <v>12</v>
      </c>
      <c r="E2108" s="104"/>
      <c r="F2108" s="129"/>
      <c r="G2108" s="89">
        <v>43160</v>
      </c>
      <c r="H2108" s="80"/>
      <c r="I2108" s="80"/>
      <c r="J2108" s="129" t="s">
        <v>4890</v>
      </c>
    </row>
    <row r="2109" spans="1:10" hidden="1">
      <c r="A2109" s="183" t="s">
        <v>2409</v>
      </c>
      <c r="B2109" s="183" t="s">
        <v>391</v>
      </c>
      <c r="C2109" s="183" t="s">
        <v>75</v>
      </c>
      <c r="D2109" s="183">
        <v>12</v>
      </c>
      <c r="E2109" s="104"/>
      <c r="F2109" s="104"/>
      <c r="G2109" s="89">
        <v>43221</v>
      </c>
      <c r="H2109" s="80"/>
      <c r="I2109" s="80"/>
      <c r="J2109" s="129" t="s">
        <v>4890</v>
      </c>
    </row>
    <row r="2110" spans="1:10" hidden="1">
      <c r="A2110" s="183" t="s">
        <v>2410</v>
      </c>
      <c r="B2110" s="183" t="s">
        <v>391</v>
      </c>
      <c r="C2110" s="183" t="s">
        <v>75</v>
      </c>
      <c r="D2110" s="183">
        <v>12</v>
      </c>
      <c r="E2110" s="104"/>
      <c r="F2110" s="104"/>
      <c r="G2110" s="89">
        <v>43344</v>
      </c>
      <c r="H2110" s="80"/>
      <c r="I2110" s="80"/>
      <c r="J2110" s="129" t="s">
        <v>4890</v>
      </c>
    </row>
    <row r="2111" spans="1:10" hidden="1">
      <c r="A2111" s="183" t="s">
        <v>2411</v>
      </c>
      <c r="B2111" s="183" t="s">
        <v>391</v>
      </c>
      <c r="C2111" s="183" t="s">
        <v>75</v>
      </c>
      <c r="D2111" s="183">
        <v>12</v>
      </c>
      <c r="E2111" s="104"/>
      <c r="F2111" s="104"/>
      <c r="G2111" s="89">
        <v>43252</v>
      </c>
      <c r="H2111" s="80"/>
      <c r="I2111" s="80"/>
      <c r="J2111" s="129" t="s">
        <v>4890</v>
      </c>
    </row>
    <row r="2112" spans="1:10" hidden="1">
      <c r="A2112" s="183" t="s">
        <v>2412</v>
      </c>
      <c r="B2112" s="183" t="s">
        <v>391</v>
      </c>
      <c r="C2112" s="183" t="s">
        <v>75</v>
      </c>
      <c r="D2112" s="183">
        <v>12</v>
      </c>
      <c r="E2112" s="104"/>
      <c r="F2112" s="104"/>
      <c r="G2112" s="89">
        <v>43252</v>
      </c>
      <c r="H2112" s="80"/>
      <c r="I2112" s="80"/>
      <c r="J2112" s="129" t="s">
        <v>4890</v>
      </c>
    </row>
    <row r="2113" spans="1:10" hidden="1">
      <c r="A2113" s="183" t="s">
        <v>2413</v>
      </c>
      <c r="B2113" s="183" t="s">
        <v>391</v>
      </c>
      <c r="C2113" s="183" t="s">
        <v>75</v>
      </c>
      <c r="D2113" s="183">
        <v>12</v>
      </c>
      <c r="E2113" s="104"/>
      <c r="F2113" s="104"/>
      <c r="G2113" s="89">
        <v>43252</v>
      </c>
      <c r="H2113" s="80"/>
      <c r="I2113" s="80"/>
      <c r="J2113" s="129" t="s">
        <v>4890</v>
      </c>
    </row>
    <row r="2114" spans="1:10" hidden="1">
      <c r="A2114" s="183" t="s">
        <v>2414</v>
      </c>
      <c r="B2114" s="183" t="s">
        <v>391</v>
      </c>
      <c r="C2114" s="183" t="s">
        <v>75</v>
      </c>
      <c r="D2114" s="183">
        <v>12</v>
      </c>
      <c r="E2114" s="104"/>
      <c r="F2114" s="104"/>
      <c r="G2114" s="89">
        <v>43101</v>
      </c>
      <c r="H2114" s="80"/>
      <c r="I2114" s="80"/>
      <c r="J2114" s="129" t="s">
        <v>4890</v>
      </c>
    </row>
    <row r="2115" spans="1:10" hidden="1">
      <c r="A2115" s="183" t="s">
        <v>2415</v>
      </c>
      <c r="B2115" s="183" t="s">
        <v>391</v>
      </c>
      <c r="C2115" s="183" t="s">
        <v>75</v>
      </c>
      <c r="D2115" s="183">
        <v>12</v>
      </c>
      <c r="E2115" s="104"/>
      <c r="F2115" s="104"/>
      <c r="G2115" s="89">
        <v>43252</v>
      </c>
      <c r="H2115" s="80"/>
      <c r="I2115" s="80"/>
      <c r="J2115" s="129" t="s">
        <v>4890</v>
      </c>
    </row>
    <row r="2116" spans="1:10" hidden="1">
      <c r="A2116" s="183" t="s">
        <v>2416</v>
      </c>
      <c r="B2116" s="183" t="s">
        <v>391</v>
      </c>
      <c r="C2116" s="183" t="s">
        <v>75</v>
      </c>
      <c r="D2116" s="183">
        <v>12</v>
      </c>
      <c r="E2116" s="104"/>
      <c r="F2116" s="104"/>
      <c r="G2116" s="89">
        <v>43252</v>
      </c>
      <c r="H2116" s="80"/>
      <c r="I2116" s="80"/>
      <c r="J2116" s="129" t="s">
        <v>4890</v>
      </c>
    </row>
    <row r="2117" spans="1:10" hidden="1">
      <c r="A2117" s="183" t="s">
        <v>2417</v>
      </c>
      <c r="B2117" s="183" t="s">
        <v>391</v>
      </c>
      <c r="C2117" s="183" t="s">
        <v>75</v>
      </c>
      <c r="D2117" s="183">
        <v>12</v>
      </c>
      <c r="E2117" s="104"/>
      <c r="F2117" s="129"/>
      <c r="G2117" s="89">
        <v>43132</v>
      </c>
      <c r="H2117" s="80"/>
      <c r="I2117" s="80"/>
      <c r="J2117" s="129" t="s">
        <v>4890</v>
      </c>
    </row>
    <row r="2118" spans="1:10" hidden="1">
      <c r="A2118" s="183" t="s">
        <v>2418</v>
      </c>
      <c r="B2118" s="183" t="s">
        <v>391</v>
      </c>
      <c r="C2118" s="183" t="s">
        <v>75</v>
      </c>
      <c r="D2118" s="183">
        <v>12</v>
      </c>
      <c r="E2118" s="104"/>
      <c r="F2118" s="104"/>
      <c r="G2118" s="89">
        <v>43132</v>
      </c>
      <c r="H2118" s="80"/>
      <c r="I2118" s="80"/>
      <c r="J2118" s="129" t="s">
        <v>4890</v>
      </c>
    </row>
    <row r="2119" spans="1:10" hidden="1">
      <c r="A2119" s="183" t="s">
        <v>2419</v>
      </c>
      <c r="B2119" s="183" t="s">
        <v>391</v>
      </c>
      <c r="C2119" s="183" t="s">
        <v>75</v>
      </c>
      <c r="D2119" s="183">
        <v>12</v>
      </c>
      <c r="E2119" s="104"/>
      <c r="F2119" s="104"/>
      <c r="G2119" s="89">
        <v>43132</v>
      </c>
      <c r="H2119" s="80"/>
      <c r="I2119" s="80"/>
      <c r="J2119" s="129" t="s">
        <v>4890</v>
      </c>
    </row>
    <row r="2120" spans="1:10" hidden="1">
      <c r="A2120" s="183" t="s">
        <v>2420</v>
      </c>
      <c r="B2120" s="183" t="s">
        <v>392</v>
      </c>
      <c r="C2120" s="183" t="s">
        <v>75</v>
      </c>
      <c r="D2120" s="183">
        <v>12</v>
      </c>
      <c r="E2120" s="104"/>
      <c r="F2120" s="104"/>
      <c r="G2120" s="89">
        <v>43282</v>
      </c>
      <c r="H2120" s="80"/>
      <c r="I2120" s="80"/>
      <c r="J2120" s="129" t="s">
        <v>4890</v>
      </c>
    </row>
    <row r="2121" spans="1:10" hidden="1">
      <c r="A2121" s="183" t="s">
        <v>257</v>
      </c>
      <c r="B2121" s="183" t="s">
        <v>392</v>
      </c>
      <c r="C2121" s="183" t="s">
        <v>75</v>
      </c>
      <c r="D2121" s="183">
        <v>12</v>
      </c>
      <c r="E2121" s="104"/>
      <c r="F2121" s="104" t="s">
        <v>4893</v>
      </c>
      <c r="G2121" s="89">
        <v>43040</v>
      </c>
      <c r="H2121" s="80">
        <v>43069</v>
      </c>
      <c r="I2121" s="80">
        <v>43073</v>
      </c>
      <c r="J2121" s="129" t="s">
        <v>4890</v>
      </c>
    </row>
    <row r="2122" spans="1:10" hidden="1">
      <c r="A2122" s="183" t="s">
        <v>2421</v>
      </c>
      <c r="B2122" s="183" t="s">
        <v>4333</v>
      </c>
      <c r="C2122" s="183" t="s">
        <v>75</v>
      </c>
      <c r="D2122" s="183">
        <v>12</v>
      </c>
      <c r="E2122" s="104"/>
      <c r="F2122" s="104"/>
      <c r="G2122" s="89">
        <v>43132</v>
      </c>
      <c r="H2122" s="80"/>
      <c r="I2122" s="80"/>
      <c r="J2122" s="129" t="s">
        <v>4890</v>
      </c>
    </row>
    <row r="2123" spans="1:10" hidden="1">
      <c r="A2123" s="183" t="s">
        <v>2422</v>
      </c>
      <c r="B2123" s="183" t="s">
        <v>4333</v>
      </c>
      <c r="C2123" s="183" t="s">
        <v>75</v>
      </c>
      <c r="D2123" s="183">
        <v>12</v>
      </c>
      <c r="E2123" s="104"/>
      <c r="F2123" s="104"/>
      <c r="G2123" s="89">
        <v>43101</v>
      </c>
      <c r="H2123" s="80"/>
      <c r="I2123" s="80"/>
      <c r="J2123" s="129" t="s">
        <v>4890</v>
      </c>
    </row>
    <row r="2124" spans="1:10" hidden="1">
      <c r="A2124" s="183" t="s">
        <v>2423</v>
      </c>
      <c r="B2124" s="183" t="s">
        <v>4333</v>
      </c>
      <c r="C2124" s="183" t="s">
        <v>75</v>
      </c>
      <c r="D2124" s="183">
        <v>12</v>
      </c>
      <c r="E2124" s="104"/>
      <c r="F2124" s="104"/>
      <c r="G2124" s="89">
        <v>43101</v>
      </c>
      <c r="H2124" s="80"/>
      <c r="I2124" s="80"/>
      <c r="J2124" s="129" t="s">
        <v>4890</v>
      </c>
    </row>
    <row r="2125" spans="1:10" hidden="1">
      <c r="A2125" s="183" t="s">
        <v>2425</v>
      </c>
      <c r="B2125" s="183" t="s">
        <v>4333</v>
      </c>
      <c r="C2125" s="183" t="s">
        <v>75</v>
      </c>
      <c r="D2125" s="183">
        <v>12</v>
      </c>
      <c r="E2125" s="104"/>
      <c r="F2125" s="104"/>
      <c r="G2125" s="89">
        <v>43282</v>
      </c>
      <c r="H2125" s="80"/>
      <c r="I2125" s="80"/>
      <c r="J2125" s="129" t="s">
        <v>4890</v>
      </c>
    </row>
    <row r="2126" spans="1:10" hidden="1">
      <c r="A2126" s="183" t="s">
        <v>2426</v>
      </c>
      <c r="B2126" s="183" t="s">
        <v>4334</v>
      </c>
      <c r="C2126" s="183" t="s">
        <v>75</v>
      </c>
      <c r="D2126" s="183">
        <v>12</v>
      </c>
      <c r="E2126" s="104"/>
      <c r="F2126" s="104"/>
      <c r="G2126" s="89">
        <v>43252</v>
      </c>
      <c r="H2126" s="80"/>
      <c r="I2126" s="80"/>
      <c r="J2126" s="129" t="s">
        <v>4890</v>
      </c>
    </row>
    <row r="2127" spans="1:10" hidden="1">
      <c r="A2127" s="183" t="s">
        <v>2427</v>
      </c>
      <c r="B2127" s="183" t="s">
        <v>4334</v>
      </c>
      <c r="C2127" s="183" t="s">
        <v>75</v>
      </c>
      <c r="D2127" s="183">
        <v>12</v>
      </c>
      <c r="E2127" s="104"/>
      <c r="F2127" s="104"/>
      <c r="G2127" s="89">
        <v>43282</v>
      </c>
      <c r="H2127" s="80"/>
      <c r="I2127" s="80"/>
      <c r="J2127" s="129" t="s">
        <v>4890</v>
      </c>
    </row>
    <row r="2128" spans="1:10" hidden="1">
      <c r="A2128" s="183" t="s">
        <v>2428</v>
      </c>
      <c r="B2128" s="183" t="s">
        <v>4334</v>
      </c>
      <c r="C2128" s="183" t="s">
        <v>75</v>
      </c>
      <c r="D2128" s="183">
        <v>12</v>
      </c>
      <c r="E2128" s="104"/>
      <c r="F2128" s="104"/>
      <c r="G2128" s="89">
        <v>43101</v>
      </c>
      <c r="H2128" s="80"/>
      <c r="I2128" s="80"/>
      <c r="J2128" s="129" t="s">
        <v>4890</v>
      </c>
    </row>
    <row r="2129" spans="1:10" hidden="1">
      <c r="A2129" s="183" t="s">
        <v>2429</v>
      </c>
      <c r="B2129" s="183" t="s">
        <v>4334</v>
      </c>
      <c r="C2129" s="183" t="s">
        <v>75</v>
      </c>
      <c r="D2129" s="183">
        <v>12</v>
      </c>
      <c r="E2129" s="104"/>
      <c r="F2129" s="104"/>
      <c r="G2129" s="89">
        <v>43252</v>
      </c>
      <c r="H2129" s="80"/>
      <c r="I2129" s="80"/>
      <c r="J2129" s="129" t="s">
        <v>4890</v>
      </c>
    </row>
    <row r="2130" spans="1:10" hidden="1">
      <c r="A2130" s="183" t="s">
        <v>2430</v>
      </c>
      <c r="B2130" s="183" t="s">
        <v>4335</v>
      </c>
      <c r="C2130" s="183" t="s">
        <v>75</v>
      </c>
      <c r="D2130" s="183">
        <v>12</v>
      </c>
      <c r="E2130" s="104"/>
      <c r="F2130" s="104"/>
      <c r="G2130" s="89">
        <v>43252</v>
      </c>
      <c r="H2130" s="80"/>
      <c r="I2130" s="80"/>
      <c r="J2130" s="129" t="s">
        <v>4890</v>
      </c>
    </row>
    <row r="2131" spans="1:10" hidden="1">
      <c r="A2131" s="183" t="s">
        <v>2431</v>
      </c>
      <c r="B2131" s="183" t="s">
        <v>4336</v>
      </c>
      <c r="C2131" s="183" t="s">
        <v>75</v>
      </c>
      <c r="D2131" s="183">
        <v>12</v>
      </c>
      <c r="E2131" s="104"/>
      <c r="F2131" s="104"/>
      <c r="G2131" s="89">
        <v>43191</v>
      </c>
      <c r="H2131" s="80"/>
      <c r="I2131" s="80"/>
      <c r="J2131" s="129" t="s">
        <v>4890</v>
      </c>
    </row>
    <row r="2132" spans="1:10" hidden="1">
      <c r="A2132" s="183" t="s">
        <v>2432</v>
      </c>
      <c r="B2132" s="183" t="s">
        <v>393</v>
      </c>
      <c r="C2132" s="183" t="s">
        <v>75</v>
      </c>
      <c r="D2132" s="183">
        <v>12</v>
      </c>
      <c r="E2132" s="104"/>
      <c r="F2132" s="104"/>
      <c r="G2132" s="89">
        <v>43282</v>
      </c>
      <c r="H2132" s="80"/>
      <c r="I2132" s="80"/>
      <c r="J2132" s="129" t="s">
        <v>4890</v>
      </c>
    </row>
    <row r="2133" spans="1:10" hidden="1">
      <c r="A2133" s="183" t="s">
        <v>2433</v>
      </c>
      <c r="B2133" s="183" t="s">
        <v>393</v>
      </c>
      <c r="C2133" s="183" t="s">
        <v>75</v>
      </c>
      <c r="D2133" s="183">
        <v>12</v>
      </c>
      <c r="E2133" s="104"/>
      <c r="F2133" s="129"/>
      <c r="G2133" s="89">
        <v>43282</v>
      </c>
      <c r="H2133" s="80"/>
      <c r="I2133" s="80"/>
      <c r="J2133" s="129" t="s">
        <v>4890</v>
      </c>
    </row>
    <row r="2134" spans="1:10" hidden="1">
      <c r="A2134" s="183" t="s">
        <v>2434</v>
      </c>
      <c r="B2134" s="183" t="s">
        <v>393</v>
      </c>
      <c r="C2134" s="183" t="s">
        <v>75</v>
      </c>
      <c r="D2134" s="183">
        <v>12</v>
      </c>
      <c r="E2134" s="104" t="s">
        <v>75</v>
      </c>
      <c r="F2134" s="104" t="s">
        <v>4893</v>
      </c>
      <c r="G2134" s="89">
        <v>43070</v>
      </c>
      <c r="H2134" s="80">
        <v>43087</v>
      </c>
      <c r="I2134" s="80">
        <v>43103</v>
      </c>
      <c r="J2134" s="129" t="s">
        <v>4890</v>
      </c>
    </row>
    <row r="2135" spans="1:10" hidden="1">
      <c r="A2135" s="183" t="s">
        <v>2435</v>
      </c>
      <c r="B2135" s="183" t="s">
        <v>393</v>
      </c>
      <c r="C2135" s="183" t="s">
        <v>75</v>
      </c>
      <c r="D2135" s="183">
        <v>12</v>
      </c>
      <c r="E2135" s="104"/>
      <c r="F2135" s="104"/>
      <c r="G2135" s="89">
        <v>43313</v>
      </c>
      <c r="H2135" s="80"/>
      <c r="I2135" s="80"/>
      <c r="J2135" s="129" t="s">
        <v>4890</v>
      </c>
    </row>
    <row r="2136" spans="1:10" hidden="1">
      <c r="A2136" s="183" t="s">
        <v>2436</v>
      </c>
      <c r="B2136" s="183" t="s">
        <v>393</v>
      </c>
      <c r="C2136" s="183" t="s">
        <v>75</v>
      </c>
      <c r="D2136" s="183">
        <v>12</v>
      </c>
      <c r="E2136" s="104"/>
      <c r="F2136" s="104"/>
      <c r="G2136" s="89">
        <v>43282</v>
      </c>
      <c r="H2136" s="80"/>
      <c r="I2136" s="80"/>
      <c r="J2136" s="129" t="s">
        <v>4890</v>
      </c>
    </row>
    <row r="2137" spans="1:10" hidden="1">
      <c r="A2137" s="183" t="s">
        <v>258</v>
      </c>
      <c r="B2137" s="183" t="s">
        <v>393</v>
      </c>
      <c r="C2137" s="183" t="s">
        <v>75</v>
      </c>
      <c r="D2137" s="183">
        <v>12</v>
      </c>
      <c r="E2137" s="129"/>
      <c r="F2137" s="183" t="s">
        <v>4893</v>
      </c>
      <c r="G2137" s="89">
        <v>43040</v>
      </c>
      <c r="H2137" s="80">
        <v>43060</v>
      </c>
      <c r="I2137" s="80">
        <v>43073</v>
      </c>
      <c r="J2137" s="129" t="s">
        <v>4890</v>
      </c>
    </row>
    <row r="2138" spans="1:10" hidden="1">
      <c r="A2138" s="183" t="s">
        <v>2437</v>
      </c>
      <c r="B2138" s="183" t="s">
        <v>393</v>
      </c>
      <c r="C2138" s="183" t="s">
        <v>75</v>
      </c>
      <c r="D2138" s="183">
        <v>12</v>
      </c>
      <c r="E2138" s="104"/>
      <c r="F2138" s="104"/>
      <c r="G2138" s="89">
        <v>43101</v>
      </c>
      <c r="H2138" s="80"/>
      <c r="I2138" s="80"/>
      <c r="J2138" s="129" t="s">
        <v>4890</v>
      </c>
    </row>
    <row r="2139" spans="1:10" hidden="1">
      <c r="A2139" s="183" t="s">
        <v>2438</v>
      </c>
      <c r="B2139" s="183" t="s">
        <v>393</v>
      </c>
      <c r="C2139" s="183" t="s">
        <v>75</v>
      </c>
      <c r="D2139" s="183">
        <v>12</v>
      </c>
      <c r="E2139" s="104"/>
      <c r="F2139" s="104"/>
      <c r="G2139" s="89">
        <v>43252</v>
      </c>
      <c r="H2139" s="80"/>
      <c r="I2139" s="80"/>
      <c r="J2139" s="129" t="s">
        <v>4890</v>
      </c>
    </row>
    <row r="2140" spans="1:10" hidden="1">
      <c r="A2140" s="183" t="s">
        <v>2439</v>
      </c>
      <c r="B2140" s="183" t="s">
        <v>393</v>
      </c>
      <c r="C2140" s="183" t="s">
        <v>75</v>
      </c>
      <c r="D2140" s="183">
        <v>12</v>
      </c>
      <c r="E2140" s="104"/>
      <c r="F2140" s="104"/>
      <c r="G2140" s="89">
        <v>43344</v>
      </c>
      <c r="H2140" s="80"/>
      <c r="I2140" s="80"/>
      <c r="J2140" s="129" t="s">
        <v>4890</v>
      </c>
    </row>
    <row r="2141" spans="1:10" hidden="1">
      <c r="A2141" s="183" t="s">
        <v>2440</v>
      </c>
      <c r="B2141" s="183" t="s">
        <v>393</v>
      </c>
      <c r="C2141" s="183" t="s">
        <v>75</v>
      </c>
      <c r="D2141" s="183">
        <v>12</v>
      </c>
      <c r="E2141" s="104"/>
      <c r="F2141" s="104"/>
      <c r="G2141" s="89">
        <v>43221</v>
      </c>
      <c r="H2141" s="80"/>
      <c r="I2141" s="80"/>
      <c r="J2141" s="129" t="s">
        <v>4890</v>
      </c>
    </row>
    <row r="2142" spans="1:10" hidden="1">
      <c r="A2142" s="183" t="s">
        <v>2441</v>
      </c>
      <c r="B2142" s="183" t="s">
        <v>393</v>
      </c>
      <c r="C2142" s="183" t="s">
        <v>75</v>
      </c>
      <c r="D2142" s="183">
        <v>12</v>
      </c>
      <c r="E2142" s="104"/>
      <c r="F2142" s="104"/>
      <c r="G2142" s="89">
        <v>43374</v>
      </c>
      <c r="H2142" s="80"/>
      <c r="I2142" s="80"/>
      <c r="J2142" s="129" t="s">
        <v>4890</v>
      </c>
    </row>
    <row r="2143" spans="1:10" hidden="1">
      <c r="A2143" s="183" t="s">
        <v>2442</v>
      </c>
      <c r="B2143" s="183" t="s">
        <v>393</v>
      </c>
      <c r="C2143" s="183" t="s">
        <v>75</v>
      </c>
      <c r="D2143" s="183">
        <v>12</v>
      </c>
      <c r="E2143" s="104"/>
      <c r="F2143" s="104"/>
      <c r="G2143" s="89">
        <v>43313</v>
      </c>
      <c r="H2143" s="80"/>
      <c r="I2143" s="80"/>
      <c r="J2143" s="129" t="s">
        <v>4890</v>
      </c>
    </row>
    <row r="2144" spans="1:10" hidden="1">
      <c r="A2144" s="183" t="s">
        <v>2443</v>
      </c>
      <c r="B2144" s="183" t="s">
        <v>393</v>
      </c>
      <c r="C2144" s="183" t="s">
        <v>75</v>
      </c>
      <c r="D2144" s="183">
        <v>12</v>
      </c>
      <c r="E2144" s="104"/>
      <c r="F2144" s="104"/>
      <c r="G2144" s="89">
        <v>43344</v>
      </c>
      <c r="H2144" s="80"/>
      <c r="I2144" s="80"/>
      <c r="J2144" s="129" t="s">
        <v>4890</v>
      </c>
    </row>
    <row r="2145" spans="1:10" hidden="1">
      <c r="A2145" s="183" t="s">
        <v>2444</v>
      </c>
      <c r="B2145" s="183" t="s">
        <v>393</v>
      </c>
      <c r="C2145" s="183" t="s">
        <v>75</v>
      </c>
      <c r="D2145" s="183">
        <v>12</v>
      </c>
      <c r="E2145" s="104"/>
      <c r="F2145" s="104"/>
      <c r="G2145" s="89">
        <v>43374</v>
      </c>
      <c r="H2145" s="80"/>
      <c r="I2145" s="80"/>
      <c r="J2145" s="129" t="s">
        <v>4890</v>
      </c>
    </row>
    <row r="2146" spans="1:10" hidden="1">
      <c r="A2146" s="183" t="s">
        <v>2445</v>
      </c>
      <c r="B2146" s="183" t="s">
        <v>393</v>
      </c>
      <c r="C2146" s="183" t="s">
        <v>75</v>
      </c>
      <c r="D2146" s="183">
        <v>12</v>
      </c>
      <c r="E2146" s="104"/>
      <c r="F2146" s="104"/>
      <c r="G2146" s="89">
        <v>43374</v>
      </c>
      <c r="H2146" s="80"/>
      <c r="I2146" s="80"/>
      <c r="J2146" s="129" t="s">
        <v>4890</v>
      </c>
    </row>
    <row r="2147" spans="1:10" hidden="1">
      <c r="A2147" s="183" t="s">
        <v>2446</v>
      </c>
      <c r="B2147" s="183" t="s">
        <v>393</v>
      </c>
      <c r="C2147" s="183" t="s">
        <v>75</v>
      </c>
      <c r="D2147" s="183">
        <v>12</v>
      </c>
      <c r="E2147" s="129"/>
      <c r="F2147" s="183"/>
      <c r="G2147" s="89">
        <v>43132</v>
      </c>
      <c r="H2147" s="80"/>
      <c r="I2147" s="80"/>
      <c r="J2147" s="129" t="s">
        <v>4890</v>
      </c>
    </row>
    <row r="2148" spans="1:10" hidden="1">
      <c r="A2148" s="183" t="s">
        <v>2447</v>
      </c>
      <c r="B2148" s="183" t="s">
        <v>393</v>
      </c>
      <c r="C2148" s="183" t="s">
        <v>75</v>
      </c>
      <c r="D2148" s="183">
        <v>12</v>
      </c>
      <c r="E2148" s="104"/>
      <c r="F2148" s="104"/>
      <c r="G2148" s="89">
        <v>43374</v>
      </c>
      <c r="H2148" s="80"/>
      <c r="I2148" s="80"/>
      <c r="J2148" s="129" t="s">
        <v>4890</v>
      </c>
    </row>
    <row r="2149" spans="1:10" hidden="1">
      <c r="A2149" s="183" t="s">
        <v>2448</v>
      </c>
      <c r="B2149" s="183" t="s">
        <v>393</v>
      </c>
      <c r="C2149" s="183" t="s">
        <v>75</v>
      </c>
      <c r="D2149" s="183">
        <v>12</v>
      </c>
      <c r="E2149" s="104"/>
      <c r="F2149" s="104"/>
      <c r="G2149" s="89">
        <v>43374</v>
      </c>
      <c r="H2149" s="80"/>
      <c r="I2149" s="80"/>
      <c r="J2149" s="129" t="s">
        <v>4890</v>
      </c>
    </row>
    <row r="2150" spans="1:10" hidden="1">
      <c r="A2150" s="183" t="s">
        <v>2449</v>
      </c>
      <c r="B2150" s="183" t="s">
        <v>393</v>
      </c>
      <c r="C2150" s="183" t="s">
        <v>75</v>
      </c>
      <c r="D2150" s="183">
        <v>12</v>
      </c>
      <c r="E2150" s="104"/>
      <c r="F2150" s="129"/>
      <c r="G2150" s="89">
        <v>43132</v>
      </c>
      <c r="H2150" s="80"/>
      <c r="I2150" s="80"/>
      <c r="J2150" s="129" t="s">
        <v>4890</v>
      </c>
    </row>
    <row r="2151" spans="1:10" hidden="1">
      <c r="A2151" s="183" t="s">
        <v>2450</v>
      </c>
      <c r="B2151" s="183" t="s">
        <v>393</v>
      </c>
      <c r="C2151" s="183" t="s">
        <v>75</v>
      </c>
      <c r="D2151" s="183">
        <v>12</v>
      </c>
      <c r="E2151" s="104"/>
      <c r="F2151" s="104"/>
      <c r="G2151" s="89">
        <v>43313</v>
      </c>
      <c r="H2151" s="80"/>
      <c r="I2151" s="80"/>
      <c r="J2151" s="129" t="s">
        <v>4890</v>
      </c>
    </row>
    <row r="2152" spans="1:10" hidden="1">
      <c r="A2152" s="183" t="s">
        <v>2451</v>
      </c>
      <c r="B2152" s="183" t="s">
        <v>393</v>
      </c>
      <c r="C2152" s="183" t="s">
        <v>75</v>
      </c>
      <c r="D2152" s="183">
        <v>12</v>
      </c>
      <c r="E2152" s="104"/>
      <c r="F2152" s="104"/>
      <c r="G2152" s="89">
        <v>43374</v>
      </c>
      <c r="H2152" s="80"/>
      <c r="I2152" s="80"/>
      <c r="J2152" s="129" t="s">
        <v>4890</v>
      </c>
    </row>
    <row r="2153" spans="1:10" hidden="1">
      <c r="A2153" s="183" t="s">
        <v>2452</v>
      </c>
      <c r="B2153" s="183" t="s">
        <v>393</v>
      </c>
      <c r="C2153" s="183" t="s">
        <v>75</v>
      </c>
      <c r="D2153" s="183">
        <v>12</v>
      </c>
      <c r="E2153" s="104"/>
      <c r="F2153" s="104"/>
      <c r="G2153" s="89">
        <v>43374</v>
      </c>
      <c r="H2153" s="80"/>
      <c r="I2153" s="80"/>
      <c r="J2153" s="129" t="s">
        <v>4890</v>
      </c>
    </row>
    <row r="2154" spans="1:10" hidden="1">
      <c r="A2154" s="183" t="s">
        <v>2453</v>
      </c>
      <c r="B2154" s="183" t="s">
        <v>393</v>
      </c>
      <c r="C2154" s="183" t="s">
        <v>75</v>
      </c>
      <c r="D2154" s="183">
        <v>12</v>
      </c>
      <c r="E2154" s="104"/>
      <c r="F2154" s="104"/>
      <c r="G2154" s="89">
        <v>43374</v>
      </c>
      <c r="H2154" s="80"/>
      <c r="I2154" s="80"/>
      <c r="J2154" s="129" t="s">
        <v>4890</v>
      </c>
    </row>
    <row r="2155" spans="1:10" hidden="1">
      <c r="A2155" s="183" t="s">
        <v>2454</v>
      </c>
      <c r="B2155" s="183" t="s">
        <v>393</v>
      </c>
      <c r="C2155" s="183" t="s">
        <v>75</v>
      </c>
      <c r="D2155" s="183">
        <v>12</v>
      </c>
      <c r="E2155" s="104"/>
      <c r="F2155" s="104"/>
      <c r="G2155" s="89">
        <v>43132</v>
      </c>
      <c r="H2155" s="80"/>
      <c r="I2155" s="80"/>
      <c r="J2155" s="129" t="s">
        <v>4890</v>
      </c>
    </row>
    <row r="2156" spans="1:10" hidden="1">
      <c r="A2156" s="183" t="s">
        <v>2455</v>
      </c>
      <c r="B2156" s="183" t="s">
        <v>393</v>
      </c>
      <c r="C2156" s="183" t="s">
        <v>75</v>
      </c>
      <c r="D2156" s="183">
        <v>12</v>
      </c>
      <c r="E2156" s="104"/>
      <c r="F2156" s="104"/>
      <c r="G2156" s="89">
        <v>43132</v>
      </c>
      <c r="H2156" s="80"/>
      <c r="I2156" s="80"/>
      <c r="J2156" s="129" t="s">
        <v>4890</v>
      </c>
    </row>
    <row r="2157" spans="1:10" hidden="1">
      <c r="A2157" s="183" t="s">
        <v>2456</v>
      </c>
      <c r="B2157" s="183" t="s">
        <v>4337</v>
      </c>
      <c r="C2157" s="183" t="s">
        <v>75</v>
      </c>
      <c r="D2157" s="183">
        <v>12</v>
      </c>
      <c r="E2157" s="104"/>
      <c r="F2157" s="104"/>
      <c r="G2157" s="89">
        <v>43191</v>
      </c>
      <c r="H2157" s="80"/>
      <c r="I2157" s="80"/>
      <c r="J2157" s="129" t="s">
        <v>4890</v>
      </c>
    </row>
    <row r="2158" spans="1:10" hidden="1">
      <c r="A2158" s="183" t="s">
        <v>2457</v>
      </c>
      <c r="B2158" s="183" t="s">
        <v>4338</v>
      </c>
      <c r="C2158" s="183" t="s">
        <v>75</v>
      </c>
      <c r="D2158" s="183">
        <v>12</v>
      </c>
      <c r="E2158" s="104"/>
      <c r="F2158" s="104"/>
      <c r="G2158" s="89">
        <v>43160</v>
      </c>
      <c r="H2158" s="80"/>
      <c r="I2158" s="80"/>
      <c r="J2158" s="129" t="s">
        <v>4890</v>
      </c>
    </row>
    <row r="2159" spans="1:10" hidden="1">
      <c r="A2159" s="183" t="s">
        <v>259</v>
      </c>
      <c r="B2159" s="183" t="s">
        <v>394</v>
      </c>
      <c r="C2159" s="183" t="s">
        <v>75</v>
      </c>
      <c r="D2159" s="183">
        <v>12</v>
      </c>
      <c r="E2159" s="104"/>
      <c r="F2159" s="104" t="s">
        <v>4893</v>
      </c>
      <c r="G2159" s="89">
        <v>43040</v>
      </c>
      <c r="H2159" s="80">
        <v>43069</v>
      </c>
      <c r="I2159" s="80">
        <v>43073</v>
      </c>
      <c r="J2159" s="129" t="s">
        <v>4890</v>
      </c>
    </row>
    <row r="2160" spans="1:10" hidden="1">
      <c r="A2160" s="183" t="s">
        <v>260</v>
      </c>
      <c r="B2160" s="183" t="s">
        <v>394</v>
      </c>
      <c r="C2160" s="183" t="s">
        <v>75</v>
      </c>
      <c r="D2160" s="183">
        <v>12</v>
      </c>
      <c r="E2160" s="104"/>
      <c r="F2160" s="104" t="s">
        <v>4893</v>
      </c>
      <c r="G2160" s="89">
        <v>43040</v>
      </c>
      <c r="H2160" s="80">
        <v>43069</v>
      </c>
      <c r="I2160" s="80">
        <v>43073</v>
      </c>
      <c r="J2160" s="129" t="s">
        <v>4890</v>
      </c>
    </row>
    <row r="2161" spans="1:10" hidden="1">
      <c r="A2161" s="183" t="s">
        <v>2458</v>
      </c>
      <c r="B2161" s="183" t="s">
        <v>394</v>
      </c>
      <c r="C2161" s="183" t="s">
        <v>75</v>
      </c>
      <c r="D2161" s="183">
        <v>12</v>
      </c>
      <c r="E2161" s="104"/>
      <c r="F2161" s="104"/>
      <c r="G2161" s="89">
        <v>43132</v>
      </c>
      <c r="H2161" s="80"/>
      <c r="I2161" s="80"/>
      <c r="J2161" s="129" t="s">
        <v>4890</v>
      </c>
    </row>
    <row r="2162" spans="1:10" hidden="1">
      <c r="A2162" s="183" t="s">
        <v>2459</v>
      </c>
      <c r="B2162" s="183" t="s">
        <v>394</v>
      </c>
      <c r="C2162" s="183" t="s">
        <v>75</v>
      </c>
      <c r="D2162" s="183">
        <v>12</v>
      </c>
      <c r="E2162" s="104"/>
      <c r="F2162" s="104"/>
      <c r="G2162" s="89">
        <v>43282</v>
      </c>
      <c r="H2162" s="80"/>
      <c r="I2162" s="80"/>
      <c r="J2162" s="129" t="s">
        <v>4890</v>
      </c>
    </row>
    <row r="2163" spans="1:10" hidden="1">
      <c r="A2163" s="183" t="s">
        <v>2460</v>
      </c>
      <c r="B2163" s="183" t="s">
        <v>394</v>
      </c>
      <c r="C2163" s="183" t="s">
        <v>75</v>
      </c>
      <c r="D2163" s="183">
        <v>12</v>
      </c>
      <c r="E2163" s="104"/>
      <c r="F2163" s="104"/>
      <c r="G2163" s="89">
        <v>43132</v>
      </c>
      <c r="H2163" s="80"/>
      <c r="I2163" s="80"/>
      <c r="J2163" s="129" t="s">
        <v>4890</v>
      </c>
    </row>
    <row r="2164" spans="1:10" hidden="1">
      <c r="A2164" s="183" t="s">
        <v>261</v>
      </c>
      <c r="B2164" s="183" t="s">
        <v>394</v>
      </c>
      <c r="C2164" s="183" t="s">
        <v>75</v>
      </c>
      <c r="D2164" s="183">
        <v>12</v>
      </c>
      <c r="E2164" s="104"/>
      <c r="F2164" s="104" t="s">
        <v>4893</v>
      </c>
      <c r="G2164" s="89">
        <v>43040</v>
      </c>
      <c r="H2164" s="80">
        <v>43069</v>
      </c>
      <c r="I2164" s="80">
        <v>43073</v>
      </c>
      <c r="J2164" s="129" t="s">
        <v>4890</v>
      </c>
    </row>
    <row r="2165" spans="1:10" hidden="1">
      <c r="A2165" s="183" t="s">
        <v>262</v>
      </c>
      <c r="B2165" s="183" t="s">
        <v>394</v>
      </c>
      <c r="C2165" s="183" t="s">
        <v>75</v>
      </c>
      <c r="D2165" s="183">
        <v>12</v>
      </c>
      <c r="E2165" s="104"/>
      <c r="F2165" s="104" t="s">
        <v>4893</v>
      </c>
      <c r="G2165" s="89">
        <v>43040</v>
      </c>
      <c r="H2165" s="80">
        <v>43069</v>
      </c>
      <c r="I2165" s="80">
        <v>43073</v>
      </c>
      <c r="J2165" s="129" t="s">
        <v>4890</v>
      </c>
    </row>
    <row r="2166" spans="1:10" hidden="1">
      <c r="A2166" s="183" t="s">
        <v>2461</v>
      </c>
      <c r="B2166" s="183" t="s">
        <v>394</v>
      </c>
      <c r="C2166" s="183" t="s">
        <v>75</v>
      </c>
      <c r="D2166" s="183">
        <v>12</v>
      </c>
      <c r="E2166" s="104"/>
      <c r="F2166" s="104"/>
      <c r="G2166" s="89">
        <v>43132</v>
      </c>
      <c r="H2166" s="80"/>
      <c r="I2166" s="80"/>
      <c r="J2166" s="129" t="s">
        <v>4890</v>
      </c>
    </row>
    <row r="2167" spans="1:10" hidden="1">
      <c r="A2167" s="183" t="s">
        <v>2462</v>
      </c>
      <c r="B2167" s="183" t="s">
        <v>4339</v>
      </c>
      <c r="C2167" s="183" t="s">
        <v>75</v>
      </c>
      <c r="D2167" s="183">
        <v>12</v>
      </c>
      <c r="E2167" s="104"/>
      <c r="F2167" s="104"/>
      <c r="G2167" s="89">
        <v>43160</v>
      </c>
      <c r="H2167" s="80"/>
      <c r="I2167" s="80"/>
      <c r="J2167" s="129" t="s">
        <v>4890</v>
      </c>
    </row>
    <row r="2168" spans="1:10" hidden="1">
      <c r="A2168" s="183" t="s">
        <v>2463</v>
      </c>
      <c r="B2168" s="183" t="s">
        <v>4340</v>
      </c>
      <c r="C2168" s="183" t="s">
        <v>75</v>
      </c>
      <c r="D2168" s="183">
        <v>12</v>
      </c>
      <c r="E2168" s="104"/>
      <c r="F2168" s="104"/>
      <c r="G2168" s="89">
        <v>43374</v>
      </c>
      <c r="H2168" s="80"/>
      <c r="I2168" s="80"/>
      <c r="J2168" s="129" t="s">
        <v>4890</v>
      </c>
    </row>
    <row r="2169" spans="1:10" hidden="1">
      <c r="A2169" s="183" t="s">
        <v>2464</v>
      </c>
      <c r="B2169" s="183" t="s">
        <v>4340</v>
      </c>
      <c r="C2169" s="183" t="s">
        <v>75</v>
      </c>
      <c r="D2169" s="183">
        <v>12</v>
      </c>
      <c r="E2169" s="104"/>
      <c r="F2169" s="104"/>
      <c r="G2169" s="89">
        <v>43160</v>
      </c>
      <c r="H2169" s="80"/>
      <c r="I2169" s="80"/>
      <c r="J2169" s="129" t="s">
        <v>4890</v>
      </c>
    </row>
    <row r="2170" spans="1:10" hidden="1">
      <c r="A2170" s="183" t="s">
        <v>2465</v>
      </c>
      <c r="B2170" s="183" t="s">
        <v>4341</v>
      </c>
      <c r="C2170" s="183" t="s">
        <v>75</v>
      </c>
      <c r="D2170" s="183">
        <v>12</v>
      </c>
      <c r="E2170" s="104"/>
      <c r="F2170" s="104"/>
      <c r="G2170" s="89">
        <v>43160</v>
      </c>
      <c r="H2170" s="80"/>
      <c r="I2170" s="80"/>
      <c r="J2170" s="129" t="s">
        <v>4890</v>
      </c>
    </row>
    <row r="2171" spans="1:10" hidden="1">
      <c r="A2171" s="183" t="s">
        <v>2466</v>
      </c>
      <c r="B2171" s="183" t="s">
        <v>4342</v>
      </c>
      <c r="C2171" s="183" t="s">
        <v>75</v>
      </c>
      <c r="D2171" s="183">
        <v>12</v>
      </c>
      <c r="E2171" s="104"/>
      <c r="F2171" s="104"/>
      <c r="G2171" s="89">
        <v>43191</v>
      </c>
      <c r="H2171" s="80"/>
      <c r="I2171" s="80"/>
      <c r="J2171" s="129" t="s">
        <v>4890</v>
      </c>
    </row>
    <row r="2172" spans="1:10" hidden="1">
      <c r="A2172" s="183" t="s">
        <v>2467</v>
      </c>
      <c r="B2172" s="183" t="s">
        <v>4343</v>
      </c>
      <c r="C2172" s="183" t="s">
        <v>75</v>
      </c>
      <c r="D2172" s="183">
        <v>12</v>
      </c>
      <c r="E2172" s="104"/>
      <c r="F2172" s="129"/>
      <c r="G2172" s="89">
        <v>43101</v>
      </c>
      <c r="H2172" s="80"/>
      <c r="I2172" s="80"/>
      <c r="J2172" s="129" t="s">
        <v>4890</v>
      </c>
    </row>
    <row r="2173" spans="1:10" hidden="1">
      <c r="A2173" s="183" t="s">
        <v>2468</v>
      </c>
      <c r="B2173" s="183" t="s">
        <v>395</v>
      </c>
      <c r="C2173" s="183" t="s">
        <v>75</v>
      </c>
      <c r="D2173" s="183">
        <v>12</v>
      </c>
      <c r="E2173" s="104"/>
      <c r="F2173" s="129"/>
      <c r="G2173" s="89">
        <v>43313</v>
      </c>
      <c r="H2173" s="80"/>
      <c r="I2173" s="80"/>
      <c r="J2173" s="129" t="s">
        <v>4890</v>
      </c>
    </row>
    <row r="2174" spans="1:10" hidden="1">
      <c r="A2174" s="183" t="s">
        <v>2469</v>
      </c>
      <c r="B2174" s="183" t="s">
        <v>395</v>
      </c>
      <c r="C2174" s="183" t="s">
        <v>75</v>
      </c>
      <c r="D2174" s="183">
        <v>12</v>
      </c>
      <c r="E2174" s="104"/>
      <c r="F2174" s="104"/>
      <c r="G2174" s="89">
        <v>43252</v>
      </c>
      <c r="H2174" s="80"/>
      <c r="I2174" s="80"/>
      <c r="J2174" s="129" t="s">
        <v>4890</v>
      </c>
    </row>
    <row r="2175" spans="1:10" hidden="1">
      <c r="A2175" s="183" t="s">
        <v>2470</v>
      </c>
      <c r="B2175" s="183" t="s">
        <v>395</v>
      </c>
      <c r="C2175" s="183" t="s">
        <v>75</v>
      </c>
      <c r="D2175" s="183">
        <v>12</v>
      </c>
      <c r="E2175" s="104"/>
      <c r="F2175" s="104"/>
      <c r="G2175" s="89">
        <v>43374</v>
      </c>
      <c r="H2175" s="80"/>
      <c r="I2175" s="80"/>
      <c r="J2175" s="129" t="s">
        <v>4890</v>
      </c>
    </row>
    <row r="2176" spans="1:10" hidden="1">
      <c r="A2176" s="183" t="s">
        <v>2471</v>
      </c>
      <c r="B2176" s="183" t="s">
        <v>395</v>
      </c>
      <c r="C2176" s="183" t="s">
        <v>75</v>
      </c>
      <c r="D2176" s="183">
        <v>12</v>
      </c>
      <c r="E2176" s="104"/>
      <c r="F2176" s="104"/>
      <c r="G2176" s="89">
        <v>43101</v>
      </c>
      <c r="H2176" s="80"/>
      <c r="I2176" s="80"/>
      <c r="J2176" s="129" t="s">
        <v>4890</v>
      </c>
    </row>
    <row r="2177" spans="1:10" hidden="1">
      <c r="A2177" s="183" t="s">
        <v>2472</v>
      </c>
      <c r="B2177" s="183" t="s">
        <v>395</v>
      </c>
      <c r="C2177" s="183" t="s">
        <v>75</v>
      </c>
      <c r="D2177" s="183">
        <v>12</v>
      </c>
      <c r="E2177" s="104"/>
      <c r="F2177" s="129"/>
      <c r="G2177" s="89">
        <v>43191</v>
      </c>
      <c r="H2177" s="80"/>
      <c r="I2177" s="80"/>
      <c r="J2177" s="129" t="s">
        <v>4890</v>
      </c>
    </row>
    <row r="2178" spans="1:10" hidden="1">
      <c r="A2178" s="183" t="s">
        <v>2473</v>
      </c>
      <c r="B2178" s="183" t="s">
        <v>395</v>
      </c>
      <c r="C2178" s="183" t="s">
        <v>75</v>
      </c>
      <c r="D2178" s="183">
        <v>12</v>
      </c>
      <c r="E2178" s="104"/>
      <c r="F2178" s="129"/>
      <c r="G2178" s="89">
        <v>43313</v>
      </c>
      <c r="H2178" s="80"/>
      <c r="I2178" s="80"/>
      <c r="J2178" s="129" t="s">
        <v>4890</v>
      </c>
    </row>
    <row r="2179" spans="1:10" hidden="1">
      <c r="A2179" s="183" t="s">
        <v>2474</v>
      </c>
      <c r="B2179" s="183" t="s">
        <v>395</v>
      </c>
      <c r="C2179" s="183" t="s">
        <v>75</v>
      </c>
      <c r="D2179" s="183">
        <v>12</v>
      </c>
      <c r="E2179" s="104"/>
      <c r="F2179" s="104"/>
      <c r="G2179" s="89">
        <v>43282</v>
      </c>
      <c r="H2179" s="80"/>
      <c r="I2179" s="80"/>
      <c r="J2179" s="129" t="s">
        <v>4890</v>
      </c>
    </row>
    <row r="2180" spans="1:10" hidden="1">
      <c r="A2180" s="183" t="s">
        <v>2475</v>
      </c>
      <c r="B2180" s="183" t="s">
        <v>395</v>
      </c>
      <c r="C2180" s="183" t="s">
        <v>75</v>
      </c>
      <c r="D2180" s="183">
        <v>12</v>
      </c>
      <c r="E2180" s="104"/>
      <c r="F2180" s="104"/>
      <c r="G2180" s="89">
        <v>43160</v>
      </c>
      <c r="H2180" s="80"/>
      <c r="I2180" s="80"/>
      <c r="J2180" s="129" t="s">
        <v>4890</v>
      </c>
    </row>
    <row r="2181" spans="1:10" hidden="1">
      <c r="A2181" s="183" t="s">
        <v>2476</v>
      </c>
      <c r="B2181" s="183" t="s">
        <v>395</v>
      </c>
      <c r="C2181" s="183" t="s">
        <v>75</v>
      </c>
      <c r="D2181" s="183">
        <v>12</v>
      </c>
      <c r="E2181" s="104"/>
      <c r="F2181" s="104"/>
      <c r="G2181" s="89">
        <v>43191</v>
      </c>
      <c r="H2181" s="80"/>
      <c r="I2181" s="80"/>
      <c r="J2181" s="129" t="s">
        <v>4890</v>
      </c>
    </row>
    <row r="2182" spans="1:10" hidden="1">
      <c r="A2182" s="183" t="s">
        <v>2477</v>
      </c>
      <c r="B2182" s="183" t="s">
        <v>395</v>
      </c>
      <c r="C2182" s="183" t="s">
        <v>75</v>
      </c>
      <c r="D2182" s="183">
        <v>12</v>
      </c>
      <c r="E2182" s="104"/>
      <c r="F2182" s="104"/>
      <c r="G2182" s="89">
        <v>43160</v>
      </c>
      <c r="H2182" s="80"/>
      <c r="I2182" s="80"/>
      <c r="J2182" s="129" t="s">
        <v>4890</v>
      </c>
    </row>
    <row r="2183" spans="1:10" hidden="1">
      <c r="A2183" s="183" t="s">
        <v>2478</v>
      </c>
      <c r="B2183" s="183" t="s">
        <v>395</v>
      </c>
      <c r="C2183" s="183" t="s">
        <v>75</v>
      </c>
      <c r="D2183" s="183">
        <v>12</v>
      </c>
      <c r="E2183" s="104"/>
      <c r="F2183" s="104"/>
      <c r="G2183" s="89">
        <v>43191</v>
      </c>
      <c r="H2183" s="80"/>
      <c r="I2183" s="80"/>
      <c r="J2183" s="129" t="s">
        <v>4890</v>
      </c>
    </row>
    <row r="2184" spans="1:10" hidden="1">
      <c r="A2184" s="183" t="s">
        <v>2479</v>
      </c>
      <c r="B2184" s="183" t="s">
        <v>395</v>
      </c>
      <c r="C2184" s="183" t="s">
        <v>75</v>
      </c>
      <c r="D2184" s="183">
        <v>12</v>
      </c>
      <c r="E2184" s="104"/>
      <c r="F2184" s="104"/>
      <c r="G2184" s="89">
        <v>43252</v>
      </c>
      <c r="H2184" s="80"/>
      <c r="I2184" s="80"/>
      <c r="J2184" s="129" t="s">
        <v>4890</v>
      </c>
    </row>
    <row r="2185" spans="1:10" hidden="1">
      <c r="A2185" s="183" t="s">
        <v>2480</v>
      </c>
      <c r="B2185" s="183" t="s">
        <v>395</v>
      </c>
      <c r="C2185" s="183" t="s">
        <v>75</v>
      </c>
      <c r="D2185" s="183">
        <v>12</v>
      </c>
      <c r="E2185" s="104"/>
      <c r="F2185" s="104"/>
      <c r="G2185" s="89">
        <v>43221</v>
      </c>
      <c r="H2185" s="80"/>
      <c r="I2185" s="80"/>
      <c r="J2185" s="129" t="s">
        <v>4890</v>
      </c>
    </row>
    <row r="2186" spans="1:10" hidden="1">
      <c r="A2186" s="183" t="s">
        <v>2481</v>
      </c>
      <c r="B2186" s="183" t="s">
        <v>395</v>
      </c>
      <c r="C2186" s="183" t="s">
        <v>75</v>
      </c>
      <c r="D2186" s="183">
        <v>12</v>
      </c>
      <c r="E2186" s="104"/>
      <c r="F2186" s="104"/>
      <c r="G2186" s="89">
        <v>43313</v>
      </c>
      <c r="H2186" s="80"/>
      <c r="I2186" s="80"/>
      <c r="J2186" s="129" t="s">
        <v>4890</v>
      </c>
    </row>
    <row r="2187" spans="1:10" hidden="1">
      <c r="A2187" s="183" t="s">
        <v>2482</v>
      </c>
      <c r="B2187" s="183" t="s">
        <v>395</v>
      </c>
      <c r="C2187" s="183" t="s">
        <v>75</v>
      </c>
      <c r="D2187" s="183">
        <v>12</v>
      </c>
      <c r="E2187" s="104" t="s">
        <v>75</v>
      </c>
      <c r="F2187" s="104" t="s">
        <v>4893</v>
      </c>
      <c r="G2187" s="89">
        <v>43070</v>
      </c>
      <c r="H2187" s="80">
        <v>43097</v>
      </c>
      <c r="I2187" s="80">
        <v>43103</v>
      </c>
      <c r="J2187" s="129" t="s">
        <v>4890</v>
      </c>
    </row>
    <row r="2188" spans="1:10" hidden="1">
      <c r="A2188" s="183" t="s">
        <v>2483</v>
      </c>
      <c r="B2188" s="183" t="s">
        <v>395</v>
      </c>
      <c r="C2188" s="183" t="s">
        <v>75</v>
      </c>
      <c r="D2188" s="183">
        <v>12</v>
      </c>
      <c r="E2188" s="104"/>
      <c r="F2188" s="104"/>
      <c r="G2188" s="89">
        <v>43191</v>
      </c>
      <c r="H2188" s="80"/>
      <c r="I2188" s="80"/>
      <c r="J2188" s="129" t="s">
        <v>4890</v>
      </c>
    </row>
    <row r="2189" spans="1:10" hidden="1">
      <c r="A2189" s="183" t="s">
        <v>2484</v>
      </c>
      <c r="B2189" s="183" t="s">
        <v>395</v>
      </c>
      <c r="C2189" s="183" t="s">
        <v>75</v>
      </c>
      <c r="D2189" s="183">
        <v>12</v>
      </c>
      <c r="E2189" s="104"/>
      <c r="F2189" s="104"/>
      <c r="G2189" s="89">
        <v>43132</v>
      </c>
      <c r="H2189" s="80"/>
      <c r="I2189" s="80"/>
      <c r="J2189" s="129" t="s">
        <v>4890</v>
      </c>
    </row>
    <row r="2190" spans="1:10" hidden="1">
      <c r="A2190" s="183" t="s">
        <v>2485</v>
      </c>
      <c r="B2190" s="183" t="s">
        <v>395</v>
      </c>
      <c r="C2190" s="183" t="s">
        <v>75</v>
      </c>
      <c r="D2190" s="183">
        <v>12</v>
      </c>
      <c r="E2190" s="104"/>
      <c r="F2190" s="104"/>
      <c r="G2190" s="89">
        <v>43344</v>
      </c>
      <c r="H2190" s="80"/>
      <c r="I2190" s="80"/>
      <c r="J2190" s="129" t="s">
        <v>4890</v>
      </c>
    </row>
    <row r="2191" spans="1:10" hidden="1">
      <c r="A2191" s="183" t="s">
        <v>2486</v>
      </c>
      <c r="B2191" s="183" t="s">
        <v>395</v>
      </c>
      <c r="C2191" s="183" t="s">
        <v>75</v>
      </c>
      <c r="D2191" s="183">
        <v>12</v>
      </c>
      <c r="E2191" s="104"/>
      <c r="F2191" s="104"/>
      <c r="G2191" s="89">
        <v>43160</v>
      </c>
      <c r="H2191" s="80"/>
      <c r="I2191" s="80"/>
      <c r="J2191" s="129" t="s">
        <v>4890</v>
      </c>
    </row>
    <row r="2192" spans="1:10" hidden="1">
      <c r="A2192" s="183" t="s">
        <v>2487</v>
      </c>
      <c r="B2192" s="183" t="s">
        <v>395</v>
      </c>
      <c r="C2192" s="183" t="s">
        <v>75</v>
      </c>
      <c r="D2192" s="183">
        <v>12</v>
      </c>
      <c r="E2192" s="104" t="s">
        <v>75</v>
      </c>
      <c r="F2192" s="104" t="s">
        <v>4893</v>
      </c>
      <c r="G2192" s="89">
        <v>43070</v>
      </c>
      <c r="H2192" s="80">
        <v>43084</v>
      </c>
      <c r="I2192" s="80">
        <v>43103</v>
      </c>
      <c r="J2192" s="129" t="s">
        <v>4890</v>
      </c>
    </row>
    <row r="2193" spans="1:10" hidden="1">
      <c r="A2193" s="183" t="s">
        <v>2488</v>
      </c>
      <c r="B2193" s="183" t="s">
        <v>395</v>
      </c>
      <c r="C2193" s="183" t="s">
        <v>75</v>
      </c>
      <c r="D2193" s="183">
        <v>12</v>
      </c>
      <c r="E2193" s="104"/>
      <c r="F2193" s="104"/>
      <c r="G2193" s="89">
        <v>43191</v>
      </c>
      <c r="H2193" s="80"/>
      <c r="I2193" s="80"/>
      <c r="J2193" s="129" t="s">
        <v>4890</v>
      </c>
    </row>
    <row r="2194" spans="1:10" hidden="1">
      <c r="A2194" s="183" t="s">
        <v>2489</v>
      </c>
      <c r="B2194" s="183" t="s">
        <v>395</v>
      </c>
      <c r="C2194" s="183" t="s">
        <v>75</v>
      </c>
      <c r="D2194" s="183">
        <v>12</v>
      </c>
      <c r="E2194" s="104"/>
      <c r="F2194" s="104"/>
      <c r="G2194" s="89">
        <v>43191</v>
      </c>
      <c r="H2194" s="80"/>
      <c r="I2194" s="80"/>
      <c r="J2194" s="129" t="s">
        <v>4890</v>
      </c>
    </row>
    <row r="2195" spans="1:10" hidden="1">
      <c r="A2195" s="183" t="s">
        <v>2490</v>
      </c>
      <c r="B2195" s="183" t="s">
        <v>395</v>
      </c>
      <c r="C2195" s="183" t="s">
        <v>75</v>
      </c>
      <c r="D2195" s="183">
        <v>12</v>
      </c>
      <c r="E2195" s="104"/>
      <c r="F2195" s="104"/>
      <c r="G2195" s="89">
        <v>43313</v>
      </c>
      <c r="H2195" s="80"/>
      <c r="I2195" s="80"/>
      <c r="J2195" s="129" t="s">
        <v>4890</v>
      </c>
    </row>
    <row r="2196" spans="1:10" hidden="1">
      <c r="A2196" s="183" t="s">
        <v>2491</v>
      </c>
      <c r="B2196" s="183" t="s">
        <v>395</v>
      </c>
      <c r="C2196" s="183" t="s">
        <v>75</v>
      </c>
      <c r="D2196" s="183">
        <v>12</v>
      </c>
      <c r="E2196" s="104"/>
      <c r="F2196" s="104"/>
      <c r="G2196" s="89">
        <v>43101</v>
      </c>
      <c r="H2196" s="80"/>
      <c r="I2196" s="80"/>
      <c r="J2196" s="129" t="s">
        <v>4890</v>
      </c>
    </row>
    <row r="2197" spans="1:10" hidden="1">
      <c r="A2197" s="183" t="s">
        <v>263</v>
      </c>
      <c r="B2197" s="183" t="s">
        <v>395</v>
      </c>
      <c r="C2197" s="183" t="s">
        <v>75</v>
      </c>
      <c r="D2197" s="183">
        <v>12</v>
      </c>
      <c r="E2197" s="104"/>
      <c r="F2197" s="104" t="s">
        <v>4893</v>
      </c>
      <c r="G2197" s="89">
        <v>43040</v>
      </c>
      <c r="H2197" s="80">
        <v>43066</v>
      </c>
      <c r="I2197" s="80">
        <v>43073</v>
      </c>
      <c r="J2197" s="129" t="s">
        <v>4890</v>
      </c>
    </row>
    <row r="2198" spans="1:10" hidden="1">
      <c r="A2198" s="183" t="s">
        <v>2492</v>
      </c>
      <c r="B2198" s="183" t="s">
        <v>395</v>
      </c>
      <c r="C2198" s="183" t="s">
        <v>75</v>
      </c>
      <c r="D2198" s="183">
        <v>12</v>
      </c>
      <c r="E2198" s="104"/>
      <c r="F2198" s="104"/>
      <c r="G2198" s="89">
        <v>43160</v>
      </c>
      <c r="H2198" s="80"/>
      <c r="I2198" s="80"/>
      <c r="J2198" s="129" t="s">
        <v>4890</v>
      </c>
    </row>
    <row r="2199" spans="1:10" hidden="1">
      <c r="A2199" s="183" t="s">
        <v>2493</v>
      </c>
      <c r="B2199" s="183" t="s">
        <v>395</v>
      </c>
      <c r="C2199" s="183" t="s">
        <v>75</v>
      </c>
      <c r="D2199" s="183">
        <v>12</v>
      </c>
      <c r="E2199" s="104"/>
      <c r="F2199" s="104"/>
      <c r="G2199" s="89">
        <v>43313</v>
      </c>
      <c r="H2199" s="80"/>
      <c r="I2199" s="80"/>
      <c r="J2199" s="129" t="s">
        <v>4890</v>
      </c>
    </row>
    <row r="2200" spans="1:10" hidden="1">
      <c r="A2200" s="183" t="s">
        <v>2494</v>
      </c>
      <c r="B2200" s="183" t="s">
        <v>395</v>
      </c>
      <c r="C2200" s="183" t="s">
        <v>75</v>
      </c>
      <c r="D2200" s="183">
        <v>12</v>
      </c>
      <c r="E2200" s="129"/>
      <c r="F2200" s="183"/>
      <c r="G2200" s="89">
        <v>43313</v>
      </c>
      <c r="H2200" s="80"/>
      <c r="I2200" s="80"/>
      <c r="J2200" s="129" t="s">
        <v>4890</v>
      </c>
    </row>
    <row r="2201" spans="1:10" hidden="1">
      <c r="A2201" s="183" t="s">
        <v>2495</v>
      </c>
      <c r="B2201" s="183" t="s">
        <v>395</v>
      </c>
      <c r="C2201" s="183" t="s">
        <v>75</v>
      </c>
      <c r="D2201" s="183">
        <v>12</v>
      </c>
      <c r="E2201" s="104"/>
      <c r="F2201" s="104"/>
      <c r="G2201" s="89">
        <v>43313</v>
      </c>
      <c r="H2201" s="80"/>
      <c r="I2201" s="80"/>
      <c r="J2201" s="129" t="s">
        <v>4890</v>
      </c>
    </row>
    <row r="2202" spans="1:10" hidden="1">
      <c r="A2202" s="183" t="s">
        <v>2496</v>
      </c>
      <c r="B2202" s="183" t="s">
        <v>395</v>
      </c>
      <c r="C2202" s="183" t="s">
        <v>75</v>
      </c>
      <c r="D2202" s="183">
        <v>12</v>
      </c>
      <c r="E2202" s="104"/>
      <c r="F2202" s="104"/>
      <c r="G2202" s="89">
        <v>43221</v>
      </c>
      <c r="H2202" s="80"/>
      <c r="I2202" s="80"/>
      <c r="J2202" s="129" t="s">
        <v>4890</v>
      </c>
    </row>
    <row r="2203" spans="1:10" hidden="1">
      <c r="A2203" s="183" t="s">
        <v>2497</v>
      </c>
      <c r="B2203" s="183" t="s">
        <v>395</v>
      </c>
      <c r="C2203" s="183" t="s">
        <v>75</v>
      </c>
      <c r="D2203" s="183">
        <v>12</v>
      </c>
      <c r="E2203" s="104"/>
      <c r="F2203" s="104"/>
      <c r="G2203" s="89">
        <v>43313</v>
      </c>
      <c r="H2203" s="80"/>
      <c r="I2203" s="80"/>
      <c r="J2203" s="129" t="s">
        <v>4890</v>
      </c>
    </row>
    <row r="2204" spans="1:10" hidden="1">
      <c r="A2204" s="183" t="s">
        <v>2498</v>
      </c>
      <c r="B2204" s="183" t="s">
        <v>395</v>
      </c>
      <c r="C2204" s="183" t="s">
        <v>75</v>
      </c>
      <c r="D2204" s="183">
        <v>12</v>
      </c>
      <c r="E2204" s="104"/>
      <c r="F2204" s="104"/>
      <c r="G2204" s="89">
        <v>43221</v>
      </c>
      <c r="H2204" s="80"/>
      <c r="I2204" s="80"/>
      <c r="J2204" s="129" t="s">
        <v>4890</v>
      </c>
    </row>
    <row r="2205" spans="1:10" hidden="1">
      <c r="A2205" s="183" t="s">
        <v>2499</v>
      </c>
      <c r="B2205" s="183" t="s">
        <v>395</v>
      </c>
      <c r="C2205" s="183" t="s">
        <v>75</v>
      </c>
      <c r="D2205" s="183">
        <v>12</v>
      </c>
      <c r="E2205" s="129"/>
      <c r="F2205" s="183"/>
      <c r="G2205" s="89">
        <v>43191</v>
      </c>
      <c r="H2205" s="80"/>
      <c r="I2205" s="80"/>
      <c r="J2205" s="129" t="s">
        <v>4890</v>
      </c>
    </row>
    <row r="2206" spans="1:10" hidden="1">
      <c r="A2206" s="183" t="s">
        <v>2500</v>
      </c>
      <c r="B2206" s="183" t="s">
        <v>395</v>
      </c>
      <c r="C2206" s="183" t="s">
        <v>75</v>
      </c>
      <c r="D2206" s="183">
        <v>12</v>
      </c>
      <c r="E2206" s="104"/>
      <c r="F2206" s="104"/>
      <c r="G2206" s="89">
        <v>43160</v>
      </c>
      <c r="H2206" s="80"/>
      <c r="I2206" s="80"/>
      <c r="J2206" s="129" t="s">
        <v>4890</v>
      </c>
    </row>
    <row r="2207" spans="1:10" hidden="1">
      <c r="A2207" s="183" t="s">
        <v>2501</v>
      </c>
      <c r="B2207" s="183" t="s">
        <v>395</v>
      </c>
      <c r="C2207" s="183" t="s">
        <v>75</v>
      </c>
      <c r="D2207" s="183">
        <v>12</v>
      </c>
      <c r="E2207" s="104"/>
      <c r="F2207" s="104"/>
      <c r="G2207" s="89">
        <v>43282</v>
      </c>
      <c r="H2207" s="80"/>
      <c r="I2207" s="80"/>
      <c r="J2207" s="129" t="s">
        <v>4890</v>
      </c>
    </row>
    <row r="2208" spans="1:10" hidden="1">
      <c r="A2208" s="183" t="s">
        <v>2502</v>
      </c>
      <c r="B2208" s="183" t="s">
        <v>395</v>
      </c>
      <c r="C2208" s="183" t="s">
        <v>75</v>
      </c>
      <c r="D2208" s="183">
        <v>12</v>
      </c>
      <c r="E2208" s="104"/>
      <c r="F2208" s="104"/>
      <c r="G2208" s="89">
        <v>43313</v>
      </c>
      <c r="H2208" s="80"/>
      <c r="I2208" s="80"/>
      <c r="J2208" s="129" t="s">
        <v>4890</v>
      </c>
    </row>
    <row r="2209" spans="1:10" hidden="1">
      <c r="A2209" s="183" t="s">
        <v>2503</v>
      </c>
      <c r="B2209" s="183" t="s">
        <v>395</v>
      </c>
      <c r="C2209" s="183" t="s">
        <v>75</v>
      </c>
      <c r="D2209" s="183">
        <v>12</v>
      </c>
      <c r="E2209" s="104"/>
      <c r="F2209" s="104"/>
      <c r="G2209" s="89">
        <v>43344</v>
      </c>
      <c r="H2209" s="80"/>
      <c r="I2209" s="80"/>
      <c r="J2209" s="129" t="s">
        <v>4890</v>
      </c>
    </row>
    <row r="2210" spans="1:10" hidden="1">
      <c r="A2210" s="183" t="s">
        <v>2504</v>
      </c>
      <c r="B2210" s="183" t="s">
        <v>395</v>
      </c>
      <c r="C2210" s="183" t="s">
        <v>75</v>
      </c>
      <c r="D2210" s="183">
        <v>12</v>
      </c>
      <c r="E2210" s="104"/>
      <c r="F2210" s="129"/>
      <c r="G2210" s="89">
        <v>43282</v>
      </c>
      <c r="H2210" s="80"/>
      <c r="I2210" s="80"/>
      <c r="J2210" s="129" t="s">
        <v>4890</v>
      </c>
    </row>
    <row r="2211" spans="1:10" hidden="1">
      <c r="A2211" s="183" t="s">
        <v>2505</v>
      </c>
      <c r="B2211" s="183" t="s">
        <v>395</v>
      </c>
      <c r="C2211" s="183" t="s">
        <v>75</v>
      </c>
      <c r="D2211" s="183">
        <v>12</v>
      </c>
      <c r="E2211" s="104"/>
      <c r="F2211" s="104"/>
      <c r="G2211" s="89">
        <v>43344</v>
      </c>
      <c r="H2211" s="80"/>
      <c r="I2211" s="80"/>
      <c r="J2211" s="129" t="s">
        <v>4890</v>
      </c>
    </row>
    <row r="2212" spans="1:10" hidden="1">
      <c r="A2212" s="183" t="s">
        <v>2506</v>
      </c>
      <c r="B2212" s="183" t="s">
        <v>395</v>
      </c>
      <c r="C2212" s="183" t="s">
        <v>75</v>
      </c>
      <c r="D2212" s="183">
        <v>12</v>
      </c>
      <c r="E2212" s="104"/>
      <c r="F2212" s="104"/>
      <c r="G2212" s="89">
        <v>43221</v>
      </c>
      <c r="H2212" s="80"/>
      <c r="I2212" s="80"/>
      <c r="J2212" s="129" t="s">
        <v>4890</v>
      </c>
    </row>
    <row r="2213" spans="1:10" hidden="1">
      <c r="A2213" s="183" t="s">
        <v>2507</v>
      </c>
      <c r="B2213" s="183" t="s">
        <v>395</v>
      </c>
      <c r="C2213" s="183" t="s">
        <v>75</v>
      </c>
      <c r="D2213" s="183">
        <v>12</v>
      </c>
      <c r="E2213" s="104" t="s">
        <v>75</v>
      </c>
      <c r="F2213" s="104" t="s">
        <v>4893</v>
      </c>
      <c r="G2213" s="89">
        <v>43070</v>
      </c>
      <c r="H2213" s="80">
        <v>43087</v>
      </c>
      <c r="I2213" s="80">
        <v>43103</v>
      </c>
      <c r="J2213" s="129" t="s">
        <v>4890</v>
      </c>
    </row>
    <row r="2214" spans="1:10" hidden="1">
      <c r="A2214" s="183" t="s">
        <v>2508</v>
      </c>
      <c r="B2214" s="183" t="s">
        <v>395</v>
      </c>
      <c r="C2214" s="183" t="s">
        <v>75</v>
      </c>
      <c r="D2214" s="183">
        <v>12</v>
      </c>
      <c r="E2214" s="104"/>
      <c r="F2214" s="104"/>
      <c r="G2214" s="89">
        <v>43191</v>
      </c>
      <c r="H2214" s="80"/>
      <c r="I2214" s="80"/>
      <c r="J2214" s="129" t="s">
        <v>4890</v>
      </c>
    </row>
    <row r="2215" spans="1:10" hidden="1">
      <c r="A2215" s="183" t="s">
        <v>2509</v>
      </c>
      <c r="B2215" s="183" t="s">
        <v>395</v>
      </c>
      <c r="C2215" s="183" t="s">
        <v>75</v>
      </c>
      <c r="D2215" s="183">
        <v>12</v>
      </c>
      <c r="E2215" s="104"/>
      <c r="F2215" s="104"/>
      <c r="G2215" s="89">
        <v>43160</v>
      </c>
      <c r="H2215" s="80"/>
      <c r="I2215" s="80"/>
      <c r="J2215" s="129" t="s">
        <v>4890</v>
      </c>
    </row>
    <row r="2216" spans="1:10" hidden="1">
      <c r="A2216" s="183" t="s">
        <v>2510</v>
      </c>
      <c r="B2216" s="183" t="s">
        <v>395</v>
      </c>
      <c r="C2216" s="183" t="s">
        <v>75</v>
      </c>
      <c r="D2216" s="183">
        <v>12</v>
      </c>
      <c r="E2216" s="104"/>
      <c r="F2216" s="104"/>
      <c r="G2216" s="89">
        <v>43313</v>
      </c>
      <c r="H2216" s="80"/>
      <c r="I2216" s="80"/>
      <c r="J2216" s="129" t="s">
        <v>4890</v>
      </c>
    </row>
    <row r="2217" spans="1:10" hidden="1">
      <c r="A2217" s="183" t="s">
        <v>2511</v>
      </c>
      <c r="B2217" s="183" t="s">
        <v>395</v>
      </c>
      <c r="C2217" s="183" t="s">
        <v>75</v>
      </c>
      <c r="D2217" s="183">
        <v>12</v>
      </c>
      <c r="E2217" s="104"/>
      <c r="F2217" s="104"/>
      <c r="G2217" s="89">
        <v>43101</v>
      </c>
      <c r="H2217" s="80"/>
      <c r="I2217" s="80"/>
      <c r="J2217" s="129" t="s">
        <v>4890</v>
      </c>
    </row>
    <row r="2218" spans="1:10" hidden="1">
      <c r="A2218" s="183" t="s">
        <v>2512</v>
      </c>
      <c r="B2218" s="183" t="s">
        <v>395</v>
      </c>
      <c r="C2218" s="183" t="s">
        <v>75</v>
      </c>
      <c r="D2218" s="183">
        <v>12</v>
      </c>
      <c r="E2218" s="104"/>
      <c r="F2218" s="104"/>
      <c r="G2218" s="89">
        <v>43221</v>
      </c>
      <c r="H2218" s="80"/>
      <c r="I2218" s="80"/>
      <c r="J2218" s="129" t="s">
        <v>4890</v>
      </c>
    </row>
    <row r="2219" spans="1:10" hidden="1">
      <c r="A2219" s="183" t="s">
        <v>2513</v>
      </c>
      <c r="B2219" s="183" t="s">
        <v>395</v>
      </c>
      <c r="C2219" s="183" t="s">
        <v>75</v>
      </c>
      <c r="D2219" s="183">
        <v>12</v>
      </c>
      <c r="E2219" s="104"/>
      <c r="F2219" s="104"/>
      <c r="G2219" s="89">
        <v>43191</v>
      </c>
      <c r="H2219" s="80"/>
      <c r="I2219" s="80"/>
      <c r="J2219" s="129" t="s">
        <v>4890</v>
      </c>
    </row>
    <row r="2220" spans="1:10" hidden="1">
      <c r="A2220" s="183" t="s">
        <v>2514</v>
      </c>
      <c r="B2220" s="183" t="s">
        <v>395</v>
      </c>
      <c r="C2220" s="183" t="s">
        <v>75</v>
      </c>
      <c r="D2220" s="183">
        <v>12</v>
      </c>
      <c r="E2220" s="104"/>
      <c r="F2220" s="104"/>
      <c r="G2220" s="89">
        <v>43191</v>
      </c>
      <c r="H2220" s="80"/>
      <c r="I2220" s="80"/>
      <c r="J2220" s="129" t="s">
        <v>4890</v>
      </c>
    </row>
    <row r="2221" spans="1:10" hidden="1">
      <c r="A2221" s="183" t="s">
        <v>2515</v>
      </c>
      <c r="B2221" s="183" t="s">
        <v>395</v>
      </c>
      <c r="C2221" s="183" t="s">
        <v>75</v>
      </c>
      <c r="D2221" s="183">
        <v>12</v>
      </c>
      <c r="E2221" s="104"/>
      <c r="F2221" s="104"/>
      <c r="G2221" s="89">
        <v>43191</v>
      </c>
      <c r="H2221" s="80"/>
      <c r="I2221" s="80"/>
      <c r="J2221" s="129" t="s">
        <v>4890</v>
      </c>
    </row>
    <row r="2222" spans="1:10" hidden="1">
      <c r="A2222" s="183" t="s">
        <v>264</v>
      </c>
      <c r="B2222" s="183" t="s">
        <v>395</v>
      </c>
      <c r="C2222" s="183" t="s">
        <v>75</v>
      </c>
      <c r="D2222" s="183">
        <v>12</v>
      </c>
      <c r="E2222" s="104"/>
      <c r="F2222" s="104" t="s">
        <v>4893</v>
      </c>
      <c r="G2222" s="89">
        <v>43040</v>
      </c>
      <c r="H2222" s="80">
        <v>43067</v>
      </c>
      <c r="I2222" s="80">
        <v>43073</v>
      </c>
      <c r="J2222" s="129" t="s">
        <v>4890</v>
      </c>
    </row>
    <row r="2223" spans="1:10" hidden="1">
      <c r="A2223" s="183" t="s">
        <v>2516</v>
      </c>
      <c r="B2223" s="183" t="s">
        <v>395</v>
      </c>
      <c r="C2223" s="183" t="s">
        <v>75</v>
      </c>
      <c r="D2223" s="183">
        <v>12</v>
      </c>
      <c r="E2223" s="104"/>
      <c r="F2223" s="104"/>
      <c r="G2223" s="89">
        <v>43282</v>
      </c>
      <c r="H2223" s="80"/>
      <c r="I2223" s="80"/>
      <c r="J2223" s="129" t="s">
        <v>4890</v>
      </c>
    </row>
    <row r="2224" spans="1:10" hidden="1">
      <c r="A2224" s="183" t="s">
        <v>2517</v>
      </c>
      <c r="B2224" s="183" t="s">
        <v>395</v>
      </c>
      <c r="C2224" s="183" t="s">
        <v>75</v>
      </c>
      <c r="D2224" s="183">
        <v>12</v>
      </c>
      <c r="E2224" s="104"/>
      <c r="F2224" s="104"/>
      <c r="G2224" s="89">
        <v>43221</v>
      </c>
      <c r="H2224" s="80"/>
      <c r="I2224" s="80"/>
      <c r="J2224" s="129" t="s">
        <v>4890</v>
      </c>
    </row>
    <row r="2225" spans="1:10" hidden="1">
      <c r="A2225" s="183" t="s">
        <v>2518</v>
      </c>
      <c r="B2225" s="183" t="s">
        <v>395</v>
      </c>
      <c r="C2225" s="183" t="s">
        <v>75</v>
      </c>
      <c r="D2225" s="183">
        <v>12</v>
      </c>
      <c r="E2225" s="104"/>
      <c r="F2225" s="104"/>
      <c r="G2225" s="89">
        <v>43252</v>
      </c>
      <c r="H2225" s="80"/>
      <c r="I2225" s="80"/>
      <c r="J2225" s="129" t="s">
        <v>4890</v>
      </c>
    </row>
    <row r="2226" spans="1:10" hidden="1">
      <c r="A2226" s="183" t="s">
        <v>2519</v>
      </c>
      <c r="B2226" s="183" t="s">
        <v>395</v>
      </c>
      <c r="C2226" s="183" t="s">
        <v>75</v>
      </c>
      <c r="D2226" s="183">
        <v>12</v>
      </c>
      <c r="E2226" s="129"/>
      <c r="F2226" s="183"/>
      <c r="G2226" s="89">
        <v>43282</v>
      </c>
      <c r="H2226" s="80"/>
      <c r="I2226" s="80"/>
      <c r="J2226" s="129" t="s">
        <v>4890</v>
      </c>
    </row>
    <row r="2227" spans="1:10" hidden="1">
      <c r="A2227" s="183" t="s">
        <v>2520</v>
      </c>
      <c r="B2227" s="183" t="s">
        <v>395</v>
      </c>
      <c r="C2227" s="183" t="s">
        <v>75</v>
      </c>
      <c r="D2227" s="183">
        <v>12</v>
      </c>
      <c r="E2227" s="104"/>
      <c r="F2227" s="104"/>
      <c r="G2227" s="89">
        <v>43221</v>
      </c>
      <c r="H2227" s="80"/>
      <c r="I2227" s="80"/>
      <c r="J2227" s="129" t="s">
        <v>4890</v>
      </c>
    </row>
    <row r="2228" spans="1:10" hidden="1">
      <c r="A2228" s="183" t="s">
        <v>2521</v>
      </c>
      <c r="B2228" s="183" t="s">
        <v>395</v>
      </c>
      <c r="C2228" s="183" t="s">
        <v>75</v>
      </c>
      <c r="D2228" s="183">
        <v>12</v>
      </c>
      <c r="E2228" s="104"/>
      <c r="F2228" s="104"/>
      <c r="G2228" s="89">
        <v>43132</v>
      </c>
      <c r="H2228" s="80"/>
      <c r="I2228" s="80"/>
      <c r="J2228" s="129" t="s">
        <v>4890</v>
      </c>
    </row>
    <row r="2229" spans="1:10" hidden="1">
      <c r="A2229" s="183" t="s">
        <v>2522</v>
      </c>
      <c r="B2229" s="183" t="s">
        <v>395</v>
      </c>
      <c r="C2229" s="183" t="s">
        <v>75</v>
      </c>
      <c r="D2229" s="183">
        <v>12</v>
      </c>
      <c r="E2229" s="104"/>
      <c r="F2229" s="104"/>
      <c r="G2229" s="89">
        <v>43252</v>
      </c>
      <c r="H2229" s="80"/>
      <c r="I2229" s="80"/>
      <c r="J2229" s="129" t="s">
        <v>4890</v>
      </c>
    </row>
    <row r="2230" spans="1:10" hidden="1">
      <c r="A2230" s="183" t="s">
        <v>2523</v>
      </c>
      <c r="B2230" s="183" t="s">
        <v>395</v>
      </c>
      <c r="C2230" s="183" t="s">
        <v>75</v>
      </c>
      <c r="D2230" s="183">
        <v>12</v>
      </c>
      <c r="E2230" s="104"/>
      <c r="F2230" s="104"/>
      <c r="G2230" s="89">
        <v>43132</v>
      </c>
      <c r="H2230" s="80"/>
      <c r="I2230" s="80"/>
      <c r="J2230" s="129" t="s">
        <v>4890</v>
      </c>
    </row>
    <row r="2231" spans="1:10" hidden="1">
      <c r="A2231" s="183" t="s">
        <v>2524</v>
      </c>
      <c r="B2231" s="183" t="s">
        <v>395</v>
      </c>
      <c r="C2231" s="183" t="s">
        <v>75</v>
      </c>
      <c r="D2231" s="183">
        <v>12</v>
      </c>
      <c r="E2231" s="104"/>
      <c r="F2231" s="104"/>
      <c r="G2231" s="89">
        <v>43101</v>
      </c>
      <c r="H2231" s="80"/>
      <c r="I2231" s="80"/>
      <c r="J2231" s="129" t="s">
        <v>4890</v>
      </c>
    </row>
    <row r="2232" spans="1:10" hidden="1">
      <c r="A2232" s="183" t="s">
        <v>2525</v>
      </c>
      <c r="B2232" s="183" t="s">
        <v>395</v>
      </c>
      <c r="C2232" s="183" t="s">
        <v>75</v>
      </c>
      <c r="D2232" s="183">
        <v>12</v>
      </c>
      <c r="E2232" s="104"/>
      <c r="F2232" s="104"/>
      <c r="G2232" s="89">
        <v>43344</v>
      </c>
      <c r="H2232" s="80"/>
      <c r="I2232" s="80"/>
      <c r="J2232" s="129" t="s">
        <v>4890</v>
      </c>
    </row>
    <row r="2233" spans="1:10" hidden="1">
      <c r="A2233" s="183" t="s">
        <v>2526</v>
      </c>
      <c r="B2233" s="183" t="s">
        <v>395</v>
      </c>
      <c r="C2233" s="183" t="s">
        <v>75</v>
      </c>
      <c r="D2233" s="183">
        <v>12</v>
      </c>
      <c r="E2233" s="104"/>
      <c r="F2233" s="104"/>
      <c r="G2233" s="89">
        <v>43221</v>
      </c>
      <c r="H2233" s="80"/>
      <c r="I2233" s="80"/>
      <c r="J2233" s="129" t="s">
        <v>4890</v>
      </c>
    </row>
    <row r="2234" spans="1:10" hidden="1">
      <c r="A2234" s="183" t="s">
        <v>2527</v>
      </c>
      <c r="B2234" s="183" t="s">
        <v>395</v>
      </c>
      <c r="C2234" s="183" t="s">
        <v>75</v>
      </c>
      <c r="D2234" s="183">
        <v>12</v>
      </c>
      <c r="E2234" s="104"/>
      <c r="F2234" s="104"/>
      <c r="G2234" s="89">
        <v>43160</v>
      </c>
      <c r="H2234" s="80"/>
      <c r="I2234" s="80"/>
      <c r="J2234" s="129" t="s">
        <v>4890</v>
      </c>
    </row>
    <row r="2235" spans="1:10" hidden="1">
      <c r="A2235" s="183" t="s">
        <v>2528</v>
      </c>
      <c r="B2235" s="183" t="s">
        <v>395</v>
      </c>
      <c r="C2235" s="183" t="s">
        <v>75</v>
      </c>
      <c r="D2235" s="183">
        <v>12</v>
      </c>
      <c r="E2235" s="104"/>
      <c r="F2235" s="129"/>
      <c r="G2235" s="89">
        <v>43160</v>
      </c>
      <c r="H2235" s="80"/>
      <c r="I2235" s="80"/>
      <c r="J2235" s="129" t="s">
        <v>4890</v>
      </c>
    </row>
    <row r="2236" spans="1:10" hidden="1">
      <c r="A2236" s="183" t="s">
        <v>2529</v>
      </c>
      <c r="B2236" s="183" t="s">
        <v>395</v>
      </c>
      <c r="C2236" s="183" t="s">
        <v>75</v>
      </c>
      <c r="D2236" s="183">
        <v>12</v>
      </c>
      <c r="E2236" s="104"/>
      <c r="F2236" s="104"/>
      <c r="G2236" s="89">
        <v>43252</v>
      </c>
      <c r="H2236" s="80"/>
      <c r="I2236" s="80"/>
      <c r="J2236" s="129" t="s">
        <v>4890</v>
      </c>
    </row>
    <row r="2237" spans="1:10" hidden="1">
      <c r="A2237" s="183" t="s">
        <v>2530</v>
      </c>
      <c r="B2237" s="183" t="s">
        <v>395</v>
      </c>
      <c r="C2237" s="183" t="s">
        <v>75</v>
      </c>
      <c r="D2237" s="183">
        <v>12</v>
      </c>
      <c r="E2237" s="104"/>
      <c r="F2237" s="104"/>
      <c r="G2237" s="89">
        <v>43132</v>
      </c>
      <c r="H2237" s="80"/>
      <c r="I2237" s="80"/>
      <c r="J2237" s="129" t="s">
        <v>4890</v>
      </c>
    </row>
    <row r="2238" spans="1:10" hidden="1">
      <c r="A2238" s="183" t="s">
        <v>2531</v>
      </c>
      <c r="B2238" s="183" t="s">
        <v>395</v>
      </c>
      <c r="C2238" s="183" t="s">
        <v>75</v>
      </c>
      <c r="D2238" s="183">
        <v>12</v>
      </c>
      <c r="E2238" s="104"/>
      <c r="F2238" s="104"/>
      <c r="G2238" s="89">
        <v>43221</v>
      </c>
      <c r="H2238" s="80"/>
      <c r="I2238" s="80"/>
      <c r="J2238" s="129" t="s">
        <v>4890</v>
      </c>
    </row>
    <row r="2239" spans="1:10" hidden="1">
      <c r="A2239" s="183" t="s">
        <v>2532</v>
      </c>
      <c r="B2239" s="183" t="s">
        <v>395</v>
      </c>
      <c r="C2239" s="183" t="s">
        <v>75</v>
      </c>
      <c r="D2239" s="183">
        <v>12</v>
      </c>
      <c r="E2239" s="104"/>
      <c r="F2239" s="104"/>
      <c r="G2239" s="89">
        <v>43252</v>
      </c>
      <c r="H2239" s="80"/>
      <c r="I2239" s="80"/>
      <c r="J2239" s="129" t="s">
        <v>4890</v>
      </c>
    </row>
    <row r="2240" spans="1:10" hidden="1">
      <c r="A2240" s="183" t="s">
        <v>2533</v>
      </c>
      <c r="B2240" s="183" t="s">
        <v>395</v>
      </c>
      <c r="C2240" s="183" t="s">
        <v>75</v>
      </c>
      <c r="D2240" s="183">
        <v>12</v>
      </c>
      <c r="E2240" s="104"/>
      <c r="F2240" s="104"/>
      <c r="G2240" s="89">
        <v>43252</v>
      </c>
      <c r="H2240" s="80"/>
      <c r="I2240" s="80"/>
      <c r="J2240" s="129" t="s">
        <v>4890</v>
      </c>
    </row>
    <row r="2241" spans="1:10" hidden="1">
      <c r="A2241" s="183" t="s">
        <v>2534</v>
      </c>
      <c r="B2241" s="183" t="s">
        <v>395</v>
      </c>
      <c r="C2241" s="183" t="s">
        <v>75</v>
      </c>
      <c r="D2241" s="183">
        <v>12</v>
      </c>
      <c r="E2241" s="104"/>
      <c r="F2241" s="104"/>
      <c r="G2241" s="89">
        <v>43252</v>
      </c>
      <c r="H2241" s="80"/>
      <c r="I2241" s="80"/>
      <c r="J2241" s="129" t="s">
        <v>4890</v>
      </c>
    </row>
    <row r="2242" spans="1:10" hidden="1">
      <c r="A2242" s="183" t="s">
        <v>2535</v>
      </c>
      <c r="B2242" s="183" t="s">
        <v>395</v>
      </c>
      <c r="C2242" s="183" t="s">
        <v>75</v>
      </c>
      <c r="D2242" s="183">
        <v>12</v>
      </c>
      <c r="E2242" s="104"/>
      <c r="F2242" s="104"/>
      <c r="G2242" s="89">
        <v>43282</v>
      </c>
      <c r="H2242" s="80"/>
      <c r="I2242" s="80"/>
      <c r="J2242" s="129" t="s">
        <v>4890</v>
      </c>
    </row>
    <row r="2243" spans="1:10" hidden="1">
      <c r="A2243" s="183" t="s">
        <v>2536</v>
      </c>
      <c r="B2243" s="183" t="s">
        <v>395</v>
      </c>
      <c r="C2243" s="183" t="s">
        <v>75</v>
      </c>
      <c r="D2243" s="183">
        <v>12</v>
      </c>
      <c r="E2243" s="104"/>
      <c r="F2243" s="104"/>
      <c r="G2243" s="89">
        <v>43282</v>
      </c>
      <c r="H2243" s="80"/>
      <c r="I2243" s="80"/>
      <c r="J2243" s="129" t="s">
        <v>4890</v>
      </c>
    </row>
    <row r="2244" spans="1:10" hidden="1">
      <c r="A2244" s="183" t="s">
        <v>2537</v>
      </c>
      <c r="B2244" s="183" t="s">
        <v>395</v>
      </c>
      <c r="C2244" s="183" t="s">
        <v>75</v>
      </c>
      <c r="D2244" s="183">
        <v>12</v>
      </c>
      <c r="E2244" s="104"/>
      <c r="F2244" s="104"/>
      <c r="G2244" s="89">
        <v>43282</v>
      </c>
      <c r="H2244" s="80"/>
      <c r="I2244" s="80"/>
      <c r="J2244" s="129" t="s">
        <v>4890</v>
      </c>
    </row>
    <row r="2245" spans="1:10" hidden="1">
      <c r="A2245" s="183" t="s">
        <v>2538</v>
      </c>
      <c r="B2245" s="183" t="s">
        <v>395</v>
      </c>
      <c r="C2245" s="183" t="s">
        <v>75</v>
      </c>
      <c r="D2245" s="183">
        <v>12</v>
      </c>
      <c r="E2245" s="104"/>
      <c r="F2245" s="104"/>
      <c r="G2245" s="89">
        <v>43282</v>
      </c>
      <c r="H2245" s="80"/>
      <c r="I2245" s="80"/>
      <c r="J2245" s="129" t="s">
        <v>4890</v>
      </c>
    </row>
    <row r="2246" spans="1:10" hidden="1">
      <c r="A2246" s="183" t="s">
        <v>2539</v>
      </c>
      <c r="B2246" s="183" t="s">
        <v>4344</v>
      </c>
      <c r="C2246" s="183" t="s">
        <v>75</v>
      </c>
      <c r="D2246" s="183">
        <v>12</v>
      </c>
      <c r="E2246" s="104"/>
      <c r="F2246" s="104"/>
      <c r="G2246" s="89">
        <v>43313</v>
      </c>
      <c r="H2246" s="80"/>
      <c r="I2246" s="80"/>
      <c r="J2246" s="129" t="s">
        <v>4890</v>
      </c>
    </row>
    <row r="2247" spans="1:10" hidden="1">
      <c r="A2247" s="183" t="s">
        <v>2540</v>
      </c>
      <c r="B2247" s="183" t="s">
        <v>4345</v>
      </c>
      <c r="C2247" s="183" t="s">
        <v>75</v>
      </c>
      <c r="D2247" s="183">
        <v>12</v>
      </c>
      <c r="E2247" s="104"/>
      <c r="F2247" s="104"/>
      <c r="G2247" s="89">
        <v>43101</v>
      </c>
      <c r="H2247" s="80"/>
      <c r="I2247" s="80"/>
      <c r="J2247" s="129" t="s">
        <v>4890</v>
      </c>
    </row>
    <row r="2248" spans="1:10" hidden="1">
      <c r="A2248" s="183" t="s">
        <v>2541</v>
      </c>
      <c r="B2248" s="183" t="s">
        <v>4345</v>
      </c>
      <c r="C2248" s="183" t="s">
        <v>75</v>
      </c>
      <c r="D2248" s="183">
        <v>12</v>
      </c>
      <c r="E2248" s="104"/>
      <c r="F2248" s="104"/>
      <c r="G2248" s="89">
        <v>43160</v>
      </c>
      <c r="H2248" s="80"/>
      <c r="I2248" s="80"/>
      <c r="J2248" s="129" t="s">
        <v>4890</v>
      </c>
    </row>
    <row r="2249" spans="1:10" hidden="1">
      <c r="A2249" s="183" t="s">
        <v>2542</v>
      </c>
      <c r="B2249" s="183" t="s">
        <v>4345</v>
      </c>
      <c r="C2249" s="183" t="s">
        <v>75</v>
      </c>
      <c r="D2249" s="183">
        <v>12</v>
      </c>
      <c r="E2249" s="104" t="s">
        <v>75</v>
      </c>
      <c r="F2249" s="104" t="s">
        <v>4893</v>
      </c>
      <c r="G2249" s="89">
        <v>43070</v>
      </c>
      <c r="H2249" s="80">
        <v>43097</v>
      </c>
      <c r="I2249" s="80">
        <v>43103</v>
      </c>
      <c r="J2249" s="129" t="s">
        <v>4890</v>
      </c>
    </row>
    <row r="2250" spans="1:10" hidden="1">
      <c r="A2250" s="183" t="s">
        <v>2543</v>
      </c>
      <c r="B2250" s="183" t="s">
        <v>4345</v>
      </c>
      <c r="C2250" s="183" t="s">
        <v>75</v>
      </c>
      <c r="D2250" s="183">
        <v>12</v>
      </c>
      <c r="E2250" s="104"/>
      <c r="F2250" s="104"/>
      <c r="G2250" s="89">
        <v>43282</v>
      </c>
      <c r="H2250" s="80"/>
      <c r="I2250" s="80"/>
      <c r="J2250" s="129" t="s">
        <v>4890</v>
      </c>
    </row>
    <row r="2251" spans="1:10" hidden="1">
      <c r="A2251" s="183" t="s">
        <v>2544</v>
      </c>
      <c r="B2251" s="183" t="s">
        <v>4346</v>
      </c>
      <c r="C2251" s="183" t="s">
        <v>75</v>
      </c>
      <c r="D2251" s="183">
        <v>12</v>
      </c>
      <c r="E2251" s="104"/>
      <c r="F2251" s="104"/>
      <c r="G2251" s="89">
        <v>43344</v>
      </c>
      <c r="H2251" s="80"/>
      <c r="I2251" s="80"/>
      <c r="J2251" s="129" t="s">
        <v>4890</v>
      </c>
    </row>
    <row r="2252" spans="1:10" hidden="1">
      <c r="A2252" s="183" t="s">
        <v>2545</v>
      </c>
      <c r="B2252" s="183" t="s">
        <v>4347</v>
      </c>
      <c r="C2252" s="183" t="s">
        <v>75</v>
      </c>
      <c r="D2252" s="183">
        <v>12</v>
      </c>
      <c r="E2252" s="104"/>
      <c r="F2252" s="104"/>
      <c r="G2252" s="89">
        <v>43344</v>
      </c>
      <c r="H2252" s="80"/>
      <c r="I2252" s="80"/>
      <c r="J2252" s="129" t="s">
        <v>4890</v>
      </c>
    </row>
    <row r="2253" spans="1:10" hidden="1">
      <c r="A2253" s="183" t="s">
        <v>2546</v>
      </c>
      <c r="B2253" s="183" t="s">
        <v>4347</v>
      </c>
      <c r="C2253" s="183" t="s">
        <v>75</v>
      </c>
      <c r="D2253" s="183">
        <v>12</v>
      </c>
      <c r="E2253" s="104" t="s">
        <v>75</v>
      </c>
      <c r="F2253" s="104" t="s">
        <v>4893</v>
      </c>
      <c r="G2253" s="89">
        <v>43070</v>
      </c>
      <c r="H2253" s="80">
        <v>43097</v>
      </c>
      <c r="I2253" s="80">
        <v>43103</v>
      </c>
      <c r="J2253" s="129" t="s">
        <v>4890</v>
      </c>
    </row>
    <row r="2254" spans="1:10" hidden="1">
      <c r="A2254" s="183" t="s">
        <v>2547</v>
      </c>
      <c r="B2254" s="183" t="s">
        <v>4347</v>
      </c>
      <c r="C2254" s="183" t="s">
        <v>75</v>
      </c>
      <c r="D2254" s="183">
        <v>12</v>
      </c>
      <c r="E2254" s="104"/>
      <c r="F2254" s="104"/>
      <c r="G2254" s="89">
        <v>43344</v>
      </c>
      <c r="H2254" s="80"/>
      <c r="I2254" s="80"/>
      <c r="J2254" s="129" t="s">
        <v>4890</v>
      </c>
    </row>
    <row r="2255" spans="1:10" hidden="1">
      <c r="A2255" s="183" t="s">
        <v>2548</v>
      </c>
      <c r="B2255" s="183" t="s">
        <v>4347</v>
      </c>
      <c r="C2255" s="183" t="s">
        <v>75</v>
      </c>
      <c r="D2255" s="183">
        <v>12</v>
      </c>
      <c r="E2255" s="104"/>
      <c r="F2255" s="104"/>
      <c r="G2255" s="89">
        <v>43191</v>
      </c>
      <c r="H2255" s="80"/>
      <c r="I2255" s="80"/>
      <c r="J2255" s="129" t="s">
        <v>4890</v>
      </c>
    </row>
    <row r="2256" spans="1:10" hidden="1">
      <c r="A2256" s="183" t="s">
        <v>2549</v>
      </c>
      <c r="B2256" s="183" t="s">
        <v>4347</v>
      </c>
      <c r="C2256" s="183" t="s">
        <v>75</v>
      </c>
      <c r="D2256" s="183">
        <v>12</v>
      </c>
      <c r="E2256" s="104"/>
      <c r="F2256" s="104"/>
      <c r="G2256" s="89">
        <v>43160</v>
      </c>
      <c r="H2256" s="80"/>
      <c r="I2256" s="80"/>
      <c r="J2256" s="129" t="s">
        <v>4890</v>
      </c>
    </row>
    <row r="2257" spans="1:10" hidden="1">
      <c r="A2257" s="183" t="s">
        <v>2550</v>
      </c>
      <c r="B2257" s="183" t="s">
        <v>4347</v>
      </c>
      <c r="C2257" s="183" t="s">
        <v>75</v>
      </c>
      <c r="D2257" s="183">
        <v>12</v>
      </c>
      <c r="E2257" s="104"/>
      <c r="F2257" s="104"/>
      <c r="G2257" s="89">
        <v>43191</v>
      </c>
      <c r="H2257" s="80"/>
      <c r="I2257" s="80"/>
      <c r="J2257" s="129" t="s">
        <v>4890</v>
      </c>
    </row>
    <row r="2258" spans="1:10" hidden="1">
      <c r="A2258" s="183" t="s">
        <v>2551</v>
      </c>
      <c r="B2258" s="183" t="s">
        <v>4347</v>
      </c>
      <c r="C2258" s="183" t="s">
        <v>75</v>
      </c>
      <c r="D2258" s="183">
        <v>12</v>
      </c>
      <c r="E2258" s="104"/>
      <c r="F2258" s="104"/>
      <c r="G2258" s="89">
        <v>43191</v>
      </c>
      <c r="H2258" s="80"/>
      <c r="I2258" s="80"/>
      <c r="J2258" s="129" t="s">
        <v>4890</v>
      </c>
    </row>
    <row r="2259" spans="1:10" hidden="1">
      <c r="A2259" s="183" t="s">
        <v>2552</v>
      </c>
      <c r="B2259" s="183" t="s">
        <v>4347</v>
      </c>
      <c r="C2259" s="183" t="s">
        <v>75</v>
      </c>
      <c r="D2259" s="183">
        <v>12</v>
      </c>
      <c r="E2259" s="104"/>
      <c r="F2259" s="104"/>
      <c r="G2259" s="89">
        <v>43160</v>
      </c>
      <c r="H2259" s="80"/>
      <c r="I2259" s="80"/>
      <c r="J2259" s="129" t="s">
        <v>4890</v>
      </c>
    </row>
    <row r="2260" spans="1:10" hidden="1">
      <c r="A2260" s="183" t="s">
        <v>2553</v>
      </c>
      <c r="B2260" s="183" t="s">
        <v>4347</v>
      </c>
      <c r="C2260" s="183" t="s">
        <v>75</v>
      </c>
      <c r="D2260" s="183">
        <v>12</v>
      </c>
      <c r="E2260" s="104"/>
      <c r="F2260" s="104"/>
      <c r="G2260" s="89">
        <v>43160</v>
      </c>
      <c r="H2260" s="80"/>
      <c r="I2260" s="80"/>
      <c r="J2260" s="129" t="s">
        <v>4890</v>
      </c>
    </row>
    <row r="2261" spans="1:10" hidden="1">
      <c r="A2261" s="183" t="s">
        <v>2554</v>
      </c>
      <c r="B2261" s="183" t="s">
        <v>4347</v>
      </c>
      <c r="C2261" s="183" t="s">
        <v>75</v>
      </c>
      <c r="D2261" s="183">
        <v>12</v>
      </c>
      <c r="E2261" s="104"/>
      <c r="F2261" s="104"/>
      <c r="G2261" s="89">
        <v>43282</v>
      </c>
      <c r="H2261" s="80"/>
      <c r="I2261" s="80"/>
      <c r="J2261" s="129" t="s">
        <v>4890</v>
      </c>
    </row>
    <row r="2262" spans="1:10" hidden="1">
      <c r="A2262" s="183" t="s">
        <v>2555</v>
      </c>
      <c r="B2262" s="183" t="s">
        <v>4347</v>
      </c>
      <c r="C2262" s="183" t="s">
        <v>75</v>
      </c>
      <c r="D2262" s="183">
        <v>12</v>
      </c>
      <c r="E2262" s="129"/>
      <c r="F2262" s="183"/>
      <c r="G2262" s="89">
        <v>43282</v>
      </c>
      <c r="H2262" s="80"/>
      <c r="I2262" s="80"/>
      <c r="J2262" s="129" t="s">
        <v>4890</v>
      </c>
    </row>
    <row r="2263" spans="1:10" hidden="1">
      <c r="A2263" s="183" t="s">
        <v>2556</v>
      </c>
      <c r="B2263" s="183" t="s">
        <v>4347</v>
      </c>
      <c r="C2263" s="183" t="s">
        <v>75</v>
      </c>
      <c r="D2263" s="183">
        <v>12</v>
      </c>
      <c r="E2263" s="104"/>
      <c r="F2263" s="104"/>
      <c r="G2263" s="89">
        <v>43282</v>
      </c>
      <c r="H2263" s="80"/>
      <c r="I2263" s="80"/>
      <c r="J2263" s="129" t="s">
        <v>4890</v>
      </c>
    </row>
    <row r="2264" spans="1:10" hidden="1">
      <c r="A2264" s="183" t="s">
        <v>2557</v>
      </c>
      <c r="B2264" s="183" t="s">
        <v>4347</v>
      </c>
      <c r="C2264" s="183" t="s">
        <v>75</v>
      </c>
      <c r="D2264" s="183">
        <v>12</v>
      </c>
      <c r="E2264" s="104"/>
      <c r="F2264" s="104"/>
      <c r="G2264" s="89">
        <v>43160</v>
      </c>
      <c r="H2264" s="80"/>
      <c r="I2264" s="80"/>
      <c r="J2264" s="129" t="s">
        <v>4890</v>
      </c>
    </row>
    <row r="2265" spans="1:10" hidden="1">
      <c r="A2265" s="183" t="s">
        <v>2558</v>
      </c>
      <c r="B2265" s="183" t="s">
        <v>4347</v>
      </c>
      <c r="C2265" s="183" t="s">
        <v>75</v>
      </c>
      <c r="D2265" s="183">
        <v>12</v>
      </c>
      <c r="E2265" s="104"/>
      <c r="F2265" s="104"/>
      <c r="G2265" s="89">
        <v>43313</v>
      </c>
      <c r="H2265" s="80"/>
      <c r="I2265" s="80"/>
      <c r="J2265" s="129" t="s">
        <v>4890</v>
      </c>
    </row>
    <row r="2266" spans="1:10" hidden="1">
      <c r="A2266" s="183" t="s">
        <v>2559</v>
      </c>
      <c r="B2266" s="183" t="s">
        <v>4347</v>
      </c>
      <c r="C2266" s="183" t="s">
        <v>75</v>
      </c>
      <c r="D2266" s="183">
        <v>12</v>
      </c>
      <c r="E2266" s="129"/>
      <c r="F2266" s="183"/>
      <c r="G2266" s="89">
        <v>43191</v>
      </c>
      <c r="H2266" s="80"/>
      <c r="I2266" s="80"/>
      <c r="J2266" s="129" t="s">
        <v>4890</v>
      </c>
    </row>
    <row r="2267" spans="1:10" hidden="1">
      <c r="A2267" s="183" t="s">
        <v>2560</v>
      </c>
      <c r="B2267" s="183" t="s">
        <v>4347</v>
      </c>
      <c r="C2267" s="183" t="s">
        <v>75</v>
      </c>
      <c r="D2267" s="183">
        <v>12</v>
      </c>
      <c r="E2267" s="104"/>
      <c r="F2267" s="104"/>
      <c r="G2267" s="89">
        <v>43374</v>
      </c>
      <c r="H2267" s="80"/>
      <c r="I2267" s="80"/>
      <c r="J2267" s="129" t="s">
        <v>4890</v>
      </c>
    </row>
    <row r="2268" spans="1:10" hidden="1">
      <c r="A2268" s="183" t="s">
        <v>2561</v>
      </c>
      <c r="B2268" s="183" t="s">
        <v>4347</v>
      </c>
      <c r="C2268" s="183" t="s">
        <v>75</v>
      </c>
      <c r="D2268" s="183">
        <v>12</v>
      </c>
      <c r="E2268" s="104"/>
      <c r="F2268" s="104"/>
      <c r="G2268" s="89">
        <v>43221</v>
      </c>
      <c r="H2268" s="80"/>
      <c r="I2268" s="80"/>
      <c r="J2268" s="129" t="s">
        <v>4890</v>
      </c>
    </row>
    <row r="2269" spans="1:10" hidden="1">
      <c r="A2269" s="183" t="s">
        <v>2562</v>
      </c>
      <c r="B2269" s="183" t="s">
        <v>4347</v>
      </c>
      <c r="C2269" s="183" t="s">
        <v>75</v>
      </c>
      <c r="D2269" s="183">
        <v>12</v>
      </c>
      <c r="E2269" s="104"/>
      <c r="F2269" s="104"/>
      <c r="G2269" s="89">
        <v>43313</v>
      </c>
      <c r="H2269" s="80"/>
      <c r="I2269" s="80"/>
      <c r="J2269" s="129" t="s">
        <v>4890</v>
      </c>
    </row>
    <row r="2270" spans="1:10" hidden="1">
      <c r="A2270" s="183" t="s">
        <v>2563</v>
      </c>
      <c r="B2270" s="183" t="s">
        <v>4347</v>
      </c>
      <c r="C2270" s="183" t="s">
        <v>75</v>
      </c>
      <c r="D2270" s="183">
        <v>12</v>
      </c>
      <c r="E2270" s="104"/>
      <c r="F2270" s="104"/>
      <c r="G2270" s="89">
        <v>43191</v>
      </c>
      <c r="H2270" s="80"/>
      <c r="I2270" s="80"/>
      <c r="J2270" s="129" t="s">
        <v>4890</v>
      </c>
    </row>
    <row r="2271" spans="1:10" hidden="1">
      <c r="A2271" s="183" t="s">
        <v>2564</v>
      </c>
      <c r="B2271" s="183" t="s">
        <v>4347</v>
      </c>
      <c r="C2271" s="183" t="s">
        <v>75</v>
      </c>
      <c r="D2271" s="183">
        <v>12</v>
      </c>
      <c r="E2271" s="104"/>
      <c r="F2271" s="104"/>
      <c r="G2271" s="89">
        <v>43374</v>
      </c>
      <c r="H2271" s="80"/>
      <c r="I2271" s="80"/>
      <c r="J2271" s="129" t="s">
        <v>4890</v>
      </c>
    </row>
    <row r="2272" spans="1:10" hidden="1">
      <c r="A2272" s="183" t="s">
        <v>2565</v>
      </c>
      <c r="B2272" s="183" t="s">
        <v>4347</v>
      </c>
      <c r="C2272" s="183" t="s">
        <v>75</v>
      </c>
      <c r="D2272" s="183">
        <v>12</v>
      </c>
      <c r="E2272" s="104"/>
      <c r="F2272" s="104"/>
      <c r="G2272" s="89">
        <v>43101</v>
      </c>
      <c r="H2272" s="80"/>
      <c r="I2272" s="80"/>
      <c r="J2272" s="129" t="s">
        <v>4890</v>
      </c>
    </row>
    <row r="2273" spans="1:10" hidden="1">
      <c r="A2273" s="183" t="s">
        <v>2566</v>
      </c>
      <c r="B2273" s="183" t="s">
        <v>4347</v>
      </c>
      <c r="C2273" s="183" t="s">
        <v>75</v>
      </c>
      <c r="D2273" s="183">
        <v>12</v>
      </c>
      <c r="E2273" s="104" t="s">
        <v>75</v>
      </c>
      <c r="F2273" s="104" t="s">
        <v>4893</v>
      </c>
      <c r="G2273" s="89">
        <v>43070</v>
      </c>
      <c r="H2273" s="80">
        <v>43097</v>
      </c>
      <c r="I2273" s="80">
        <v>43103</v>
      </c>
      <c r="J2273" s="129" t="s">
        <v>4890</v>
      </c>
    </row>
    <row r="2274" spans="1:10" hidden="1">
      <c r="A2274" s="183" t="s">
        <v>2567</v>
      </c>
      <c r="B2274" s="183" t="s">
        <v>4348</v>
      </c>
      <c r="C2274" s="183" t="s">
        <v>75</v>
      </c>
      <c r="D2274" s="183">
        <v>12</v>
      </c>
      <c r="E2274" s="104"/>
      <c r="F2274" s="104"/>
      <c r="G2274" s="89">
        <v>43221</v>
      </c>
      <c r="H2274" s="80"/>
      <c r="I2274" s="80"/>
      <c r="J2274" s="129" t="s">
        <v>4890</v>
      </c>
    </row>
    <row r="2275" spans="1:10" hidden="1">
      <c r="A2275" s="183" t="s">
        <v>2568</v>
      </c>
      <c r="B2275" s="183" t="s">
        <v>4349</v>
      </c>
      <c r="C2275" s="183" t="s">
        <v>75</v>
      </c>
      <c r="D2275" s="183">
        <v>12</v>
      </c>
      <c r="E2275" s="104" t="s">
        <v>75</v>
      </c>
      <c r="F2275" s="104" t="s">
        <v>4893</v>
      </c>
      <c r="G2275" s="89">
        <v>43070</v>
      </c>
      <c r="H2275" s="80">
        <v>43097</v>
      </c>
      <c r="I2275" s="80">
        <v>43103</v>
      </c>
      <c r="J2275" s="129" t="s">
        <v>4890</v>
      </c>
    </row>
    <row r="2276" spans="1:10" hidden="1">
      <c r="A2276" s="183" t="s">
        <v>2569</v>
      </c>
      <c r="B2276" s="183" t="s">
        <v>4349</v>
      </c>
      <c r="C2276" s="183" t="s">
        <v>75</v>
      </c>
      <c r="D2276" s="183">
        <v>12</v>
      </c>
      <c r="E2276" s="104"/>
      <c r="F2276" s="104"/>
      <c r="G2276" s="89">
        <v>43282</v>
      </c>
      <c r="H2276" s="80"/>
      <c r="I2276" s="80"/>
      <c r="J2276" s="129" t="s">
        <v>4890</v>
      </c>
    </row>
    <row r="2277" spans="1:10" hidden="1">
      <c r="A2277" s="183" t="s">
        <v>2570</v>
      </c>
      <c r="B2277" s="183" t="s">
        <v>4349</v>
      </c>
      <c r="C2277" s="183" t="s">
        <v>75</v>
      </c>
      <c r="D2277" s="183">
        <v>12</v>
      </c>
      <c r="E2277" s="104" t="s">
        <v>75</v>
      </c>
      <c r="F2277" s="104" t="s">
        <v>4893</v>
      </c>
      <c r="G2277" s="89">
        <v>43070</v>
      </c>
      <c r="H2277" s="80">
        <v>43097</v>
      </c>
      <c r="I2277" s="80">
        <v>43103</v>
      </c>
      <c r="J2277" s="129" t="s">
        <v>4890</v>
      </c>
    </row>
    <row r="2278" spans="1:10" hidden="1">
      <c r="A2278" s="183" t="s">
        <v>2571</v>
      </c>
      <c r="B2278" s="183" t="s">
        <v>4349</v>
      </c>
      <c r="C2278" s="183" t="s">
        <v>75</v>
      </c>
      <c r="D2278" s="183">
        <v>12</v>
      </c>
      <c r="E2278" s="104"/>
      <c r="F2278" s="104"/>
      <c r="G2278" s="89">
        <v>43252</v>
      </c>
      <c r="H2278" s="80"/>
      <c r="I2278" s="80"/>
      <c r="J2278" s="129" t="s">
        <v>4890</v>
      </c>
    </row>
    <row r="2279" spans="1:10" hidden="1">
      <c r="A2279" s="183" t="s">
        <v>2572</v>
      </c>
      <c r="B2279" s="183" t="s">
        <v>396</v>
      </c>
      <c r="C2279" s="183" t="s">
        <v>75</v>
      </c>
      <c r="D2279" s="183">
        <v>12</v>
      </c>
      <c r="E2279" s="104" t="s">
        <v>75</v>
      </c>
      <c r="F2279" s="104" t="s">
        <v>4893</v>
      </c>
      <c r="G2279" s="89">
        <v>43070</v>
      </c>
      <c r="H2279" s="80">
        <v>43087</v>
      </c>
      <c r="I2279" s="80">
        <v>43103</v>
      </c>
      <c r="J2279" s="129" t="s">
        <v>4890</v>
      </c>
    </row>
    <row r="2280" spans="1:10" hidden="1">
      <c r="A2280" s="183" t="s">
        <v>2573</v>
      </c>
      <c r="B2280" s="183" t="s">
        <v>396</v>
      </c>
      <c r="C2280" s="183" t="s">
        <v>75</v>
      </c>
      <c r="D2280" s="183">
        <v>12</v>
      </c>
      <c r="E2280" s="104"/>
      <c r="F2280" s="104"/>
      <c r="G2280" s="89">
        <v>43191</v>
      </c>
      <c r="H2280" s="80"/>
      <c r="I2280" s="80"/>
      <c r="J2280" s="129" t="s">
        <v>4890</v>
      </c>
    </row>
    <row r="2281" spans="1:10" hidden="1">
      <c r="A2281" s="183" t="s">
        <v>2574</v>
      </c>
      <c r="B2281" s="183" t="s">
        <v>396</v>
      </c>
      <c r="C2281" s="183" t="s">
        <v>75</v>
      </c>
      <c r="D2281" s="183">
        <v>12</v>
      </c>
      <c r="E2281" s="104" t="s">
        <v>75</v>
      </c>
      <c r="F2281" s="104" t="s">
        <v>4893</v>
      </c>
      <c r="G2281" s="89">
        <v>43070</v>
      </c>
      <c r="H2281" s="80">
        <v>43097</v>
      </c>
      <c r="I2281" s="80">
        <v>43103</v>
      </c>
      <c r="J2281" s="129" t="s">
        <v>4890</v>
      </c>
    </row>
    <row r="2282" spans="1:10" hidden="1">
      <c r="A2282" s="183" t="s">
        <v>2575</v>
      </c>
      <c r="B2282" s="183" t="s">
        <v>396</v>
      </c>
      <c r="C2282" s="183" t="s">
        <v>75</v>
      </c>
      <c r="D2282" s="183">
        <v>12</v>
      </c>
      <c r="E2282" s="104" t="s">
        <v>75</v>
      </c>
      <c r="F2282" s="104" t="s">
        <v>4893</v>
      </c>
      <c r="G2282" s="89">
        <v>43070</v>
      </c>
      <c r="H2282" s="80">
        <v>43097</v>
      </c>
      <c r="I2282" s="80">
        <v>43103</v>
      </c>
      <c r="J2282" s="129" t="s">
        <v>4890</v>
      </c>
    </row>
    <row r="2283" spans="1:10" hidden="1">
      <c r="A2283" s="183" t="s">
        <v>2576</v>
      </c>
      <c r="B2283" s="183" t="s">
        <v>396</v>
      </c>
      <c r="C2283" s="183" t="s">
        <v>75</v>
      </c>
      <c r="D2283" s="183">
        <v>12</v>
      </c>
      <c r="E2283" s="104"/>
      <c r="F2283" s="104"/>
      <c r="G2283" s="89">
        <v>43191</v>
      </c>
      <c r="H2283" s="80"/>
      <c r="I2283" s="80"/>
      <c r="J2283" s="129" t="s">
        <v>4890</v>
      </c>
    </row>
    <row r="2284" spans="1:10" hidden="1">
      <c r="A2284" s="183" t="s">
        <v>2577</v>
      </c>
      <c r="B2284" s="183" t="s">
        <v>396</v>
      </c>
      <c r="C2284" s="183" t="s">
        <v>75</v>
      </c>
      <c r="D2284" s="183">
        <v>12</v>
      </c>
      <c r="E2284" s="104"/>
      <c r="F2284" s="104"/>
      <c r="G2284" s="89">
        <v>43221</v>
      </c>
      <c r="H2284" s="80"/>
      <c r="I2284" s="80"/>
      <c r="J2284" s="129" t="s">
        <v>4890</v>
      </c>
    </row>
    <row r="2285" spans="1:10" hidden="1">
      <c r="A2285" s="183" t="s">
        <v>2578</v>
      </c>
      <c r="B2285" s="183" t="s">
        <v>396</v>
      </c>
      <c r="C2285" s="183" t="s">
        <v>75</v>
      </c>
      <c r="D2285" s="183">
        <v>12</v>
      </c>
      <c r="E2285" s="104"/>
      <c r="F2285" s="104"/>
      <c r="G2285" s="89">
        <v>43221</v>
      </c>
      <c r="H2285" s="80"/>
      <c r="I2285" s="80"/>
      <c r="J2285" s="129" t="s">
        <v>4890</v>
      </c>
    </row>
    <row r="2286" spans="1:10" hidden="1">
      <c r="A2286" s="183" t="s">
        <v>2579</v>
      </c>
      <c r="B2286" s="183" t="s">
        <v>396</v>
      </c>
      <c r="C2286" s="183" t="s">
        <v>75</v>
      </c>
      <c r="D2286" s="183">
        <v>12</v>
      </c>
      <c r="E2286" s="129" t="s">
        <v>75</v>
      </c>
      <c r="F2286" s="183" t="s">
        <v>4893</v>
      </c>
      <c r="G2286" s="89">
        <v>43070</v>
      </c>
      <c r="H2286" s="80">
        <v>43097</v>
      </c>
      <c r="I2286" s="80">
        <v>43103</v>
      </c>
      <c r="J2286" s="129" t="s">
        <v>4890</v>
      </c>
    </row>
    <row r="2287" spans="1:10" hidden="1">
      <c r="A2287" s="183" t="s">
        <v>2580</v>
      </c>
      <c r="B2287" s="183" t="s">
        <v>396</v>
      </c>
      <c r="C2287" s="183" t="s">
        <v>75</v>
      </c>
      <c r="D2287" s="183">
        <v>12</v>
      </c>
      <c r="E2287" s="104"/>
      <c r="F2287" s="104"/>
      <c r="G2287" s="89">
        <v>43313</v>
      </c>
      <c r="H2287" s="80"/>
      <c r="I2287" s="80"/>
      <c r="J2287" s="129" t="s">
        <v>4890</v>
      </c>
    </row>
    <row r="2288" spans="1:10" hidden="1">
      <c r="A2288" s="183" t="s">
        <v>2581</v>
      </c>
      <c r="B2288" s="183" t="s">
        <v>396</v>
      </c>
      <c r="C2288" s="183" t="s">
        <v>75</v>
      </c>
      <c r="D2288" s="183">
        <v>12</v>
      </c>
      <c r="E2288" s="129"/>
      <c r="F2288" s="183"/>
      <c r="G2288" s="89">
        <v>43282</v>
      </c>
      <c r="H2288" s="80"/>
      <c r="I2288" s="80"/>
      <c r="J2288" s="129" t="s">
        <v>4890</v>
      </c>
    </row>
    <row r="2289" spans="1:10" hidden="1">
      <c r="A2289" s="183" t="s">
        <v>265</v>
      </c>
      <c r="B2289" s="183" t="s">
        <v>396</v>
      </c>
      <c r="C2289" s="183" t="s">
        <v>75</v>
      </c>
      <c r="D2289" s="183">
        <v>12</v>
      </c>
      <c r="E2289" s="104"/>
      <c r="F2289" s="104" t="s">
        <v>4893</v>
      </c>
      <c r="G2289" s="89">
        <v>43040</v>
      </c>
      <c r="H2289" s="80">
        <v>43060</v>
      </c>
      <c r="I2289" s="80">
        <v>43073</v>
      </c>
      <c r="J2289" s="129" t="s">
        <v>4890</v>
      </c>
    </row>
    <row r="2290" spans="1:10" hidden="1">
      <c r="A2290" s="183" t="s">
        <v>2582</v>
      </c>
      <c r="B2290" s="183" t="s">
        <v>396</v>
      </c>
      <c r="C2290" s="183" t="s">
        <v>75</v>
      </c>
      <c r="D2290" s="183">
        <v>12</v>
      </c>
      <c r="E2290" s="129"/>
      <c r="F2290" s="183"/>
      <c r="G2290" s="89">
        <v>43221</v>
      </c>
      <c r="H2290" s="80"/>
      <c r="I2290" s="80"/>
      <c r="J2290" s="129" t="s">
        <v>4890</v>
      </c>
    </row>
    <row r="2291" spans="1:10" hidden="1">
      <c r="A2291" s="183" t="s">
        <v>2583</v>
      </c>
      <c r="B2291" s="183" t="s">
        <v>396</v>
      </c>
      <c r="C2291" s="183" t="s">
        <v>75</v>
      </c>
      <c r="D2291" s="183">
        <v>12</v>
      </c>
      <c r="E2291" s="104" t="s">
        <v>75</v>
      </c>
      <c r="F2291" s="104" t="s">
        <v>4893</v>
      </c>
      <c r="G2291" s="89">
        <v>43070</v>
      </c>
      <c r="H2291" s="80">
        <v>43097</v>
      </c>
      <c r="I2291" s="80">
        <v>43103</v>
      </c>
      <c r="J2291" s="129" t="s">
        <v>4890</v>
      </c>
    </row>
    <row r="2292" spans="1:10" hidden="1">
      <c r="A2292" s="183" t="s">
        <v>2584</v>
      </c>
      <c r="B2292" s="183" t="s">
        <v>396</v>
      </c>
      <c r="C2292" s="183" t="s">
        <v>75</v>
      </c>
      <c r="D2292" s="183">
        <v>12</v>
      </c>
      <c r="E2292" s="129"/>
      <c r="F2292" s="183"/>
      <c r="G2292" s="89">
        <v>43191</v>
      </c>
      <c r="H2292" s="80"/>
      <c r="I2292" s="80"/>
      <c r="J2292" s="129" t="s">
        <v>4890</v>
      </c>
    </row>
    <row r="2293" spans="1:10" hidden="1">
      <c r="A2293" s="183" t="s">
        <v>2585</v>
      </c>
      <c r="B2293" s="183" t="s">
        <v>396</v>
      </c>
      <c r="C2293" s="183" t="s">
        <v>75</v>
      </c>
      <c r="D2293" s="183">
        <v>12</v>
      </c>
      <c r="E2293" s="104"/>
      <c r="F2293" s="104"/>
      <c r="G2293" s="89">
        <v>43101</v>
      </c>
      <c r="H2293" s="80"/>
      <c r="I2293" s="80"/>
      <c r="J2293" s="129" t="s">
        <v>4890</v>
      </c>
    </row>
    <row r="2294" spans="1:10" hidden="1">
      <c r="A2294" s="183" t="s">
        <v>2586</v>
      </c>
      <c r="B2294" s="183" t="s">
        <v>396</v>
      </c>
      <c r="C2294" s="183" t="s">
        <v>75</v>
      </c>
      <c r="D2294" s="183">
        <v>12</v>
      </c>
      <c r="E2294" s="129"/>
      <c r="F2294" s="183"/>
      <c r="G2294" s="89">
        <v>43221</v>
      </c>
      <c r="H2294" s="80"/>
      <c r="I2294" s="80"/>
      <c r="J2294" s="129" t="s">
        <v>4890</v>
      </c>
    </row>
    <row r="2295" spans="1:10" hidden="1">
      <c r="A2295" s="183" t="s">
        <v>2587</v>
      </c>
      <c r="B2295" s="183" t="s">
        <v>396</v>
      </c>
      <c r="C2295" s="183" t="s">
        <v>75</v>
      </c>
      <c r="D2295" s="183">
        <v>12</v>
      </c>
      <c r="E2295" s="129"/>
      <c r="F2295" s="183"/>
      <c r="G2295" s="89">
        <v>43101</v>
      </c>
      <c r="H2295" s="80"/>
      <c r="I2295" s="80"/>
      <c r="J2295" s="129" t="s">
        <v>4890</v>
      </c>
    </row>
    <row r="2296" spans="1:10" hidden="1">
      <c r="A2296" s="183" t="s">
        <v>2588</v>
      </c>
      <c r="B2296" s="183" t="s">
        <v>396</v>
      </c>
      <c r="C2296" s="183" t="s">
        <v>75</v>
      </c>
      <c r="D2296" s="183">
        <v>12</v>
      </c>
      <c r="E2296" s="104"/>
      <c r="F2296" s="104"/>
      <c r="G2296" s="89">
        <v>43101</v>
      </c>
      <c r="H2296" s="80"/>
      <c r="I2296" s="80"/>
      <c r="J2296" s="129" t="s">
        <v>4890</v>
      </c>
    </row>
    <row r="2297" spans="1:10" hidden="1">
      <c r="A2297" s="183" t="s">
        <v>2589</v>
      </c>
      <c r="B2297" s="183" t="s">
        <v>396</v>
      </c>
      <c r="C2297" s="183" t="s">
        <v>75</v>
      </c>
      <c r="D2297" s="183">
        <v>12</v>
      </c>
      <c r="E2297" s="104"/>
      <c r="F2297" s="104"/>
      <c r="G2297" s="89">
        <v>43221</v>
      </c>
      <c r="H2297" s="80"/>
      <c r="I2297" s="80"/>
      <c r="J2297" s="129" t="s">
        <v>4890</v>
      </c>
    </row>
    <row r="2298" spans="1:10" hidden="1">
      <c r="A2298" s="183" t="s">
        <v>2590</v>
      </c>
      <c r="B2298" s="183" t="s">
        <v>396</v>
      </c>
      <c r="C2298" s="183" t="s">
        <v>75</v>
      </c>
      <c r="D2298" s="183">
        <v>12</v>
      </c>
      <c r="E2298" s="104"/>
      <c r="F2298" s="104"/>
      <c r="G2298" s="89">
        <v>43221</v>
      </c>
      <c r="H2298" s="80"/>
      <c r="I2298" s="80"/>
      <c r="J2298" s="129" t="s">
        <v>4890</v>
      </c>
    </row>
    <row r="2299" spans="1:10" hidden="1">
      <c r="A2299" s="183" t="s">
        <v>2591</v>
      </c>
      <c r="B2299" s="183" t="s">
        <v>396</v>
      </c>
      <c r="C2299" s="183" t="s">
        <v>75</v>
      </c>
      <c r="D2299" s="183">
        <v>12</v>
      </c>
      <c r="E2299" s="129"/>
      <c r="F2299" s="183"/>
      <c r="G2299" s="89">
        <v>43344</v>
      </c>
      <c r="H2299" s="80"/>
      <c r="I2299" s="80"/>
      <c r="J2299" s="129" t="s">
        <v>4890</v>
      </c>
    </row>
    <row r="2300" spans="1:10" hidden="1">
      <c r="A2300" s="183" t="s">
        <v>2592</v>
      </c>
      <c r="B2300" s="183" t="s">
        <v>396</v>
      </c>
      <c r="C2300" s="183" t="s">
        <v>75</v>
      </c>
      <c r="D2300" s="183">
        <v>12</v>
      </c>
      <c r="E2300" s="104"/>
      <c r="F2300" s="104"/>
      <c r="G2300" s="89">
        <v>43282</v>
      </c>
      <c r="H2300" s="80"/>
      <c r="I2300" s="80"/>
      <c r="J2300" s="129" t="s">
        <v>4890</v>
      </c>
    </row>
    <row r="2301" spans="1:10" hidden="1">
      <c r="A2301" s="183" t="s">
        <v>2593</v>
      </c>
      <c r="B2301" s="183" t="s">
        <v>396</v>
      </c>
      <c r="C2301" s="183" t="s">
        <v>75</v>
      </c>
      <c r="D2301" s="183">
        <v>12</v>
      </c>
      <c r="E2301" s="104"/>
      <c r="F2301" s="104"/>
      <c r="G2301" s="89">
        <v>43282</v>
      </c>
      <c r="H2301" s="80"/>
      <c r="I2301" s="80"/>
      <c r="J2301" s="129" t="s">
        <v>4890</v>
      </c>
    </row>
    <row r="2302" spans="1:10" hidden="1">
      <c r="A2302" s="183" t="s">
        <v>2594</v>
      </c>
      <c r="B2302" s="183" t="s">
        <v>396</v>
      </c>
      <c r="C2302" s="183" t="s">
        <v>75</v>
      </c>
      <c r="D2302" s="183">
        <v>12</v>
      </c>
      <c r="E2302" s="104"/>
      <c r="F2302" s="129"/>
      <c r="G2302" s="89">
        <v>43282</v>
      </c>
      <c r="H2302" s="80"/>
      <c r="I2302" s="80"/>
      <c r="J2302" s="129" t="s">
        <v>4890</v>
      </c>
    </row>
    <row r="2303" spans="1:10" hidden="1">
      <c r="A2303" s="183" t="s">
        <v>2595</v>
      </c>
      <c r="B2303" s="183" t="s">
        <v>396</v>
      </c>
      <c r="C2303" s="183" t="s">
        <v>75</v>
      </c>
      <c r="D2303" s="183">
        <v>12</v>
      </c>
      <c r="E2303" s="104"/>
      <c r="F2303" s="104"/>
      <c r="G2303" s="89">
        <v>43282</v>
      </c>
      <c r="H2303" s="80"/>
      <c r="I2303" s="80"/>
      <c r="J2303" s="129" t="s">
        <v>4890</v>
      </c>
    </row>
    <row r="2304" spans="1:10" hidden="1">
      <c r="A2304" s="183" t="s">
        <v>2596</v>
      </c>
      <c r="B2304" s="183" t="s">
        <v>396</v>
      </c>
      <c r="C2304" s="183" t="s">
        <v>75</v>
      </c>
      <c r="D2304" s="183">
        <v>12</v>
      </c>
      <c r="E2304" s="129"/>
      <c r="F2304" s="183"/>
      <c r="G2304" s="89">
        <v>43282</v>
      </c>
      <c r="H2304" s="80"/>
      <c r="I2304" s="80"/>
      <c r="J2304" s="129" t="s">
        <v>4890</v>
      </c>
    </row>
    <row r="2305" spans="1:10" hidden="1">
      <c r="A2305" s="183" t="s">
        <v>2597</v>
      </c>
      <c r="B2305" s="183" t="s">
        <v>396</v>
      </c>
      <c r="C2305" s="183" t="s">
        <v>75</v>
      </c>
      <c r="D2305" s="183">
        <v>12</v>
      </c>
      <c r="E2305" s="104"/>
      <c r="F2305" s="104"/>
      <c r="G2305" s="89">
        <v>43282</v>
      </c>
      <c r="H2305" s="80"/>
      <c r="I2305" s="80"/>
      <c r="J2305" s="129" t="s">
        <v>4890</v>
      </c>
    </row>
    <row r="2306" spans="1:10" hidden="1">
      <c r="A2306" s="183" t="s">
        <v>2598</v>
      </c>
      <c r="B2306" s="183" t="s">
        <v>396</v>
      </c>
      <c r="C2306" s="183" t="s">
        <v>75</v>
      </c>
      <c r="D2306" s="183">
        <v>12</v>
      </c>
      <c r="E2306" s="104"/>
      <c r="F2306" s="104"/>
      <c r="G2306" s="89">
        <v>43282</v>
      </c>
      <c r="H2306" s="80"/>
      <c r="I2306" s="80"/>
      <c r="J2306" s="129" t="s">
        <v>4890</v>
      </c>
    </row>
    <row r="2307" spans="1:10" hidden="1">
      <c r="A2307" s="183" t="s">
        <v>2599</v>
      </c>
      <c r="B2307" s="183" t="s">
        <v>396</v>
      </c>
      <c r="C2307" s="183" t="s">
        <v>75</v>
      </c>
      <c r="D2307" s="183">
        <v>12</v>
      </c>
      <c r="E2307" s="104"/>
      <c r="F2307" s="104"/>
      <c r="G2307" s="89">
        <v>43313</v>
      </c>
      <c r="H2307" s="80"/>
      <c r="I2307" s="80"/>
      <c r="J2307" s="129" t="s">
        <v>4890</v>
      </c>
    </row>
    <row r="2308" spans="1:10" hidden="1">
      <c r="A2308" s="183" t="s">
        <v>2600</v>
      </c>
      <c r="B2308" s="183" t="s">
        <v>397</v>
      </c>
      <c r="C2308" s="183" t="s">
        <v>75</v>
      </c>
      <c r="D2308" s="183">
        <v>12</v>
      </c>
      <c r="E2308" s="104" t="s">
        <v>75</v>
      </c>
      <c r="F2308" s="104" t="s">
        <v>4893</v>
      </c>
      <c r="G2308" s="89">
        <v>43070</v>
      </c>
      <c r="H2308" s="80">
        <v>43084</v>
      </c>
      <c r="I2308" s="80">
        <v>43103</v>
      </c>
      <c r="J2308" s="129" t="s">
        <v>4890</v>
      </c>
    </row>
    <row r="2309" spans="1:10" hidden="1">
      <c r="A2309" s="183" t="s">
        <v>2601</v>
      </c>
      <c r="B2309" s="183" t="s">
        <v>397</v>
      </c>
      <c r="C2309" s="183" t="s">
        <v>75</v>
      </c>
      <c r="D2309" s="183">
        <v>12</v>
      </c>
      <c r="E2309" s="104"/>
      <c r="F2309" s="104"/>
      <c r="G2309" s="89">
        <v>43221</v>
      </c>
      <c r="H2309" s="80"/>
      <c r="I2309" s="80"/>
      <c r="J2309" s="129" t="s">
        <v>4890</v>
      </c>
    </row>
    <row r="2310" spans="1:10" hidden="1">
      <c r="A2310" s="183" t="s">
        <v>2602</v>
      </c>
      <c r="B2310" s="183" t="s">
        <v>397</v>
      </c>
      <c r="C2310" s="183" t="s">
        <v>75</v>
      </c>
      <c r="D2310" s="183">
        <v>12</v>
      </c>
      <c r="E2310" s="104"/>
      <c r="F2310" s="104"/>
      <c r="G2310" s="89">
        <v>43191</v>
      </c>
      <c r="H2310" s="80"/>
      <c r="I2310" s="80"/>
      <c r="J2310" s="129" t="s">
        <v>4890</v>
      </c>
    </row>
    <row r="2311" spans="1:10" hidden="1">
      <c r="A2311" s="183" t="s">
        <v>266</v>
      </c>
      <c r="B2311" s="183" t="s">
        <v>397</v>
      </c>
      <c r="C2311" s="183" t="s">
        <v>75</v>
      </c>
      <c r="D2311" s="183">
        <v>12</v>
      </c>
      <c r="E2311" s="104"/>
      <c r="F2311" s="104" t="s">
        <v>4893</v>
      </c>
      <c r="G2311" s="89">
        <v>43040</v>
      </c>
      <c r="H2311" s="80">
        <v>43066</v>
      </c>
      <c r="I2311" s="80">
        <v>43073</v>
      </c>
      <c r="J2311" s="129" t="s">
        <v>4890</v>
      </c>
    </row>
    <row r="2312" spans="1:10" hidden="1">
      <c r="A2312" s="183" t="s">
        <v>2603</v>
      </c>
      <c r="B2312" s="183" t="s">
        <v>397</v>
      </c>
      <c r="C2312" s="183" t="s">
        <v>75</v>
      </c>
      <c r="D2312" s="183">
        <v>12</v>
      </c>
      <c r="E2312" s="104"/>
      <c r="F2312" s="104"/>
      <c r="G2312" s="89">
        <v>43191</v>
      </c>
      <c r="H2312" s="80"/>
      <c r="I2312" s="80"/>
      <c r="J2312" s="129" t="s">
        <v>4890</v>
      </c>
    </row>
    <row r="2313" spans="1:10" hidden="1">
      <c r="A2313" s="183" t="s">
        <v>2604</v>
      </c>
      <c r="B2313" s="183" t="s">
        <v>397</v>
      </c>
      <c r="C2313" s="183" t="s">
        <v>75</v>
      </c>
      <c r="D2313" s="183">
        <v>12</v>
      </c>
      <c r="E2313" s="104"/>
      <c r="F2313" s="104"/>
      <c r="G2313" s="89">
        <v>43221</v>
      </c>
      <c r="H2313" s="80"/>
      <c r="I2313" s="80"/>
      <c r="J2313" s="129" t="s">
        <v>4890</v>
      </c>
    </row>
    <row r="2314" spans="1:10" hidden="1">
      <c r="A2314" s="183" t="s">
        <v>2605</v>
      </c>
      <c r="B2314" s="183" t="s">
        <v>397</v>
      </c>
      <c r="C2314" s="183" t="s">
        <v>75</v>
      </c>
      <c r="D2314" s="183">
        <v>12</v>
      </c>
      <c r="E2314" s="104"/>
      <c r="F2314" s="104"/>
      <c r="G2314" s="89">
        <v>43374</v>
      </c>
      <c r="H2314" s="80"/>
      <c r="I2314" s="80"/>
      <c r="J2314" s="129" t="s">
        <v>4890</v>
      </c>
    </row>
    <row r="2315" spans="1:10" hidden="1">
      <c r="A2315" s="183" t="s">
        <v>2606</v>
      </c>
      <c r="B2315" s="183" t="s">
        <v>397</v>
      </c>
      <c r="C2315" s="183" t="s">
        <v>75</v>
      </c>
      <c r="D2315" s="183">
        <v>12</v>
      </c>
      <c r="E2315" s="104"/>
      <c r="F2315" s="104"/>
      <c r="G2315" s="89">
        <v>43221</v>
      </c>
      <c r="H2315" s="80"/>
      <c r="I2315" s="80"/>
      <c r="J2315" s="129" t="s">
        <v>4890</v>
      </c>
    </row>
    <row r="2316" spans="1:10" hidden="1">
      <c r="A2316" s="183" t="s">
        <v>2607</v>
      </c>
      <c r="B2316" s="183" t="s">
        <v>397</v>
      </c>
      <c r="C2316" s="183" t="s">
        <v>75</v>
      </c>
      <c r="D2316" s="183">
        <v>12</v>
      </c>
      <c r="E2316" s="104"/>
      <c r="F2316" s="104"/>
      <c r="G2316" s="89">
        <v>43313</v>
      </c>
      <c r="H2316" s="80"/>
      <c r="I2316" s="80"/>
      <c r="J2316" s="129" t="s">
        <v>4890</v>
      </c>
    </row>
    <row r="2317" spans="1:10" hidden="1">
      <c r="A2317" s="183" t="s">
        <v>2608</v>
      </c>
      <c r="B2317" s="183" t="s">
        <v>397</v>
      </c>
      <c r="C2317" s="183" t="s">
        <v>75</v>
      </c>
      <c r="D2317" s="183">
        <v>12</v>
      </c>
      <c r="E2317" s="104" t="s">
        <v>75</v>
      </c>
      <c r="F2317" s="104" t="s">
        <v>4893</v>
      </c>
      <c r="G2317" s="89">
        <v>43070</v>
      </c>
      <c r="H2317" s="80">
        <v>43084</v>
      </c>
      <c r="I2317" s="80">
        <v>43103</v>
      </c>
      <c r="J2317" s="129" t="s">
        <v>4890</v>
      </c>
    </row>
    <row r="2318" spans="1:10" hidden="1">
      <c r="A2318" s="183" t="s">
        <v>2609</v>
      </c>
      <c r="B2318" s="183" t="s">
        <v>397</v>
      </c>
      <c r="C2318" s="183" t="s">
        <v>75</v>
      </c>
      <c r="D2318" s="183">
        <v>12</v>
      </c>
      <c r="E2318" s="104"/>
      <c r="F2318" s="104"/>
      <c r="G2318" s="89">
        <v>43101</v>
      </c>
      <c r="H2318" s="80"/>
      <c r="I2318" s="80"/>
      <c r="J2318" s="129" t="s">
        <v>4890</v>
      </c>
    </row>
    <row r="2319" spans="1:10" hidden="1">
      <c r="A2319" s="183" t="s">
        <v>2610</v>
      </c>
      <c r="B2319" s="183" t="s">
        <v>397</v>
      </c>
      <c r="C2319" s="183" t="s">
        <v>75</v>
      </c>
      <c r="D2319" s="183">
        <v>12</v>
      </c>
      <c r="E2319" s="104"/>
      <c r="F2319" s="104"/>
      <c r="G2319" s="89">
        <v>43191</v>
      </c>
      <c r="H2319" s="80"/>
      <c r="I2319" s="80"/>
      <c r="J2319" s="129" t="s">
        <v>4890</v>
      </c>
    </row>
    <row r="2320" spans="1:10" hidden="1">
      <c r="A2320" s="183" t="s">
        <v>2611</v>
      </c>
      <c r="B2320" s="183" t="s">
        <v>397</v>
      </c>
      <c r="C2320" s="183" t="s">
        <v>75</v>
      </c>
      <c r="D2320" s="183">
        <v>12</v>
      </c>
      <c r="E2320" s="104"/>
      <c r="F2320" s="104"/>
      <c r="G2320" s="89">
        <v>43191</v>
      </c>
      <c r="H2320" s="80"/>
      <c r="I2320" s="80"/>
      <c r="J2320" s="129" t="s">
        <v>4890</v>
      </c>
    </row>
    <row r="2321" spans="1:10" hidden="1">
      <c r="A2321" s="183" t="s">
        <v>2612</v>
      </c>
      <c r="B2321" s="183" t="s">
        <v>397</v>
      </c>
      <c r="C2321" s="183" t="s">
        <v>75</v>
      </c>
      <c r="D2321" s="183">
        <v>12</v>
      </c>
      <c r="E2321" s="129"/>
      <c r="F2321" s="183"/>
      <c r="G2321" s="89">
        <v>43313</v>
      </c>
      <c r="H2321" s="80"/>
      <c r="I2321" s="80"/>
      <c r="J2321" s="129" t="s">
        <v>4890</v>
      </c>
    </row>
    <row r="2322" spans="1:10" hidden="1">
      <c r="A2322" s="183" t="s">
        <v>2613</v>
      </c>
      <c r="B2322" s="183" t="s">
        <v>397</v>
      </c>
      <c r="C2322" s="183" t="s">
        <v>75</v>
      </c>
      <c r="D2322" s="183">
        <v>12</v>
      </c>
      <c r="E2322" s="104"/>
      <c r="F2322" s="104"/>
      <c r="G2322" s="89">
        <v>43313</v>
      </c>
      <c r="H2322" s="80"/>
      <c r="I2322" s="80"/>
      <c r="J2322" s="129" t="s">
        <v>4890</v>
      </c>
    </row>
    <row r="2323" spans="1:10" hidden="1">
      <c r="A2323" s="183" t="s">
        <v>2614</v>
      </c>
      <c r="B2323" s="183" t="s">
        <v>397</v>
      </c>
      <c r="C2323" s="183" t="s">
        <v>75</v>
      </c>
      <c r="D2323" s="183">
        <v>12</v>
      </c>
      <c r="E2323" s="104"/>
      <c r="F2323" s="104"/>
      <c r="G2323" s="89">
        <v>43313</v>
      </c>
      <c r="H2323" s="80"/>
      <c r="I2323" s="80"/>
      <c r="J2323" s="129" t="s">
        <v>4890</v>
      </c>
    </row>
    <row r="2324" spans="1:10" hidden="1">
      <c r="A2324" s="183" t="s">
        <v>2615</v>
      </c>
      <c r="B2324" s="183" t="s">
        <v>397</v>
      </c>
      <c r="C2324" s="183" t="s">
        <v>75</v>
      </c>
      <c r="D2324" s="183">
        <v>12</v>
      </c>
      <c r="E2324" s="104"/>
      <c r="F2324" s="129"/>
      <c r="G2324" s="89">
        <v>43344</v>
      </c>
      <c r="H2324" s="80"/>
      <c r="I2324" s="80"/>
      <c r="J2324" s="129" t="s">
        <v>4890</v>
      </c>
    </row>
    <row r="2325" spans="1:10" hidden="1">
      <c r="A2325" s="183" t="s">
        <v>2616</v>
      </c>
      <c r="B2325" s="183" t="s">
        <v>397</v>
      </c>
      <c r="C2325" s="183" t="s">
        <v>75</v>
      </c>
      <c r="D2325" s="183">
        <v>12</v>
      </c>
      <c r="E2325" s="104"/>
      <c r="F2325" s="104"/>
      <c r="G2325" s="89">
        <v>43313</v>
      </c>
      <c r="H2325" s="80"/>
      <c r="I2325" s="80"/>
      <c r="J2325" s="129" t="s">
        <v>4890</v>
      </c>
    </row>
    <row r="2326" spans="1:10" hidden="1">
      <c r="A2326" s="183" t="s">
        <v>2617</v>
      </c>
      <c r="B2326" s="183" t="s">
        <v>397</v>
      </c>
      <c r="C2326" s="183" t="s">
        <v>75</v>
      </c>
      <c r="D2326" s="183">
        <v>12</v>
      </c>
      <c r="E2326" s="104"/>
      <c r="F2326" s="104"/>
      <c r="G2326" s="89">
        <v>43344</v>
      </c>
      <c r="H2326" s="80"/>
      <c r="I2326" s="80"/>
      <c r="J2326" s="129" t="s">
        <v>4890</v>
      </c>
    </row>
    <row r="2327" spans="1:10" hidden="1">
      <c r="A2327" s="183" t="s">
        <v>2618</v>
      </c>
      <c r="B2327" s="183" t="s">
        <v>397</v>
      </c>
      <c r="C2327" s="183" t="s">
        <v>75</v>
      </c>
      <c r="D2327" s="183">
        <v>12</v>
      </c>
      <c r="E2327" s="104"/>
      <c r="F2327" s="104"/>
      <c r="G2327" s="89">
        <v>43313</v>
      </c>
      <c r="H2327" s="80"/>
      <c r="I2327" s="80"/>
      <c r="J2327" s="129" t="s">
        <v>4890</v>
      </c>
    </row>
    <row r="2328" spans="1:10" hidden="1">
      <c r="A2328" s="183" t="s">
        <v>2619</v>
      </c>
      <c r="B2328" s="183" t="s">
        <v>397</v>
      </c>
      <c r="C2328" s="183" t="s">
        <v>75</v>
      </c>
      <c r="D2328" s="183">
        <v>12</v>
      </c>
      <c r="E2328" s="104"/>
      <c r="F2328" s="104"/>
      <c r="G2328" s="89">
        <v>43344</v>
      </c>
      <c r="H2328" s="80"/>
      <c r="I2328" s="80"/>
      <c r="J2328" s="129" t="s">
        <v>4890</v>
      </c>
    </row>
    <row r="2329" spans="1:10" hidden="1">
      <c r="A2329" s="183" t="s">
        <v>2620</v>
      </c>
      <c r="B2329" s="183" t="s">
        <v>397</v>
      </c>
      <c r="C2329" s="183" t="s">
        <v>75</v>
      </c>
      <c r="D2329" s="183">
        <v>12</v>
      </c>
      <c r="E2329" s="104"/>
      <c r="F2329" s="104"/>
      <c r="G2329" s="89">
        <v>43313</v>
      </c>
      <c r="H2329" s="80"/>
      <c r="I2329" s="80"/>
      <c r="J2329" s="129" t="s">
        <v>4890</v>
      </c>
    </row>
    <row r="2330" spans="1:10" hidden="1">
      <c r="A2330" s="183" t="s">
        <v>2621</v>
      </c>
      <c r="B2330" s="183" t="s">
        <v>397</v>
      </c>
      <c r="C2330" s="183" t="s">
        <v>75</v>
      </c>
      <c r="D2330" s="183">
        <v>12</v>
      </c>
      <c r="E2330" s="129"/>
      <c r="F2330" s="183"/>
      <c r="G2330" s="89">
        <v>43313</v>
      </c>
      <c r="H2330" s="80"/>
      <c r="I2330" s="80"/>
      <c r="J2330" s="129" t="s">
        <v>4890</v>
      </c>
    </row>
    <row r="2331" spans="1:10" hidden="1">
      <c r="A2331" s="183" t="s">
        <v>2622</v>
      </c>
      <c r="B2331" s="183" t="s">
        <v>397</v>
      </c>
      <c r="C2331" s="183" t="s">
        <v>75</v>
      </c>
      <c r="D2331" s="183">
        <v>12</v>
      </c>
      <c r="E2331" s="104"/>
      <c r="F2331" s="104"/>
      <c r="G2331" s="89">
        <v>43313</v>
      </c>
      <c r="H2331" s="80"/>
      <c r="I2331" s="80"/>
      <c r="J2331" s="129" t="s">
        <v>4890</v>
      </c>
    </row>
    <row r="2332" spans="1:10" hidden="1">
      <c r="A2332" s="183" t="s">
        <v>2623</v>
      </c>
      <c r="B2332" s="183" t="s">
        <v>397</v>
      </c>
      <c r="C2332" s="183" t="s">
        <v>75</v>
      </c>
      <c r="D2332" s="183">
        <v>12</v>
      </c>
      <c r="E2332" s="104"/>
      <c r="F2332" s="104"/>
      <c r="G2332" s="89">
        <v>43313</v>
      </c>
      <c r="H2332" s="80"/>
      <c r="I2332" s="80"/>
      <c r="J2332" s="129" t="s">
        <v>4890</v>
      </c>
    </row>
    <row r="2333" spans="1:10" hidden="1">
      <c r="A2333" s="183" t="s">
        <v>2624</v>
      </c>
      <c r="B2333" s="183" t="s">
        <v>390</v>
      </c>
      <c r="C2333" s="183" t="s">
        <v>75</v>
      </c>
      <c r="D2333" s="183">
        <v>12</v>
      </c>
      <c r="E2333" s="104"/>
      <c r="F2333" s="104"/>
      <c r="G2333" s="89">
        <v>43313</v>
      </c>
      <c r="H2333" s="80"/>
      <c r="I2333" s="80"/>
      <c r="J2333" s="129" t="s">
        <v>4890</v>
      </c>
    </row>
    <row r="2334" spans="1:10" hidden="1">
      <c r="A2334" s="183" t="s">
        <v>2625</v>
      </c>
      <c r="B2334" s="183" t="s">
        <v>391</v>
      </c>
      <c r="C2334" s="183" t="s">
        <v>75</v>
      </c>
      <c r="D2334" s="183">
        <v>12</v>
      </c>
      <c r="E2334" s="104"/>
      <c r="F2334" s="104"/>
      <c r="G2334" s="89">
        <v>43282</v>
      </c>
      <c r="H2334" s="80"/>
      <c r="I2334" s="80"/>
      <c r="J2334" s="129" t="s">
        <v>4890</v>
      </c>
    </row>
    <row r="2335" spans="1:10" hidden="1">
      <c r="A2335" s="183" t="s">
        <v>2626</v>
      </c>
      <c r="B2335" s="183" t="s">
        <v>4335</v>
      </c>
      <c r="C2335" s="183" t="s">
        <v>75</v>
      </c>
      <c r="D2335" s="183">
        <v>12</v>
      </c>
      <c r="E2335" s="104"/>
      <c r="F2335" s="104"/>
      <c r="G2335" s="89">
        <v>43313</v>
      </c>
      <c r="H2335" s="80"/>
      <c r="I2335" s="80"/>
      <c r="J2335" s="129" t="s">
        <v>4890</v>
      </c>
    </row>
    <row r="2336" spans="1:10" hidden="1">
      <c r="A2336" s="183" t="s">
        <v>2627</v>
      </c>
      <c r="B2336" s="183" t="s">
        <v>394</v>
      </c>
      <c r="C2336" s="183" t="s">
        <v>75</v>
      </c>
      <c r="D2336" s="183">
        <v>12</v>
      </c>
      <c r="E2336" s="104"/>
      <c r="F2336" s="104"/>
      <c r="G2336" s="89">
        <v>43344</v>
      </c>
      <c r="H2336" s="80"/>
      <c r="I2336" s="80"/>
      <c r="J2336" s="129" t="s">
        <v>4890</v>
      </c>
    </row>
    <row r="2337" spans="1:10" hidden="1">
      <c r="A2337" s="183" t="s">
        <v>2628</v>
      </c>
      <c r="B2337" s="183" t="s">
        <v>395</v>
      </c>
      <c r="C2337" s="183" t="s">
        <v>75</v>
      </c>
      <c r="D2337" s="183">
        <v>12</v>
      </c>
      <c r="E2337" s="104"/>
      <c r="F2337" s="104"/>
      <c r="G2337" s="89">
        <v>43344</v>
      </c>
      <c r="H2337" s="80"/>
      <c r="I2337" s="80"/>
      <c r="J2337" s="129" t="s">
        <v>4890</v>
      </c>
    </row>
    <row r="2338" spans="1:10" hidden="1">
      <c r="A2338" s="183" t="s">
        <v>2629</v>
      </c>
      <c r="B2338" s="183" t="s">
        <v>395</v>
      </c>
      <c r="C2338" s="183" t="s">
        <v>75</v>
      </c>
      <c r="D2338" s="183">
        <v>12</v>
      </c>
      <c r="E2338" s="104"/>
      <c r="F2338" s="104"/>
      <c r="G2338" s="89">
        <v>43344</v>
      </c>
      <c r="H2338" s="80"/>
      <c r="I2338" s="80"/>
      <c r="J2338" s="129" t="s">
        <v>4890</v>
      </c>
    </row>
    <row r="2339" spans="1:10" hidden="1">
      <c r="A2339" s="183" t="s">
        <v>2630</v>
      </c>
      <c r="B2339" s="183" t="s">
        <v>395</v>
      </c>
      <c r="C2339" s="183" t="s">
        <v>75</v>
      </c>
      <c r="D2339" s="183">
        <v>12</v>
      </c>
      <c r="E2339" s="104"/>
      <c r="F2339" s="104"/>
      <c r="G2339" s="89">
        <v>43282</v>
      </c>
      <c r="H2339" s="80"/>
      <c r="I2339" s="80"/>
      <c r="J2339" s="129" t="s">
        <v>4890</v>
      </c>
    </row>
    <row r="2340" spans="1:10" hidden="1">
      <c r="A2340" s="183" t="s">
        <v>2631</v>
      </c>
      <c r="B2340" s="183" t="s">
        <v>395</v>
      </c>
      <c r="C2340" s="183" t="s">
        <v>75</v>
      </c>
      <c r="D2340" s="183">
        <v>12</v>
      </c>
      <c r="E2340" s="104" t="s">
        <v>75</v>
      </c>
      <c r="F2340" s="104" t="s">
        <v>4893</v>
      </c>
      <c r="G2340" s="89">
        <v>43070</v>
      </c>
      <c r="H2340" s="80">
        <v>43097</v>
      </c>
      <c r="I2340" s="80">
        <v>43103</v>
      </c>
      <c r="J2340" s="129" t="s">
        <v>4890</v>
      </c>
    </row>
    <row r="2341" spans="1:10" hidden="1">
      <c r="A2341" s="183" t="s">
        <v>2632</v>
      </c>
      <c r="B2341" s="183" t="s">
        <v>395</v>
      </c>
      <c r="C2341" s="183" t="s">
        <v>75</v>
      </c>
      <c r="D2341" s="183">
        <v>12</v>
      </c>
      <c r="E2341" s="104" t="s">
        <v>75</v>
      </c>
      <c r="F2341" s="104" t="s">
        <v>4893</v>
      </c>
      <c r="G2341" s="89">
        <v>43070</v>
      </c>
      <c r="H2341" s="80">
        <v>43097</v>
      </c>
      <c r="I2341" s="80">
        <v>43103</v>
      </c>
      <c r="J2341" s="129" t="s">
        <v>4890</v>
      </c>
    </row>
    <row r="2342" spans="1:10" hidden="1">
      <c r="A2342" s="183" t="s">
        <v>2633</v>
      </c>
      <c r="B2342" s="183" t="s">
        <v>395</v>
      </c>
      <c r="C2342" s="183" t="s">
        <v>75</v>
      </c>
      <c r="D2342" s="183">
        <v>12</v>
      </c>
      <c r="E2342" s="104"/>
      <c r="F2342" s="104"/>
      <c r="G2342" s="89">
        <v>43160</v>
      </c>
      <c r="H2342" s="80"/>
      <c r="I2342" s="80"/>
      <c r="J2342" s="129" t="s">
        <v>4890</v>
      </c>
    </row>
    <row r="2343" spans="1:10" hidden="1">
      <c r="A2343" s="183" t="s">
        <v>2634</v>
      </c>
      <c r="B2343" s="183" t="s">
        <v>4347</v>
      </c>
      <c r="C2343" s="183" t="s">
        <v>75</v>
      </c>
      <c r="D2343" s="183">
        <v>12</v>
      </c>
      <c r="E2343" s="104"/>
      <c r="F2343" s="104"/>
      <c r="G2343" s="89">
        <v>43344</v>
      </c>
      <c r="H2343" s="80"/>
      <c r="I2343" s="80"/>
      <c r="J2343" s="129" t="s">
        <v>4890</v>
      </c>
    </row>
    <row r="2344" spans="1:10" hidden="1">
      <c r="A2344" s="183" t="s">
        <v>2635</v>
      </c>
      <c r="B2344" s="183" t="s">
        <v>4347</v>
      </c>
      <c r="C2344" s="183" t="s">
        <v>75</v>
      </c>
      <c r="D2344" s="183">
        <v>12</v>
      </c>
      <c r="E2344" s="104"/>
      <c r="F2344" s="104"/>
      <c r="G2344" s="89">
        <v>43344</v>
      </c>
      <c r="H2344" s="80"/>
      <c r="I2344" s="80"/>
      <c r="J2344" s="129" t="s">
        <v>4890</v>
      </c>
    </row>
    <row r="2345" spans="1:10" hidden="1">
      <c r="A2345" s="183" t="s">
        <v>2636</v>
      </c>
      <c r="B2345" s="183" t="s">
        <v>4347</v>
      </c>
      <c r="C2345" s="183" t="s">
        <v>75</v>
      </c>
      <c r="D2345" s="183">
        <v>12</v>
      </c>
      <c r="E2345" s="104"/>
      <c r="F2345" s="104"/>
      <c r="G2345" s="89">
        <v>43344</v>
      </c>
      <c r="H2345" s="80"/>
      <c r="I2345" s="80"/>
      <c r="J2345" s="129" t="s">
        <v>4890</v>
      </c>
    </row>
    <row r="2346" spans="1:10" hidden="1">
      <c r="A2346" s="183" t="s">
        <v>2637</v>
      </c>
      <c r="B2346" s="183" t="s">
        <v>4347</v>
      </c>
      <c r="C2346" s="183" t="s">
        <v>75</v>
      </c>
      <c r="D2346" s="183">
        <v>12</v>
      </c>
      <c r="E2346" s="104"/>
      <c r="F2346" s="104"/>
      <c r="G2346" s="89">
        <v>43344</v>
      </c>
      <c r="H2346" s="80"/>
      <c r="I2346" s="80"/>
      <c r="J2346" s="129" t="s">
        <v>4890</v>
      </c>
    </row>
    <row r="2347" spans="1:10" hidden="1">
      <c r="A2347" s="183" t="s">
        <v>2638</v>
      </c>
      <c r="B2347" s="183" t="s">
        <v>396</v>
      </c>
      <c r="C2347" s="183" t="s">
        <v>75</v>
      </c>
      <c r="D2347" s="183">
        <v>12</v>
      </c>
      <c r="E2347" s="104"/>
      <c r="F2347" s="104"/>
      <c r="G2347" s="89">
        <v>43374</v>
      </c>
      <c r="H2347" s="80"/>
      <c r="I2347" s="80"/>
      <c r="J2347" s="129" t="s">
        <v>4890</v>
      </c>
    </row>
    <row r="2348" spans="1:10" hidden="1">
      <c r="A2348" s="183" t="s">
        <v>2639</v>
      </c>
      <c r="B2348" s="183" t="s">
        <v>397</v>
      </c>
      <c r="C2348" s="183" t="s">
        <v>75</v>
      </c>
      <c r="D2348" s="183">
        <v>12</v>
      </c>
      <c r="E2348" s="104"/>
      <c r="F2348" s="104"/>
      <c r="G2348" s="89">
        <v>43374</v>
      </c>
      <c r="H2348" s="80"/>
      <c r="I2348" s="80"/>
      <c r="J2348" s="129" t="s">
        <v>4890</v>
      </c>
    </row>
    <row r="2349" spans="1:10" hidden="1">
      <c r="A2349" s="183" t="s">
        <v>2640</v>
      </c>
      <c r="B2349" s="183" t="s">
        <v>397</v>
      </c>
      <c r="C2349" s="183" t="s">
        <v>75</v>
      </c>
      <c r="D2349" s="183">
        <v>12</v>
      </c>
      <c r="E2349" s="104"/>
      <c r="F2349" s="104"/>
      <c r="G2349" s="89">
        <v>43374</v>
      </c>
      <c r="H2349" s="80"/>
      <c r="I2349" s="80"/>
      <c r="J2349" s="129" t="s">
        <v>4890</v>
      </c>
    </row>
    <row r="2350" spans="1:10" hidden="1">
      <c r="A2350" s="183" t="s">
        <v>2641</v>
      </c>
      <c r="B2350" s="183" t="s">
        <v>397</v>
      </c>
      <c r="C2350" s="183" t="s">
        <v>75</v>
      </c>
      <c r="D2350" s="183">
        <v>12</v>
      </c>
      <c r="E2350" s="104"/>
      <c r="F2350" s="104"/>
      <c r="G2350" s="89">
        <v>43374</v>
      </c>
      <c r="H2350" s="80"/>
      <c r="I2350" s="80"/>
      <c r="J2350" s="129" t="s">
        <v>4890</v>
      </c>
    </row>
    <row r="2351" spans="1:10" hidden="1">
      <c r="A2351" s="183" t="s">
        <v>2642</v>
      </c>
      <c r="B2351" s="183" t="s">
        <v>397</v>
      </c>
      <c r="C2351" s="183" t="s">
        <v>75</v>
      </c>
      <c r="D2351" s="183">
        <v>12</v>
      </c>
      <c r="E2351" s="104"/>
      <c r="F2351" s="104"/>
      <c r="G2351" s="89">
        <v>43374</v>
      </c>
      <c r="H2351" s="80"/>
      <c r="I2351" s="80"/>
      <c r="J2351" s="129" t="s">
        <v>4890</v>
      </c>
    </row>
    <row r="2352" spans="1:10" hidden="1">
      <c r="A2352" s="183" t="s">
        <v>2643</v>
      </c>
      <c r="B2352" s="183" t="s">
        <v>397</v>
      </c>
      <c r="C2352" s="183" t="s">
        <v>75</v>
      </c>
      <c r="D2352" s="183">
        <v>12</v>
      </c>
      <c r="E2352" s="104"/>
      <c r="F2352" s="104"/>
      <c r="G2352" s="89">
        <v>43374</v>
      </c>
      <c r="H2352" s="80"/>
      <c r="I2352" s="80"/>
      <c r="J2352" s="129" t="s">
        <v>4890</v>
      </c>
    </row>
    <row r="2353" spans="1:10" hidden="1">
      <c r="A2353" s="183" t="s">
        <v>2644</v>
      </c>
      <c r="B2353" s="183" t="s">
        <v>4350</v>
      </c>
      <c r="C2353" s="183" t="s">
        <v>75</v>
      </c>
      <c r="D2353" s="183">
        <v>12</v>
      </c>
      <c r="E2353" s="129"/>
      <c r="F2353" s="183"/>
      <c r="G2353" s="89">
        <v>43374</v>
      </c>
      <c r="H2353" s="80"/>
      <c r="I2353" s="80"/>
      <c r="J2353" s="129" t="s">
        <v>4890</v>
      </c>
    </row>
    <row r="2354" spans="1:10" hidden="1">
      <c r="A2354" s="183" t="s">
        <v>2645</v>
      </c>
      <c r="B2354" s="183" t="s">
        <v>4350</v>
      </c>
      <c r="C2354" s="183" t="s">
        <v>75</v>
      </c>
      <c r="D2354" s="183">
        <v>12</v>
      </c>
      <c r="E2354" s="129"/>
      <c r="F2354" s="183"/>
      <c r="G2354" s="89">
        <v>43374</v>
      </c>
      <c r="H2354" s="80"/>
      <c r="I2354" s="80"/>
      <c r="J2354" s="129" t="s">
        <v>4890</v>
      </c>
    </row>
    <row r="2355" spans="1:10" hidden="1">
      <c r="A2355" s="183" t="s">
        <v>2646</v>
      </c>
      <c r="B2355" s="183" t="s">
        <v>351</v>
      </c>
      <c r="C2355" s="183" t="s">
        <v>4786</v>
      </c>
      <c r="D2355" s="183">
        <v>11</v>
      </c>
      <c r="E2355" s="104"/>
      <c r="F2355" s="104"/>
      <c r="G2355" s="89">
        <v>43344</v>
      </c>
      <c r="H2355" s="80"/>
      <c r="I2355" s="80"/>
      <c r="J2355" s="129" t="s">
        <v>4902</v>
      </c>
    </row>
    <row r="2356" spans="1:10" hidden="1">
      <c r="A2356" s="183" t="s">
        <v>2647</v>
      </c>
      <c r="B2356" s="183" t="s">
        <v>351</v>
      </c>
      <c r="C2356" s="183" t="s">
        <v>4787</v>
      </c>
      <c r="D2356" s="183">
        <v>11</v>
      </c>
      <c r="E2356" s="104"/>
      <c r="F2356" s="104"/>
      <c r="G2356" s="89">
        <v>43344</v>
      </c>
      <c r="H2356" s="80"/>
      <c r="I2356" s="80"/>
      <c r="J2356" s="129" t="s">
        <v>4901</v>
      </c>
    </row>
    <row r="2357" spans="1:10" hidden="1">
      <c r="A2357" s="183" t="s">
        <v>2648</v>
      </c>
      <c r="B2357" s="183" t="s">
        <v>351</v>
      </c>
      <c r="C2357" s="183" t="s">
        <v>4787</v>
      </c>
      <c r="D2357" s="183">
        <v>11</v>
      </c>
      <c r="E2357" s="104"/>
      <c r="F2357" s="104"/>
      <c r="G2357" s="89">
        <v>43344</v>
      </c>
      <c r="H2357" s="80"/>
      <c r="I2357" s="80"/>
      <c r="J2357" s="129" t="s">
        <v>4901</v>
      </c>
    </row>
    <row r="2358" spans="1:10" hidden="1">
      <c r="A2358" s="183" t="s">
        <v>2649</v>
      </c>
      <c r="B2358" s="183" t="s">
        <v>351</v>
      </c>
      <c r="C2358" s="183" t="s">
        <v>4786</v>
      </c>
      <c r="D2358" s="183">
        <v>11</v>
      </c>
      <c r="E2358" s="104"/>
      <c r="F2358" s="104"/>
      <c r="G2358" s="89">
        <v>43344</v>
      </c>
      <c r="H2358" s="80"/>
      <c r="I2358" s="80"/>
      <c r="J2358" s="129" t="s">
        <v>4902</v>
      </c>
    </row>
    <row r="2359" spans="1:10" hidden="1">
      <c r="A2359" s="183" t="s">
        <v>2650</v>
      </c>
      <c r="B2359" s="183" t="s">
        <v>351</v>
      </c>
      <c r="C2359" s="183" t="s">
        <v>4786</v>
      </c>
      <c r="D2359" s="183">
        <v>11</v>
      </c>
      <c r="E2359" s="104"/>
      <c r="F2359" s="104"/>
      <c r="G2359" s="89">
        <v>43344</v>
      </c>
      <c r="H2359" s="80"/>
      <c r="I2359" s="80"/>
      <c r="J2359" s="129" t="s">
        <v>4902</v>
      </c>
    </row>
    <row r="2360" spans="1:10" hidden="1">
      <c r="A2360" s="183" t="s">
        <v>2651</v>
      </c>
      <c r="B2360" s="183" t="s">
        <v>351</v>
      </c>
      <c r="C2360" s="183" t="s">
        <v>4788</v>
      </c>
      <c r="D2360" s="183">
        <v>11</v>
      </c>
      <c r="E2360" s="104"/>
      <c r="F2360" s="104"/>
      <c r="G2360" s="89">
        <v>43344</v>
      </c>
      <c r="H2360" s="80"/>
      <c r="I2360" s="80"/>
      <c r="J2360" s="129" t="s">
        <v>4900</v>
      </c>
    </row>
    <row r="2361" spans="1:10" hidden="1">
      <c r="A2361" s="183" t="s">
        <v>2652</v>
      </c>
      <c r="B2361" s="183" t="s">
        <v>351</v>
      </c>
      <c r="C2361" s="183" t="s">
        <v>4789</v>
      </c>
      <c r="D2361" s="183">
        <v>11</v>
      </c>
      <c r="E2361" s="104"/>
      <c r="F2361" s="104"/>
      <c r="G2361" s="89">
        <v>43344</v>
      </c>
      <c r="H2361" s="80"/>
      <c r="I2361" s="80"/>
      <c r="J2361" s="129" t="s">
        <v>4888</v>
      </c>
    </row>
    <row r="2362" spans="1:10" hidden="1">
      <c r="A2362" s="183" t="s">
        <v>2653</v>
      </c>
      <c r="B2362" s="183" t="s">
        <v>351</v>
      </c>
      <c r="C2362" s="183" t="s">
        <v>4789</v>
      </c>
      <c r="D2362" s="183">
        <v>11</v>
      </c>
      <c r="E2362" s="104"/>
      <c r="F2362" s="104"/>
      <c r="G2362" s="89">
        <v>43344</v>
      </c>
      <c r="H2362" s="80"/>
      <c r="I2362" s="80"/>
      <c r="J2362" s="129" t="s">
        <v>4888</v>
      </c>
    </row>
    <row r="2363" spans="1:10" hidden="1">
      <c r="A2363" s="183" t="s">
        <v>2654</v>
      </c>
      <c r="B2363" s="183" t="s">
        <v>351</v>
      </c>
      <c r="C2363" s="183" t="s">
        <v>4786</v>
      </c>
      <c r="D2363" s="183">
        <v>11</v>
      </c>
      <c r="E2363" s="104"/>
      <c r="F2363" s="104"/>
      <c r="G2363" s="89">
        <v>43344</v>
      </c>
      <c r="H2363" s="80"/>
      <c r="I2363" s="80"/>
      <c r="J2363" s="129" t="s">
        <v>4902</v>
      </c>
    </row>
    <row r="2364" spans="1:10" hidden="1">
      <c r="A2364" s="183" t="s">
        <v>2655</v>
      </c>
      <c r="B2364" s="183" t="s">
        <v>351</v>
      </c>
      <c r="C2364" s="183" t="s">
        <v>4786</v>
      </c>
      <c r="D2364" s="183">
        <v>11</v>
      </c>
      <c r="E2364" s="104"/>
      <c r="F2364" s="104"/>
      <c r="G2364" s="89">
        <v>43344</v>
      </c>
      <c r="H2364" s="80"/>
      <c r="I2364" s="80"/>
      <c r="J2364" s="129" t="s">
        <v>4902</v>
      </c>
    </row>
    <row r="2365" spans="1:10" hidden="1">
      <c r="A2365" s="183" t="s">
        <v>2656</v>
      </c>
      <c r="B2365" s="183" t="s">
        <v>351</v>
      </c>
      <c r="C2365" s="183" t="s">
        <v>4786</v>
      </c>
      <c r="D2365" s="183">
        <v>11</v>
      </c>
      <c r="E2365" s="104"/>
      <c r="F2365" s="104"/>
      <c r="G2365" s="89">
        <v>43344</v>
      </c>
      <c r="H2365" s="80"/>
      <c r="I2365" s="80"/>
      <c r="J2365" s="129" t="s">
        <v>4902</v>
      </c>
    </row>
    <row r="2366" spans="1:10" hidden="1">
      <c r="A2366" s="183" t="s">
        <v>2657</v>
      </c>
      <c r="B2366" s="183" t="s">
        <v>351</v>
      </c>
      <c r="C2366" s="183" t="s">
        <v>4787</v>
      </c>
      <c r="D2366" s="183">
        <v>11</v>
      </c>
      <c r="E2366" s="104"/>
      <c r="F2366" s="104"/>
      <c r="G2366" s="89">
        <v>43344</v>
      </c>
      <c r="H2366" s="80"/>
      <c r="I2366" s="80"/>
      <c r="J2366" s="129" t="s">
        <v>4901</v>
      </c>
    </row>
    <row r="2367" spans="1:10" hidden="1">
      <c r="A2367" s="183" t="s">
        <v>2658</v>
      </c>
      <c r="B2367" s="183" t="s">
        <v>351</v>
      </c>
      <c r="C2367" s="183" t="s">
        <v>4789</v>
      </c>
      <c r="D2367" s="183">
        <v>11</v>
      </c>
      <c r="E2367" s="104"/>
      <c r="F2367" s="104"/>
      <c r="G2367" s="89">
        <v>43344</v>
      </c>
      <c r="H2367" s="80"/>
      <c r="I2367" s="80"/>
      <c r="J2367" s="129" t="s">
        <v>4888</v>
      </c>
    </row>
    <row r="2368" spans="1:10" hidden="1">
      <c r="A2368" s="183" t="s">
        <v>2659</v>
      </c>
      <c r="B2368" s="183" t="s">
        <v>351</v>
      </c>
      <c r="C2368" s="183" t="s">
        <v>4789</v>
      </c>
      <c r="D2368" s="183">
        <v>11</v>
      </c>
      <c r="E2368" s="104"/>
      <c r="F2368" s="104"/>
      <c r="G2368" s="89">
        <v>43344</v>
      </c>
      <c r="H2368" s="80"/>
      <c r="I2368" s="80"/>
      <c r="J2368" s="129" t="s">
        <v>4888</v>
      </c>
    </row>
    <row r="2369" spans="1:10" hidden="1">
      <c r="A2369" s="183" t="s">
        <v>2660</v>
      </c>
      <c r="B2369" s="183" t="s">
        <v>351</v>
      </c>
      <c r="C2369" s="183" t="s">
        <v>4787</v>
      </c>
      <c r="D2369" s="183">
        <v>11</v>
      </c>
      <c r="E2369" s="104"/>
      <c r="F2369" s="104"/>
      <c r="G2369" s="89">
        <v>43344</v>
      </c>
      <c r="H2369" s="80"/>
      <c r="I2369" s="80"/>
      <c r="J2369" s="129" t="s">
        <v>4901</v>
      </c>
    </row>
    <row r="2370" spans="1:10" hidden="1">
      <c r="A2370" s="183" t="s">
        <v>2661</v>
      </c>
      <c r="B2370" s="183" t="s">
        <v>351</v>
      </c>
      <c r="C2370" s="183" t="s">
        <v>4789</v>
      </c>
      <c r="D2370" s="183">
        <v>11</v>
      </c>
      <c r="E2370" s="104"/>
      <c r="F2370" s="104"/>
      <c r="G2370" s="89">
        <v>43344</v>
      </c>
      <c r="H2370" s="80"/>
      <c r="I2370" s="80"/>
      <c r="J2370" s="129" t="s">
        <v>4888</v>
      </c>
    </row>
    <row r="2371" spans="1:10" hidden="1">
      <c r="A2371" s="183" t="s">
        <v>2662</v>
      </c>
      <c r="B2371" s="183" t="s">
        <v>351</v>
      </c>
      <c r="C2371" s="183" t="s">
        <v>4788</v>
      </c>
      <c r="D2371" s="183">
        <v>11</v>
      </c>
      <c r="E2371" s="104"/>
      <c r="F2371" s="104"/>
      <c r="G2371" s="89">
        <v>43344</v>
      </c>
      <c r="H2371" s="80"/>
      <c r="I2371" s="80"/>
      <c r="J2371" s="129" t="s">
        <v>4900</v>
      </c>
    </row>
    <row r="2372" spans="1:10" hidden="1">
      <c r="A2372" s="183" t="s">
        <v>2663</v>
      </c>
      <c r="B2372" s="183" t="s">
        <v>351</v>
      </c>
      <c r="C2372" s="183" t="s">
        <v>4788</v>
      </c>
      <c r="D2372" s="183">
        <v>11</v>
      </c>
      <c r="E2372" s="104"/>
      <c r="F2372" s="104"/>
      <c r="G2372" s="89">
        <v>43344</v>
      </c>
      <c r="H2372" s="80"/>
      <c r="I2372" s="80"/>
      <c r="J2372" s="129" t="s">
        <v>4900</v>
      </c>
    </row>
    <row r="2373" spans="1:10" hidden="1">
      <c r="A2373" s="183" t="s">
        <v>2664</v>
      </c>
      <c r="B2373" s="183" t="s">
        <v>351</v>
      </c>
      <c r="C2373" s="183" t="s">
        <v>4789</v>
      </c>
      <c r="D2373" s="183">
        <v>11</v>
      </c>
      <c r="E2373" s="104"/>
      <c r="F2373" s="104"/>
      <c r="G2373" s="89">
        <v>43344</v>
      </c>
      <c r="H2373" s="80"/>
      <c r="I2373" s="80"/>
      <c r="J2373" s="129" t="s">
        <v>4888</v>
      </c>
    </row>
    <row r="2374" spans="1:10" hidden="1">
      <c r="A2374" s="183" t="s">
        <v>2665</v>
      </c>
      <c r="B2374" s="183" t="s">
        <v>351</v>
      </c>
      <c r="C2374" s="183" t="s">
        <v>4787</v>
      </c>
      <c r="D2374" s="183">
        <v>11</v>
      </c>
      <c r="E2374" s="104"/>
      <c r="F2374" s="104"/>
      <c r="G2374" s="89">
        <v>43344</v>
      </c>
      <c r="H2374" s="80"/>
      <c r="I2374" s="80"/>
      <c r="J2374" s="129" t="s">
        <v>4901</v>
      </c>
    </row>
    <row r="2375" spans="1:10" hidden="1">
      <c r="A2375" s="183" t="s">
        <v>2666</v>
      </c>
      <c r="B2375" s="183" t="s">
        <v>351</v>
      </c>
      <c r="C2375" s="183" t="s">
        <v>4789</v>
      </c>
      <c r="D2375" s="183">
        <v>11</v>
      </c>
      <c r="E2375" s="104"/>
      <c r="F2375" s="104"/>
      <c r="G2375" s="89">
        <v>43344</v>
      </c>
      <c r="H2375" s="80"/>
      <c r="I2375" s="80"/>
      <c r="J2375" s="129" t="s">
        <v>4888</v>
      </c>
    </row>
    <row r="2376" spans="1:10" hidden="1">
      <c r="A2376" s="183" t="s">
        <v>2667</v>
      </c>
      <c r="B2376" s="183" t="s">
        <v>351</v>
      </c>
      <c r="C2376" s="183" t="s">
        <v>4788</v>
      </c>
      <c r="D2376" s="183">
        <v>11</v>
      </c>
      <c r="E2376" s="104"/>
      <c r="F2376" s="104"/>
      <c r="G2376" s="89">
        <v>43344</v>
      </c>
      <c r="H2376" s="80"/>
      <c r="I2376" s="80"/>
      <c r="J2376" s="129" t="s">
        <v>4900</v>
      </c>
    </row>
    <row r="2377" spans="1:10" hidden="1">
      <c r="A2377" s="183" t="s">
        <v>2668</v>
      </c>
      <c r="B2377" s="183" t="s">
        <v>351</v>
      </c>
      <c r="C2377" s="183" t="s">
        <v>4788</v>
      </c>
      <c r="D2377" s="183">
        <v>11</v>
      </c>
      <c r="E2377" s="104"/>
      <c r="F2377" s="104"/>
      <c r="G2377" s="89">
        <v>43344</v>
      </c>
      <c r="H2377" s="80"/>
      <c r="I2377" s="80"/>
      <c r="J2377" s="129" t="s">
        <v>4900</v>
      </c>
    </row>
    <row r="2378" spans="1:10" hidden="1">
      <c r="A2378" s="183" t="s">
        <v>2669</v>
      </c>
      <c r="B2378" s="183" t="s">
        <v>351</v>
      </c>
      <c r="C2378" s="183" t="s">
        <v>4788</v>
      </c>
      <c r="D2378" s="183">
        <v>11</v>
      </c>
      <c r="E2378" s="104"/>
      <c r="F2378" s="104"/>
      <c r="G2378" s="89">
        <v>43344</v>
      </c>
      <c r="H2378" s="80"/>
      <c r="I2378" s="80"/>
      <c r="J2378" s="129" t="s">
        <v>4900</v>
      </c>
    </row>
    <row r="2379" spans="1:10" hidden="1">
      <c r="A2379" s="183" t="s">
        <v>2670</v>
      </c>
      <c r="B2379" s="183" t="s">
        <v>351</v>
      </c>
      <c r="C2379" s="183" t="s">
        <v>4787</v>
      </c>
      <c r="D2379" s="183">
        <v>11</v>
      </c>
      <c r="E2379" s="104"/>
      <c r="F2379" s="104"/>
      <c r="G2379" s="89">
        <v>43344</v>
      </c>
      <c r="H2379" s="80"/>
      <c r="I2379" s="80"/>
      <c r="J2379" s="129" t="s">
        <v>4901</v>
      </c>
    </row>
    <row r="2380" spans="1:10" hidden="1">
      <c r="A2380" s="183" t="s">
        <v>2671</v>
      </c>
      <c r="B2380" s="183" t="s">
        <v>351</v>
      </c>
      <c r="C2380" s="183" t="s">
        <v>4788</v>
      </c>
      <c r="D2380" s="183">
        <v>11</v>
      </c>
      <c r="E2380" s="104"/>
      <c r="F2380" s="104"/>
      <c r="G2380" s="89">
        <v>43344</v>
      </c>
      <c r="H2380" s="80"/>
      <c r="I2380" s="80"/>
      <c r="J2380" s="129" t="s">
        <v>4900</v>
      </c>
    </row>
    <row r="2381" spans="1:10" hidden="1">
      <c r="A2381" s="183" t="s">
        <v>2672</v>
      </c>
      <c r="B2381" s="183" t="s">
        <v>351</v>
      </c>
      <c r="C2381" s="183" t="s">
        <v>4788</v>
      </c>
      <c r="D2381" s="183">
        <v>11</v>
      </c>
      <c r="E2381" s="104"/>
      <c r="F2381" s="104"/>
      <c r="G2381" s="89">
        <v>43344</v>
      </c>
      <c r="H2381" s="80"/>
      <c r="I2381" s="80"/>
      <c r="J2381" s="129" t="s">
        <v>4900</v>
      </c>
    </row>
    <row r="2382" spans="1:10" hidden="1">
      <c r="A2382" s="183" t="s">
        <v>2673</v>
      </c>
      <c r="B2382" s="183" t="s">
        <v>351</v>
      </c>
      <c r="C2382" s="183" t="s">
        <v>4788</v>
      </c>
      <c r="D2382" s="183">
        <v>11</v>
      </c>
      <c r="E2382" s="104"/>
      <c r="F2382" s="104"/>
      <c r="G2382" s="89">
        <v>43344</v>
      </c>
      <c r="H2382" s="80"/>
      <c r="I2382" s="80"/>
      <c r="J2382" s="129" t="s">
        <v>4900</v>
      </c>
    </row>
    <row r="2383" spans="1:10" hidden="1">
      <c r="A2383" s="183" t="s">
        <v>2674</v>
      </c>
      <c r="B2383" s="183" t="s">
        <v>351</v>
      </c>
      <c r="C2383" s="183" t="s">
        <v>4788</v>
      </c>
      <c r="D2383" s="183">
        <v>11</v>
      </c>
      <c r="E2383" s="104"/>
      <c r="F2383" s="104"/>
      <c r="G2383" s="89">
        <v>43344</v>
      </c>
      <c r="H2383" s="80"/>
      <c r="I2383" s="80"/>
      <c r="J2383" s="129" t="s">
        <v>4900</v>
      </c>
    </row>
    <row r="2384" spans="1:10" hidden="1">
      <c r="A2384" s="183" t="s">
        <v>2675</v>
      </c>
      <c r="B2384" s="183" t="s">
        <v>351</v>
      </c>
      <c r="C2384" s="183" t="s">
        <v>4788</v>
      </c>
      <c r="D2384" s="183">
        <v>11</v>
      </c>
      <c r="E2384" s="104"/>
      <c r="F2384" s="104"/>
      <c r="G2384" s="89">
        <v>43344</v>
      </c>
      <c r="H2384" s="80"/>
      <c r="I2384" s="80"/>
      <c r="J2384" s="129" t="s">
        <v>4900</v>
      </c>
    </row>
    <row r="2385" spans="1:10" hidden="1">
      <c r="A2385" s="183" t="s">
        <v>2676</v>
      </c>
      <c r="B2385" s="183" t="s">
        <v>351</v>
      </c>
      <c r="C2385" s="183" t="s">
        <v>4788</v>
      </c>
      <c r="D2385" s="183">
        <v>11</v>
      </c>
      <c r="E2385" s="104"/>
      <c r="F2385" s="104"/>
      <c r="G2385" s="89">
        <v>43344</v>
      </c>
      <c r="H2385" s="80"/>
      <c r="I2385" s="80"/>
      <c r="J2385" s="129" t="s">
        <v>4900</v>
      </c>
    </row>
    <row r="2386" spans="1:10" hidden="1">
      <c r="A2386" s="183" t="s">
        <v>2677</v>
      </c>
      <c r="B2386" s="183" t="s">
        <v>351</v>
      </c>
      <c r="C2386" s="183" t="s">
        <v>4788</v>
      </c>
      <c r="D2386" s="183">
        <v>11</v>
      </c>
      <c r="E2386" s="104"/>
      <c r="F2386" s="104"/>
      <c r="G2386" s="89">
        <v>43344</v>
      </c>
      <c r="H2386" s="80"/>
      <c r="I2386" s="80"/>
      <c r="J2386" s="129" t="s">
        <v>4900</v>
      </c>
    </row>
    <row r="2387" spans="1:10" hidden="1">
      <c r="A2387" s="183" t="s">
        <v>2678</v>
      </c>
      <c r="B2387" s="183" t="s">
        <v>369</v>
      </c>
      <c r="C2387" s="183" t="s">
        <v>4789</v>
      </c>
      <c r="D2387" s="183">
        <v>11</v>
      </c>
      <c r="E2387" s="104"/>
      <c r="F2387" s="104"/>
      <c r="G2387" s="89">
        <v>43344</v>
      </c>
      <c r="H2387" s="80"/>
      <c r="I2387" s="80"/>
      <c r="J2387" s="129" t="s">
        <v>4888</v>
      </c>
    </row>
    <row r="2388" spans="1:10" hidden="1">
      <c r="A2388" s="183" t="s">
        <v>2679</v>
      </c>
      <c r="B2388" s="183" t="s">
        <v>351</v>
      </c>
      <c r="C2388" s="183" t="s">
        <v>4787</v>
      </c>
      <c r="D2388" s="183">
        <v>11</v>
      </c>
      <c r="E2388" s="104"/>
      <c r="F2388" s="104"/>
      <c r="G2388" s="89">
        <v>43344</v>
      </c>
      <c r="H2388" s="80"/>
      <c r="I2388" s="80"/>
      <c r="J2388" s="129" t="s">
        <v>4901</v>
      </c>
    </row>
    <row r="2389" spans="1:10" hidden="1">
      <c r="A2389" s="183" t="s">
        <v>2680</v>
      </c>
      <c r="B2389" s="183" t="s">
        <v>351</v>
      </c>
      <c r="C2389" s="183" t="s">
        <v>4787</v>
      </c>
      <c r="D2389" s="183">
        <v>11</v>
      </c>
      <c r="E2389" s="104"/>
      <c r="F2389" s="104"/>
      <c r="G2389" s="89">
        <v>43344</v>
      </c>
      <c r="H2389" s="80"/>
      <c r="I2389" s="80"/>
      <c r="J2389" s="129" t="s">
        <v>4901</v>
      </c>
    </row>
    <row r="2390" spans="1:10" hidden="1">
      <c r="A2390" s="183" t="s">
        <v>2681</v>
      </c>
      <c r="B2390" s="183" t="s">
        <v>368</v>
      </c>
      <c r="C2390" s="183" t="s">
        <v>4789</v>
      </c>
      <c r="D2390" s="183">
        <v>11</v>
      </c>
      <c r="E2390" s="104"/>
      <c r="F2390" s="104"/>
      <c r="G2390" s="89">
        <v>43344</v>
      </c>
      <c r="H2390" s="80"/>
      <c r="I2390" s="80"/>
      <c r="J2390" s="129" t="s">
        <v>4888</v>
      </c>
    </row>
    <row r="2391" spans="1:10" hidden="1">
      <c r="A2391" s="183" t="s">
        <v>2682</v>
      </c>
      <c r="B2391" s="183" t="s">
        <v>351</v>
      </c>
      <c r="C2391" s="183" t="s">
        <v>4786</v>
      </c>
      <c r="D2391" s="183">
        <v>11</v>
      </c>
      <c r="E2391" s="104"/>
      <c r="F2391" s="104"/>
      <c r="G2391" s="89">
        <v>43344</v>
      </c>
      <c r="H2391" s="80"/>
      <c r="I2391" s="80"/>
      <c r="J2391" s="129" t="s">
        <v>4902</v>
      </c>
    </row>
    <row r="2392" spans="1:10" hidden="1">
      <c r="A2392" s="183" t="s">
        <v>2683</v>
      </c>
      <c r="B2392" s="183" t="s">
        <v>351</v>
      </c>
      <c r="C2392" s="183" t="s">
        <v>4786</v>
      </c>
      <c r="D2392" s="183">
        <v>11</v>
      </c>
      <c r="E2392" s="104"/>
      <c r="F2392" s="104"/>
      <c r="G2392" s="89">
        <v>43344</v>
      </c>
      <c r="H2392" s="80"/>
      <c r="I2392" s="80"/>
      <c r="J2392" s="129" t="s">
        <v>4902</v>
      </c>
    </row>
    <row r="2393" spans="1:10" hidden="1">
      <c r="A2393" s="183" t="s">
        <v>2684</v>
      </c>
      <c r="B2393" s="183" t="s">
        <v>351</v>
      </c>
      <c r="C2393" s="183" t="s">
        <v>4786</v>
      </c>
      <c r="D2393" s="183">
        <v>11</v>
      </c>
      <c r="E2393" s="104"/>
      <c r="F2393" s="104"/>
      <c r="G2393" s="89">
        <v>43344</v>
      </c>
      <c r="H2393" s="80"/>
      <c r="I2393" s="80"/>
      <c r="J2393" s="129" t="s">
        <v>4902</v>
      </c>
    </row>
    <row r="2394" spans="1:10" hidden="1">
      <c r="A2394" s="183" t="s">
        <v>2685</v>
      </c>
      <c r="B2394" s="183" t="s">
        <v>351</v>
      </c>
      <c r="C2394" s="183" t="s">
        <v>4786</v>
      </c>
      <c r="D2394" s="183">
        <v>11</v>
      </c>
      <c r="E2394" s="104"/>
      <c r="F2394" s="104"/>
      <c r="G2394" s="89">
        <v>43344</v>
      </c>
      <c r="H2394" s="80"/>
      <c r="I2394" s="80"/>
      <c r="J2394" s="129" t="s">
        <v>4902</v>
      </c>
    </row>
    <row r="2395" spans="1:10" hidden="1">
      <c r="A2395" s="183" t="s">
        <v>2686</v>
      </c>
      <c r="B2395" s="183" t="s">
        <v>351</v>
      </c>
      <c r="C2395" s="183" t="s">
        <v>4788</v>
      </c>
      <c r="D2395" s="183">
        <v>11</v>
      </c>
      <c r="E2395" s="104"/>
      <c r="F2395" s="104"/>
      <c r="G2395" s="89">
        <v>43344</v>
      </c>
      <c r="H2395" s="80"/>
      <c r="I2395" s="80"/>
      <c r="J2395" s="129" t="s">
        <v>4900</v>
      </c>
    </row>
    <row r="2396" spans="1:10" hidden="1">
      <c r="A2396" s="183" t="s">
        <v>2687</v>
      </c>
      <c r="B2396" s="183" t="s">
        <v>351</v>
      </c>
      <c r="C2396" s="183" t="s">
        <v>4788</v>
      </c>
      <c r="D2396" s="183">
        <v>11</v>
      </c>
      <c r="E2396" s="104"/>
      <c r="F2396" s="104"/>
      <c r="G2396" s="89">
        <v>43344</v>
      </c>
      <c r="H2396" s="80"/>
      <c r="I2396" s="80"/>
      <c r="J2396" s="129" t="s">
        <v>4900</v>
      </c>
    </row>
    <row r="2397" spans="1:10" hidden="1">
      <c r="A2397" s="183" t="s">
        <v>2688</v>
      </c>
      <c r="B2397" s="183" t="s">
        <v>351</v>
      </c>
      <c r="C2397" s="183" t="s">
        <v>4788</v>
      </c>
      <c r="D2397" s="183">
        <v>11</v>
      </c>
      <c r="E2397" s="104"/>
      <c r="F2397" s="104"/>
      <c r="G2397" s="89">
        <v>43344</v>
      </c>
      <c r="H2397" s="80"/>
      <c r="I2397" s="80"/>
      <c r="J2397" s="129" t="s">
        <v>4900</v>
      </c>
    </row>
    <row r="2398" spans="1:10" hidden="1">
      <c r="A2398" s="183" t="s">
        <v>2689</v>
      </c>
      <c r="B2398" s="183" t="s">
        <v>351</v>
      </c>
      <c r="C2398" s="183" t="s">
        <v>4787</v>
      </c>
      <c r="D2398" s="183">
        <v>11</v>
      </c>
      <c r="E2398" s="104"/>
      <c r="F2398" s="104"/>
      <c r="G2398" s="89">
        <v>43344</v>
      </c>
      <c r="H2398" s="80"/>
      <c r="I2398" s="80"/>
      <c r="J2398" s="129" t="s">
        <v>4901</v>
      </c>
    </row>
    <row r="2399" spans="1:10" hidden="1">
      <c r="A2399" s="183" t="s">
        <v>2690</v>
      </c>
      <c r="B2399" s="183" t="s">
        <v>351</v>
      </c>
      <c r="C2399" s="183" t="s">
        <v>4788</v>
      </c>
      <c r="D2399" s="183">
        <v>11</v>
      </c>
      <c r="E2399" s="104"/>
      <c r="F2399" s="104"/>
      <c r="G2399" s="89">
        <v>43344</v>
      </c>
      <c r="H2399" s="80"/>
      <c r="I2399" s="80"/>
      <c r="J2399" s="129" t="s">
        <v>4900</v>
      </c>
    </row>
    <row r="2400" spans="1:10" hidden="1">
      <c r="A2400" s="183" t="s">
        <v>2691</v>
      </c>
      <c r="B2400" s="183" t="s">
        <v>351</v>
      </c>
      <c r="C2400" s="183" t="s">
        <v>4788</v>
      </c>
      <c r="D2400" s="183">
        <v>11</v>
      </c>
      <c r="E2400" s="104"/>
      <c r="F2400" s="104"/>
      <c r="G2400" s="89">
        <v>43344</v>
      </c>
      <c r="H2400" s="80"/>
      <c r="I2400" s="80"/>
      <c r="J2400" s="129" t="s">
        <v>4900</v>
      </c>
    </row>
    <row r="2401" spans="1:10" hidden="1">
      <c r="A2401" s="183" t="s">
        <v>2692</v>
      </c>
      <c r="B2401" s="183" t="s">
        <v>351</v>
      </c>
      <c r="C2401" s="183" t="s">
        <v>4788</v>
      </c>
      <c r="D2401" s="183">
        <v>11</v>
      </c>
      <c r="E2401" s="104"/>
      <c r="F2401" s="104"/>
      <c r="G2401" s="89">
        <v>43344</v>
      </c>
      <c r="H2401" s="80"/>
      <c r="I2401" s="80"/>
      <c r="J2401" s="129" t="s">
        <v>4900</v>
      </c>
    </row>
    <row r="2402" spans="1:10" hidden="1">
      <c r="A2402" s="183" t="s">
        <v>2693</v>
      </c>
      <c r="B2402" s="183" t="s">
        <v>351</v>
      </c>
      <c r="C2402" s="183" t="s">
        <v>4788</v>
      </c>
      <c r="D2402" s="183">
        <v>11</v>
      </c>
      <c r="E2402" s="104"/>
      <c r="F2402" s="104"/>
      <c r="G2402" s="89">
        <v>43344</v>
      </c>
      <c r="H2402" s="80"/>
      <c r="I2402" s="80"/>
      <c r="J2402" s="129" t="s">
        <v>4900</v>
      </c>
    </row>
    <row r="2403" spans="1:10" hidden="1">
      <c r="A2403" s="183" t="s">
        <v>2694</v>
      </c>
      <c r="B2403" s="183" t="s">
        <v>351</v>
      </c>
      <c r="C2403" s="183" t="s">
        <v>4788</v>
      </c>
      <c r="D2403" s="183">
        <v>11</v>
      </c>
      <c r="E2403" s="104"/>
      <c r="F2403" s="104"/>
      <c r="G2403" s="89">
        <v>43344</v>
      </c>
      <c r="H2403" s="80"/>
      <c r="I2403" s="80"/>
      <c r="J2403" s="129" t="s">
        <v>4900</v>
      </c>
    </row>
    <row r="2404" spans="1:10" hidden="1">
      <c r="A2404" s="183" t="s">
        <v>2695</v>
      </c>
      <c r="B2404" s="183" t="s">
        <v>351</v>
      </c>
      <c r="C2404" s="183" t="s">
        <v>4787</v>
      </c>
      <c r="D2404" s="183">
        <v>11</v>
      </c>
      <c r="E2404" s="104"/>
      <c r="F2404" s="104"/>
      <c r="G2404" s="89">
        <v>43344</v>
      </c>
      <c r="H2404" s="80"/>
      <c r="I2404" s="80"/>
      <c r="J2404" s="129" t="s">
        <v>4901</v>
      </c>
    </row>
    <row r="2405" spans="1:10" hidden="1">
      <c r="A2405" s="183" t="s">
        <v>2696</v>
      </c>
      <c r="B2405" s="183" t="s">
        <v>351</v>
      </c>
      <c r="C2405" s="183" t="s">
        <v>4787</v>
      </c>
      <c r="D2405" s="183">
        <v>11</v>
      </c>
      <c r="E2405" s="104"/>
      <c r="F2405" s="104"/>
      <c r="G2405" s="89">
        <v>43344</v>
      </c>
      <c r="H2405" s="80"/>
      <c r="I2405" s="80"/>
      <c r="J2405" s="129" t="s">
        <v>4901</v>
      </c>
    </row>
    <row r="2406" spans="1:10" hidden="1">
      <c r="A2406" s="183" t="s">
        <v>2697</v>
      </c>
      <c r="B2406" s="183" t="s">
        <v>351</v>
      </c>
      <c r="C2406" s="183" t="s">
        <v>4788</v>
      </c>
      <c r="D2406" s="183">
        <v>11</v>
      </c>
      <c r="E2406" s="104"/>
      <c r="F2406" s="104"/>
      <c r="G2406" s="89">
        <v>43344</v>
      </c>
      <c r="H2406" s="80"/>
      <c r="I2406" s="80"/>
      <c r="J2406" s="129" t="s">
        <v>4900</v>
      </c>
    </row>
    <row r="2407" spans="1:10" hidden="1">
      <c r="A2407" s="183" t="s">
        <v>2698</v>
      </c>
      <c r="B2407" s="183" t="s">
        <v>351</v>
      </c>
      <c r="C2407" s="183" t="s">
        <v>4788</v>
      </c>
      <c r="D2407" s="183">
        <v>11</v>
      </c>
      <c r="E2407" s="104"/>
      <c r="F2407" s="104"/>
      <c r="G2407" s="89">
        <v>43344</v>
      </c>
      <c r="H2407" s="80"/>
      <c r="I2407" s="80"/>
      <c r="J2407" s="129" t="s">
        <v>4900</v>
      </c>
    </row>
    <row r="2408" spans="1:10" hidden="1">
      <c r="A2408" s="183" t="s">
        <v>2699</v>
      </c>
      <c r="B2408" s="183" t="s">
        <v>351</v>
      </c>
      <c r="C2408" s="183" t="s">
        <v>4788</v>
      </c>
      <c r="D2408" s="183">
        <v>11</v>
      </c>
      <c r="E2408" s="104"/>
      <c r="F2408" s="104"/>
      <c r="G2408" s="89">
        <v>43344</v>
      </c>
      <c r="H2408" s="80"/>
      <c r="I2408" s="80"/>
      <c r="J2408" s="129" t="s">
        <v>4900</v>
      </c>
    </row>
    <row r="2409" spans="1:10" hidden="1">
      <c r="A2409" s="183" t="s">
        <v>2700</v>
      </c>
      <c r="B2409" s="183" t="s">
        <v>351</v>
      </c>
      <c r="C2409" s="183" t="s">
        <v>4788</v>
      </c>
      <c r="D2409" s="183">
        <v>11</v>
      </c>
      <c r="E2409" s="104"/>
      <c r="F2409" s="104"/>
      <c r="G2409" s="89">
        <v>43344</v>
      </c>
      <c r="H2409" s="80"/>
      <c r="I2409" s="80"/>
      <c r="J2409" s="129" t="s">
        <v>4900</v>
      </c>
    </row>
    <row r="2410" spans="1:10" hidden="1">
      <c r="A2410" s="183" t="s">
        <v>2701</v>
      </c>
      <c r="B2410" s="183" t="s">
        <v>351</v>
      </c>
      <c r="C2410" s="183" t="s">
        <v>4788</v>
      </c>
      <c r="D2410" s="183">
        <v>11</v>
      </c>
      <c r="E2410" s="104"/>
      <c r="F2410" s="104"/>
      <c r="G2410" s="89">
        <v>43344</v>
      </c>
      <c r="H2410" s="80"/>
      <c r="I2410" s="80"/>
      <c r="J2410" s="129" t="s">
        <v>4900</v>
      </c>
    </row>
    <row r="2411" spans="1:10" hidden="1">
      <c r="A2411" s="183" t="s">
        <v>2702</v>
      </c>
      <c r="B2411" s="183" t="s">
        <v>351</v>
      </c>
      <c r="C2411" s="183" t="s">
        <v>4788</v>
      </c>
      <c r="D2411" s="183">
        <v>11</v>
      </c>
      <c r="E2411" s="104"/>
      <c r="F2411" s="104"/>
      <c r="G2411" s="89">
        <v>43344</v>
      </c>
      <c r="H2411" s="80"/>
      <c r="I2411" s="80"/>
      <c r="J2411" s="129" t="s">
        <v>4900</v>
      </c>
    </row>
    <row r="2412" spans="1:10" hidden="1">
      <c r="A2412" s="183" t="s">
        <v>2703</v>
      </c>
      <c r="B2412" s="183" t="s">
        <v>4293</v>
      </c>
      <c r="C2412" s="183" t="s">
        <v>4786</v>
      </c>
      <c r="D2412" s="183">
        <v>11</v>
      </c>
      <c r="E2412" s="104"/>
      <c r="F2412" s="104"/>
      <c r="G2412" s="89">
        <v>43344</v>
      </c>
      <c r="H2412" s="80"/>
      <c r="I2412" s="80"/>
      <c r="J2412" s="129" t="s">
        <v>4902</v>
      </c>
    </row>
    <row r="2413" spans="1:10" hidden="1">
      <c r="A2413" s="183" t="s">
        <v>2704</v>
      </c>
      <c r="B2413" s="183" t="s">
        <v>4293</v>
      </c>
      <c r="C2413" s="183" t="s">
        <v>4786</v>
      </c>
      <c r="D2413" s="183">
        <v>11</v>
      </c>
      <c r="E2413" s="104"/>
      <c r="F2413" s="104"/>
      <c r="G2413" s="89">
        <v>43344</v>
      </c>
      <c r="H2413" s="80"/>
      <c r="I2413" s="80"/>
      <c r="J2413" s="129" t="s">
        <v>4902</v>
      </c>
    </row>
    <row r="2414" spans="1:10" hidden="1">
      <c r="A2414" s="183" t="s">
        <v>2705</v>
      </c>
      <c r="B2414" s="183" t="s">
        <v>4277</v>
      </c>
      <c r="C2414" s="183" t="s">
        <v>4788</v>
      </c>
      <c r="D2414" s="183">
        <v>11</v>
      </c>
      <c r="E2414" s="104"/>
      <c r="F2414" s="104"/>
      <c r="G2414" s="89">
        <v>43344</v>
      </c>
      <c r="H2414" s="80"/>
      <c r="I2414" s="80"/>
      <c r="J2414" s="129" t="s">
        <v>4900</v>
      </c>
    </row>
    <row r="2415" spans="1:10" hidden="1">
      <c r="A2415" s="183" t="s">
        <v>2706</v>
      </c>
      <c r="B2415" s="183" t="s">
        <v>370</v>
      </c>
      <c r="C2415" s="183" t="s">
        <v>4786</v>
      </c>
      <c r="D2415" s="183">
        <v>11</v>
      </c>
      <c r="E2415" s="104"/>
      <c r="F2415" s="104"/>
      <c r="G2415" s="89">
        <v>43344</v>
      </c>
      <c r="H2415" s="80"/>
      <c r="I2415" s="80"/>
      <c r="J2415" s="129" t="s">
        <v>4902</v>
      </c>
    </row>
    <row r="2416" spans="1:10" hidden="1">
      <c r="A2416" s="183" t="s">
        <v>2707</v>
      </c>
      <c r="B2416" s="183" t="s">
        <v>351</v>
      </c>
      <c r="C2416" s="183" t="s">
        <v>4787</v>
      </c>
      <c r="D2416" s="183">
        <v>11</v>
      </c>
      <c r="E2416" s="104"/>
      <c r="F2416" s="104"/>
      <c r="G2416" s="89">
        <v>43344</v>
      </c>
      <c r="H2416" s="80"/>
      <c r="I2416" s="80"/>
      <c r="J2416" s="129" t="s">
        <v>4901</v>
      </c>
    </row>
    <row r="2417" spans="1:10" hidden="1">
      <c r="A2417" s="183" t="s">
        <v>2708</v>
      </c>
      <c r="B2417" s="183" t="s">
        <v>351</v>
      </c>
      <c r="C2417" s="183" t="s">
        <v>4787</v>
      </c>
      <c r="D2417" s="183">
        <v>11</v>
      </c>
      <c r="E2417" s="104"/>
      <c r="F2417" s="104"/>
      <c r="G2417" s="89">
        <v>43344</v>
      </c>
      <c r="H2417" s="80"/>
      <c r="I2417" s="80"/>
      <c r="J2417" s="129" t="s">
        <v>4901</v>
      </c>
    </row>
    <row r="2418" spans="1:10" hidden="1">
      <c r="A2418" s="183" t="s">
        <v>2709</v>
      </c>
      <c r="B2418" s="183" t="s">
        <v>351</v>
      </c>
      <c r="C2418" s="183" t="s">
        <v>4787</v>
      </c>
      <c r="D2418" s="183">
        <v>11</v>
      </c>
      <c r="E2418" s="104"/>
      <c r="F2418" s="104"/>
      <c r="G2418" s="89">
        <v>43344</v>
      </c>
      <c r="H2418" s="80"/>
      <c r="I2418" s="80"/>
      <c r="J2418" s="129" t="s">
        <v>4901</v>
      </c>
    </row>
    <row r="2419" spans="1:10" hidden="1">
      <c r="A2419" s="183" t="s">
        <v>2710</v>
      </c>
      <c r="B2419" s="183" t="s">
        <v>351</v>
      </c>
      <c r="C2419" s="183" t="s">
        <v>4789</v>
      </c>
      <c r="D2419" s="183">
        <v>11</v>
      </c>
      <c r="E2419" s="104"/>
      <c r="F2419" s="104"/>
      <c r="G2419" s="89">
        <v>43344</v>
      </c>
      <c r="H2419" s="80"/>
      <c r="I2419" s="80"/>
      <c r="J2419" s="129" t="s">
        <v>4888</v>
      </c>
    </row>
    <row r="2420" spans="1:10" hidden="1">
      <c r="A2420" s="183" t="s">
        <v>2711</v>
      </c>
      <c r="B2420" s="183" t="s">
        <v>362</v>
      </c>
      <c r="C2420" s="183" t="s">
        <v>4786</v>
      </c>
      <c r="D2420" s="183">
        <v>11</v>
      </c>
      <c r="E2420" s="104"/>
      <c r="F2420" s="104"/>
      <c r="G2420" s="89">
        <v>43344</v>
      </c>
      <c r="H2420" s="80"/>
      <c r="I2420" s="80"/>
      <c r="J2420" s="129" t="s">
        <v>4902</v>
      </c>
    </row>
    <row r="2421" spans="1:10" hidden="1">
      <c r="A2421" s="183" t="s">
        <v>2712</v>
      </c>
      <c r="B2421" s="183" t="s">
        <v>351</v>
      </c>
      <c r="C2421" s="183" t="s">
        <v>4788</v>
      </c>
      <c r="D2421" s="183">
        <v>11</v>
      </c>
      <c r="E2421" s="104"/>
      <c r="F2421" s="104"/>
      <c r="G2421" s="89">
        <v>43344</v>
      </c>
      <c r="H2421" s="80"/>
      <c r="I2421" s="80"/>
      <c r="J2421" s="129" t="s">
        <v>4900</v>
      </c>
    </row>
    <row r="2422" spans="1:10" hidden="1">
      <c r="A2422" s="183" t="s">
        <v>2713</v>
      </c>
      <c r="B2422" s="183" t="s">
        <v>351</v>
      </c>
      <c r="C2422" s="183" t="s">
        <v>4788</v>
      </c>
      <c r="D2422" s="183">
        <v>11</v>
      </c>
      <c r="E2422" s="104"/>
      <c r="F2422" s="104"/>
      <c r="G2422" s="89">
        <v>43344</v>
      </c>
      <c r="H2422" s="80"/>
      <c r="I2422" s="80"/>
      <c r="J2422" s="129" t="s">
        <v>4900</v>
      </c>
    </row>
    <row r="2423" spans="1:10" hidden="1">
      <c r="A2423" s="183" t="s">
        <v>2714</v>
      </c>
      <c r="B2423" s="183" t="s">
        <v>351</v>
      </c>
      <c r="C2423" s="183" t="s">
        <v>4788</v>
      </c>
      <c r="D2423" s="183">
        <v>11</v>
      </c>
      <c r="E2423" s="104"/>
      <c r="F2423" s="104"/>
      <c r="G2423" s="89">
        <v>43344</v>
      </c>
      <c r="H2423" s="80"/>
      <c r="I2423" s="80"/>
      <c r="J2423" s="129" t="s">
        <v>4900</v>
      </c>
    </row>
    <row r="2424" spans="1:10" hidden="1">
      <c r="A2424" s="183" t="s">
        <v>2715</v>
      </c>
      <c r="B2424" s="183" t="s">
        <v>351</v>
      </c>
      <c r="C2424" s="183" t="s">
        <v>4788</v>
      </c>
      <c r="D2424" s="183">
        <v>11</v>
      </c>
      <c r="E2424" s="104"/>
      <c r="F2424" s="104"/>
      <c r="G2424" s="89">
        <v>43344</v>
      </c>
      <c r="H2424" s="80"/>
      <c r="I2424" s="80"/>
      <c r="J2424" s="129" t="s">
        <v>4900</v>
      </c>
    </row>
    <row r="2425" spans="1:10" hidden="1">
      <c r="A2425" s="183" t="s">
        <v>2716</v>
      </c>
      <c r="B2425" s="183" t="s">
        <v>351</v>
      </c>
      <c r="C2425" s="183" t="s">
        <v>4788</v>
      </c>
      <c r="D2425" s="183">
        <v>11</v>
      </c>
      <c r="E2425" s="104"/>
      <c r="F2425" s="104"/>
      <c r="G2425" s="89">
        <v>43344</v>
      </c>
      <c r="H2425" s="80"/>
      <c r="I2425" s="80"/>
      <c r="J2425" s="129" t="s">
        <v>4900</v>
      </c>
    </row>
    <row r="2426" spans="1:10" hidden="1">
      <c r="A2426" s="183" t="s">
        <v>2717</v>
      </c>
      <c r="B2426" s="183" t="s">
        <v>368</v>
      </c>
      <c r="C2426" s="183" t="s">
        <v>4789</v>
      </c>
      <c r="D2426" s="183">
        <v>11</v>
      </c>
      <c r="E2426" s="104"/>
      <c r="F2426" s="104"/>
      <c r="G2426" s="89">
        <v>43344</v>
      </c>
      <c r="H2426" s="80"/>
      <c r="I2426" s="80"/>
      <c r="J2426" s="129" t="s">
        <v>4888</v>
      </c>
    </row>
    <row r="2427" spans="1:10" hidden="1">
      <c r="A2427" s="183" t="s">
        <v>2718</v>
      </c>
      <c r="B2427" s="183" t="s">
        <v>351</v>
      </c>
      <c r="C2427" s="183" t="s">
        <v>4789</v>
      </c>
      <c r="D2427" s="183">
        <v>11</v>
      </c>
      <c r="E2427" s="104"/>
      <c r="F2427" s="104"/>
      <c r="G2427" s="89">
        <v>43344</v>
      </c>
      <c r="H2427" s="80"/>
      <c r="I2427" s="80"/>
      <c r="J2427" s="129" t="s">
        <v>4888</v>
      </c>
    </row>
    <row r="2428" spans="1:10" hidden="1">
      <c r="A2428" s="183" t="s">
        <v>2719</v>
      </c>
      <c r="B2428" s="183" t="s">
        <v>351</v>
      </c>
      <c r="C2428" s="183" t="s">
        <v>4789</v>
      </c>
      <c r="D2428" s="183">
        <v>11</v>
      </c>
      <c r="E2428" s="104"/>
      <c r="F2428" s="104"/>
      <c r="G2428" s="89">
        <v>43344</v>
      </c>
      <c r="H2428" s="80"/>
      <c r="I2428" s="80"/>
      <c r="J2428" s="129" t="s">
        <v>4888</v>
      </c>
    </row>
    <row r="2429" spans="1:10" hidden="1">
      <c r="A2429" s="183" t="s">
        <v>2720</v>
      </c>
      <c r="B2429" s="183" t="s">
        <v>351</v>
      </c>
      <c r="C2429" s="183" t="s">
        <v>4789</v>
      </c>
      <c r="D2429" s="183">
        <v>11</v>
      </c>
      <c r="E2429" s="104"/>
      <c r="F2429" s="104"/>
      <c r="G2429" s="89">
        <v>43344</v>
      </c>
      <c r="H2429" s="80"/>
      <c r="I2429" s="80"/>
      <c r="J2429" s="129" t="s">
        <v>4888</v>
      </c>
    </row>
    <row r="2430" spans="1:10" hidden="1">
      <c r="A2430" s="183" t="s">
        <v>2721</v>
      </c>
      <c r="B2430" s="183" t="s">
        <v>351</v>
      </c>
      <c r="C2430" s="183" t="s">
        <v>4789</v>
      </c>
      <c r="D2430" s="183">
        <v>11</v>
      </c>
      <c r="E2430" s="104"/>
      <c r="F2430" s="104"/>
      <c r="G2430" s="89">
        <v>43344</v>
      </c>
      <c r="H2430" s="80"/>
      <c r="I2430" s="80"/>
      <c r="J2430" s="129" t="s">
        <v>4888</v>
      </c>
    </row>
    <row r="2431" spans="1:10" hidden="1">
      <c r="A2431" s="183" t="s">
        <v>2722</v>
      </c>
      <c r="B2431" s="183" t="s">
        <v>351</v>
      </c>
      <c r="C2431" s="183" t="s">
        <v>4789</v>
      </c>
      <c r="D2431" s="183">
        <v>11</v>
      </c>
      <c r="E2431" s="104"/>
      <c r="F2431" s="104"/>
      <c r="G2431" s="89">
        <v>43344</v>
      </c>
      <c r="H2431" s="80"/>
      <c r="I2431" s="80"/>
      <c r="J2431" s="129" t="s">
        <v>4888</v>
      </c>
    </row>
    <row r="2432" spans="1:10" hidden="1">
      <c r="A2432" s="183" t="s">
        <v>2723</v>
      </c>
      <c r="B2432" s="183" t="s">
        <v>351</v>
      </c>
      <c r="C2432" s="183" t="s">
        <v>4789</v>
      </c>
      <c r="D2432" s="183">
        <v>11</v>
      </c>
      <c r="E2432" s="104"/>
      <c r="F2432" s="104"/>
      <c r="G2432" s="89">
        <v>43344</v>
      </c>
      <c r="H2432" s="80"/>
      <c r="I2432" s="80"/>
      <c r="J2432" s="129" t="s">
        <v>4888</v>
      </c>
    </row>
    <row r="2433" spans="1:10" hidden="1">
      <c r="A2433" s="183" t="s">
        <v>2724</v>
      </c>
      <c r="B2433" s="183" t="s">
        <v>351</v>
      </c>
      <c r="C2433" s="183" t="s">
        <v>4789</v>
      </c>
      <c r="D2433" s="183">
        <v>11</v>
      </c>
      <c r="E2433" s="104"/>
      <c r="F2433" s="104"/>
      <c r="G2433" s="89">
        <v>43344</v>
      </c>
      <c r="H2433" s="80"/>
      <c r="I2433" s="80"/>
      <c r="J2433" s="129" t="s">
        <v>4888</v>
      </c>
    </row>
    <row r="2434" spans="1:10" hidden="1">
      <c r="A2434" s="183" t="s">
        <v>2725</v>
      </c>
      <c r="B2434" s="183" t="s">
        <v>351</v>
      </c>
      <c r="C2434" s="183" t="s">
        <v>4789</v>
      </c>
      <c r="D2434" s="183">
        <v>11</v>
      </c>
      <c r="E2434" s="104"/>
      <c r="F2434" s="104"/>
      <c r="G2434" s="89">
        <v>43344</v>
      </c>
      <c r="H2434" s="80"/>
      <c r="I2434" s="80"/>
      <c r="J2434" s="129" t="s">
        <v>4888</v>
      </c>
    </row>
    <row r="2435" spans="1:10" hidden="1">
      <c r="A2435" s="183" t="s">
        <v>2726</v>
      </c>
      <c r="B2435" s="183" t="s">
        <v>351</v>
      </c>
      <c r="C2435" s="183" t="s">
        <v>4789</v>
      </c>
      <c r="D2435" s="183">
        <v>11</v>
      </c>
      <c r="E2435" s="104"/>
      <c r="F2435" s="104"/>
      <c r="G2435" s="89">
        <v>43344</v>
      </c>
      <c r="H2435" s="80"/>
      <c r="I2435" s="80"/>
      <c r="J2435" s="129" t="s">
        <v>4888</v>
      </c>
    </row>
    <row r="2436" spans="1:10" hidden="1">
      <c r="A2436" s="183" t="s">
        <v>2727</v>
      </c>
      <c r="B2436" s="183" t="s">
        <v>351</v>
      </c>
      <c r="C2436" s="183" t="s">
        <v>4789</v>
      </c>
      <c r="D2436" s="183">
        <v>11</v>
      </c>
      <c r="E2436" s="104"/>
      <c r="F2436" s="104"/>
      <c r="G2436" s="89">
        <v>43344</v>
      </c>
      <c r="H2436" s="80"/>
      <c r="I2436" s="80"/>
      <c r="J2436" s="129" t="s">
        <v>4888</v>
      </c>
    </row>
    <row r="2437" spans="1:10" hidden="1">
      <c r="A2437" s="183" t="s">
        <v>2728</v>
      </c>
      <c r="B2437" s="183" t="s">
        <v>351</v>
      </c>
      <c r="C2437" s="183" t="s">
        <v>4789</v>
      </c>
      <c r="D2437" s="183">
        <v>11</v>
      </c>
      <c r="E2437" s="104"/>
      <c r="F2437" s="104"/>
      <c r="G2437" s="89">
        <v>43344</v>
      </c>
      <c r="H2437" s="80"/>
      <c r="I2437" s="80"/>
      <c r="J2437" s="129" t="s">
        <v>4888</v>
      </c>
    </row>
    <row r="2438" spans="1:10" hidden="1">
      <c r="A2438" s="183" t="s">
        <v>2729</v>
      </c>
      <c r="B2438" s="183" t="s">
        <v>351</v>
      </c>
      <c r="C2438" s="183" t="s">
        <v>4789</v>
      </c>
      <c r="D2438" s="183">
        <v>11</v>
      </c>
      <c r="E2438" s="104"/>
      <c r="F2438" s="104"/>
      <c r="G2438" s="89">
        <v>43344</v>
      </c>
      <c r="H2438" s="80"/>
      <c r="I2438" s="80"/>
      <c r="J2438" s="129" t="s">
        <v>4888</v>
      </c>
    </row>
    <row r="2439" spans="1:10" hidden="1">
      <c r="A2439" s="183" t="s">
        <v>2730</v>
      </c>
      <c r="B2439" s="183" t="s">
        <v>376</v>
      </c>
      <c r="C2439" s="183" t="s">
        <v>450</v>
      </c>
      <c r="D2439" s="183">
        <v>13</v>
      </c>
      <c r="E2439" s="104"/>
      <c r="F2439" s="104"/>
      <c r="G2439" s="89">
        <v>43344</v>
      </c>
      <c r="H2439" s="80"/>
      <c r="I2439" s="80"/>
      <c r="J2439" s="129" t="s">
        <v>4895</v>
      </c>
    </row>
    <row r="2440" spans="1:10" hidden="1">
      <c r="A2440" s="183" t="s">
        <v>2731</v>
      </c>
      <c r="B2440" s="183" t="s">
        <v>452</v>
      </c>
      <c r="C2440" s="183" t="s">
        <v>450</v>
      </c>
      <c r="D2440" s="183">
        <v>13</v>
      </c>
      <c r="E2440" s="104"/>
      <c r="F2440" s="104"/>
      <c r="G2440" s="89">
        <v>43344</v>
      </c>
      <c r="H2440" s="80"/>
      <c r="I2440" s="80"/>
      <c r="J2440" s="129" t="s">
        <v>4895</v>
      </c>
    </row>
    <row r="2441" spans="1:10" hidden="1">
      <c r="A2441" s="183" t="s">
        <v>2732</v>
      </c>
      <c r="B2441" s="183" t="s">
        <v>452</v>
      </c>
      <c r="C2441" s="183" t="s">
        <v>450</v>
      </c>
      <c r="D2441" s="183">
        <v>13</v>
      </c>
      <c r="E2441" s="104"/>
      <c r="F2441" s="104"/>
      <c r="G2441" s="89">
        <v>43344</v>
      </c>
      <c r="H2441" s="80"/>
      <c r="I2441" s="80"/>
      <c r="J2441" s="129" t="s">
        <v>4895</v>
      </c>
    </row>
    <row r="2442" spans="1:10" hidden="1">
      <c r="A2442" s="183" t="s">
        <v>2733</v>
      </c>
      <c r="B2442" s="183" t="s">
        <v>452</v>
      </c>
      <c r="C2442" s="183" t="s">
        <v>450</v>
      </c>
      <c r="D2442" s="183">
        <v>13</v>
      </c>
      <c r="E2442" s="104"/>
      <c r="F2442" s="104"/>
      <c r="G2442" s="89">
        <v>43344</v>
      </c>
      <c r="H2442" s="80"/>
      <c r="I2442" s="80"/>
      <c r="J2442" s="129" t="s">
        <v>4895</v>
      </c>
    </row>
    <row r="2443" spans="1:10" hidden="1">
      <c r="A2443" s="183" t="s">
        <v>2734</v>
      </c>
      <c r="B2443" s="183" t="s">
        <v>452</v>
      </c>
      <c r="C2443" s="183" t="s">
        <v>450</v>
      </c>
      <c r="D2443" s="183">
        <v>13</v>
      </c>
      <c r="E2443" s="104"/>
      <c r="F2443" s="104"/>
      <c r="G2443" s="89">
        <v>43344</v>
      </c>
      <c r="H2443" s="80"/>
      <c r="I2443" s="80"/>
      <c r="J2443" s="129" t="s">
        <v>4895</v>
      </c>
    </row>
    <row r="2444" spans="1:10" hidden="1">
      <c r="A2444" s="183" t="s">
        <v>2735</v>
      </c>
      <c r="B2444" s="183" t="s">
        <v>452</v>
      </c>
      <c r="C2444" s="183" t="s">
        <v>450</v>
      </c>
      <c r="D2444" s="183">
        <v>13</v>
      </c>
      <c r="E2444" s="104"/>
      <c r="F2444" s="104"/>
      <c r="G2444" s="89">
        <v>43344</v>
      </c>
      <c r="H2444" s="80"/>
      <c r="I2444" s="80"/>
      <c r="J2444" s="129" t="s">
        <v>4895</v>
      </c>
    </row>
    <row r="2445" spans="1:10" hidden="1">
      <c r="A2445" s="183" t="s">
        <v>2736</v>
      </c>
      <c r="B2445" s="183" t="s">
        <v>452</v>
      </c>
      <c r="C2445" s="183" t="s">
        <v>450</v>
      </c>
      <c r="D2445" s="183">
        <v>13</v>
      </c>
      <c r="E2445" s="104"/>
      <c r="F2445" s="104"/>
      <c r="G2445" s="89">
        <v>43344</v>
      </c>
      <c r="H2445" s="80"/>
      <c r="I2445" s="80"/>
      <c r="J2445" s="129" t="s">
        <v>4895</v>
      </c>
    </row>
    <row r="2446" spans="1:10" hidden="1">
      <c r="A2446" s="183" t="s">
        <v>2737</v>
      </c>
      <c r="B2446" s="183" t="s">
        <v>452</v>
      </c>
      <c r="C2446" s="183" t="s">
        <v>450</v>
      </c>
      <c r="D2446" s="183">
        <v>13</v>
      </c>
      <c r="E2446" s="104"/>
      <c r="F2446" s="104"/>
      <c r="G2446" s="89">
        <v>43344</v>
      </c>
      <c r="H2446" s="80"/>
      <c r="I2446" s="80"/>
      <c r="J2446" s="129" t="s">
        <v>4895</v>
      </c>
    </row>
    <row r="2447" spans="1:10" hidden="1">
      <c r="A2447" s="183" t="s">
        <v>2738</v>
      </c>
      <c r="B2447" s="183" t="s">
        <v>4291</v>
      </c>
      <c r="C2447" s="183" t="s">
        <v>450</v>
      </c>
      <c r="D2447" s="183">
        <v>13</v>
      </c>
      <c r="E2447" s="104"/>
      <c r="F2447" s="104"/>
      <c r="G2447" s="89">
        <v>43344</v>
      </c>
      <c r="H2447" s="80"/>
      <c r="I2447" s="80"/>
      <c r="J2447" s="129" t="s">
        <v>4895</v>
      </c>
    </row>
    <row r="2448" spans="1:10" hidden="1">
      <c r="A2448" s="183" t="s">
        <v>2739</v>
      </c>
      <c r="B2448" s="183" t="s">
        <v>4291</v>
      </c>
      <c r="C2448" s="183" t="s">
        <v>450</v>
      </c>
      <c r="D2448" s="183">
        <v>13</v>
      </c>
      <c r="E2448" s="104"/>
      <c r="F2448" s="104"/>
      <c r="G2448" s="89">
        <v>43344</v>
      </c>
      <c r="H2448" s="80"/>
      <c r="I2448" s="80"/>
      <c r="J2448" s="129" t="s">
        <v>4895</v>
      </c>
    </row>
    <row r="2449" spans="1:10" hidden="1">
      <c r="A2449" s="183" t="s">
        <v>2740</v>
      </c>
      <c r="B2449" s="183" t="s">
        <v>4291</v>
      </c>
      <c r="C2449" s="183" t="s">
        <v>450</v>
      </c>
      <c r="D2449" s="183">
        <v>13</v>
      </c>
      <c r="E2449" s="104"/>
      <c r="F2449" s="104"/>
      <c r="G2449" s="89">
        <v>43344</v>
      </c>
      <c r="H2449" s="80"/>
      <c r="I2449" s="80"/>
      <c r="J2449" s="129" t="s">
        <v>4895</v>
      </c>
    </row>
    <row r="2450" spans="1:10" hidden="1">
      <c r="A2450" s="183" t="s">
        <v>2741</v>
      </c>
      <c r="B2450" s="183" t="s">
        <v>4291</v>
      </c>
      <c r="C2450" s="183" t="s">
        <v>450</v>
      </c>
      <c r="D2450" s="183">
        <v>13</v>
      </c>
      <c r="E2450" s="104"/>
      <c r="F2450" s="104"/>
      <c r="G2450" s="89">
        <v>43344</v>
      </c>
      <c r="H2450" s="80"/>
      <c r="I2450" s="80"/>
      <c r="J2450" s="129" t="s">
        <v>4895</v>
      </c>
    </row>
    <row r="2451" spans="1:10" hidden="1">
      <c r="A2451" s="183" t="s">
        <v>2742</v>
      </c>
      <c r="B2451" s="183" t="s">
        <v>4291</v>
      </c>
      <c r="C2451" s="183" t="s">
        <v>450</v>
      </c>
      <c r="D2451" s="183">
        <v>13</v>
      </c>
      <c r="E2451" s="104"/>
      <c r="F2451" s="104"/>
      <c r="G2451" s="89">
        <v>43344</v>
      </c>
      <c r="H2451" s="80"/>
      <c r="I2451" s="80"/>
      <c r="J2451" s="129" t="s">
        <v>4895</v>
      </c>
    </row>
    <row r="2452" spans="1:10" hidden="1">
      <c r="A2452" s="183" t="s">
        <v>2743</v>
      </c>
      <c r="B2452" s="183" t="s">
        <v>4291</v>
      </c>
      <c r="C2452" s="183" t="s">
        <v>450</v>
      </c>
      <c r="D2452" s="183">
        <v>13</v>
      </c>
      <c r="E2452" s="104"/>
      <c r="F2452" s="104"/>
      <c r="G2452" s="89">
        <v>43344</v>
      </c>
      <c r="H2452" s="80"/>
      <c r="I2452" s="80"/>
      <c r="J2452" s="129" t="s">
        <v>4895</v>
      </c>
    </row>
    <row r="2453" spans="1:10" hidden="1">
      <c r="A2453" s="183" t="s">
        <v>2744</v>
      </c>
      <c r="B2453" s="183" t="s">
        <v>4291</v>
      </c>
      <c r="C2453" s="183" t="s">
        <v>450</v>
      </c>
      <c r="D2453" s="183">
        <v>13</v>
      </c>
      <c r="E2453" s="104"/>
      <c r="F2453" s="104"/>
      <c r="G2453" s="89">
        <v>43344</v>
      </c>
      <c r="H2453" s="80"/>
      <c r="I2453" s="80"/>
      <c r="J2453" s="129" t="s">
        <v>4895</v>
      </c>
    </row>
    <row r="2454" spans="1:10" hidden="1">
      <c r="A2454" s="183" t="s">
        <v>2745</v>
      </c>
      <c r="B2454" s="183" t="s">
        <v>4291</v>
      </c>
      <c r="C2454" s="183" t="s">
        <v>450</v>
      </c>
      <c r="D2454" s="183">
        <v>13</v>
      </c>
      <c r="E2454" s="104"/>
      <c r="F2454" s="104"/>
      <c r="G2454" s="89">
        <v>43344</v>
      </c>
      <c r="H2454" s="80"/>
      <c r="I2454" s="80"/>
      <c r="J2454" s="129" t="s">
        <v>4895</v>
      </c>
    </row>
    <row r="2455" spans="1:10" hidden="1">
      <c r="A2455" s="183" t="s">
        <v>2746</v>
      </c>
      <c r="B2455" s="183" t="s">
        <v>4291</v>
      </c>
      <c r="C2455" s="183" t="s">
        <v>450</v>
      </c>
      <c r="D2455" s="183">
        <v>13</v>
      </c>
      <c r="E2455" s="104"/>
      <c r="F2455" s="104"/>
      <c r="G2455" s="89">
        <v>43344</v>
      </c>
      <c r="H2455" s="80"/>
      <c r="I2455" s="80"/>
      <c r="J2455" s="129" t="s">
        <v>4895</v>
      </c>
    </row>
    <row r="2456" spans="1:10" hidden="1">
      <c r="A2456" s="183" t="s">
        <v>2747</v>
      </c>
      <c r="B2456" s="183" t="s">
        <v>4291</v>
      </c>
      <c r="C2456" s="183" t="s">
        <v>450</v>
      </c>
      <c r="D2456" s="183">
        <v>13</v>
      </c>
      <c r="E2456" s="104"/>
      <c r="F2456" s="104"/>
      <c r="G2456" s="89">
        <v>43344</v>
      </c>
      <c r="H2456" s="80"/>
      <c r="I2456" s="80"/>
      <c r="J2456" s="129" t="s">
        <v>4895</v>
      </c>
    </row>
    <row r="2457" spans="1:10" hidden="1">
      <c r="A2457" s="183" t="s">
        <v>2748</v>
      </c>
      <c r="B2457" s="183" t="s">
        <v>4291</v>
      </c>
      <c r="C2457" s="183" t="s">
        <v>450</v>
      </c>
      <c r="D2457" s="183">
        <v>13</v>
      </c>
      <c r="E2457" s="104"/>
      <c r="F2457" s="104"/>
      <c r="G2457" s="89">
        <v>43344</v>
      </c>
      <c r="H2457" s="80"/>
      <c r="I2457" s="80"/>
      <c r="J2457" s="129" t="s">
        <v>4895</v>
      </c>
    </row>
    <row r="2458" spans="1:10" hidden="1">
      <c r="A2458" s="183" t="s">
        <v>2749</v>
      </c>
      <c r="B2458" s="183" t="s">
        <v>4291</v>
      </c>
      <c r="C2458" s="183" t="s">
        <v>450</v>
      </c>
      <c r="D2458" s="183">
        <v>13</v>
      </c>
      <c r="E2458" s="104"/>
      <c r="F2458" s="104"/>
      <c r="G2458" s="89">
        <v>43344</v>
      </c>
      <c r="H2458" s="80"/>
      <c r="I2458" s="80"/>
      <c r="J2458" s="129" t="s">
        <v>4895</v>
      </c>
    </row>
    <row r="2459" spans="1:10" hidden="1">
      <c r="A2459" s="183" t="s">
        <v>2750</v>
      </c>
      <c r="B2459" s="183" t="s">
        <v>4291</v>
      </c>
      <c r="C2459" s="183" t="s">
        <v>450</v>
      </c>
      <c r="D2459" s="183">
        <v>13</v>
      </c>
      <c r="E2459" s="104"/>
      <c r="F2459" s="104"/>
      <c r="G2459" s="89">
        <v>43344</v>
      </c>
      <c r="H2459" s="80"/>
      <c r="I2459" s="80"/>
      <c r="J2459" s="129" t="s">
        <v>4895</v>
      </c>
    </row>
    <row r="2460" spans="1:10" hidden="1">
      <c r="A2460" s="183" t="s">
        <v>2751</v>
      </c>
      <c r="B2460" s="183" t="s">
        <v>381</v>
      </c>
      <c r="C2460" s="183" t="s">
        <v>451</v>
      </c>
      <c r="D2460" s="183" t="s">
        <v>451</v>
      </c>
      <c r="E2460" s="104"/>
      <c r="F2460" s="104"/>
      <c r="G2460" s="89">
        <v>43344</v>
      </c>
      <c r="H2460" s="80"/>
      <c r="I2460" s="80"/>
      <c r="J2460" s="129" t="s">
        <v>4889</v>
      </c>
    </row>
    <row r="2461" spans="1:10" hidden="1">
      <c r="A2461" s="183" t="s">
        <v>2752</v>
      </c>
      <c r="B2461" s="183" t="s">
        <v>382</v>
      </c>
      <c r="C2461" s="183" t="s">
        <v>451</v>
      </c>
      <c r="D2461" s="183" t="s">
        <v>451</v>
      </c>
      <c r="E2461" s="104"/>
      <c r="F2461" s="104"/>
      <c r="G2461" s="89">
        <v>43344</v>
      </c>
      <c r="H2461" s="80"/>
      <c r="I2461" s="80"/>
      <c r="J2461" s="129" t="s">
        <v>4889</v>
      </c>
    </row>
    <row r="2462" spans="1:10" hidden="1">
      <c r="A2462" s="183" t="s">
        <v>2753</v>
      </c>
      <c r="B2462" s="183" t="s">
        <v>382</v>
      </c>
      <c r="C2462" s="183" t="s">
        <v>451</v>
      </c>
      <c r="D2462" s="183" t="s">
        <v>451</v>
      </c>
      <c r="E2462" s="104"/>
      <c r="F2462" s="104"/>
      <c r="G2462" s="89">
        <v>43344</v>
      </c>
      <c r="H2462" s="80"/>
      <c r="I2462" s="80"/>
      <c r="J2462" s="129" t="s">
        <v>4889</v>
      </c>
    </row>
    <row r="2463" spans="1:10" hidden="1">
      <c r="A2463" s="183" t="s">
        <v>2754</v>
      </c>
      <c r="B2463" s="183" t="s">
        <v>4313</v>
      </c>
      <c r="C2463" s="183" t="s">
        <v>451</v>
      </c>
      <c r="D2463" s="183" t="s">
        <v>451</v>
      </c>
      <c r="E2463" s="104"/>
      <c r="F2463" s="104"/>
      <c r="G2463" s="89">
        <v>43344</v>
      </c>
      <c r="H2463" s="80"/>
      <c r="I2463" s="80"/>
      <c r="J2463" s="129" t="s">
        <v>4889</v>
      </c>
    </row>
    <row r="2464" spans="1:10" hidden="1">
      <c r="A2464" s="183" t="s">
        <v>2755</v>
      </c>
      <c r="B2464" s="183" t="s">
        <v>4313</v>
      </c>
      <c r="C2464" s="183" t="s">
        <v>451</v>
      </c>
      <c r="D2464" s="183" t="s">
        <v>451</v>
      </c>
      <c r="E2464" s="104"/>
      <c r="F2464" s="104"/>
      <c r="G2464" s="89">
        <v>43344</v>
      </c>
      <c r="H2464" s="80"/>
      <c r="I2464" s="80"/>
      <c r="J2464" s="129" t="s">
        <v>4889</v>
      </c>
    </row>
    <row r="2465" spans="1:10" hidden="1">
      <c r="A2465" s="183" t="s">
        <v>2756</v>
      </c>
      <c r="B2465" s="183" t="s">
        <v>4313</v>
      </c>
      <c r="C2465" s="183" t="s">
        <v>451</v>
      </c>
      <c r="D2465" s="183" t="s">
        <v>451</v>
      </c>
      <c r="E2465" s="104"/>
      <c r="F2465" s="104"/>
      <c r="G2465" s="89">
        <v>43344</v>
      </c>
      <c r="H2465" s="80"/>
      <c r="I2465" s="80"/>
      <c r="J2465" s="129" t="s">
        <v>4889</v>
      </c>
    </row>
    <row r="2466" spans="1:10" hidden="1">
      <c r="A2466" s="183" t="s">
        <v>2757</v>
      </c>
      <c r="B2466" s="183" t="s">
        <v>4313</v>
      </c>
      <c r="C2466" s="183" t="s">
        <v>451</v>
      </c>
      <c r="D2466" s="183" t="s">
        <v>451</v>
      </c>
      <c r="E2466" s="104"/>
      <c r="F2466" s="104"/>
      <c r="G2466" s="89">
        <v>43344</v>
      </c>
      <c r="H2466" s="80"/>
      <c r="I2466" s="80"/>
      <c r="J2466" s="129" t="s">
        <v>4889</v>
      </c>
    </row>
    <row r="2467" spans="1:10" hidden="1">
      <c r="A2467" s="183" t="s">
        <v>2758</v>
      </c>
      <c r="B2467" s="183" t="s">
        <v>385</v>
      </c>
      <c r="C2467" s="183" t="s">
        <v>451</v>
      </c>
      <c r="D2467" s="183" t="s">
        <v>451</v>
      </c>
      <c r="E2467" s="104"/>
      <c r="F2467" s="104"/>
      <c r="G2467" s="89">
        <v>43344</v>
      </c>
      <c r="H2467" s="80"/>
      <c r="I2467" s="80"/>
      <c r="J2467" s="129" t="s">
        <v>4889</v>
      </c>
    </row>
    <row r="2468" spans="1:10" hidden="1">
      <c r="A2468" s="183" t="s">
        <v>2759</v>
      </c>
      <c r="B2468" s="183" t="s">
        <v>4316</v>
      </c>
      <c r="C2468" s="183" t="s">
        <v>451</v>
      </c>
      <c r="D2468" s="183" t="s">
        <v>451</v>
      </c>
      <c r="E2468" s="104"/>
      <c r="F2468" s="104"/>
      <c r="G2468" s="89">
        <v>43344</v>
      </c>
      <c r="H2468" s="80"/>
      <c r="I2468" s="80"/>
      <c r="J2468" s="129" t="s">
        <v>4889</v>
      </c>
    </row>
    <row r="2469" spans="1:10" hidden="1">
      <c r="A2469" s="183" t="s">
        <v>2760</v>
      </c>
      <c r="B2469" s="183" t="s">
        <v>351</v>
      </c>
      <c r="C2469" s="183" t="s">
        <v>4789</v>
      </c>
      <c r="D2469" s="183">
        <v>11</v>
      </c>
      <c r="E2469" s="104"/>
      <c r="F2469" s="104"/>
      <c r="G2469" s="89">
        <v>43374</v>
      </c>
      <c r="H2469" s="80"/>
      <c r="I2469" s="80"/>
      <c r="J2469" s="129" t="s">
        <v>4888</v>
      </c>
    </row>
    <row r="2470" spans="1:10" hidden="1">
      <c r="A2470" s="183" t="s">
        <v>2761</v>
      </c>
      <c r="B2470" s="183" t="s">
        <v>351</v>
      </c>
      <c r="C2470" s="183" t="s">
        <v>4786</v>
      </c>
      <c r="D2470" s="183">
        <v>11</v>
      </c>
      <c r="E2470" s="104"/>
      <c r="F2470" s="104"/>
      <c r="G2470" s="89">
        <v>43374</v>
      </c>
      <c r="H2470" s="80"/>
      <c r="I2470" s="80"/>
      <c r="J2470" s="129" t="s">
        <v>4902</v>
      </c>
    </row>
    <row r="2471" spans="1:10" hidden="1">
      <c r="A2471" s="183" t="s">
        <v>2762</v>
      </c>
      <c r="B2471" s="183" t="s">
        <v>354</v>
      </c>
      <c r="C2471" s="183" t="s">
        <v>4787</v>
      </c>
      <c r="D2471" s="183">
        <v>11</v>
      </c>
      <c r="E2471" s="104"/>
      <c r="F2471" s="104"/>
      <c r="G2471" s="89">
        <v>43374</v>
      </c>
      <c r="H2471" s="80"/>
      <c r="I2471" s="80"/>
      <c r="J2471" s="129" t="s">
        <v>4901</v>
      </c>
    </row>
    <row r="2472" spans="1:10" hidden="1">
      <c r="A2472" s="183" t="s">
        <v>2763</v>
      </c>
      <c r="B2472" s="183" t="s">
        <v>4298</v>
      </c>
      <c r="C2472" s="183" t="s">
        <v>4787</v>
      </c>
      <c r="D2472" s="183">
        <v>11</v>
      </c>
      <c r="E2472" s="104"/>
      <c r="F2472" s="104"/>
      <c r="G2472" s="89">
        <v>43374</v>
      </c>
      <c r="H2472" s="80"/>
      <c r="I2472" s="80"/>
      <c r="J2472" s="129" t="s">
        <v>4901</v>
      </c>
    </row>
    <row r="2473" spans="1:10" hidden="1">
      <c r="A2473" s="183" t="s">
        <v>2764</v>
      </c>
      <c r="B2473" s="183" t="s">
        <v>4276</v>
      </c>
      <c r="C2473" s="183" t="s">
        <v>4787</v>
      </c>
      <c r="D2473" s="183">
        <v>11</v>
      </c>
      <c r="E2473" s="104"/>
      <c r="F2473" s="104"/>
      <c r="G2473" s="89">
        <v>43374</v>
      </c>
      <c r="H2473" s="80"/>
      <c r="I2473" s="80"/>
      <c r="J2473" s="129" t="s">
        <v>4901</v>
      </c>
    </row>
    <row r="2474" spans="1:10" hidden="1">
      <c r="A2474" s="183" t="s">
        <v>2765</v>
      </c>
      <c r="B2474" s="183" t="s">
        <v>356</v>
      </c>
      <c r="C2474" s="183" t="s">
        <v>4789</v>
      </c>
      <c r="D2474" s="183">
        <v>11</v>
      </c>
      <c r="E2474" s="104"/>
      <c r="F2474" s="104"/>
      <c r="G2474" s="89">
        <v>43374</v>
      </c>
      <c r="H2474" s="80"/>
      <c r="I2474" s="80"/>
      <c r="J2474" s="129" t="s">
        <v>4888</v>
      </c>
    </row>
    <row r="2475" spans="1:10" hidden="1">
      <c r="A2475" s="183" t="s">
        <v>2766</v>
      </c>
      <c r="B2475" s="183" t="s">
        <v>4305</v>
      </c>
      <c r="C2475" s="183" t="s">
        <v>4786</v>
      </c>
      <c r="D2475" s="183">
        <v>11</v>
      </c>
      <c r="E2475" s="104"/>
      <c r="F2475" s="104"/>
      <c r="G2475" s="89">
        <v>43374</v>
      </c>
      <c r="H2475" s="80"/>
      <c r="I2475" s="80"/>
      <c r="J2475" s="129" t="s">
        <v>4902</v>
      </c>
    </row>
    <row r="2476" spans="1:10" hidden="1">
      <c r="A2476" s="183" t="s">
        <v>2767</v>
      </c>
      <c r="B2476" s="183" t="s">
        <v>4305</v>
      </c>
      <c r="C2476" s="183" t="s">
        <v>4786</v>
      </c>
      <c r="D2476" s="183">
        <v>11</v>
      </c>
      <c r="E2476" s="104"/>
      <c r="F2476" s="104"/>
      <c r="G2476" s="89">
        <v>43374</v>
      </c>
      <c r="H2476" s="80"/>
      <c r="I2476" s="80"/>
      <c r="J2476" s="129" t="s">
        <v>4902</v>
      </c>
    </row>
    <row r="2477" spans="1:10" hidden="1">
      <c r="A2477" s="183" t="s">
        <v>2768</v>
      </c>
      <c r="B2477" s="183" t="s">
        <v>360</v>
      </c>
      <c r="C2477" s="183" t="s">
        <v>4786</v>
      </c>
      <c r="D2477" s="183">
        <v>11</v>
      </c>
      <c r="E2477" s="104"/>
      <c r="F2477" s="104"/>
      <c r="G2477" s="89">
        <v>43374</v>
      </c>
      <c r="H2477" s="80"/>
      <c r="I2477" s="80"/>
      <c r="J2477" s="129" t="s">
        <v>4902</v>
      </c>
    </row>
    <row r="2478" spans="1:10" hidden="1">
      <c r="A2478" s="183" t="s">
        <v>2769</v>
      </c>
      <c r="B2478" s="183" t="s">
        <v>361</v>
      </c>
      <c r="C2478" s="183" t="s">
        <v>4786</v>
      </c>
      <c r="D2478" s="183">
        <v>11</v>
      </c>
      <c r="E2478" s="104"/>
      <c r="F2478" s="104"/>
      <c r="G2478" s="89">
        <v>43374</v>
      </c>
      <c r="H2478" s="80"/>
      <c r="I2478" s="80"/>
      <c r="J2478" s="129" t="s">
        <v>4902</v>
      </c>
    </row>
    <row r="2479" spans="1:10" hidden="1">
      <c r="A2479" s="183" t="s">
        <v>2770</v>
      </c>
      <c r="B2479" s="183" t="s">
        <v>4278</v>
      </c>
      <c r="C2479" s="183" t="s">
        <v>4786</v>
      </c>
      <c r="D2479" s="183">
        <v>11</v>
      </c>
      <c r="E2479" s="104"/>
      <c r="F2479" s="104"/>
      <c r="G2479" s="89">
        <v>43374</v>
      </c>
      <c r="H2479" s="80"/>
      <c r="I2479" s="80"/>
      <c r="J2479" s="129" t="s">
        <v>4902</v>
      </c>
    </row>
    <row r="2480" spans="1:10" hidden="1">
      <c r="A2480" s="183" t="s">
        <v>2771</v>
      </c>
      <c r="B2480" s="183" t="s">
        <v>351</v>
      </c>
      <c r="C2480" s="183" t="s">
        <v>4786</v>
      </c>
      <c r="D2480" s="183">
        <v>11</v>
      </c>
      <c r="E2480" s="104"/>
      <c r="F2480" s="104"/>
      <c r="G2480" s="89">
        <v>43374</v>
      </c>
      <c r="H2480" s="80"/>
      <c r="I2480" s="80"/>
      <c r="J2480" s="129" t="s">
        <v>4902</v>
      </c>
    </row>
    <row r="2481" spans="1:10" hidden="1">
      <c r="A2481" s="183" t="s">
        <v>2772</v>
      </c>
      <c r="B2481" s="183" t="s">
        <v>351</v>
      </c>
      <c r="C2481" s="183" t="s">
        <v>4786</v>
      </c>
      <c r="D2481" s="183">
        <v>11</v>
      </c>
      <c r="E2481" s="104"/>
      <c r="F2481" s="104"/>
      <c r="G2481" s="89">
        <v>43374</v>
      </c>
      <c r="H2481" s="80"/>
      <c r="I2481" s="80"/>
      <c r="J2481" s="129" t="s">
        <v>4902</v>
      </c>
    </row>
    <row r="2482" spans="1:10" hidden="1">
      <c r="A2482" s="183" t="s">
        <v>2773</v>
      </c>
      <c r="B2482" s="183" t="s">
        <v>351</v>
      </c>
      <c r="C2482" s="183" t="s">
        <v>4786</v>
      </c>
      <c r="D2482" s="183">
        <v>11</v>
      </c>
      <c r="E2482" s="104"/>
      <c r="F2482" s="104"/>
      <c r="G2482" s="89">
        <v>43374</v>
      </c>
      <c r="H2482" s="80"/>
      <c r="I2482" s="80"/>
      <c r="J2482" s="129" t="s">
        <v>4902</v>
      </c>
    </row>
    <row r="2483" spans="1:10" hidden="1">
      <c r="A2483" s="183" t="s">
        <v>2774</v>
      </c>
      <c r="B2483" s="183" t="s">
        <v>351</v>
      </c>
      <c r="C2483" s="183" t="s">
        <v>4786</v>
      </c>
      <c r="D2483" s="183">
        <v>11</v>
      </c>
      <c r="E2483" s="104"/>
      <c r="F2483" s="104"/>
      <c r="G2483" s="89">
        <v>43374</v>
      </c>
      <c r="H2483" s="80"/>
      <c r="I2483" s="80"/>
      <c r="J2483" s="129" t="s">
        <v>4902</v>
      </c>
    </row>
    <row r="2484" spans="1:10" hidden="1">
      <c r="A2484" s="183" t="s">
        <v>2775</v>
      </c>
      <c r="B2484" s="183" t="s">
        <v>351</v>
      </c>
      <c r="C2484" s="183" t="s">
        <v>4786</v>
      </c>
      <c r="D2484" s="183">
        <v>11</v>
      </c>
      <c r="E2484" s="104"/>
      <c r="F2484" s="104"/>
      <c r="G2484" s="89">
        <v>43374</v>
      </c>
      <c r="H2484" s="80"/>
      <c r="I2484" s="80"/>
      <c r="J2484" s="129" t="s">
        <v>4902</v>
      </c>
    </row>
    <row r="2485" spans="1:10" hidden="1">
      <c r="A2485" s="183" t="s">
        <v>2776</v>
      </c>
      <c r="B2485" s="183" t="s">
        <v>363</v>
      </c>
      <c r="C2485" s="183" t="s">
        <v>4787</v>
      </c>
      <c r="D2485" s="183">
        <v>11</v>
      </c>
      <c r="E2485" s="104"/>
      <c r="F2485" s="104"/>
      <c r="G2485" s="89">
        <v>43374</v>
      </c>
      <c r="H2485" s="80"/>
      <c r="I2485" s="80"/>
      <c r="J2485" s="129" t="s">
        <v>4901</v>
      </c>
    </row>
    <row r="2486" spans="1:10" hidden="1">
      <c r="A2486" s="183" t="s">
        <v>2777</v>
      </c>
      <c r="B2486" s="183" t="s">
        <v>4310</v>
      </c>
      <c r="C2486" s="183" t="s">
        <v>4787</v>
      </c>
      <c r="D2486" s="183">
        <v>11</v>
      </c>
      <c r="E2486" s="104"/>
      <c r="F2486" s="104"/>
      <c r="G2486" s="89">
        <v>43374</v>
      </c>
      <c r="H2486" s="80"/>
      <c r="I2486" s="80"/>
      <c r="J2486" s="129" t="s">
        <v>4901</v>
      </c>
    </row>
    <row r="2487" spans="1:10" hidden="1">
      <c r="A2487" s="183" t="s">
        <v>2778</v>
      </c>
      <c r="B2487" s="183" t="s">
        <v>351</v>
      </c>
      <c r="C2487" s="183" t="s">
        <v>4786</v>
      </c>
      <c r="D2487" s="183">
        <v>11</v>
      </c>
      <c r="E2487" s="104"/>
      <c r="F2487" s="104"/>
      <c r="G2487" s="89">
        <v>43374</v>
      </c>
      <c r="H2487" s="80"/>
      <c r="I2487" s="80"/>
      <c r="J2487" s="129" t="s">
        <v>4902</v>
      </c>
    </row>
    <row r="2488" spans="1:10" hidden="1">
      <c r="A2488" s="183" t="s">
        <v>2779</v>
      </c>
      <c r="B2488" s="183" t="s">
        <v>351</v>
      </c>
      <c r="C2488" s="183" t="s">
        <v>4786</v>
      </c>
      <c r="D2488" s="183">
        <v>11</v>
      </c>
      <c r="E2488" s="104"/>
      <c r="F2488" s="104"/>
      <c r="G2488" s="89">
        <v>43374</v>
      </c>
      <c r="H2488" s="80"/>
      <c r="I2488" s="80"/>
      <c r="J2488" s="129" t="s">
        <v>4902</v>
      </c>
    </row>
    <row r="2489" spans="1:10" hidden="1">
      <c r="A2489" s="183" t="s">
        <v>2780</v>
      </c>
      <c r="B2489" s="183" t="s">
        <v>351</v>
      </c>
      <c r="C2489" s="183" t="s">
        <v>4786</v>
      </c>
      <c r="D2489" s="183">
        <v>11</v>
      </c>
      <c r="E2489" s="104"/>
      <c r="F2489" s="104"/>
      <c r="G2489" s="89">
        <v>43374</v>
      </c>
      <c r="H2489" s="80"/>
      <c r="I2489" s="80"/>
      <c r="J2489" s="129" t="s">
        <v>4902</v>
      </c>
    </row>
    <row r="2490" spans="1:10" hidden="1">
      <c r="A2490" s="183" t="s">
        <v>2781</v>
      </c>
      <c r="B2490" s="183" t="s">
        <v>366</v>
      </c>
      <c r="C2490" s="183" t="s">
        <v>4789</v>
      </c>
      <c r="D2490" s="183">
        <v>11</v>
      </c>
      <c r="E2490" s="104"/>
      <c r="F2490" s="104"/>
      <c r="G2490" s="89">
        <v>43374</v>
      </c>
      <c r="H2490" s="80"/>
      <c r="I2490" s="80"/>
      <c r="J2490" s="129" t="s">
        <v>4888</v>
      </c>
    </row>
    <row r="2491" spans="1:10" hidden="1">
      <c r="A2491" s="183" t="s">
        <v>2782</v>
      </c>
      <c r="B2491" s="183" t="s">
        <v>4351</v>
      </c>
      <c r="C2491" s="183" t="s">
        <v>4789</v>
      </c>
      <c r="D2491" s="183">
        <v>11</v>
      </c>
      <c r="E2491" s="104"/>
      <c r="F2491" s="104"/>
      <c r="G2491" s="89">
        <v>43374</v>
      </c>
      <c r="H2491" s="80"/>
      <c r="I2491" s="80"/>
      <c r="J2491" s="129" t="s">
        <v>4888</v>
      </c>
    </row>
    <row r="2492" spans="1:10" hidden="1">
      <c r="A2492" s="183" t="s">
        <v>2783</v>
      </c>
      <c r="B2492" s="183" t="s">
        <v>351</v>
      </c>
      <c r="C2492" s="183" t="s">
        <v>4786</v>
      </c>
      <c r="D2492" s="183">
        <v>11</v>
      </c>
      <c r="E2492" s="104"/>
      <c r="F2492" s="104"/>
      <c r="G2492" s="89">
        <v>43374</v>
      </c>
      <c r="H2492" s="80"/>
      <c r="I2492" s="80"/>
      <c r="J2492" s="129" t="s">
        <v>4902</v>
      </c>
    </row>
    <row r="2493" spans="1:10" hidden="1">
      <c r="A2493" s="183" t="s">
        <v>2784</v>
      </c>
      <c r="B2493" s="183" t="s">
        <v>351</v>
      </c>
      <c r="C2493" s="183" t="s">
        <v>4786</v>
      </c>
      <c r="D2493" s="183">
        <v>11</v>
      </c>
      <c r="E2493" s="104"/>
      <c r="F2493" s="104"/>
      <c r="G2493" s="89">
        <v>43374</v>
      </c>
      <c r="H2493" s="80"/>
      <c r="I2493" s="80"/>
      <c r="J2493" s="129" t="s">
        <v>4902</v>
      </c>
    </row>
    <row r="2494" spans="1:10" hidden="1">
      <c r="A2494" s="183" t="s">
        <v>2785</v>
      </c>
      <c r="B2494" s="183" t="s">
        <v>351</v>
      </c>
      <c r="C2494" s="183" t="s">
        <v>4786</v>
      </c>
      <c r="D2494" s="183">
        <v>11</v>
      </c>
      <c r="E2494" s="104"/>
      <c r="F2494" s="104"/>
      <c r="G2494" s="89">
        <v>43374</v>
      </c>
      <c r="H2494" s="80"/>
      <c r="I2494" s="80"/>
      <c r="J2494" s="129" t="s">
        <v>4902</v>
      </c>
    </row>
    <row r="2495" spans="1:10" hidden="1">
      <c r="A2495" s="183" t="s">
        <v>2786</v>
      </c>
      <c r="B2495" s="183" t="s">
        <v>351</v>
      </c>
      <c r="C2495" s="183" t="s">
        <v>4786</v>
      </c>
      <c r="D2495" s="183">
        <v>11</v>
      </c>
      <c r="E2495" s="104"/>
      <c r="F2495" s="104"/>
      <c r="G2495" s="89">
        <v>43374</v>
      </c>
      <c r="H2495" s="80"/>
      <c r="I2495" s="80"/>
      <c r="J2495" s="129" t="s">
        <v>4902</v>
      </c>
    </row>
    <row r="2496" spans="1:10" hidden="1">
      <c r="A2496" s="183" t="s">
        <v>2787</v>
      </c>
      <c r="B2496" s="183" t="s">
        <v>351</v>
      </c>
      <c r="C2496" s="183" t="s">
        <v>4786</v>
      </c>
      <c r="D2496" s="183">
        <v>11</v>
      </c>
      <c r="E2496" s="104"/>
      <c r="F2496" s="104"/>
      <c r="G2496" s="89">
        <v>43374</v>
      </c>
      <c r="H2496" s="80"/>
      <c r="I2496" s="80"/>
      <c r="J2496" s="129" t="s">
        <v>4902</v>
      </c>
    </row>
    <row r="2497" spans="1:10" hidden="1">
      <c r="A2497" s="183" t="s">
        <v>2788</v>
      </c>
      <c r="B2497" s="183" t="s">
        <v>351</v>
      </c>
      <c r="C2497" s="183" t="s">
        <v>4786</v>
      </c>
      <c r="D2497" s="183">
        <v>11</v>
      </c>
      <c r="E2497" s="104"/>
      <c r="F2497" s="104"/>
      <c r="G2497" s="89">
        <v>43374</v>
      </c>
      <c r="H2497" s="80"/>
      <c r="I2497" s="80"/>
      <c r="J2497" s="129" t="s">
        <v>4902</v>
      </c>
    </row>
    <row r="2498" spans="1:10" hidden="1">
      <c r="A2498" s="183" t="s">
        <v>2789</v>
      </c>
      <c r="B2498" s="183" t="s">
        <v>351</v>
      </c>
      <c r="C2498" s="183" t="s">
        <v>4786</v>
      </c>
      <c r="D2498" s="183">
        <v>11</v>
      </c>
      <c r="E2498" s="104"/>
      <c r="F2498" s="104"/>
      <c r="G2498" s="89">
        <v>43374</v>
      </c>
      <c r="H2498" s="80"/>
      <c r="I2498" s="80"/>
      <c r="J2498" s="129" t="s">
        <v>4902</v>
      </c>
    </row>
    <row r="2499" spans="1:10" hidden="1">
      <c r="A2499" s="183" t="s">
        <v>2790</v>
      </c>
      <c r="B2499" s="183" t="s">
        <v>367</v>
      </c>
      <c r="C2499" s="183" t="s">
        <v>4787</v>
      </c>
      <c r="D2499" s="183">
        <v>11</v>
      </c>
      <c r="E2499" s="104"/>
      <c r="F2499" s="104"/>
      <c r="G2499" s="89">
        <v>43374</v>
      </c>
      <c r="H2499" s="80"/>
      <c r="I2499" s="80"/>
      <c r="J2499" s="129" t="s">
        <v>4901</v>
      </c>
    </row>
    <row r="2500" spans="1:10" hidden="1">
      <c r="A2500" s="183" t="s">
        <v>2791</v>
      </c>
      <c r="B2500" s="183" t="s">
        <v>367</v>
      </c>
      <c r="C2500" s="183" t="s">
        <v>4787</v>
      </c>
      <c r="D2500" s="183">
        <v>11</v>
      </c>
      <c r="E2500" s="104"/>
      <c r="F2500" s="104"/>
      <c r="G2500" s="89">
        <v>43374</v>
      </c>
      <c r="H2500" s="80"/>
      <c r="I2500" s="80"/>
      <c r="J2500" s="129" t="s">
        <v>4901</v>
      </c>
    </row>
    <row r="2501" spans="1:10" hidden="1">
      <c r="A2501" s="183" t="s">
        <v>2792</v>
      </c>
      <c r="B2501" s="183" t="s">
        <v>367</v>
      </c>
      <c r="C2501" s="183" t="s">
        <v>4787</v>
      </c>
      <c r="D2501" s="183">
        <v>11</v>
      </c>
      <c r="E2501" s="104"/>
      <c r="F2501" s="104"/>
      <c r="G2501" s="89">
        <v>43374</v>
      </c>
      <c r="H2501" s="80"/>
      <c r="I2501" s="80"/>
      <c r="J2501" s="129" t="s">
        <v>4901</v>
      </c>
    </row>
    <row r="2502" spans="1:10" hidden="1">
      <c r="A2502" s="183" t="s">
        <v>2793</v>
      </c>
      <c r="B2502" s="183" t="s">
        <v>367</v>
      </c>
      <c r="C2502" s="183" t="s">
        <v>4787</v>
      </c>
      <c r="D2502" s="183">
        <v>11</v>
      </c>
      <c r="E2502" s="104"/>
      <c r="F2502" s="104"/>
      <c r="G2502" s="89">
        <v>43374</v>
      </c>
      <c r="H2502" s="80"/>
      <c r="I2502" s="80"/>
      <c r="J2502" s="129" t="s">
        <v>4901</v>
      </c>
    </row>
    <row r="2503" spans="1:10" hidden="1">
      <c r="A2503" s="183" t="s">
        <v>2794</v>
      </c>
      <c r="B2503" s="183" t="s">
        <v>351</v>
      </c>
      <c r="C2503" s="183" t="s">
        <v>4786</v>
      </c>
      <c r="D2503" s="183">
        <v>11</v>
      </c>
      <c r="E2503" s="104"/>
      <c r="F2503" s="104"/>
      <c r="G2503" s="89">
        <v>43374</v>
      </c>
      <c r="H2503" s="80"/>
      <c r="I2503" s="80"/>
      <c r="J2503" s="129" t="s">
        <v>4902</v>
      </c>
    </row>
    <row r="2504" spans="1:10" hidden="1">
      <c r="A2504" s="183" t="s">
        <v>2795</v>
      </c>
      <c r="B2504" s="183" t="s">
        <v>351</v>
      </c>
      <c r="C2504" s="183" t="s">
        <v>4786</v>
      </c>
      <c r="D2504" s="183">
        <v>11</v>
      </c>
      <c r="E2504" s="104"/>
      <c r="F2504" s="104"/>
      <c r="G2504" s="89">
        <v>43374</v>
      </c>
      <c r="H2504" s="80"/>
      <c r="I2504" s="80"/>
      <c r="J2504" s="129" t="s">
        <v>4902</v>
      </c>
    </row>
    <row r="2505" spans="1:10" hidden="1">
      <c r="A2505" s="183" t="s">
        <v>2796</v>
      </c>
      <c r="B2505" s="183" t="s">
        <v>351</v>
      </c>
      <c r="C2505" s="183" t="s">
        <v>4786</v>
      </c>
      <c r="D2505" s="183">
        <v>11</v>
      </c>
      <c r="E2505" s="104"/>
      <c r="F2505" s="104"/>
      <c r="G2505" s="89">
        <v>43374</v>
      </c>
      <c r="H2505" s="80"/>
      <c r="I2505" s="80"/>
      <c r="J2505" s="129" t="s">
        <v>4902</v>
      </c>
    </row>
    <row r="2506" spans="1:10" hidden="1">
      <c r="A2506" s="183" t="s">
        <v>2797</v>
      </c>
      <c r="B2506" s="183" t="s">
        <v>368</v>
      </c>
      <c r="C2506" s="183" t="s">
        <v>4789</v>
      </c>
      <c r="D2506" s="183">
        <v>11</v>
      </c>
      <c r="E2506" s="104"/>
      <c r="F2506" s="104"/>
      <c r="G2506" s="89">
        <v>43374</v>
      </c>
      <c r="H2506" s="80"/>
      <c r="I2506" s="80"/>
      <c r="J2506" s="129" t="s">
        <v>4888</v>
      </c>
    </row>
    <row r="2507" spans="1:10" hidden="1">
      <c r="A2507" s="183" t="s">
        <v>2798</v>
      </c>
      <c r="B2507" s="183" t="s">
        <v>351</v>
      </c>
      <c r="C2507" s="183" t="s">
        <v>4788</v>
      </c>
      <c r="D2507" s="183">
        <v>11</v>
      </c>
      <c r="E2507" s="104"/>
      <c r="F2507" s="104"/>
      <c r="G2507" s="89">
        <v>43374</v>
      </c>
      <c r="H2507" s="80"/>
      <c r="I2507" s="80"/>
      <c r="J2507" s="129" t="s">
        <v>4900</v>
      </c>
    </row>
    <row r="2508" spans="1:10" hidden="1">
      <c r="A2508" s="183" t="s">
        <v>2799</v>
      </c>
      <c r="B2508" s="183" t="s">
        <v>368</v>
      </c>
      <c r="C2508" s="183" t="s">
        <v>4789</v>
      </c>
      <c r="D2508" s="183">
        <v>11</v>
      </c>
      <c r="E2508" s="104"/>
      <c r="F2508" s="104"/>
      <c r="G2508" s="89">
        <v>43374</v>
      </c>
      <c r="H2508" s="80"/>
      <c r="I2508" s="80"/>
      <c r="J2508" s="129" t="s">
        <v>4888</v>
      </c>
    </row>
    <row r="2509" spans="1:10" hidden="1">
      <c r="A2509" s="183" t="s">
        <v>2800</v>
      </c>
      <c r="B2509" s="183" t="s">
        <v>369</v>
      </c>
      <c r="C2509" s="183" t="s">
        <v>4789</v>
      </c>
      <c r="D2509" s="183">
        <v>11</v>
      </c>
      <c r="E2509" s="104"/>
      <c r="F2509" s="104"/>
      <c r="G2509" s="89">
        <v>43374</v>
      </c>
      <c r="H2509" s="80"/>
      <c r="I2509" s="80"/>
      <c r="J2509" s="129" t="s">
        <v>4888</v>
      </c>
    </row>
    <row r="2510" spans="1:10" hidden="1">
      <c r="A2510" s="183" t="s">
        <v>2801</v>
      </c>
      <c r="B2510" s="183" t="s">
        <v>369</v>
      </c>
      <c r="C2510" s="183" t="s">
        <v>4789</v>
      </c>
      <c r="D2510" s="183">
        <v>11</v>
      </c>
      <c r="E2510" s="104"/>
      <c r="F2510" s="104"/>
      <c r="G2510" s="89">
        <v>43374</v>
      </c>
      <c r="H2510" s="80"/>
      <c r="I2510" s="80"/>
      <c r="J2510" s="129" t="s">
        <v>4888</v>
      </c>
    </row>
    <row r="2511" spans="1:10" hidden="1">
      <c r="A2511" s="183" t="s">
        <v>2802</v>
      </c>
      <c r="B2511" s="183" t="s">
        <v>351</v>
      </c>
      <c r="C2511" s="183" t="s">
        <v>4789</v>
      </c>
      <c r="D2511" s="183">
        <v>11</v>
      </c>
      <c r="E2511" s="104"/>
      <c r="F2511" s="104"/>
      <c r="G2511" s="89">
        <v>43374</v>
      </c>
      <c r="H2511" s="80"/>
      <c r="I2511" s="80"/>
      <c r="J2511" s="129" t="s">
        <v>4888</v>
      </c>
    </row>
    <row r="2512" spans="1:10" hidden="1">
      <c r="A2512" s="183" t="s">
        <v>2803</v>
      </c>
      <c r="B2512" s="183" t="s">
        <v>351</v>
      </c>
      <c r="C2512" s="183" t="s">
        <v>4789</v>
      </c>
      <c r="D2512" s="183">
        <v>11</v>
      </c>
      <c r="E2512" s="104"/>
      <c r="F2512" s="104"/>
      <c r="G2512" s="89">
        <v>43374</v>
      </c>
      <c r="H2512" s="80"/>
      <c r="I2512" s="80"/>
      <c r="J2512" s="129" t="s">
        <v>4888</v>
      </c>
    </row>
    <row r="2513" spans="1:10" hidden="1">
      <c r="A2513" s="183" t="s">
        <v>2804</v>
      </c>
      <c r="B2513" s="183" t="s">
        <v>351</v>
      </c>
      <c r="C2513" s="183" t="s">
        <v>4789</v>
      </c>
      <c r="D2513" s="183">
        <v>11</v>
      </c>
      <c r="E2513" s="104"/>
      <c r="F2513" s="104"/>
      <c r="G2513" s="89">
        <v>43374</v>
      </c>
      <c r="H2513" s="80"/>
      <c r="I2513" s="80"/>
      <c r="J2513" s="129" t="s">
        <v>4888</v>
      </c>
    </row>
    <row r="2514" spans="1:10" hidden="1">
      <c r="A2514" s="183" t="s">
        <v>2805</v>
      </c>
      <c r="B2514" s="183" t="s">
        <v>4275</v>
      </c>
      <c r="C2514" s="183" t="s">
        <v>4787</v>
      </c>
      <c r="D2514" s="183">
        <v>11</v>
      </c>
      <c r="E2514" s="104"/>
      <c r="F2514" s="104"/>
      <c r="G2514" s="89">
        <v>43374</v>
      </c>
      <c r="H2514" s="80"/>
      <c r="I2514" s="80"/>
      <c r="J2514" s="129" t="s">
        <v>4901</v>
      </c>
    </row>
    <row r="2515" spans="1:10" hidden="1">
      <c r="A2515" s="183" t="s">
        <v>2806</v>
      </c>
      <c r="B2515" s="183" t="s">
        <v>351</v>
      </c>
      <c r="C2515" s="183" t="s">
        <v>4789</v>
      </c>
      <c r="D2515" s="183">
        <v>11</v>
      </c>
      <c r="E2515" s="104"/>
      <c r="F2515" s="104"/>
      <c r="G2515" s="89">
        <v>43374</v>
      </c>
      <c r="H2515" s="80"/>
      <c r="I2515" s="80"/>
      <c r="J2515" s="129" t="s">
        <v>4888</v>
      </c>
    </row>
    <row r="2516" spans="1:10" hidden="1">
      <c r="A2516" s="183" t="s">
        <v>2807</v>
      </c>
      <c r="B2516" s="183" t="s">
        <v>351</v>
      </c>
      <c r="C2516" s="183" t="s">
        <v>4786</v>
      </c>
      <c r="D2516" s="183">
        <v>11</v>
      </c>
      <c r="E2516" s="104"/>
      <c r="F2516" s="104"/>
      <c r="G2516" s="89">
        <v>43374</v>
      </c>
      <c r="H2516" s="80"/>
      <c r="I2516" s="80"/>
      <c r="J2516" s="129" t="s">
        <v>4902</v>
      </c>
    </row>
    <row r="2517" spans="1:10" hidden="1">
      <c r="A2517" s="183" t="s">
        <v>2808</v>
      </c>
      <c r="B2517" s="183" t="s">
        <v>351</v>
      </c>
      <c r="C2517" s="183" t="s">
        <v>4787</v>
      </c>
      <c r="D2517" s="183">
        <v>11</v>
      </c>
      <c r="E2517" s="104"/>
      <c r="F2517" s="104"/>
      <c r="G2517" s="89">
        <v>43374</v>
      </c>
      <c r="H2517" s="80"/>
      <c r="I2517" s="80"/>
      <c r="J2517" s="129" t="s">
        <v>4901</v>
      </c>
    </row>
    <row r="2518" spans="1:10" hidden="1">
      <c r="A2518" s="183" t="s">
        <v>2809</v>
      </c>
      <c r="B2518" s="183" t="s">
        <v>351</v>
      </c>
      <c r="C2518" s="183" t="s">
        <v>4788</v>
      </c>
      <c r="D2518" s="183">
        <v>11</v>
      </c>
      <c r="E2518" s="104"/>
      <c r="F2518" s="104"/>
      <c r="G2518" s="89">
        <v>43374</v>
      </c>
      <c r="H2518" s="80"/>
      <c r="I2518" s="80"/>
      <c r="J2518" s="129" t="s">
        <v>4900</v>
      </c>
    </row>
    <row r="2519" spans="1:10" hidden="1">
      <c r="A2519" s="183" t="s">
        <v>2810</v>
      </c>
      <c r="B2519" s="183" t="s">
        <v>351</v>
      </c>
      <c r="C2519" s="183" t="s">
        <v>4789</v>
      </c>
      <c r="D2519" s="183">
        <v>11</v>
      </c>
      <c r="E2519" s="104"/>
      <c r="F2519" s="104"/>
      <c r="G2519" s="89">
        <v>43374</v>
      </c>
      <c r="H2519" s="80"/>
      <c r="I2519" s="80"/>
      <c r="J2519" s="129" t="s">
        <v>4888</v>
      </c>
    </row>
    <row r="2520" spans="1:10" hidden="1">
      <c r="A2520" s="183" t="s">
        <v>2811</v>
      </c>
      <c r="B2520" s="183" t="s">
        <v>351</v>
      </c>
      <c r="C2520" s="183" t="s">
        <v>4789</v>
      </c>
      <c r="D2520" s="183">
        <v>11</v>
      </c>
      <c r="E2520" s="104"/>
      <c r="F2520" s="104"/>
      <c r="G2520" s="89">
        <v>43374</v>
      </c>
      <c r="H2520" s="80"/>
      <c r="I2520" s="80"/>
      <c r="J2520" s="129" t="s">
        <v>4888</v>
      </c>
    </row>
    <row r="2521" spans="1:10" hidden="1">
      <c r="A2521" s="183" t="s">
        <v>2812</v>
      </c>
      <c r="B2521" s="183" t="s">
        <v>351</v>
      </c>
      <c r="C2521" s="183" t="s">
        <v>4789</v>
      </c>
      <c r="D2521" s="183">
        <v>11</v>
      </c>
      <c r="E2521" s="104"/>
      <c r="F2521" s="104"/>
      <c r="G2521" s="89">
        <v>43374</v>
      </c>
      <c r="H2521" s="80"/>
      <c r="I2521" s="80"/>
      <c r="J2521" s="129" t="s">
        <v>4888</v>
      </c>
    </row>
    <row r="2522" spans="1:10" hidden="1">
      <c r="A2522" s="183" t="s">
        <v>2813</v>
      </c>
      <c r="B2522" s="183" t="s">
        <v>351</v>
      </c>
      <c r="C2522" s="183" t="s">
        <v>4788</v>
      </c>
      <c r="D2522" s="183">
        <v>11</v>
      </c>
      <c r="E2522" s="104"/>
      <c r="F2522" s="104"/>
      <c r="G2522" s="89">
        <v>43374</v>
      </c>
      <c r="H2522" s="80"/>
      <c r="I2522" s="80"/>
      <c r="J2522" s="129" t="s">
        <v>4900</v>
      </c>
    </row>
    <row r="2523" spans="1:10" hidden="1">
      <c r="A2523" s="183" t="s">
        <v>2814</v>
      </c>
      <c r="B2523" s="183" t="s">
        <v>351</v>
      </c>
      <c r="C2523" s="183" t="s">
        <v>4786</v>
      </c>
      <c r="D2523" s="183">
        <v>11</v>
      </c>
      <c r="E2523" s="104"/>
      <c r="F2523" s="104"/>
      <c r="G2523" s="89">
        <v>43374</v>
      </c>
      <c r="H2523" s="80"/>
      <c r="I2523" s="80"/>
      <c r="J2523" s="129" t="s">
        <v>4902</v>
      </c>
    </row>
    <row r="2524" spans="1:10" hidden="1">
      <c r="A2524" s="183" t="s">
        <v>2815</v>
      </c>
      <c r="B2524" s="183" t="s">
        <v>351</v>
      </c>
      <c r="C2524" s="183" t="s">
        <v>4788</v>
      </c>
      <c r="D2524" s="183">
        <v>11</v>
      </c>
      <c r="E2524" s="104"/>
      <c r="F2524" s="104"/>
      <c r="G2524" s="89">
        <v>43374</v>
      </c>
      <c r="H2524" s="80"/>
      <c r="I2524" s="80"/>
      <c r="J2524" s="129" t="s">
        <v>4900</v>
      </c>
    </row>
    <row r="2525" spans="1:10" hidden="1">
      <c r="A2525" s="183" t="s">
        <v>2816</v>
      </c>
      <c r="B2525" s="183" t="s">
        <v>351</v>
      </c>
      <c r="C2525" s="183" t="s">
        <v>4788</v>
      </c>
      <c r="D2525" s="183">
        <v>11</v>
      </c>
      <c r="E2525" s="104"/>
      <c r="F2525" s="104"/>
      <c r="G2525" s="89">
        <v>43374</v>
      </c>
      <c r="H2525" s="80"/>
      <c r="I2525" s="80"/>
      <c r="J2525" s="129" t="s">
        <v>4900</v>
      </c>
    </row>
    <row r="2526" spans="1:10" hidden="1">
      <c r="A2526" s="183" t="s">
        <v>2817</v>
      </c>
      <c r="B2526" s="183" t="s">
        <v>351</v>
      </c>
      <c r="C2526" s="183" t="s">
        <v>4788</v>
      </c>
      <c r="D2526" s="183">
        <v>11</v>
      </c>
      <c r="E2526" s="104"/>
      <c r="F2526" s="104"/>
      <c r="G2526" s="89">
        <v>43374</v>
      </c>
      <c r="H2526" s="80"/>
      <c r="I2526" s="80"/>
      <c r="J2526" s="129" t="s">
        <v>4900</v>
      </c>
    </row>
    <row r="2527" spans="1:10" hidden="1">
      <c r="A2527" s="183" t="s">
        <v>2818</v>
      </c>
      <c r="B2527" s="183" t="s">
        <v>351</v>
      </c>
      <c r="C2527" s="183" t="s">
        <v>4786</v>
      </c>
      <c r="D2527" s="183">
        <v>11</v>
      </c>
      <c r="E2527" s="104"/>
      <c r="F2527" s="104"/>
      <c r="G2527" s="89">
        <v>43374</v>
      </c>
      <c r="H2527" s="80"/>
      <c r="I2527" s="80"/>
      <c r="J2527" s="129" t="s">
        <v>4902</v>
      </c>
    </row>
    <row r="2528" spans="1:10" hidden="1">
      <c r="A2528" s="183" t="s">
        <v>2819</v>
      </c>
      <c r="B2528" s="183" t="s">
        <v>351</v>
      </c>
      <c r="C2528" s="183" t="s">
        <v>4789</v>
      </c>
      <c r="D2528" s="183">
        <v>11</v>
      </c>
      <c r="E2528" s="104"/>
      <c r="F2528" s="104"/>
      <c r="G2528" s="89">
        <v>43374</v>
      </c>
      <c r="H2528" s="80"/>
      <c r="I2528" s="80"/>
      <c r="J2528" s="129" t="s">
        <v>4888</v>
      </c>
    </row>
    <row r="2529" spans="1:10" hidden="1">
      <c r="A2529" s="183" t="s">
        <v>2820</v>
      </c>
      <c r="B2529" s="183" t="s">
        <v>351</v>
      </c>
      <c r="C2529" s="183" t="s">
        <v>4789</v>
      </c>
      <c r="D2529" s="183">
        <v>11</v>
      </c>
      <c r="E2529" s="104"/>
      <c r="F2529" s="104"/>
      <c r="G2529" s="89">
        <v>43374</v>
      </c>
      <c r="H2529" s="80"/>
      <c r="I2529" s="80"/>
      <c r="J2529" s="129" t="s">
        <v>4888</v>
      </c>
    </row>
    <row r="2530" spans="1:10" hidden="1">
      <c r="A2530" s="183" t="s">
        <v>2821</v>
      </c>
      <c r="B2530" s="183" t="s">
        <v>351</v>
      </c>
      <c r="C2530" s="183" t="s">
        <v>4789</v>
      </c>
      <c r="D2530" s="183">
        <v>11</v>
      </c>
      <c r="E2530" s="104"/>
      <c r="F2530" s="104"/>
      <c r="G2530" s="89">
        <v>43374</v>
      </c>
      <c r="H2530" s="80"/>
      <c r="I2530" s="80"/>
      <c r="J2530" s="129" t="s">
        <v>4888</v>
      </c>
    </row>
    <row r="2531" spans="1:10" hidden="1">
      <c r="A2531" s="183" t="s">
        <v>2822</v>
      </c>
      <c r="B2531" s="183" t="s">
        <v>351</v>
      </c>
      <c r="C2531" s="183" t="s">
        <v>4786</v>
      </c>
      <c r="D2531" s="183">
        <v>11</v>
      </c>
      <c r="E2531" s="104"/>
      <c r="F2531" s="104"/>
      <c r="G2531" s="89">
        <v>43374</v>
      </c>
      <c r="H2531" s="80"/>
      <c r="I2531" s="80"/>
      <c r="J2531" s="129" t="s">
        <v>4902</v>
      </c>
    </row>
    <row r="2532" spans="1:10" hidden="1">
      <c r="A2532" s="183" t="s">
        <v>2823</v>
      </c>
      <c r="B2532" s="183" t="s">
        <v>351</v>
      </c>
      <c r="C2532" s="183" t="s">
        <v>4786</v>
      </c>
      <c r="D2532" s="183">
        <v>11</v>
      </c>
      <c r="E2532" s="104"/>
      <c r="F2532" s="104"/>
      <c r="G2532" s="89">
        <v>43374</v>
      </c>
      <c r="H2532" s="80"/>
      <c r="I2532" s="80"/>
      <c r="J2532" s="129" t="s">
        <v>4902</v>
      </c>
    </row>
    <row r="2533" spans="1:10" hidden="1">
      <c r="A2533" s="183" t="s">
        <v>2824</v>
      </c>
      <c r="B2533" s="183" t="s">
        <v>351</v>
      </c>
      <c r="C2533" s="183" t="s">
        <v>4788</v>
      </c>
      <c r="D2533" s="183">
        <v>11</v>
      </c>
      <c r="E2533" s="104"/>
      <c r="F2533" s="104"/>
      <c r="G2533" s="89">
        <v>43374</v>
      </c>
      <c r="H2533" s="80"/>
      <c r="I2533" s="80"/>
      <c r="J2533" s="129" t="s">
        <v>4900</v>
      </c>
    </row>
    <row r="2534" spans="1:10" hidden="1">
      <c r="A2534" s="183" t="s">
        <v>2825</v>
      </c>
      <c r="B2534" s="183" t="s">
        <v>351</v>
      </c>
      <c r="C2534" s="183" t="s">
        <v>4788</v>
      </c>
      <c r="D2534" s="183">
        <v>11</v>
      </c>
      <c r="E2534" s="104"/>
      <c r="F2534" s="104"/>
      <c r="G2534" s="89">
        <v>43374</v>
      </c>
      <c r="H2534" s="80"/>
      <c r="I2534" s="80"/>
      <c r="J2534" s="129" t="s">
        <v>4900</v>
      </c>
    </row>
    <row r="2535" spans="1:10" hidden="1">
      <c r="A2535" s="183" t="s">
        <v>2826</v>
      </c>
      <c r="B2535" s="183" t="s">
        <v>351</v>
      </c>
      <c r="C2535" s="183" t="s">
        <v>4789</v>
      </c>
      <c r="D2535" s="183">
        <v>11</v>
      </c>
      <c r="E2535" s="104"/>
      <c r="F2535" s="104"/>
      <c r="G2535" s="89">
        <v>43374</v>
      </c>
      <c r="H2535" s="80"/>
      <c r="I2535" s="80"/>
      <c r="J2535" s="129" t="s">
        <v>4888</v>
      </c>
    </row>
    <row r="2536" spans="1:10" hidden="1">
      <c r="A2536" s="183" t="s">
        <v>2827</v>
      </c>
      <c r="B2536" s="183" t="s">
        <v>351</v>
      </c>
      <c r="C2536" s="183" t="s">
        <v>4787</v>
      </c>
      <c r="D2536" s="183">
        <v>11</v>
      </c>
      <c r="E2536" s="104"/>
      <c r="F2536" s="104"/>
      <c r="G2536" s="89">
        <v>43374</v>
      </c>
      <c r="H2536" s="80"/>
      <c r="I2536" s="80"/>
      <c r="J2536" s="129" t="s">
        <v>4901</v>
      </c>
    </row>
    <row r="2537" spans="1:10" hidden="1">
      <c r="A2537" s="183" t="s">
        <v>2828</v>
      </c>
      <c r="B2537" s="183" t="s">
        <v>351</v>
      </c>
      <c r="C2537" s="183" t="s">
        <v>4787</v>
      </c>
      <c r="D2537" s="183">
        <v>11</v>
      </c>
      <c r="E2537" s="104"/>
      <c r="F2537" s="104"/>
      <c r="G2537" s="89">
        <v>43374</v>
      </c>
      <c r="H2537" s="80"/>
      <c r="I2537" s="80"/>
      <c r="J2537" s="129" t="s">
        <v>4901</v>
      </c>
    </row>
    <row r="2538" spans="1:10" hidden="1">
      <c r="A2538" s="183" t="s">
        <v>2829</v>
      </c>
      <c r="B2538" s="183" t="s">
        <v>351</v>
      </c>
      <c r="C2538" s="183" t="s">
        <v>4786</v>
      </c>
      <c r="D2538" s="183">
        <v>11</v>
      </c>
      <c r="E2538" s="104"/>
      <c r="F2538" s="104"/>
      <c r="G2538" s="89">
        <v>43374</v>
      </c>
      <c r="H2538" s="80"/>
      <c r="I2538" s="80"/>
      <c r="J2538" s="129" t="s">
        <v>4902</v>
      </c>
    </row>
    <row r="2539" spans="1:10" hidden="1">
      <c r="A2539" s="183" t="s">
        <v>2830</v>
      </c>
      <c r="B2539" s="183" t="s">
        <v>351</v>
      </c>
      <c r="C2539" s="183" t="s">
        <v>4788</v>
      </c>
      <c r="D2539" s="183">
        <v>11</v>
      </c>
      <c r="E2539" s="104"/>
      <c r="F2539" s="104"/>
      <c r="G2539" s="89">
        <v>43374</v>
      </c>
      <c r="H2539" s="80"/>
      <c r="I2539" s="80"/>
      <c r="J2539" s="129" t="s">
        <v>4900</v>
      </c>
    </row>
    <row r="2540" spans="1:10" hidden="1">
      <c r="A2540" s="183" t="s">
        <v>2831</v>
      </c>
      <c r="B2540" s="183" t="s">
        <v>351</v>
      </c>
      <c r="C2540" s="183" t="s">
        <v>4789</v>
      </c>
      <c r="D2540" s="183">
        <v>11</v>
      </c>
      <c r="E2540" s="104"/>
      <c r="F2540" s="104"/>
      <c r="G2540" s="89">
        <v>43374</v>
      </c>
      <c r="H2540" s="80"/>
      <c r="I2540" s="80"/>
      <c r="J2540" s="129" t="s">
        <v>4888</v>
      </c>
    </row>
    <row r="2541" spans="1:10" hidden="1">
      <c r="A2541" s="183" t="s">
        <v>2832</v>
      </c>
      <c r="B2541" s="183" t="s">
        <v>351</v>
      </c>
      <c r="C2541" s="183" t="s">
        <v>4787</v>
      </c>
      <c r="D2541" s="183">
        <v>11</v>
      </c>
      <c r="E2541" s="104"/>
      <c r="F2541" s="104"/>
      <c r="G2541" s="89">
        <v>43374</v>
      </c>
      <c r="H2541" s="80"/>
      <c r="I2541" s="80"/>
      <c r="J2541" s="129" t="s">
        <v>4901</v>
      </c>
    </row>
    <row r="2542" spans="1:10" hidden="1">
      <c r="A2542" s="183" t="s">
        <v>2833</v>
      </c>
      <c r="B2542" s="183" t="s">
        <v>351</v>
      </c>
      <c r="C2542" s="183" t="s">
        <v>4788</v>
      </c>
      <c r="D2542" s="183">
        <v>11</v>
      </c>
      <c r="E2542" s="104"/>
      <c r="F2542" s="104"/>
      <c r="G2542" s="89">
        <v>43374</v>
      </c>
      <c r="H2542" s="80"/>
      <c r="I2542" s="80"/>
      <c r="J2542" s="129" t="s">
        <v>4900</v>
      </c>
    </row>
    <row r="2543" spans="1:10" hidden="1">
      <c r="A2543" s="183" t="s">
        <v>2834</v>
      </c>
      <c r="B2543" s="183" t="s">
        <v>351</v>
      </c>
      <c r="C2543" s="183" t="s">
        <v>4788</v>
      </c>
      <c r="D2543" s="183">
        <v>11</v>
      </c>
      <c r="E2543" s="104"/>
      <c r="F2543" s="104"/>
      <c r="G2543" s="89">
        <v>43374</v>
      </c>
      <c r="H2543" s="80"/>
      <c r="I2543" s="80"/>
      <c r="J2543" s="129" t="s">
        <v>4900</v>
      </c>
    </row>
    <row r="2544" spans="1:10" hidden="1">
      <c r="A2544" s="183" t="s">
        <v>2835</v>
      </c>
      <c r="B2544" s="183" t="s">
        <v>351</v>
      </c>
      <c r="C2544" s="183" t="s">
        <v>4788</v>
      </c>
      <c r="D2544" s="183">
        <v>11</v>
      </c>
      <c r="E2544" s="104"/>
      <c r="F2544" s="104"/>
      <c r="G2544" s="89">
        <v>43374</v>
      </c>
      <c r="H2544" s="80"/>
      <c r="I2544" s="80"/>
      <c r="J2544" s="129" t="s">
        <v>4900</v>
      </c>
    </row>
    <row r="2545" spans="1:10" hidden="1">
      <c r="A2545" s="183" t="s">
        <v>2836</v>
      </c>
      <c r="B2545" s="183" t="s">
        <v>351</v>
      </c>
      <c r="C2545" s="183" t="s">
        <v>4788</v>
      </c>
      <c r="D2545" s="183">
        <v>11</v>
      </c>
      <c r="E2545" s="104"/>
      <c r="F2545" s="104"/>
      <c r="G2545" s="89">
        <v>43374</v>
      </c>
      <c r="H2545" s="80"/>
      <c r="I2545" s="80"/>
      <c r="J2545" s="129" t="s">
        <v>4900</v>
      </c>
    </row>
    <row r="2546" spans="1:10" hidden="1">
      <c r="A2546" s="183" t="s">
        <v>2837</v>
      </c>
      <c r="B2546" s="183" t="s">
        <v>351</v>
      </c>
      <c r="C2546" s="183" t="s">
        <v>4788</v>
      </c>
      <c r="D2546" s="183">
        <v>11</v>
      </c>
      <c r="E2546" s="104"/>
      <c r="F2546" s="104"/>
      <c r="G2546" s="89">
        <v>43374</v>
      </c>
      <c r="H2546" s="80"/>
      <c r="I2546" s="80"/>
      <c r="J2546" s="129" t="s">
        <v>4900</v>
      </c>
    </row>
    <row r="2547" spans="1:10" hidden="1">
      <c r="A2547" s="183" t="s">
        <v>2838</v>
      </c>
      <c r="B2547" s="183" t="s">
        <v>351</v>
      </c>
      <c r="C2547" s="183" t="s">
        <v>4787</v>
      </c>
      <c r="D2547" s="183">
        <v>11</v>
      </c>
      <c r="E2547" s="104"/>
      <c r="F2547" s="104"/>
      <c r="G2547" s="89">
        <v>43374</v>
      </c>
      <c r="H2547" s="80"/>
      <c r="I2547" s="80"/>
      <c r="J2547" s="129" t="s">
        <v>4901</v>
      </c>
    </row>
    <row r="2548" spans="1:10" hidden="1">
      <c r="A2548" s="183" t="s">
        <v>2839</v>
      </c>
      <c r="B2548" s="183" t="s">
        <v>351</v>
      </c>
      <c r="C2548" s="183" t="s">
        <v>4789</v>
      </c>
      <c r="D2548" s="183">
        <v>11</v>
      </c>
      <c r="E2548" s="104"/>
      <c r="F2548" s="104"/>
      <c r="G2548" s="89">
        <v>43374</v>
      </c>
      <c r="H2548" s="80"/>
      <c r="I2548" s="80"/>
      <c r="J2548" s="129" t="s">
        <v>4888</v>
      </c>
    </row>
    <row r="2549" spans="1:10" hidden="1">
      <c r="A2549" s="183" t="s">
        <v>2840</v>
      </c>
      <c r="B2549" s="183" t="s">
        <v>351</v>
      </c>
      <c r="C2549" s="183" t="s">
        <v>4789</v>
      </c>
      <c r="D2549" s="183">
        <v>11</v>
      </c>
      <c r="E2549" s="104"/>
      <c r="F2549" s="104"/>
      <c r="G2549" s="89">
        <v>43374</v>
      </c>
      <c r="H2549" s="80"/>
      <c r="I2549" s="80"/>
      <c r="J2549" s="129" t="s">
        <v>4888</v>
      </c>
    </row>
    <row r="2550" spans="1:10" hidden="1">
      <c r="A2550" s="183" t="s">
        <v>2841</v>
      </c>
      <c r="B2550" s="183" t="s">
        <v>351</v>
      </c>
      <c r="C2550" s="183" t="s">
        <v>4789</v>
      </c>
      <c r="D2550" s="183">
        <v>11</v>
      </c>
      <c r="E2550" s="104"/>
      <c r="F2550" s="104"/>
      <c r="G2550" s="89">
        <v>43374</v>
      </c>
      <c r="H2550" s="80"/>
      <c r="I2550" s="80"/>
      <c r="J2550" s="129" t="s">
        <v>4888</v>
      </c>
    </row>
    <row r="2551" spans="1:10" hidden="1">
      <c r="A2551" s="183" t="s">
        <v>2842</v>
      </c>
      <c r="B2551" s="183" t="s">
        <v>351</v>
      </c>
      <c r="C2551" s="183" t="s">
        <v>4789</v>
      </c>
      <c r="D2551" s="183">
        <v>11</v>
      </c>
      <c r="E2551" s="104"/>
      <c r="F2551" s="104"/>
      <c r="G2551" s="89">
        <v>43374</v>
      </c>
      <c r="H2551" s="80"/>
      <c r="I2551" s="80"/>
      <c r="J2551" s="129" t="s">
        <v>4888</v>
      </c>
    </row>
    <row r="2552" spans="1:10" hidden="1">
      <c r="A2552" s="183" t="s">
        <v>2843</v>
      </c>
      <c r="B2552" s="183" t="s">
        <v>351</v>
      </c>
      <c r="C2552" s="183" t="s">
        <v>4786</v>
      </c>
      <c r="D2552" s="183">
        <v>11</v>
      </c>
      <c r="E2552" s="104"/>
      <c r="F2552" s="104"/>
      <c r="G2552" s="89">
        <v>43374</v>
      </c>
      <c r="H2552" s="80"/>
      <c r="I2552" s="80"/>
      <c r="J2552" s="129" t="s">
        <v>4902</v>
      </c>
    </row>
    <row r="2553" spans="1:10" hidden="1">
      <c r="A2553" s="183" t="s">
        <v>2844</v>
      </c>
      <c r="B2553" s="183" t="s">
        <v>351</v>
      </c>
      <c r="C2553" s="183" t="s">
        <v>4788</v>
      </c>
      <c r="D2553" s="183">
        <v>11</v>
      </c>
      <c r="E2553" s="104"/>
      <c r="F2553" s="104"/>
      <c r="G2553" s="89">
        <v>43374</v>
      </c>
      <c r="H2553" s="80"/>
      <c r="I2553" s="80"/>
      <c r="J2553" s="129" t="s">
        <v>4900</v>
      </c>
    </row>
    <row r="2554" spans="1:10" hidden="1">
      <c r="A2554" s="183" t="s">
        <v>2845</v>
      </c>
      <c r="B2554" s="183" t="s">
        <v>351</v>
      </c>
      <c r="C2554" s="183" t="s">
        <v>4786</v>
      </c>
      <c r="D2554" s="183">
        <v>11</v>
      </c>
      <c r="E2554" s="104"/>
      <c r="F2554" s="104"/>
      <c r="G2554" s="89">
        <v>43374</v>
      </c>
      <c r="H2554" s="80"/>
      <c r="I2554" s="80"/>
      <c r="J2554" s="129" t="s">
        <v>4902</v>
      </c>
    </row>
    <row r="2555" spans="1:10" hidden="1">
      <c r="A2555" s="183" t="s">
        <v>2846</v>
      </c>
      <c r="B2555" s="183" t="s">
        <v>351</v>
      </c>
      <c r="C2555" s="183" t="s">
        <v>4788</v>
      </c>
      <c r="D2555" s="183">
        <v>11</v>
      </c>
      <c r="E2555" s="104"/>
      <c r="F2555" s="104"/>
      <c r="G2555" s="89">
        <v>43374</v>
      </c>
      <c r="H2555" s="80"/>
      <c r="I2555" s="80"/>
      <c r="J2555" s="129" t="s">
        <v>4900</v>
      </c>
    </row>
    <row r="2556" spans="1:10" hidden="1">
      <c r="A2556" s="183" t="s">
        <v>2847</v>
      </c>
      <c r="B2556" s="183" t="s">
        <v>351</v>
      </c>
      <c r="C2556" s="183" t="s">
        <v>4786</v>
      </c>
      <c r="D2556" s="183">
        <v>11</v>
      </c>
      <c r="E2556" s="104"/>
      <c r="F2556" s="104"/>
      <c r="G2556" s="89">
        <v>43374</v>
      </c>
      <c r="H2556" s="80"/>
      <c r="I2556" s="80"/>
      <c r="J2556" s="129" t="s">
        <v>4902</v>
      </c>
    </row>
    <row r="2557" spans="1:10" hidden="1">
      <c r="A2557" s="183" t="s">
        <v>2848</v>
      </c>
      <c r="B2557" s="183" t="s">
        <v>351</v>
      </c>
      <c r="C2557" s="183" t="s">
        <v>4786</v>
      </c>
      <c r="D2557" s="183">
        <v>11</v>
      </c>
      <c r="E2557" s="104"/>
      <c r="F2557" s="104"/>
      <c r="G2557" s="89">
        <v>43374</v>
      </c>
      <c r="H2557" s="80"/>
      <c r="I2557" s="80"/>
      <c r="J2557" s="129" t="s">
        <v>4902</v>
      </c>
    </row>
    <row r="2558" spans="1:10" hidden="1">
      <c r="A2558" s="183" t="s">
        <v>2849</v>
      </c>
      <c r="B2558" s="183" t="s">
        <v>351</v>
      </c>
      <c r="C2558" s="183" t="s">
        <v>4789</v>
      </c>
      <c r="D2558" s="183">
        <v>11</v>
      </c>
      <c r="E2558" s="104"/>
      <c r="F2558" s="104"/>
      <c r="G2558" s="89">
        <v>43374</v>
      </c>
      <c r="H2558" s="80"/>
      <c r="I2558" s="80"/>
      <c r="J2558" s="129" t="s">
        <v>4888</v>
      </c>
    </row>
    <row r="2559" spans="1:10" hidden="1">
      <c r="A2559" s="183" t="s">
        <v>2850</v>
      </c>
      <c r="B2559" s="183" t="s">
        <v>351</v>
      </c>
      <c r="C2559" s="183" t="s">
        <v>4789</v>
      </c>
      <c r="D2559" s="183">
        <v>11</v>
      </c>
      <c r="E2559" s="104"/>
      <c r="F2559" s="104"/>
      <c r="G2559" s="89">
        <v>43374</v>
      </c>
      <c r="H2559" s="80"/>
      <c r="I2559" s="80"/>
      <c r="J2559" s="129" t="s">
        <v>4888</v>
      </c>
    </row>
    <row r="2560" spans="1:10" hidden="1">
      <c r="A2560" s="183" t="s">
        <v>2851</v>
      </c>
      <c r="B2560" s="183" t="s">
        <v>351</v>
      </c>
      <c r="C2560" s="183" t="s">
        <v>4788</v>
      </c>
      <c r="D2560" s="183">
        <v>11</v>
      </c>
      <c r="E2560" s="104"/>
      <c r="F2560" s="104"/>
      <c r="G2560" s="89">
        <v>43374</v>
      </c>
      <c r="H2560" s="80"/>
      <c r="I2560" s="80"/>
      <c r="J2560" s="129" t="s">
        <v>4900</v>
      </c>
    </row>
    <row r="2561" spans="1:10" hidden="1">
      <c r="A2561" s="183" t="s">
        <v>2852</v>
      </c>
      <c r="B2561" s="183" t="s">
        <v>351</v>
      </c>
      <c r="C2561" s="183" t="s">
        <v>4789</v>
      </c>
      <c r="D2561" s="183">
        <v>11</v>
      </c>
      <c r="E2561" s="104"/>
      <c r="F2561" s="104"/>
      <c r="G2561" s="89">
        <v>43374</v>
      </c>
      <c r="H2561" s="80"/>
      <c r="I2561" s="80"/>
      <c r="J2561" s="129" t="s">
        <v>4888</v>
      </c>
    </row>
    <row r="2562" spans="1:10" hidden="1">
      <c r="A2562" s="183" t="s">
        <v>2853</v>
      </c>
      <c r="B2562" s="183" t="s">
        <v>351</v>
      </c>
      <c r="C2562" s="183" t="s">
        <v>4789</v>
      </c>
      <c r="D2562" s="183">
        <v>11</v>
      </c>
      <c r="E2562" s="104"/>
      <c r="F2562" s="104"/>
      <c r="G2562" s="89">
        <v>43374</v>
      </c>
      <c r="H2562" s="80"/>
      <c r="I2562" s="80"/>
      <c r="J2562" s="129" t="s">
        <v>4888</v>
      </c>
    </row>
    <row r="2563" spans="1:10" hidden="1">
      <c r="A2563" s="183" t="s">
        <v>2854</v>
      </c>
      <c r="B2563" s="183" t="s">
        <v>351</v>
      </c>
      <c r="C2563" s="183" t="s">
        <v>4788</v>
      </c>
      <c r="D2563" s="183">
        <v>11</v>
      </c>
      <c r="E2563" s="104"/>
      <c r="F2563" s="104"/>
      <c r="G2563" s="89">
        <v>43374</v>
      </c>
      <c r="H2563" s="80"/>
      <c r="I2563" s="80"/>
      <c r="J2563" s="129" t="s">
        <v>4900</v>
      </c>
    </row>
    <row r="2564" spans="1:10" hidden="1">
      <c r="A2564" s="183" t="s">
        <v>2855</v>
      </c>
      <c r="B2564" s="183" t="s">
        <v>351</v>
      </c>
      <c r="C2564" s="183" t="s">
        <v>4788</v>
      </c>
      <c r="D2564" s="183">
        <v>11</v>
      </c>
      <c r="E2564" s="104"/>
      <c r="F2564" s="104"/>
      <c r="G2564" s="89">
        <v>43374</v>
      </c>
      <c r="H2564" s="80"/>
      <c r="I2564" s="80"/>
      <c r="J2564" s="129" t="s">
        <v>4900</v>
      </c>
    </row>
    <row r="2565" spans="1:10" hidden="1">
      <c r="A2565" s="183" t="s">
        <v>2856</v>
      </c>
      <c r="B2565" s="183" t="s">
        <v>351</v>
      </c>
      <c r="C2565" s="183" t="s">
        <v>4789</v>
      </c>
      <c r="D2565" s="183">
        <v>11</v>
      </c>
      <c r="E2565" s="104"/>
      <c r="F2565" s="104"/>
      <c r="G2565" s="89">
        <v>43374</v>
      </c>
      <c r="H2565" s="80"/>
      <c r="I2565" s="80"/>
      <c r="J2565" s="129" t="s">
        <v>4888</v>
      </c>
    </row>
    <row r="2566" spans="1:10" hidden="1">
      <c r="A2566" s="183" t="s">
        <v>2857</v>
      </c>
      <c r="B2566" s="183" t="s">
        <v>351</v>
      </c>
      <c r="C2566" s="183" t="s">
        <v>4787</v>
      </c>
      <c r="D2566" s="183">
        <v>11</v>
      </c>
      <c r="E2566" s="104"/>
      <c r="F2566" s="104"/>
      <c r="G2566" s="89">
        <v>43374</v>
      </c>
      <c r="H2566" s="80"/>
      <c r="I2566" s="80"/>
      <c r="J2566" s="129" t="s">
        <v>4901</v>
      </c>
    </row>
    <row r="2567" spans="1:10" hidden="1">
      <c r="A2567" s="183" t="s">
        <v>2858</v>
      </c>
      <c r="B2567" s="183" t="s">
        <v>351</v>
      </c>
      <c r="C2567" s="183" t="s">
        <v>4789</v>
      </c>
      <c r="D2567" s="183">
        <v>11</v>
      </c>
      <c r="E2567" s="104"/>
      <c r="F2567" s="104"/>
      <c r="G2567" s="89">
        <v>43374</v>
      </c>
      <c r="H2567" s="80"/>
      <c r="I2567" s="80"/>
      <c r="J2567" s="129" t="s">
        <v>4888</v>
      </c>
    </row>
    <row r="2568" spans="1:10" hidden="1">
      <c r="A2568" s="183" t="s">
        <v>2859</v>
      </c>
      <c r="B2568" s="183" t="s">
        <v>351</v>
      </c>
      <c r="C2568" s="183" t="s">
        <v>4789</v>
      </c>
      <c r="D2568" s="183">
        <v>11</v>
      </c>
      <c r="E2568" s="104"/>
      <c r="F2568" s="104"/>
      <c r="G2568" s="89">
        <v>43374</v>
      </c>
      <c r="H2568" s="80"/>
      <c r="I2568" s="80"/>
      <c r="J2568" s="129" t="s">
        <v>4888</v>
      </c>
    </row>
    <row r="2569" spans="1:10" hidden="1">
      <c r="A2569" s="183" t="s">
        <v>2860</v>
      </c>
      <c r="B2569" s="183" t="s">
        <v>351</v>
      </c>
      <c r="C2569" s="183" t="s">
        <v>4788</v>
      </c>
      <c r="D2569" s="183">
        <v>11</v>
      </c>
      <c r="E2569" s="104"/>
      <c r="F2569" s="104"/>
      <c r="G2569" s="89">
        <v>43374</v>
      </c>
      <c r="H2569" s="80"/>
      <c r="I2569" s="80"/>
      <c r="J2569" s="129" t="s">
        <v>4900</v>
      </c>
    </row>
    <row r="2570" spans="1:10" hidden="1">
      <c r="A2570" s="183" t="s">
        <v>2861</v>
      </c>
      <c r="B2570" s="183" t="s">
        <v>351</v>
      </c>
      <c r="C2570" s="183" t="s">
        <v>4788</v>
      </c>
      <c r="D2570" s="183">
        <v>11</v>
      </c>
      <c r="E2570" s="104"/>
      <c r="F2570" s="104"/>
      <c r="G2570" s="89">
        <v>43374</v>
      </c>
      <c r="H2570" s="80"/>
      <c r="I2570" s="80"/>
      <c r="J2570" s="129" t="s">
        <v>4900</v>
      </c>
    </row>
    <row r="2571" spans="1:10" hidden="1">
      <c r="A2571" s="183" t="s">
        <v>2862</v>
      </c>
      <c r="B2571" s="183" t="s">
        <v>351</v>
      </c>
      <c r="C2571" s="183" t="s">
        <v>4788</v>
      </c>
      <c r="D2571" s="183">
        <v>11</v>
      </c>
      <c r="E2571" s="104"/>
      <c r="F2571" s="104"/>
      <c r="G2571" s="89">
        <v>43374</v>
      </c>
      <c r="H2571" s="80"/>
      <c r="I2571" s="80"/>
      <c r="J2571" s="129" t="s">
        <v>4900</v>
      </c>
    </row>
    <row r="2572" spans="1:10" hidden="1">
      <c r="A2572" s="183" t="s">
        <v>2863</v>
      </c>
      <c r="B2572" s="183" t="s">
        <v>351</v>
      </c>
      <c r="C2572" s="183" t="s">
        <v>4789</v>
      </c>
      <c r="D2572" s="183">
        <v>11</v>
      </c>
      <c r="E2572" s="104"/>
      <c r="F2572" s="104"/>
      <c r="G2572" s="89">
        <v>43374</v>
      </c>
      <c r="H2572" s="80"/>
      <c r="I2572" s="80"/>
      <c r="J2572" s="129" t="s">
        <v>4888</v>
      </c>
    </row>
    <row r="2573" spans="1:10" hidden="1">
      <c r="A2573" s="183" t="s">
        <v>2864</v>
      </c>
      <c r="B2573" s="183" t="s">
        <v>351</v>
      </c>
      <c r="C2573" s="183" t="s">
        <v>4789</v>
      </c>
      <c r="D2573" s="183">
        <v>11</v>
      </c>
      <c r="E2573" s="104"/>
      <c r="F2573" s="104"/>
      <c r="G2573" s="89">
        <v>43374</v>
      </c>
      <c r="H2573" s="80"/>
      <c r="I2573" s="80"/>
      <c r="J2573" s="129" t="s">
        <v>4888</v>
      </c>
    </row>
    <row r="2574" spans="1:10" hidden="1">
      <c r="A2574" s="183" t="s">
        <v>2865</v>
      </c>
      <c r="B2574" s="183" t="s">
        <v>351</v>
      </c>
      <c r="C2574" s="183" t="s">
        <v>4789</v>
      </c>
      <c r="D2574" s="183">
        <v>11</v>
      </c>
      <c r="E2574" s="104"/>
      <c r="F2574" s="104"/>
      <c r="G2574" s="89">
        <v>43374</v>
      </c>
      <c r="H2574" s="80"/>
      <c r="I2574" s="80"/>
      <c r="J2574" s="129" t="s">
        <v>4888</v>
      </c>
    </row>
    <row r="2575" spans="1:10" hidden="1">
      <c r="A2575" s="183" t="s">
        <v>2866</v>
      </c>
      <c r="B2575" s="183" t="s">
        <v>351</v>
      </c>
      <c r="C2575" s="183" t="s">
        <v>4788</v>
      </c>
      <c r="D2575" s="183">
        <v>11</v>
      </c>
      <c r="E2575" s="104"/>
      <c r="F2575" s="104"/>
      <c r="G2575" s="89">
        <v>43374</v>
      </c>
      <c r="H2575" s="80"/>
      <c r="I2575" s="80"/>
      <c r="J2575" s="129" t="s">
        <v>4900</v>
      </c>
    </row>
    <row r="2576" spans="1:10" hidden="1">
      <c r="A2576" s="183" t="s">
        <v>2867</v>
      </c>
      <c r="B2576" s="183" t="s">
        <v>351</v>
      </c>
      <c r="C2576" s="183" t="s">
        <v>4787</v>
      </c>
      <c r="D2576" s="183">
        <v>11</v>
      </c>
      <c r="E2576" s="104"/>
      <c r="F2576" s="104"/>
      <c r="G2576" s="89">
        <v>43374</v>
      </c>
      <c r="H2576" s="80"/>
      <c r="I2576" s="80"/>
      <c r="J2576" s="129" t="s">
        <v>4901</v>
      </c>
    </row>
    <row r="2577" spans="1:10" hidden="1">
      <c r="A2577" s="183" t="s">
        <v>2868</v>
      </c>
      <c r="B2577" s="183" t="s">
        <v>351</v>
      </c>
      <c r="C2577" s="183" t="s">
        <v>4788</v>
      </c>
      <c r="D2577" s="183">
        <v>11</v>
      </c>
      <c r="E2577" s="104"/>
      <c r="F2577" s="104"/>
      <c r="G2577" s="89">
        <v>43374</v>
      </c>
      <c r="H2577" s="80"/>
      <c r="I2577" s="80"/>
      <c r="J2577" s="129" t="s">
        <v>4900</v>
      </c>
    </row>
    <row r="2578" spans="1:10" hidden="1">
      <c r="A2578" s="183" t="s">
        <v>2869</v>
      </c>
      <c r="B2578" s="183" t="s">
        <v>351</v>
      </c>
      <c r="C2578" s="183" t="s">
        <v>4788</v>
      </c>
      <c r="D2578" s="183">
        <v>11</v>
      </c>
      <c r="E2578" s="104"/>
      <c r="F2578" s="104"/>
      <c r="G2578" s="89">
        <v>43374</v>
      </c>
      <c r="H2578" s="80"/>
      <c r="I2578" s="80"/>
      <c r="J2578" s="129" t="s">
        <v>4900</v>
      </c>
    </row>
    <row r="2579" spans="1:10" hidden="1">
      <c r="A2579" s="183" t="s">
        <v>2870</v>
      </c>
      <c r="B2579" s="183" t="s">
        <v>351</v>
      </c>
      <c r="C2579" s="183" t="s">
        <v>4788</v>
      </c>
      <c r="D2579" s="183">
        <v>11</v>
      </c>
      <c r="E2579" s="104"/>
      <c r="F2579" s="104"/>
      <c r="G2579" s="89">
        <v>43374</v>
      </c>
      <c r="H2579" s="80"/>
      <c r="I2579" s="80"/>
      <c r="J2579" s="129" t="s">
        <v>4900</v>
      </c>
    </row>
    <row r="2580" spans="1:10" hidden="1">
      <c r="A2580" s="183" t="s">
        <v>2871</v>
      </c>
      <c r="B2580" s="183" t="s">
        <v>369</v>
      </c>
      <c r="C2580" s="183" t="s">
        <v>4789</v>
      </c>
      <c r="D2580" s="183">
        <v>11</v>
      </c>
      <c r="E2580" s="104"/>
      <c r="F2580" s="104"/>
      <c r="G2580" s="89">
        <v>43374</v>
      </c>
      <c r="H2580" s="80"/>
      <c r="I2580" s="80"/>
      <c r="J2580" s="129" t="s">
        <v>4888</v>
      </c>
    </row>
    <row r="2581" spans="1:10" hidden="1">
      <c r="A2581" s="183" t="s">
        <v>2872</v>
      </c>
      <c r="B2581" s="183" t="s">
        <v>351</v>
      </c>
      <c r="C2581" s="183" t="s">
        <v>4789</v>
      </c>
      <c r="D2581" s="183">
        <v>11</v>
      </c>
      <c r="E2581" s="104"/>
      <c r="F2581" s="104"/>
      <c r="G2581" s="89">
        <v>43374</v>
      </c>
      <c r="H2581" s="80"/>
      <c r="I2581" s="80"/>
      <c r="J2581" s="129" t="s">
        <v>4900</v>
      </c>
    </row>
    <row r="2582" spans="1:10" hidden="1">
      <c r="A2582" s="183" t="s">
        <v>2873</v>
      </c>
      <c r="B2582" s="183" t="s">
        <v>351</v>
      </c>
      <c r="C2582" s="183" t="s">
        <v>4786</v>
      </c>
      <c r="D2582" s="183">
        <v>11</v>
      </c>
      <c r="E2582" s="104"/>
      <c r="F2582" s="104"/>
      <c r="G2582" s="89">
        <v>43374</v>
      </c>
      <c r="H2582" s="80"/>
      <c r="I2582" s="80"/>
      <c r="J2582" s="129" t="s">
        <v>4902</v>
      </c>
    </row>
    <row r="2583" spans="1:10" hidden="1">
      <c r="A2583" s="183" t="s">
        <v>2874</v>
      </c>
      <c r="B2583" s="183" t="s">
        <v>351</v>
      </c>
      <c r="C2583" s="183" t="s">
        <v>4787</v>
      </c>
      <c r="D2583" s="183">
        <v>11</v>
      </c>
      <c r="E2583" s="104"/>
      <c r="F2583" s="104"/>
      <c r="G2583" s="89">
        <v>43374</v>
      </c>
      <c r="H2583" s="80"/>
      <c r="I2583" s="80"/>
      <c r="J2583" s="129" t="s">
        <v>4901</v>
      </c>
    </row>
    <row r="2584" spans="1:10" hidden="1">
      <c r="A2584" s="183" t="s">
        <v>2875</v>
      </c>
      <c r="B2584" s="183" t="s">
        <v>4284</v>
      </c>
      <c r="C2584" s="183" t="s">
        <v>4789</v>
      </c>
      <c r="D2584" s="183">
        <v>11</v>
      </c>
      <c r="E2584" s="104"/>
      <c r="F2584" s="104"/>
      <c r="G2584" s="89">
        <v>43374</v>
      </c>
      <c r="H2584" s="80"/>
      <c r="I2584" s="80"/>
      <c r="J2584" s="129" t="s">
        <v>4888</v>
      </c>
    </row>
    <row r="2585" spans="1:10" hidden="1">
      <c r="A2585" s="183" t="s">
        <v>2876</v>
      </c>
      <c r="B2585" s="183" t="s">
        <v>360</v>
      </c>
      <c r="C2585" s="183" t="s">
        <v>4786</v>
      </c>
      <c r="D2585" s="183">
        <v>11</v>
      </c>
      <c r="E2585" s="104"/>
      <c r="F2585" s="104"/>
      <c r="G2585" s="89">
        <v>43374</v>
      </c>
      <c r="H2585" s="80"/>
      <c r="I2585" s="80"/>
      <c r="J2585" s="129" t="s">
        <v>4902</v>
      </c>
    </row>
    <row r="2586" spans="1:10" hidden="1">
      <c r="A2586" s="183" t="s">
        <v>2877</v>
      </c>
      <c r="B2586" s="183" t="s">
        <v>356</v>
      </c>
      <c r="C2586" s="183" t="s">
        <v>4789</v>
      </c>
      <c r="D2586" s="183">
        <v>11</v>
      </c>
      <c r="E2586" s="104"/>
      <c r="F2586" s="104"/>
      <c r="G2586" s="89">
        <v>43374</v>
      </c>
      <c r="H2586" s="80"/>
      <c r="I2586" s="80"/>
      <c r="J2586" s="129" t="s">
        <v>4888</v>
      </c>
    </row>
    <row r="2587" spans="1:10" hidden="1">
      <c r="A2587" s="183" t="s">
        <v>2878</v>
      </c>
      <c r="B2587" s="183" t="s">
        <v>360</v>
      </c>
      <c r="C2587" s="183" t="s">
        <v>4786</v>
      </c>
      <c r="D2587" s="183">
        <v>11</v>
      </c>
      <c r="E2587" s="104"/>
      <c r="F2587" s="104"/>
      <c r="G2587" s="89">
        <v>43374</v>
      </c>
      <c r="H2587" s="80"/>
      <c r="I2587" s="80"/>
      <c r="J2587" s="129" t="s">
        <v>4902</v>
      </c>
    </row>
    <row r="2588" spans="1:10" hidden="1">
      <c r="A2588" s="183" t="s">
        <v>2879</v>
      </c>
      <c r="B2588" s="183" t="s">
        <v>4352</v>
      </c>
      <c r="C2588" s="183" t="s">
        <v>71</v>
      </c>
      <c r="D2588" s="183">
        <v>14</v>
      </c>
      <c r="E2588" s="104"/>
      <c r="F2588" s="104"/>
      <c r="G2588" s="89">
        <v>43132</v>
      </c>
      <c r="H2588" s="80"/>
      <c r="I2588" s="80"/>
      <c r="J2588" s="129" t="s">
        <v>4897</v>
      </c>
    </row>
    <row r="2589" spans="1:10" hidden="1">
      <c r="A2589" s="183" t="s">
        <v>2880</v>
      </c>
      <c r="B2589" s="183" t="s">
        <v>4352</v>
      </c>
      <c r="C2589" s="183" t="s">
        <v>71</v>
      </c>
      <c r="D2589" s="183">
        <v>14</v>
      </c>
      <c r="E2589" s="104"/>
      <c r="F2589" s="104"/>
      <c r="G2589" s="89">
        <v>43191</v>
      </c>
      <c r="H2589" s="80"/>
      <c r="I2589" s="80"/>
      <c r="J2589" s="129" t="s">
        <v>4897</v>
      </c>
    </row>
    <row r="2590" spans="1:10" hidden="1">
      <c r="A2590" s="183" t="s">
        <v>2881</v>
      </c>
      <c r="B2590" s="183" t="s">
        <v>4352</v>
      </c>
      <c r="C2590" s="183" t="s">
        <v>71</v>
      </c>
      <c r="D2590" s="183">
        <v>14</v>
      </c>
      <c r="E2590" s="104" t="s">
        <v>71</v>
      </c>
      <c r="F2590" s="104" t="s">
        <v>4862</v>
      </c>
      <c r="G2590" s="89">
        <v>43070</v>
      </c>
      <c r="H2590" s="80">
        <v>43084</v>
      </c>
      <c r="I2590" s="80">
        <v>43104</v>
      </c>
      <c r="J2590" s="129" t="s">
        <v>4897</v>
      </c>
    </row>
    <row r="2591" spans="1:10" hidden="1">
      <c r="A2591" s="183" t="s">
        <v>2882</v>
      </c>
      <c r="B2591" s="183" t="s">
        <v>4353</v>
      </c>
      <c r="C2591" s="183" t="s">
        <v>71</v>
      </c>
      <c r="D2591" s="183">
        <v>14</v>
      </c>
      <c r="E2591" s="104"/>
      <c r="F2591" s="104"/>
      <c r="G2591" s="89">
        <v>43252</v>
      </c>
      <c r="H2591" s="80"/>
      <c r="I2591" s="80"/>
      <c r="J2591" s="129" t="s">
        <v>4897</v>
      </c>
    </row>
    <row r="2592" spans="1:10" hidden="1">
      <c r="A2592" s="183" t="s">
        <v>2883</v>
      </c>
      <c r="B2592" s="183" t="s">
        <v>4354</v>
      </c>
      <c r="C2592" s="183" t="s">
        <v>71</v>
      </c>
      <c r="D2592" s="183">
        <v>14</v>
      </c>
      <c r="E2592" s="104"/>
      <c r="F2592" s="104"/>
      <c r="G2592" s="89">
        <v>43252</v>
      </c>
      <c r="H2592" s="80"/>
      <c r="I2592" s="80"/>
      <c r="J2592" s="129" t="s">
        <v>4897</v>
      </c>
    </row>
    <row r="2593" spans="1:10" hidden="1">
      <c r="A2593" s="183" t="s">
        <v>2884</v>
      </c>
      <c r="B2593" s="183" t="s">
        <v>4355</v>
      </c>
      <c r="C2593" s="183" t="s">
        <v>71</v>
      </c>
      <c r="D2593" s="183">
        <v>14</v>
      </c>
      <c r="E2593" s="104"/>
      <c r="F2593" s="104"/>
      <c r="G2593" s="89">
        <v>43160</v>
      </c>
      <c r="H2593" s="80"/>
      <c r="I2593" s="80"/>
      <c r="J2593" s="129" t="s">
        <v>4897</v>
      </c>
    </row>
    <row r="2594" spans="1:10" hidden="1">
      <c r="A2594" s="183" t="s">
        <v>2885</v>
      </c>
      <c r="B2594" s="183" t="s">
        <v>4355</v>
      </c>
      <c r="C2594" s="183" t="s">
        <v>71</v>
      </c>
      <c r="D2594" s="183">
        <v>14</v>
      </c>
      <c r="E2594" s="104"/>
      <c r="F2594" s="104"/>
      <c r="G2594" s="89">
        <v>43191</v>
      </c>
      <c r="H2594" s="80"/>
      <c r="I2594" s="80"/>
      <c r="J2594" s="129" t="s">
        <v>4897</v>
      </c>
    </row>
    <row r="2595" spans="1:10" hidden="1">
      <c r="A2595" s="183" t="s">
        <v>2886</v>
      </c>
      <c r="B2595" s="183" t="s">
        <v>4356</v>
      </c>
      <c r="C2595" s="183" t="s">
        <v>71</v>
      </c>
      <c r="D2595" s="183">
        <v>14</v>
      </c>
      <c r="E2595" s="104"/>
      <c r="F2595" s="104"/>
      <c r="G2595" s="89">
        <v>43132</v>
      </c>
      <c r="H2595" s="80"/>
      <c r="I2595" s="80"/>
      <c r="J2595" s="129" t="s">
        <v>4897</v>
      </c>
    </row>
    <row r="2596" spans="1:10" hidden="1">
      <c r="A2596" s="183" t="s">
        <v>2887</v>
      </c>
      <c r="B2596" s="183" t="s">
        <v>4357</v>
      </c>
      <c r="C2596" s="183" t="s">
        <v>71</v>
      </c>
      <c r="D2596" s="183">
        <v>14</v>
      </c>
      <c r="E2596" s="104"/>
      <c r="F2596" s="104"/>
      <c r="G2596" s="89">
        <v>43252</v>
      </c>
      <c r="H2596" s="80"/>
      <c r="I2596" s="80"/>
      <c r="J2596" s="129" t="s">
        <v>4897</v>
      </c>
    </row>
    <row r="2597" spans="1:10" hidden="1">
      <c r="A2597" s="183" t="s">
        <v>2888</v>
      </c>
      <c r="B2597" s="183" t="s">
        <v>4357</v>
      </c>
      <c r="C2597" s="183" t="s">
        <v>71</v>
      </c>
      <c r="D2597" s="183">
        <v>14</v>
      </c>
      <c r="E2597" s="104"/>
      <c r="F2597" s="104"/>
      <c r="G2597" s="89">
        <v>43252</v>
      </c>
      <c r="H2597" s="80"/>
      <c r="I2597" s="80"/>
      <c r="J2597" s="129" t="s">
        <v>4897</v>
      </c>
    </row>
    <row r="2598" spans="1:10" hidden="1">
      <c r="A2598" s="183" t="s">
        <v>2889</v>
      </c>
      <c r="B2598" s="183" t="s">
        <v>4358</v>
      </c>
      <c r="C2598" s="183" t="s">
        <v>71</v>
      </c>
      <c r="D2598" s="183">
        <v>14</v>
      </c>
      <c r="E2598" s="104"/>
      <c r="F2598" s="104"/>
      <c r="G2598" s="89">
        <v>43132</v>
      </c>
      <c r="H2598" s="80"/>
      <c r="I2598" s="80"/>
      <c r="J2598" s="129" t="s">
        <v>4897</v>
      </c>
    </row>
    <row r="2599" spans="1:10" hidden="1">
      <c r="A2599" s="183" t="s">
        <v>2890</v>
      </c>
      <c r="B2599" s="183" t="s">
        <v>4358</v>
      </c>
      <c r="C2599" s="183" t="s">
        <v>71</v>
      </c>
      <c r="D2599" s="183">
        <v>14</v>
      </c>
      <c r="E2599" s="104"/>
      <c r="F2599" s="104"/>
      <c r="G2599" s="89">
        <v>43160</v>
      </c>
      <c r="H2599" s="80"/>
      <c r="I2599" s="80"/>
      <c r="J2599" s="129" t="s">
        <v>4897</v>
      </c>
    </row>
    <row r="2600" spans="1:10" hidden="1">
      <c r="A2600" s="183" t="s">
        <v>2891</v>
      </c>
      <c r="B2600" s="183" t="s">
        <v>4359</v>
      </c>
      <c r="C2600" s="183" t="s">
        <v>71</v>
      </c>
      <c r="D2600" s="183">
        <v>14</v>
      </c>
      <c r="E2600" s="104"/>
      <c r="F2600" s="104"/>
      <c r="G2600" s="89">
        <v>43313</v>
      </c>
      <c r="H2600" s="80"/>
      <c r="I2600" s="80"/>
      <c r="J2600" s="129" t="s">
        <v>4897</v>
      </c>
    </row>
    <row r="2601" spans="1:10" hidden="1">
      <c r="A2601" s="183" t="s">
        <v>2892</v>
      </c>
      <c r="B2601" s="183" t="s">
        <v>4359</v>
      </c>
      <c r="C2601" s="183" t="s">
        <v>71</v>
      </c>
      <c r="D2601" s="183">
        <v>14</v>
      </c>
      <c r="E2601" s="104"/>
      <c r="F2601" s="104"/>
      <c r="G2601" s="89">
        <v>43132</v>
      </c>
      <c r="H2601" s="80"/>
      <c r="I2601" s="80"/>
      <c r="J2601" s="129" t="s">
        <v>4897</v>
      </c>
    </row>
    <row r="2602" spans="1:10" hidden="1">
      <c r="A2602" s="183" t="s">
        <v>2893</v>
      </c>
      <c r="B2602" s="183" t="s">
        <v>4359</v>
      </c>
      <c r="C2602" s="183" t="s">
        <v>71</v>
      </c>
      <c r="D2602" s="183">
        <v>14</v>
      </c>
      <c r="E2602" s="104"/>
      <c r="F2602" s="104"/>
      <c r="G2602" s="89">
        <v>43132</v>
      </c>
      <c r="H2602" s="80"/>
      <c r="I2602" s="80"/>
      <c r="J2602" s="129" t="s">
        <v>4897</v>
      </c>
    </row>
    <row r="2603" spans="1:10" hidden="1">
      <c r="A2603" s="183" t="s">
        <v>2894</v>
      </c>
      <c r="B2603" s="183" t="s">
        <v>4359</v>
      </c>
      <c r="C2603" s="183" t="s">
        <v>71</v>
      </c>
      <c r="D2603" s="183">
        <v>14</v>
      </c>
      <c r="E2603" s="129"/>
      <c r="F2603" s="183"/>
      <c r="G2603" s="89">
        <v>43252</v>
      </c>
      <c r="H2603" s="80"/>
      <c r="I2603" s="80"/>
      <c r="J2603" s="129" t="s">
        <v>4897</v>
      </c>
    </row>
    <row r="2604" spans="1:10" hidden="1">
      <c r="A2604" s="183" t="s">
        <v>2895</v>
      </c>
      <c r="B2604" s="183" t="s">
        <v>4359</v>
      </c>
      <c r="C2604" s="183" t="s">
        <v>71</v>
      </c>
      <c r="D2604" s="183">
        <v>14</v>
      </c>
      <c r="E2604" s="104"/>
      <c r="F2604" s="104"/>
      <c r="G2604" s="89">
        <v>43132</v>
      </c>
      <c r="H2604" s="80"/>
      <c r="I2604" s="80"/>
      <c r="J2604" s="129" t="s">
        <v>4897</v>
      </c>
    </row>
    <row r="2605" spans="1:10" hidden="1">
      <c r="A2605" s="183" t="s">
        <v>2896</v>
      </c>
      <c r="B2605" s="183" t="s">
        <v>4360</v>
      </c>
      <c r="C2605" s="183" t="s">
        <v>71</v>
      </c>
      <c r="D2605" s="183">
        <v>14</v>
      </c>
      <c r="E2605" s="104"/>
      <c r="F2605" s="104"/>
      <c r="G2605" s="89">
        <v>43344</v>
      </c>
      <c r="H2605" s="80"/>
      <c r="I2605" s="80"/>
      <c r="J2605" s="129" t="s">
        <v>4897</v>
      </c>
    </row>
    <row r="2606" spans="1:10" hidden="1">
      <c r="A2606" s="183" t="s">
        <v>2897</v>
      </c>
      <c r="B2606" s="183" t="s">
        <v>4361</v>
      </c>
      <c r="C2606" s="183" t="s">
        <v>71</v>
      </c>
      <c r="D2606" s="183">
        <v>14</v>
      </c>
      <c r="E2606" s="104"/>
      <c r="F2606" s="104"/>
      <c r="G2606" s="89">
        <v>43252</v>
      </c>
      <c r="H2606" s="80"/>
      <c r="I2606" s="80"/>
      <c r="J2606" s="129" t="s">
        <v>4897</v>
      </c>
    </row>
    <row r="2607" spans="1:10" hidden="1">
      <c r="A2607" s="183" t="s">
        <v>2898</v>
      </c>
      <c r="B2607" s="183" t="s">
        <v>4362</v>
      </c>
      <c r="C2607" s="183" t="s">
        <v>71</v>
      </c>
      <c r="D2607" s="183">
        <v>14</v>
      </c>
      <c r="E2607" s="104"/>
      <c r="F2607" s="104"/>
      <c r="G2607" s="89">
        <v>43191</v>
      </c>
      <c r="H2607" s="80"/>
      <c r="I2607" s="80"/>
      <c r="J2607" s="129" t="s">
        <v>4897</v>
      </c>
    </row>
    <row r="2608" spans="1:10" hidden="1">
      <c r="A2608" s="183" t="s">
        <v>2900</v>
      </c>
      <c r="B2608" s="183" t="s">
        <v>4363</v>
      </c>
      <c r="C2608" s="183" t="s">
        <v>71</v>
      </c>
      <c r="D2608" s="183">
        <v>14</v>
      </c>
      <c r="E2608" s="104"/>
      <c r="F2608" s="104"/>
      <c r="G2608" s="89">
        <v>43313</v>
      </c>
      <c r="H2608" s="80"/>
      <c r="I2608" s="80"/>
      <c r="J2608" s="129" t="s">
        <v>4897</v>
      </c>
    </row>
    <row r="2609" spans="1:10" hidden="1">
      <c r="A2609" s="183" t="s">
        <v>2901</v>
      </c>
      <c r="B2609" s="183" t="s">
        <v>4363</v>
      </c>
      <c r="C2609" s="183" t="s">
        <v>71</v>
      </c>
      <c r="D2609" s="183">
        <v>14</v>
      </c>
      <c r="E2609" s="104"/>
      <c r="F2609" s="104"/>
      <c r="G2609" s="89">
        <v>43191</v>
      </c>
      <c r="H2609" s="80"/>
      <c r="I2609" s="80"/>
      <c r="J2609" s="129" t="s">
        <v>4897</v>
      </c>
    </row>
    <row r="2610" spans="1:10" hidden="1">
      <c r="A2610" s="183" t="s">
        <v>2902</v>
      </c>
      <c r="B2610" s="183" t="s">
        <v>4363</v>
      </c>
      <c r="C2610" s="183" t="s">
        <v>71</v>
      </c>
      <c r="D2610" s="183">
        <v>14</v>
      </c>
      <c r="E2610" s="104"/>
      <c r="F2610" s="104"/>
      <c r="G2610" s="89">
        <v>43221</v>
      </c>
      <c r="H2610" s="80"/>
      <c r="I2610" s="80"/>
      <c r="J2610" s="129" t="s">
        <v>4897</v>
      </c>
    </row>
    <row r="2611" spans="1:10" hidden="1">
      <c r="A2611" s="183" t="s">
        <v>2903</v>
      </c>
      <c r="B2611" s="183" t="s">
        <v>398</v>
      </c>
      <c r="C2611" s="183" t="s">
        <v>71</v>
      </c>
      <c r="D2611" s="183">
        <v>14</v>
      </c>
      <c r="E2611" s="104" t="s">
        <v>71</v>
      </c>
      <c r="F2611" s="104" t="s">
        <v>4857</v>
      </c>
      <c r="G2611" s="89">
        <v>43070</v>
      </c>
      <c r="H2611" s="80">
        <v>43080</v>
      </c>
      <c r="I2611" s="80">
        <v>43097</v>
      </c>
      <c r="J2611" s="129" t="s">
        <v>4897</v>
      </c>
    </row>
    <row r="2612" spans="1:10" hidden="1">
      <c r="A2612" s="183" t="s">
        <v>267</v>
      </c>
      <c r="B2612" s="183" t="s">
        <v>398</v>
      </c>
      <c r="C2612" s="183" t="s">
        <v>71</v>
      </c>
      <c r="D2612" s="183">
        <v>14</v>
      </c>
      <c r="E2612" s="104"/>
      <c r="F2612" s="104" t="s">
        <v>4857</v>
      </c>
      <c r="G2612" s="89">
        <v>43040</v>
      </c>
      <c r="H2612" s="80">
        <v>43063</v>
      </c>
      <c r="I2612" s="80">
        <v>43074</v>
      </c>
      <c r="J2612" s="129" t="s">
        <v>4897</v>
      </c>
    </row>
    <row r="2613" spans="1:10" hidden="1">
      <c r="A2613" s="183" t="s">
        <v>2904</v>
      </c>
      <c r="B2613" s="183" t="s">
        <v>4364</v>
      </c>
      <c r="C2613" s="183" t="s">
        <v>71</v>
      </c>
      <c r="D2613" s="183">
        <v>14</v>
      </c>
      <c r="E2613" s="104"/>
      <c r="F2613" s="104"/>
      <c r="G2613" s="89">
        <v>43282</v>
      </c>
      <c r="H2613" s="80"/>
      <c r="I2613" s="80"/>
      <c r="J2613" s="129" t="s">
        <v>4897</v>
      </c>
    </row>
    <row r="2614" spans="1:10" hidden="1">
      <c r="A2614" s="183" t="s">
        <v>2905</v>
      </c>
      <c r="B2614" s="183" t="s">
        <v>4365</v>
      </c>
      <c r="C2614" s="183" t="s">
        <v>71</v>
      </c>
      <c r="D2614" s="183">
        <v>14</v>
      </c>
      <c r="E2614" s="104"/>
      <c r="F2614" s="104"/>
      <c r="G2614" s="89">
        <v>43160</v>
      </c>
      <c r="H2614" s="80"/>
      <c r="I2614" s="80"/>
      <c r="J2614" s="129" t="s">
        <v>4897</v>
      </c>
    </row>
    <row r="2615" spans="1:10" hidden="1">
      <c r="A2615" s="183" t="s">
        <v>2906</v>
      </c>
      <c r="B2615" s="183" t="s">
        <v>4366</v>
      </c>
      <c r="C2615" s="183" t="s">
        <v>71</v>
      </c>
      <c r="D2615" s="183">
        <v>14</v>
      </c>
      <c r="E2615" s="104"/>
      <c r="F2615" s="104"/>
      <c r="G2615" s="89">
        <v>43191</v>
      </c>
      <c r="H2615" s="80"/>
      <c r="I2615" s="80"/>
      <c r="J2615" s="129" t="s">
        <v>4897</v>
      </c>
    </row>
    <row r="2616" spans="1:10" hidden="1">
      <c r="A2616" s="183" t="s">
        <v>2907</v>
      </c>
      <c r="B2616" s="183" t="s">
        <v>4366</v>
      </c>
      <c r="C2616" s="183" t="s">
        <v>71</v>
      </c>
      <c r="D2616" s="183">
        <v>14</v>
      </c>
      <c r="E2616" s="104"/>
      <c r="F2616" s="104"/>
      <c r="G2616" s="89">
        <v>43132</v>
      </c>
      <c r="H2616" s="80"/>
      <c r="I2616" s="80"/>
      <c r="J2616" s="129" t="s">
        <v>4897</v>
      </c>
    </row>
    <row r="2617" spans="1:10" hidden="1">
      <c r="A2617" s="183" t="s">
        <v>2908</v>
      </c>
      <c r="B2617" s="183" t="s">
        <v>4367</v>
      </c>
      <c r="C2617" s="183" t="s">
        <v>71</v>
      </c>
      <c r="D2617" s="183">
        <v>14</v>
      </c>
      <c r="E2617" s="104"/>
      <c r="F2617" s="104"/>
      <c r="G2617" s="89">
        <v>43344</v>
      </c>
      <c r="H2617" s="80"/>
      <c r="I2617" s="80"/>
      <c r="J2617" s="129" t="s">
        <v>4897</v>
      </c>
    </row>
    <row r="2618" spans="1:10" hidden="1">
      <c r="A2618" s="183" t="s">
        <v>2909</v>
      </c>
      <c r="B2618" s="183" t="s">
        <v>4367</v>
      </c>
      <c r="C2618" s="183" t="s">
        <v>71</v>
      </c>
      <c r="D2618" s="183">
        <v>14</v>
      </c>
      <c r="E2618" s="104"/>
      <c r="F2618" s="104"/>
      <c r="G2618" s="89">
        <v>43160</v>
      </c>
      <c r="H2618" s="80"/>
      <c r="I2618" s="80"/>
      <c r="J2618" s="129" t="s">
        <v>4897</v>
      </c>
    </row>
    <row r="2619" spans="1:10" hidden="1">
      <c r="A2619" s="183" t="s">
        <v>2910</v>
      </c>
      <c r="B2619" s="183" t="s">
        <v>4367</v>
      </c>
      <c r="C2619" s="183" t="s">
        <v>71</v>
      </c>
      <c r="D2619" s="183">
        <v>14</v>
      </c>
      <c r="E2619" s="104"/>
      <c r="F2619" s="104"/>
      <c r="G2619" s="89">
        <v>43282</v>
      </c>
      <c r="H2619" s="80"/>
      <c r="I2619" s="80"/>
      <c r="J2619" s="129" t="s">
        <v>4897</v>
      </c>
    </row>
    <row r="2620" spans="1:10" hidden="1">
      <c r="A2620" s="183" t="s">
        <v>2911</v>
      </c>
      <c r="B2620" s="183" t="s">
        <v>4367</v>
      </c>
      <c r="C2620" s="183" t="s">
        <v>71</v>
      </c>
      <c r="D2620" s="183">
        <v>14</v>
      </c>
      <c r="E2620" s="104"/>
      <c r="F2620" s="104"/>
      <c r="G2620" s="89">
        <v>43282</v>
      </c>
      <c r="H2620" s="80"/>
      <c r="I2620" s="80"/>
      <c r="J2620" s="129" t="s">
        <v>4897</v>
      </c>
    </row>
    <row r="2621" spans="1:10" hidden="1">
      <c r="A2621" s="183" t="s">
        <v>2912</v>
      </c>
      <c r="B2621" s="183" t="s">
        <v>4367</v>
      </c>
      <c r="C2621" s="183" t="s">
        <v>71</v>
      </c>
      <c r="D2621" s="183">
        <v>14</v>
      </c>
      <c r="E2621" s="129"/>
      <c r="F2621" s="183"/>
      <c r="G2621" s="89">
        <v>43160</v>
      </c>
      <c r="H2621" s="80"/>
      <c r="I2621" s="80"/>
      <c r="J2621" s="129" t="s">
        <v>4897</v>
      </c>
    </row>
    <row r="2622" spans="1:10" hidden="1">
      <c r="A2622" s="183" t="s">
        <v>2913</v>
      </c>
      <c r="B2622" s="183" t="s">
        <v>4367</v>
      </c>
      <c r="C2622" s="183" t="s">
        <v>71</v>
      </c>
      <c r="D2622" s="183">
        <v>14</v>
      </c>
      <c r="E2622" s="104"/>
      <c r="F2622" s="104"/>
      <c r="G2622" s="89">
        <v>43160</v>
      </c>
      <c r="H2622" s="80"/>
      <c r="I2622" s="80"/>
      <c r="J2622" s="129" t="s">
        <v>4897</v>
      </c>
    </row>
    <row r="2623" spans="1:10" hidden="1">
      <c r="A2623" s="183" t="s">
        <v>2914</v>
      </c>
      <c r="B2623" s="183" t="s">
        <v>399</v>
      </c>
      <c r="C2623" s="183" t="s">
        <v>71</v>
      </c>
      <c r="D2623" s="183">
        <v>14</v>
      </c>
      <c r="E2623" s="104"/>
      <c r="F2623" s="104"/>
      <c r="G2623" s="89">
        <v>43221</v>
      </c>
      <c r="H2623" s="80"/>
      <c r="I2623" s="80"/>
      <c r="J2623" s="129" t="s">
        <v>4897</v>
      </c>
    </row>
    <row r="2624" spans="1:10" hidden="1">
      <c r="A2624" s="183" t="s">
        <v>2915</v>
      </c>
      <c r="B2624" s="183" t="s">
        <v>399</v>
      </c>
      <c r="C2624" s="183" t="s">
        <v>71</v>
      </c>
      <c r="D2624" s="183">
        <v>14</v>
      </c>
      <c r="E2624" s="104"/>
      <c r="F2624" s="104"/>
      <c r="G2624" s="89">
        <v>43252</v>
      </c>
      <c r="H2624" s="80"/>
      <c r="I2624" s="80"/>
      <c r="J2624" s="129" t="s">
        <v>4897</v>
      </c>
    </row>
    <row r="2625" spans="1:10" hidden="1">
      <c r="A2625" s="183" t="s">
        <v>2916</v>
      </c>
      <c r="B2625" s="183" t="s">
        <v>399</v>
      </c>
      <c r="C2625" s="183" t="s">
        <v>71</v>
      </c>
      <c r="D2625" s="183">
        <v>14</v>
      </c>
      <c r="E2625" s="129"/>
      <c r="F2625" s="183"/>
      <c r="G2625" s="89">
        <v>43252</v>
      </c>
      <c r="H2625" s="80"/>
      <c r="I2625" s="80"/>
      <c r="J2625" s="129" t="s">
        <v>4897</v>
      </c>
    </row>
    <row r="2626" spans="1:10" hidden="1">
      <c r="A2626" s="183" t="s">
        <v>2917</v>
      </c>
      <c r="B2626" s="183" t="s">
        <v>399</v>
      </c>
      <c r="C2626" s="183" t="s">
        <v>71</v>
      </c>
      <c r="D2626" s="183">
        <v>14</v>
      </c>
      <c r="E2626" s="104" t="s">
        <v>71</v>
      </c>
      <c r="F2626" s="129" t="s">
        <v>4863</v>
      </c>
      <c r="G2626" s="89">
        <v>43070</v>
      </c>
      <c r="H2626" s="80">
        <v>43080</v>
      </c>
      <c r="I2626" s="80">
        <v>43104</v>
      </c>
      <c r="J2626" s="129" t="s">
        <v>4897</v>
      </c>
    </row>
    <row r="2627" spans="1:10" ht="11.25" hidden="1" customHeight="1">
      <c r="A2627" s="183" t="s">
        <v>268</v>
      </c>
      <c r="B2627" s="183" t="s">
        <v>399</v>
      </c>
      <c r="C2627" s="183" t="s">
        <v>71</v>
      </c>
      <c r="D2627" s="183">
        <v>14</v>
      </c>
      <c r="E2627" s="104"/>
      <c r="F2627" s="104" t="s">
        <v>4856</v>
      </c>
      <c r="G2627" s="89">
        <v>43040</v>
      </c>
      <c r="H2627" s="80">
        <v>43048</v>
      </c>
      <c r="I2627" s="80">
        <v>43073</v>
      </c>
      <c r="J2627" s="129" t="s">
        <v>4897</v>
      </c>
    </row>
    <row r="2628" spans="1:10" ht="11.25" hidden="1" customHeight="1">
      <c r="A2628" s="183" t="s">
        <v>2918</v>
      </c>
      <c r="B2628" s="183" t="s">
        <v>399</v>
      </c>
      <c r="C2628" s="183" t="s">
        <v>71</v>
      </c>
      <c r="D2628" s="183">
        <v>14</v>
      </c>
      <c r="E2628" s="104" t="s">
        <v>71</v>
      </c>
      <c r="F2628" s="104" t="s">
        <v>4863</v>
      </c>
      <c r="G2628" s="89">
        <v>43070</v>
      </c>
      <c r="H2628" s="80">
        <v>43087</v>
      </c>
      <c r="I2628" s="80">
        <v>43104</v>
      </c>
      <c r="J2628" s="129" t="s">
        <v>4897</v>
      </c>
    </row>
    <row r="2629" spans="1:10" ht="11.25" hidden="1" customHeight="1">
      <c r="A2629" s="183" t="s">
        <v>2919</v>
      </c>
      <c r="B2629" s="183" t="s">
        <v>399</v>
      </c>
      <c r="C2629" s="183" t="s">
        <v>71</v>
      </c>
      <c r="D2629" s="183">
        <v>14</v>
      </c>
      <c r="E2629" s="104"/>
      <c r="F2629" s="104"/>
      <c r="G2629" s="89">
        <v>43374</v>
      </c>
      <c r="H2629" s="80"/>
      <c r="I2629" s="80"/>
      <c r="J2629" s="129" t="s">
        <v>4897</v>
      </c>
    </row>
    <row r="2630" spans="1:10" ht="11.25" hidden="1" customHeight="1">
      <c r="A2630" s="183" t="s">
        <v>269</v>
      </c>
      <c r="B2630" s="183" t="s">
        <v>399</v>
      </c>
      <c r="C2630" s="183" t="s">
        <v>71</v>
      </c>
      <c r="D2630" s="183">
        <v>14</v>
      </c>
      <c r="E2630" s="104"/>
      <c r="F2630" s="104" t="s">
        <v>4863</v>
      </c>
      <c r="G2630" s="89">
        <v>43040</v>
      </c>
      <c r="H2630" s="80">
        <v>43069</v>
      </c>
      <c r="I2630" s="80">
        <v>43074</v>
      </c>
      <c r="J2630" s="129" t="s">
        <v>4897</v>
      </c>
    </row>
    <row r="2631" spans="1:10" ht="11.25" hidden="1" customHeight="1">
      <c r="A2631" s="183" t="s">
        <v>2920</v>
      </c>
      <c r="B2631" s="183" t="s">
        <v>399</v>
      </c>
      <c r="C2631" s="183" t="s">
        <v>71</v>
      </c>
      <c r="D2631" s="183">
        <v>14</v>
      </c>
      <c r="E2631" s="104"/>
      <c r="F2631" s="104"/>
      <c r="G2631" s="89">
        <v>43101</v>
      </c>
      <c r="H2631" s="80"/>
      <c r="I2631" s="80"/>
      <c r="J2631" s="129" t="s">
        <v>4897</v>
      </c>
    </row>
    <row r="2632" spans="1:10" ht="11.25" hidden="1" customHeight="1">
      <c r="A2632" s="183" t="s">
        <v>2921</v>
      </c>
      <c r="B2632" s="183" t="s">
        <v>399</v>
      </c>
      <c r="C2632" s="183" t="s">
        <v>71</v>
      </c>
      <c r="D2632" s="183">
        <v>14</v>
      </c>
      <c r="E2632" s="104" t="s">
        <v>71</v>
      </c>
      <c r="F2632" s="104" t="s">
        <v>4856</v>
      </c>
      <c r="G2632" s="89">
        <v>43070</v>
      </c>
      <c r="H2632" s="80">
        <v>43095</v>
      </c>
      <c r="I2632" s="80">
        <v>43097</v>
      </c>
      <c r="J2632" s="129" t="s">
        <v>4897</v>
      </c>
    </row>
    <row r="2633" spans="1:10" ht="11.25" hidden="1" customHeight="1">
      <c r="A2633" s="183" t="s">
        <v>2922</v>
      </c>
      <c r="B2633" s="183" t="s">
        <v>399</v>
      </c>
      <c r="C2633" s="183" t="s">
        <v>71</v>
      </c>
      <c r="D2633" s="183">
        <v>14</v>
      </c>
      <c r="E2633" s="104"/>
      <c r="F2633" s="104"/>
      <c r="G2633" s="89">
        <v>43101</v>
      </c>
      <c r="H2633" s="80"/>
      <c r="I2633" s="80"/>
      <c r="J2633" s="129" t="s">
        <v>4897</v>
      </c>
    </row>
    <row r="2634" spans="1:10" ht="11.25" hidden="1" customHeight="1">
      <c r="A2634" s="183" t="s">
        <v>2923</v>
      </c>
      <c r="B2634" s="183" t="s">
        <v>399</v>
      </c>
      <c r="C2634" s="183" t="s">
        <v>71</v>
      </c>
      <c r="D2634" s="183">
        <v>14</v>
      </c>
      <c r="E2634" s="104"/>
      <c r="F2634" s="104"/>
      <c r="G2634" s="89">
        <v>43344</v>
      </c>
      <c r="H2634" s="80"/>
      <c r="I2634" s="80"/>
      <c r="J2634" s="129" t="s">
        <v>4897</v>
      </c>
    </row>
    <row r="2635" spans="1:10" ht="11.25" hidden="1" customHeight="1">
      <c r="A2635" s="183" t="s">
        <v>2924</v>
      </c>
      <c r="B2635" s="183" t="s">
        <v>399</v>
      </c>
      <c r="C2635" s="183" t="s">
        <v>71</v>
      </c>
      <c r="D2635" s="183">
        <v>14</v>
      </c>
      <c r="E2635" s="104"/>
      <c r="F2635" s="104"/>
      <c r="G2635" s="89">
        <v>43374</v>
      </c>
      <c r="H2635" s="80"/>
      <c r="I2635" s="80"/>
      <c r="J2635" s="129" t="s">
        <v>4897</v>
      </c>
    </row>
    <row r="2636" spans="1:10" ht="11.25" hidden="1" customHeight="1">
      <c r="A2636" s="183" t="s">
        <v>2925</v>
      </c>
      <c r="B2636" s="183" t="s">
        <v>399</v>
      </c>
      <c r="C2636" s="183" t="s">
        <v>71</v>
      </c>
      <c r="D2636" s="183">
        <v>14</v>
      </c>
      <c r="E2636" s="104"/>
      <c r="F2636" s="104"/>
      <c r="G2636" s="89">
        <v>43132</v>
      </c>
      <c r="H2636" s="80"/>
      <c r="I2636" s="80"/>
      <c r="J2636" s="129" t="s">
        <v>4897</v>
      </c>
    </row>
    <row r="2637" spans="1:10" hidden="1">
      <c r="A2637" s="183" t="s">
        <v>2926</v>
      </c>
      <c r="B2637" s="183" t="s">
        <v>399</v>
      </c>
      <c r="C2637" s="183" t="s">
        <v>71</v>
      </c>
      <c r="D2637" s="183">
        <v>14</v>
      </c>
      <c r="E2637" s="104"/>
      <c r="F2637" s="104"/>
      <c r="G2637" s="89">
        <v>43191</v>
      </c>
      <c r="H2637" s="80"/>
      <c r="I2637" s="80"/>
      <c r="J2637" s="129" t="s">
        <v>4897</v>
      </c>
    </row>
    <row r="2638" spans="1:10" hidden="1">
      <c r="A2638" s="183" t="s">
        <v>2927</v>
      </c>
      <c r="B2638" s="183" t="s">
        <v>399</v>
      </c>
      <c r="C2638" s="183" t="s">
        <v>71</v>
      </c>
      <c r="D2638" s="183">
        <v>14</v>
      </c>
      <c r="E2638" s="104"/>
      <c r="F2638" s="104"/>
      <c r="G2638" s="89">
        <v>43374</v>
      </c>
      <c r="H2638" s="80"/>
      <c r="I2638" s="80"/>
      <c r="J2638" s="129" t="s">
        <v>4897</v>
      </c>
    </row>
    <row r="2639" spans="1:10" hidden="1">
      <c r="A2639" s="183" t="s">
        <v>2928</v>
      </c>
      <c r="B2639" s="183" t="s">
        <v>399</v>
      </c>
      <c r="C2639" s="183" t="s">
        <v>71</v>
      </c>
      <c r="D2639" s="183">
        <v>14</v>
      </c>
      <c r="E2639" s="104"/>
      <c r="F2639" s="104"/>
      <c r="G2639" s="89">
        <v>43374</v>
      </c>
      <c r="H2639" s="80"/>
      <c r="I2639" s="80"/>
      <c r="J2639" s="129" t="s">
        <v>4897</v>
      </c>
    </row>
    <row r="2640" spans="1:10" hidden="1">
      <c r="A2640" s="183" t="s">
        <v>2929</v>
      </c>
      <c r="B2640" s="183" t="s">
        <v>399</v>
      </c>
      <c r="C2640" s="183" t="s">
        <v>71</v>
      </c>
      <c r="D2640" s="183">
        <v>14</v>
      </c>
      <c r="E2640" s="129"/>
      <c r="F2640" s="183"/>
      <c r="G2640" s="89">
        <v>43313</v>
      </c>
      <c r="H2640" s="80"/>
      <c r="I2640" s="80"/>
      <c r="J2640" s="129" t="s">
        <v>4897</v>
      </c>
    </row>
    <row r="2641" spans="1:10" hidden="1">
      <c r="A2641" s="183" t="s">
        <v>2930</v>
      </c>
      <c r="B2641" s="183" t="s">
        <v>399</v>
      </c>
      <c r="C2641" s="183" t="s">
        <v>71</v>
      </c>
      <c r="D2641" s="183">
        <v>14</v>
      </c>
      <c r="E2641" s="104"/>
      <c r="F2641" s="129"/>
      <c r="G2641" s="89">
        <v>43374</v>
      </c>
      <c r="H2641" s="80"/>
      <c r="I2641" s="80"/>
      <c r="J2641" s="129" t="s">
        <v>4897</v>
      </c>
    </row>
    <row r="2642" spans="1:10" hidden="1">
      <c r="A2642" s="183" t="s">
        <v>2931</v>
      </c>
      <c r="B2642" s="183" t="s">
        <v>399</v>
      </c>
      <c r="C2642" s="183" t="s">
        <v>71</v>
      </c>
      <c r="D2642" s="183">
        <v>14</v>
      </c>
      <c r="E2642" s="129"/>
      <c r="F2642" s="183"/>
      <c r="G2642" s="89">
        <v>43374</v>
      </c>
      <c r="H2642" s="80"/>
      <c r="I2642" s="80"/>
      <c r="J2642" s="129" t="s">
        <v>4897</v>
      </c>
    </row>
    <row r="2643" spans="1:10" hidden="1">
      <c r="A2643" s="183" t="s">
        <v>2932</v>
      </c>
      <c r="B2643" s="183" t="s">
        <v>399</v>
      </c>
      <c r="C2643" s="183" t="s">
        <v>71</v>
      </c>
      <c r="D2643" s="183">
        <v>14</v>
      </c>
      <c r="E2643" s="104"/>
      <c r="F2643" s="104"/>
      <c r="G2643" s="89">
        <v>43374</v>
      </c>
      <c r="H2643" s="80"/>
      <c r="I2643" s="80"/>
      <c r="J2643" s="129" t="s">
        <v>4897</v>
      </c>
    </row>
    <row r="2644" spans="1:10" hidden="1">
      <c r="A2644" s="183" t="s">
        <v>2933</v>
      </c>
      <c r="B2644" s="183" t="s">
        <v>399</v>
      </c>
      <c r="C2644" s="183" t="s">
        <v>71</v>
      </c>
      <c r="D2644" s="183">
        <v>14</v>
      </c>
      <c r="E2644" s="104"/>
      <c r="F2644" s="129"/>
      <c r="G2644" s="89">
        <v>43282</v>
      </c>
      <c r="H2644" s="80"/>
      <c r="I2644" s="80"/>
      <c r="J2644" s="129" t="s">
        <v>4897</v>
      </c>
    </row>
    <row r="2645" spans="1:10" hidden="1">
      <c r="A2645" s="183" t="s">
        <v>2934</v>
      </c>
      <c r="B2645" s="183" t="s">
        <v>399</v>
      </c>
      <c r="C2645" s="183" t="s">
        <v>71</v>
      </c>
      <c r="D2645" s="183">
        <v>14</v>
      </c>
      <c r="E2645" s="104"/>
      <c r="F2645" s="104"/>
      <c r="G2645" s="89">
        <v>43160</v>
      </c>
      <c r="H2645" s="80"/>
      <c r="I2645" s="80"/>
      <c r="J2645" s="129" t="s">
        <v>4897</v>
      </c>
    </row>
    <row r="2646" spans="1:10" hidden="1">
      <c r="A2646" s="183" t="s">
        <v>2935</v>
      </c>
      <c r="B2646" s="183" t="s">
        <v>4368</v>
      </c>
      <c r="C2646" s="183" t="s">
        <v>71</v>
      </c>
      <c r="D2646" s="183">
        <v>14</v>
      </c>
      <c r="E2646" s="129"/>
      <c r="F2646" s="183"/>
      <c r="G2646" s="89">
        <v>43132</v>
      </c>
      <c r="H2646" s="80"/>
      <c r="I2646" s="80"/>
      <c r="J2646" s="129" t="s">
        <v>4897</v>
      </c>
    </row>
    <row r="2647" spans="1:10" hidden="1">
      <c r="A2647" s="183" t="s">
        <v>2936</v>
      </c>
      <c r="B2647" s="183" t="s">
        <v>4368</v>
      </c>
      <c r="C2647" s="183" t="s">
        <v>71</v>
      </c>
      <c r="D2647" s="183">
        <v>14</v>
      </c>
      <c r="E2647" s="104"/>
      <c r="F2647" s="104"/>
      <c r="G2647" s="89">
        <v>43101</v>
      </c>
      <c r="H2647" s="80"/>
      <c r="I2647" s="80"/>
      <c r="J2647" s="129" t="s">
        <v>4897</v>
      </c>
    </row>
    <row r="2648" spans="1:10" hidden="1">
      <c r="A2648" s="183" t="s">
        <v>2937</v>
      </c>
      <c r="B2648" s="183" t="s">
        <v>4368</v>
      </c>
      <c r="C2648" s="183" t="s">
        <v>71</v>
      </c>
      <c r="D2648" s="183">
        <v>14</v>
      </c>
      <c r="E2648" s="104"/>
      <c r="F2648" s="104"/>
      <c r="G2648" s="89">
        <v>43221</v>
      </c>
      <c r="H2648" s="80"/>
      <c r="I2648" s="80"/>
      <c r="J2648" s="129" t="s">
        <v>4897</v>
      </c>
    </row>
    <row r="2649" spans="1:10" hidden="1">
      <c r="A2649" s="183" t="s">
        <v>2938</v>
      </c>
      <c r="B2649" s="183" t="s">
        <v>4368</v>
      </c>
      <c r="C2649" s="183" t="s">
        <v>71</v>
      </c>
      <c r="D2649" s="183">
        <v>14</v>
      </c>
      <c r="E2649" s="104"/>
      <c r="F2649" s="104"/>
      <c r="G2649" s="89">
        <v>43221</v>
      </c>
      <c r="H2649" s="80"/>
      <c r="I2649" s="80"/>
      <c r="J2649" s="129" t="s">
        <v>4897</v>
      </c>
    </row>
    <row r="2650" spans="1:10" hidden="1">
      <c r="A2650" s="183" t="s">
        <v>2939</v>
      </c>
      <c r="B2650" s="183" t="s">
        <v>4368</v>
      </c>
      <c r="C2650" s="183" t="s">
        <v>71</v>
      </c>
      <c r="D2650" s="183">
        <v>14</v>
      </c>
      <c r="E2650" s="104"/>
      <c r="F2650" s="104"/>
      <c r="G2650" s="89">
        <v>43132</v>
      </c>
      <c r="H2650" s="80"/>
      <c r="I2650" s="80"/>
      <c r="J2650" s="129" t="s">
        <v>4897</v>
      </c>
    </row>
    <row r="2651" spans="1:10" hidden="1">
      <c r="A2651" s="183" t="s">
        <v>2940</v>
      </c>
      <c r="B2651" s="183" t="s">
        <v>4368</v>
      </c>
      <c r="C2651" s="183" t="s">
        <v>71</v>
      </c>
      <c r="D2651" s="183">
        <v>14</v>
      </c>
      <c r="E2651" s="104"/>
      <c r="F2651" s="104"/>
      <c r="G2651" s="89">
        <v>43221</v>
      </c>
      <c r="H2651" s="80"/>
      <c r="I2651" s="80"/>
      <c r="J2651" s="129" t="s">
        <v>4897</v>
      </c>
    </row>
    <row r="2652" spans="1:10" hidden="1">
      <c r="A2652" s="183" t="s">
        <v>2941</v>
      </c>
      <c r="B2652" s="183" t="s">
        <v>4368</v>
      </c>
      <c r="C2652" s="183" t="s">
        <v>71</v>
      </c>
      <c r="D2652" s="183">
        <v>14</v>
      </c>
      <c r="E2652" s="104"/>
      <c r="F2652" s="104"/>
      <c r="G2652" s="89">
        <v>43191</v>
      </c>
      <c r="H2652" s="80"/>
      <c r="I2652" s="80"/>
      <c r="J2652" s="129" t="s">
        <v>4897</v>
      </c>
    </row>
    <row r="2653" spans="1:10" hidden="1">
      <c r="A2653" s="183" t="s">
        <v>2942</v>
      </c>
      <c r="B2653" s="183" t="s">
        <v>4368</v>
      </c>
      <c r="C2653" s="183" t="s">
        <v>71</v>
      </c>
      <c r="D2653" s="183">
        <v>14</v>
      </c>
      <c r="E2653" s="104"/>
      <c r="F2653" s="104"/>
      <c r="G2653" s="89">
        <v>43191</v>
      </c>
      <c r="H2653" s="80"/>
      <c r="I2653" s="80"/>
      <c r="J2653" s="129" t="s">
        <v>4897</v>
      </c>
    </row>
    <row r="2654" spans="1:10" hidden="1">
      <c r="A2654" s="183" t="s">
        <v>2943</v>
      </c>
      <c r="B2654" s="183" t="s">
        <v>4368</v>
      </c>
      <c r="C2654" s="183" t="s">
        <v>71</v>
      </c>
      <c r="D2654" s="183">
        <v>14</v>
      </c>
      <c r="E2654" s="104"/>
      <c r="F2654" s="104"/>
      <c r="G2654" s="89">
        <v>43313</v>
      </c>
      <c r="H2654" s="80"/>
      <c r="I2654" s="80"/>
      <c r="J2654" s="129" t="s">
        <v>4897</v>
      </c>
    </row>
    <row r="2655" spans="1:10" hidden="1">
      <c r="A2655" s="183" t="s">
        <v>2944</v>
      </c>
      <c r="B2655" s="183" t="s">
        <v>4368</v>
      </c>
      <c r="C2655" s="183" t="s">
        <v>71</v>
      </c>
      <c r="D2655" s="183">
        <v>14</v>
      </c>
      <c r="E2655" s="104"/>
      <c r="F2655" s="104"/>
      <c r="G2655" s="89">
        <v>43282</v>
      </c>
      <c r="H2655" s="80"/>
      <c r="I2655" s="80"/>
      <c r="J2655" s="129" t="s">
        <v>4897</v>
      </c>
    </row>
    <row r="2656" spans="1:10" hidden="1">
      <c r="A2656" s="183" t="s">
        <v>2945</v>
      </c>
      <c r="B2656" s="183" t="s">
        <v>4368</v>
      </c>
      <c r="C2656" s="183" t="s">
        <v>71</v>
      </c>
      <c r="D2656" s="183">
        <v>14</v>
      </c>
      <c r="E2656" s="104"/>
      <c r="F2656" s="104"/>
      <c r="G2656" s="89">
        <v>43132</v>
      </c>
      <c r="H2656" s="80"/>
      <c r="I2656" s="80"/>
      <c r="J2656" s="129" t="s">
        <v>4897</v>
      </c>
    </row>
    <row r="2657" spans="1:10" hidden="1">
      <c r="A2657" s="183" t="s">
        <v>2946</v>
      </c>
      <c r="B2657" s="183" t="s">
        <v>4368</v>
      </c>
      <c r="C2657" s="183" t="s">
        <v>71</v>
      </c>
      <c r="D2657" s="183">
        <v>14</v>
      </c>
      <c r="E2657" s="104"/>
      <c r="F2657" s="104"/>
      <c r="G2657" s="89">
        <v>43191</v>
      </c>
      <c r="H2657" s="80"/>
      <c r="I2657" s="80"/>
      <c r="J2657" s="129" t="s">
        <v>4897</v>
      </c>
    </row>
    <row r="2658" spans="1:10" hidden="1">
      <c r="A2658" s="183" t="s">
        <v>2947</v>
      </c>
      <c r="B2658" s="183" t="s">
        <v>4368</v>
      </c>
      <c r="C2658" s="183" t="s">
        <v>71</v>
      </c>
      <c r="D2658" s="183">
        <v>14</v>
      </c>
      <c r="E2658" s="104"/>
      <c r="F2658" s="104"/>
      <c r="G2658" s="89">
        <v>43101</v>
      </c>
      <c r="H2658" s="80"/>
      <c r="I2658" s="80"/>
      <c r="J2658" s="129" t="s">
        <v>4897</v>
      </c>
    </row>
    <row r="2659" spans="1:10" hidden="1">
      <c r="A2659" s="183" t="s">
        <v>2948</v>
      </c>
      <c r="B2659" s="183" t="s">
        <v>4369</v>
      </c>
      <c r="C2659" s="183" t="s">
        <v>71</v>
      </c>
      <c r="D2659" s="183">
        <v>14</v>
      </c>
      <c r="E2659" s="104"/>
      <c r="F2659" s="104"/>
      <c r="G2659" s="89">
        <v>43313</v>
      </c>
      <c r="H2659" s="80"/>
      <c r="I2659" s="80"/>
      <c r="J2659" s="129" t="s">
        <v>4897</v>
      </c>
    </row>
    <row r="2660" spans="1:10" hidden="1">
      <c r="A2660" s="183" t="s">
        <v>2949</v>
      </c>
      <c r="B2660" s="183" t="s">
        <v>4370</v>
      </c>
      <c r="C2660" s="183" t="s">
        <v>71</v>
      </c>
      <c r="D2660" s="183">
        <v>14</v>
      </c>
      <c r="E2660" s="104"/>
      <c r="F2660" s="104"/>
      <c r="G2660" s="89">
        <v>43344</v>
      </c>
      <c r="H2660" s="80"/>
      <c r="I2660" s="80"/>
      <c r="J2660" s="129" t="s">
        <v>4897</v>
      </c>
    </row>
    <row r="2661" spans="1:10" hidden="1">
      <c r="A2661" s="183" t="s">
        <v>2950</v>
      </c>
      <c r="B2661" s="183" t="s">
        <v>4370</v>
      </c>
      <c r="C2661" s="183" t="s">
        <v>71</v>
      </c>
      <c r="D2661" s="183">
        <v>14</v>
      </c>
      <c r="E2661" s="104"/>
      <c r="F2661" s="104"/>
      <c r="G2661" s="89">
        <v>43221</v>
      </c>
      <c r="H2661" s="80"/>
      <c r="I2661" s="80"/>
      <c r="J2661" s="129" t="s">
        <v>4897</v>
      </c>
    </row>
    <row r="2662" spans="1:10" hidden="1">
      <c r="A2662" s="183" t="s">
        <v>270</v>
      </c>
      <c r="B2662" s="183" t="s">
        <v>400</v>
      </c>
      <c r="C2662" s="183" t="s">
        <v>71</v>
      </c>
      <c r="D2662" s="183">
        <v>14</v>
      </c>
      <c r="E2662" s="104"/>
      <c r="F2662" s="104" t="s">
        <v>4857</v>
      </c>
      <c r="G2662" s="89">
        <v>43040</v>
      </c>
      <c r="H2662" s="80">
        <v>43069</v>
      </c>
      <c r="I2662" s="80">
        <v>43074</v>
      </c>
      <c r="J2662" s="129" t="s">
        <v>4897</v>
      </c>
    </row>
    <row r="2663" spans="1:10" hidden="1">
      <c r="A2663" s="183" t="s">
        <v>2951</v>
      </c>
      <c r="B2663" s="183" t="s">
        <v>4371</v>
      </c>
      <c r="C2663" s="183" t="s">
        <v>71</v>
      </c>
      <c r="D2663" s="183">
        <v>14</v>
      </c>
      <c r="E2663" s="104"/>
      <c r="F2663" s="104"/>
      <c r="G2663" s="89">
        <v>43374</v>
      </c>
      <c r="H2663" s="80"/>
      <c r="I2663" s="80"/>
      <c r="J2663" s="129" t="s">
        <v>4897</v>
      </c>
    </row>
    <row r="2664" spans="1:10" hidden="1">
      <c r="A2664" s="183" t="s">
        <v>2952</v>
      </c>
      <c r="B2664" s="183" t="s">
        <v>4372</v>
      </c>
      <c r="C2664" s="183" t="s">
        <v>71</v>
      </c>
      <c r="D2664" s="183">
        <v>14</v>
      </c>
      <c r="E2664" s="104"/>
      <c r="F2664" s="104"/>
      <c r="G2664" s="89">
        <v>43313</v>
      </c>
      <c r="H2664" s="80"/>
      <c r="I2664" s="80"/>
      <c r="J2664" s="129" t="s">
        <v>4897</v>
      </c>
    </row>
    <row r="2665" spans="1:10" hidden="1">
      <c r="A2665" s="183" t="s">
        <v>2953</v>
      </c>
      <c r="B2665" s="183" t="s">
        <v>4372</v>
      </c>
      <c r="C2665" s="183" t="s">
        <v>71</v>
      </c>
      <c r="D2665" s="183">
        <v>14</v>
      </c>
      <c r="E2665" s="104"/>
      <c r="F2665" s="104"/>
      <c r="G2665" s="89">
        <v>43344</v>
      </c>
      <c r="H2665" s="80"/>
      <c r="I2665" s="80"/>
      <c r="J2665" s="129" t="s">
        <v>4897</v>
      </c>
    </row>
    <row r="2666" spans="1:10" hidden="1">
      <c r="A2666" s="183" t="s">
        <v>2954</v>
      </c>
      <c r="B2666" s="183" t="s">
        <v>4373</v>
      </c>
      <c r="C2666" s="183" t="s">
        <v>71</v>
      </c>
      <c r="D2666" s="183">
        <v>14</v>
      </c>
      <c r="E2666" s="104"/>
      <c r="F2666" s="104"/>
      <c r="G2666" s="89">
        <v>43374</v>
      </c>
      <c r="H2666" s="80"/>
      <c r="I2666" s="80"/>
      <c r="J2666" s="129" t="s">
        <v>4897</v>
      </c>
    </row>
    <row r="2667" spans="1:10" hidden="1">
      <c r="A2667" s="183" t="s">
        <v>2955</v>
      </c>
      <c r="B2667" s="183" t="s">
        <v>4373</v>
      </c>
      <c r="C2667" s="183" t="s">
        <v>71</v>
      </c>
      <c r="D2667" s="183">
        <v>14</v>
      </c>
      <c r="E2667" s="104" t="s">
        <v>71</v>
      </c>
      <c r="F2667" s="104" t="s">
        <v>4862</v>
      </c>
      <c r="G2667" s="89">
        <v>43070</v>
      </c>
      <c r="H2667" s="80">
        <v>43087</v>
      </c>
      <c r="I2667" s="80">
        <v>43104</v>
      </c>
      <c r="J2667" s="129" t="s">
        <v>4897</v>
      </c>
    </row>
    <row r="2668" spans="1:10" hidden="1">
      <c r="A2668" s="183" t="s">
        <v>2956</v>
      </c>
      <c r="B2668" s="183" t="s">
        <v>4374</v>
      </c>
      <c r="C2668" s="183" t="s">
        <v>71</v>
      </c>
      <c r="D2668" s="183">
        <v>14</v>
      </c>
      <c r="E2668" s="104"/>
      <c r="F2668" s="104"/>
      <c r="G2668" s="89">
        <v>43101</v>
      </c>
      <c r="H2668" s="80"/>
      <c r="I2668" s="80"/>
      <c r="J2668" s="129" t="s">
        <v>4897</v>
      </c>
    </row>
    <row r="2669" spans="1:10" hidden="1">
      <c r="A2669" s="183" t="s">
        <v>2957</v>
      </c>
      <c r="B2669" s="183" t="s">
        <v>4375</v>
      </c>
      <c r="C2669" s="183" t="s">
        <v>71</v>
      </c>
      <c r="D2669" s="183">
        <v>14</v>
      </c>
      <c r="E2669" s="104"/>
      <c r="F2669" s="104"/>
      <c r="G2669" s="89">
        <v>43313</v>
      </c>
      <c r="H2669" s="80"/>
      <c r="I2669" s="80"/>
      <c r="J2669" s="129" t="s">
        <v>4897</v>
      </c>
    </row>
    <row r="2670" spans="1:10" hidden="1">
      <c r="A2670" s="183" t="s">
        <v>2958</v>
      </c>
      <c r="B2670" s="183" t="s">
        <v>4375</v>
      </c>
      <c r="C2670" s="183" t="s">
        <v>71</v>
      </c>
      <c r="D2670" s="183">
        <v>14</v>
      </c>
      <c r="E2670" s="104"/>
      <c r="F2670" s="104"/>
      <c r="G2670" s="89">
        <v>43191</v>
      </c>
      <c r="H2670" s="80"/>
      <c r="I2670" s="80"/>
      <c r="J2670" s="129" t="s">
        <v>4897</v>
      </c>
    </row>
    <row r="2671" spans="1:10" hidden="1">
      <c r="A2671" s="183" t="s">
        <v>2959</v>
      </c>
      <c r="B2671" s="183" t="s">
        <v>4375</v>
      </c>
      <c r="C2671" s="183" t="s">
        <v>71</v>
      </c>
      <c r="D2671" s="183">
        <v>14</v>
      </c>
      <c r="E2671" s="104"/>
      <c r="F2671" s="104"/>
      <c r="G2671" s="89">
        <v>43344</v>
      </c>
      <c r="H2671" s="80"/>
      <c r="I2671" s="80"/>
      <c r="J2671" s="129" t="s">
        <v>4897</v>
      </c>
    </row>
    <row r="2672" spans="1:10" hidden="1">
      <c r="A2672" s="183" t="s">
        <v>271</v>
      </c>
      <c r="B2672" s="183" t="s">
        <v>401</v>
      </c>
      <c r="C2672" s="183" t="s">
        <v>71</v>
      </c>
      <c r="D2672" s="183">
        <v>14</v>
      </c>
      <c r="E2672" s="104"/>
      <c r="F2672" s="104" t="s">
        <v>4909</v>
      </c>
      <c r="G2672" s="89">
        <v>43040</v>
      </c>
      <c r="H2672" s="80">
        <v>43066</v>
      </c>
      <c r="I2672" s="80">
        <v>43073</v>
      </c>
      <c r="J2672" s="129" t="s">
        <v>4897</v>
      </c>
    </row>
    <row r="2673" spans="1:10" hidden="1">
      <c r="A2673" s="183" t="s">
        <v>2960</v>
      </c>
      <c r="B2673" s="183" t="s">
        <v>4376</v>
      </c>
      <c r="C2673" s="183" t="s">
        <v>71</v>
      </c>
      <c r="D2673" s="183">
        <v>14</v>
      </c>
      <c r="E2673" s="104" t="s">
        <v>71</v>
      </c>
      <c r="F2673" s="104" t="s">
        <v>4857</v>
      </c>
      <c r="G2673" s="89">
        <v>43070</v>
      </c>
      <c r="H2673" s="80">
        <v>43084</v>
      </c>
      <c r="I2673" s="80">
        <v>43102</v>
      </c>
      <c r="J2673" s="129" t="s">
        <v>4897</v>
      </c>
    </row>
    <row r="2674" spans="1:10" hidden="1">
      <c r="A2674" s="183" t="s">
        <v>2961</v>
      </c>
      <c r="B2674" s="183" t="s">
        <v>4377</v>
      </c>
      <c r="C2674" s="183" t="s">
        <v>71</v>
      </c>
      <c r="D2674" s="183">
        <v>14</v>
      </c>
      <c r="E2674" s="104"/>
      <c r="F2674" s="104"/>
      <c r="G2674" s="89">
        <v>43313</v>
      </c>
      <c r="H2674" s="80"/>
      <c r="I2674" s="80"/>
      <c r="J2674" s="129" t="s">
        <v>4897</v>
      </c>
    </row>
    <row r="2675" spans="1:10" hidden="1">
      <c r="A2675" s="183" t="s">
        <v>2962</v>
      </c>
      <c r="B2675" s="183" t="s">
        <v>402</v>
      </c>
      <c r="C2675" s="183" t="s">
        <v>71</v>
      </c>
      <c r="D2675" s="183">
        <v>14</v>
      </c>
      <c r="E2675" s="104"/>
      <c r="F2675" s="104"/>
      <c r="G2675" s="89">
        <v>43252</v>
      </c>
      <c r="H2675" s="80"/>
      <c r="I2675" s="80"/>
      <c r="J2675" s="129" t="s">
        <v>4897</v>
      </c>
    </row>
    <row r="2676" spans="1:10" hidden="1">
      <c r="A2676" s="183" t="s">
        <v>2963</v>
      </c>
      <c r="B2676" s="183" t="s">
        <v>402</v>
      </c>
      <c r="C2676" s="183" t="s">
        <v>71</v>
      </c>
      <c r="D2676" s="183">
        <v>14</v>
      </c>
      <c r="E2676" s="104"/>
      <c r="F2676" s="129"/>
      <c r="G2676" s="89">
        <v>43191</v>
      </c>
      <c r="H2676" s="80"/>
      <c r="I2676" s="80"/>
      <c r="J2676" s="129" t="s">
        <v>4897</v>
      </c>
    </row>
    <row r="2677" spans="1:10" hidden="1">
      <c r="A2677" s="183" t="s">
        <v>272</v>
      </c>
      <c r="B2677" s="183" t="s">
        <v>402</v>
      </c>
      <c r="C2677" s="183" t="s">
        <v>71</v>
      </c>
      <c r="D2677" s="183">
        <v>14</v>
      </c>
      <c r="E2677" s="104"/>
      <c r="F2677" s="104" t="s">
        <v>4858</v>
      </c>
      <c r="G2677" s="89">
        <v>43040</v>
      </c>
      <c r="H2677" s="80">
        <v>43066</v>
      </c>
      <c r="I2677" s="80">
        <v>43074</v>
      </c>
      <c r="J2677" s="129" t="s">
        <v>4897</v>
      </c>
    </row>
    <row r="2678" spans="1:10" hidden="1">
      <c r="A2678" s="183" t="s">
        <v>2964</v>
      </c>
      <c r="B2678" s="183" t="s">
        <v>4378</v>
      </c>
      <c r="C2678" s="183" t="s">
        <v>71</v>
      </c>
      <c r="D2678" s="183">
        <v>14</v>
      </c>
      <c r="E2678" s="104" t="s">
        <v>71</v>
      </c>
      <c r="F2678" s="104" t="s">
        <v>4858</v>
      </c>
      <c r="G2678" s="89">
        <v>43070</v>
      </c>
      <c r="H2678" s="80">
        <v>43084</v>
      </c>
      <c r="I2678" s="80">
        <v>43097</v>
      </c>
      <c r="J2678" s="129" t="s">
        <v>4897</v>
      </c>
    </row>
    <row r="2679" spans="1:10" hidden="1">
      <c r="A2679" s="183" t="s">
        <v>2965</v>
      </c>
      <c r="B2679" s="183" t="s">
        <v>4378</v>
      </c>
      <c r="C2679" s="183" t="s">
        <v>71</v>
      </c>
      <c r="D2679" s="183">
        <v>14</v>
      </c>
      <c r="E2679" s="104"/>
      <c r="F2679" s="104"/>
      <c r="G2679" s="89">
        <v>43313</v>
      </c>
      <c r="H2679" s="80"/>
      <c r="I2679" s="80"/>
      <c r="J2679" s="129" t="s">
        <v>4897</v>
      </c>
    </row>
    <row r="2680" spans="1:10" hidden="1">
      <c r="A2680" s="183" t="s">
        <v>2966</v>
      </c>
      <c r="B2680" s="183" t="s">
        <v>4378</v>
      </c>
      <c r="C2680" s="183" t="s">
        <v>71</v>
      </c>
      <c r="D2680" s="183">
        <v>14</v>
      </c>
      <c r="E2680" s="104"/>
      <c r="F2680" s="104"/>
      <c r="G2680" s="89">
        <v>43132</v>
      </c>
      <c r="H2680" s="80"/>
      <c r="I2680" s="80"/>
      <c r="J2680" s="129" t="s">
        <v>4897</v>
      </c>
    </row>
    <row r="2681" spans="1:10" hidden="1">
      <c r="A2681" s="183" t="s">
        <v>2967</v>
      </c>
      <c r="B2681" s="183" t="s">
        <v>4379</v>
      </c>
      <c r="C2681" s="183" t="s">
        <v>71</v>
      </c>
      <c r="D2681" s="183">
        <v>14</v>
      </c>
      <c r="E2681" s="129"/>
      <c r="F2681" s="183"/>
      <c r="G2681" s="89">
        <v>43313</v>
      </c>
      <c r="H2681" s="80"/>
      <c r="I2681" s="80"/>
      <c r="J2681" s="129" t="s">
        <v>4897</v>
      </c>
    </row>
    <row r="2682" spans="1:10" hidden="1">
      <c r="A2682" s="183" t="s">
        <v>2968</v>
      </c>
      <c r="B2682" s="183" t="s">
        <v>4380</v>
      </c>
      <c r="C2682" s="183" t="s">
        <v>71</v>
      </c>
      <c r="D2682" s="183">
        <v>14</v>
      </c>
      <c r="E2682" s="104"/>
      <c r="F2682" s="104"/>
      <c r="G2682" s="89">
        <v>43282</v>
      </c>
      <c r="H2682" s="80"/>
      <c r="I2682" s="80"/>
      <c r="J2682" s="129" t="s">
        <v>4897</v>
      </c>
    </row>
    <row r="2683" spans="1:10" hidden="1">
      <c r="A2683" s="183" t="s">
        <v>2969</v>
      </c>
      <c r="B2683" s="183" t="s">
        <v>4381</v>
      </c>
      <c r="C2683" s="183" t="s">
        <v>71</v>
      </c>
      <c r="D2683" s="183">
        <v>14</v>
      </c>
      <c r="E2683" s="104"/>
      <c r="F2683" s="104"/>
      <c r="G2683" s="89">
        <v>43344</v>
      </c>
      <c r="H2683" s="80"/>
      <c r="I2683" s="80"/>
      <c r="J2683" s="129" t="s">
        <v>4897</v>
      </c>
    </row>
    <row r="2684" spans="1:10" hidden="1">
      <c r="A2684" s="183" t="s">
        <v>273</v>
      </c>
      <c r="B2684" s="183" t="s">
        <v>403</v>
      </c>
      <c r="C2684" s="183" t="s">
        <v>71</v>
      </c>
      <c r="D2684" s="183">
        <v>14</v>
      </c>
      <c r="E2684" s="104"/>
      <c r="F2684" s="104" t="s">
        <v>4910</v>
      </c>
      <c r="G2684" s="89">
        <v>43040</v>
      </c>
      <c r="H2684" s="80">
        <v>43067</v>
      </c>
      <c r="I2684" s="80">
        <v>43074</v>
      </c>
      <c r="J2684" s="129" t="s">
        <v>4897</v>
      </c>
    </row>
    <row r="2685" spans="1:10" hidden="1">
      <c r="A2685" s="183" t="s">
        <v>2970</v>
      </c>
      <c r="B2685" s="183" t="s">
        <v>4382</v>
      </c>
      <c r="C2685" s="183" t="s">
        <v>71</v>
      </c>
      <c r="D2685" s="183">
        <v>14</v>
      </c>
      <c r="E2685" s="104"/>
      <c r="F2685" s="104"/>
      <c r="G2685" s="89">
        <v>43132</v>
      </c>
      <c r="H2685" s="80"/>
      <c r="I2685" s="80"/>
      <c r="J2685" s="129" t="s">
        <v>4897</v>
      </c>
    </row>
    <row r="2686" spans="1:10" hidden="1">
      <c r="A2686" s="183" t="s">
        <v>2971</v>
      </c>
      <c r="B2686" s="183" t="s">
        <v>4383</v>
      </c>
      <c r="C2686" s="183" t="s">
        <v>71</v>
      </c>
      <c r="D2686" s="183">
        <v>14</v>
      </c>
      <c r="E2686" s="104"/>
      <c r="F2686" s="129"/>
      <c r="G2686" s="89">
        <v>43313</v>
      </c>
      <c r="H2686" s="80"/>
      <c r="I2686" s="80"/>
      <c r="J2686" s="129" t="s">
        <v>4897</v>
      </c>
    </row>
    <row r="2687" spans="1:10" hidden="1">
      <c r="A2687" s="183" t="s">
        <v>2972</v>
      </c>
      <c r="B2687" s="183" t="s">
        <v>4384</v>
      </c>
      <c r="C2687" s="183" t="s">
        <v>71</v>
      </c>
      <c r="D2687" s="183">
        <v>14</v>
      </c>
      <c r="E2687" s="129"/>
      <c r="F2687" s="183"/>
      <c r="G2687" s="89">
        <v>43132</v>
      </c>
      <c r="H2687" s="80"/>
      <c r="I2687" s="80"/>
      <c r="J2687" s="129" t="s">
        <v>4897</v>
      </c>
    </row>
    <row r="2688" spans="1:10" hidden="1">
      <c r="A2688" s="183" t="s">
        <v>2973</v>
      </c>
      <c r="B2688" s="183" t="s">
        <v>4385</v>
      </c>
      <c r="C2688" s="183" t="s">
        <v>71</v>
      </c>
      <c r="D2688" s="183">
        <v>14</v>
      </c>
      <c r="E2688" s="104"/>
      <c r="F2688" s="104"/>
      <c r="G2688" s="89">
        <v>43374</v>
      </c>
      <c r="H2688" s="80"/>
      <c r="I2688" s="80"/>
      <c r="J2688" s="129" t="s">
        <v>4897</v>
      </c>
    </row>
    <row r="2689" spans="1:10" hidden="1">
      <c r="A2689" s="183" t="s">
        <v>2974</v>
      </c>
      <c r="B2689" s="183" t="s">
        <v>4386</v>
      </c>
      <c r="C2689" s="183" t="s">
        <v>71</v>
      </c>
      <c r="D2689" s="183">
        <v>14</v>
      </c>
      <c r="E2689" s="104"/>
      <c r="F2689" s="104"/>
      <c r="G2689" s="89">
        <v>43191</v>
      </c>
      <c r="H2689" s="80"/>
      <c r="I2689" s="80"/>
      <c r="J2689" s="129" t="s">
        <v>4897</v>
      </c>
    </row>
    <row r="2690" spans="1:10" hidden="1">
      <c r="A2690" s="183" t="s">
        <v>2975</v>
      </c>
      <c r="B2690" s="183" t="s">
        <v>4387</v>
      </c>
      <c r="C2690" s="183" t="s">
        <v>71</v>
      </c>
      <c r="D2690" s="183">
        <v>14</v>
      </c>
      <c r="E2690" s="104"/>
      <c r="F2690" s="104"/>
      <c r="G2690" s="89">
        <v>43132</v>
      </c>
      <c r="H2690" s="80"/>
      <c r="I2690" s="80"/>
      <c r="J2690" s="129" t="s">
        <v>4897</v>
      </c>
    </row>
    <row r="2691" spans="1:10" hidden="1">
      <c r="A2691" s="183" t="s">
        <v>2976</v>
      </c>
      <c r="B2691" s="183" t="s">
        <v>4388</v>
      </c>
      <c r="C2691" s="183" t="s">
        <v>71</v>
      </c>
      <c r="D2691" s="183">
        <v>14</v>
      </c>
      <c r="E2691" s="104"/>
      <c r="F2691" s="129"/>
      <c r="G2691" s="89">
        <v>43313</v>
      </c>
      <c r="H2691" s="80"/>
      <c r="I2691" s="80"/>
      <c r="J2691" s="129" t="s">
        <v>4897</v>
      </c>
    </row>
    <row r="2692" spans="1:10" hidden="1">
      <c r="A2692" s="183" t="s">
        <v>2977</v>
      </c>
      <c r="B2692" s="183" t="s">
        <v>4389</v>
      </c>
      <c r="C2692" s="183" t="s">
        <v>71</v>
      </c>
      <c r="D2692" s="183">
        <v>14</v>
      </c>
      <c r="E2692" s="129"/>
      <c r="F2692" s="183"/>
      <c r="G2692" s="89">
        <v>43221</v>
      </c>
      <c r="H2692" s="80"/>
      <c r="I2692" s="80"/>
      <c r="J2692" s="129" t="s">
        <v>4897</v>
      </c>
    </row>
    <row r="2693" spans="1:10" hidden="1">
      <c r="A2693" s="183" t="s">
        <v>2978</v>
      </c>
      <c r="B2693" s="183" t="s">
        <v>4390</v>
      </c>
      <c r="C2693" s="183" t="s">
        <v>71</v>
      </c>
      <c r="D2693" s="183">
        <v>14</v>
      </c>
      <c r="E2693" s="104"/>
      <c r="F2693" s="104"/>
      <c r="G2693" s="89">
        <v>43160</v>
      </c>
      <c r="H2693" s="80"/>
      <c r="I2693" s="80"/>
      <c r="J2693" s="129" t="s">
        <v>4897</v>
      </c>
    </row>
    <row r="2694" spans="1:10" hidden="1">
      <c r="A2694" s="183" t="s">
        <v>2979</v>
      </c>
      <c r="B2694" s="183" t="s">
        <v>4390</v>
      </c>
      <c r="C2694" s="183" t="s">
        <v>71</v>
      </c>
      <c r="D2694" s="183">
        <v>14</v>
      </c>
      <c r="E2694" s="104"/>
      <c r="F2694" s="104"/>
      <c r="G2694" s="89">
        <v>43344</v>
      </c>
      <c r="H2694" s="80"/>
      <c r="I2694" s="80"/>
      <c r="J2694" s="129" t="s">
        <v>4897</v>
      </c>
    </row>
    <row r="2695" spans="1:10" hidden="1">
      <c r="A2695" s="183" t="s">
        <v>2980</v>
      </c>
      <c r="B2695" s="183" t="s">
        <v>4390</v>
      </c>
      <c r="C2695" s="183" t="s">
        <v>71</v>
      </c>
      <c r="D2695" s="183">
        <v>14</v>
      </c>
      <c r="E2695" s="104"/>
      <c r="F2695" s="104"/>
      <c r="G2695" s="89">
        <v>43160</v>
      </c>
      <c r="H2695" s="80"/>
      <c r="I2695" s="80"/>
      <c r="J2695" s="129" t="s">
        <v>4897</v>
      </c>
    </row>
    <row r="2696" spans="1:10" hidden="1">
      <c r="A2696" s="183" t="s">
        <v>2981</v>
      </c>
      <c r="B2696" s="183" t="s">
        <v>4390</v>
      </c>
      <c r="C2696" s="183" t="s">
        <v>71</v>
      </c>
      <c r="D2696" s="183">
        <v>14</v>
      </c>
      <c r="E2696" s="104"/>
      <c r="F2696" s="104"/>
      <c r="G2696" s="89">
        <v>43160</v>
      </c>
      <c r="H2696" s="80"/>
      <c r="I2696" s="80"/>
      <c r="J2696" s="129" t="s">
        <v>4897</v>
      </c>
    </row>
    <row r="2697" spans="1:10" hidden="1">
      <c r="A2697" s="183" t="s">
        <v>2982</v>
      </c>
      <c r="B2697" s="183" t="s">
        <v>4391</v>
      </c>
      <c r="C2697" s="183" t="s">
        <v>71</v>
      </c>
      <c r="D2697" s="183">
        <v>14</v>
      </c>
      <c r="E2697" s="104"/>
      <c r="F2697" s="104"/>
      <c r="G2697" s="89">
        <v>43160</v>
      </c>
      <c r="H2697" s="80"/>
      <c r="I2697" s="80"/>
      <c r="J2697" s="129" t="s">
        <v>4897</v>
      </c>
    </row>
    <row r="2698" spans="1:10" hidden="1">
      <c r="A2698" s="183" t="s">
        <v>2983</v>
      </c>
      <c r="B2698" s="183" t="s">
        <v>4392</v>
      </c>
      <c r="C2698" s="183" t="s">
        <v>71</v>
      </c>
      <c r="D2698" s="183">
        <v>14</v>
      </c>
      <c r="E2698" s="104"/>
      <c r="F2698" s="129"/>
      <c r="G2698" s="89">
        <v>43282</v>
      </c>
      <c r="H2698" s="80"/>
      <c r="I2698" s="80"/>
      <c r="J2698" s="129" t="s">
        <v>4897</v>
      </c>
    </row>
    <row r="2699" spans="1:10" hidden="1">
      <c r="A2699" s="183" t="s">
        <v>2984</v>
      </c>
      <c r="B2699" s="183" t="s">
        <v>4392</v>
      </c>
      <c r="C2699" s="183" t="s">
        <v>71</v>
      </c>
      <c r="D2699" s="183">
        <v>14</v>
      </c>
      <c r="E2699" s="104"/>
      <c r="F2699" s="104"/>
      <c r="G2699" s="89">
        <v>43282</v>
      </c>
      <c r="H2699" s="80"/>
      <c r="I2699" s="80"/>
      <c r="J2699" s="129" t="s">
        <v>4897</v>
      </c>
    </row>
    <row r="2700" spans="1:10" hidden="1">
      <c r="A2700" s="183" t="s">
        <v>2985</v>
      </c>
      <c r="B2700" s="183" t="s">
        <v>4392</v>
      </c>
      <c r="C2700" s="183" t="s">
        <v>71</v>
      </c>
      <c r="D2700" s="183">
        <v>14</v>
      </c>
      <c r="E2700" s="104"/>
      <c r="F2700" s="104"/>
      <c r="G2700" s="89">
        <v>43132</v>
      </c>
      <c r="H2700" s="80"/>
      <c r="I2700" s="80"/>
      <c r="J2700" s="129" t="s">
        <v>4897</v>
      </c>
    </row>
    <row r="2701" spans="1:10" hidden="1">
      <c r="A2701" s="183" t="s">
        <v>2986</v>
      </c>
      <c r="B2701" s="183" t="s">
        <v>4392</v>
      </c>
      <c r="C2701" s="183" t="s">
        <v>71</v>
      </c>
      <c r="D2701" s="183">
        <v>14</v>
      </c>
      <c r="E2701" s="104"/>
      <c r="F2701" s="104"/>
      <c r="G2701" s="89">
        <v>43282</v>
      </c>
      <c r="H2701" s="80"/>
      <c r="I2701" s="80"/>
      <c r="J2701" s="129" t="s">
        <v>4897</v>
      </c>
    </row>
    <row r="2702" spans="1:10" hidden="1">
      <c r="A2702" s="183" t="s">
        <v>2987</v>
      </c>
      <c r="B2702" s="183" t="s">
        <v>4392</v>
      </c>
      <c r="C2702" s="183" t="s">
        <v>71</v>
      </c>
      <c r="D2702" s="183">
        <v>14</v>
      </c>
      <c r="E2702" s="104"/>
      <c r="F2702" s="104"/>
      <c r="G2702" s="89">
        <v>43282</v>
      </c>
      <c r="H2702" s="80"/>
      <c r="I2702" s="80"/>
      <c r="J2702" s="129" t="s">
        <v>4897</v>
      </c>
    </row>
    <row r="2703" spans="1:10" hidden="1">
      <c r="A2703" s="183" t="s">
        <v>2988</v>
      </c>
      <c r="B2703" s="183" t="s">
        <v>4392</v>
      </c>
      <c r="C2703" s="183" t="s">
        <v>71</v>
      </c>
      <c r="D2703" s="183">
        <v>14</v>
      </c>
      <c r="E2703" s="104"/>
      <c r="F2703" s="104"/>
      <c r="G2703" s="89">
        <v>43221</v>
      </c>
      <c r="H2703" s="80"/>
      <c r="I2703" s="80"/>
      <c r="J2703" s="129" t="s">
        <v>4897</v>
      </c>
    </row>
    <row r="2704" spans="1:10" hidden="1">
      <c r="A2704" s="183" t="s">
        <v>2989</v>
      </c>
      <c r="B2704" s="183" t="s">
        <v>4392</v>
      </c>
      <c r="C2704" s="183" t="s">
        <v>71</v>
      </c>
      <c r="D2704" s="183">
        <v>14</v>
      </c>
      <c r="E2704" s="104"/>
      <c r="F2704" s="104"/>
      <c r="G2704" s="89">
        <v>43221</v>
      </c>
      <c r="H2704" s="80"/>
      <c r="I2704" s="80"/>
      <c r="J2704" s="129" t="s">
        <v>4897</v>
      </c>
    </row>
    <row r="2705" spans="1:10" hidden="1">
      <c r="A2705" s="183" t="s">
        <v>2990</v>
      </c>
      <c r="B2705" s="183" t="s">
        <v>4393</v>
      </c>
      <c r="C2705" s="183" t="s">
        <v>71</v>
      </c>
      <c r="D2705" s="183">
        <v>14</v>
      </c>
      <c r="E2705" s="104"/>
      <c r="F2705" s="104"/>
      <c r="G2705" s="89">
        <v>43101</v>
      </c>
      <c r="H2705" s="80"/>
      <c r="I2705" s="80"/>
      <c r="J2705" s="129" t="s">
        <v>4897</v>
      </c>
    </row>
    <row r="2706" spans="1:10" hidden="1">
      <c r="A2706" s="183" t="s">
        <v>2991</v>
      </c>
      <c r="B2706" s="183" t="s">
        <v>4394</v>
      </c>
      <c r="C2706" s="183" t="s">
        <v>71</v>
      </c>
      <c r="D2706" s="183">
        <v>14</v>
      </c>
      <c r="E2706" s="104"/>
      <c r="F2706" s="104"/>
      <c r="G2706" s="89">
        <v>43160</v>
      </c>
      <c r="H2706" s="80"/>
      <c r="I2706" s="80"/>
      <c r="J2706" s="129" t="s">
        <v>4897</v>
      </c>
    </row>
    <row r="2707" spans="1:10" hidden="1">
      <c r="A2707" s="183" t="s">
        <v>2992</v>
      </c>
      <c r="B2707" s="183" t="s">
        <v>4394</v>
      </c>
      <c r="C2707" s="183" t="s">
        <v>71</v>
      </c>
      <c r="D2707" s="183">
        <v>14</v>
      </c>
      <c r="E2707" s="104"/>
      <c r="F2707" s="104"/>
      <c r="G2707" s="89">
        <v>43344</v>
      </c>
      <c r="H2707" s="80"/>
      <c r="I2707" s="80"/>
      <c r="J2707" s="129" t="s">
        <v>4897</v>
      </c>
    </row>
    <row r="2708" spans="1:10" hidden="1">
      <c r="A2708" s="183" t="s">
        <v>2993</v>
      </c>
      <c r="B2708" s="183" t="s">
        <v>4394</v>
      </c>
      <c r="C2708" s="183" t="s">
        <v>71</v>
      </c>
      <c r="D2708" s="183">
        <v>14</v>
      </c>
      <c r="E2708" s="104"/>
      <c r="F2708" s="104"/>
      <c r="G2708" s="89">
        <v>43282</v>
      </c>
      <c r="H2708" s="80"/>
      <c r="I2708" s="80"/>
      <c r="J2708" s="129" t="s">
        <v>4897</v>
      </c>
    </row>
    <row r="2709" spans="1:10" hidden="1">
      <c r="A2709" s="183" t="s">
        <v>2994</v>
      </c>
      <c r="B2709" s="183" t="s">
        <v>4394</v>
      </c>
      <c r="C2709" s="183" t="s">
        <v>71</v>
      </c>
      <c r="D2709" s="183">
        <v>14</v>
      </c>
      <c r="E2709" s="104"/>
      <c r="F2709" s="104"/>
      <c r="G2709" s="89">
        <v>43160</v>
      </c>
      <c r="H2709" s="80"/>
      <c r="I2709" s="80"/>
      <c r="J2709" s="129" t="s">
        <v>4897</v>
      </c>
    </row>
    <row r="2710" spans="1:10" hidden="1">
      <c r="A2710" s="183" t="s">
        <v>2995</v>
      </c>
      <c r="B2710" s="183" t="s">
        <v>404</v>
      </c>
      <c r="C2710" s="183" t="s">
        <v>71</v>
      </c>
      <c r="D2710" s="183">
        <v>14</v>
      </c>
      <c r="E2710" s="104"/>
      <c r="F2710" s="104"/>
      <c r="G2710" s="89">
        <v>43101</v>
      </c>
      <c r="H2710" s="80"/>
      <c r="I2710" s="80"/>
      <c r="J2710" s="129" t="s">
        <v>4897</v>
      </c>
    </row>
    <row r="2711" spans="1:10" hidden="1">
      <c r="A2711" s="183" t="s">
        <v>2996</v>
      </c>
      <c r="B2711" s="183" t="s">
        <v>404</v>
      </c>
      <c r="C2711" s="183" t="s">
        <v>71</v>
      </c>
      <c r="D2711" s="183">
        <v>14</v>
      </c>
      <c r="E2711" s="104" t="s">
        <v>71</v>
      </c>
      <c r="F2711" s="104" t="s">
        <v>4861</v>
      </c>
      <c r="G2711" s="89">
        <v>43070</v>
      </c>
      <c r="H2711" s="80">
        <v>43087</v>
      </c>
      <c r="I2711" s="80">
        <v>43102</v>
      </c>
      <c r="J2711" s="129" t="s">
        <v>4897</v>
      </c>
    </row>
    <row r="2712" spans="1:10" hidden="1">
      <c r="A2712" s="183" t="s">
        <v>274</v>
      </c>
      <c r="B2712" s="183" t="s">
        <v>404</v>
      </c>
      <c r="C2712" s="183" t="s">
        <v>71</v>
      </c>
      <c r="D2712" s="183">
        <v>14</v>
      </c>
      <c r="E2712" s="104"/>
      <c r="F2712" s="104" t="s">
        <v>4861</v>
      </c>
      <c r="G2712" s="89">
        <v>43040</v>
      </c>
      <c r="H2712" s="80">
        <v>43067</v>
      </c>
      <c r="I2712" s="80">
        <v>43074</v>
      </c>
      <c r="J2712" s="129" t="s">
        <v>4897</v>
      </c>
    </row>
    <row r="2713" spans="1:10" hidden="1">
      <c r="A2713" s="183" t="s">
        <v>2997</v>
      </c>
      <c r="B2713" s="183" t="s">
        <v>404</v>
      </c>
      <c r="C2713" s="183" t="s">
        <v>71</v>
      </c>
      <c r="D2713" s="183">
        <v>14</v>
      </c>
      <c r="E2713" s="104"/>
      <c r="F2713" s="104"/>
      <c r="G2713" s="89">
        <v>43313</v>
      </c>
      <c r="H2713" s="80"/>
      <c r="I2713" s="80"/>
      <c r="J2713" s="129" t="s">
        <v>4897</v>
      </c>
    </row>
    <row r="2714" spans="1:10" hidden="1">
      <c r="A2714" s="183" t="s">
        <v>2998</v>
      </c>
      <c r="B2714" s="183" t="s">
        <v>4395</v>
      </c>
      <c r="C2714" s="183" t="s">
        <v>71</v>
      </c>
      <c r="D2714" s="183">
        <v>14</v>
      </c>
      <c r="E2714" s="104"/>
      <c r="F2714" s="104"/>
      <c r="G2714" s="89">
        <v>43221</v>
      </c>
      <c r="H2714" s="80"/>
      <c r="I2714" s="80"/>
      <c r="J2714" s="129" t="s">
        <v>4897</v>
      </c>
    </row>
    <row r="2715" spans="1:10" hidden="1">
      <c r="A2715" s="183" t="s">
        <v>2999</v>
      </c>
      <c r="B2715" s="183" t="s">
        <v>4396</v>
      </c>
      <c r="C2715" s="183" t="s">
        <v>71</v>
      </c>
      <c r="D2715" s="183">
        <v>14</v>
      </c>
      <c r="E2715" s="104"/>
      <c r="F2715" s="104"/>
      <c r="G2715" s="89">
        <v>43101</v>
      </c>
      <c r="H2715" s="80"/>
      <c r="I2715" s="80"/>
      <c r="J2715" s="129" t="s">
        <v>4897</v>
      </c>
    </row>
    <row r="2716" spans="1:10" hidden="1">
      <c r="A2716" s="183" t="s">
        <v>275</v>
      </c>
      <c r="B2716" s="183" t="s">
        <v>405</v>
      </c>
      <c r="C2716" s="183" t="s">
        <v>71</v>
      </c>
      <c r="D2716" s="183">
        <v>14</v>
      </c>
      <c r="E2716" s="104"/>
      <c r="F2716" s="104" t="s">
        <v>4857</v>
      </c>
      <c r="G2716" s="89">
        <v>43040</v>
      </c>
      <c r="H2716" s="80">
        <v>43068</v>
      </c>
      <c r="I2716" s="80">
        <v>43074</v>
      </c>
      <c r="J2716" s="129" t="s">
        <v>4897</v>
      </c>
    </row>
    <row r="2717" spans="1:10" hidden="1">
      <c r="A2717" s="183" t="s">
        <v>3000</v>
      </c>
      <c r="B2717" s="183" t="s">
        <v>4397</v>
      </c>
      <c r="C2717" s="183" t="s">
        <v>71</v>
      </c>
      <c r="D2717" s="183">
        <v>14</v>
      </c>
      <c r="E2717" s="104"/>
      <c r="F2717" s="104"/>
      <c r="G2717" s="89">
        <v>43252</v>
      </c>
      <c r="H2717" s="80"/>
      <c r="I2717" s="80"/>
      <c r="J2717" s="129" t="s">
        <v>4897</v>
      </c>
    </row>
    <row r="2718" spans="1:10" hidden="1">
      <c r="A2718" s="183" t="s">
        <v>3001</v>
      </c>
      <c r="B2718" s="183" t="s">
        <v>4397</v>
      </c>
      <c r="C2718" s="183" t="s">
        <v>71</v>
      </c>
      <c r="D2718" s="183">
        <v>14</v>
      </c>
      <c r="E2718" s="104"/>
      <c r="F2718" s="104"/>
      <c r="G2718" s="89">
        <v>43282</v>
      </c>
      <c r="H2718" s="80"/>
      <c r="I2718" s="80"/>
      <c r="J2718" s="129" t="s">
        <v>4897</v>
      </c>
    </row>
    <row r="2719" spans="1:10" hidden="1">
      <c r="A2719" s="183" t="s">
        <v>3002</v>
      </c>
      <c r="B2719" s="183" t="s">
        <v>4397</v>
      </c>
      <c r="C2719" s="183" t="s">
        <v>71</v>
      </c>
      <c r="D2719" s="183">
        <v>14</v>
      </c>
      <c r="E2719" s="104"/>
      <c r="F2719" s="104"/>
      <c r="G2719" s="89">
        <v>43160</v>
      </c>
      <c r="H2719" s="80"/>
      <c r="I2719" s="80"/>
      <c r="J2719" s="129" t="s">
        <v>4897</v>
      </c>
    </row>
    <row r="2720" spans="1:10" hidden="1">
      <c r="A2720" s="183" t="s">
        <v>3003</v>
      </c>
      <c r="B2720" s="183" t="s">
        <v>4397</v>
      </c>
      <c r="C2720" s="183" t="s">
        <v>71</v>
      </c>
      <c r="D2720" s="183">
        <v>14</v>
      </c>
      <c r="E2720" s="104"/>
      <c r="F2720" s="104"/>
      <c r="G2720" s="89">
        <v>43313</v>
      </c>
      <c r="H2720" s="80"/>
      <c r="I2720" s="80"/>
      <c r="J2720" s="129" t="s">
        <v>4897</v>
      </c>
    </row>
    <row r="2721" spans="1:10" hidden="1">
      <c r="A2721" s="183" t="s">
        <v>3004</v>
      </c>
      <c r="B2721" s="183" t="s">
        <v>4397</v>
      </c>
      <c r="C2721" s="183" t="s">
        <v>71</v>
      </c>
      <c r="D2721" s="183">
        <v>14</v>
      </c>
      <c r="E2721" s="104"/>
      <c r="F2721" s="104"/>
      <c r="G2721" s="89">
        <v>43221</v>
      </c>
      <c r="H2721" s="80"/>
      <c r="I2721" s="80"/>
      <c r="J2721" s="129" t="s">
        <v>4897</v>
      </c>
    </row>
    <row r="2722" spans="1:10" hidden="1">
      <c r="A2722" s="183" t="s">
        <v>3005</v>
      </c>
      <c r="B2722" s="183" t="s">
        <v>4397</v>
      </c>
      <c r="C2722" s="183" t="s">
        <v>71</v>
      </c>
      <c r="D2722" s="183">
        <v>14</v>
      </c>
      <c r="E2722" s="104"/>
      <c r="F2722" s="104"/>
      <c r="G2722" s="89">
        <v>43221</v>
      </c>
      <c r="H2722" s="80"/>
      <c r="I2722" s="80"/>
      <c r="J2722" s="129" t="s">
        <v>4897</v>
      </c>
    </row>
    <row r="2723" spans="1:10" hidden="1">
      <c r="A2723" s="183" t="s">
        <v>3006</v>
      </c>
      <c r="B2723" s="183" t="s">
        <v>4397</v>
      </c>
      <c r="C2723" s="183" t="s">
        <v>71</v>
      </c>
      <c r="D2723" s="183">
        <v>14</v>
      </c>
      <c r="E2723" s="104"/>
      <c r="F2723" s="104"/>
      <c r="G2723" s="89">
        <v>43344</v>
      </c>
      <c r="H2723" s="80"/>
      <c r="I2723" s="80"/>
      <c r="J2723" s="129" t="s">
        <v>4897</v>
      </c>
    </row>
    <row r="2724" spans="1:10" hidden="1">
      <c r="A2724" s="183" t="s">
        <v>3007</v>
      </c>
      <c r="B2724" s="183" t="s">
        <v>4397</v>
      </c>
      <c r="C2724" s="183" t="s">
        <v>71</v>
      </c>
      <c r="D2724" s="183">
        <v>14</v>
      </c>
      <c r="E2724" s="104"/>
      <c r="F2724" s="104"/>
      <c r="G2724" s="89">
        <v>43374</v>
      </c>
      <c r="H2724" s="80"/>
      <c r="I2724" s="80"/>
      <c r="J2724" s="129" t="s">
        <v>4897</v>
      </c>
    </row>
    <row r="2725" spans="1:10" hidden="1">
      <c r="A2725" s="183" t="s">
        <v>3008</v>
      </c>
      <c r="B2725" s="183" t="s">
        <v>4397</v>
      </c>
      <c r="C2725" s="183" t="s">
        <v>71</v>
      </c>
      <c r="D2725" s="183">
        <v>14</v>
      </c>
      <c r="E2725" s="129"/>
      <c r="F2725" s="183"/>
      <c r="G2725" s="89">
        <v>43344</v>
      </c>
      <c r="H2725" s="80"/>
      <c r="I2725" s="80"/>
      <c r="J2725" s="129" t="s">
        <v>4897</v>
      </c>
    </row>
    <row r="2726" spans="1:10" hidden="1">
      <c r="A2726" s="183" t="s">
        <v>3009</v>
      </c>
      <c r="B2726" s="183" t="s">
        <v>4397</v>
      </c>
      <c r="C2726" s="183" t="s">
        <v>71</v>
      </c>
      <c r="D2726" s="183">
        <v>14</v>
      </c>
      <c r="E2726" s="104"/>
      <c r="F2726" s="129"/>
      <c r="G2726" s="89">
        <v>43313</v>
      </c>
      <c r="H2726" s="80"/>
      <c r="I2726" s="80"/>
      <c r="J2726" s="129" t="s">
        <v>4897</v>
      </c>
    </row>
    <row r="2727" spans="1:10" hidden="1">
      <c r="A2727" s="183" t="s">
        <v>3010</v>
      </c>
      <c r="B2727" s="183" t="s">
        <v>4397</v>
      </c>
      <c r="C2727" s="183" t="s">
        <v>71</v>
      </c>
      <c r="D2727" s="183">
        <v>14</v>
      </c>
      <c r="E2727" s="104"/>
      <c r="F2727" s="104"/>
      <c r="G2727" s="89">
        <v>43221</v>
      </c>
      <c r="H2727" s="80"/>
      <c r="I2727" s="80"/>
      <c r="J2727" s="129" t="s">
        <v>4897</v>
      </c>
    </row>
    <row r="2728" spans="1:10" hidden="1">
      <c r="A2728" s="183" t="s">
        <v>3011</v>
      </c>
      <c r="B2728" s="183" t="s">
        <v>4397</v>
      </c>
      <c r="C2728" s="183" t="s">
        <v>71</v>
      </c>
      <c r="D2728" s="183">
        <v>14</v>
      </c>
      <c r="E2728" s="104"/>
      <c r="F2728" s="104"/>
      <c r="G2728" s="89">
        <v>43282</v>
      </c>
      <c r="H2728" s="80"/>
      <c r="I2728" s="80"/>
      <c r="J2728" s="129" t="s">
        <v>4897</v>
      </c>
    </row>
    <row r="2729" spans="1:10" hidden="1">
      <c r="A2729" s="183" t="s">
        <v>3012</v>
      </c>
      <c r="B2729" s="183" t="s">
        <v>4397</v>
      </c>
      <c r="C2729" s="183" t="s">
        <v>71</v>
      </c>
      <c r="D2729" s="183">
        <v>14</v>
      </c>
      <c r="E2729" s="104"/>
      <c r="F2729" s="104"/>
      <c r="G2729" s="89">
        <v>43374</v>
      </c>
      <c r="H2729" s="80"/>
      <c r="I2729" s="80"/>
      <c r="J2729" s="129" t="s">
        <v>4897</v>
      </c>
    </row>
    <row r="2730" spans="1:10" ht="11.25" hidden="1" customHeight="1">
      <c r="A2730" s="183" t="s">
        <v>3013</v>
      </c>
      <c r="B2730" s="183" t="s">
        <v>4397</v>
      </c>
      <c r="C2730" s="183" t="s">
        <v>71</v>
      </c>
      <c r="D2730" s="183">
        <v>14</v>
      </c>
      <c r="E2730" s="104"/>
      <c r="F2730" s="129"/>
      <c r="G2730" s="89">
        <v>43101</v>
      </c>
      <c r="H2730" s="80"/>
      <c r="I2730" s="80"/>
      <c r="J2730" s="129" t="s">
        <v>4897</v>
      </c>
    </row>
    <row r="2731" spans="1:10" hidden="1">
      <c r="A2731" s="183" t="s">
        <v>3014</v>
      </c>
      <c r="B2731" s="183" t="s">
        <v>4397</v>
      </c>
      <c r="C2731" s="183" t="s">
        <v>71</v>
      </c>
      <c r="D2731" s="183">
        <v>14</v>
      </c>
      <c r="E2731" s="104"/>
      <c r="F2731" s="104"/>
      <c r="G2731" s="89">
        <v>43221</v>
      </c>
      <c r="H2731" s="80"/>
      <c r="I2731" s="80"/>
      <c r="J2731" s="129" t="s">
        <v>4897</v>
      </c>
    </row>
    <row r="2732" spans="1:10" hidden="1">
      <c r="A2732" s="183" t="s">
        <v>3015</v>
      </c>
      <c r="B2732" s="183" t="s">
        <v>4398</v>
      </c>
      <c r="C2732" s="183" t="s">
        <v>71</v>
      </c>
      <c r="D2732" s="183">
        <v>14</v>
      </c>
      <c r="E2732" s="104"/>
      <c r="F2732" s="104"/>
      <c r="G2732" s="89">
        <v>43252</v>
      </c>
      <c r="H2732" s="80"/>
      <c r="I2732" s="80"/>
      <c r="J2732" s="129" t="s">
        <v>4897</v>
      </c>
    </row>
    <row r="2733" spans="1:10" hidden="1">
      <c r="A2733" s="183" t="s">
        <v>3016</v>
      </c>
      <c r="B2733" s="183" t="s">
        <v>4399</v>
      </c>
      <c r="C2733" s="183" t="s">
        <v>71</v>
      </c>
      <c r="D2733" s="183">
        <v>14</v>
      </c>
      <c r="E2733" s="104"/>
      <c r="F2733" s="104"/>
      <c r="G2733" s="89">
        <v>43313</v>
      </c>
      <c r="H2733" s="80"/>
      <c r="I2733" s="80"/>
      <c r="J2733" s="129" t="s">
        <v>4897</v>
      </c>
    </row>
    <row r="2734" spans="1:10" hidden="1">
      <c r="A2734" s="183" t="s">
        <v>3017</v>
      </c>
      <c r="B2734" s="183" t="s">
        <v>4400</v>
      </c>
      <c r="C2734" s="183" t="s">
        <v>71</v>
      </c>
      <c r="D2734" s="183">
        <v>14</v>
      </c>
      <c r="E2734" s="104"/>
      <c r="F2734" s="104"/>
      <c r="G2734" s="89">
        <v>43221</v>
      </c>
      <c r="H2734" s="80"/>
      <c r="I2734" s="80"/>
      <c r="J2734" s="129" t="s">
        <v>4897</v>
      </c>
    </row>
    <row r="2735" spans="1:10" hidden="1">
      <c r="A2735" s="183" t="s">
        <v>3018</v>
      </c>
      <c r="B2735" s="183" t="s">
        <v>4400</v>
      </c>
      <c r="C2735" s="183" t="s">
        <v>71</v>
      </c>
      <c r="D2735" s="183">
        <v>14</v>
      </c>
      <c r="E2735" s="104" t="s">
        <v>71</v>
      </c>
      <c r="F2735" s="104" t="s">
        <v>4857</v>
      </c>
      <c r="G2735" s="89">
        <v>43070</v>
      </c>
      <c r="H2735" s="80">
        <v>43081</v>
      </c>
      <c r="I2735" s="80">
        <v>43102</v>
      </c>
      <c r="J2735" s="129" t="s">
        <v>4897</v>
      </c>
    </row>
    <row r="2736" spans="1:10" hidden="1">
      <c r="A2736" s="183" t="s">
        <v>3019</v>
      </c>
      <c r="B2736" s="183" t="s">
        <v>4400</v>
      </c>
      <c r="C2736" s="183" t="s">
        <v>71</v>
      </c>
      <c r="D2736" s="183">
        <v>14</v>
      </c>
      <c r="E2736" s="104"/>
      <c r="F2736" s="104"/>
      <c r="G2736" s="89">
        <v>43101</v>
      </c>
      <c r="H2736" s="80"/>
      <c r="I2736" s="80"/>
      <c r="J2736" s="129" t="s">
        <v>4897</v>
      </c>
    </row>
    <row r="2737" spans="1:10" hidden="1">
      <c r="A2737" s="183" t="s">
        <v>3020</v>
      </c>
      <c r="B2737" s="183" t="s">
        <v>4400</v>
      </c>
      <c r="C2737" s="183" t="s">
        <v>71</v>
      </c>
      <c r="D2737" s="183">
        <v>14</v>
      </c>
      <c r="E2737" s="104"/>
      <c r="F2737" s="104"/>
      <c r="G2737" s="89">
        <v>43160</v>
      </c>
      <c r="H2737" s="80"/>
      <c r="I2737" s="80"/>
      <c r="J2737" s="129" t="s">
        <v>4897</v>
      </c>
    </row>
    <row r="2738" spans="1:10" hidden="1">
      <c r="A2738" s="183" t="s">
        <v>3021</v>
      </c>
      <c r="B2738" s="183" t="s">
        <v>4400</v>
      </c>
      <c r="C2738" s="183" t="s">
        <v>71</v>
      </c>
      <c r="D2738" s="183">
        <v>14</v>
      </c>
      <c r="E2738" s="104"/>
      <c r="F2738" s="104"/>
      <c r="G2738" s="89">
        <v>43101</v>
      </c>
      <c r="H2738" s="80"/>
      <c r="I2738" s="80"/>
      <c r="J2738" s="129" t="s">
        <v>4897</v>
      </c>
    </row>
    <row r="2739" spans="1:10" hidden="1">
      <c r="A2739" s="183" t="s">
        <v>3022</v>
      </c>
      <c r="B2739" s="183" t="s">
        <v>4400</v>
      </c>
      <c r="C2739" s="183" t="s">
        <v>71</v>
      </c>
      <c r="D2739" s="183">
        <v>14</v>
      </c>
      <c r="E2739" s="104"/>
      <c r="F2739" s="104"/>
      <c r="G2739" s="89">
        <v>43191</v>
      </c>
      <c r="H2739" s="80"/>
      <c r="I2739" s="80"/>
      <c r="J2739" s="129" t="s">
        <v>4897</v>
      </c>
    </row>
    <row r="2740" spans="1:10" hidden="1">
      <c r="A2740" s="183" t="s">
        <v>3023</v>
      </c>
      <c r="B2740" s="183" t="s">
        <v>4401</v>
      </c>
      <c r="C2740" s="183" t="s">
        <v>71</v>
      </c>
      <c r="D2740" s="183">
        <v>14</v>
      </c>
      <c r="E2740" s="104"/>
      <c r="F2740" s="104"/>
      <c r="G2740" s="89">
        <v>43374</v>
      </c>
      <c r="H2740" s="80"/>
      <c r="I2740" s="80"/>
      <c r="J2740" s="129" t="s">
        <v>4897</v>
      </c>
    </row>
    <row r="2741" spans="1:10" hidden="1">
      <c r="A2741" s="183" t="s">
        <v>3024</v>
      </c>
      <c r="B2741" s="183" t="s">
        <v>4402</v>
      </c>
      <c r="C2741" s="183" t="s">
        <v>71</v>
      </c>
      <c r="D2741" s="183">
        <v>14</v>
      </c>
      <c r="E2741" s="104" t="s">
        <v>71</v>
      </c>
      <c r="F2741" s="104" t="s">
        <v>4897</v>
      </c>
      <c r="G2741" s="89">
        <v>43070</v>
      </c>
      <c r="H2741" s="80" t="s">
        <v>4934</v>
      </c>
      <c r="I2741" s="80" t="s">
        <v>4934</v>
      </c>
      <c r="J2741" s="129" t="s">
        <v>4897</v>
      </c>
    </row>
    <row r="2742" spans="1:10" hidden="1">
      <c r="A2742" s="183" t="s">
        <v>3025</v>
      </c>
      <c r="B2742" s="183" t="s">
        <v>4403</v>
      </c>
      <c r="C2742" s="183" t="s">
        <v>71</v>
      </c>
      <c r="D2742" s="183">
        <v>14</v>
      </c>
      <c r="E2742" s="104"/>
      <c r="F2742" s="104"/>
      <c r="G2742" s="89">
        <v>43344</v>
      </c>
      <c r="H2742" s="80"/>
      <c r="I2742" s="80"/>
      <c r="J2742" s="129" t="s">
        <v>4897</v>
      </c>
    </row>
    <row r="2743" spans="1:10" hidden="1">
      <c r="A2743" s="183" t="s">
        <v>3026</v>
      </c>
      <c r="B2743" s="183" t="s">
        <v>4404</v>
      </c>
      <c r="C2743" s="183" t="s">
        <v>71</v>
      </c>
      <c r="D2743" s="183">
        <v>14</v>
      </c>
      <c r="E2743" s="104"/>
      <c r="F2743" s="104"/>
      <c r="G2743" s="89">
        <v>43252</v>
      </c>
      <c r="H2743" s="80"/>
      <c r="I2743" s="80"/>
      <c r="J2743" s="129" t="s">
        <v>4897</v>
      </c>
    </row>
    <row r="2744" spans="1:10" hidden="1">
      <c r="A2744" s="183" t="s">
        <v>3027</v>
      </c>
      <c r="B2744" s="183" t="s">
        <v>4404</v>
      </c>
      <c r="C2744" s="183" t="s">
        <v>71</v>
      </c>
      <c r="D2744" s="183">
        <v>14</v>
      </c>
      <c r="E2744" s="104"/>
      <c r="F2744" s="104"/>
      <c r="G2744" s="89">
        <v>43101</v>
      </c>
      <c r="H2744" s="80"/>
      <c r="I2744" s="80"/>
      <c r="J2744" s="129" t="s">
        <v>4897</v>
      </c>
    </row>
    <row r="2745" spans="1:10" hidden="1">
      <c r="A2745" s="183" t="s">
        <v>3028</v>
      </c>
      <c r="B2745" s="183" t="s">
        <v>4404</v>
      </c>
      <c r="C2745" s="183" t="s">
        <v>71</v>
      </c>
      <c r="D2745" s="183">
        <v>14</v>
      </c>
      <c r="E2745" s="104"/>
      <c r="F2745" s="104"/>
      <c r="G2745" s="89">
        <v>43101</v>
      </c>
      <c r="H2745" s="80"/>
      <c r="I2745" s="80"/>
      <c r="J2745" s="129" t="s">
        <v>4897</v>
      </c>
    </row>
    <row r="2746" spans="1:10" hidden="1">
      <c r="A2746" s="183" t="s">
        <v>3029</v>
      </c>
      <c r="B2746" s="183" t="s">
        <v>4405</v>
      </c>
      <c r="C2746" s="183" t="s">
        <v>71</v>
      </c>
      <c r="D2746" s="183">
        <v>14</v>
      </c>
      <c r="E2746" s="104"/>
      <c r="F2746" s="104"/>
      <c r="G2746" s="89">
        <v>43374</v>
      </c>
      <c r="H2746" s="80"/>
      <c r="I2746" s="80"/>
      <c r="J2746" s="129" t="s">
        <v>4897</v>
      </c>
    </row>
    <row r="2747" spans="1:10" hidden="1">
      <c r="A2747" s="183" t="s">
        <v>3030</v>
      </c>
      <c r="B2747" s="183" t="s">
        <v>4406</v>
      </c>
      <c r="C2747" s="183" t="s">
        <v>71</v>
      </c>
      <c r="D2747" s="183">
        <v>14</v>
      </c>
      <c r="E2747" s="104"/>
      <c r="F2747" s="104"/>
      <c r="G2747" s="89">
        <v>43191</v>
      </c>
      <c r="H2747" s="80"/>
      <c r="I2747" s="80"/>
      <c r="J2747" s="129" t="s">
        <v>4897</v>
      </c>
    </row>
    <row r="2748" spans="1:10" hidden="1">
      <c r="A2748" s="183" t="s">
        <v>3031</v>
      </c>
      <c r="B2748" s="183" t="s">
        <v>4407</v>
      </c>
      <c r="C2748" s="183" t="s">
        <v>71</v>
      </c>
      <c r="D2748" s="183">
        <v>14</v>
      </c>
      <c r="E2748" s="104"/>
      <c r="F2748" s="104"/>
      <c r="G2748" s="89">
        <v>43344</v>
      </c>
      <c r="H2748" s="80"/>
      <c r="I2748" s="80"/>
      <c r="J2748" s="129" t="s">
        <v>4897</v>
      </c>
    </row>
    <row r="2749" spans="1:10" hidden="1">
      <c r="A2749" s="183" t="s">
        <v>3032</v>
      </c>
      <c r="B2749" s="183" t="s">
        <v>4407</v>
      </c>
      <c r="C2749" s="183" t="s">
        <v>71</v>
      </c>
      <c r="D2749" s="183">
        <v>14</v>
      </c>
      <c r="E2749" s="129" t="s">
        <v>71</v>
      </c>
      <c r="F2749" s="183" t="s">
        <v>4856</v>
      </c>
      <c r="G2749" s="89">
        <v>43070</v>
      </c>
      <c r="H2749" s="80">
        <v>43087</v>
      </c>
      <c r="I2749" s="80">
        <v>42737</v>
      </c>
      <c r="J2749" s="129" t="s">
        <v>4897</v>
      </c>
    </row>
    <row r="2750" spans="1:10" hidden="1">
      <c r="A2750" s="183" t="s">
        <v>3033</v>
      </c>
      <c r="B2750" s="183" t="s">
        <v>4408</v>
      </c>
      <c r="C2750" s="183" t="s">
        <v>71</v>
      </c>
      <c r="D2750" s="183">
        <v>14</v>
      </c>
      <c r="E2750" s="104"/>
      <c r="F2750" s="104"/>
      <c r="G2750" s="89">
        <v>43313</v>
      </c>
      <c r="H2750" s="80"/>
      <c r="I2750" s="80"/>
      <c r="J2750" s="129" t="s">
        <v>4897</v>
      </c>
    </row>
    <row r="2751" spans="1:10" hidden="1">
      <c r="A2751" s="183" t="s">
        <v>3034</v>
      </c>
      <c r="B2751" s="183" t="s">
        <v>4408</v>
      </c>
      <c r="C2751" s="183" t="s">
        <v>71</v>
      </c>
      <c r="D2751" s="183">
        <v>14</v>
      </c>
      <c r="E2751" s="104"/>
      <c r="F2751" s="104"/>
      <c r="G2751" s="89">
        <v>43374</v>
      </c>
      <c r="H2751" s="80"/>
      <c r="I2751" s="80"/>
      <c r="J2751" s="129" t="s">
        <v>4897</v>
      </c>
    </row>
    <row r="2752" spans="1:10" hidden="1">
      <c r="A2752" s="183" t="s">
        <v>3035</v>
      </c>
      <c r="B2752" s="183" t="s">
        <v>4408</v>
      </c>
      <c r="C2752" s="183" t="s">
        <v>71</v>
      </c>
      <c r="D2752" s="183">
        <v>14</v>
      </c>
      <c r="E2752" s="104" t="s">
        <v>71</v>
      </c>
      <c r="F2752" s="104" t="s">
        <v>4857</v>
      </c>
      <c r="G2752" s="89">
        <v>43070</v>
      </c>
      <c r="H2752" s="80">
        <v>43081</v>
      </c>
      <c r="I2752" s="80">
        <v>42737</v>
      </c>
      <c r="J2752" s="129" t="s">
        <v>4897</v>
      </c>
    </row>
    <row r="2753" spans="1:10" hidden="1">
      <c r="A2753" s="183" t="s">
        <v>3036</v>
      </c>
      <c r="B2753" s="183" t="s">
        <v>4409</v>
      </c>
      <c r="C2753" s="183" t="s">
        <v>71</v>
      </c>
      <c r="D2753" s="183">
        <v>14</v>
      </c>
      <c r="E2753" s="104"/>
      <c r="F2753" s="104"/>
      <c r="G2753" s="89">
        <v>43132</v>
      </c>
      <c r="H2753" s="80"/>
      <c r="I2753" s="80"/>
      <c r="J2753" s="129" t="s">
        <v>4897</v>
      </c>
    </row>
    <row r="2754" spans="1:10" hidden="1">
      <c r="A2754" s="183" t="s">
        <v>3037</v>
      </c>
      <c r="B2754" s="183" t="s">
        <v>4410</v>
      </c>
      <c r="C2754" s="183" t="s">
        <v>71</v>
      </c>
      <c r="D2754" s="183">
        <v>14</v>
      </c>
      <c r="E2754" s="104"/>
      <c r="F2754" s="104"/>
      <c r="G2754" s="89">
        <v>43101</v>
      </c>
      <c r="H2754" s="80"/>
      <c r="I2754" s="80"/>
      <c r="J2754" s="129" t="s">
        <v>4897</v>
      </c>
    </row>
    <row r="2755" spans="1:10" hidden="1">
      <c r="A2755" s="183" t="s">
        <v>3038</v>
      </c>
      <c r="B2755" s="183" t="s">
        <v>4410</v>
      </c>
      <c r="C2755" s="183" t="s">
        <v>71</v>
      </c>
      <c r="D2755" s="183">
        <v>14</v>
      </c>
      <c r="E2755" s="129"/>
      <c r="F2755" s="183"/>
      <c r="G2755" s="89">
        <v>43101</v>
      </c>
      <c r="H2755" s="80"/>
      <c r="I2755" s="80"/>
      <c r="J2755" s="129" t="s">
        <v>4897</v>
      </c>
    </row>
    <row r="2756" spans="1:10" hidden="1">
      <c r="A2756" s="183" t="s">
        <v>3039</v>
      </c>
      <c r="B2756" s="183" t="s">
        <v>4411</v>
      </c>
      <c r="C2756" s="183" t="s">
        <v>71</v>
      </c>
      <c r="D2756" s="183">
        <v>14</v>
      </c>
      <c r="E2756" s="104"/>
      <c r="F2756" s="104"/>
      <c r="G2756" s="89">
        <v>43101</v>
      </c>
      <c r="H2756" s="80"/>
      <c r="I2756" s="80"/>
      <c r="J2756" s="129" t="s">
        <v>4897</v>
      </c>
    </row>
    <row r="2757" spans="1:10" hidden="1">
      <c r="A2757" s="183" t="s">
        <v>3040</v>
      </c>
      <c r="B2757" s="183" t="s">
        <v>4412</v>
      </c>
      <c r="C2757" s="183" t="s">
        <v>71</v>
      </c>
      <c r="D2757" s="183">
        <v>14</v>
      </c>
      <c r="E2757" s="104"/>
      <c r="F2757" s="104"/>
      <c r="G2757" s="89">
        <v>43191</v>
      </c>
      <c r="H2757" s="80"/>
      <c r="I2757" s="80"/>
      <c r="J2757" s="129" t="s">
        <v>4897</v>
      </c>
    </row>
    <row r="2758" spans="1:10" hidden="1">
      <c r="A2758" s="183" t="s">
        <v>3041</v>
      </c>
      <c r="B2758" s="183" t="s">
        <v>4412</v>
      </c>
      <c r="C2758" s="183" t="s">
        <v>71</v>
      </c>
      <c r="D2758" s="183">
        <v>14</v>
      </c>
      <c r="E2758" s="104"/>
      <c r="F2758" s="104"/>
      <c r="G2758" s="89">
        <v>43101</v>
      </c>
      <c r="H2758" s="80"/>
      <c r="I2758" s="80"/>
      <c r="J2758" s="129" t="s">
        <v>4897</v>
      </c>
    </row>
    <row r="2759" spans="1:10" hidden="1">
      <c r="A2759" s="183" t="s">
        <v>3042</v>
      </c>
      <c r="B2759" s="183" t="s">
        <v>4413</v>
      </c>
      <c r="C2759" s="183" t="s">
        <v>71</v>
      </c>
      <c r="D2759" s="183">
        <v>14</v>
      </c>
      <c r="E2759" s="104"/>
      <c r="F2759" s="104"/>
      <c r="G2759" s="89">
        <v>43374</v>
      </c>
      <c r="H2759" s="80"/>
      <c r="I2759" s="80"/>
      <c r="J2759" s="129" t="s">
        <v>4897</v>
      </c>
    </row>
    <row r="2760" spans="1:10" hidden="1">
      <c r="A2760" s="183" t="s">
        <v>3043</v>
      </c>
      <c r="B2760" s="183" t="s">
        <v>4414</v>
      </c>
      <c r="C2760" s="183" t="s">
        <v>71</v>
      </c>
      <c r="D2760" s="183">
        <v>14</v>
      </c>
      <c r="E2760" s="104" t="s">
        <v>71</v>
      </c>
      <c r="F2760" s="104" t="s">
        <v>4859</v>
      </c>
      <c r="G2760" s="89">
        <v>43070</v>
      </c>
      <c r="H2760" s="80">
        <v>43095</v>
      </c>
      <c r="I2760" s="80">
        <v>43102</v>
      </c>
      <c r="J2760" s="129" t="s">
        <v>4897</v>
      </c>
    </row>
    <row r="2761" spans="1:10" hidden="1">
      <c r="A2761" s="183" t="s">
        <v>3044</v>
      </c>
      <c r="B2761" s="183" t="s">
        <v>4414</v>
      </c>
      <c r="C2761" s="183" t="s">
        <v>71</v>
      </c>
      <c r="D2761" s="183">
        <v>14</v>
      </c>
      <c r="E2761" s="104"/>
      <c r="F2761" s="104"/>
      <c r="G2761" s="89">
        <v>43344</v>
      </c>
      <c r="H2761" s="80"/>
      <c r="I2761" s="80"/>
      <c r="J2761" s="129" t="s">
        <v>4897</v>
      </c>
    </row>
    <row r="2762" spans="1:10" hidden="1">
      <c r="A2762" s="183" t="s">
        <v>3045</v>
      </c>
      <c r="B2762" s="183" t="s">
        <v>4415</v>
      </c>
      <c r="C2762" s="183" t="s">
        <v>71</v>
      </c>
      <c r="D2762" s="183">
        <v>14</v>
      </c>
      <c r="E2762" s="104"/>
      <c r="F2762" s="104"/>
      <c r="G2762" s="89">
        <v>43101</v>
      </c>
      <c r="H2762" s="80"/>
      <c r="I2762" s="80"/>
      <c r="J2762" s="129" t="s">
        <v>4897</v>
      </c>
    </row>
    <row r="2763" spans="1:10" hidden="1">
      <c r="A2763" s="183" t="s">
        <v>3046</v>
      </c>
      <c r="B2763" s="183" t="s">
        <v>4416</v>
      </c>
      <c r="C2763" s="183" t="s">
        <v>71</v>
      </c>
      <c r="D2763" s="183">
        <v>14</v>
      </c>
      <c r="E2763" s="129"/>
      <c r="F2763" s="183"/>
      <c r="G2763" s="89">
        <v>43252</v>
      </c>
      <c r="H2763" s="80"/>
      <c r="I2763" s="80"/>
      <c r="J2763" s="129" t="s">
        <v>4897</v>
      </c>
    </row>
    <row r="2764" spans="1:10" hidden="1">
      <c r="A2764" s="183" t="s">
        <v>3047</v>
      </c>
      <c r="B2764" s="183" t="s">
        <v>4417</v>
      </c>
      <c r="C2764" s="183" t="s">
        <v>71</v>
      </c>
      <c r="D2764" s="183">
        <v>14</v>
      </c>
      <c r="E2764" s="104"/>
      <c r="F2764" s="104"/>
      <c r="G2764" s="89">
        <v>43160</v>
      </c>
      <c r="H2764" s="80"/>
      <c r="I2764" s="80"/>
      <c r="J2764" s="129" t="s">
        <v>4897</v>
      </c>
    </row>
    <row r="2765" spans="1:10" hidden="1">
      <c r="A2765" s="183" t="s">
        <v>3048</v>
      </c>
      <c r="B2765" s="183" t="s">
        <v>4418</v>
      </c>
      <c r="C2765" s="183" t="s">
        <v>71</v>
      </c>
      <c r="D2765" s="183">
        <v>14</v>
      </c>
      <c r="E2765" s="104"/>
      <c r="F2765" s="104"/>
      <c r="G2765" s="89">
        <v>43344</v>
      </c>
      <c r="H2765" s="80"/>
      <c r="I2765" s="80"/>
      <c r="J2765" s="129" t="s">
        <v>4897</v>
      </c>
    </row>
    <row r="2766" spans="1:10" hidden="1">
      <c r="A2766" s="183" t="s">
        <v>3049</v>
      </c>
      <c r="B2766" s="183" t="s">
        <v>4418</v>
      </c>
      <c r="C2766" s="183" t="s">
        <v>71</v>
      </c>
      <c r="D2766" s="183">
        <v>14</v>
      </c>
      <c r="E2766" s="129"/>
      <c r="F2766" s="183"/>
      <c r="G2766" s="89">
        <v>43344</v>
      </c>
      <c r="H2766" s="80"/>
      <c r="I2766" s="80"/>
      <c r="J2766" s="129" t="s">
        <v>4897</v>
      </c>
    </row>
    <row r="2767" spans="1:10" hidden="1">
      <c r="A2767" s="183" t="s">
        <v>3050</v>
      </c>
      <c r="B2767" s="183" t="s">
        <v>4418</v>
      </c>
      <c r="C2767" s="183" t="s">
        <v>71</v>
      </c>
      <c r="D2767" s="183">
        <v>14</v>
      </c>
      <c r="E2767" s="104"/>
      <c r="F2767" s="104"/>
      <c r="G2767" s="89">
        <v>43252</v>
      </c>
      <c r="H2767" s="80"/>
      <c r="I2767" s="80"/>
      <c r="J2767" s="129" t="s">
        <v>4897</v>
      </c>
    </row>
    <row r="2768" spans="1:10" hidden="1">
      <c r="A2768" s="183" t="s">
        <v>3051</v>
      </c>
      <c r="B2768" s="183" t="s">
        <v>4419</v>
      </c>
      <c r="C2768" s="183" t="s">
        <v>71</v>
      </c>
      <c r="D2768" s="183">
        <v>14</v>
      </c>
      <c r="E2768" s="104"/>
      <c r="F2768" s="104"/>
      <c r="G2768" s="89">
        <v>43191</v>
      </c>
      <c r="H2768" s="80"/>
      <c r="I2768" s="80"/>
      <c r="J2768" s="129" t="s">
        <v>4897</v>
      </c>
    </row>
    <row r="2769" spans="1:10" hidden="1">
      <c r="A2769" s="183" t="s">
        <v>3052</v>
      </c>
      <c r="B2769" s="183" t="s">
        <v>4420</v>
      </c>
      <c r="C2769" s="183" t="s">
        <v>71</v>
      </c>
      <c r="D2769" s="183">
        <v>14</v>
      </c>
      <c r="E2769" s="104"/>
      <c r="F2769" s="104"/>
      <c r="G2769" s="89">
        <v>43252</v>
      </c>
      <c r="H2769" s="80"/>
      <c r="I2769" s="80"/>
      <c r="J2769" s="129" t="s">
        <v>4897</v>
      </c>
    </row>
    <row r="2770" spans="1:10" hidden="1">
      <c r="A2770" s="183" t="s">
        <v>3053</v>
      </c>
      <c r="B2770" s="183" t="s">
        <v>4421</v>
      </c>
      <c r="C2770" s="183" t="s">
        <v>71</v>
      </c>
      <c r="D2770" s="183">
        <v>14</v>
      </c>
      <c r="E2770" s="104"/>
      <c r="F2770" s="104"/>
      <c r="G2770" s="89">
        <v>43344</v>
      </c>
      <c r="H2770" s="80"/>
      <c r="I2770" s="80"/>
      <c r="J2770" s="129" t="s">
        <v>4897</v>
      </c>
    </row>
    <row r="2771" spans="1:10" hidden="1">
      <c r="A2771" s="183" t="s">
        <v>3054</v>
      </c>
      <c r="B2771" s="183" t="s">
        <v>4421</v>
      </c>
      <c r="C2771" s="183" t="s">
        <v>71</v>
      </c>
      <c r="D2771" s="183">
        <v>14</v>
      </c>
      <c r="E2771" s="104"/>
      <c r="F2771" s="104"/>
      <c r="G2771" s="89">
        <v>43160</v>
      </c>
      <c r="H2771" s="80"/>
      <c r="I2771" s="80"/>
      <c r="J2771" s="129" t="s">
        <v>4897</v>
      </c>
    </row>
    <row r="2772" spans="1:10" hidden="1">
      <c r="A2772" s="183" t="s">
        <v>3055</v>
      </c>
      <c r="B2772" s="183" t="s">
        <v>4421</v>
      </c>
      <c r="C2772" s="183" t="s">
        <v>71</v>
      </c>
      <c r="D2772" s="183">
        <v>14</v>
      </c>
      <c r="E2772" s="104"/>
      <c r="F2772" s="104"/>
      <c r="G2772" s="89">
        <v>43221</v>
      </c>
      <c r="H2772" s="80"/>
      <c r="I2772" s="80"/>
      <c r="J2772" s="129" t="s">
        <v>4897</v>
      </c>
    </row>
    <row r="2773" spans="1:10" hidden="1">
      <c r="A2773" s="183" t="s">
        <v>3056</v>
      </c>
      <c r="B2773" s="183" t="s">
        <v>4422</v>
      </c>
      <c r="C2773" s="183" t="s">
        <v>71</v>
      </c>
      <c r="D2773" s="183">
        <v>14</v>
      </c>
      <c r="E2773" s="104"/>
      <c r="F2773" s="104"/>
      <c r="G2773" s="89">
        <v>43191</v>
      </c>
      <c r="H2773" s="80"/>
      <c r="I2773" s="80"/>
      <c r="J2773" s="129" t="s">
        <v>4897</v>
      </c>
    </row>
    <row r="2774" spans="1:10" hidden="1">
      <c r="A2774" s="183" t="s">
        <v>3057</v>
      </c>
      <c r="B2774" s="183" t="s">
        <v>4423</v>
      </c>
      <c r="C2774" s="183" t="s">
        <v>71</v>
      </c>
      <c r="D2774" s="183">
        <v>14</v>
      </c>
      <c r="E2774" s="129"/>
      <c r="F2774" s="183"/>
      <c r="G2774" s="89">
        <v>43252</v>
      </c>
      <c r="H2774" s="80"/>
      <c r="I2774" s="80"/>
      <c r="J2774" s="129" t="s">
        <v>4897</v>
      </c>
    </row>
    <row r="2775" spans="1:10" hidden="1">
      <c r="A2775" s="183" t="s">
        <v>3058</v>
      </c>
      <c r="B2775" s="183" t="s">
        <v>4424</v>
      </c>
      <c r="C2775" s="183" t="s">
        <v>71</v>
      </c>
      <c r="D2775" s="183">
        <v>14</v>
      </c>
      <c r="E2775" s="104"/>
      <c r="F2775" s="104"/>
      <c r="G2775" s="89">
        <v>43221</v>
      </c>
      <c r="H2775" s="80"/>
      <c r="I2775" s="80"/>
      <c r="J2775" s="129" t="s">
        <v>4897</v>
      </c>
    </row>
    <row r="2776" spans="1:10" hidden="1">
      <c r="A2776" s="183" t="s">
        <v>3059</v>
      </c>
      <c r="B2776" s="183" t="s">
        <v>4425</v>
      </c>
      <c r="C2776" s="183" t="s">
        <v>71</v>
      </c>
      <c r="D2776" s="183">
        <v>14</v>
      </c>
      <c r="E2776" s="104"/>
      <c r="F2776" s="104"/>
      <c r="G2776" s="89">
        <v>43252</v>
      </c>
      <c r="H2776" s="80"/>
      <c r="I2776" s="80"/>
      <c r="J2776" s="129" t="s">
        <v>4897</v>
      </c>
    </row>
    <row r="2777" spans="1:10" hidden="1">
      <c r="A2777" s="183" t="s">
        <v>3060</v>
      </c>
      <c r="B2777" s="183" t="s">
        <v>4426</v>
      </c>
      <c r="C2777" s="183" t="s">
        <v>71</v>
      </c>
      <c r="D2777" s="183">
        <v>14</v>
      </c>
      <c r="E2777" s="104"/>
      <c r="F2777" s="104"/>
      <c r="G2777" s="89">
        <v>43221</v>
      </c>
      <c r="H2777" s="80"/>
      <c r="I2777" s="80"/>
      <c r="J2777" s="129" t="s">
        <v>4897</v>
      </c>
    </row>
    <row r="2778" spans="1:10" hidden="1">
      <c r="A2778" s="183" t="s">
        <v>3061</v>
      </c>
      <c r="B2778" s="183" t="s">
        <v>4427</v>
      </c>
      <c r="C2778" s="183" t="s">
        <v>71</v>
      </c>
      <c r="D2778" s="183">
        <v>14</v>
      </c>
      <c r="E2778" s="104"/>
      <c r="F2778" s="104"/>
      <c r="G2778" s="89">
        <v>43344</v>
      </c>
      <c r="H2778" s="80"/>
      <c r="I2778" s="80"/>
      <c r="J2778" s="129" t="s">
        <v>4897</v>
      </c>
    </row>
    <row r="2779" spans="1:10" hidden="1">
      <c r="A2779" s="183" t="s">
        <v>3062</v>
      </c>
      <c r="B2779" s="183" t="s">
        <v>4428</v>
      </c>
      <c r="C2779" s="183" t="s">
        <v>71</v>
      </c>
      <c r="D2779" s="183">
        <v>14</v>
      </c>
      <c r="E2779" s="104"/>
      <c r="F2779" s="104"/>
      <c r="G2779" s="89">
        <v>43191</v>
      </c>
      <c r="H2779" s="80"/>
      <c r="I2779" s="80"/>
      <c r="J2779" s="129" t="s">
        <v>4897</v>
      </c>
    </row>
    <row r="2780" spans="1:10" hidden="1">
      <c r="A2780" s="183" t="s">
        <v>3063</v>
      </c>
      <c r="B2780" s="183" t="s">
        <v>4428</v>
      </c>
      <c r="C2780" s="183" t="s">
        <v>71</v>
      </c>
      <c r="D2780" s="183">
        <v>14</v>
      </c>
      <c r="E2780" s="104"/>
      <c r="F2780" s="104"/>
      <c r="G2780" s="89">
        <v>43191</v>
      </c>
      <c r="H2780" s="80"/>
      <c r="I2780" s="80"/>
      <c r="J2780" s="129" t="s">
        <v>4897</v>
      </c>
    </row>
    <row r="2781" spans="1:10" hidden="1">
      <c r="A2781" s="183" t="s">
        <v>3064</v>
      </c>
      <c r="B2781" s="183" t="s">
        <v>4428</v>
      </c>
      <c r="C2781" s="183" t="s">
        <v>71</v>
      </c>
      <c r="D2781" s="183">
        <v>14</v>
      </c>
      <c r="E2781" s="104"/>
      <c r="F2781" s="104"/>
      <c r="G2781" s="89">
        <v>43191</v>
      </c>
      <c r="H2781" s="80"/>
      <c r="I2781" s="80"/>
      <c r="J2781" s="129" t="s">
        <v>4897</v>
      </c>
    </row>
    <row r="2782" spans="1:10" hidden="1">
      <c r="A2782" s="183" t="s">
        <v>3065</v>
      </c>
      <c r="B2782" s="183" t="s">
        <v>4429</v>
      </c>
      <c r="C2782" s="183" t="s">
        <v>71</v>
      </c>
      <c r="D2782" s="183">
        <v>14</v>
      </c>
      <c r="E2782" s="104"/>
      <c r="F2782" s="104"/>
      <c r="G2782" s="89">
        <v>43282</v>
      </c>
      <c r="H2782" s="80"/>
      <c r="I2782" s="80"/>
      <c r="J2782" s="129" t="s">
        <v>4897</v>
      </c>
    </row>
    <row r="2783" spans="1:10" hidden="1">
      <c r="A2783" s="183" t="s">
        <v>276</v>
      </c>
      <c r="B2783" s="183" t="s">
        <v>406</v>
      </c>
      <c r="C2783" s="183" t="s">
        <v>71</v>
      </c>
      <c r="D2783" s="183">
        <v>14</v>
      </c>
      <c r="E2783" s="104"/>
      <c r="F2783" s="104" t="s">
        <v>4858</v>
      </c>
      <c r="G2783" s="89">
        <v>43040</v>
      </c>
      <c r="H2783" s="80">
        <v>43069</v>
      </c>
      <c r="I2783" s="80">
        <v>43074</v>
      </c>
      <c r="J2783" s="129" t="s">
        <v>4897</v>
      </c>
    </row>
    <row r="2784" spans="1:10" hidden="1">
      <c r="A2784" s="183" t="s">
        <v>277</v>
      </c>
      <c r="B2784" s="183" t="s">
        <v>406</v>
      </c>
      <c r="C2784" s="183" t="s">
        <v>71</v>
      </c>
      <c r="D2784" s="183">
        <v>14</v>
      </c>
      <c r="E2784" s="104"/>
      <c r="F2784" s="104" t="s">
        <v>4858</v>
      </c>
      <c r="G2784" s="89">
        <v>43040</v>
      </c>
      <c r="H2784" s="80">
        <v>43069</v>
      </c>
      <c r="I2784" s="80">
        <v>43074</v>
      </c>
      <c r="J2784" s="129" t="s">
        <v>4897</v>
      </c>
    </row>
    <row r="2785" spans="1:10" hidden="1">
      <c r="A2785" s="183" t="s">
        <v>3066</v>
      </c>
      <c r="B2785" s="183" t="s">
        <v>4355</v>
      </c>
      <c r="C2785" s="183" t="s">
        <v>71</v>
      </c>
      <c r="D2785" s="183">
        <v>14</v>
      </c>
      <c r="E2785" s="104"/>
      <c r="F2785" s="104"/>
      <c r="G2785" s="89">
        <v>43282</v>
      </c>
      <c r="H2785" s="80"/>
      <c r="I2785" s="80"/>
      <c r="J2785" s="129" t="s">
        <v>4897</v>
      </c>
    </row>
    <row r="2786" spans="1:10" hidden="1">
      <c r="A2786" s="183" t="s">
        <v>3067</v>
      </c>
      <c r="B2786" s="183" t="s">
        <v>4378</v>
      </c>
      <c r="C2786" s="183" t="s">
        <v>71</v>
      </c>
      <c r="D2786" s="183">
        <v>14</v>
      </c>
      <c r="E2786" s="104"/>
      <c r="F2786" s="104"/>
      <c r="G2786" s="89">
        <v>43313</v>
      </c>
      <c r="H2786" s="80"/>
      <c r="I2786" s="80"/>
      <c r="J2786" s="129" t="s">
        <v>4897</v>
      </c>
    </row>
    <row r="2787" spans="1:10" hidden="1">
      <c r="A2787" s="183" t="s">
        <v>3068</v>
      </c>
      <c r="B2787" s="183" t="s">
        <v>4397</v>
      </c>
      <c r="C2787" s="183" t="s">
        <v>71</v>
      </c>
      <c r="D2787" s="183">
        <v>14</v>
      </c>
      <c r="E2787" s="104"/>
      <c r="F2787" s="104"/>
      <c r="G2787" s="89">
        <v>43344</v>
      </c>
      <c r="H2787" s="80"/>
      <c r="I2787" s="80"/>
      <c r="J2787" s="129" t="s">
        <v>4897</v>
      </c>
    </row>
    <row r="2788" spans="1:10" hidden="1">
      <c r="A2788" s="183" t="s">
        <v>3069</v>
      </c>
      <c r="B2788" s="183" t="s">
        <v>4418</v>
      </c>
      <c r="C2788" s="183" t="s">
        <v>71</v>
      </c>
      <c r="D2788" s="183">
        <v>14</v>
      </c>
      <c r="E2788" s="104"/>
      <c r="F2788" s="104"/>
      <c r="G2788" s="89">
        <v>43313</v>
      </c>
      <c r="H2788" s="80"/>
      <c r="I2788" s="80"/>
      <c r="J2788" s="129" t="s">
        <v>4897</v>
      </c>
    </row>
    <row r="2789" spans="1:10" hidden="1">
      <c r="A2789" s="183" t="s">
        <v>3070</v>
      </c>
      <c r="B2789" s="183" t="s">
        <v>4418</v>
      </c>
      <c r="C2789" s="183" t="s">
        <v>71</v>
      </c>
      <c r="D2789" s="183">
        <v>14</v>
      </c>
      <c r="E2789" s="104"/>
      <c r="F2789" s="104"/>
      <c r="G2789" s="89">
        <v>43160</v>
      </c>
      <c r="H2789" s="80"/>
      <c r="I2789" s="80"/>
      <c r="J2789" s="129" t="s">
        <v>4897</v>
      </c>
    </row>
    <row r="2790" spans="1:10" hidden="1">
      <c r="A2790" s="183" t="s">
        <v>3071</v>
      </c>
      <c r="B2790" s="183" t="s">
        <v>4419</v>
      </c>
      <c r="C2790" s="183" t="s">
        <v>71</v>
      </c>
      <c r="D2790" s="183">
        <v>14</v>
      </c>
      <c r="E2790" s="104"/>
      <c r="F2790" s="104"/>
      <c r="G2790" s="89">
        <v>43191</v>
      </c>
      <c r="H2790" s="80"/>
      <c r="I2790" s="80"/>
      <c r="J2790" s="129" t="s">
        <v>4897</v>
      </c>
    </row>
    <row r="2791" spans="1:10" hidden="1">
      <c r="A2791" s="183" t="s">
        <v>3072</v>
      </c>
      <c r="B2791" s="183" t="s">
        <v>4424</v>
      </c>
      <c r="C2791" s="183" t="s">
        <v>71</v>
      </c>
      <c r="D2791" s="183">
        <v>14</v>
      </c>
      <c r="E2791" s="104"/>
      <c r="F2791" s="104"/>
      <c r="G2791" s="89">
        <v>43221</v>
      </c>
      <c r="H2791" s="80"/>
      <c r="I2791" s="80"/>
      <c r="J2791" s="129" t="s">
        <v>4897</v>
      </c>
    </row>
    <row r="2792" spans="1:10" hidden="1">
      <c r="A2792" s="183" t="s">
        <v>3073</v>
      </c>
      <c r="B2792" s="183" t="s">
        <v>4430</v>
      </c>
      <c r="C2792" s="183" t="s">
        <v>71</v>
      </c>
      <c r="D2792" s="183">
        <v>14</v>
      </c>
      <c r="E2792" s="104"/>
      <c r="F2792" s="104"/>
      <c r="G2792" s="89">
        <v>43252</v>
      </c>
      <c r="H2792" s="80"/>
      <c r="I2792" s="80"/>
      <c r="J2792" s="129" t="s">
        <v>4897</v>
      </c>
    </row>
    <row r="2793" spans="1:10" hidden="1">
      <c r="A2793" s="183" t="s">
        <v>3074</v>
      </c>
      <c r="B2793" s="183" t="s">
        <v>4431</v>
      </c>
      <c r="C2793" s="183" t="s">
        <v>72</v>
      </c>
      <c r="D2793" s="183">
        <v>15</v>
      </c>
      <c r="E2793" s="104"/>
      <c r="F2793" s="104"/>
      <c r="G2793" s="89">
        <v>43160</v>
      </c>
      <c r="H2793" s="80"/>
      <c r="I2793" s="80"/>
      <c r="J2793" s="129" t="s">
        <v>4980</v>
      </c>
    </row>
    <row r="2794" spans="1:10" hidden="1">
      <c r="A2794" s="183" t="s">
        <v>3075</v>
      </c>
      <c r="B2794" s="183" t="s">
        <v>4432</v>
      </c>
      <c r="C2794" s="183" t="s">
        <v>72</v>
      </c>
      <c r="D2794" s="183">
        <v>15</v>
      </c>
      <c r="E2794" s="104"/>
      <c r="F2794" s="104"/>
      <c r="G2794" s="89">
        <v>43282</v>
      </c>
      <c r="H2794" s="80"/>
      <c r="I2794" s="80"/>
      <c r="J2794" s="129" t="s">
        <v>4980</v>
      </c>
    </row>
    <row r="2795" spans="1:10" hidden="1">
      <c r="A2795" s="183" t="s">
        <v>278</v>
      </c>
      <c r="B2795" s="183" t="s">
        <v>407</v>
      </c>
      <c r="C2795" s="183" t="s">
        <v>72</v>
      </c>
      <c r="D2795" s="183">
        <v>15</v>
      </c>
      <c r="E2795" s="104"/>
      <c r="F2795" s="132" t="s">
        <v>4846</v>
      </c>
      <c r="G2795" s="89">
        <v>43040</v>
      </c>
      <c r="H2795" s="80">
        <v>43060</v>
      </c>
      <c r="I2795" s="80">
        <v>43069</v>
      </c>
      <c r="J2795" s="129" t="s">
        <v>4980</v>
      </c>
    </row>
    <row r="2796" spans="1:10" hidden="1">
      <c r="A2796" s="183" t="s">
        <v>3076</v>
      </c>
      <c r="B2796" s="183" t="s">
        <v>407</v>
      </c>
      <c r="C2796" s="183" t="s">
        <v>72</v>
      </c>
      <c r="D2796" s="183">
        <v>15</v>
      </c>
      <c r="E2796" s="104"/>
      <c r="F2796" s="104"/>
      <c r="G2796" s="89">
        <v>43313</v>
      </c>
      <c r="H2796" s="80"/>
      <c r="I2796" s="80"/>
      <c r="J2796" s="129" t="s">
        <v>4980</v>
      </c>
    </row>
    <row r="2797" spans="1:10" hidden="1">
      <c r="A2797" s="183" t="s">
        <v>3077</v>
      </c>
      <c r="B2797" s="183" t="s">
        <v>4433</v>
      </c>
      <c r="C2797" s="183" t="s">
        <v>72</v>
      </c>
      <c r="D2797" s="183">
        <v>15</v>
      </c>
      <c r="E2797" s="104"/>
      <c r="F2797" s="129"/>
      <c r="G2797" s="89">
        <v>43191</v>
      </c>
      <c r="H2797" s="80"/>
      <c r="I2797" s="80"/>
      <c r="J2797" s="129" t="s">
        <v>4980</v>
      </c>
    </row>
    <row r="2798" spans="1:10" hidden="1">
      <c r="A2798" s="183" t="s">
        <v>3078</v>
      </c>
      <c r="B2798" s="183" t="s">
        <v>4433</v>
      </c>
      <c r="C2798" s="183" t="s">
        <v>72</v>
      </c>
      <c r="D2798" s="183">
        <v>15</v>
      </c>
      <c r="E2798" s="104"/>
      <c r="F2798" s="129"/>
      <c r="G2798" s="89">
        <v>43132</v>
      </c>
      <c r="H2798" s="80"/>
      <c r="I2798" s="80"/>
      <c r="J2798" s="129" t="s">
        <v>4980</v>
      </c>
    </row>
    <row r="2799" spans="1:10" hidden="1">
      <c r="A2799" s="183" t="s">
        <v>3079</v>
      </c>
      <c r="B2799" s="183" t="s">
        <v>4433</v>
      </c>
      <c r="C2799" s="183" t="s">
        <v>72</v>
      </c>
      <c r="D2799" s="183">
        <v>15</v>
      </c>
      <c r="E2799" s="104"/>
      <c r="F2799" s="104"/>
      <c r="G2799" s="89">
        <v>43191</v>
      </c>
      <c r="H2799" s="80"/>
      <c r="I2799" s="80"/>
      <c r="J2799" s="129" t="s">
        <v>4980</v>
      </c>
    </row>
    <row r="2800" spans="1:10" hidden="1">
      <c r="A2800" s="183" t="s">
        <v>3080</v>
      </c>
      <c r="B2800" s="183" t="s">
        <v>4433</v>
      </c>
      <c r="C2800" s="183" t="s">
        <v>72</v>
      </c>
      <c r="D2800" s="183">
        <v>15</v>
      </c>
      <c r="E2800" s="104"/>
      <c r="F2800" s="104"/>
      <c r="G2800" s="89">
        <v>43344</v>
      </c>
      <c r="H2800" s="80"/>
      <c r="I2800" s="80"/>
      <c r="J2800" s="129" t="s">
        <v>4980</v>
      </c>
    </row>
    <row r="2801" spans="1:10" hidden="1">
      <c r="A2801" s="183" t="s">
        <v>3081</v>
      </c>
      <c r="B2801" s="183" t="s">
        <v>408</v>
      </c>
      <c r="C2801" s="183" t="s">
        <v>72</v>
      </c>
      <c r="D2801" s="183">
        <v>15</v>
      </c>
      <c r="E2801" s="104"/>
      <c r="F2801" s="104"/>
      <c r="G2801" s="89">
        <v>43252</v>
      </c>
      <c r="H2801" s="80"/>
      <c r="I2801" s="80"/>
      <c r="J2801" s="129" t="s">
        <v>4980</v>
      </c>
    </row>
    <row r="2802" spans="1:10" hidden="1">
      <c r="A2802" s="183" t="s">
        <v>279</v>
      </c>
      <c r="B2802" s="183" t="s">
        <v>408</v>
      </c>
      <c r="C2802" s="183" t="s">
        <v>72</v>
      </c>
      <c r="D2802" s="183">
        <v>15</v>
      </c>
      <c r="E2802" s="104"/>
      <c r="F2802" s="132" t="s">
        <v>4846</v>
      </c>
      <c r="G2802" s="89">
        <v>43040</v>
      </c>
      <c r="H2802" s="80">
        <v>43060</v>
      </c>
      <c r="I2802" s="80">
        <v>43069</v>
      </c>
      <c r="J2802" s="129" t="s">
        <v>4980</v>
      </c>
    </row>
    <row r="2803" spans="1:10" hidden="1">
      <c r="A2803" s="183" t="s">
        <v>3082</v>
      </c>
      <c r="B2803" s="183" t="s">
        <v>4434</v>
      </c>
      <c r="C2803" s="183" t="s">
        <v>72</v>
      </c>
      <c r="D2803" s="183">
        <v>15</v>
      </c>
      <c r="E2803" s="104"/>
      <c r="F2803" s="104"/>
      <c r="G2803" s="89">
        <v>43252</v>
      </c>
      <c r="H2803" s="80"/>
      <c r="I2803" s="80"/>
      <c r="J2803" s="129" t="s">
        <v>4980</v>
      </c>
    </row>
    <row r="2804" spans="1:10" hidden="1">
      <c r="A2804" s="183" t="s">
        <v>3083</v>
      </c>
      <c r="B2804" s="183" t="s">
        <v>4435</v>
      </c>
      <c r="C2804" s="183" t="s">
        <v>72</v>
      </c>
      <c r="D2804" s="183">
        <v>15</v>
      </c>
      <c r="E2804" s="104"/>
      <c r="F2804" s="104"/>
      <c r="G2804" s="89">
        <v>43191</v>
      </c>
      <c r="H2804" s="80"/>
      <c r="I2804" s="80"/>
      <c r="J2804" s="129" t="s">
        <v>4980</v>
      </c>
    </row>
    <row r="2805" spans="1:10" hidden="1">
      <c r="A2805" s="183" t="s">
        <v>3084</v>
      </c>
      <c r="B2805" s="183" t="s">
        <v>4435</v>
      </c>
      <c r="C2805" s="183" t="s">
        <v>72</v>
      </c>
      <c r="D2805" s="183">
        <v>15</v>
      </c>
      <c r="E2805" s="104"/>
      <c r="F2805" s="104"/>
      <c r="G2805" s="89">
        <v>43313</v>
      </c>
      <c r="H2805" s="80"/>
      <c r="I2805" s="80"/>
      <c r="J2805" s="129" t="s">
        <v>4980</v>
      </c>
    </row>
    <row r="2806" spans="1:10" hidden="1">
      <c r="A2806" s="183" t="s">
        <v>3085</v>
      </c>
      <c r="B2806" s="183" t="s">
        <v>4436</v>
      </c>
      <c r="C2806" s="183" t="s">
        <v>72</v>
      </c>
      <c r="D2806" s="183">
        <v>15</v>
      </c>
      <c r="E2806" s="104"/>
      <c r="F2806" s="104"/>
      <c r="G2806" s="89">
        <v>43160</v>
      </c>
      <c r="H2806" s="80"/>
      <c r="I2806" s="80"/>
      <c r="J2806" s="129" t="s">
        <v>4980</v>
      </c>
    </row>
    <row r="2807" spans="1:10" hidden="1">
      <c r="A2807" s="183" t="s">
        <v>3086</v>
      </c>
      <c r="B2807" s="183" t="s">
        <v>4437</v>
      </c>
      <c r="C2807" s="183" t="s">
        <v>72</v>
      </c>
      <c r="D2807" s="183">
        <v>15</v>
      </c>
      <c r="E2807" s="104"/>
      <c r="F2807" s="104"/>
      <c r="G2807" s="89">
        <v>43191</v>
      </c>
      <c r="H2807" s="80"/>
      <c r="I2807" s="80"/>
      <c r="J2807" s="104" t="s">
        <v>4980</v>
      </c>
    </row>
    <row r="2808" spans="1:10" hidden="1">
      <c r="A2808" s="183" t="s">
        <v>280</v>
      </c>
      <c r="B2808" s="183" t="s">
        <v>409</v>
      </c>
      <c r="C2808" s="183" t="s">
        <v>72</v>
      </c>
      <c r="D2808" s="183">
        <v>15</v>
      </c>
      <c r="E2808" s="104"/>
      <c r="F2808" s="132" t="s">
        <v>4923</v>
      </c>
      <c r="G2808" s="89">
        <v>43040</v>
      </c>
      <c r="H2808" s="80">
        <v>43062</v>
      </c>
      <c r="I2808" s="80">
        <v>43074</v>
      </c>
      <c r="J2808" s="183" t="s">
        <v>4980</v>
      </c>
    </row>
    <row r="2809" spans="1:10" hidden="1">
      <c r="A2809" s="183" t="s">
        <v>3087</v>
      </c>
      <c r="B2809" s="183" t="s">
        <v>409</v>
      </c>
      <c r="C2809" s="183" t="s">
        <v>72</v>
      </c>
      <c r="D2809" s="183">
        <v>15</v>
      </c>
      <c r="E2809" s="104"/>
      <c r="F2809" s="183"/>
      <c r="G2809" s="89">
        <v>43252</v>
      </c>
      <c r="H2809" s="80"/>
      <c r="I2809" s="80"/>
      <c r="J2809" s="183" t="s">
        <v>4980</v>
      </c>
    </row>
    <row r="2810" spans="1:10" hidden="1">
      <c r="A2810" s="183" t="s">
        <v>3088</v>
      </c>
      <c r="B2810" s="183" t="s">
        <v>4431</v>
      </c>
      <c r="C2810" s="183" t="s">
        <v>72</v>
      </c>
      <c r="D2810" s="183">
        <v>15</v>
      </c>
      <c r="E2810" s="104"/>
      <c r="F2810" s="104"/>
      <c r="G2810" s="89">
        <v>43344</v>
      </c>
      <c r="H2810" s="80"/>
      <c r="I2810" s="80"/>
      <c r="J2810" s="183" t="s">
        <v>4980</v>
      </c>
    </row>
    <row r="2811" spans="1:10" hidden="1">
      <c r="A2811" s="183" t="s">
        <v>3089</v>
      </c>
      <c r="B2811" s="183" t="s">
        <v>4431</v>
      </c>
      <c r="C2811" s="183" t="s">
        <v>72</v>
      </c>
      <c r="D2811" s="183">
        <v>15</v>
      </c>
      <c r="E2811" s="104"/>
      <c r="F2811" s="104"/>
      <c r="G2811" s="89">
        <v>43282</v>
      </c>
      <c r="H2811" s="80"/>
      <c r="I2811" s="80"/>
      <c r="J2811" s="183" t="s">
        <v>4980</v>
      </c>
    </row>
    <row r="2812" spans="1:10" hidden="1">
      <c r="A2812" s="183" t="s">
        <v>3090</v>
      </c>
      <c r="B2812" s="183" t="s">
        <v>4438</v>
      </c>
      <c r="C2812" s="183" t="s">
        <v>72</v>
      </c>
      <c r="D2812" s="183">
        <v>15</v>
      </c>
      <c r="E2812" s="104"/>
      <c r="F2812" s="104"/>
      <c r="G2812" s="89">
        <v>43344</v>
      </c>
      <c r="H2812" s="80"/>
      <c r="I2812" s="80"/>
      <c r="J2812" s="183" t="s">
        <v>4980</v>
      </c>
    </row>
    <row r="2813" spans="1:10" hidden="1">
      <c r="A2813" s="183" t="s">
        <v>3091</v>
      </c>
      <c r="B2813" s="183" t="s">
        <v>4439</v>
      </c>
      <c r="C2813" s="183" t="s">
        <v>72</v>
      </c>
      <c r="D2813" s="183">
        <v>15</v>
      </c>
      <c r="E2813" s="104"/>
      <c r="F2813" s="104"/>
      <c r="G2813" s="89">
        <v>43313</v>
      </c>
      <c r="H2813" s="80"/>
      <c r="I2813" s="80"/>
      <c r="J2813" s="183" t="s">
        <v>4980</v>
      </c>
    </row>
    <row r="2814" spans="1:10" hidden="1">
      <c r="A2814" s="183" t="s">
        <v>3092</v>
      </c>
      <c r="B2814" s="183" t="s">
        <v>4440</v>
      </c>
      <c r="C2814" s="183" t="s">
        <v>72</v>
      </c>
      <c r="D2814" s="183">
        <v>15</v>
      </c>
      <c r="E2814" s="104"/>
      <c r="F2814" s="104"/>
      <c r="G2814" s="89">
        <v>43132</v>
      </c>
      <c r="H2814" s="80"/>
      <c r="I2814" s="80"/>
      <c r="J2814" s="183" t="s">
        <v>4980</v>
      </c>
    </row>
    <row r="2815" spans="1:10" hidden="1">
      <c r="A2815" s="183" t="s">
        <v>3093</v>
      </c>
      <c r="B2815" s="183" t="s">
        <v>4441</v>
      </c>
      <c r="C2815" s="183" t="s">
        <v>72</v>
      </c>
      <c r="D2815" s="183">
        <v>15</v>
      </c>
      <c r="E2815" s="104"/>
      <c r="F2815" s="104"/>
      <c r="G2815" s="89">
        <v>43160</v>
      </c>
      <c r="H2815" s="80"/>
      <c r="I2815" s="80"/>
      <c r="J2815" s="183" t="s">
        <v>4980</v>
      </c>
    </row>
    <row r="2816" spans="1:10" hidden="1">
      <c r="A2816" s="183" t="s">
        <v>3094</v>
      </c>
      <c r="B2816" s="183" t="s">
        <v>4442</v>
      </c>
      <c r="C2816" s="183" t="s">
        <v>72</v>
      </c>
      <c r="D2816" s="183">
        <v>15</v>
      </c>
      <c r="E2816" s="104"/>
      <c r="F2816" s="183"/>
      <c r="G2816" s="89">
        <v>43252</v>
      </c>
      <c r="H2816" s="80"/>
      <c r="I2816" s="80"/>
      <c r="J2816" s="183" t="s">
        <v>4980</v>
      </c>
    </row>
    <row r="2817" spans="1:10" hidden="1">
      <c r="A2817" s="183" t="s">
        <v>3095</v>
      </c>
      <c r="B2817" s="183" t="s">
        <v>4443</v>
      </c>
      <c r="C2817" s="183" t="s">
        <v>72</v>
      </c>
      <c r="D2817" s="183">
        <v>15</v>
      </c>
      <c r="E2817" s="104"/>
      <c r="F2817" s="104"/>
      <c r="G2817" s="89">
        <v>43374</v>
      </c>
      <c r="H2817" s="80"/>
      <c r="I2817" s="80"/>
      <c r="J2817" s="183" t="s">
        <v>4980</v>
      </c>
    </row>
    <row r="2818" spans="1:10" hidden="1">
      <c r="A2818" s="183" t="s">
        <v>3096</v>
      </c>
      <c r="B2818" s="183" t="s">
        <v>4444</v>
      </c>
      <c r="C2818" s="183" t="s">
        <v>72</v>
      </c>
      <c r="D2818" s="183">
        <v>15</v>
      </c>
      <c r="E2818" s="104"/>
      <c r="F2818" s="104"/>
      <c r="G2818" s="89">
        <v>43344</v>
      </c>
      <c r="H2818" s="80"/>
      <c r="I2818" s="80"/>
      <c r="J2818" s="183" t="s">
        <v>4980</v>
      </c>
    </row>
    <row r="2819" spans="1:10" hidden="1">
      <c r="A2819" s="183" t="s">
        <v>3097</v>
      </c>
      <c r="B2819" s="183" t="s">
        <v>4444</v>
      </c>
      <c r="C2819" s="183" t="s">
        <v>72</v>
      </c>
      <c r="D2819" s="183">
        <v>15</v>
      </c>
      <c r="E2819" s="104"/>
      <c r="F2819" s="104"/>
      <c r="G2819" s="89">
        <v>43282</v>
      </c>
      <c r="H2819" s="80"/>
      <c r="I2819" s="80"/>
      <c r="J2819" s="183" t="s">
        <v>4980</v>
      </c>
    </row>
    <row r="2820" spans="1:10" hidden="1">
      <c r="A2820" s="183" t="s">
        <v>3098</v>
      </c>
      <c r="B2820" s="183" t="s">
        <v>4444</v>
      </c>
      <c r="C2820" s="183" t="s">
        <v>72</v>
      </c>
      <c r="D2820" s="183">
        <v>15</v>
      </c>
      <c r="E2820" s="104"/>
      <c r="F2820" s="104"/>
      <c r="G2820" s="89">
        <v>43191</v>
      </c>
      <c r="H2820" s="80"/>
      <c r="I2820" s="80"/>
      <c r="J2820" s="183" t="s">
        <v>4980</v>
      </c>
    </row>
    <row r="2821" spans="1:10" hidden="1">
      <c r="A2821" s="183" t="s">
        <v>3099</v>
      </c>
      <c r="B2821" s="183" t="s">
        <v>4444</v>
      </c>
      <c r="C2821" s="183" t="s">
        <v>72</v>
      </c>
      <c r="D2821" s="183">
        <v>15</v>
      </c>
      <c r="E2821" s="104"/>
      <c r="F2821" s="104"/>
      <c r="G2821" s="89">
        <v>43101</v>
      </c>
      <c r="H2821" s="80"/>
      <c r="I2821" s="80"/>
      <c r="J2821" s="183" t="s">
        <v>4980</v>
      </c>
    </row>
    <row r="2822" spans="1:10" hidden="1">
      <c r="A2822" s="183" t="s">
        <v>3100</v>
      </c>
      <c r="B2822" s="183" t="s">
        <v>4444</v>
      </c>
      <c r="C2822" s="183" t="s">
        <v>72</v>
      </c>
      <c r="D2822" s="183">
        <v>15</v>
      </c>
      <c r="E2822" s="104"/>
      <c r="F2822" s="183"/>
      <c r="G2822" s="89">
        <v>43101</v>
      </c>
      <c r="H2822" s="80"/>
      <c r="I2822" s="80"/>
      <c r="J2822" s="183" t="s">
        <v>4980</v>
      </c>
    </row>
    <row r="2823" spans="1:10" hidden="1">
      <c r="A2823" s="183" t="s">
        <v>3101</v>
      </c>
      <c r="B2823" s="183" t="s">
        <v>4444</v>
      </c>
      <c r="C2823" s="183" t="s">
        <v>72</v>
      </c>
      <c r="D2823" s="183">
        <v>15</v>
      </c>
      <c r="E2823" s="104"/>
      <c r="F2823" s="104"/>
      <c r="G2823" s="89">
        <v>43160</v>
      </c>
      <c r="H2823" s="80"/>
      <c r="I2823" s="80"/>
      <c r="J2823" s="183" t="s">
        <v>4980</v>
      </c>
    </row>
    <row r="2824" spans="1:10" hidden="1">
      <c r="A2824" s="183" t="s">
        <v>3102</v>
      </c>
      <c r="B2824" s="183" t="s">
        <v>4445</v>
      </c>
      <c r="C2824" s="183" t="s">
        <v>72</v>
      </c>
      <c r="D2824" s="183">
        <v>15</v>
      </c>
      <c r="E2824" s="104"/>
      <c r="F2824" s="104"/>
      <c r="G2824" s="89">
        <v>43101</v>
      </c>
      <c r="H2824" s="80"/>
      <c r="I2824" s="80"/>
      <c r="J2824" s="183" t="s">
        <v>4980</v>
      </c>
    </row>
    <row r="2825" spans="1:10" hidden="1">
      <c r="A2825" s="183" t="s">
        <v>3103</v>
      </c>
      <c r="B2825" s="183" t="s">
        <v>4446</v>
      </c>
      <c r="C2825" s="183" t="s">
        <v>72</v>
      </c>
      <c r="D2825" s="183">
        <v>15</v>
      </c>
      <c r="E2825" s="104"/>
      <c r="F2825" s="104"/>
      <c r="G2825" s="89">
        <v>43101</v>
      </c>
      <c r="H2825" s="80"/>
      <c r="I2825" s="80"/>
      <c r="J2825" s="183" t="s">
        <v>4980</v>
      </c>
    </row>
    <row r="2826" spans="1:10" hidden="1">
      <c r="A2826" s="183" t="s">
        <v>3104</v>
      </c>
      <c r="B2826" s="183" t="s">
        <v>410</v>
      </c>
      <c r="C2826" s="183" t="s">
        <v>72</v>
      </c>
      <c r="D2826" s="183">
        <v>15</v>
      </c>
      <c r="E2826" s="104"/>
      <c r="F2826" s="104"/>
      <c r="G2826" s="89">
        <v>43160</v>
      </c>
      <c r="H2826" s="80"/>
      <c r="I2826" s="80"/>
      <c r="J2826" s="183" t="s">
        <v>4980</v>
      </c>
    </row>
    <row r="2827" spans="1:10" hidden="1">
      <c r="A2827" s="183" t="s">
        <v>281</v>
      </c>
      <c r="B2827" s="183" t="s">
        <v>410</v>
      </c>
      <c r="C2827" s="183" t="s">
        <v>72</v>
      </c>
      <c r="D2827" s="183">
        <v>15</v>
      </c>
      <c r="E2827" s="104"/>
      <c r="F2827" s="132" t="s">
        <v>4924</v>
      </c>
      <c r="G2827" s="89">
        <v>43040</v>
      </c>
      <c r="H2827" s="80">
        <v>43062</v>
      </c>
      <c r="I2827" s="80">
        <v>43073</v>
      </c>
      <c r="J2827" s="183" t="s">
        <v>4980</v>
      </c>
    </row>
    <row r="2828" spans="1:10" hidden="1">
      <c r="A2828" s="183" t="s">
        <v>3105</v>
      </c>
      <c r="B2828" s="183" t="s">
        <v>410</v>
      </c>
      <c r="C2828" s="183" t="s">
        <v>72</v>
      </c>
      <c r="D2828" s="183">
        <v>15</v>
      </c>
      <c r="E2828" s="104"/>
      <c r="F2828" s="104"/>
      <c r="G2828" s="89">
        <v>43160</v>
      </c>
      <c r="H2828" s="80"/>
      <c r="I2828" s="80"/>
      <c r="J2828" s="183" t="s">
        <v>4980</v>
      </c>
    </row>
    <row r="2829" spans="1:10" hidden="1">
      <c r="A2829" s="183" t="s">
        <v>3106</v>
      </c>
      <c r="B2829" s="183" t="s">
        <v>410</v>
      </c>
      <c r="C2829" s="183" t="s">
        <v>72</v>
      </c>
      <c r="D2829" s="183">
        <v>15</v>
      </c>
      <c r="E2829" s="104"/>
      <c r="F2829" s="104"/>
      <c r="G2829" s="89">
        <v>43313</v>
      </c>
      <c r="H2829" s="80"/>
      <c r="I2829" s="80"/>
      <c r="J2829" s="183" t="s">
        <v>4980</v>
      </c>
    </row>
    <row r="2830" spans="1:10" hidden="1">
      <c r="A2830" s="183" t="s">
        <v>282</v>
      </c>
      <c r="B2830" s="183" t="s">
        <v>410</v>
      </c>
      <c r="C2830" s="183" t="s">
        <v>72</v>
      </c>
      <c r="D2830" s="183">
        <v>15</v>
      </c>
      <c r="E2830" s="104"/>
      <c r="F2830" s="132" t="s">
        <v>4924</v>
      </c>
      <c r="G2830" s="89">
        <v>43040</v>
      </c>
      <c r="H2830" s="80">
        <v>43066</v>
      </c>
      <c r="I2830" s="80">
        <v>43073</v>
      </c>
      <c r="J2830" s="183" t="s">
        <v>4980</v>
      </c>
    </row>
    <row r="2831" spans="1:10" hidden="1">
      <c r="A2831" s="183" t="s">
        <v>3107</v>
      </c>
      <c r="B2831" s="183" t="s">
        <v>410</v>
      </c>
      <c r="C2831" s="183" t="s">
        <v>72</v>
      </c>
      <c r="D2831" s="183">
        <v>15</v>
      </c>
      <c r="E2831" s="104"/>
      <c r="F2831" s="104"/>
      <c r="G2831" s="89">
        <v>43160</v>
      </c>
      <c r="H2831" s="80"/>
      <c r="I2831" s="80"/>
      <c r="J2831" s="183" t="s">
        <v>4980</v>
      </c>
    </row>
    <row r="2832" spans="1:10" hidden="1">
      <c r="A2832" s="183" t="s">
        <v>3108</v>
      </c>
      <c r="B2832" s="183" t="s">
        <v>410</v>
      </c>
      <c r="C2832" s="183" t="s">
        <v>72</v>
      </c>
      <c r="D2832" s="183">
        <v>15</v>
      </c>
      <c r="E2832" s="104"/>
      <c r="F2832" s="104"/>
      <c r="G2832" s="89">
        <v>43132</v>
      </c>
      <c r="H2832" s="80"/>
      <c r="I2832" s="80"/>
      <c r="J2832" s="183" t="s">
        <v>4980</v>
      </c>
    </row>
    <row r="2833" spans="1:10" hidden="1">
      <c r="A2833" s="183" t="s">
        <v>3109</v>
      </c>
      <c r="B2833" s="183" t="s">
        <v>410</v>
      </c>
      <c r="C2833" s="183" t="s">
        <v>72</v>
      </c>
      <c r="D2833" s="183">
        <v>15</v>
      </c>
      <c r="E2833" s="104"/>
      <c r="F2833" s="104"/>
      <c r="G2833" s="89">
        <v>43344</v>
      </c>
      <c r="H2833" s="80"/>
      <c r="I2833" s="80"/>
      <c r="J2833" s="183" t="s">
        <v>4980</v>
      </c>
    </row>
    <row r="2834" spans="1:10" hidden="1">
      <c r="A2834" s="183" t="s">
        <v>3110</v>
      </c>
      <c r="B2834" s="183" t="s">
        <v>410</v>
      </c>
      <c r="C2834" s="183" t="s">
        <v>72</v>
      </c>
      <c r="D2834" s="183">
        <v>15</v>
      </c>
      <c r="E2834" s="104"/>
      <c r="F2834" s="104"/>
      <c r="G2834" s="89">
        <v>43132</v>
      </c>
      <c r="H2834" s="80"/>
      <c r="I2834" s="80"/>
      <c r="J2834" s="183" t="s">
        <v>4980</v>
      </c>
    </row>
    <row r="2835" spans="1:10" hidden="1">
      <c r="A2835" s="183" t="s">
        <v>3111</v>
      </c>
      <c r="B2835" s="183" t="s">
        <v>4447</v>
      </c>
      <c r="C2835" s="183" t="s">
        <v>72</v>
      </c>
      <c r="D2835" s="183">
        <v>15</v>
      </c>
      <c r="E2835" s="104"/>
      <c r="F2835" s="104"/>
      <c r="G2835" s="89">
        <v>43252</v>
      </c>
      <c r="H2835" s="80"/>
      <c r="I2835" s="80"/>
      <c r="J2835" s="183" t="s">
        <v>4980</v>
      </c>
    </row>
    <row r="2836" spans="1:10" hidden="1">
      <c r="A2836" s="183" t="s">
        <v>3112</v>
      </c>
      <c r="B2836" s="183" t="s">
        <v>4448</v>
      </c>
      <c r="C2836" s="183" t="s">
        <v>72</v>
      </c>
      <c r="D2836" s="183">
        <v>15</v>
      </c>
      <c r="E2836" s="104"/>
      <c r="F2836" s="104"/>
      <c r="G2836" s="89">
        <v>43313</v>
      </c>
      <c r="H2836" s="80"/>
      <c r="I2836" s="80"/>
      <c r="J2836" s="183" t="s">
        <v>4980</v>
      </c>
    </row>
    <row r="2837" spans="1:10" hidden="1">
      <c r="A2837" s="183" t="s">
        <v>3113</v>
      </c>
      <c r="B2837" s="183" t="s">
        <v>4449</v>
      </c>
      <c r="C2837" s="183" t="s">
        <v>72</v>
      </c>
      <c r="D2837" s="183">
        <v>15</v>
      </c>
      <c r="E2837" s="104"/>
      <c r="F2837" s="104"/>
      <c r="G2837" s="89">
        <v>43101</v>
      </c>
      <c r="H2837" s="80"/>
      <c r="I2837" s="80"/>
      <c r="J2837" s="183" t="s">
        <v>4980</v>
      </c>
    </row>
    <row r="2838" spans="1:10" hidden="1">
      <c r="A2838" s="183" t="s">
        <v>3114</v>
      </c>
      <c r="B2838" s="183" t="s">
        <v>4449</v>
      </c>
      <c r="C2838" s="183" t="s">
        <v>72</v>
      </c>
      <c r="D2838" s="183">
        <v>15</v>
      </c>
      <c r="E2838" s="104"/>
      <c r="F2838" s="104"/>
      <c r="G2838" s="89">
        <v>43282</v>
      </c>
      <c r="H2838" s="80"/>
      <c r="I2838" s="80"/>
      <c r="J2838" s="183" t="s">
        <v>4980</v>
      </c>
    </row>
    <row r="2839" spans="1:10" hidden="1">
      <c r="A2839" s="183" t="s">
        <v>3115</v>
      </c>
      <c r="B2839" s="183" t="s">
        <v>4450</v>
      </c>
      <c r="C2839" s="183" t="s">
        <v>72</v>
      </c>
      <c r="D2839" s="183">
        <v>15</v>
      </c>
      <c r="E2839" s="104"/>
      <c r="F2839" s="104"/>
      <c r="G2839" s="89">
        <v>43344</v>
      </c>
      <c r="H2839" s="80"/>
      <c r="I2839" s="80"/>
      <c r="J2839" s="183" t="s">
        <v>4980</v>
      </c>
    </row>
    <row r="2840" spans="1:10" hidden="1">
      <c r="A2840" s="183" t="s">
        <v>3116</v>
      </c>
      <c r="B2840" s="183" t="s">
        <v>4451</v>
      </c>
      <c r="C2840" s="183" t="s">
        <v>72</v>
      </c>
      <c r="D2840" s="183">
        <v>15</v>
      </c>
      <c r="E2840" s="104"/>
      <c r="F2840" s="104"/>
      <c r="G2840" s="89">
        <v>43101</v>
      </c>
      <c r="H2840" s="80"/>
      <c r="I2840" s="80"/>
      <c r="J2840" s="183" t="s">
        <v>4980</v>
      </c>
    </row>
    <row r="2841" spans="1:10" hidden="1">
      <c r="A2841" s="183" t="s">
        <v>3117</v>
      </c>
      <c r="B2841" s="183" t="s">
        <v>4452</v>
      </c>
      <c r="C2841" s="183" t="s">
        <v>72</v>
      </c>
      <c r="D2841" s="183">
        <v>15</v>
      </c>
      <c r="E2841" s="104"/>
      <c r="F2841" s="183"/>
      <c r="G2841" s="89">
        <v>43191</v>
      </c>
      <c r="H2841" s="80"/>
      <c r="I2841" s="80"/>
      <c r="J2841" s="183" t="s">
        <v>4980</v>
      </c>
    </row>
    <row r="2842" spans="1:10" hidden="1">
      <c r="A2842" s="183" t="s">
        <v>3118</v>
      </c>
      <c r="B2842" s="183" t="s">
        <v>4452</v>
      </c>
      <c r="C2842" s="183" t="s">
        <v>72</v>
      </c>
      <c r="D2842" s="183">
        <v>15</v>
      </c>
      <c r="E2842" s="104"/>
      <c r="F2842" s="104"/>
      <c r="G2842" s="89">
        <v>43191</v>
      </c>
      <c r="H2842" s="80"/>
      <c r="I2842" s="80"/>
      <c r="J2842" s="183" t="s">
        <v>4980</v>
      </c>
    </row>
    <row r="2843" spans="1:10" hidden="1">
      <c r="A2843" s="183" t="s">
        <v>3119</v>
      </c>
      <c r="B2843" s="183" t="s">
        <v>4453</v>
      </c>
      <c r="C2843" s="183" t="s">
        <v>72</v>
      </c>
      <c r="D2843" s="183">
        <v>15</v>
      </c>
      <c r="E2843" s="104"/>
      <c r="F2843" s="104"/>
      <c r="G2843" s="89">
        <v>43101</v>
      </c>
      <c r="H2843" s="80"/>
      <c r="I2843" s="80"/>
      <c r="J2843" s="183" t="s">
        <v>4980</v>
      </c>
    </row>
    <row r="2844" spans="1:10" hidden="1">
      <c r="A2844" s="183" t="s">
        <v>3120</v>
      </c>
      <c r="B2844" s="183" t="s">
        <v>4454</v>
      </c>
      <c r="C2844" s="183" t="s">
        <v>72</v>
      </c>
      <c r="D2844" s="183">
        <v>15</v>
      </c>
      <c r="E2844" s="104"/>
      <c r="F2844" s="183"/>
      <c r="G2844" s="89">
        <v>43132</v>
      </c>
      <c r="H2844" s="80"/>
      <c r="I2844" s="80"/>
      <c r="J2844" s="183" t="s">
        <v>4980</v>
      </c>
    </row>
    <row r="2845" spans="1:10" hidden="1">
      <c r="A2845" s="183" t="s">
        <v>3121</v>
      </c>
      <c r="B2845" s="183" t="s">
        <v>4454</v>
      </c>
      <c r="C2845" s="183" t="s">
        <v>72</v>
      </c>
      <c r="D2845" s="183">
        <v>15</v>
      </c>
      <c r="E2845" s="104"/>
      <c r="F2845" s="104"/>
      <c r="G2845" s="89">
        <v>43191</v>
      </c>
      <c r="H2845" s="80"/>
      <c r="I2845" s="80"/>
      <c r="J2845" s="183" t="s">
        <v>4980</v>
      </c>
    </row>
    <row r="2846" spans="1:10" hidden="1">
      <c r="A2846" s="183" t="s">
        <v>3122</v>
      </c>
      <c r="B2846" s="183" t="s">
        <v>4455</v>
      </c>
      <c r="C2846" s="183" t="s">
        <v>72</v>
      </c>
      <c r="D2846" s="183">
        <v>15</v>
      </c>
      <c r="E2846" s="104"/>
      <c r="F2846" s="104"/>
      <c r="G2846" s="89">
        <v>43252</v>
      </c>
      <c r="H2846" s="80"/>
      <c r="I2846" s="80"/>
      <c r="J2846" s="183" t="s">
        <v>4980</v>
      </c>
    </row>
    <row r="2847" spans="1:10" hidden="1">
      <c r="A2847" s="183" t="s">
        <v>3123</v>
      </c>
      <c r="B2847" s="183" t="s">
        <v>4456</v>
      </c>
      <c r="C2847" s="183" t="s">
        <v>72</v>
      </c>
      <c r="D2847" s="183">
        <v>15</v>
      </c>
      <c r="E2847" s="104"/>
      <c r="F2847" s="104"/>
      <c r="G2847" s="89">
        <v>43101</v>
      </c>
      <c r="H2847" s="80"/>
      <c r="I2847" s="80"/>
      <c r="J2847" s="183" t="s">
        <v>4980</v>
      </c>
    </row>
    <row r="2848" spans="1:10" hidden="1">
      <c r="A2848" s="183" t="s">
        <v>3124</v>
      </c>
      <c r="B2848" s="183" t="s">
        <v>4456</v>
      </c>
      <c r="C2848" s="183" t="s">
        <v>72</v>
      </c>
      <c r="D2848" s="183">
        <v>15</v>
      </c>
      <c r="E2848" s="104"/>
      <c r="F2848" s="104"/>
      <c r="G2848" s="89">
        <v>43221</v>
      </c>
      <c r="H2848" s="80"/>
      <c r="I2848" s="80"/>
      <c r="J2848" s="183" t="s">
        <v>4980</v>
      </c>
    </row>
    <row r="2849" spans="1:10" hidden="1">
      <c r="A2849" s="183" t="s">
        <v>3125</v>
      </c>
      <c r="B2849" s="183" t="s">
        <v>4456</v>
      </c>
      <c r="C2849" s="183" t="s">
        <v>72</v>
      </c>
      <c r="D2849" s="183">
        <v>15</v>
      </c>
      <c r="E2849" s="104"/>
      <c r="F2849" s="104"/>
      <c r="G2849" s="89">
        <v>43101</v>
      </c>
      <c r="H2849" s="80"/>
      <c r="I2849" s="80"/>
      <c r="J2849" s="183" t="s">
        <v>4980</v>
      </c>
    </row>
    <row r="2850" spans="1:10" hidden="1">
      <c r="A2850" s="183" t="s">
        <v>3126</v>
      </c>
      <c r="B2850" s="183" t="s">
        <v>411</v>
      </c>
      <c r="C2850" s="183" t="s">
        <v>72</v>
      </c>
      <c r="D2850" s="183">
        <v>15</v>
      </c>
      <c r="E2850" s="104"/>
      <c r="F2850" s="104"/>
      <c r="G2850" s="89">
        <v>43252</v>
      </c>
      <c r="H2850" s="80"/>
      <c r="I2850" s="80"/>
      <c r="J2850" s="183" t="s">
        <v>4980</v>
      </c>
    </row>
    <row r="2851" spans="1:10" hidden="1">
      <c r="A2851" s="183" t="s">
        <v>3127</v>
      </c>
      <c r="B2851" s="183" t="s">
        <v>411</v>
      </c>
      <c r="C2851" s="183" t="s">
        <v>72</v>
      </c>
      <c r="D2851" s="183">
        <v>15</v>
      </c>
      <c r="E2851" s="104"/>
      <c r="F2851" s="104"/>
      <c r="G2851" s="89">
        <v>43252</v>
      </c>
      <c r="H2851" s="80"/>
      <c r="I2851" s="80"/>
      <c r="J2851" s="183" t="s">
        <v>4980</v>
      </c>
    </row>
    <row r="2852" spans="1:10" hidden="1">
      <c r="A2852" s="183" t="s">
        <v>283</v>
      </c>
      <c r="B2852" s="183" t="s">
        <v>411</v>
      </c>
      <c r="C2852" s="183" t="s">
        <v>72</v>
      </c>
      <c r="D2852" s="183">
        <v>15</v>
      </c>
      <c r="E2852" s="104"/>
      <c r="F2852" s="132" t="s">
        <v>4924</v>
      </c>
      <c r="G2852" s="89">
        <v>43040</v>
      </c>
      <c r="H2852" s="80">
        <v>43068</v>
      </c>
      <c r="I2852" s="80">
        <v>43070</v>
      </c>
      <c r="J2852" s="183" t="s">
        <v>4980</v>
      </c>
    </row>
    <row r="2853" spans="1:10" hidden="1">
      <c r="A2853" s="183" t="s">
        <v>284</v>
      </c>
      <c r="B2853" s="183" t="s">
        <v>411</v>
      </c>
      <c r="C2853" s="183" t="s">
        <v>72</v>
      </c>
      <c r="D2853" s="183">
        <v>15</v>
      </c>
      <c r="E2853" s="104"/>
      <c r="F2853" s="132" t="s">
        <v>4924</v>
      </c>
      <c r="G2853" s="89">
        <v>43040</v>
      </c>
      <c r="H2853" s="80">
        <v>43068</v>
      </c>
      <c r="I2853" s="80">
        <v>43070</v>
      </c>
      <c r="J2853" s="183" t="s">
        <v>4980</v>
      </c>
    </row>
    <row r="2854" spans="1:10" hidden="1">
      <c r="A2854" s="183" t="s">
        <v>3128</v>
      </c>
      <c r="B2854" s="183" t="s">
        <v>411</v>
      </c>
      <c r="C2854" s="183" t="s">
        <v>72</v>
      </c>
      <c r="D2854" s="183">
        <v>15</v>
      </c>
      <c r="E2854" s="104"/>
      <c r="F2854" s="104"/>
      <c r="G2854" s="89">
        <v>43191</v>
      </c>
      <c r="H2854" s="80"/>
      <c r="I2854" s="80"/>
      <c r="J2854" s="183" t="s">
        <v>4980</v>
      </c>
    </row>
    <row r="2855" spans="1:10" hidden="1">
      <c r="A2855" s="183" t="s">
        <v>3129</v>
      </c>
      <c r="B2855" s="183" t="s">
        <v>411</v>
      </c>
      <c r="C2855" s="183" t="s">
        <v>72</v>
      </c>
      <c r="D2855" s="183">
        <v>15</v>
      </c>
      <c r="E2855" s="104"/>
      <c r="F2855" s="104"/>
      <c r="G2855" s="89">
        <v>43282</v>
      </c>
      <c r="H2855" s="80"/>
      <c r="I2855" s="80"/>
      <c r="J2855" s="183" t="s">
        <v>4980</v>
      </c>
    </row>
    <row r="2856" spans="1:10" hidden="1">
      <c r="A2856" s="183" t="s">
        <v>3130</v>
      </c>
      <c r="B2856" s="183" t="s">
        <v>4457</v>
      </c>
      <c r="C2856" s="183" t="s">
        <v>72</v>
      </c>
      <c r="D2856" s="183">
        <v>15</v>
      </c>
      <c r="E2856" s="104"/>
      <c r="F2856" s="104"/>
      <c r="G2856" s="89">
        <v>43221</v>
      </c>
      <c r="H2856" s="80"/>
      <c r="I2856" s="80"/>
      <c r="J2856" s="183" t="s">
        <v>4980</v>
      </c>
    </row>
    <row r="2857" spans="1:10" hidden="1">
      <c r="A2857" s="183" t="s">
        <v>3131</v>
      </c>
      <c r="B2857" s="183" t="s">
        <v>4458</v>
      </c>
      <c r="C2857" s="183" t="s">
        <v>72</v>
      </c>
      <c r="D2857" s="183">
        <v>15</v>
      </c>
      <c r="E2857" s="104"/>
      <c r="F2857" s="104"/>
      <c r="G2857" s="89">
        <v>43252</v>
      </c>
      <c r="H2857" s="80"/>
      <c r="I2857" s="80"/>
      <c r="J2857" s="183" t="s">
        <v>4980</v>
      </c>
    </row>
    <row r="2858" spans="1:10" hidden="1">
      <c r="A2858" s="183" t="s">
        <v>3132</v>
      </c>
      <c r="B2858" s="183" t="s">
        <v>4459</v>
      </c>
      <c r="C2858" s="183" t="s">
        <v>72</v>
      </c>
      <c r="D2858" s="183">
        <v>15</v>
      </c>
      <c r="E2858" s="104"/>
      <c r="F2858" s="104"/>
      <c r="G2858" s="89">
        <v>43313</v>
      </c>
      <c r="H2858" s="80"/>
      <c r="I2858" s="80"/>
      <c r="J2858" s="183" t="s">
        <v>4980</v>
      </c>
    </row>
    <row r="2859" spans="1:10" hidden="1">
      <c r="A2859" s="183" t="s">
        <v>3133</v>
      </c>
      <c r="B2859" s="183" t="s">
        <v>4460</v>
      </c>
      <c r="C2859" s="183" t="s">
        <v>72</v>
      </c>
      <c r="D2859" s="183">
        <v>15</v>
      </c>
      <c r="E2859" s="104"/>
      <c r="F2859" s="104"/>
      <c r="G2859" s="89">
        <v>43191</v>
      </c>
      <c r="H2859" s="80"/>
      <c r="I2859" s="80"/>
      <c r="J2859" s="183" t="s">
        <v>4980</v>
      </c>
    </row>
    <row r="2860" spans="1:10" hidden="1">
      <c r="A2860" s="183" t="s">
        <v>3134</v>
      </c>
      <c r="B2860" s="183" t="s">
        <v>412</v>
      </c>
      <c r="C2860" s="183" t="s">
        <v>72</v>
      </c>
      <c r="D2860" s="183">
        <v>15</v>
      </c>
      <c r="E2860" s="104"/>
      <c r="F2860" s="104"/>
      <c r="G2860" s="89">
        <v>43221</v>
      </c>
      <c r="H2860" s="80"/>
      <c r="I2860" s="80"/>
      <c r="J2860" s="183" t="s">
        <v>4980</v>
      </c>
    </row>
    <row r="2861" spans="1:10" hidden="1">
      <c r="A2861" s="183" t="s">
        <v>285</v>
      </c>
      <c r="B2861" s="183" t="s">
        <v>412</v>
      </c>
      <c r="C2861" s="183" t="s">
        <v>72</v>
      </c>
      <c r="D2861" s="183">
        <v>15</v>
      </c>
      <c r="E2861" s="104"/>
      <c r="F2861" s="132" t="s">
        <v>4924</v>
      </c>
      <c r="G2861" s="89">
        <v>43040</v>
      </c>
      <c r="H2861" s="80">
        <v>43066</v>
      </c>
      <c r="I2861" s="80">
        <v>43069</v>
      </c>
      <c r="J2861" s="183" t="s">
        <v>4980</v>
      </c>
    </row>
    <row r="2862" spans="1:10" hidden="1">
      <c r="A2862" s="183" t="s">
        <v>3135</v>
      </c>
      <c r="B2862" s="183" t="s">
        <v>412</v>
      </c>
      <c r="C2862" s="183" t="s">
        <v>72</v>
      </c>
      <c r="D2862" s="183">
        <v>15</v>
      </c>
      <c r="E2862" s="104" t="s">
        <v>72</v>
      </c>
      <c r="F2862" s="104" t="s">
        <v>4957</v>
      </c>
      <c r="G2862" s="89">
        <v>43070</v>
      </c>
      <c r="H2862" s="80">
        <v>43098</v>
      </c>
      <c r="I2862" s="80">
        <v>43102</v>
      </c>
      <c r="J2862" s="183" t="s">
        <v>4980</v>
      </c>
    </row>
    <row r="2863" spans="1:10" hidden="1">
      <c r="A2863" s="183" t="s">
        <v>3136</v>
      </c>
      <c r="B2863" s="183" t="s">
        <v>412</v>
      </c>
      <c r="C2863" s="183" t="s">
        <v>72</v>
      </c>
      <c r="D2863" s="183">
        <v>15</v>
      </c>
      <c r="E2863" s="104"/>
      <c r="F2863" s="104"/>
      <c r="G2863" s="89">
        <v>43221</v>
      </c>
      <c r="H2863" s="80"/>
      <c r="I2863" s="80"/>
      <c r="J2863" s="183" t="s">
        <v>4980</v>
      </c>
    </row>
    <row r="2864" spans="1:10" hidden="1">
      <c r="A2864" s="183" t="s">
        <v>286</v>
      </c>
      <c r="B2864" s="183" t="s">
        <v>412</v>
      </c>
      <c r="C2864" s="183" t="s">
        <v>72</v>
      </c>
      <c r="D2864" s="183">
        <v>15</v>
      </c>
      <c r="E2864" s="104"/>
      <c r="F2864" s="132" t="s">
        <v>4924</v>
      </c>
      <c r="G2864" s="89">
        <v>43040</v>
      </c>
      <c r="H2864" s="80">
        <v>43066</v>
      </c>
      <c r="I2864" s="80">
        <v>43073</v>
      </c>
      <c r="J2864" s="183" t="s">
        <v>4980</v>
      </c>
    </row>
    <row r="2865" spans="1:10" hidden="1">
      <c r="A2865" s="183" t="s">
        <v>3137</v>
      </c>
      <c r="B2865" s="183" t="s">
        <v>412</v>
      </c>
      <c r="C2865" s="183" t="s">
        <v>72</v>
      </c>
      <c r="D2865" s="183">
        <v>15</v>
      </c>
      <c r="E2865" s="104"/>
      <c r="F2865" s="104"/>
      <c r="G2865" s="89">
        <v>43221</v>
      </c>
      <c r="H2865" s="80"/>
      <c r="I2865" s="80"/>
      <c r="J2865" s="183" t="s">
        <v>4980</v>
      </c>
    </row>
    <row r="2866" spans="1:10" hidden="1">
      <c r="A2866" s="183" t="s">
        <v>3138</v>
      </c>
      <c r="B2866" s="183" t="s">
        <v>412</v>
      </c>
      <c r="C2866" s="183" t="s">
        <v>72</v>
      </c>
      <c r="D2866" s="183">
        <v>15</v>
      </c>
      <c r="E2866" s="104"/>
      <c r="F2866" s="183"/>
      <c r="G2866" s="89">
        <v>43101</v>
      </c>
      <c r="H2866" s="80"/>
      <c r="I2866" s="80"/>
      <c r="J2866" s="183" t="s">
        <v>4980</v>
      </c>
    </row>
    <row r="2867" spans="1:10" hidden="1">
      <c r="A2867" s="183" t="s">
        <v>3139</v>
      </c>
      <c r="B2867" s="183" t="s">
        <v>412</v>
      </c>
      <c r="C2867" s="183" t="s">
        <v>72</v>
      </c>
      <c r="D2867" s="183">
        <v>15</v>
      </c>
      <c r="E2867" s="104"/>
      <c r="F2867" s="183"/>
      <c r="G2867" s="89">
        <v>43252</v>
      </c>
      <c r="H2867" s="80"/>
      <c r="I2867" s="80"/>
      <c r="J2867" s="183" t="s">
        <v>4980</v>
      </c>
    </row>
    <row r="2868" spans="1:10" hidden="1">
      <c r="A2868" s="183" t="s">
        <v>3140</v>
      </c>
      <c r="B2868" s="183" t="s">
        <v>412</v>
      </c>
      <c r="C2868" s="183" t="s">
        <v>72</v>
      </c>
      <c r="D2868" s="183">
        <v>15</v>
      </c>
      <c r="E2868" s="104"/>
      <c r="F2868" s="104"/>
      <c r="G2868" s="89">
        <v>43313</v>
      </c>
      <c r="H2868" s="80"/>
      <c r="I2868" s="80"/>
      <c r="J2868" s="183" t="s">
        <v>4980</v>
      </c>
    </row>
    <row r="2869" spans="1:10" hidden="1">
      <c r="A2869" s="183" t="s">
        <v>3141</v>
      </c>
      <c r="B2869" s="183" t="s">
        <v>412</v>
      </c>
      <c r="C2869" s="183" t="s">
        <v>72</v>
      </c>
      <c r="D2869" s="183">
        <v>15</v>
      </c>
      <c r="E2869" s="104"/>
      <c r="F2869" s="104"/>
      <c r="G2869" s="89">
        <v>43313</v>
      </c>
      <c r="H2869" s="80"/>
      <c r="I2869" s="80"/>
      <c r="J2869" s="183" t="s">
        <v>4980</v>
      </c>
    </row>
    <row r="2870" spans="1:10" hidden="1">
      <c r="A2870" s="183" t="s">
        <v>3142</v>
      </c>
      <c r="B2870" s="183" t="s">
        <v>412</v>
      </c>
      <c r="C2870" s="183" t="s">
        <v>72</v>
      </c>
      <c r="D2870" s="183">
        <v>15</v>
      </c>
      <c r="E2870" s="104"/>
      <c r="F2870" s="104"/>
      <c r="G2870" s="89">
        <v>43374</v>
      </c>
      <c r="H2870" s="80"/>
      <c r="I2870" s="80"/>
      <c r="J2870" s="183" t="s">
        <v>4980</v>
      </c>
    </row>
    <row r="2871" spans="1:10" hidden="1">
      <c r="A2871" s="183" t="s">
        <v>3143</v>
      </c>
      <c r="B2871" s="183" t="s">
        <v>412</v>
      </c>
      <c r="C2871" s="183" t="s">
        <v>72</v>
      </c>
      <c r="D2871" s="183">
        <v>15</v>
      </c>
      <c r="E2871" s="104"/>
      <c r="F2871" s="104"/>
      <c r="G2871" s="89">
        <v>43282</v>
      </c>
      <c r="H2871" s="80"/>
      <c r="I2871" s="80"/>
      <c r="J2871" s="183" t="s">
        <v>4980</v>
      </c>
    </row>
    <row r="2872" spans="1:10" hidden="1">
      <c r="A2872" s="183" t="s">
        <v>3144</v>
      </c>
      <c r="B2872" s="183" t="s">
        <v>412</v>
      </c>
      <c r="C2872" s="183" t="s">
        <v>72</v>
      </c>
      <c r="D2872" s="183">
        <v>15</v>
      </c>
      <c r="E2872" s="104"/>
      <c r="F2872" s="104"/>
      <c r="G2872" s="89">
        <v>43282</v>
      </c>
      <c r="H2872" s="80"/>
      <c r="I2872" s="80"/>
      <c r="J2872" s="183" t="s">
        <v>4980</v>
      </c>
    </row>
    <row r="2873" spans="1:10" hidden="1">
      <c r="A2873" s="183" t="s">
        <v>3145</v>
      </c>
      <c r="B2873" s="183" t="s">
        <v>412</v>
      </c>
      <c r="C2873" s="183" t="s">
        <v>72</v>
      </c>
      <c r="D2873" s="183">
        <v>15</v>
      </c>
      <c r="E2873" s="104" t="s">
        <v>72</v>
      </c>
      <c r="F2873" s="104" t="s">
        <v>4957</v>
      </c>
      <c r="G2873" s="89">
        <v>43070</v>
      </c>
      <c r="H2873" s="80">
        <v>43096</v>
      </c>
      <c r="I2873" s="80">
        <v>43105</v>
      </c>
      <c r="J2873" s="183" t="s">
        <v>4980</v>
      </c>
    </row>
    <row r="2874" spans="1:10" hidden="1">
      <c r="A2874" s="183" t="s">
        <v>3146</v>
      </c>
      <c r="B2874" s="183" t="s">
        <v>412</v>
      </c>
      <c r="C2874" s="183" t="s">
        <v>72</v>
      </c>
      <c r="D2874" s="183">
        <v>15</v>
      </c>
      <c r="E2874" s="104" t="s">
        <v>72</v>
      </c>
      <c r="F2874" s="104" t="s">
        <v>4957</v>
      </c>
      <c r="G2874" s="89">
        <v>43070</v>
      </c>
      <c r="H2874" s="80">
        <v>43096</v>
      </c>
      <c r="I2874" s="80">
        <v>43097</v>
      </c>
      <c r="J2874" s="183" t="s">
        <v>4980</v>
      </c>
    </row>
    <row r="2875" spans="1:10" hidden="1">
      <c r="A2875" s="183" t="s">
        <v>3147</v>
      </c>
      <c r="B2875" s="183" t="s">
        <v>412</v>
      </c>
      <c r="C2875" s="183" t="s">
        <v>72</v>
      </c>
      <c r="D2875" s="183">
        <v>15</v>
      </c>
      <c r="E2875" s="104"/>
      <c r="F2875" s="183"/>
      <c r="G2875" s="89">
        <v>43374</v>
      </c>
      <c r="H2875" s="80"/>
      <c r="I2875" s="80"/>
      <c r="J2875" s="183" t="s">
        <v>4980</v>
      </c>
    </row>
    <row r="2876" spans="1:10" hidden="1">
      <c r="A2876" s="183" t="s">
        <v>3148</v>
      </c>
      <c r="B2876" s="183" t="s">
        <v>412</v>
      </c>
      <c r="C2876" s="183" t="s">
        <v>72</v>
      </c>
      <c r="D2876" s="183">
        <v>15</v>
      </c>
      <c r="E2876" s="129"/>
      <c r="F2876" s="183"/>
      <c r="G2876" s="89">
        <v>43374</v>
      </c>
      <c r="H2876" s="80"/>
      <c r="I2876" s="80"/>
      <c r="J2876" s="183" t="s">
        <v>4980</v>
      </c>
    </row>
    <row r="2877" spans="1:10" hidden="1">
      <c r="A2877" s="183" t="s">
        <v>3149</v>
      </c>
      <c r="B2877" s="183" t="s">
        <v>412</v>
      </c>
      <c r="C2877" s="183" t="s">
        <v>72</v>
      </c>
      <c r="D2877" s="183">
        <v>15</v>
      </c>
      <c r="E2877" s="104"/>
      <c r="F2877" s="104"/>
      <c r="G2877" s="89">
        <v>43344</v>
      </c>
      <c r="H2877" s="80"/>
      <c r="I2877" s="80"/>
      <c r="J2877" s="183" t="s">
        <v>4980</v>
      </c>
    </row>
    <row r="2878" spans="1:10" hidden="1">
      <c r="A2878" s="183" t="s">
        <v>3150</v>
      </c>
      <c r="B2878" s="183" t="s">
        <v>412</v>
      </c>
      <c r="C2878" s="183" t="s">
        <v>72</v>
      </c>
      <c r="D2878" s="183">
        <v>15</v>
      </c>
      <c r="E2878" s="104"/>
      <c r="F2878" s="183"/>
      <c r="G2878" s="89">
        <v>43374</v>
      </c>
      <c r="H2878" s="80"/>
      <c r="I2878" s="80"/>
      <c r="J2878" s="183" t="s">
        <v>4980</v>
      </c>
    </row>
    <row r="2879" spans="1:10" hidden="1">
      <c r="A2879" s="183" t="s">
        <v>3151</v>
      </c>
      <c r="B2879" s="183" t="s">
        <v>412</v>
      </c>
      <c r="C2879" s="183" t="s">
        <v>72</v>
      </c>
      <c r="D2879" s="183">
        <v>15</v>
      </c>
      <c r="E2879" s="104" t="s">
        <v>72</v>
      </c>
      <c r="F2879" s="104" t="s">
        <v>4957</v>
      </c>
      <c r="G2879" s="89">
        <v>43070</v>
      </c>
      <c r="H2879" s="80">
        <v>43096</v>
      </c>
      <c r="I2879" s="80">
        <v>43102</v>
      </c>
      <c r="J2879" s="183" t="s">
        <v>4980</v>
      </c>
    </row>
    <row r="2880" spans="1:10" hidden="1">
      <c r="A2880" s="183" t="s">
        <v>3152</v>
      </c>
      <c r="B2880" s="183" t="s">
        <v>412</v>
      </c>
      <c r="C2880" s="183" t="s">
        <v>72</v>
      </c>
      <c r="D2880" s="183">
        <v>15</v>
      </c>
      <c r="E2880" s="104"/>
      <c r="F2880" s="104"/>
      <c r="G2880" s="89">
        <v>43344</v>
      </c>
      <c r="H2880" s="80"/>
      <c r="I2880" s="80"/>
      <c r="J2880" s="183" t="s">
        <v>4980</v>
      </c>
    </row>
    <row r="2881" spans="1:10" hidden="1">
      <c r="A2881" s="183" t="s">
        <v>3153</v>
      </c>
      <c r="B2881" s="183" t="s">
        <v>412</v>
      </c>
      <c r="C2881" s="183" t="s">
        <v>72</v>
      </c>
      <c r="D2881" s="183">
        <v>15</v>
      </c>
      <c r="E2881" s="104"/>
      <c r="F2881" s="104"/>
      <c r="G2881" s="89">
        <v>43160</v>
      </c>
      <c r="H2881" s="80"/>
      <c r="I2881" s="80"/>
      <c r="J2881" s="183" t="s">
        <v>4980</v>
      </c>
    </row>
    <row r="2882" spans="1:10" hidden="1">
      <c r="A2882" s="183" t="s">
        <v>3154</v>
      </c>
      <c r="B2882" s="183" t="s">
        <v>412</v>
      </c>
      <c r="C2882" s="183" t="s">
        <v>72</v>
      </c>
      <c r="D2882" s="183">
        <v>15</v>
      </c>
      <c r="E2882" s="104" t="s">
        <v>72</v>
      </c>
      <c r="F2882" s="104" t="s">
        <v>4959</v>
      </c>
      <c r="G2882" s="89">
        <v>43070</v>
      </c>
      <c r="H2882" s="80">
        <v>43098</v>
      </c>
      <c r="I2882" s="80">
        <v>43103</v>
      </c>
      <c r="J2882" s="183" t="s">
        <v>4980</v>
      </c>
    </row>
    <row r="2883" spans="1:10" hidden="1">
      <c r="A2883" s="183" t="s">
        <v>3155</v>
      </c>
      <c r="B2883" s="183" t="s">
        <v>412</v>
      </c>
      <c r="C2883" s="183" t="s">
        <v>72</v>
      </c>
      <c r="D2883" s="183">
        <v>15</v>
      </c>
      <c r="E2883" s="104" t="s">
        <v>72</v>
      </c>
      <c r="F2883" s="104" t="s">
        <v>4959</v>
      </c>
      <c r="G2883" s="89">
        <v>43070</v>
      </c>
      <c r="H2883" s="80">
        <v>43098</v>
      </c>
      <c r="I2883" s="80">
        <v>43103</v>
      </c>
      <c r="J2883" s="183" t="s">
        <v>4980</v>
      </c>
    </row>
    <row r="2884" spans="1:10" hidden="1">
      <c r="A2884" s="183" t="s">
        <v>3156</v>
      </c>
      <c r="B2884" s="183" t="s">
        <v>412</v>
      </c>
      <c r="C2884" s="183" t="s">
        <v>72</v>
      </c>
      <c r="D2884" s="183">
        <v>15</v>
      </c>
      <c r="E2884" s="104"/>
      <c r="F2884" s="104"/>
      <c r="G2884" s="89">
        <v>43344</v>
      </c>
      <c r="H2884" s="80"/>
      <c r="I2884" s="80"/>
      <c r="J2884" s="183" t="s">
        <v>4980</v>
      </c>
    </row>
    <row r="2885" spans="1:10" hidden="1">
      <c r="A2885" s="183" t="s">
        <v>3157</v>
      </c>
      <c r="B2885" s="183" t="s">
        <v>412</v>
      </c>
      <c r="C2885" s="183" t="s">
        <v>72</v>
      </c>
      <c r="D2885" s="183">
        <v>15</v>
      </c>
      <c r="E2885" s="104"/>
      <c r="F2885" s="104"/>
      <c r="G2885" s="89">
        <v>43344</v>
      </c>
      <c r="H2885" s="80"/>
      <c r="I2885" s="80"/>
      <c r="J2885" s="183" t="s">
        <v>4980</v>
      </c>
    </row>
    <row r="2886" spans="1:10" hidden="1">
      <c r="A2886" s="183" t="s">
        <v>3158</v>
      </c>
      <c r="B2886" s="183" t="s">
        <v>412</v>
      </c>
      <c r="C2886" s="183" t="s">
        <v>72</v>
      </c>
      <c r="D2886" s="183">
        <v>15</v>
      </c>
      <c r="E2886" s="104"/>
      <c r="F2886" s="104"/>
      <c r="G2886" s="89">
        <v>43282</v>
      </c>
      <c r="H2886" s="80"/>
      <c r="I2886" s="80"/>
      <c r="J2886" s="183" t="s">
        <v>4980</v>
      </c>
    </row>
    <row r="2887" spans="1:10" hidden="1">
      <c r="A2887" s="183" t="s">
        <v>3159</v>
      </c>
      <c r="B2887" s="183" t="s">
        <v>412</v>
      </c>
      <c r="C2887" s="183" t="s">
        <v>72</v>
      </c>
      <c r="D2887" s="183">
        <v>15</v>
      </c>
      <c r="E2887" s="129"/>
      <c r="F2887" s="183"/>
      <c r="G2887" s="89">
        <v>43374</v>
      </c>
      <c r="H2887" s="80"/>
      <c r="I2887" s="80"/>
      <c r="J2887" s="183" t="s">
        <v>4980</v>
      </c>
    </row>
    <row r="2888" spans="1:10" hidden="1">
      <c r="A2888" s="183" t="s">
        <v>3160</v>
      </c>
      <c r="B2888" s="183" t="s">
        <v>412</v>
      </c>
      <c r="C2888" s="183" t="s">
        <v>72</v>
      </c>
      <c r="D2888" s="183">
        <v>15</v>
      </c>
      <c r="E2888" s="129"/>
      <c r="F2888" s="183"/>
      <c r="G2888" s="89">
        <v>43374</v>
      </c>
      <c r="H2888" s="80"/>
      <c r="I2888" s="80"/>
      <c r="J2888" s="183" t="s">
        <v>4980</v>
      </c>
    </row>
    <row r="2889" spans="1:10" hidden="1">
      <c r="A2889" s="183" t="s">
        <v>3161</v>
      </c>
      <c r="B2889" s="183" t="s">
        <v>412</v>
      </c>
      <c r="C2889" s="183" t="s">
        <v>72</v>
      </c>
      <c r="D2889" s="183">
        <v>15</v>
      </c>
      <c r="E2889" s="104"/>
      <c r="F2889" s="104"/>
      <c r="G2889" s="89">
        <v>43132</v>
      </c>
      <c r="H2889" s="80"/>
      <c r="I2889" s="80"/>
      <c r="J2889" s="183" t="s">
        <v>4980</v>
      </c>
    </row>
    <row r="2890" spans="1:10" hidden="1">
      <c r="A2890" s="183" t="s">
        <v>287</v>
      </c>
      <c r="B2890" s="183" t="s">
        <v>412</v>
      </c>
      <c r="C2890" s="183" t="s">
        <v>72</v>
      </c>
      <c r="D2890" s="183">
        <v>15</v>
      </c>
      <c r="E2890" s="104"/>
      <c r="F2890" s="132" t="s">
        <v>4845</v>
      </c>
      <c r="G2890" s="89">
        <v>43040</v>
      </c>
      <c r="H2890" s="80">
        <v>43061</v>
      </c>
      <c r="I2890" s="80">
        <v>43073</v>
      </c>
      <c r="J2890" s="183" t="s">
        <v>4980</v>
      </c>
    </row>
    <row r="2891" spans="1:10" hidden="1">
      <c r="A2891" s="183" t="s">
        <v>3162</v>
      </c>
      <c r="B2891" s="183" t="s">
        <v>412</v>
      </c>
      <c r="C2891" s="183" t="s">
        <v>72</v>
      </c>
      <c r="D2891" s="183">
        <v>15</v>
      </c>
      <c r="E2891" s="104" t="s">
        <v>72</v>
      </c>
      <c r="F2891" s="104" t="s">
        <v>4959</v>
      </c>
      <c r="G2891" s="89">
        <v>43070</v>
      </c>
      <c r="H2891" s="80">
        <v>43096</v>
      </c>
      <c r="I2891" s="80">
        <v>43103</v>
      </c>
      <c r="J2891" s="183" t="s">
        <v>4980</v>
      </c>
    </row>
    <row r="2892" spans="1:10" hidden="1">
      <c r="A2892" s="183" t="s">
        <v>3163</v>
      </c>
      <c r="B2892" s="183" t="s">
        <v>412</v>
      </c>
      <c r="C2892" s="183" t="s">
        <v>72</v>
      </c>
      <c r="D2892" s="183">
        <v>15</v>
      </c>
      <c r="E2892" s="104"/>
      <c r="F2892" s="104"/>
      <c r="G2892" s="89">
        <v>43132</v>
      </c>
      <c r="H2892" s="80"/>
      <c r="I2892" s="80"/>
      <c r="J2892" s="183" t="s">
        <v>4980</v>
      </c>
    </row>
    <row r="2893" spans="1:10" hidden="1">
      <c r="A2893" s="183" t="s">
        <v>3164</v>
      </c>
      <c r="B2893" s="183" t="s">
        <v>412</v>
      </c>
      <c r="C2893" s="183" t="s">
        <v>72</v>
      </c>
      <c r="D2893" s="183">
        <v>15</v>
      </c>
      <c r="E2893" s="129"/>
      <c r="F2893" s="183"/>
      <c r="G2893" s="89">
        <v>43374</v>
      </c>
      <c r="H2893" s="80"/>
      <c r="I2893" s="80"/>
      <c r="J2893" s="183" t="s">
        <v>4980</v>
      </c>
    </row>
    <row r="2894" spans="1:10" hidden="1">
      <c r="A2894" s="183" t="s">
        <v>3165</v>
      </c>
      <c r="B2894" s="183" t="s">
        <v>412</v>
      </c>
      <c r="C2894" s="183" t="s">
        <v>72</v>
      </c>
      <c r="D2894" s="183">
        <v>15</v>
      </c>
      <c r="E2894" s="104" t="s">
        <v>72</v>
      </c>
      <c r="F2894" s="104" t="s">
        <v>4959</v>
      </c>
      <c r="G2894" s="89">
        <v>43070</v>
      </c>
      <c r="H2894" s="80" t="s">
        <v>4933</v>
      </c>
      <c r="I2894" s="80" t="s">
        <v>4933</v>
      </c>
      <c r="J2894" s="183" t="s">
        <v>4980</v>
      </c>
    </row>
    <row r="2895" spans="1:10" hidden="1">
      <c r="A2895" s="183" t="s">
        <v>3166</v>
      </c>
      <c r="B2895" s="183" t="s">
        <v>412</v>
      </c>
      <c r="C2895" s="183" t="s">
        <v>72</v>
      </c>
      <c r="D2895" s="183">
        <v>15</v>
      </c>
      <c r="E2895" s="104"/>
      <c r="F2895" s="104"/>
      <c r="G2895" s="89">
        <v>43221</v>
      </c>
      <c r="H2895" s="80"/>
      <c r="I2895" s="80"/>
      <c r="J2895" s="183" t="s">
        <v>4980</v>
      </c>
    </row>
    <row r="2896" spans="1:10" hidden="1">
      <c r="A2896" s="183" t="s">
        <v>3167</v>
      </c>
      <c r="B2896" s="183" t="s">
        <v>412</v>
      </c>
      <c r="C2896" s="183" t="s">
        <v>72</v>
      </c>
      <c r="D2896" s="183">
        <v>15</v>
      </c>
      <c r="E2896" s="129"/>
      <c r="F2896" s="183"/>
      <c r="G2896" s="89">
        <v>43374</v>
      </c>
      <c r="H2896" s="80"/>
      <c r="I2896" s="80"/>
      <c r="J2896" s="183" t="s">
        <v>4980</v>
      </c>
    </row>
    <row r="2897" spans="1:10" hidden="1">
      <c r="A2897" s="183" t="s">
        <v>3168</v>
      </c>
      <c r="B2897" s="183" t="s">
        <v>412</v>
      </c>
      <c r="C2897" s="183" t="s">
        <v>72</v>
      </c>
      <c r="D2897" s="183">
        <v>15</v>
      </c>
      <c r="E2897" s="129"/>
      <c r="F2897" s="183"/>
      <c r="G2897" s="89">
        <v>43374</v>
      </c>
      <c r="H2897" s="80"/>
      <c r="I2897" s="80"/>
      <c r="J2897" s="183" t="s">
        <v>4980</v>
      </c>
    </row>
    <row r="2898" spans="1:10" hidden="1">
      <c r="A2898" s="183" t="s">
        <v>3169</v>
      </c>
      <c r="B2898" s="183" t="s">
        <v>412</v>
      </c>
      <c r="C2898" s="183" t="s">
        <v>72</v>
      </c>
      <c r="D2898" s="183">
        <v>15</v>
      </c>
      <c r="E2898" s="104"/>
      <c r="F2898" s="104"/>
      <c r="G2898" s="89">
        <v>43374</v>
      </c>
      <c r="H2898" s="80"/>
      <c r="I2898" s="80"/>
      <c r="J2898" s="183" t="s">
        <v>4980</v>
      </c>
    </row>
    <row r="2899" spans="1:10" hidden="1">
      <c r="A2899" s="183" t="s">
        <v>3170</v>
      </c>
      <c r="B2899" s="183" t="s">
        <v>412</v>
      </c>
      <c r="C2899" s="183" t="s">
        <v>72</v>
      </c>
      <c r="D2899" s="183">
        <v>15</v>
      </c>
      <c r="E2899" s="104"/>
      <c r="F2899" s="104"/>
      <c r="G2899" s="89">
        <v>43282</v>
      </c>
      <c r="H2899" s="80"/>
      <c r="I2899" s="80"/>
      <c r="J2899" s="183" t="s">
        <v>4980</v>
      </c>
    </row>
    <row r="2900" spans="1:10" hidden="1">
      <c r="A2900" s="183" t="s">
        <v>3171</v>
      </c>
      <c r="B2900" s="183" t="s">
        <v>412</v>
      </c>
      <c r="C2900" s="183" t="s">
        <v>72</v>
      </c>
      <c r="D2900" s="183">
        <v>15</v>
      </c>
      <c r="E2900" s="104"/>
      <c r="F2900" s="104"/>
      <c r="G2900" s="89">
        <v>43344</v>
      </c>
      <c r="H2900" s="80"/>
      <c r="I2900" s="80"/>
      <c r="J2900" s="183" t="s">
        <v>4980</v>
      </c>
    </row>
    <row r="2901" spans="1:10" hidden="1">
      <c r="A2901" s="183" t="s">
        <v>3172</v>
      </c>
      <c r="B2901" s="183" t="s">
        <v>412</v>
      </c>
      <c r="C2901" s="183" t="s">
        <v>72</v>
      </c>
      <c r="D2901" s="183">
        <v>15</v>
      </c>
      <c r="E2901" s="104"/>
      <c r="F2901" s="104"/>
      <c r="G2901" s="89">
        <v>43160</v>
      </c>
      <c r="H2901" s="80"/>
      <c r="I2901" s="80"/>
      <c r="J2901" s="183" t="s">
        <v>4980</v>
      </c>
    </row>
    <row r="2902" spans="1:10" hidden="1">
      <c r="A2902" s="183" t="s">
        <v>3173</v>
      </c>
      <c r="B2902" s="183" t="s">
        <v>412</v>
      </c>
      <c r="C2902" s="183" t="s">
        <v>72</v>
      </c>
      <c r="D2902" s="183">
        <v>15</v>
      </c>
      <c r="E2902" s="104"/>
      <c r="F2902" s="104"/>
      <c r="G2902" s="89">
        <v>43313</v>
      </c>
      <c r="H2902" s="80"/>
      <c r="I2902" s="80"/>
      <c r="J2902" s="183" t="s">
        <v>4980</v>
      </c>
    </row>
    <row r="2903" spans="1:10" hidden="1">
      <c r="A2903" s="183" t="s">
        <v>3174</v>
      </c>
      <c r="B2903" s="183" t="s">
        <v>412</v>
      </c>
      <c r="C2903" s="183" t="s">
        <v>72</v>
      </c>
      <c r="D2903" s="183">
        <v>15</v>
      </c>
      <c r="E2903" s="104"/>
      <c r="F2903" s="104"/>
      <c r="G2903" s="89">
        <v>43374</v>
      </c>
      <c r="H2903" s="80"/>
      <c r="I2903" s="80"/>
      <c r="J2903" s="183" t="s">
        <v>4980</v>
      </c>
    </row>
    <row r="2904" spans="1:10" hidden="1">
      <c r="A2904" s="183" t="s">
        <v>3175</v>
      </c>
      <c r="B2904" s="183" t="s">
        <v>412</v>
      </c>
      <c r="C2904" s="183" t="s">
        <v>72</v>
      </c>
      <c r="D2904" s="183">
        <v>15</v>
      </c>
      <c r="E2904" s="104"/>
      <c r="F2904" s="183"/>
      <c r="G2904" s="89">
        <v>43101</v>
      </c>
      <c r="H2904" s="80"/>
      <c r="I2904" s="80"/>
      <c r="J2904" s="183" t="s">
        <v>4980</v>
      </c>
    </row>
    <row r="2905" spans="1:10" hidden="1">
      <c r="A2905" s="183" t="s">
        <v>3176</v>
      </c>
      <c r="B2905" s="183" t="s">
        <v>412</v>
      </c>
      <c r="C2905" s="183" t="s">
        <v>72</v>
      </c>
      <c r="D2905" s="183">
        <v>15</v>
      </c>
      <c r="E2905" s="129"/>
      <c r="F2905" s="183"/>
      <c r="G2905" s="89">
        <v>43344</v>
      </c>
      <c r="H2905" s="80"/>
      <c r="I2905" s="80"/>
      <c r="J2905" s="183" t="s">
        <v>4980</v>
      </c>
    </row>
    <row r="2906" spans="1:10" hidden="1">
      <c r="A2906" s="183" t="s">
        <v>3177</v>
      </c>
      <c r="B2906" s="183" t="s">
        <v>412</v>
      </c>
      <c r="C2906" s="183" t="s">
        <v>72</v>
      </c>
      <c r="D2906" s="183">
        <v>15</v>
      </c>
      <c r="E2906" s="104"/>
      <c r="F2906" s="104"/>
      <c r="G2906" s="89">
        <v>43374</v>
      </c>
      <c r="H2906" s="80"/>
      <c r="I2906" s="80"/>
      <c r="J2906" s="183" t="s">
        <v>4980</v>
      </c>
    </row>
    <row r="2907" spans="1:10" hidden="1">
      <c r="A2907" s="183" t="s">
        <v>3178</v>
      </c>
      <c r="B2907" s="183" t="s">
        <v>4461</v>
      </c>
      <c r="C2907" s="183" t="s">
        <v>72</v>
      </c>
      <c r="D2907" s="183">
        <v>15</v>
      </c>
      <c r="E2907" s="104"/>
      <c r="F2907" s="104"/>
      <c r="G2907" s="89">
        <v>43101</v>
      </c>
      <c r="H2907" s="80"/>
      <c r="I2907" s="80"/>
      <c r="J2907" s="183" t="s">
        <v>4980</v>
      </c>
    </row>
    <row r="2908" spans="1:10" hidden="1">
      <c r="A2908" s="183" t="s">
        <v>3179</v>
      </c>
      <c r="B2908" s="183" t="s">
        <v>4461</v>
      </c>
      <c r="C2908" s="183" t="s">
        <v>72</v>
      </c>
      <c r="D2908" s="183">
        <v>15</v>
      </c>
      <c r="E2908" s="129"/>
      <c r="F2908" s="183"/>
      <c r="G2908" s="89">
        <v>43132</v>
      </c>
      <c r="H2908" s="80"/>
      <c r="I2908" s="80"/>
      <c r="J2908" s="183" t="s">
        <v>4980</v>
      </c>
    </row>
    <row r="2909" spans="1:10" hidden="1">
      <c r="A2909" s="183" t="s">
        <v>3180</v>
      </c>
      <c r="B2909" s="183" t="s">
        <v>4462</v>
      </c>
      <c r="C2909" s="183" t="s">
        <v>72</v>
      </c>
      <c r="D2909" s="183">
        <v>15</v>
      </c>
      <c r="E2909" s="104"/>
      <c r="F2909" s="104"/>
      <c r="G2909" s="89">
        <v>43313</v>
      </c>
      <c r="H2909" s="80"/>
      <c r="I2909" s="80"/>
      <c r="J2909" s="183" t="s">
        <v>4980</v>
      </c>
    </row>
    <row r="2910" spans="1:10" hidden="1">
      <c r="A2910" s="183" t="s">
        <v>3181</v>
      </c>
      <c r="B2910" s="183" t="s">
        <v>4463</v>
      </c>
      <c r="C2910" s="183" t="s">
        <v>72</v>
      </c>
      <c r="D2910" s="183">
        <v>15</v>
      </c>
      <c r="E2910" s="104"/>
      <c r="F2910" s="104"/>
      <c r="G2910" s="89">
        <v>43221</v>
      </c>
      <c r="H2910" s="80"/>
      <c r="I2910" s="80"/>
      <c r="J2910" s="183" t="s">
        <v>4980</v>
      </c>
    </row>
    <row r="2911" spans="1:10" hidden="1">
      <c r="A2911" s="183" t="s">
        <v>3182</v>
      </c>
      <c r="B2911" s="183" t="s">
        <v>4464</v>
      </c>
      <c r="C2911" s="183" t="s">
        <v>72</v>
      </c>
      <c r="D2911" s="183">
        <v>15</v>
      </c>
      <c r="E2911" s="104"/>
      <c r="F2911" s="104"/>
      <c r="G2911" s="89">
        <v>43160</v>
      </c>
      <c r="H2911" s="80"/>
      <c r="I2911" s="80"/>
      <c r="J2911" s="183" t="s">
        <v>4980</v>
      </c>
    </row>
    <row r="2912" spans="1:10" hidden="1">
      <c r="A2912" s="183" t="s">
        <v>3183</v>
      </c>
      <c r="B2912" s="183" t="s">
        <v>4465</v>
      </c>
      <c r="C2912" s="183" t="s">
        <v>72</v>
      </c>
      <c r="D2912" s="183">
        <v>15</v>
      </c>
      <c r="E2912" s="104"/>
      <c r="F2912" s="104"/>
      <c r="G2912" s="89">
        <v>43132</v>
      </c>
      <c r="H2912" s="80"/>
      <c r="I2912" s="80"/>
      <c r="J2912" s="183" t="s">
        <v>4980</v>
      </c>
    </row>
    <row r="2913" spans="1:10" hidden="1">
      <c r="A2913" s="183" t="s">
        <v>3184</v>
      </c>
      <c r="B2913" s="183" t="s">
        <v>4465</v>
      </c>
      <c r="C2913" s="183" t="s">
        <v>72</v>
      </c>
      <c r="D2913" s="183">
        <v>15</v>
      </c>
      <c r="E2913" s="104"/>
      <c r="F2913" s="104"/>
      <c r="G2913" s="89">
        <v>43132</v>
      </c>
      <c r="H2913" s="80"/>
      <c r="I2913" s="80"/>
      <c r="J2913" s="183" t="s">
        <v>4980</v>
      </c>
    </row>
    <row r="2914" spans="1:10" hidden="1">
      <c r="A2914" s="183" t="s">
        <v>3185</v>
      </c>
      <c r="B2914" s="183" t="s">
        <v>4466</v>
      </c>
      <c r="C2914" s="183" t="s">
        <v>72</v>
      </c>
      <c r="D2914" s="183">
        <v>15</v>
      </c>
      <c r="E2914" s="104" t="s">
        <v>72</v>
      </c>
      <c r="F2914" s="104" t="s">
        <v>4958</v>
      </c>
      <c r="G2914" s="89">
        <v>43070</v>
      </c>
      <c r="H2914" s="80">
        <v>43103</v>
      </c>
      <c r="I2914" s="80">
        <v>43104</v>
      </c>
      <c r="J2914" s="183" t="s">
        <v>4980</v>
      </c>
    </row>
    <row r="2915" spans="1:10" hidden="1">
      <c r="A2915" s="183" t="s">
        <v>3186</v>
      </c>
      <c r="B2915" s="183" t="s">
        <v>4466</v>
      </c>
      <c r="C2915" s="183" t="s">
        <v>72</v>
      </c>
      <c r="D2915" s="183">
        <v>15</v>
      </c>
      <c r="E2915" s="104"/>
      <c r="F2915" s="104"/>
      <c r="G2915" s="89">
        <v>43344</v>
      </c>
      <c r="H2915" s="80"/>
      <c r="I2915" s="80"/>
      <c r="J2915" s="183" t="s">
        <v>4980</v>
      </c>
    </row>
    <row r="2916" spans="1:10" hidden="1">
      <c r="A2916" s="183" t="s">
        <v>3187</v>
      </c>
      <c r="B2916" s="183" t="s">
        <v>4466</v>
      </c>
      <c r="C2916" s="183" t="s">
        <v>72</v>
      </c>
      <c r="D2916" s="183">
        <v>15</v>
      </c>
      <c r="E2916" s="104"/>
      <c r="F2916" s="104"/>
      <c r="G2916" s="89">
        <v>43191</v>
      </c>
      <c r="H2916" s="80"/>
      <c r="I2916" s="80"/>
      <c r="J2916" s="183" t="s">
        <v>4980</v>
      </c>
    </row>
    <row r="2917" spans="1:10" hidden="1">
      <c r="A2917" s="183" t="s">
        <v>3188</v>
      </c>
      <c r="B2917" s="183" t="s">
        <v>4466</v>
      </c>
      <c r="C2917" s="183" t="s">
        <v>72</v>
      </c>
      <c r="D2917" s="183">
        <v>15</v>
      </c>
      <c r="E2917" s="104"/>
      <c r="F2917" s="104"/>
      <c r="G2917" s="89">
        <v>43160</v>
      </c>
      <c r="H2917" s="80"/>
      <c r="I2917" s="80"/>
      <c r="J2917" s="183" t="s">
        <v>4980</v>
      </c>
    </row>
    <row r="2918" spans="1:10" hidden="1">
      <c r="A2918" s="183" t="s">
        <v>3189</v>
      </c>
      <c r="B2918" s="183" t="s">
        <v>4466</v>
      </c>
      <c r="C2918" s="183" t="s">
        <v>72</v>
      </c>
      <c r="D2918" s="183">
        <v>15</v>
      </c>
      <c r="E2918" s="104"/>
      <c r="F2918" s="104"/>
      <c r="G2918" s="89">
        <v>43160</v>
      </c>
      <c r="H2918" s="80"/>
      <c r="I2918" s="80"/>
      <c r="J2918" s="183" t="s">
        <v>4980</v>
      </c>
    </row>
    <row r="2919" spans="1:10" hidden="1">
      <c r="A2919" s="183" t="s">
        <v>3190</v>
      </c>
      <c r="B2919" s="183" t="s">
        <v>4466</v>
      </c>
      <c r="C2919" s="183" t="s">
        <v>72</v>
      </c>
      <c r="D2919" s="183">
        <v>15</v>
      </c>
      <c r="E2919" s="104"/>
      <c r="F2919" s="104"/>
      <c r="G2919" s="89">
        <v>43282</v>
      </c>
      <c r="H2919" s="80"/>
      <c r="I2919" s="80"/>
      <c r="J2919" s="183" t="s">
        <v>4980</v>
      </c>
    </row>
    <row r="2920" spans="1:10" hidden="1">
      <c r="A2920" s="183" t="s">
        <v>3191</v>
      </c>
      <c r="B2920" s="183" t="s">
        <v>4466</v>
      </c>
      <c r="C2920" s="183" t="s">
        <v>72</v>
      </c>
      <c r="D2920" s="183">
        <v>15</v>
      </c>
      <c r="E2920" s="104"/>
      <c r="F2920" s="104"/>
      <c r="G2920" s="89">
        <v>43282</v>
      </c>
      <c r="H2920" s="80"/>
      <c r="I2920" s="80"/>
      <c r="J2920" s="183" t="s">
        <v>4980</v>
      </c>
    </row>
    <row r="2921" spans="1:10" hidden="1">
      <c r="A2921" s="183" t="s">
        <v>3192</v>
      </c>
      <c r="B2921" s="183" t="s">
        <v>4466</v>
      </c>
      <c r="C2921" s="183" t="s">
        <v>72</v>
      </c>
      <c r="D2921" s="183">
        <v>15</v>
      </c>
      <c r="E2921" s="104"/>
      <c r="F2921" s="104"/>
      <c r="G2921" s="89">
        <v>43374</v>
      </c>
      <c r="H2921" s="80"/>
      <c r="I2921" s="80"/>
      <c r="J2921" s="183" t="s">
        <v>4980</v>
      </c>
    </row>
    <row r="2922" spans="1:10" hidden="1">
      <c r="A2922" s="183" t="s">
        <v>3193</v>
      </c>
      <c r="B2922" s="183" t="s">
        <v>4467</v>
      </c>
      <c r="C2922" s="183" t="s">
        <v>72</v>
      </c>
      <c r="D2922" s="183">
        <v>15</v>
      </c>
      <c r="E2922" s="104"/>
      <c r="F2922" s="104"/>
      <c r="G2922" s="89">
        <v>43282</v>
      </c>
      <c r="H2922" s="80"/>
      <c r="I2922" s="80"/>
      <c r="J2922" s="183" t="s">
        <v>4980</v>
      </c>
    </row>
    <row r="2923" spans="1:10" hidden="1">
      <c r="A2923" s="183" t="s">
        <v>3194</v>
      </c>
      <c r="B2923" s="183" t="s">
        <v>4467</v>
      </c>
      <c r="C2923" s="183" t="s">
        <v>72</v>
      </c>
      <c r="D2923" s="183">
        <v>15</v>
      </c>
      <c r="E2923" s="104"/>
      <c r="F2923" s="104"/>
      <c r="G2923" s="89">
        <v>43191</v>
      </c>
      <c r="H2923" s="80"/>
      <c r="I2923" s="80"/>
      <c r="J2923" s="183" t="s">
        <v>4980</v>
      </c>
    </row>
    <row r="2924" spans="1:10" hidden="1">
      <c r="A2924" s="183" t="s">
        <v>3195</v>
      </c>
      <c r="B2924" s="183" t="s">
        <v>4467</v>
      </c>
      <c r="C2924" s="183" t="s">
        <v>72</v>
      </c>
      <c r="D2924" s="183">
        <v>15</v>
      </c>
      <c r="E2924" s="104"/>
      <c r="F2924" s="104"/>
      <c r="G2924" s="89">
        <v>43282</v>
      </c>
      <c r="H2924" s="80"/>
      <c r="I2924" s="80"/>
      <c r="J2924" s="183" t="s">
        <v>4980</v>
      </c>
    </row>
    <row r="2925" spans="1:10" hidden="1">
      <c r="A2925" s="183" t="s">
        <v>3196</v>
      </c>
      <c r="B2925" s="183" t="s">
        <v>4467</v>
      </c>
      <c r="C2925" s="183" t="s">
        <v>72</v>
      </c>
      <c r="D2925" s="183">
        <v>15</v>
      </c>
      <c r="E2925" s="104" t="s">
        <v>72</v>
      </c>
      <c r="F2925" s="104" t="s">
        <v>4957</v>
      </c>
      <c r="G2925" s="89">
        <v>43070</v>
      </c>
      <c r="H2925" s="80">
        <v>43096</v>
      </c>
      <c r="I2925" s="80">
        <v>43104</v>
      </c>
      <c r="J2925" s="183" t="s">
        <v>4980</v>
      </c>
    </row>
    <row r="2926" spans="1:10" hidden="1">
      <c r="A2926" s="183" t="s">
        <v>3197</v>
      </c>
      <c r="B2926" s="183" t="s">
        <v>4467</v>
      </c>
      <c r="C2926" s="183" t="s">
        <v>72</v>
      </c>
      <c r="D2926" s="183">
        <v>15</v>
      </c>
      <c r="E2926" s="104"/>
      <c r="F2926" s="104"/>
      <c r="G2926" s="89">
        <v>43160</v>
      </c>
      <c r="H2926" s="80"/>
      <c r="I2926" s="80"/>
      <c r="J2926" s="183" t="s">
        <v>4980</v>
      </c>
    </row>
    <row r="2927" spans="1:10" hidden="1">
      <c r="A2927" s="183" t="s">
        <v>3198</v>
      </c>
      <c r="B2927" s="183" t="s">
        <v>4467</v>
      </c>
      <c r="C2927" s="183" t="s">
        <v>72</v>
      </c>
      <c r="D2927" s="183">
        <v>15</v>
      </c>
      <c r="E2927" s="104"/>
      <c r="F2927" s="104"/>
      <c r="G2927" s="89">
        <v>43374</v>
      </c>
      <c r="H2927" s="80"/>
      <c r="I2927" s="80"/>
      <c r="J2927" s="183" t="s">
        <v>4980</v>
      </c>
    </row>
    <row r="2928" spans="1:10" hidden="1">
      <c r="A2928" s="183" t="s">
        <v>3199</v>
      </c>
      <c r="B2928" s="183" t="s">
        <v>4432</v>
      </c>
      <c r="C2928" s="183" t="s">
        <v>72</v>
      </c>
      <c r="D2928" s="183">
        <v>15</v>
      </c>
      <c r="E2928" s="129"/>
      <c r="F2928" s="183"/>
      <c r="G2928" s="89">
        <v>43132</v>
      </c>
      <c r="H2928" s="80"/>
      <c r="I2928" s="80"/>
      <c r="J2928" s="183" t="s">
        <v>4980</v>
      </c>
    </row>
    <row r="2929" spans="1:10" hidden="1">
      <c r="A2929" s="183" t="s">
        <v>3200</v>
      </c>
      <c r="B2929" s="183" t="s">
        <v>4435</v>
      </c>
      <c r="C2929" s="183" t="s">
        <v>72</v>
      </c>
      <c r="D2929" s="183">
        <v>15</v>
      </c>
      <c r="E2929" s="104"/>
      <c r="F2929" s="104"/>
      <c r="G2929" s="89">
        <v>43132</v>
      </c>
      <c r="H2929" s="80"/>
      <c r="I2929" s="80"/>
      <c r="J2929" s="183" t="s">
        <v>4980</v>
      </c>
    </row>
    <row r="2930" spans="1:10" hidden="1">
      <c r="A2930" s="183" t="s">
        <v>3201</v>
      </c>
      <c r="B2930" s="183" t="s">
        <v>4436</v>
      </c>
      <c r="C2930" s="183" t="s">
        <v>72</v>
      </c>
      <c r="D2930" s="183">
        <v>15</v>
      </c>
      <c r="E2930" s="104"/>
      <c r="F2930" s="104"/>
      <c r="G2930" s="89">
        <v>43160</v>
      </c>
      <c r="H2930" s="80"/>
      <c r="I2930" s="80"/>
      <c r="J2930" s="183" t="s">
        <v>4980</v>
      </c>
    </row>
    <row r="2931" spans="1:10" hidden="1">
      <c r="A2931" s="183" t="s">
        <v>3202</v>
      </c>
      <c r="B2931" s="183" t="s">
        <v>4441</v>
      </c>
      <c r="C2931" s="183" t="s">
        <v>72</v>
      </c>
      <c r="D2931" s="183">
        <v>15</v>
      </c>
      <c r="E2931" s="104"/>
      <c r="F2931" s="104"/>
      <c r="G2931" s="89">
        <v>43191</v>
      </c>
      <c r="H2931" s="80"/>
      <c r="I2931" s="80"/>
      <c r="J2931" s="183" t="s">
        <v>4980</v>
      </c>
    </row>
    <row r="2932" spans="1:10" hidden="1">
      <c r="A2932" s="183" t="s">
        <v>3203</v>
      </c>
      <c r="B2932" s="183" t="s">
        <v>4446</v>
      </c>
      <c r="C2932" s="183" t="s">
        <v>72</v>
      </c>
      <c r="D2932" s="183">
        <v>15</v>
      </c>
      <c r="E2932" s="104"/>
      <c r="F2932" s="104"/>
      <c r="G2932" s="89">
        <v>43191</v>
      </c>
      <c r="H2932" s="80"/>
      <c r="I2932" s="80"/>
      <c r="J2932" s="183" t="s">
        <v>4980</v>
      </c>
    </row>
    <row r="2933" spans="1:10" hidden="1">
      <c r="A2933" s="183" t="s">
        <v>3204</v>
      </c>
      <c r="B2933" s="183" t="s">
        <v>410</v>
      </c>
      <c r="C2933" s="183" t="s">
        <v>72</v>
      </c>
      <c r="D2933" s="183">
        <v>15</v>
      </c>
      <c r="E2933" s="104"/>
      <c r="F2933" s="104"/>
      <c r="G2933" s="89">
        <v>43252</v>
      </c>
      <c r="H2933" s="80"/>
      <c r="I2933" s="80"/>
      <c r="J2933" s="183" t="s">
        <v>4980</v>
      </c>
    </row>
    <row r="2934" spans="1:10" hidden="1">
      <c r="A2934" s="183" t="s">
        <v>3205</v>
      </c>
      <c r="B2934" s="183" t="s">
        <v>410</v>
      </c>
      <c r="C2934" s="183" t="s">
        <v>72</v>
      </c>
      <c r="D2934" s="183">
        <v>15</v>
      </c>
      <c r="E2934" s="104"/>
      <c r="F2934" s="104"/>
      <c r="G2934" s="89">
        <v>43221</v>
      </c>
      <c r="H2934" s="80"/>
      <c r="I2934" s="80"/>
      <c r="J2934" s="183" t="s">
        <v>4980</v>
      </c>
    </row>
    <row r="2935" spans="1:10" hidden="1">
      <c r="A2935" s="183" t="s">
        <v>3206</v>
      </c>
      <c r="B2935" s="183" t="s">
        <v>410</v>
      </c>
      <c r="C2935" s="183" t="s">
        <v>72</v>
      </c>
      <c r="D2935" s="183">
        <v>15</v>
      </c>
      <c r="E2935" s="104"/>
      <c r="F2935" s="104"/>
      <c r="G2935" s="89">
        <v>43252</v>
      </c>
      <c r="H2935" s="80"/>
      <c r="I2935" s="80"/>
      <c r="J2935" s="183" t="s">
        <v>4980</v>
      </c>
    </row>
    <row r="2936" spans="1:10" hidden="1">
      <c r="A2936" s="183" t="s">
        <v>3207</v>
      </c>
      <c r="B2936" s="183" t="s">
        <v>4450</v>
      </c>
      <c r="C2936" s="183" t="s">
        <v>72</v>
      </c>
      <c r="D2936" s="183">
        <v>15</v>
      </c>
      <c r="E2936" s="104"/>
      <c r="F2936" s="104"/>
      <c r="G2936" s="89">
        <v>43252</v>
      </c>
      <c r="H2936" s="80"/>
      <c r="I2936" s="80"/>
      <c r="J2936" s="183" t="s">
        <v>4980</v>
      </c>
    </row>
    <row r="2937" spans="1:10" hidden="1">
      <c r="A2937" s="183" t="s">
        <v>3208</v>
      </c>
      <c r="B2937" s="183" t="s">
        <v>4454</v>
      </c>
      <c r="C2937" s="183" t="s">
        <v>72</v>
      </c>
      <c r="D2937" s="183">
        <v>15</v>
      </c>
      <c r="E2937" s="104"/>
      <c r="F2937" s="104"/>
      <c r="G2937" s="89">
        <v>43282</v>
      </c>
      <c r="H2937" s="80"/>
      <c r="I2937" s="80"/>
      <c r="J2937" s="183" t="s">
        <v>4980</v>
      </c>
    </row>
    <row r="2938" spans="1:10" hidden="1">
      <c r="A2938" s="183" t="s">
        <v>3209</v>
      </c>
      <c r="B2938" s="183" t="s">
        <v>4457</v>
      </c>
      <c r="C2938" s="183" t="s">
        <v>72</v>
      </c>
      <c r="D2938" s="183">
        <v>15</v>
      </c>
      <c r="E2938" s="104"/>
      <c r="F2938" s="104"/>
      <c r="G2938" s="89">
        <v>43282</v>
      </c>
      <c r="H2938" s="80"/>
      <c r="I2938" s="80"/>
      <c r="J2938" s="183" t="s">
        <v>4980</v>
      </c>
    </row>
    <row r="2939" spans="1:10" hidden="1">
      <c r="A2939" s="183" t="s">
        <v>3210</v>
      </c>
      <c r="B2939" s="183" t="s">
        <v>4459</v>
      </c>
      <c r="C2939" s="183" t="s">
        <v>72</v>
      </c>
      <c r="D2939" s="183">
        <v>15</v>
      </c>
      <c r="E2939" s="129"/>
      <c r="F2939" s="183"/>
      <c r="G2939" s="89">
        <v>43313</v>
      </c>
      <c r="H2939" s="80"/>
      <c r="I2939" s="80"/>
      <c r="J2939" s="183" t="s">
        <v>4980</v>
      </c>
    </row>
    <row r="2940" spans="1:10" hidden="1">
      <c r="A2940" s="183" t="s">
        <v>3211</v>
      </c>
      <c r="B2940" s="183" t="s">
        <v>412</v>
      </c>
      <c r="C2940" s="183" t="s">
        <v>72</v>
      </c>
      <c r="D2940" s="183">
        <v>15</v>
      </c>
      <c r="E2940" s="104"/>
      <c r="F2940" s="104"/>
      <c r="G2940" s="89">
        <v>43344</v>
      </c>
      <c r="H2940" s="80"/>
      <c r="I2940" s="80"/>
      <c r="J2940" s="183" t="s">
        <v>4980</v>
      </c>
    </row>
    <row r="2941" spans="1:10" hidden="1">
      <c r="A2941" s="183" t="s">
        <v>288</v>
      </c>
      <c r="B2941" s="183" t="s">
        <v>412</v>
      </c>
      <c r="C2941" s="183" t="s">
        <v>72</v>
      </c>
      <c r="D2941" s="183">
        <v>15</v>
      </c>
      <c r="E2941" s="104"/>
      <c r="F2941" s="132" t="s">
        <v>4923</v>
      </c>
      <c r="G2941" s="89">
        <v>43040</v>
      </c>
      <c r="H2941" s="80" t="s">
        <v>4933</v>
      </c>
      <c r="I2941" s="80" t="s">
        <v>4933</v>
      </c>
      <c r="J2941" s="183" t="s">
        <v>4980</v>
      </c>
    </row>
    <row r="2942" spans="1:10" hidden="1">
      <c r="A2942" s="183" t="s">
        <v>3212</v>
      </c>
      <c r="B2942" s="183" t="s">
        <v>412</v>
      </c>
      <c r="C2942" s="183" t="s">
        <v>72</v>
      </c>
      <c r="D2942" s="183">
        <v>15</v>
      </c>
      <c r="E2942" s="104"/>
      <c r="F2942" s="104"/>
      <c r="G2942" s="89">
        <v>43374</v>
      </c>
      <c r="H2942" s="80"/>
      <c r="I2942" s="80"/>
      <c r="J2942" s="183" t="s">
        <v>4980</v>
      </c>
    </row>
    <row r="2943" spans="1:10" hidden="1">
      <c r="A2943" s="183" t="s">
        <v>289</v>
      </c>
      <c r="B2943" s="183" t="s">
        <v>413</v>
      </c>
      <c r="C2943" s="183" t="s">
        <v>74</v>
      </c>
      <c r="D2943" s="183">
        <v>16</v>
      </c>
      <c r="E2943" s="104"/>
      <c r="F2943" s="104" t="s">
        <v>4894</v>
      </c>
      <c r="G2943" s="89">
        <v>43040</v>
      </c>
      <c r="H2943" s="80">
        <v>43073</v>
      </c>
      <c r="I2943" s="80">
        <v>43074</v>
      </c>
      <c r="J2943" s="183" t="s">
        <v>4892</v>
      </c>
    </row>
    <row r="2944" spans="1:10" hidden="1">
      <c r="A2944" s="183" t="s">
        <v>3213</v>
      </c>
      <c r="B2944" s="183" t="s">
        <v>413</v>
      </c>
      <c r="C2944" s="183" t="s">
        <v>74</v>
      </c>
      <c r="D2944" s="183">
        <v>16</v>
      </c>
      <c r="E2944" s="104"/>
      <c r="F2944" s="104"/>
      <c r="G2944" s="89">
        <v>43344</v>
      </c>
      <c r="H2944" s="80"/>
      <c r="I2944" s="80"/>
      <c r="J2944" s="183" t="s">
        <v>4892</v>
      </c>
    </row>
    <row r="2945" spans="1:10" hidden="1">
      <c r="A2945" s="183" t="s">
        <v>3214</v>
      </c>
      <c r="B2945" s="183" t="s">
        <v>4468</v>
      </c>
      <c r="C2945" s="183" t="s">
        <v>74</v>
      </c>
      <c r="D2945" s="183">
        <v>16</v>
      </c>
      <c r="E2945" s="104"/>
      <c r="F2945" s="104"/>
      <c r="G2945" s="89">
        <v>43344</v>
      </c>
      <c r="H2945" s="80"/>
      <c r="I2945" s="80"/>
      <c r="J2945" s="183" t="s">
        <v>4892</v>
      </c>
    </row>
    <row r="2946" spans="1:10" hidden="1">
      <c r="A2946" s="183" t="s">
        <v>3215</v>
      </c>
      <c r="B2946" s="183" t="s">
        <v>424</v>
      </c>
      <c r="C2946" s="183" t="s">
        <v>74</v>
      </c>
      <c r="D2946" s="183">
        <v>16</v>
      </c>
      <c r="E2946" s="104"/>
      <c r="F2946" s="104"/>
      <c r="G2946" s="89">
        <v>43101</v>
      </c>
      <c r="H2946" s="80"/>
      <c r="I2946" s="80"/>
      <c r="J2946" s="183" t="s">
        <v>4892</v>
      </c>
    </row>
    <row r="2947" spans="1:10" hidden="1">
      <c r="A2947" s="183" t="s">
        <v>3216</v>
      </c>
      <c r="B2947" s="183" t="s">
        <v>424</v>
      </c>
      <c r="C2947" s="183" t="s">
        <v>74</v>
      </c>
      <c r="D2947" s="183">
        <v>16</v>
      </c>
      <c r="E2947" s="104"/>
      <c r="F2947" s="104"/>
      <c r="G2947" s="89">
        <v>43101</v>
      </c>
      <c r="H2947" s="80"/>
      <c r="I2947" s="80"/>
      <c r="J2947" s="183" t="s">
        <v>4892</v>
      </c>
    </row>
    <row r="2948" spans="1:10" hidden="1">
      <c r="A2948" s="183" t="s">
        <v>3217</v>
      </c>
      <c r="B2948" s="183" t="s">
        <v>424</v>
      </c>
      <c r="C2948" s="183" t="s">
        <v>74</v>
      </c>
      <c r="D2948" s="183">
        <v>16</v>
      </c>
      <c r="E2948" s="104"/>
      <c r="F2948" s="104"/>
      <c r="G2948" s="89">
        <v>43101</v>
      </c>
      <c r="H2948" s="80"/>
      <c r="I2948" s="80"/>
      <c r="J2948" s="183" t="s">
        <v>4892</v>
      </c>
    </row>
    <row r="2949" spans="1:10" hidden="1">
      <c r="A2949" s="183" t="s">
        <v>3218</v>
      </c>
      <c r="B2949" s="183" t="s">
        <v>424</v>
      </c>
      <c r="C2949" s="183" t="s">
        <v>74</v>
      </c>
      <c r="D2949" s="183">
        <v>16</v>
      </c>
      <c r="E2949" s="104"/>
      <c r="F2949" s="104"/>
      <c r="G2949" s="89">
        <v>43101</v>
      </c>
      <c r="H2949" s="80"/>
      <c r="I2949" s="80"/>
      <c r="J2949" s="183" t="s">
        <v>4892</v>
      </c>
    </row>
    <row r="2950" spans="1:10" hidden="1">
      <c r="A2950" s="183" t="s">
        <v>3219</v>
      </c>
      <c r="B2950" s="183" t="s">
        <v>424</v>
      </c>
      <c r="C2950" s="183" t="s">
        <v>74</v>
      </c>
      <c r="D2950" s="183">
        <v>16</v>
      </c>
      <c r="E2950" s="104"/>
      <c r="F2950" s="104"/>
      <c r="G2950" s="89">
        <v>43101</v>
      </c>
      <c r="H2950" s="80"/>
      <c r="I2950" s="80"/>
      <c r="J2950" s="183" t="s">
        <v>4892</v>
      </c>
    </row>
    <row r="2951" spans="1:10" hidden="1">
      <c r="A2951" s="183" t="s">
        <v>3220</v>
      </c>
      <c r="B2951" s="183" t="s">
        <v>424</v>
      </c>
      <c r="C2951" s="183" t="s">
        <v>74</v>
      </c>
      <c r="D2951" s="183">
        <v>16</v>
      </c>
      <c r="E2951" s="104"/>
      <c r="F2951" s="104"/>
      <c r="G2951" s="89">
        <v>43101</v>
      </c>
      <c r="H2951" s="80"/>
      <c r="I2951" s="80"/>
      <c r="J2951" s="183" t="s">
        <v>4892</v>
      </c>
    </row>
    <row r="2952" spans="1:10" hidden="1">
      <c r="A2952" s="183" t="s">
        <v>3221</v>
      </c>
      <c r="B2952" s="183" t="s">
        <v>424</v>
      </c>
      <c r="C2952" s="183" t="s">
        <v>74</v>
      </c>
      <c r="D2952" s="183">
        <v>16</v>
      </c>
      <c r="E2952" s="104" t="s">
        <v>74</v>
      </c>
      <c r="F2952" s="104" t="s">
        <v>4894</v>
      </c>
      <c r="G2952" s="89">
        <v>43070</v>
      </c>
      <c r="H2952" s="80">
        <v>43087</v>
      </c>
      <c r="I2952" s="80">
        <v>43105</v>
      </c>
      <c r="J2952" s="183" t="s">
        <v>4892</v>
      </c>
    </row>
    <row r="2953" spans="1:10" hidden="1">
      <c r="A2953" s="183" t="s">
        <v>3222</v>
      </c>
      <c r="B2953" s="183" t="s">
        <v>424</v>
      </c>
      <c r="C2953" s="183" t="s">
        <v>74</v>
      </c>
      <c r="D2953" s="183">
        <v>16</v>
      </c>
      <c r="E2953" s="104"/>
      <c r="F2953" s="104"/>
      <c r="G2953" s="89">
        <v>43160</v>
      </c>
      <c r="H2953" s="80"/>
      <c r="I2953" s="80"/>
      <c r="J2953" s="183" t="s">
        <v>4892</v>
      </c>
    </row>
    <row r="2954" spans="1:10" hidden="1">
      <c r="A2954" s="183" t="s">
        <v>3223</v>
      </c>
      <c r="B2954" s="183" t="s">
        <v>424</v>
      </c>
      <c r="C2954" s="183" t="s">
        <v>74</v>
      </c>
      <c r="D2954" s="183">
        <v>16</v>
      </c>
      <c r="E2954" s="104"/>
      <c r="F2954" s="104"/>
      <c r="G2954" s="89">
        <v>43221</v>
      </c>
      <c r="H2954" s="80"/>
      <c r="I2954" s="80"/>
      <c r="J2954" s="183" t="s">
        <v>4892</v>
      </c>
    </row>
    <row r="2955" spans="1:10" hidden="1">
      <c r="A2955" s="183" t="s">
        <v>3224</v>
      </c>
      <c r="B2955" s="183" t="s">
        <v>424</v>
      </c>
      <c r="C2955" s="183" t="s">
        <v>74</v>
      </c>
      <c r="D2955" s="183">
        <v>16</v>
      </c>
      <c r="E2955" s="104"/>
      <c r="F2955" s="183"/>
      <c r="G2955" s="89">
        <v>43221</v>
      </c>
      <c r="H2955" s="80"/>
      <c r="I2955" s="80"/>
      <c r="J2955" s="183" t="s">
        <v>4892</v>
      </c>
    </row>
    <row r="2956" spans="1:10" hidden="1">
      <c r="A2956" s="183" t="s">
        <v>3225</v>
      </c>
      <c r="B2956" s="183" t="s">
        <v>424</v>
      </c>
      <c r="C2956" s="183" t="s">
        <v>74</v>
      </c>
      <c r="D2956" s="183">
        <v>16</v>
      </c>
      <c r="E2956" s="104"/>
      <c r="F2956" s="104"/>
      <c r="G2956" s="89">
        <v>43160</v>
      </c>
      <c r="H2956" s="80"/>
      <c r="I2956" s="80"/>
      <c r="J2956" s="183" t="s">
        <v>4892</v>
      </c>
    </row>
    <row r="2957" spans="1:10" hidden="1">
      <c r="A2957" s="183" t="s">
        <v>3226</v>
      </c>
      <c r="B2957" s="183" t="s">
        <v>424</v>
      </c>
      <c r="C2957" s="183" t="s">
        <v>74</v>
      </c>
      <c r="D2957" s="183">
        <v>16</v>
      </c>
      <c r="E2957" s="104"/>
      <c r="F2957" s="129"/>
      <c r="G2957" s="89">
        <v>43344</v>
      </c>
      <c r="H2957" s="80"/>
      <c r="I2957" s="80"/>
      <c r="J2957" s="129" t="s">
        <v>4892</v>
      </c>
    </row>
    <row r="2958" spans="1:10" hidden="1">
      <c r="A2958" s="183" t="s">
        <v>3227</v>
      </c>
      <c r="B2958" s="183" t="s">
        <v>424</v>
      </c>
      <c r="C2958" s="183" t="s">
        <v>74</v>
      </c>
      <c r="D2958" s="183">
        <v>16</v>
      </c>
      <c r="E2958" s="104"/>
      <c r="F2958" s="104"/>
      <c r="G2958" s="89">
        <v>43374</v>
      </c>
      <c r="H2958" s="80"/>
      <c r="I2958" s="80"/>
      <c r="J2958" s="129" t="s">
        <v>4892</v>
      </c>
    </row>
    <row r="2959" spans="1:10" hidden="1">
      <c r="A2959" s="183" t="s">
        <v>290</v>
      </c>
      <c r="B2959" s="183" t="s">
        <v>414</v>
      </c>
      <c r="C2959" s="183" t="s">
        <v>74</v>
      </c>
      <c r="D2959" s="183">
        <v>16</v>
      </c>
      <c r="E2959" s="104"/>
      <c r="F2959" s="104" t="s">
        <v>4894</v>
      </c>
      <c r="G2959" s="89">
        <v>43040</v>
      </c>
      <c r="H2959" s="80">
        <v>43048</v>
      </c>
      <c r="I2959" s="80">
        <v>43061</v>
      </c>
      <c r="J2959" s="129" t="s">
        <v>4892</v>
      </c>
    </row>
    <row r="2960" spans="1:10" hidden="1">
      <c r="A2960" s="183" t="s">
        <v>3228</v>
      </c>
      <c r="B2960" s="183" t="s">
        <v>414</v>
      </c>
      <c r="C2960" s="183" t="s">
        <v>74</v>
      </c>
      <c r="D2960" s="183">
        <v>16</v>
      </c>
      <c r="E2960" s="104" t="s">
        <v>74</v>
      </c>
      <c r="F2960" s="104" t="s">
        <v>4894</v>
      </c>
      <c r="G2960" s="89">
        <v>43070</v>
      </c>
      <c r="H2960" s="80">
        <v>43081</v>
      </c>
      <c r="I2960" s="80">
        <v>43105</v>
      </c>
      <c r="J2960" s="129" t="s">
        <v>4892</v>
      </c>
    </row>
    <row r="2961" spans="1:10" hidden="1">
      <c r="A2961" s="183" t="s">
        <v>3229</v>
      </c>
      <c r="B2961" s="183" t="s">
        <v>414</v>
      </c>
      <c r="C2961" s="183" t="s">
        <v>74</v>
      </c>
      <c r="D2961" s="183">
        <v>16</v>
      </c>
      <c r="E2961" s="104" t="s">
        <v>74</v>
      </c>
      <c r="F2961" s="104" t="s">
        <v>4894</v>
      </c>
      <c r="G2961" s="89">
        <v>43070</v>
      </c>
      <c r="H2961" s="80">
        <v>43095</v>
      </c>
      <c r="I2961" s="80">
        <v>43105</v>
      </c>
      <c r="J2961" s="129" t="s">
        <v>4892</v>
      </c>
    </row>
    <row r="2962" spans="1:10" hidden="1">
      <c r="A2962" s="183" t="s">
        <v>291</v>
      </c>
      <c r="B2962" s="183" t="s">
        <v>414</v>
      </c>
      <c r="C2962" s="183" t="s">
        <v>74</v>
      </c>
      <c r="D2962" s="183">
        <v>16</v>
      </c>
      <c r="E2962" s="104"/>
      <c r="F2962" s="104" t="s">
        <v>4894</v>
      </c>
      <c r="G2962" s="89">
        <v>43040</v>
      </c>
      <c r="H2962" s="80">
        <v>43053</v>
      </c>
      <c r="I2962" s="80">
        <v>43061</v>
      </c>
      <c r="J2962" s="129" t="s">
        <v>4892</v>
      </c>
    </row>
    <row r="2963" spans="1:10" hidden="1">
      <c r="A2963" s="183" t="s">
        <v>3230</v>
      </c>
      <c r="B2963" s="183" t="s">
        <v>414</v>
      </c>
      <c r="C2963" s="183" t="s">
        <v>74</v>
      </c>
      <c r="D2963" s="183">
        <v>16</v>
      </c>
      <c r="E2963" s="104"/>
      <c r="F2963" s="104"/>
      <c r="G2963" s="89">
        <v>43282</v>
      </c>
      <c r="H2963" s="80"/>
      <c r="I2963" s="80"/>
      <c r="J2963" s="129" t="s">
        <v>4892</v>
      </c>
    </row>
    <row r="2964" spans="1:10" hidden="1">
      <c r="A2964" s="183" t="s">
        <v>3231</v>
      </c>
      <c r="B2964" s="183" t="s">
        <v>4469</v>
      </c>
      <c r="C2964" s="183" t="s">
        <v>74</v>
      </c>
      <c r="D2964" s="183">
        <v>16</v>
      </c>
      <c r="E2964" s="104"/>
      <c r="F2964" s="104"/>
      <c r="G2964" s="89">
        <v>43374</v>
      </c>
      <c r="H2964" s="80"/>
      <c r="I2964" s="80"/>
      <c r="J2964" s="129" t="s">
        <v>4892</v>
      </c>
    </row>
    <row r="2965" spans="1:10" hidden="1">
      <c r="A2965" s="183" t="s">
        <v>3232</v>
      </c>
      <c r="B2965" s="183" t="s">
        <v>4470</v>
      </c>
      <c r="C2965" s="183" t="s">
        <v>74</v>
      </c>
      <c r="D2965" s="183">
        <v>16</v>
      </c>
      <c r="E2965" s="104"/>
      <c r="F2965" s="104"/>
      <c r="G2965" s="89">
        <v>43191</v>
      </c>
      <c r="H2965" s="80"/>
      <c r="I2965" s="80"/>
      <c r="J2965" s="129" t="s">
        <v>4892</v>
      </c>
    </row>
    <row r="2966" spans="1:10" hidden="1">
      <c r="A2966" s="183" t="s">
        <v>3233</v>
      </c>
      <c r="B2966" s="183" t="s">
        <v>4471</v>
      </c>
      <c r="C2966" s="183" t="s">
        <v>74</v>
      </c>
      <c r="D2966" s="183">
        <v>16</v>
      </c>
      <c r="E2966" s="129"/>
      <c r="F2966" s="183"/>
      <c r="G2966" s="89">
        <v>43191</v>
      </c>
      <c r="H2966" s="80"/>
      <c r="I2966" s="80"/>
      <c r="J2966" s="129" t="s">
        <v>4892</v>
      </c>
    </row>
    <row r="2967" spans="1:10" hidden="1">
      <c r="A2967" s="183" t="s">
        <v>3234</v>
      </c>
      <c r="B2967" s="183" t="s">
        <v>4472</v>
      </c>
      <c r="C2967" s="183" t="s">
        <v>74</v>
      </c>
      <c r="D2967" s="183">
        <v>16</v>
      </c>
      <c r="E2967" s="104"/>
      <c r="F2967" s="104"/>
      <c r="G2967" s="89">
        <v>43160</v>
      </c>
      <c r="H2967" s="80"/>
      <c r="I2967" s="80"/>
      <c r="J2967" s="129" t="s">
        <v>4892</v>
      </c>
    </row>
    <row r="2968" spans="1:10" hidden="1">
      <c r="A2968" s="183" t="s">
        <v>3235</v>
      </c>
      <c r="B2968" s="183" t="s">
        <v>4472</v>
      </c>
      <c r="C2968" s="183" t="s">
        <v>74</v>
      </c>
      <c r="D2968" s="183">
        <v>16</v>
      </c>
      <c r="E2968" s="104"/>
      <c r="F2968" s="104"/>
      <c r="G2968" s="89">
        <v>43221</v>
      </c>
      <c r="H2968" s="80"/>
      <c r="I2968" s="80"/>
      <c r="J2968" s="129" t="s">
        <v>4892</v>
      </c>
    </row>
    <row r="2969" spans="1:10" hidden="1">
      <c r="A2969" s="183" t="s">
        <v>3236</v>
      </c>
      <c r="B2969" s="183" t="s">
        <v>4473</v>
      </c>
      <c r="C2969" s="183" t="s">
        <v>74</v>
      </c>
      <c r="D2969" s="183">
        <v>16</v>
      </c>
      <c r="E2969" s="104" t="s">
        <v>74</v>
      </c>
      <c r="F2969" s="104" t="s">
        <v>4894</v>
      </c>
      <c r="G2969" s="89">
        <v>43070</v>
      </c>
      <c r="H2969" s="80">
        <v>43098</v>
      </c>
      <c r="I2969" s="80">
        <v>43105</v>
      </c>
      <c r="J2969" s="129" t="s">
        <v>4892</v>
      </c>
    </row>
    <row r="2970" spans="1:10" hidden="1">
      <c r="A2970" s="183" t="s">
        <v>3237</v>
      </c>
      <c r="B2970" s="183" t="s">
        <v>4474</v>
      </c>
      <c r="C2970" s="183" t="s">
        <v>74</v>
      </c>
      <c r="D2970" s="183">
        <v>16</v>
      </c>
      <c r="E2970" s="104"/>
      <c r="F2970" s="104"/>
      <c r="G2970" s="89">
        <v>43374</v>
      </c>
      <c r="H2970" s="80"/>
      <c r="I2970" s="80"/>
      <c r="J2970" s="129" t="s">
        <v>4892</v>
      </c>
    </row>
    <row r="2971" spans="1:10" hidden="1">
      <c r="A2971" s="183" t="s">
        <v>3238</v>
      </c>
      <c r="B2971" s="183" t="s">
        <v>4475</v>
      </c>
      <c r="C2971" s="183" t="s">
        <v>74</v>
      </c>
      <c r="D2971" s="183">
        <v>16</v>
      </c>
      <c r="E2971" s="104"/>
      <c r="F2971" s="104"/>
      <c r="G2971" s="89">
        <v>43374</v>
      </c>
      <c r="H2971" s="80"/>
      <c r="I2971" s="80"/>
      <c r="J2971" s="129" t="s">
        <v>4892</v>
      </c>
    </row>
    <row r="2972" spans="1:10" hidden="1">
      <c r="A2972" s="183" t="s">
        <v>3239</v>
      </c>
      <c r="B2972" s="183" t="s">
        <v>4476</v>
      </c>
      <c r="C2972" s="183" t="s">
        <v>74</v>
      </c>
      <c r="D2972" s="183">
        <v>16</v>
      </c>
      <c r="E2972" s="104"/>
      <c r="F2972" s="104"/>
      <c r="G2972" s="89">
        <v>43132</v>
      </c>
      <c r="H2972" s="80"/>
      <c r="I2972" s="80"/>
      <c r="J2972" s="129" t="s">
        <v>4892</v>
      </c>
    </row>
    <row r="2973" spans="1:10" hidden="1">
      <c r="A2973" s="183" t="s">
        <v>3240</v>
      </c>
      <c r="B2973" s="183" t="s">
        <v>4476</v>
      </c>
      <c r="C2973" s="183" t="s">
        <v>74</v>
      </c>
      <c r="D2973" s="183">
        <v>16</v>
      </c>
      <c r="E2973" s="104"/>
      <c r="F2973" s="129"/>
      <c r="G2973" s="89">
        <v>43221</v>
      </c>
      <c r="H2973" s="80"/>
      <c r="I2973" s="80"/>
      <c r="J2973" s="129" t="s">
        <v>4892</v>
      </c>
    </row>
    <row r="2974" spans="1:10" hidden="1">
      <c r="A2974" s="183" t="s">
        <v>3241</v>
      </c>
      <c r="B2974" s="183" t="s">
        <v>4476</v>
      </c>
      <c r="C2974" s="183" t="s">
        <v>74</v>
      </c>
      <c r="D2974" s="183">
        <v>16</v>
      </c>
      <c r="E2974" s="129"/>
      <c r="F2974" s="183"/>
      <c r="G2974" s="89">
        <v>43221</v>
      </c>
      <c r="H2974" s="80"/>
      <c r="I2974" s="80"/>
      <c r="J2974" s="129" t="s">
        <v>4892</v>
      </c>
    </row>
    <row r="2975" spans="1:10" hidden="1">
      <c r="A2975" s="183" t="s">
        <v>3242</v>
      </c>
      <c r="B2975" s="183" t="s">
        <v>4476</v>
      </c>
      <c r="C2975" s="183" t="s">
        <v>74</v>
      </c>
      <c r="D2975" s="183">
        <v>16</v>
      </c>
      <c r="E2975" s="129"/>
      <c r="F2975" s="183"/>
      <c r="G2975" s="89">
        <v>43101</v>
      </c>
      <c r="H2975" s="80"/>
      <c r="I2975" s="80"/>
      <c r="J2975" s="129" t="s">
        <v>4892</v>
      </c>
    </row>
    <row r="2976" spans="1:10" hidden="1">
      <c r="A2976" s="183" t="s">
        <v>292</v>
      </c>
      <c r="B2976" s="183" t="s">
        <v>415</v>
      </c>
      <c r="C2976" s="183" t="s">
        <v>74</v>
      </c>
      <c r="D2976" s="183">
        <v>16</v>
      </c>
      <c r="E2976" s="104"/>
      <c r="F2976" s="129" t="s">
        <v>4894</v>
      </c>
      <c r="G2976" s="89">
        <v>43040</v>
      </c>
      <c r="H2976" s="80">
        <v>43073</v>
      </c>
      <c r="I2976" s="80">
        <v>43073</v>
      </c>
      <c r="J2976" s="129" t="s">
        <v>4892</v>
      </c>
    </row>
    <row r="2977" spans="1:10" hidden="1">
      <c r="A2977" s="183" t="s">
        <v>3243</v>
      </c>
      <c r="B2977" s="183" t="s">
        <v>4477</v>
      </c>
      <c r="C2977" s="183" t="s">
        <v>74</v>
      </c>
      <c r="D2977" s="183">
        <v>16</v>
      </c>
      <c r="E2977" s="104"/>
      <c r="F2977" s="104"/>
      <c r="G2977" s="89">
        <v>43101</v>
      </c>
      <c r="H2977" s="80"/>
      <c r="I2977" s="80"/>
      <c r="J2977" s="129" t="s">
        <v>4892</v>
      </c>
    </row>
    <row r="2978" spans="1:10" hidden="1">
      <c r="A2978" s="183" t="s">
        <v>3244</v>
      </c>
      <c r="B2978" s="183" t="s">
        <v>4477</v>
      </c>
      <c r="C2978" s="183" t="s">
        <v>74</v>
      </c>
      <c r="D2978" s="183">
        <v>16</v>
      </c>
      <c r="E2978" s="104" t="s">
        <v>74</v>
      </c>
      <c r="F2978" s="104" t="s">
        <v>4894</v>
      </c>
      <c r="G2978" s="89">
        <v>43070</v>
      </c>
      <c r="H2978" s="80">
        <v>43095</v>
      </c>
      <c r="I2978" s="80">
        <v>43105</v>
      </c>
      <c r="J2978" s="129" t="s">
        <v>4892</v>
      </c>
    </row>
    <row r="2979" spans="1:10" hidden="1">
      <c r="A2979" s="183" t="s">
        <v>3245</v>
      </c>
      <c r="B2979" s="183" t="s">
        <v>4478</v>
      </c>
      <c r="C2979" s="183" t="s">
        <v>74</v>
      </c>
      <c r="D2979" s="183">
        <v>16</v>
      </c>
      <c r="E2979" s="104"/>
      <c r="F2979" s="104"/>
      <c r="G2979" s="89">
        <v>43221</v>
      </c>
      <c r="H2979" s="80"/>
      <c r="I2979" s="80"/>
      <c r="J2979" s="129" t="s">
        <v>4892</v>
      </c>
    </row>
    <row r="2980" spans="1:10" hidden="1">
      <c r="A2980" s="183" t="s">
        <v>3246</v>
      </c>
      <c r="B2980" s="183" t="s">
        <v>4479</v>
      </c>
      <c r="C2980" s="183" t="s">
        <v>74</v>
      </c>
      <c r="D2980" s="183">
        <v>16</v>
      </c>
      <c r="E2980" s="104"/>
      <c r="F2980" s="104"/>
      <c r="G2980" s="89">
        <v>43101</v>
      </c>
      <c r="H2980" s="80"/>
      <c r="I2980" s="80"/>
      <c r="J2980" s="129" t="s">
        <v>4892</v>
      </c>
    </row>
    <row r="2981" spans="1:10" hidden="1">
      <c r="A2981" s="183" t="s">
        <v>3247</v>
      </c>
      <c r="B2981" s="183" t="s">
        <v>416</v>
      </c>
      <c r="C2981" s="183" t="s">
        <v>74</v>
      </c>
      <c r="D2981" s="183">
        <v>16</v>
      </c>
      <c r="E2981" s="104"/>
      <c r="F2981" s="104"/>
      <c r="G2981" s="89">
        <v>43344</v>
      </c>
      <c r="H2981" s="80"/>
      <c r="I2981" s="80"/>
      <c r="J2981" s="129" t="s">
        <v>4892</v>
      </c>
    </row>
    <row r="2982" spans="1:10" hidden="1">
      <c r="A2982" s="183" t="s">
        <v>3248</v>
      </c>
      <c r="B2982" s="183" t="s">
        <v>416</v>
      </c>
      <c r="C2982" s="183" t="s">
        <v>74</v>
      </c>
      <c r="D2982" s="183">
        <v>16</v>
      </c>
      <c r="E2982" s="104"/>
      <c r="F2982" s="104"/>
      <c r="G2982" s="89">
        <v>43160</v>
      </c>
      <c r="H2982" s="80"/>
      <c r="I2982" s="80"/>
      <c r="J2982" s="129" t="s">
        <v>4892</v>
      </c>
    </row>
    <row r="2983" spans="1:10" hidden="1">
      <c r="A2983" s="183" t="s">
        <v>293</v>
      </c>
      <c r="B2983" s="183" t="s">
        <v>416</v>
      </c>
      <c r="C2983" s="183" t="s">
        <v>74</v>
      </c>
      <c r="D2983" s="183">
        <v>16</v>
      </c>
      <c r="E2983" s="129"/>
      <c r="F2983" s="183" t="s">
        <v>4839</v>
      </c>
      <c r="G2983" s="89">
        <v>43040</v>
      </c>
      <c r="H2983" s="80">
        <v>43069</v>
      </c>
      <c r="I2983" s="80">
        <v>43074</v>
      </c>
      <c r="J2983" s="129" t="s">
        <v>4892</v>
      </c>
    </row>
    <row r="2984" spans="1:10" hidden="1">
      <c r="A2984" s="183" t="s">
        <v>3249</v>
      </c>
      <c r="B2984" s="183" t="s">
        <v>416</v>
      </c>
      <c r="C2984" s="183" t="s">
        <v>74</v>
      </c>
      <c r="D2984" s="183">
        <v>16</v>
      </c>
      <c r="E2984" s="104"/>
      <c r="F2984" s="104"/>
      <c r="G2984" s="89">
        <v>43252</v>
      </c>
      <c r="H2984" s="80"/>
      <c r="I2984" s="80"/>
      <c r="J2984" s="129" t="s">
        <v>4892</v>
      </c>
    </row>
    <row r="2985" spans="1:10" hidden="1">
      <c r="A2985" s="183" t="s">
        <v>3250</v>
      </c>
      <c r="B2985" s="183" t="s">
        <v>416</v>
      </c>
      <c r="C2985" s="183" t="s">
        <v>74</v>
      </c>
      <c r="D2985" s="183">
        <v>16</v>
      </c>
      <c r="E2985" s="104"/>
      <c r="F2985" s="104"/>
      <c r="G2985" s="89">
        <v>43282</v>
      </c>
      <c r="H2985" s="80"/>
      <c r="I2985" s="80"/>
      <c r="J2985" s="129" t="s">
        <v>4892</v>
      </c>
    </row>
    <row r="2986" spans="1:10" hidden="1">
      <c r="A2986" s="183" t="s">
        <v>3251</v>
      </c>
      <c r="B2986" s="183" t="s">
        <v>416</v>
      </c>
      <c r="C2986" s="183" t="s">
        <v>74</v>
      </c>
      <c r="D2986" s="183">
        <v>16</v>
      </c>
      <c r="E2986" s="104"/>
      <c r="F2986" s="104"/>
      <c r="G2986" s="89">
        <v>43282</v>
      </c>
      <c r="H2986" s="80"/>
      <c r="I2986" s="80"/>
      <c r="J2986" s="129" t="s">
        <v>4892</v>
      </c>
    </row>
    <row r="2987" spans="1:10" hidden="1">
      <c r="A2987" s="183" t="s">
        <v>3252</v>
      </c>
      <c r="B2987" s="183" t="s">
        <v>416</v>
      </c>
      <c r="C2987" s="183" t="s">
        <v>74</v>
      </c>
      <c r="D2987" s="183">
        <v>16</v>
      </c>
      <c r="E2987" s="104"/>
      <c r="F2987" s="104"/>
      <c r="G2987" s="89">
        <v>43160</v>
      </c>
      <c r="H2987" s="80"/>
      <c r="I2987" s="80"/>
      <c r="J2987" s="129" t="s">
        <v>4892</v>
      </c>
    </row>
    <row r="2988" spans="1:10" hidden="1">
      <c r="A2988" s="183" t="s">
        <v>3253</v>
      </c>
      <c r="B2988" s="183" t="s">
        <v>416</v>
      </c>
      <c r="C2988" s="183" t="s">
        <v>74</v>
      </c>
      <c r="D2988" s="183">
        <v>16</v>
      </c>
      <c r="E2988" s="104"/>
      <c r="F2988" s="104"/>
      <c r="G2988" s="89">
        <v>43252</v>
      </c>
      <c r="H2988" s="80"/>
      <c r="I2988" s="80"/>
      <c r="J2988" s="129" t="s">
        <v>4892</v>
      </c>
    </row>
    <row r="2989" spans="1:10" hidden="1">
      <c r="A2989" s="183" t="s">
        <v>3254</v>
      </c>
      <c r="B2989" s="183" t="s">
        <v>416</v>
      </c>
      <c r="C2989" s="183" t="s">
        <v>74</v>
      </c>
      <c r="D2989" s="183">
        <v>16</v>
      </c>
      <c r="E2989" s="104"/>
      <c r="F2989" s="104"/>
      <c r="G2989" s="89">
        <v>43221</v>
      </c>
      <c r="H2989" s="80"/>
      <c r="I2989" s="80"/>
      <c r="J2989" s="129" t="s">
        <v>4892</v>
      </c>
    </row>
    <row r="2990" spans="1:10" hidden="1">
      <c r="A2990" s="183" t="s">
        <v>3255</v>
      </c>
      <c r="B2990" s="183" t="s">
        <v>416</v>
      </c>
      <c r="C2990" s="183" t="s">
        <v>74</v>
      </c>
      <c r="D2990" s="183">
        <v>16</v>
      </c>
      <c r="E2990" s="104"/>
      <c r="F2990" s="129"/>
      <c r="G2990" s="89">
        <v>43282</v>
      </c>
      <c r="H2990" s="80"/>
      <c r="I2990" s="80"/>
      <c r="J2990" s="129" t="s">
        <v>4892</v>
      </c>
    </row>
    <row r="2991" spans="1:10" hidden="1">
      <c r="A2991" s="183" t="s">
        <v>3256</v>
      </c>
      <c r="B2991" s="183" t="s">
        <v>416</v>
      </c>
      <c r="C2991" s="183" t="s">
        <v>74</v>
      </c>
      <c r="D2991" s="183">
        <v>16</v>
      </c>
      <c r="E2991" s="104"/>
      <c r="F2991" s="104"/>
      <c r="G2991" s="89">
        <v>43282</v>
      </c>
      <c r="H2991" s="80"/>
      <c r="I2991" s="80"/>
      <c r="J2991" s="129" t="s">
        <v>4892</v>
      </c>
    </row>
    <row r="2992" spans="1:10" hidden="1">
      <c r="A2992" s="183" t="s">
        <v>3257</v>
      </c>
      <c r="B2992" s="183" t="s">
        <v>416</v>
      </c>
      <c r="C2992" s="183" t="s">
        <v>74</v>
      </c>
      <c r="D2992" s="183">
        <v>16</v>
      </c>
      <c r="E2992" s="129" t="s">
        <v>74</v>
      </c>
      <c r="F2992" s="183" t="s">
        <v>4894</v>
      </c>
      <c r="G2992" s="89">
        <v>43070</v>
      </c>
      <c r="H2992" s="80">
        <v>43081</v>
      </c>
      <c r="I2992" s="80">
        <v>43105</v>
      </c>
      <c r="J2992" s="129" t="s">
        <v>4892</v>
      </c>
    </row>
    <row r="2993" spans="1:10" hidden="1">
      <c r="A2993" s="183" t="s">
        <v>294</v>
      </c>
      <c r="B2993" s="183" t="s">
        <v>416</v>
      </c>
      <c r="C2993" s="183" t="s">
        <v>74</v>
      </c>
      <c r="D2993" s="183">
        <v>16</v>
      </c>
      <c r="E2993" s="104"/>
      <c r="F2993" s="104" t="s">
        <v>4894</v>
      </c>
      <c r="G2993" s="89">
        <v>43040</v>
      </c>
      <c r="H2993" s="80">
        <v>43055</v>
      </c>
      <c r="I2993" s="80">
        <v>43061</v>
      </c>
      <c r="J2993" s="129" t="s">
        <v>4892</v>
      </c>
    </row>
    <row r="2994" spans="1:10" hidden="1">
      <c r="A2994" s="183" t="s">
        <v>3258</v>
      </c>
      <c r="B2994" s="183" t="s">
        <v>416</v>
      </c>
      <c r="C2994" s="183" t="s">
        <v>74</v>
      </c>
      <c r="D2994" s="183">
        <v>16</v>
      </c>
      <c r="E2994" s="104"/>
      <c r="F2994" s="104"/>
      <c r="G2994" s="89">
        <v>43252</v>
      </c>
      <c r="H2994" s="80"/>
      <c r="I2994" s="80"/>
      <c r="J2994" s="129" t="s">
        <v>4892</v>
      </c>
    </row>
    <row r="2995" spans="1:10" hidden="1">
      <c r="A2995" s="183" t="s">
        <v>3259</v>
      </c>
      <c r="B2995" s="183" t="s">
        <v>416</v>
      </c>
      <c r="C2995" s="183" t="s">
        <v>74</v>
      </c>
      <c r="D2995" s="183">
        <v>16</v>
      </c>
      <c r="E2995" s="104"/>
      <c r="F2995" s="104"/>
      <c r="G2995" s="89">
        <v>43221</v>
      </c>
      <c r="H2995" s="80"/>
      <c r="I2995" s="80"/>
      <c r="J2995" s="129" t="s">
        <v>4892</v>
      </c>
    </row>
    <row r="2996" spans="1:10" hidden="1">
      <c r="A2996" s="183" t="s">
        <v>3260</v>
      </c>
      <c r="B2996" s="183" t="s">
        <v>416</v>
      </c>
      <c r="C2996" s="183" t="s">
        <v>74</v>
      </c>
      <c r="D2996" s="183">
        <v>16</v>
      </c>
      <c r="E2996" s="104"/>
      <c r="F2996" s="104"/>
      <c r="G2996" s="89">
        <v>43221</v>
      </c>
      <c r="H2996" s="80"/>
      <c r="I2996" s="80"/>
      <c r="J2996" s="129" t="s">
        <v>4892</v>
      </c>
    </row>
    <row r="2997" spans="1:10" hidden="1">
      <c r="A2997" s="183" t="s">
        <v>3261</v>
      </c>
      <c r="B2997" s="183" t="s">
        <v>416</v>
      </c>
      <c r="C2997" s="183" t="s">
        <v>74</v>
      </c>
      <c r="D2997" s="183">
        <v>16</v>
      </c>
      <c r="E2997" s="104"/>
      <c r="F2997" s="129"/>
      <c r="G2997" s="89">
        <v>43132</v>
      </c>
      <c r="H2997" s="80"/>
      <c r="I2997" s="80"/>
      <c r="J2997" s="129" t="s">
        <v>4892</v>
      </c>
    </row>
    <row r="2998" spans="1:10" hidden="1">
      <c r="A2998" s="183" t="s">
        <v>3262</v>
      </c>
      <c r="B2998" s="183" t="s">
        <v>416</v>
      </c>
      <c r="C2998" s="183" t="s">
        <v>74</v>
      </c>
      <c r="D2998" s="183">
        <v>16</v>
      </c>
      <c r="E2998" s="104"/>
      <c r="F2998" s="104"/>
      <c r="G2998" s="89">
        <v>43160</v>
      </c>
      <c r="H2998" s="80"/>
      <c r="I2998" s="80"/>
      <c r="J2998" s="129" t="s">
        <v>4892</v>
      </c>
    </row>
    <row r="2999" spans="1:10" hidden="1">
      <c r="A2999" s="183" t="s">
        <v>3263</v>
      </c>
      <c r="B2999" s="183" t="s">
        <v>4480</v>
      </c>
      <c r="C2999" s="183" t="s">
        <v>74</v>
      </c>
      <c r="D2999" s="183">
        <v>16</v>
      </c>
      <c r="E2999" s="104"/>
      <c r="F2999" s="104"/>
      <c r="G2999" s="89">
        <v>43132</v>
      </c>
      <c r="H2999" s="80"/>
      <c r="I2999" s="80"/>
      <c r="J2999" s="129" t="s">
        <v>4892</v>
      </c>
    </row>
    <row r="3000" spans="1:10" hidden="1">
      <c r="A3000" s="183" t="s">
        <v>295</v>
      </c>
      <c r="B3000" s="183" t="s">
        <v>417</v>
      </c>
      <c r="C3000" s="183" t="s">
        <v>74</v>
      </c>
      <c r="D3000" s="183">
        <v>16</v>
      </c>
      <c r="E3000" s="104"/>
      <c r="F3000" s="104" t="s">
        <v>4894</v>
      </c>
      <c r="G3000" s="89">
        <v>43040</v>
      </c>
      <c r="H3000" s="80">
        <v>43063</v>
      </c>
      <c r="I3000" s="80">
        <v>43074</v>
      </c>
      <c r="J3000" s="129" t="s">
        <v>4892</v>
      </c>
    </row>
    <row r="3001" spans="1:10" hidden="1">
      <c r="A3001" s="183" t="s">
        <v>3264</v>
      </c>
      <c r="B3001" s="183" t="s">
        <v>417</v>
      </c>
      <c r="C3001" s="183" t="s">
        <v>74</v>
      </c>
      <c r="D3001" s="183">
        <v>16</v>
      </c>
      <c r="E3001" s="104"/>
      <c r="F3001" s="104"/>
      <c r="G3001" s="89">
        <v>43221</v>
      </c>
      <c r="H3001" s="80"/>
      <c r="I3001" s="80"/>
      <c r="J3001" s="129" t="s">
        <v>4892</v>
      </c>
    </row>
    <row r="3002" spans="1:10" hidden="1">
      <c r="A3002" s="183" t="s">
        <v>3265</v>
      </c>
      <c r="B3002" s="183" t="s">
        <v>418</v>
      </c>
      <c r="C3002" s="183" t="s">
        <v>74</v>
      </c>
      <c r="D3002" s="183">
        <v>16</v>
      </c>
      <c r="E3002" s="104"/>
      <c r="F3002" s="104"/>
      <c r="G3002" s="89">
        <v>43132</v>
      </c>
      <c r="H3002" s="80"/>
      <c r="I3002" s="80"/>
      <c r="J3002" s="129" t="s">
        <v>4892</v>
      </c>
    </row>
    <row r="3003" spans="1:10" hidden="1">
      <c r="A3003" s="183" t="s">
        <v>296</v>
      </c>
      <c r="B3003" s="183" t="s">
        <v>418</v>
      </c>
      <c r="C3003" s="183" t="s">
        <v>74</v>
      </c>
      <c r="D3003" s="183">
        <v>16</v>
      </c>
      <c r="E3003" s="104"/>
      <c r="F3003" s="104" t="s">
        <v>4894</v>
      </c>
      <c r="G3003" s="89">
        <v>43040</v>
      </c>
      <c r="H3003" s="80">
        <v>43060</v>
      </c>
      <c r="I3003" s="80">
        <v>43074</v>
      </c>
      <c r="J3003" s="129" t="s">
        <v>4892</v>
      </c>
    </row>
    <row r="3004" spans="1:10" hidden="1">
      <c r="A3004" s="183" t="s">
        <v>3266</v>
      </c>
      <c r="B3004" s="183" t="s">
        <v>4481</v>
      </c>
      <c r="C3004" s="183" t="s">
        <v>74</v>
      </c>
      <c r="D3004" s="183">
        <v>16</v>
      </c>
      <c r="E3004" s="104"/>
      <c r="F3004" s="104"/>
      <c r="G3004" s="89">
        <v>43313</v>
      </c>
      <c r="H3004" s="80"/>
      <c r="I3004" s="80"/>
      <c r="J3004" s="129" t="s">
        <v>4892</v>
      </c>
    </row>
    <row r="3005" spans="1:10" hidden="1">
      <c r="A3005" s="183" t="s">
        <v>3267</v>
      </c>
      <c r="B3005" s="183" t="s">
        <v>4482</v>
      </c>
      <c r="C3005" s="183" t="s">
        <v>74</v>
      </c>
      <c r="D3005" s="183">
        <v>16</v>
      </c>
      <c r="E3005" s="104"/>
      <c r="F3005" s="104"/>
      <c r="G3005" s="89">
        <v>43282</v>
      </c>
      <c r="H3005" s="80"/>
      <c r="I3005" s="80"/>
      <c r="J3005" s="129" t="s">
        <v>4892</v>
      </c>
    </row>
    <row r="3006" spans="1:10" hidden="1">
      <c r="A3006" s="183" t="s">
        <v>3268</v>
      </c>
      <c r="B3006" s="183" t="s">
        <v>4483</v>
      </c>
      <c r="C3006" s="183" t="s">
        <v>74</v>
      </c>
      <c r="D3006" s="183">
        <v>16</v>
      </c>
      <c r="E3006" s="129"/>
      <c r="F3006" s="183"/>
      <c r="G3006" s="89">
        <v>43101</v>
      </c>
      <c r="H3006" s="80"/>
      <c r="I3006" s="80"/>
      <c r="J3006" s="129" t="s">
        <v>4892</v>
      </c>
    </row>
    <row r="3007" spans="1:10" hidden="1">
      <c r="A3007" s="183" t="s">
        <v>3269</v>
      </c>
      <c r="B3007" s="183" t="s">
        <v>4484</v>
      </c>
      <c r="C3007" s="183" t="s">
        <v>74</v>
      </c>
      <c r="D3007" s="183">
        <v>16</v>
      </c>
      <c r="E3007" s="104"/>
      <c r="F3007" s="129"/>
      <c r="G3007" s="89">
        <v>43252</v>
      </c>
      <c r="H3007" s="80"/>
      <c r="I3007" s="80"/>
      <c r="J3007" s="129" t="s">
        <v>4892</v>
      </c>
    </row>
    <row r="3008" spans="1:10" hidden="1">
      <c r="A3008" s="183" t="s">
        <v>3270</v>
      </c>
      <c r="B3008" s="183" t="s">
        <v>4485</v>
      </c>
      <c r="C3008" s="183" t="s">
        <v>74</v>
      </c>
      <c r="D3008" s="183">
        <v>16</v>
      </c>
      <c r="E3008" s="104"/>
      <c r="F3008" s="104"/>
      <c r="G3008" s="89">
        <v>43252</v>
      </c>
      <c r="H3008" s="80"/>
      <c r="I3008" s="80"/>
      <c r="J3008" s="129" t="s">
        <v>4892</v>
      </c>
    </row>
    <row r="3009" spans="1:10" hidden="1">
      <c r="A3009" s="183" t="s">
        <v>3271</v>
      </c>
      <c r="B3009" s="183" t="s">
        <v>4485</v>
      </c>
      <c r="C3009" s="183" t="s">
        <v>74</v>
      </c>
      <c r="D3009" s="183">
        <v>16</v>
      </c>
      <c r="E3009" s="104"/>
      <c r="F3009" s="104"/>
      <c r="G3009" s="89">
        <v>43252</v>
      </c>
      <c r="H3009" s="80"/>
      <c r="I3009" s="80"/>
      <c r="J3009" s="129" t="s">
        <v>4892</v>
      </c>
    </row>
    <row r="3010" spans="1:10" hidden="1">
      <c r="A3010" s="183" t="s">
        <v>3272</v>
      </c>
      <c r="B3010" s="183" t="s">
        <v>4486</v>
      </c>
      <c r="C3010" s="183" t="s">
        <v>74</v>
      </c>
      <c r="D3010" s="183">
        <v>16</v>
      </c>
      <c r="E3010" s="104"/>
      <c r="F3010" s="104"/>
      <c r="G3010" s="89">
        <v>43132</v>
      </c>
      <c r="H3010" s="80"/>
      <c r="I3010" s="80"/>
      <c r="J3010" s="129" t="s">
        <v>4892</v>
      </c>
    </row>
    <row r="3011" spans="1:10" hidden="1">
      <c r="A3011" s="183" t="s">
        <v>3273</v>
      </c>
      <c r="B3011" s="183" t="s">
        <v>4486</v>
      </c>
      <c r="C3011" s="183" t="s">
        <v>74</v>
      </c>
      <c r="D3011" s="183">
        <v>16</v>
      </c>
      <c r="E3011" s="104"/>
      <c r="F3011" s="104"/>
      <c r="G3011" s="89">
        <v>43282</v>
      </c>
      <c r="H3011" s="80"/>
      <c r="I3011" s="80"/>
      <c r="J3011" s="129" t="s">
        <v>4892</v>
      </c>
    </row>
    <row r="3012" spans="1:10" hidden="1">
      <c r="A3012" s="183" t="s">
        <v>3274</v>
      </c>
      <c r="B3012" s="183" t="s">
        <v>4487</v>
      </c>
      <c r="C3012" s="183" t="s">
        <v>74</v>
      </c>
      <c r="D3012" s="183">
        <v>16</v>
      </c>
      <c r="E3012" s="104"/>
      <c r="F3012" s="104"/>
      <c r="G3012" s="89">
        <v>43282</v>
      </c>
      <c r="H3012" s="80"/>
      <c r="I3012" s="80"/>
      <c r="J3012" s="129" t="s">
        <v>4892</v>
      </c>
    </row>
    <row r="3013" spans="1:10" hidden="1">
      <c r="A3013" s="183" t="s">
        <v>3275</v>
      </c>
      <c r="B3013" s="183" t="s">
        <v>4488</v>
      </c>
      <c r="C3013" s="183" t="s">
        <v>74</v>
      </c>
      <c r="D3013" s="183">
        <v>16</v>
      </c>
      <c r="E3013" s="104"/>
      <c r="F3013" s="104"/>
      <c r="G3013" s="89">
        <v>43132</v>
      </c>
      <c r="H3013" s="80"/>
      <c r="I3013" s="80"/>
      <c r="J3013" s="129" t="s">
        <v>4892</v>
      </c>
    </row>
    <row r="3014" spans="1:10" hidden="1">
      <c r="A3014" s="183" t="s">
        <v>3276</v>
      </c>
      <c r="B3014" s="183" t="s">
        <v>4488</v>
      </c>
      <c r="C3014" s="183" t="s">
        <v>74</v>
      </c>
      <c r="D3014" s="183">
        <v>16</v>
      </c>
      <c r="E3014" s="104"/>
      <c r="F3014" s="129"/>
      <c r="G3014" s="89">
        <v>43132</v>
      </c>
      <c r="H3014" s="80"/>
      <c r="I3014" s="80"/>
      <c r="J3014" s="129" t="s">
        <v>4892</v>
      </c>
    </row>
    <row r="3015" spans="1:10" hidden="1">
      <c r="A3015" s="183" t="s">
        <v>3277</v>
      </c>
      <c r="B3015" s="183" t="s">
        <v>4489</v>
      </c>
      <c r="C3015" s="183" t="s">
        <v>74</v>
      </c>
      <c r="D3015" s="183">
        <v>16</v>
      </c>
      <c r="E3015" s="104"/>
      <c r="F3015" s="104"/>
      <c r="G3015" s="89">
        <v>43282</v>
      </c>
      <c r="H3015" s="80"/>
      <c r="I3015" s="80"/>
      <c r="J3015" s="129" t="s">
        <v>4892</v>
      </c>
    </row>
    <row r="3016" spans="1:10" hidden="1">
      <c r="A3016" s="183" t="s">
        <v>3278</v>
      </c>
      <c r="B3016" s="183" t="s">
        <v>4490</v>
      </c>
      <c r="C3016" s="183" t="s">
        <v>74</v>
      </c>
      <c r="D3016" s="183">
        <v>16</v>
      </c>
      <c r="E3016" s="104" t="s">
        <v>74</v>
      </c>
      <c r="F3016" s="104" t="s">
        <v>4838</v>
      </c>
      <c r="G3016" s="89">
        <v>43070</v>
      </c>
      <c r="H3016" s="80">
        <v>43095</v>
      </c>
      <c r="I3016" s="80">
        <v>43105</v>
      </c>
      <c r="J3016" s="129" t="s">
        <v>4892</v>
      </c>
    </row>
    <row r="3017" spans="1:10" hidden="1">
      <c r="A3017" s="183" t="s">
        <v>3279</v>
      </c>
      <c r="B3017" s="183" t="s">
        <v>4490</v>
      </c>
      <c r="C3017" s="183" t="s">
        <v>74</v>
      </c>
      <c r="D3017" s="183">
        <v>16</v>
      </c>
      <c r="E3017" s="104"/>
      <c r="F3017" s="129"/>
      <c r="G3017" s="89">
        <v>43221</v>
      </c>
      <c r="H3017" s="80"/>
      <c r="I3017" s="80"/>
      <c r="J3017" s="129" t="s">
        <v>4892</v>
      </c>
    </row>
    <row r="3018" spans="1:10" hidden="1">
      <c r="A3018" s="183" t="s">
        <v>3280</v>
      </c>
      <c r="B3018" s="183" t="s">
        <v>4490</v>
      </c>
      <c r="C3018" s="183" t="s">
        <v>74</v>
      </c>
      <c r="D3018" s="183">
        <v>16</v>
      </c>
      <c r="E3018" s="104" t="s">
        <v>74</v>
      </c>
      <c r="F3018" s="104" t="s">
        <v>4894</v>
      </c>
      <c r="G3018" s="89">
        <v>43070</v>
      </c>
      <c r="H3018" s="80">
        <v>43095</v>
      </c>
      <c r="I3018" s="80">
        <v>43105</v>
      </c>
      <c r="J3018" s="129" t="s">
        <v>4892</v>
      </c>
    </row>
    <row r="3019" spans="1:10" hidden="1">
      <c r="A3019" s="183" t="s">
        <v>3281</v>
      </c>
      <c r="B3019" s="183" t="s">
        <v>4490</v>
      </c>
      <c r="C3019" s="183" t="s">
        <v>74</v>
      </c>
      <c r="D3019" s="183">
        <v>16</v>
      </c>
      <c r="E3019" s="104"/>
      <c r="F3019" s="104"/>
      <c r="G3019" s="89">
        <v>43252</v>
      </c>
      <c r="H3019" s="80"/>
      <c r="I3019" s="80"/>
      <c r="J3019" s="129" t="s">
        <v>4892</v>
      </c>
    </row>
    <row r="3020" spans="1:10" hidden="1">
      <c r="A3020" s="183" t="s">
        <v>3282</v>
      </c>
      <c r="B3020" s="183" t="s">
        <v>4491</v>
      </c>
      <c r="C3020" s="183" t="s">
        <v>74</v>
      </c>
      <c r="D3020" s="183">
        <v>16</v>
      </c>
      <c r="E3020" s="104"/>
      <c r="F3020" s="104"/>
      <c r="G3020" s="89">
        <v>43282</v>
      </c>
      <c r="H3020" s="80"/>
      <c r="I3020" s="80"/>
      <c r="J3020" s="129" t="s">
        <v>4892</v>
      </c>
    </row>
    <row r="3021" spans="1:10" hidden="1">
      <c r="A3021" s="183" t="s">
        <v>3283</v>
      </c>
      <c r="B3021" s="183" t="s">
        <v>4491</v>
      </c>
      <c r="C3021" s="183" t="s">
        <v>74</v>
      </c>
      <c r="D3021" s="183">
        <v>16</v>
      </c>
      <c r="E3021" s="104"/>
      <c r="F3021" s="104"/>
      <c r="G3021" s="89">
        <v>43344</v>
      </c>
      <c r="H3021" s="80"/>
      <c r="I3021" s="80"/>
      <c r="J3021" s="129" t="s">
        <v>4892</v>
      </c>
    </row>
    <row r="3022" spans="1:10" hidden="1">
      <c r="A3022" s="183" t="s">
        <v>3284</v>
      </c>
      <c r="B3022" s="183" t="s">
        <v>4491</v>
      </c>
      <c r="C3022" s="183" t="s">
        <v>74</v>
      </c>
      <c r="D3022" s="183">
        <v>16</v>
      </c>
      <c r="E3022" s="104" t="s">
        <v>74</v>
      </c>
      <c r="F3022" s="104" t="s">
        <v>4894</v>
      </c>
      <c r="G3022" s="89">
        <v>43070</v>
      </c>
      <c r="H3022" s="80">
        <v>43080</v>
      </c>
      <c r="I3022" s="80">
        <v>43105</v>
      </c>
      <c r="J3022" s="129" t="s">
        <v>4892</v>
      </c>
    </row>
    <row r="3023" spans="1:10" hidden="1">
      <c r="A3023" s="183" t="s">
        <v>3285</v>
      </c>
      <c r="B3023" s="183" t="s">
        <v>4491</v>
      </c>
      <c r="C3023" s="183" t="s">
        <v>74</v>
      </c>
      <c r="D3023" s="183">
        <v>16</v>
      </c>
      <c r="E3023" s="104" t="s">
        <v>74</v>
      </c>
      <c r="F3023" s="104" t="s">
        <v>4894</v>
      </c>
      <c r="G3023" s="89">
        <v>43070</v>
      </c>
      <c r="H3023" s="80">
        <v>43081</v>
      </c>
      <c r="I3023" s="80">
        <v>43105</v>
      </c>
      <c r="J3023" s="129" t="s">
        <v>4892</v>
      </c>
    </row>
    <row r="3024" spans="1:10" hidden="1">
      <c r="A3024" s="183" t="s">
        <v>3286</v>
      </c>
      <c r="B3024" s="183" t="s">
        <v>4492</v>
      </c>
      <c r="C3024" s="183" t="s">
        <v>74</v>
      </c>
      <c r="D3024" s="183">
        <v>16</v>
      </c>
      <c r="E3024" s="104"/>
      <c r="F3024" s="104"/>
      <c r="G3024" s="89">
        <v>43101</v>
      </c>
      <c r="H3024" s="80"/>
      <c r="I3024" s="80"/>
      <c r="J3024" s="129" t="s">
        <v>4892</v>
      </c>
    </row>
    <row r="3025" spans="1:10" hidden="1">
      <c r="A3025" s="183" t="s">
        <v>3287</v>
      </c>
      <c r="B3025" s="183" t="s">
        <v>4493</v>
      </c>
      <c r="C3025" s="183" t="s">
        <v>74</v>
      </c>
      <c r="D3025" s="183">
        <v>16</v>
      </c>
      <c r="E3025" s="104"/>
      <c r="F3025" s="104"/>
      <c r="G3025" s="89">
        <v>43282</v>
      </c>
      <c r="H3025" s="80"/>
      <c r="I3025" s="80"/>
      <c r="J3025" s="129" t="s">
        <v>4892</v>
      </c>
    </row>
    <row r="3026" spans="1:10" hidden="1">
      <c r="A3026" s="183" t="s">
        <v>3288</v>
      </c>
      <c r="B3026" s="183" t="s">
        <v>4494</v>
      </c>
      <c r="C3026" s="183" t="s">
        <v>74</v>
      </c>
      <c r="D3026" s="183">
        <v>16</v>
      </c>
      <c r="E3026" s="104"/>
      <c r="F3026" s="104"/>
      <c r="G3026" s="89">
        <v>43160</v>
      </c>
      <c r="H3026" s="80"/>
      <c r="I3026" s="80"/>
      <c r="J3026" s="129" t="s">
        <v>4892</v>
      </c>
    </row>
    <row r="3027" spans="1:10" hidden="1">
      <c r="A3027" s="183" t="s">
        <v>3289</v>
      </c>
      <c r="B3027" s="183" t="s">
        <v>4495</v>
      </c>
      <c r="C3027" s="183" t="s">
        <v>74</v>
      </c>
      <c r="D3027" s="183">
        <v>16</v>
      </c>
      <c r="E3027" s="104"/>
      <c r="F3027" s="104"/>
      <c r="G3027" s="89">
        <v>43191</v>
      </c>
      <c r="H3027" s="80"/>
      <c r="I3027" s="80"/>
      <c r="J3027" s="129" t="s">
        <v>4892</v>
      </c>
    </row>
    <row r="3028" spans="1:10" hidden="1">
      <c r="A3028" s="183" t="s">
        <v>3290</v>
      </c>
      <c r="B3028" s="183" t="s">
        <v>4496</v>
      </c>
      <c r="C3028" s="183" t="s">
        <v>74</v>
      </c>
      <c r="D3028" s="183">
        <v>16</v>
      </c>
      <c r="E3028" s="104" t="s">
        <v>74</v>
      </c>
      <c r="F3028" s="104" t="s">
        <v>4894</v>
      </c>
      <c r="G3028" s="89">
        <v>43070</v>
      </c>
      <c r="H3028" s="80">
        <v>43095</v>
      </c>
      <c r="I3028" s="80">
        <v>43105</v>
      </c>
      <c r="J3028" s="129" t="s">
        <v>4892</v>
      </c>
    </row>
    <row r="3029" spans="1:10" hidden="1">
      <c r="A3029" s="183" t="s">
        <v>3291</v>
      </c>
      <c r="B3029" s="183" t="s">
        <v>4497</v>
      </c>
      <c r="C3029" s="183" t="s">
        <v>74</v>
      </c>
      <c r="D3029" s="183">
        <v>16</v>
      </c>
      <c r="E3029" s="104"/>
      <c r="F3029" s="104"/>
      <c r="G3029" s="89">
        <v>43221</v>
      </c>
      <c r="H3029" s="80"/>
      <c r="I3029" s="80"/>
      <c r="J3029" s="129" t="s">
        <v>4892</v>
      </c>
    </row>
    <row r="3030" spans="1:10" hidden="1">
      <c r="A3030" s="183" t="s">
        <v>3292</v>
      </c>
      <c r="B3030" s="183" t="s">
        <v>4498</v>
      </c>
      <c r="C3030" s="183" t="s">
        <v>74</v>
      </c>
      <c r="D3030" s="183">
        <v>16</v>
      </c>
      <c r="E3030" s="129"/>
      <c r="F3030" s="183"/>
      <c r="G3030" s="89">
        <v>43374</v>
      </c>
      <c r="H3030" s="80"/>
      <c r="I3030" s="80"/>
      <c r="J3030" s="129" t="s">
        <v>4892</v>
      </c>
    </row>
    <row r="3031" spans="1:10" hidden="1">
      <c r="A3031" s="183" t="s">
        <v>3293</v>
      </c>
      <c r="B3031" s="183" t="s">
        <v>4498</v>
      </c>
      <c r="C3031" s="183" t="s">
        <v>74</v>
      </c>
      <c r="D3031" s="183">
        <v>16</v>
      </c>
      <c r="E3031" s="104"/>
      <c r="F3031" s="104"/>
      <c r="G3031" s="89">
        <v>43191</v>
      </c>
      <c r="H3031" s="80"/>
      <c r="I3031" s="80"/>
      <c r="J3031" s="129" t="s">
        <v>4892</v>
      </c>
    </row>
    <row r="3032" spans="1:10" hidden="1">
      <c r="A3032" s="183" t="s">
        <v>3294</v>
      </c>
      <c r="B3032" s="183" t="s">
        <v>4498</v>
      </c>
      <c r="C3032" s="183" t="s">
        <v>74</v>
      </c>
      <c r="D3032" s="183">
        <v>16</v>
      </c>
      <c r="E3032" s="129" t="s">
        <v>74</v>
      </c>
      <c r="F3032" s="183" t="s">
        <v>4894</v>
      </c>
      <c r="G3032" s="89">
        <v>43070</v>
      </c>
      <c r="H3032" s="80">
        <v>43087</v>
      </c>
      <c r="I3032" s="80">
        <v>43105</v>
      </c>
      <c r="J3032" s="129" t="s">
        <v>4892</v>
      </c>
    </row>
    <row r="3033" spans="1:10" hidden="1">
      <c r="A3033" s="183" t="s">
        <v>3295</v>
      </c>
      <c r="B3033" s="183" t="s">
        <v>4498</v>
      </c>
      <c r="C3033" s="183" t="s">
        <v>74</v>
      </c>
      <c r="D3033" s="183">
        <v>16</v>
      </c>
      <c r="E3033" s="104" t="s">
        <v>74</v>
      </c>
      <c r="F3033" s="104" t="s">
        <v>4894</v>
      </c>
      <c r="G3033" s="89">
        <v>43070</v>
      </c>
      <c r="H3033" s="80">
        <v>43095</v>
      </c>
      <c r="I3033" s="80">
        <v>43105</v>
      </c>
      <c r="J3033" s="129" t="s">
        <v>4892</v>
      </c>
    </row>
    <row r="3034" spans="1:10" hidden="1">
      <c r="A3034" s="183" t="s">
        <v>3296</v>
      </c>
      <c r="B3034" s="183" t="s">
        <v>4498</v>
      </c>
      <c r="C3034" s="183" t="s">
        <v>74</v>
      </c>
      <c r="D3034" s="183">
        <v>16</v>
      </c>
      <c r="E3034" s="104"/>
      <c r="F3034" s="104"/>
      <c r="G3034" s="89">
        <v>43132</v>
      </c>
      <c r="H3034" s="80"/>
      <c r="I3034" s="80"/>
      <c r="J3034" s="129" t="s">
        <v>4892</v>
      </c>
    </row>
    <row r="3035" spans="1:10" hidden="1">
      <c r="A3035" s="183" t="s">
        <v>3297</v>
      </c>
      <c r="B3035" s="183" t="s">
        <v>4498</v>
      </c>
      <c r="C3035" s="183" t="s">
        <v>74</v>
      </c>
      <c r="D3035" s="183">
        <v>16</v>
      </c>
      <c r="E3035" s="104"/>
      <c r="F3035" s="104"/>
      <c r="G3035" s="89">
        <v>43374</v>
      </c>
      <c r="H3035" s="80"/>
      <c r="I3035" s="80"/>
      <c r="J3035" s="129" t="s">
        <v>4892</v>
      </c>
    </row>
    <row r="3036" spans="1:10" hidden="1">
      <c r="A3036" s="183" t="s">
        <v>3298</v>
      </c>
      <c r="B3036" s="183" t="s">
        <v>4499</v>
      </c>
      <c r="C3036" s="183" t="s">
        <v>74</v>
      </c>
      <c r="D3036" s="183">
        <v>16</v>
      </c>
      <c r="E3036" s="129"/>
      <c r="F3036" s="183"/>
      <c r="G3036" s="89">
        <v>43160</v>
      </c>
      <c r="H3036" s="80"/>
      <c r="I3036" s="80"/>
      <c r="J3036" s="129" t="s">
        <v>4892</v>
      </c>
    </row>
    <row r="3037" spans="1:10" hidden="1">
      <c r="A3037" s="183" t="s">
        <v>297</v>
      </c>
      <c r="B3037" s="183" t="s">
        <v>419</v>
      </c>
      <c r="C3037" s="183" t="s">
        <v>74</v>
      </c>
      <c r="D3037" s="183">
        <v>16</v>
      </c>
      <c r="E3037" s="129"/>
      <c r="F3037" s="183" t="s">
        <v>4894</v>
      </c>
      <c r="G3037" s="89">
        <v>43040</v>
      </c>
      <c r="H3037" s="80">
        <v>43059</v>
      </c>
      <c r="I3037" s="80">
        <v>43074</v>
      </c>
      <c r="J3037" s="129" t="s">
        <v>4892</v>
      </c>
    </row>
    <row r="3038" spans="1:10" hidden="1">
      <c r="A3038" s="183" t="s">
        <v>3299</v>
      </c>
      <c r="B3038" s="183" t="s">
        <v>4500</v>
      </c>
      <c r="C3038" s="183" t="s">
        <v>74</v>
      </c>
      <c r="D3038" s="183">
        <v>16</v>
      </c>
      <c r="E3038" s="104"/>
      <c r="F3038" s="104"/>
      <c r="G3038" s="89">
        <v>43191</v>
      </c>
      <c r="H3038" s="80"/>
      <c r="I3038" s="80"/>
      <c r="J3038" s="129" t="s">
        <v>4892</v>
      </c>
    </row>
    <row r="3039" spans="1:10" hidden="1">
      <c r="A3039" s="183" t="s">
        <v>3300</v>
      </c>
      <c r="B3039" s="183" t="s">
        <v>4501</v>
      </c>
      <c r="C3039" s="183" t="s">
        <v>74</v>
      </c>
      <c r="D3039" s="183">
        <v>16</v>
      </c>
      <c r="E3039" s="104"/>
      <c r="F3039" s="104"/>
      <c r="G3039" s="89">
        <v>43282</v>
      </c>
      <c r="H3039" s="80"/>
      <c r="I3039" s="80"/>
      <c r="J3039" s="129" t="s">
        <v>4892</v>
      </c>
    </row>
    <row r="3040" spans="1:10" hidden="1">
      <c r="A3040" s="183" t="s">
        <v>3301</v>
      </c>
      <c r="B3040" s="183" t="s">
        <v>4502</v>
      </c>
      <c r="C3040" s="183" t="s">
        <v>74</v>
      </c>
      <c r="D3040" s="183">
        <v>16</v>
      </c>
      <c r="E3040" s="104"/>
      <c r="F3040" s="104"/>
      <c r="G3040" s="89">
        <v>43313</v>
      </c>
      <c r="H3040" s="80"/>
      <c r="I3040" s="80"/>
      <c r="J3040" s="129" t="s">
        <v>4892</v>
      </c>
    </row>
    <row r="3041" spans="1:10" hidden="1">
      <c r="A3041" s="183" t="s">
        <v>3302</v>
      </c>
      <c r="B3041" s="183" t="s">
        <v>4503</v>
      </c>
      <c r="C3041" s="183" t="s">
        <v>74</v>
      </c>
      <c r="D3041" s="183">
        <v>16</v>
      </c>
      <c r="E3041" s="104"/>
      <c r="F3041" s="104"/>
      <c r="G3041" s="89">
        <v>43221</v>
      </c>
      <c r="H3041" s="80"/>
      <c r="I3041" s="80"/>
      <c r="J3041" s="129" t="s">
        <v>4892</v>
      </c>
    </row>
    <row r="3042" spans="1:10" hidden="1">
      <c r="A3042" s="183" t="s">
        <v>3303</v>
      </c>
      <c r="B3042" s="183" t="s">
        <v>4503</v>
      </c>
      <c r="C3042" s="183" t="s">
        <v>74</v>
      </c>
      <c r="D3042" s="183">
        <v>16</v>
      </c>
      <c r="E3042" s="129"/>
      <c r="F3042" s="183"/>
      <c r="G3042" s="89">
        <v>43221</v>
      </c>
      <c r="H3042" s="80"/>
      <c r="I3042" s="80"/>
      <c r="J3042" s="129" t="s">
        <v>4892</v>
      </c>
    </row>
    <row r="3043" spans="1:10" hidden="1">
      <c r="A3043" s="183" t="s">
        <v>3304</v>
      </c>
      <c r="B3043" s="183" t="s">
        <v>4504</v>
      </c>
      <c r="C3043" s="183" t="s">
        <v>74</v>
      </c>
      <c r="D3043" s="183">
        <v>16</v>
      </c>
      <c r="E3043" s="104"/>
      <c r="F3043" s="104"/>
      <c r="G3043" s="89">
        <v>43374</v>
      </c>
      <c r="H3043" s="80"/>
      <c r="I3043" s="80"/>
      <c r="J3043" s="129" t="s">
        <v>4892</v>
      </c>
    </row>
    <row r="3044" spans="1:10" hidden="1">
      <c r="A3044" s="183" t="s">
        <v>3305</v>
      </c>
      <c r="B3044" s="183" t="s">
        <v>4504</v>
      </c>
      <c r="C3044" s="183" t="s">
        <v>74</v>
      </c>
      <c r="D3044" s="183">
        <v>16</v>
      </c>
      <c r="E3044" s="104"/>
      <c r="F3044" s="104"/>
      <c r="G3044" s="89">
        <v>43252</v>
      </c>
      <c r="H3044" s="80"/>
      <c r="I3044" s="80"/>
      <c r="J3044" s="129" t="s">
        <v>4892</v>
      </c>
    </row>
    <row r="3045" spans="1:10" hidden="1">
      <c r="A3045" s="183" t="s">
        <v>3306</v>
      </c>
      <c r="B3045" s="183" t="s">
        <v>4505</v>
      </c>
      <c r="C3045" s="183" t="s">
        <v>74</v>
      </c>
      <c r="D3045" s="183">
        <v>16</v>
      </c>
      <c r="E3045" s="104"/>
      <c r="F3045" s="104"/>
      <c r="G3045" s="89">
        <v>43252</v>
      </c>
      <c r="H3045" s="80"/>
      <c r="I3045" s="80"/>
      <c r="J3045" s="129" t="s">
        <v>4892</v>
      </c>
    </row>
    <row r="3046" spans="1:10" hidden="1">
      <c r="A3046" s="183" t="s">
        <v>3307</v>
      </c>
      <c r="B3046" s="183" t="s">
        <v>4506</v>
      </c>
      <c r="C3046" s="183" t="s">
        <v>74</v>
      </c>
      <c r="D3046" s="183">
        <v>16</v>
      </c>
      <c r="E3046" s="129"/>
      <c r="F3046" s="183"/>
      <c r="G3046" s="89">
        <v>43313</v>
      </c>
      <c r="H3046" s="80"/>
      <c r="I3046" s="80"/>
      <c r="J3046" s="129" t="s">
        <v>4892</v>
      </c>
    </row>
    <row r="3047" spans="1:10" hidden="1">
      <c r="A3047" s="183" t="s">
        <v>3308</v>
      </c>
      <c r="B3047" s="183" t="s">
        <v>4507</v>
      </c>
      <c r="C3047" s="183" t="s">
        <v>74</v>
      </c>
      <c r="D3047" s="183">
        <v>16</v>
      </c>
      <c r="E3047" s="129"/>
      <c r="F3047" s="183"/>
      <c r="G3047" s="89">
        <v>43374</v>
      </c>
      <c r="H3047" s="80"/>
      <c r="I3047" s="80"/>
      <c r="J3047" s="129" t="s">
        <v>4892</v>
      </c>
    </row>
    <row r="3048" spans="1:10" hidden="1">
      <c r="A3048" s="183" t="s">
        <v>3309</v>
      </c>
      <c r="B3048" s="183" t="s">
        <v>4508</v>
      </c>
      <c r="C3048" s="183" t="s">
        <v>74</v>
      </c>
      <c r="D3048" s="183">
        <v>16</v>
      </c>
      <c r="E3048" s="104"/>
      <c r="F3048" s="104"/>
      <c r="G3048" s="89">
        <v>43344</v>
      </c>
      <c r="H3048" s="80"/>
      <c r="I3048" s="80"/>
      <c r="J3048" s="129" t="s">
        <v>4892</v>
      </c>
    </row>
    <row r="3049" spans="1:10" hidden="1">
      <c r="A3049" s="183" t="s">
        <v>3310</v>
      </c>
      <c r="B3049" s="183" t="s">
        <v>420</v>
      </c>
      <c r="C3049" s="183" t="s">
        <v>74</v>
      </c>
      <c r="D3049" s="183">
        <v>16</v>
      </c>
      <c r="E3049" s="104"/>
      <c r="F3049" s="104"/>
      <c r="G3049" s="89">
        <v>43191</v>
      </c>
      <c r="H3049" s="80"/>
      <c r="I3049" s="80"/>
      <c r="J3049" s="129" t="s">
        <v>4892</v>
      </c>
    </row>
    <row r="3050" spans="1:10" hidden="1">
      <c r="A3050" s="183" t="s">
        <v>3311</v>
      </c>
      <c r="B3050" s="183" t="s">
        <v>420</v>
      </c>
      <c r="C3050" s="183" t="s">
        <v>74</v>
      </c>
      <c r="D3050" s="183">
        <v>16</v>
      </c>
      <c r="E3050" s="104"/>
      <c r="F3050" s="104"/>
      <c r="G3050" s="89">
        <v>43374</v>
      </c>
      <c r="H3050" s="80"/>
      <c r="I3050" s="80"/>
      <c r="J3050" s="129" t="s">
        <v>4892</v>
      </c>
    </row>
    <row r="3051" spans="1:10" hidden="1">
      <c r="A3051" s="183" t="s">
        <v>3312</v>
      </c>
      <c r="B3051" s="183" t="s">
        <v>420</v>
      </c>
      <c r="C3051" s="183" t="s">
        <v>74</v>
      </c>
      <c r="D3051" s="183">
        <v>16</v>
      </c>
      <c r="E3051" s="104"/>
      <c r="F3051" s="129"/>
      <c r="G3051" s="89">
        <v>43191</v>
      </c>
      <c r="H3051" s="80"/>
      <c r="I3051" s="80"/>
      <c r="J3051" s="129" t="s">
        <v>4892</v>
      </c>
    </row>
    <row r="3052" spans="1:10" hidden="1">
      <c r="A3052" s="183" t="s">
        <v>3313</v>
      </c>
      <c r="B3052" s="183" t="s">
        <v>420</v>
      </c>
      <c r="C3052" s="183" t="s">
        <v>74</v>
      </c>
      <c r="D3052" s="183">
        <v>16</v>
      </c>
      <c r="E3052" s="104"/>
      <c r="F3052" s="104"/>
      <c r="G3052" s="89">
        <v>43221</v>
      </c>
      <c r="H3052" s="80"/>
      <c r="I3052" s="80"/>
      <c r="J3052" s="129" t="s">
        <v>4892</v>
      </c>
    </row>
    <row r="3053" spans="1:10" hidden="1">
      <c r="A3053" s="183" t="s">
        <v>3314</v>
      </c>
      <c r="B3053" s="183" t="s">
        <v>420</v>
      </c>
      <c r="C3053" s="183" t="s">
        <v>74</v>
      </c>
      <c r="D3053" s="183">
        <v>16</v>
      </c>
      <c r="E3053" s="104"/>
      <c r="F3053" s="104"/>
      <c r="G3053" s="89">
        <v>43191</v>
      </c>
      <c r="H3053" s="80"/>
      <c r="I3053" s="80"/>
      <c r="J3053" s="129" t="s">
        <v>4892</v>
      </c>
    </row>
    <row r="3054" spans="1:10" hidden="1">
      <c r="A3054" s="183" t="s">
        <v>3315</v>
      </c>
      <c r="B3054" s="183" t="s">
        <v>420</v>
      </c>
      <c r="C3054" s="183" t="s">
        <v>74</v>
      </c>
      <c r="D3054" s="183">
        <v>16</v>
      </c>
      <c r="E3054" s="104"/>
      <c r="F3054" s="104"/>
      <c r="G3054" s="89">
        <v>43374</v>
      </c>
      <c r="H3054" s="80"/>
      <c r="I3054" s="80"/>
      <c r="J3054" s="129" t="s">
        <v>4892</v>
      </c>
    </row>
    <row r="3055" spans="1:10" hidden="1">
      <c r="A3055" s="183" t="s">
        <v>3316</v>
      </c>
      <c r="B3055" s="183" t="s">
        <v>420</v>
      </c>
      <c r="C3055" s="183" t="s">
        <v>74</v>
      </c>
      <c r="D3055" s="183">
        <v>16</v>
      </c>
      <c r="E3055" s="104"/>
      <c r="F3055" s="104"/>
      <c r="G3055" s="89">
        <v>43191</v>
      </c>
      <c r="H3055" s="80"/>
      <c r="I3055" s="80"/>
      <c r="J3055" s="129" t="s">
        <v>4892</v>
      </c>
    </row>
    <row r="3056" spans="1:10" hidden="1">
      <c r="A3056" s="183" t="s">
        <v>3317</v>
      </c>
      <c r="B3056" s="183" t="s">
        <v>420</v>
      </c>
      <c r="C3056" s="183" t="s">
        <v>74</v>
      </c>
      <c r="D3056" s="183">
        <v>16</v>
      </c>
      <c r="E3056" s="104"/>
      <c r="F3056" s="104"/>
      <c r="G3056" s="89">
        <v>43221</v>
      </c>
      <c r="H3056" s="80"/>
      <c r="I3056" s="80"/>
      <c r="J3056" s="129" t="s">
        <v>4892</v>
      </c>
    </row>
    <row r="3057" spans="1:10" hidden="1">
      <c r="A3057" s="183" t="s">
        <v>3318</v>
      </c>
      <c r="B3057" s="183" t="s">
        <v>420</v>
      </c>
      <c r="C3057" s="183" t="s">
        <v>74</v>
      </c>
      <c r="D3057" s="183">
        <v>16</v>
      </c>
      <c r="E3057" s="104"/>
      <c r="F3057" s="104"/>
      <c r="G3057" s="89">
        <v>43374</v>
      </c>
      <c r="H3057" s="80"/>
      <c r="I3057" s="80"/>
      <c r="J3057" s="129" t="s">
        <v>4892</v>
      </c>
    </row>
    <row r="3058" spans="1:10" hidden="1">
      <c r="A3058" s="183" t="s">
        <v>3319</v>
      </c>
      <c r="B3058" s="183" t="s">
        <v>420</v>
      </c>
      <c r="C3058" s="183" t="s">
        <v>74</v>
      </c>
      <c r="D3058" s="183">
        <v>16</v>
      </c>
      <c r="E3058" s="104"/>
      <c r="F3058" s="104"/>
      <c r="G3058" s="89">
        <v>43313</v>
      </c>
      <c r="H3058" s="80"/>
      <c r="I3058" s="80"/>
      <c r="J3058" s="129" t="s">
        <v>4892</v>
      </c>
    </row>
    <row r="3059" spans="1:10" hidden="1">
      <c r="A3059" s="183" t="s">
        <v>3320</v>
      </c>
      <c r="B3059" s="183" t="s">
        <v>420</v>
      </c>
      <c r="C3059" s="183" t="s">
        <v>74</v>
      </c>
      <c r="D3059" s="183">
        <v>16</v>
      </c>
      <c r="E3059" s="104"/>
      <c r="F3059" s="104"/>
      <c r="G3059" s="89">
        <v>43344</v>
      </c>
      <c r="H3059" s="80"/>
      <c r="I3059" s="80"/>
      <c r="J3059" s="129" t="s">
        <v>4892</v>
      </c>
    </row>
    <row r="3060" spans="1:10" hidden="1">
      <c r="A3060" s="183" t="s">
        <v>3321</v>
      </c>
      <c r="B3060" s="183" t="s">
        <v>420</v>
      </c>
      <c r="C3060" s="183" t="s">
        <v>74</v>
      </c>
      <c r="D3060" s="183">
        <v>16</v>
      </c>
      <c r="E3060" s="104"/>
      <c r="F3060" s="104"/>
      <c r="G3060" s="89">
        <v>43344</v>
      </c>
      <c r="H3060" s="80"/>
      <c r="I3060" s="80"/>
      <c r="J3060" s="129" t="s">
        <v>4892</v>
      </c>
    </row>
    <row r="3061" spans="1:10" hidden="1">
      <c r="A3061" s="183" t="s">
        <v>3322</v>
      </c>
      <c r="B3061" s="183" t="s">
        <v>420</v>
      </c>
      <c r="C3061" s="183" t="s">
        <v>74</v>
      </c>
      <c r="D3061" s="183">
        <v>16</v>
      </c>
      <c r="E3061" s="104"/>
      <c r="F3061" s="104"/>
      <c r="G3061" s="89">
        <v>43160</v>
      </c>
      <c r="H3061" s="80"/>
      <c r="I3061" s="80"/>
      <c r="J3061" s="129" t="s">
        <v>4892</v>
      </c>
    </row>
    <row r="3062" spans="1:10" hidden="1">
      <c r="A3062" s="183" t="s">
        <v>3323</v>
      </c>
      <c r="B3062" s="183" t="s">
        <v>420</v>
      </c>
      <c r="C3062" s="183" t="s">
        <v>74</v>
      </c>
      <c r="D3062" s="183">
        <v>16</v>
      </c>
      <c r="E3062" s="104"/>
      <c r="F3062" s="104"/>
      <c r="G3062" s="89">
        <v>43191</v>
      </c>
      <c r="H3062" s="80"/>
      <c r="I3062" s="80"/>
      <c r="J3062" s="129" t="s">
        <v>4892</v>
      </c>
    </row>
    <row r="3063" spans="1:10" hidden="1">
      <c r="A3063" s="183" t="s">
        <v>3324</v>
      </c>
      <c r="B3063" s="183" t="s">
        <v>420</v>
      </c>
      <c r="C3063" s="183" t="s">
        <v>74</v>
      </c>
      <c r="D3063" s="183">
        <v>16</v>
      </c>
      <c r="E3063" s="104"/>
      <c r="F3063" s="104"/>
      <c r="G3063" s="89">
        <v>43313</v>
      </c>
      <c r="H3063" s="80"/>
      <c r="I3063" s="80"/>
      <c r="J3063" s="129" t="s">
        <v>4892</v>
      </c>
    </row>
    <row r="3064" spans="1:10" hidden="1">
      <c r="A3064" s="183" t="s">
        <v>298</v>
      </c>
      <c r="B3064" s="183" t="s">
        <v>420</v>
      </c>
      <c r="C3064" s="183" t="s">
        <v>74</v>
      </c>
      <c r="D3064" s="183">
        <v>16</v>
      </c>
      <c r="E3064" s="104"/>
      <c r="F3064" s="104" t="s">
        <v>4894</v>
      </c>
      <c r="G3064" s="89">
        <v>43040</v>
      </c>
      <c r="H3064" s="80">
        <v>43073</v>
      </c>
      <c r="I3064" s="80">
        <v>43074</v>
      </c>
      <c r="J3064" s="129" t="s">
        <v>4892</v>
      </c>
    </row>
    <row r="3065" spans="1:10" hidden="1">
      <c r="A3065" s="183" t="s">
        <v>299</v>
      </c>
      <c r="B3065" s="183" t="s">
        <v>420</v>
      </c>
      <c r="C3065" s="183" t="s">
        <v>74</v>
      </c>
      <c r="D3065" s="183">
        <v>16</v>
      </c>
      <c r="E3065" s="104"/>
      <c r="F3065" s="104" t="s">
        <v>4838</v>
      </c>
      <c r="G3065" s="89">
        <v>43040</v>
      </c>
      <c r="H3065" s="80">
        <v>43073</v>
      </c>
      <c r="I3065" s="80">
        <v>43074</v>
      </c>
      <c r="J3065" s="129" t="s">
        <v>4892</v>
      </c>
    </row>
    <row r="3066" spans="1:10" hidden="1">
      <c r="A3066" s="183" t="s">
        <v>3325</v>
      </c>
      <c r="B3066" s="183" t="s">
        <v>420</v>
      </c>
      <c r="C3066" s="183" t="s">
        <v>74</v>
      </c>
      <c r="D3066" s="183">
        <v>16</v>
      </c>
      <c r="E3066" s="104"/>
      <c r="F3066" s="104"/>
      <c r="G3066" s="89">
        <v>43160</v>
      </c>
      <c r="H3066" s="80"/>
      <c r="I3066" s="80"/>
      <c r="J3066" s="129" t="s">
        <v>4892</v>
      </c>
    </row>
    <row r="3067" spans="1:10" hidden="1">
      <c r="A3067" s="183" t="s">
        <v>3326</v>
      </c>
      <c r="B3067" s="183" t="s">
        <v>420</v>
      </c>
      <c r="C3067" s="183" t="s">
        <v>74</v>
      </c>
      <c r="D3067" s="183">
        <v>16</v>
      </c>
      <c r="E3067" s="104"/>
      <c r="F3067" s="104"/>
      <c r="G3067" s="89">
        <v>43282</v>
      </c>
      <c r="H3067" s="80"/>
      <c r="I3067" s="80"/>
      <c r="J3067" s="129" t="s">
        <v>4892</v>
      </c>
    </row>
    <row r="3068" spans="1:10" hidden="1">
      <c r="A3068" s="183" t="s">
        <v>300</v>
      </c>
      <c r="B3068" s="183" t="s">
        <v>420</v>
      </c>
      <c r="C3068" s="183" t="s">
        <v>74</v>
      </c>
      <c r="D3068" s="183">
        <v>16</v>
      </c>
      <c r="E3068" s="104"/>
      <c r="F3068" s="104" t="s">
        <v>4894</v>
      </c>
      <c r="G3068" s="89">
        <v>43040</v>
      </c>
      <c r="H3068" s="80">
        <v>43053</v>
      </c>
      <c r="I3068" s="80">
        <v>43061</v>
      </c>
      <c r="J3068" s="129" t="s">
        <v>4892</v>
      </c>
    </row>
    <row r="3069" spans="1:10" hidden="1">
      <c r="A3069" s="183" t="s">
        <v>3327</v>
      </c>
      <c r="B3069" s="183" t="s">
        <v>420</v>
      </c>
      <c r="C3069" s="183" t="s">
        <v>74</v>
      </c>
      <c r="D3069" s="183">
        <v>16</v>
      </c>
      <c r="E3069" s="104"/>
      <c r="F3069" s="104"/>
      <c r="G3069" s="89">
        <v>43160</v>
      </c>
      <c r="H3069" s="80"/>
      <c r="I3069" s="80"/>
      <c r="J3069" s="129" t="s">
        <v>4892</v>
      </c>
    </row>
    <row r="3070" spans="1:10" hidden="1">
      <c r="A3070" s="183" t="s">
        <v>3328</v>
      </c>
      <c r="B3070" s="183" t="s">
        <v>420</v>
      </c>
      <c r="C3070" s="183" t="s">
        <v>74</v>
      </c>
      <c r="D3070" s="183">
        <v>16</v>
      </c>
      <c r="E3070" s="104" t="s">
        <v>74</v>
      </c>
      <c r="F3070" s="104" t="s">
        <v>4851</v>
      </c>
      <c r="G3070" s="89">
        <v>43070</v>
      </c>
      <c r="H3070" s="80">
        <v>43095</v>
      </c>
      <c r="I3070" s="80">
        <v>43105</v>
      </c>
      <c r="J3070" s="129" t="s">
        <v>4892</v>
      </c>
    </row>
    <row r="3071" spans="1:10" hidden="1">
      <c r="A3071" s="183" t="s">
        <v>3329</v>
      </c>
      <c r="B3071" s="183" t="s">
        <v>420</v>
      </c>
      <c r="C3071" s="183" t="s">
        <v>74</v>
      </c>
      <c r="D3071" s="183">
        <v>16</v>
      </c>
      <c r="E3071" s="104"/>
      <c r="F3071" s="104"/>
      <c r="G3071" s="89">
        <v>43344</v>
      </c>
      <c r="H3071" s="80"/>
      <c r="I3071" s="80"/>
      <c r="J3071" s="129" t="s">
        <v>4892</v>
      </c>
    </row>
    <row r="3072" spans="1:10" hidden="1">
      <c r="A3072" s="183" t="s">
        <v>3330</v>
      </c>
      <c r="B3072" s="183" t="s">
        <v>420</v>
      </c>
      <c r="C3072" s="183" t="s">
        <v>74</v>
      </c>
      <c r="D3072" s="183">
        <v>16</v>
      </c>
      <c r="E3072" s="104"/>
      <c r="F3072" s="104"/>
      <c r="G3072" s="89">
        <v>43344</v>
      </c>
      <c r="H3072" s="80"/>
      <c r="I3072" s="80"/>
      <c r="J3072" s="129" t="s">
        <v>4892</v>
      </c>
    </row>
    <row r="3073" spans="1:10" hidden="1">
      <c r="A3073" s="183" t="s">
        <v>3331</v>
      </c>
      <c r="B3073" s="183" t="s">
        <v>420</v>
      </c>
      <c r="C3073" s="183" t="s">
        <v>74</v>
      </c>
      <c r="D3073" s="183">
        <v>16</v>
      </c>
      <c r="E3073" s="104"/>
      <c r="F3073" s="104"/>
      <c r="G3073" s="89">
        <v>43282</v>
      </c>
      <c r="H3073" s="80"/>
      <c r="I3073" s="80"/>
      <c r="J3073" s="129" t="s">
        <v>4892</v>
      </c>
    </row>
    <row r="3074" spans="1:10" hidden="1">
      <c r="A3074" s="183" t="s">
        <v>301</v>
      </c>
      <c r="B3074" s="183" t="s">
        <v>420</v>
      </c>
      <c r="C3074" s="183" t="s">
        <v>74</v>
      </c>
      <c r="D3074" s="183">
        <v>16</v>
      </c>
      <c r="E3074" s="104"/>
      <c r="F3074" s="104" t="s">
        <v>4894</v>
      </c>
      <c r="G3074" s="89">
        <v>43040</v>
      </c>
      <c r="H3074" s="80">
        <v>43049</v>
      </c>
      <c r="I3074" s="80">
        <v>43061</v>
      </c>
      <c r="J3074" s="129" t="s">
        <v>4892</v>
      </c>
    </row>
    <row r="3075" spans="1:10" hidden="1">
      <c r="A3075" s="183" t="s">
        <v>3332</v>
      </c>
      <c r="B3075" s="183" t="s">
        <v>420</v>
      </c>
      <c r="C3075" s="183" t="s">
        <v>74</v>
      </c>
      <c r="D3075" s="183">
        <v>16</v>
      </c>
      <c r="E3075" s="104"/>
      <c r="F3075" s="104"/>
      <c r="G3075" s="89">
        <v>43374</v>
      </c>
      <c r="H3075" s="80"/>
      <c r="I3075" s="80"/>
      <c r="J3075" s="129" t="s">
        <v>4892</v>
      </c>
    </row>
    <row r="3076" spans="1:10" hidden="1">
      <c r="A3076" s="183" t="s">
        <v>3333</v>
      </c>
      <c r="B3076" s="183" t="s">
        <v>420</v>
      </c>
      <c r="C3076" s="183" t="s">
        <v>74</v>
      </c>
      <c r="D3076" s="183">
        <v>16</v>
      </c>
      <c r="E3076" s="104"/>
      <c r="F3076" s="104"/>
      <c r="G3076" s="89">
        <v>43221</v>
      </c>
      <c r="H3076" s="80"/>
      <c r="I3076" s="80"/>
      <c r="J3076" s="129" t="s">
        <v>4892</v>
      </c>
    </row>
    <row r="3077" spans="1:10" hidden="1">
      <c r="A3077" s="183" t="s">
        <v>3334</v>
      </c>
      <c r="B3077" s="183" t="s">
        <v>420</v>
      </c>
      <c r="C3077" s="183" t="s">
        <v>74</v>
      </c>
      <c r="D3077" s="183">
        <v>16</v>
      </c>
      <c r="E3077" s="104"/>
      <c r="F3077" s="104"/>
      <c r="G3077" s="89">
        <v>43191</v>
      </c>
      <c r="H3077" s="80"/>
      <c r="I3077" s="80"/>
      <c r="J3077" s="129" t="s">
        <v>4892</v>
      </c>
    </row>
    <row r="3078" spans="1:10" hidden="1">
      <c r="A3078" s="183" t="s">
        <v>3335</v>
      </c>
      <c r="B3078" s="183" t="s">
        <v>420</v>
      </c>
      <c r="C3078" s="183" t="s">
        <v>74</v>
      </c>
      <c r="D3078" s="183">
        <v>16</v>
      </c>
      <c r="E3078" s="104" t="s">
        <v>74</v>
      </c>
      <c r="F3078" s="129" t="s">
        <v>4894</v>
      </c>
      <c r="G3078" s="89">
        <v>43070</v>
      </c>
      <c r="H3078" s="80">
        <v>43090</v>
      </c>
      <c r="I3078" s="80">
        <v>43105</v>
      </c>
      <c r="J3078" s="129" t="s">
        <v>4892</v>
      </c>
    </row>
    <row r="3079" spans="1:10" hidden="1">
      <c r="A3079" s="183" t="s">
        <v>3336</v>
      </c>
      <c r="B3079" s="183" t="s">
        <v>420</v>
      </c>
      <c r="C3079" s="183" t="s">
        <v>74</v>
      </c>
      <c r="D3079" s="183">
        <v>16</v>
      </c>
      <c r="E3079" s="104"/>
      <c r="F3079" s="129"/>
      <c r="G3079" s="89">
        <v>43221</v>
      </c>
      <c r="H3079" s="80"/>
      <c r="I3079" s="80"/>
      <c r="J3079" s="129" t="s">
        <v>4892</v>
      </c>
    </row>
    <row r="3080" spans="1:10" hidden="1">
      <c r="A3080" s="183" t="s">
        <v>3337</v>
      </c>
      <c r="B3080" s="183" t="s">
        <v>420</v>
      </c>
      <c r="C3080" s="183" t="s">
        <v>74</v>
      </c>
      <c r="D3080" s="183">
        <v>16</v>
      </c>
      <c r="E3080" s="104"/>
      <c r="F3080" s="104"/>
      <c r="G3080" s="89">
        <v>43252</v>
      </c>
      <c r="H3080" s="80"/>
      <c r="I3080" s="80"/>
      <c r="J3080" s="129" t="s">
        <v>4892</v>
      </c>
    </row>
    <row r="3081" spans="1:10" hidden="1">
      <c r="A3081" s="183" t="s">
        <v>302</v>
      </c>
      <c r="B3081" s="183" t="s">
        <v>420</v>
      </c>
      <c r="C3081" s="183" t="s">
        <v>74</v>
      </c>
      <c r="D3081" s="183">
        <v>16</v>
      </c>
      <c r="E3081" s="104"/>
      <c r="F3081" s="104" t="s">
        <v>4840</v>
      </c>
      <c r="G3081" s="89">
        <v>43040</v>
      </c>
      <c r="H3081" s="80">
        <v>43067</v>
      </c>
      <c r="I3081" s="80">
        <v>43074</v>
      </c>
      <c r="J3081" s="129" t="s">
        <v>4892</v>
      </c>
    </row>
    <row r="3082" spans="1:10" hidden="1">
      <c r="A3082" s="183" t="s">
        <v>303</v>
      </c>
      <c r="B3082" s="183" t="s">
        <v>420</v>
      </c>
      <c r="C3082" s="183" t="s">
        <v>74</v>
      </c>
      <c r="D3082" s="183">
        <v>16</v>
      </c>
      <c r="E3082" s="104"/>
      <c r="F3082" s="129" t="s">
        <v>4894</v>
      </c>
      <c r="G3082" s="89">
        <v>43040</v>
      </c>
      <c r="H3082" s="80">
        <v>43060</v>
      </c>
      <c r="I3082" s="80">
        <v>43061</v>
      </c>
      <c r="J3082" s="129" t="s">
        <v>4892</v>
      </c>
    </row>
    <row r="3083" spans="1:10" hidden="1">
      <c r="A3083" s="183" t="s">
        <v>3338</v>
      </c>
      <c r="B3083" s="183" t="s">
        <v>420</v>
      </c>
      <c r="C3083" s="183" t="s">
        <v>74</v>
      </c>
      <c r="D3083" s="183">
        <v>16</v>
      </c>
      <c r="E3083" s="104"/>
      <c r="F3083" s="104"/>
      <c r="G3083" s="89">
        <v>43313</v>
      </c>
      <c r="H3083" s="80"/>
      <c r="I3083" s="80"/>
      <c r="J3083" s="129" t="s">
        <v>4892</v>
      </c>
    </row>
    <row r="3084" spans="1:10" hidden="1">
      <c r="A3084" s="183" t="s">
        <v>3339</v>
      </c>
      <c r="B3084" s="183" t="s">
        <v>420</v>
      </c>
      <c r="C3084" s="183" t="s">
        <v>74</v>
      </c>
      <c r="D3084" s="183">
        <v>16</v>
      </c>
      <c r="E3084" s="129"/>
      <c r="F3084" s="183"/>
      <c r="G3084" s="89">
        <v>43132</v>
      </c>
      <c r="H3084" s="80"/>
      <c r="I3084" s="80"/>
      <c r="J3084" s="129" t="s">
        <v>4892</v>
      </c>
    </row>
    <row r="3085" spans="1:10" hidden="1">
      <c r="A3085" s="183" t="s">
        <v>3340</v>
      </c>
      <c r="B3085" s="183" t="s">
        <v>420</v>
      </c>
      <c r="C3085" s="183" t="s">
        <v>74</v>
      </c>
      <c r="D3085" s="183">
        <v>16</v>
      </c>
      <c r="E3085" s="104"/>
      <c r="F3085" s="104"/>
      <c r="G3085" s="89">
        <v>43313</v>
      </c>
      <c r="H3085" s="80"/>
      <c r="I3085" s="80"/>
      <c r="J3085" s="129" t="s">
        <v>4892</v>
      </c>
    </row>
    <row r="3086" spans="1:10" hidden="1">
      <c r="A3086" s="183" t="s">
        <v>3341</v>
      </c>
      <c r="B3086" s="183" t="s">
        <v>420</v>
      </c>
      <c r="C3086" s="183" t="s">
        <v>74</v>
      </c>
      <c r="D3086" s="183">
        <v>16</v>
      </c>
      <c r="E3086" s="104"/>
      <c r="F3086" s="104"/>
      <c r="G3086" s="89">
        <v>43313</v>
      </c>
      <c r="H3086" s="80"/>
      <c r="I3086" s="80"/>
      <c r="J3086" s="129" t="s">
        <v>4892</v>
      </c>
    </row>
    <row r="3087" spans="1:10" hidden="1">
      <c r="A3087" s="183" t="s">
        <v>3342</v>
      </c>
      <c r="B3087" s="183" t="s">
        <v>420</v>
      </c>
      <c r="C3087" s="183" t="s">
        <v>74</v>
      </c>
      <c r="D3087" s="183">
        <v>16</v>
      </c>
      <c r="E3087" s="104"/>
      <c r="F3087" s="104"/>
      <c r="G3087" s="89">
        <v>43344</v>
      </c>
      <c r="H3087" s="80"/>
      <c r="I3087" s="80"/>
      <c r="J3087" s="129" t="s">
        <v>4892</v>
      </c>
    </row>
    <row r="3088" spans="1:10" hidden="1">
      <c r="A3088" s="183" t="s">
        <v>3343</v>
      </c>
      <c r="B3088" s="183" t="s">
        <v>420</v>
      </c>
      <c r="C3088" s="183" t="s">
        <v>74</v>
      </c>
      <c r="D3088" s="183">
        <v>16</v>
      </c>
      <c r="E3088" s="104"/>
      <c r="F3088" s="129"/>
      <c r="G3088" s="89">
        <v>43374</v>
      </c>
      <c r="H3088" s="80"/>
      <c r="I3088" s="80"/>
      <c r="J3088" s="129" t="s">
        <v>4892</v>
      </c>
    </row>
    <row r="3089" spans="1:10" hidden="1">
      <c r="A3089" s="183" t="s">
        <v>3344</v>
      </c>
      <c r="B3089" s="183" t="s">
        <v>420</v>
      </c>
      <c r="C3089" s="183" t="s">
        <v>74</v>
      </c>
      <c r="D3089" s="183">
        <v>16</v>
      </c>
      <c r="E3089" s="104"/>
      <c r="F3089" s="104"/>
      <c r="G3089" s="89">
        <v>43282</v>
      </c>
      <c r="H3089" s="80"/>
      <c r="I3089" s="80"/>
      <c r="J3089" s="129" t="s">
        <v>4892</v>
      </c>
    </row>
    <row r="3090" spans="1:10" hidden="1">
      <c r="A3090" s="183" t="s">
        <v>3345</v>
      </c>
      <c r="B3090" s="183" t="s">
        <v>420</v>
      </c>
      <c r="C3090" s="183" t="s">
        <v>74</v>
      </c>
      <c r="D3090" s="183">
        <v>16</v>
      </c>
      <c r="E3090" s="104"/>
      <c r="F3090" s="104"/>
      <c r="G3090" s="89">
        <v>43101</v>
      </c>
      <c r="H3090" s="80"/>
      <c r="I3090" s="80"/>
      <c r="J3090" s="129" t="s">
        <v>4892</v>
      </c>
    </row>
    <row r="3091" spans="1:10" hidden="1">
      <c r="A3091" s="183" t="s">
        <v>3346</v>
      </c>
      <c r="B3091" s="183" t="s">
        <v>420</v>
      </c>
      <c r="C3091" s="183" t="s">
        <v>74</v>
      </c>
      <c r="D3091" s="183">
        <v>16</v>
      </c>
      <c r="E3091" s="104"/>
      <c r="F3091" s="104"/>
      <c r="G3091" s="89">
        <v>43160</v>
      </c>
      <c r="H3091" s="80"/>
      <c r="I3091" s="80"/>
      <c r="J3091" s="129" t="s">
        <v>4892</v>
      </c>
    </row>
    <row r="3092" spans="1:10" hidden="1">
      <c r="A3092" s="183" t="s">
        <v>3347</v>
      </c>
      <c r="B3092" s="183" t="s">
        <v>420</v>
      </c>
      <c r="C3092" s="183" t="s">
        <v>74</v>
      </c>
      <c r="D3092" s="183">
        <v>16</v>
      </c>
      <c r="E3092" s="129"/>
      <c r="F3092" s="183"/>
      <c r="G3092" s="89">
        <v>43344</v>
      </c>
      <c r="H3092" s="80"/>
      <c r="I3092" s="80"/>
      <c r="J3092" s="129" t="s">
        <v>4892</v>
      </c>
    </row>
    <row r="3093" spans="1:10" hidden="1">
      <c r="A3093" s="183" t="s">
        <v>3348</v>
      </c>
      <c r="B3093" s="183" t="s">
        <v>4509</v>
      </c>
      <c r="C3093" s="183" t="s">
        <v>74</v>
      </c>
      <c r="D3093" s="183">
        <v>16</v>
      </c>
      <c r="E3093" s="104"/>
      <c r="F3093" s="104"/>
      <c r="G3093" s="89">
        <v>43132</v>
      </c>
      <c r="H3093" s="80"/>
      <c r="I3093" s="80"/>
      <c r="J3093" s="129" t="s">
        <v>4892</v>
      </c>
    </row>
    <row r="3094" spans="1:10" hidden="1">
      <c r="A3094" s="183" t="s">
        <v>3349</v>
      </c>
      <c r="B3094" s="183" t="s">
        <v>4510</v>
      </c>
      <c r="C3094" s="183" t="s">
        <v>74</v>
      </c>
      <c r="D3094" s="183">
        <v>16</v>
      </c>
      <c r="E3094" s="104"/>
      <c r="F3094" s="104"/>
      <c r="G3094" s="89">
        <v>43344</v>
      </c>
      <c r="H3094" s="80"/>
      <c r="I3094" s="80"/>
      <c r="J3094" s="129" t="s">
        <v>4892</v>
      </c>
    </row>
    <row r="3095" spans="1:10" hidden="1">
      <c r="A3095" s="183" t="s">
        <v>3350</v>
      </c>
      <c r="B3095" s="183" t="s">
        <v>4510</v>
      </c>
      <c r="C3095" s="183" t="s">
        <v>74</v>
      </c>
      <c r="D3095" s="183">
        <v>16</v>
      </c>
      <c r="E3095" s="104"/>
      <c r="F3095" s="129"/>
      <c r="G3095" s="89">
        <v>43374</v>
      </c>
      <c r="H3095" s="80"/>
      <c r="I3095" s="80"/>
      <c r="J3095" s="129" t="s">
        <v>4892</v>
      </c>
    </row>
    <row r="3096" spans="1:10" hidden="1">
      <c r="A3096" s="183" t="s">
        <v>3351</v>
      </c>
      <c r="B3096" s="183" t="s">
        <v>4511</v>
      </c>
      <c r="C3096" s="183" t="s">
        <v>74</v>
      </c>
      <c r="D3096" s="183">
        <v>16</v>
      </c>
      <c r="E3096" s="104"/>
      <c r="F3096" s="129"/>
      <c r="G3096" s="89">
        <v>43313</v>
      </c>
      <c r="H3096" s="80"/>
      <c r="I3096" s="80"/>
      <c r="J3096" s="129" t="s">
        <v>4892</v>
      </c>
    </row>
    <row r="3097" spans="1:10" hidden="1">
      <c r="A3097" s="183" t="s">
        <v>3352</v>
      </c>
      <c r="B3097" s="183" t="s">
        <v>421</v>
      </c>
      <c r="C3097" s="183" t="s">
        <v>74</v>
      </c>
      <c r="D3097" s="183">
        <v>16</v>
      </c>
      <c r="E3097" s="104"/>
      <c r="F3097" s="104"/>
      <c r="G3097" s="89">
        <v>43344</v>
      </c>
      <c r="H3097" s="80"/>
      <c r="I3097" s="80"/>
      <c r="J3097" s="129" t="s">
        <v>4892</v>
      </c>
    </row>
    <row r="3098" spans="1:10" hidden="1">
      <c r="A3098" s="183" t="s">
        <v>304</v>
      </c>
      <c r="B3098" s="183" t="s">
        <v>421</v>
      </c>
      <c r="C3098" s="183" t="s">
        <v>74</v>
      </c>
      <c r="D3098" s="183">
        <v>16</v>
      </c>
      <c r="E3098" s="104"/>
      <c r="F3098" s="104" t="s">
        <v>4894</v>
      </c>
      <c r="G3098" s="89">
        <v>43040</v>
      </c>
      <c r="H3098" s="80">
        <v>43073</v>
      </c>
      <c r="I3098" s="80">
        <v>43073</v>
      </c>
      <c r="J3098" s="129" t="s">
        <v>4892</v>
      </c>
    </row>
    <row r="3099" spans="1:10" hidden="1">
      <c r="A3099" s="183" t="s">
        <v>3353</v>
      </c>
      <c r="B3099" s="183" t="s">
        <v>421</v>
      </c>
      <c r="C3099" s="183" t="s">
        <v>74</v>
      </c>
      <c r="D3099" s="183">
        <v>16</v>
      </c>
      <c r="E3099" s="104"/>
      <c r="F3099" s="104"/>
      <c r="G3099" s="89">
        <v>43344</v>
      </c>
      <c r="H3099" s="80"/>
      <c r="I3099" s="80"/>
      <c r="J3099" s="129" t="s">
        <v>4892</v>
      </c>
    </row>
    <row r="3100" spans="1:10" hidden="1">
      <c r="A3100" s="183" t="s">
        <v>3354</v>
      </c>
      <c r="B3100" s="183" t="s">
        <v>421</v>
      </c>
      <c r="C3100" s="183" t="s">
        <v>74</v>
      </c>
      <c r="D3100" s="183">
        <v>16</v>
      </c>
      <c r="E3100" s="104"/>
      <c r="F3100" s="104"/>
      <c r="G3100" s="89">
        <v>43313</v>
      </c>
      <c r="H3100" s="80"/>
      <c r="I3100" s="80"/>
      <c r="J3100" s="129" t="s">
        <v>4892</v>
      </c>
    </row>
    <row r="3101" spans="1:10" hidden="1">
      <c r="A3101" s="183" t="s">
        <v>3355</v>
      </c>
      <c r="B3101" s="183" t="s">
        <v>421</v>
      </c>
      <c r="C3101" s="183" t="s">
        <v>74</v>
      </c>
      <c r="D3101" s="183">
        <v>16</v>
      </c>
      <c r="E3101" s="104"/>
      <c r="F3101" s="104"/>
      <c r="G3101" s="89">
        <v>43374</v>
      </c>
      <c r="H3101" s="80"/>
      <c r="I3101" s="80"/>
      <c r="J3101" s="129" t="s">
        <v>4892</v>
      </c>
    </row>
    <row r="3102" spans="1:10" hidden="1">
      <c r="A3102" s="183" t="s">
        <v>3356</v>
      </c>
      <c r="B3102" s="183" t="s">
        <v>421</v>
      </c>
      <c r="C3102" s="183" t="s">
        <v>74</v>
      </c>
      <c r="D3102" s="183">
        <v>16</v>
      </c>
      <c r="E3102" s="104"/>
      <c r="F3102" s="104"/>
      <c r="G3102" s="89">
        <v>43191</v>
      </c>
      <c r="H3102" s="80"/>
      <c r="I3102" s="80"/>
      <c r="J3102" s="129" t="s">
        <v>4892</v>
      </c>
    </row>
    <row r="3103" spans="1:10" hidden="1">
      <c r="A3103" s="183" t="s">
        <v>3357</v>
      </c>
      <c r="B3103" s="183" t="s">
        <v>421</v>
      </c>
      <c r="C3103" s="183" t="s">
        <v>74</v>
      </c>
      <c r="D3103" s="183">
        <v>16</v>
      </c>
      <c r="E3103" s="104"/>
      <c r="F3103" s="104"/>
      <c r="G3103" s="89">
        <v>43374</v>
      </c>
      <c r="H3103" s="80"/>
      <c r="I3103" s="80"/>
      <c r="J3103" s="129" t="s">
        <v>4892</v>
      </c>
    </row>
    <row r="3104" spans="1:10" hidden="1">
      <c r="A3104" s="183" t="s">
        <v>3358</v>
      </c>
      <c r="B3104" s="183" t="s">
        <v>421</v>
      </c>
      <c r="C3104" s="183" t="s">
        <v>74</v>
      </c>
      <c r="D3104" s="183">
        <v>16</v>
      </c>
      <c r="E3104" s="104"/>
      <c r="F3104" s="104"/>
      <c r="G3104" s="89">
        <v>43252</v>
      </c>
      <c r="H3104" s="80"/>
      <c r="I3104" s="80"/>
      <c r="J3104" s="129" t="s">
        <v>4892</v>
      </c>
    </row>
    <row r="3105" spans="1:10" hidden="1">
      <c r="A3105" s="183" t="s">
        <v>3359</v>
      </c>
      <c r="B3105" s="183" t="s">
        <v>421</v>
      </c>
      <c r="C3105" s="183" t="s">
        <v>74</v>
      </c>
      <c r="D3105" s="183">
        <v>16</v>
      </c>
      <c r="E3105" s="104"/>
      <c r="F3105" s="104"/>
      <c r="G3105" s="89">
        <v>43191</v>
      </c>
      <c r="H3105" s="80"/>
      <c r="I3105" s="80"/>
      <c r="J3105" s="129" t="s">
        <v>4892</v>
      </c>
    </row>
    <row r="3106" spans="1:10" hidden="1">
      <c r="A3106" s="183" t="s">
        <v>3360</v>
      </c>
      <c r="B3106" s="183" t="s">
        <v>421</v>
      </c>
      <c r="C3106" s="183" t="s">
        <v>74</v>
      </c>
      <c r="D3106" s="183">
        <v>16</v>
      </c>
      <c r="E3106" s="104"/>
      <c r="F3106" s="104"/>
      <c r="G3106" s="89">
        <v>43191</v>
      </c>
      <c r="H3106" s="80"/>
      <c r="I3106" s="80"/>
      <c r="J3106" s="129" t="s">
        <v>4892</v>
      </c>
    </row>
    <row r="3107" spans="1:10" hidden="1">
      <c r="A3107" s="183" t="s">
        <v>3361</v>
      </c>
      <c r="B3107" s="183" t="s">
        <v>421</v>
      </c>
      <c r="C3107" s="183" t="s">
        <v>74</v>
      </c>
      <c r="D3107" s="183">
        <v>16</v>
      </c>
      <c r="E3107" s="104"/>
      <c r="F3107" s="104"/>
      <c r="G3107" s="89">
        <v>43313</v>
      </c>
      <c r="H3107" s="80"/>
      <c r="I3107" s="80"/>
      <c r="J3107" s="129" t="s">
        <v>4892</v>
      </c>
    </row>
    <row r="3108" spans="1:10" hidden="1">
      <c r="A3108" s="183" t="s">
        <v>3362</v>
      </c>
      <c r="B3108" s="183" t="s">
        <v>421</v>
      </c>
      <c r="C3108" s="183" t="s">
        <v>74</v>
      </c>
      <c r="D3108" s="183">
        <v>16</v>
      </c>
      <c r="E3108" s="104"/>
      <c r="F3108" s="104"/>
      <c r="G3108" s="89">
        <v>43313</v>
      </c>
      <c r="H3108" s="80"/>
      <c r="I3108" s="80"/>
      <c r="J3108" s="129" t="s">
        <v>4892</v>
      </c>
    </row>
    <row r="3109" spans="1:10" hidden="1">
      <c r="A3109" s="183" t="s">
        <v>3363</v>
      </c>
      <c r="B3109" s="183" t="s">
        <v>421</v>
      </c>
      <c r="C3109" s="183" t="s">
        <v>74</v>
      </c>
      <c r="D3109" s="183">
        <v>16</v>
      </c>
      <c r="E3109" s="104"/>
      <c r="F3109" s="104"/>
      <c r="G3109" s="89">
        <v>43374</v>
      </c>
      <c r="H3109" s="80"/>
      <c r="I3109" s="80"/>
      <c r="J3109" s="129" t="s">
        <v>4892</v>
      </c>
    </row>
    <row r="3110" spans="1:10" hidden="1">
      <c r="A3110" s="183" t="s">
        <v>3364</v>
      </c>
      <c r="B3110" s="183" t="s">
        <v>4512</v>
      </c>
      <c r="C3110" s="183" t="s">
        <v>74</v>
      </c>
      <c r="D3110" s="183">
        <v>16</v>
      </c>
      <c r="E3110" s="104"/>
      <c r="F3110" s="104"/>
      <c r="G3110" s="89">
        <v>43221</v>
      </c>
      <c r="H3110" s="80"/>
      <c r="I3110" s="80"/>
      <c r="J3110" s="129" t="s">
        <v>4892</v>
      </c>
    </row>
    <row r="3111" spans="1:10" hidden="1">
      <c r="A3111" s="183" t="s">
        <v>3365</v>
      </c>
      <c r="B3111" s="183" t="s">
        <v>4513</v>
      </c>
      <c r="C3111" s="183" t="s">
        <v>74</v>
      </c>
      <c r="D3111" s="183">
        <v>16</v>
      </c>
      <c r="E3111" s="104"/>
      <c r="F3111" s="104"/>
      <c r="G3111" s="89">
        <v>43191</v>
      </c>
      <c r="H3111" s="80"/>
      <c r="I3111" s="80"/>
      <c r="J3111" s="129" t="s">
        <v>4892</v>
      </c>
    </row>
    <row r="3112" spans="1:10" hidden="1">
      <c r="A3112" s="183" t="s">
        <v>305</v>
      </c>
      <c r="B3112" s="183" t="s">
        <v>422</v>
      </c>
      <c r="C3112" s="183" t="s">
        <v>74</v>
      </c>
      <c r="D3112" s="183">
        <v>16</v>
      </c>
      <c r="E3112" s="104"/>
      <c r="F3112" s="129" t="s">
        <v>4894</v>
      </c>
      <c r="G3112" s="89">
        <v>43040</v>
      </c>
      <c r="H3112" s="80">
        <v>43061</v>
      </c>
      <c r="I3112" s="80">
        <v>43074</v>
      </c>
      <c r="J3112" s="129" t="s">
        <v>4892</v>
      </c>
    </row>
    <row r="3113" spans="1:10" hidden="1">
      <c r="A3113" s="183" t="s">
        <v>3366</v>
      </c>
      <c r="B3113" s="183" t="s">
        <v>4514</v>
      </c>
      <c r="C3113" s="183" t="s">
        <v>74</v>
      </c>
      <c r="D3113" s="183">
        <v>16</v>
      </c>
      <c r="E3113" s="104"/>
      <c r="F3113" s="104"/>
      <c r="G3113" s="89">
        <v>43344</v>
      </c>
      <c r="H3113" s="80"/>
      <c r="I3113" s="80"/>
      <c r="J3113" s="129" t="s">
        <v>4892</v>
      </c>
    </row>
    <row r="3114" spans="1:10" hidden="1">
      <c r="A3114" s="183" t="s">
        <v>3367</v>
      </c>
      <c r="B3114" s="183" t="s">
        <v>4514</v>
      </c>
      <c r="C3114" s="183" t="s">
        <v>74</v>
      </c>
      <c r="D3114" s="183">
        <v>16</v>
      </c>
      <c r="E3114" s="104"/>
      <c r="F3114" s="104"/>
      <c r="G3114" s="89">
        <v>43313</v>
      </c>
      <c r="H3114" s="80"/>
      <c r="I3114" s="80"/>
      <c r="J3114" s="129" t="s">
        <v>4892</v>
      </c>
    </row>
    <row r="3115" spans="1:10" hidden="1">
      <c r="A3115" s="183" t="s">
        <v>3368</v>
      </c>
      <c r="B3115" s="183" t="s">
        <v>4515</v>
      </c>
      <c r="C3115" s="183" t="s">
        <v>74</v>
      </c>
      <c r="D3115" s="183">
        <v>16</v>
      </c>
      <c r="E3115" s="104"/>
      <c r="F3115" s="104"/>
      <c r="G3115" s="89">
        <v>43282</v>
      </c>
      <c r="H3115" s="80"/>
      <c r="I3115" s="80"/>
      <c r="J3115" s="129" t="s">
        <v>4892</v>
      </c>
    </row>
    <row r="3116" spans="1:10" hidden="1">
      <c r="A3116" s="183" t="s">
        <v>3369</v>
      </c>
      <c r="B3116" s="183" t="s">
        <v>4515</v>
      </c>
      <c r="C3116" s="183" t="s">
        <v>74</v>
      </c>
      <c r="D3116" s="183">
        <v>16</v>
      </c>
      <c r="E3116" s="104"/>
      <c r="F3116" s="104"/>
      <c r="G3116" s="89">
        <v>43344</v>
      </c>
      <c r="H3116" s="80"/>
      <c r="I3116" s="80"/>
      <c r="J3116" s="129" t="s">
        <v>4892</v>
      </c>
    </row>
    <row r="3117" spans="1:10" hidden="1">
      <c r="A3117" s="183" t="s">
        <v>3370</v>
      </c>
      <c r="B3117" s="183" t="s">
        <v>4516</v>
      </c>
      <c r="C3117" s="183" t="s">
        <v>74</v>
      </c>
      <c r="D3117" s="183">
        <v>16</v>
      </c>
      <c r="E3117" s="104"/>
      <c r="F3117" s="104"/>
      <c r="G3117" s="89">
        <v>43252</v>
      </c>
      <c r="H3117" s="80"/>
      <c r="I3117" s="80"/>
      <c r="J3117" s="129" t="s">
        <v>4892</v>
      </c>
    </row>
    <row r="3118" spans="1:10" hidden="1">
      <c r="A3118" s="183" t="s">
        <v>3371</v>
      </c>
      <c r="B3118" s="183" t="s">
        <v>4517</v>
      </c>
      <c r="C3118" s="183" t="s">
        <v>74</v>
      </c>
      <c r="D3118" s="183">
        <v>16</v>
      </c>
      <c r="E3118" s="104" t="s">
        <v>74</v>
      </c>
      <c r="F3118" s="104" t="s">
        <v>4894</v>
      </c>
      <c r="G3118" s="89">
        <v>43070</v>
      </c>
      <c r="H3118" s="80">
        <v>43087</v>
      </c>
      <c r="I3118" s="80">
        <v>43105</v>
      </c>
      <c r="J3118" s="129" t="s">
        <v>4892</v>
      </c>
    </row>
    <row r="3119" spans="1:10" hidden="1">
      <c r="A3119" s="183" t="s">
        <v>3372</v>
      </c>
      <c r="B3119" s="183" t="s">
        <v>4518</v>
      </c>
      <c r="C3119" s="183" t="s">
        <v>74</v>
      </c>
      <c r="D3119" s="183">
        <v>16</v>
      </c>
      <c r="E3119" s="104"/>
      <c r="F3119" s="104"/>
      <c r="G3119" s="89">
        <v>43313</v>
      </c>
      <c r="H3119" s="80"/>
      <c r="I3119" s="80"/>
      <c r="J3119" s="129" t="s">
        <v>4892</v>
      </c>
    </row>
    <row r="3120" spans="1:10" hidden="1">
      <c r="A3120" s="183" t="s">
        <v>306</v>
      </c>
      <c r="B3120" s="183" t="s">
        <v>423</v>
      </c>
      <c r="C3120" s="183" t="s">
        <v>74</v>
      </c>
      <c r="D3120" s="183">
        <v>16</v>
      </c>
      <c r="E3120" s="104"/>
      <c r="F3120" s="104" t="s">
        <v>4841</v>
      </c>
      <c r="G3120" s="89">
        <v>43040</v>
      </c>
      <c r="H3120" s="80">
        <v>43069</v>
      </c>
      <c r="I3120" s="80">
        <v>43074</v>
      </c>
      <c r="J3120" s="129" t="s">
        <v>4892</v>
      </c>
    </row>
    <row r="3121" spans="1:10" hidden="1">
      <c r="A3121" s="183" t="s">
        <v>3373</v>
      </c>
      <c r="B3121" s="183" t="s">
        <v>423</v>
      </c>
      <c r="C3121" s="183" t="s">
        <v>74</v>
      </c>
      <c r="D3121" s="183">
        <v>16</v>
      </c>
      <c r="E3121" s="104"/>
      <c r="F3121" s="104"/>
      <c r="G3121" s="89">
        <v>43132</v>
      </c>
      <c r="H3121" s="80"/>
      <c r="I3121" s="80"/>
      <c r="J3121" s="129" t="s">
        <v>4892</v>
      </c>
    </row>
    <row r="3122" spans="1:10" hidden="1">
      <c r="A3122" s="183" t="s">
        <v>3374</v>
      </c>
      <c r="B3122" s="183" t="s">
        <v>4519</v>
      </c>
      <c r="C3122" s="183" t="s">
        <v>74</v>
      </c>
      <c r="D3122" s="183">
        <v>16</v>
      </c>
      <c r="E3122" s="104" t="s">
        <v>74</v>
      </c>
      <c r="F3122" s="104" t="s">
        <v>4840</v>
      </c>
      <c r="G3122" s="89">
        <v>43070</v>
      </c>
      <c r="H3122" s="80" t="s">
        <v>4933</v>
      </c>
      <c r="I3122" s="80" t="s">
        <v>4933</v>
      </c>
      <c r="J3122" s="129" t="s">
        <v>4892</v>
      </c>
    </row>
    <row r="3123" spans="1:10" hidden="1">
      <c r="A3123" s="183" t="s">
        <v>3375</v>
      </c>
      <c r="B3123" s="183" t="s">
        <v>4519</v>
      </c>
      <c r="C3123" s="183" t="s">
        <v>74</v>
      </c>
      <c r="D3123" s="183">
        <v>16</v>
      </c>
      <c r="E3123" s="104" t="s">
        <v>74</v>
      </c>
      <c r="F3123" s="104" t="s">
        <v>4841</v>
      </c>
      <c r="G3123" s="89">
        <v>43070</v>
      </c>
      <c r="H3123" s="80">
        <v>43087</v>
      </c>
      <c r="I3123" s="80">
        <v>43105</v>
      </c>
      <c r="J3123" s="129" t="s">
        <v>4892</v>
      </c>
    </row>
    <row r="3124" spans="1:10" hidden="1">
      <c r="A3124" s="183" t="s">
        <v>3376</v>
      </c>
      <c r="B3124" s="183" t="s">
        <v>4519</v>
      </c>
      <c r="C3124" s="183" t="s">
        <v>74</v>
      </c>
      <c r="D3124" s="183">
        <v>16</v>
      </c>
      <c r="E3124" s="104" t="s">
        <v>74</v>
      </c>
      <c r="F3124" s="104" t="s">
        <v>4894</v>
      </c>
      <c r="G3124" s="89">
        <v>43070</v>
      </c>
      <c r="H3124" s="80">
        <v>43095</v>
      </c>
      <c r="I3124" s="80">
        <v>43105</v>
      </c>
      <c r="J3124" s="129" t="s">
        <v>4892</v>
      </c>
    </row>
    <row r="3125" spans="1:10" hidden="1">
      <c r="A3125" s="183" t="s">
        <v>3377</v>
      </c>
      <c r="B3125" s="183" t="s">
        <v>4519</v>
      </c>
      <c r="C3125" s="183" t="s">
        <v>74</v>
      </c>
      <c r="D3125" s="183">
        <v>16</v>
      </c>
      <c r="E3125" s="104"/>
      <c r="F3125" s="104"/>
      <c r="G3125" s="89">
        <v>43132</v>
      </c>
      <c r="H3125" s="80"/>
      <c r="I3125" s="80"/>
      <c r="J3125" s="129" t="s">
        <v>4892</v>
      </c>
    </row>
    <row r="3126" spans="1:10" hidden="1">
      <c r="A3126" s="183" t="s">
        <v>3378</v>
      </c>
      <c r="B3126" s="183" t="s">
        <v>4519</v>
      </c>
      <c r="C3126" s="183" t="s">
        <v>74</v>
      </c>
      <c r="D3126" s="183">
        <v>16</v>
      </c>
      <c r="E3126" s="104"/>
      <c r="F3126" s="129"/>
      <c r="G3126" s="89">
        <v>43344</v>
      </c>
      <c r="H3126" s="80"/>
      <c r="I3126" s="80"/>
      <c r="J3126" s="129" t="s">
        <v>4892</v>
      </c>
    </row>
    <row r="3127" spans="1:10" hidden="1">
      <c r="A3127" s="183" t="s">
        <v>3379</v>
      </c>
      <c r="B3127" s="183" t="s">
        <v>4520</v>
      </c>
      <c r="C3127" s="183" t="s">
        <v>74</v>
      </c>
      <c r="D3127" s="183">
        <v>16</v>
      </c>
      <c r="E3127" s="104"/>
      <c r="F3127" s="104"/>
      <c r="G3127" s="89">
        <v>43160</v>
      </c>
      <c r="H3127" s="80"/>
      <c r="I3127" s="80"/>
      <c r="J3127" s="129" t="s">
        <v>4892</v>
      </c>
    </row>
    <row r="3128" spans="1:10" hidden="1">
      <c r="A3128" s="183" t="s">
        <v>3380</v>
      </c>
      <c r="B3128" s="183" t="s">
        <v>4521</v>
      </c>
      <c r="C3128" s="183" t="s">
        <v>74</v>
      </c>
      <c r="D3128" s="183">
        <v>16</v>
      </c>
      <c r="E3128" s="104"/>
      <c r="F3128" s="104"/>
      <c r="G3128" s="89">
        <v>43160</v>
      </c>
      <c r="H3128" s="80"/>
      <c r="I3128" s="80"/>
      <c r="J3128" s="129" t="s">
        <v>4892</v>
      </c>
    </row>
    <row r="3129" spans="1:10" hidden="1">
      <c r="A3129" s="183" t="s">
        <v>3381</v>
      </c>
      <c r="B3129" s="183" t="s">
        <v>4522</v>
      </c>
      <c r="C3129" s="183" t="s">
        <v>74</v>
      </c>
      <c r="D3129" s="183">
        <v>16</v>
      </c>
      <c r="E3129" s="104"/>
      <c r="F3129" s="104"/>
      <c r="G3129" s="89">
        <v>43252</v>
      </c>
      <c r="H3129" s="80"/>
      <c r="I3129" s="80"/>
      <c r="J3129" s="129" t="s">
        <v>4892</v>
      </c>
    </row>
    <row r="3130" spans="1:10" hidden="1">
      <c r="A3130" s="183" t="s">
        <v>3382</v>
      </c>
      <c r="B3130" s="183" t="s">
        <v>4523</v>
      </c>
      <c r="C3130" s="183" t="s">
        <v>74</v>
      </c>
      <c r="D3130" s="183">
        <v>16</v>
      </c>
      <c r="E3130" s="104"/>
      <c r="F3130" s="104"/>
      <c r="G3130" s="89">
        <v>43132</v>
      </c>
      <c r="H3130" s="80"/>
      <c r="I3130" s="80"/>
      <c r="J3130" s="129" t="s">
        <v>4892</v>
      </c>
    </row>
    <row r="3131" spans="1:10" hidden="1">
      <c r="A3131" s="183" t="s">
        <v>3383</v>
      </c>
      <c r="B3131" s="183" t="s">
        <v>4524</v>
      </c>
      <c r="C3131" s="183" t="s">
        <v>74</v>
      </c>
      <c r="D3131" s="183">
        <v>16</v>
      </c>
      <c r="E3131" s="104"/>
      <c r="F3131" s="104"/>
      <c r="G3131" s="89">
        <v>43191</v>
      </c>
      <c r="H3131" s="80"/>
      <c r="I3131" s="80"/>
      <c r="J3131" s="129" t="s">
        <v>4892</v>
      </c>
    </row>
    <row r="3132" spans="1:10" hidden="1">
      <c r="A3132" s="183" t="s">
        <v>3384</v>
      </c>
      <c r="B3132" s="183" t="s">
        <v>4524</v>
      </c>
      <c r="C3132" s="183" t="s">
        <v>74</v>
      </c>
      <c r="D3132" s="183">
        <v>16</v>
      </c>
      <c r="E3132" s="129"/>
      <c r="F3132" s="183"/>
      <c r="G3132" s="89">
        <v>43191</v>
      </c>
      <c r="H3132" s="80"/>
      <c r="I3132" s="80"/>
      <c r="J3132" s="129" t="s">
        <v>4892</v>
      </c>
    </row>
    <row r="3133" spans="1:10" hidden="1">
      <c r="A3133" s="183" t="s">
        <v>3385</v>
      </c>
      <c r="B3133" s="183" t="s">
        <v>4524</v>
      </c>
      <c r="C3133" s="183" t="s">
        <v>74</v>
      </c>
      <c r="D3133" s="183">
        <v>16</v>
      </c>
      <c r="E3133" s="104"/>
      <c r="F3133" s="104"/>
      <c r="G3133" s="89">
        <v>43132</v>
      </c>
      <c r="H3133" s="80"/>
      <c r="I3133" s="80"/>
      <c r="J3133" s="129" t="s">
        <v>4892</v>
      </c>
    </row>
    <row r="3134" spans="1:10" hidden="1">
      <c r="A3134" s="183" t="s">
        <v>3386</v>
      </c>
      <c r="B3134" s="183" t="s">
        <v>4525</v>
      </c>
      <c r="C3134" s="183" t="s">
        <v>74</v>
      </c>
      <c r="D3134" s="183">
        <v>16</v>
      </c>
      <c r="E3134" s="104"/>
      <c r="F3134" s="129"/>
      <c r="G3134" s="89">
        <v>43374</v>
      </c>
      <c r="H3134" s="80"/>
      <c r="I3134" s="80"/>
      <c r="J3134" s="129" t="s">
        <v>4892</v>
      </c>
    </row>
    <row r="3135" spans="1:10" hidden="1">
      <c r="A3135" s="183" t="s">
        <v>307</v>
      </c>
      <c r="B3135" s="183" t="s">
        <v>424</v>
      </c>
      <c r="C3135" s="183" t="s">
        <v>74</v>
      </c>
      <c r="D3135" s="183">
        <v>16</v>
      </c>
      <c r="E3135" s="104"/>
      <c r="F3135" s="104" t="s">
        <v>4894</v>
      </c>
      <c r="G3135" s="89">
        <v>43040</v>
      </c>
      <c r="H3135" s="80" t="s">
        <v>4934</v>
      </c>
      <c r="I3135" s="80" t="s">
        <v>4934</v>
      </c>
      <c r="J3135" s="129" t="s">
        <v>4892</v>
      </c>
    </row>
    <row r="3136" spans="1:10" hidden="1">
      <c r="A3136" s="183" t="s">
        <v>3387</v>
      </c>
      <c r="B3136" s="183" t="s">
        <v>4469</v>
      </c>
      <c r="C3136" s="183" t="s">
        <v>74</v>
      </c>
      <c r="D3136" s="183">
        <v>16</v>
      </c>
      <c r="E3136" s="129"/>
      <c r="F3136" s="183"/>
      <c r="G3136" s="89">
        <v>43374</v>
      </c>
      <c r="H3136" s="80"/>
      <c r="I3136" s="80"/>
      <c r="J3136" s="129" t="s">
        <v>4892</v>
      </c>
    </row>
    <row r="3137" spans="1:10" hidden="1">
      <c r="A3137" s="183" t="s">
        <v>3388</v>
      </c>
      <c r="B3137" s="183" t="s">
        <v>416</v>
      </c>
      <c r="C3137" s="183" t="s">
        <v>74</v>
      </c>
      <c r="D3137" s="183">
        <v>16</v>
      </c>
      <c r="E3137" s="129"/>
      <c r="F3137" s="183"/>
      <c r="G3137" s="89">
        <v>43374</v>
      </c>
      <c r="H3137" s="80"/>
      <c r="I3137" s="80"/>
      <c r="J3137" s="129" t="s">
        <v>4892</v>
      </c>
    </row>
    <row r="3138" spans="1:10" hidden="1">
      <c r="A3138" s="183" t="s">
        <v>308</v>
      </c>
      <c r="B3138" s="183" t="s">
        <v>420</v>
      </c>
      <c r="C3138" s="183" t="s">
        <v>74</v>
      </c>
      <c r="D3138" s="183">
        <v>16</v>
      </c>
      <c r="E3138" s="129"/>
      <c r="F3138" s="183" t="s">
        <v>4837</v>
      </c>
      <c r="G3138" s="89">
        <v>43040</v>
      </c>
      <c r="H3138" s="80" t="s">
        <v>4934</v>
      </c>
      <c r="I3138" s="80" t="s">
        <v>4934</v>
      </c>
      <c r="J3138" s="129" t="s">
        <v>4892</v>
      </c>
    </row>
    <row r="3139" spans="1:10" hidden="1">
      <c r="A3139" s="183" t="s">
        <v>3389</v>
      </c>
      <c r="B3139" s="183" t="s">
        <v>4513</v>
      </c>
      <c r="C3139" s="183" t="s">
        <v>74</v>
      </c>
      <c r="D3139" s="183">
        <v>16</v>
      </c>
      <c r="E3139" s="104"/>
      <c r="F3139" s="104"/>
      <c r="G3139" s="89">
        <v>43374</v>
      </c>
      <c r="H3139" s="80"/>
      <c r="I3139" s="80"/>
      <c r="J3139" s="129" t="s">
        <v>4892</v>
      </c>
    </row>
    <row r="3140" spans="1:10" hidden="1">
      <c r="A3140" s="183" t="s">
        <v>3390</v>
      </c>
      <c r="B3140" s="183" t="s">
        <v>4523</v>
      </c>
      <c r="C3140" s="183" t="s">
        <v>74</v>
      </c>
      <c r="D3140" s="183">
        <v>16</v>
      </c>
      <c r="E3140" s="104"/>
      <c r="F3140" s="104"/>
      <c r="G3140" s="89">
        <v>43374</v>
      </c>
      <c r="H3140" s="80"/>
      <c r="I3140" s="80"/>
      <c r="J3140" s="129" t="s">
        <v>4892</v>
      </c>
    </row>
    <row r="3141" spans="1:10" hidden="1">
      <c r="A3141" s="183" t="s">
        <v>3391</v>
      </c>
      <c r="B3141" s="183" t="s">
        <v>4526</v>
      </c>
      <c r="C3141" s="183" t="s">
        <v>73</v>
      </c>
      <c r="D3141" s="183">
        <v>17</v>
      </c>
      <c r="E3141" s="104"/>
      <c r="F3141" s="104"/>
      <c r="G3141" s="89">
        <v>43132</v>
      </c>
      <c r="H3141" s="80"/>
      <c r="I3141" s="80"/>
      <c r="J3141" s="129" t="s">
        <v>4896</v>
      </c>
    </row>
    <row r="3142" spans="1:10" hidden="1">
      <c r="A3142" s="183" t="s">
        <v>3392</v>
      </c>
      <c r="B3142" s="183" t="s">
        <v>4527</v>
      </c>
      <c r="C3142" s="183" t="s">
        <v>73</v>
      </c>
      <c r="D3142" s="183">
        <v>17</v>
      </c>
      <c r="E3142" s="104"/>
      <c r="F3142" s="104"/>
      <c r="G3142" s="89">
        <v>43221</v>
      </c>
      <c r="H3142" s="80"/>
      <c r="I3142" s="80"/>
      <c r="J3142" s="129" t="s">
        <v>4896</v>
      </c>
    </row>
    <row r="3143" spans="1:10" hidden="1">
      <c r="A3143" s="183" t="s">
        <v>3393</v>
      </c>
      <c r="B3143" s="183" t="s">
        <v>4528</v>
      </c>
      <c r="C3143" s="183" t="s">
        <v>73</v>
      </c>
      <c r="D3143" s="183">
        <v>17</v>
      </c>
      <c r="E3143" s="104"/>
      <c r="F3143" s="104"/>
      <c r="G3143" s="89">
        <v>43132</v>
      </c>
      <c r="H3143" s="80"/>
      <c r="I3143" s="80"/>
      <c r="J3143" s="129" t="s">
        <v>4896</v>
      </c>
    </row>
    <row r="3144" spans="1:10" hidden="1">
      <c r="A3144" s="183" t="s">
        <v>3394</v>
      </c>
      <c r="B3144" s="183" t="s">
        <v>4529</v>
      </c>
      <c r="C3144" s="183" t="s">
        <v>73</v>
      </c>
      <c r="D3144" s="183">
        <v>17</v>
      </c>
      <c r="E3144" s="104"/>
      <c r="F3144" s="104"/>
      <c r="G3144" s="89">
        <v>43160</v>
      </c>
      <c r="H3144" s="80"/>
      <c r="I3144" s="80"/>
      <c r="J3144" s="129" t="s">
        <v>4896</v>
      </c>
    </row>
    <row r="3145" spans="1:10" hidden="1">
      <c r="A3145" s="183" t="s">
        <v>3395</v>
      </c>
      <c r="B3145" s="183" t="s">
        <v>4530</v>
      </c>
      <c r="C3145" s="183" t="s">
        <v>73</v>
      </c>
      <c r="D3145" s="183">
        <v>17</v>
      </c>
      <c r="E3145" s="104"/>
      <c r="F3145" s="104"/>
      <c r="G3145" s="89">
        <v>43221</v>
      </c>
      <c r="H3145" s="80"/>
      <c r="I3145" s="80"/>
      <c r="J3145" s="129" t="s">
        <v>4896</v>
      </c>
    </row>
    <row r="3146" spans="1:10" hidden="1">
      <c r="A3146" s="183" t="s">
        <v>3396</v>
      </c>
      <c r="B3146" s="183" t="s">
        <v>4531</v>
      </c>
      <c r="C3146" s="183" t="s">
        <v>73</v>
      </c>
      <c r="D3146" s="183">
        <v>17</v>
      </c>
      <c r="E3146" s="104"/>
      <c r="F3146" s="104"/>
      <c r="G3146" s="89">
        <v>43282</v>
      </c>
      <c r="H3146" s="80"/>
      <c r="I3146" s="80"/>
      <c r="J3146" s="129" t="s">
        <v>4896</v>
      </c>
    </row>
    <row r="3147" spans="1:10" hidden="1">
      <c r="A3147" s="183" t="s">
        <v>3397</v>
      </c>
      <c r="B3147" s="183" t="s">
        <v>4532</v>
      </c>
      <c r="C3147" s="183" t="s">
        <v>73</v>
      </c>
      <c r="D3147" s="183">
        <v>17</v>
      </c>
      <c r="E3147" s="104"/>
      <c r="F3147" s="104"/>
      <c r="G3147" s="89">
        <v>43374</v>
      </c>
      <c r="H3147" s="80"/>
      <c r="I3147" s="80"/>
      <c r="J3147" s="129" t="s">
        <v>4896</v>
      </c>
    </row>
    <row r="3148" spans="1:10" hidden="1">
      <c r="A3148" s="183" t="s">
        <v>3398</v>
      </c>
      <c r="B3148" s="183" t="s">
        <v>4533</v>
      </c>
      <c r="C3148" s="183" t="s">
        <v>73</v>
      </c>
      <c r="D3148" s="183">
        <v>17</v>
      </c>
      <c r="E3148" s="104"/>
      <c r="F3148" s="104"/>
      <c r="G3148" s="89">
        <v>43101</v>
      </c>
      <c r="H3148" s="80"/>
      <c r="I3148" s="80"/>
      <c r="J3148" s="129" t="s">
        <v>4896</v>
      </c>
    </row>
    <row r="3149" spans="1:10" hidden="1">
      <c r="A3149" s="183" t="s">
        <v>3399</v>
      </c>
      <c r="B3149" s="183" t="s">
        <v>4533</v>
      </c>
      <c r="C3149" s="183" t="s">
        <v>73</v>
      </c>
      <c r="D3149" s="183">
        <v>17</v>
      </c>
      <c r="E3149" s="104"/>
      <c r="F3149" s="129"/>
      <c r="G3149" s="89">
        <v>43221</v>
      </c>
      <c r="H3149" s="80"/>
      <c r="I3149" s="80"/>
      <c r="J3149" s="129" t="s">
        <v>4896</v>
      </c>
    </row>
    <row r="3150" spans="1:10" hidden="1">
      <c r="A3150" s="183" t="s">
        <v>3400</v>
      </c>
      <c r="B3150" s="183" t="s">
        <v>4533</v>
      </c>
      <c r="C3150" s="183" t="s">
        <v>73</v>
      </c>
      <c r="D3150" s="183">
        <v>17</v>
      </c>
      <c r="E3150" s="104"/>
      <c r="F3150" s="104"/>
      <c r="G3150" s="89">
        <v>43282</v>
      </c>
      <c r="H3150" s="80"/>
      <c r="I3150" s="80"/>
      <c r="J3150" s="129" t="s">
        <v>4896</v>
      </c>
    </row>
    <row r="3151" spans="1:10" hidden="1">
      <c r="A3151" s="183" t="s">
        <v>3401</v>
      </c>
      <c r="B3151" s="183" t="s">
        <v>4533</v>
      </c>
      <c r="C3151" s="183" t="s">
        <v>73</v>
      </c>
      <c r="D3151" s="183">
        <v>17</v>
      </c>
      <c r="E3151" s="104"/>
      <c r="F3151" s="104"/>
      <c r="G3151" s="89">
        <v>43221</v>
      </c>
      <c r="H3151" s="80"/>
      <c r="I3151" s="80"/>
      <c r="J3151" s="129" t="s">
        <v>4896</v>
      </c>
    </row>
    <row r="3152" spans="1:10" hidden="1">
      <c r="A3152" s="183" t="s">
        <v>3402</v>
      </c>
      <c r="B3152" s="183" t="s">
        <v>4533</v>
      </c>
      <c r="C3152" s="183" t="s">
        <v>73</v>
      </c>
      <c r="D3152" s="183">
        <v>17</v>
      </c>
      <c r="E3152" s="104"/>
      <c r="F3152" s="129"/>
      <c r="G3152" s="89">
        <v>43252</v>
      </c>
      <c r="H3152" s="80"/>
      <c r="I3152" s="80"/>
      <c r="J3152" s="129" t="s">
        <v>4896</v>
      </c>
    </row>
    <row r="3153" spans="1:10" hidden="1">
      <c r="A3153" s="183" t="s">
        <v>3403</v>
      </c>
      <c r="B3153" s="183" t="s">
        <v>4534</v>
      </c>
      <c r="C3153" s="183" t="s">
        <v>73</v>
      </c>
      <c r="D3153" s="183">
        <v>17</v>
      </c>
      <c r="E3153" s="104"/>
      <c r="F3153" s="104"/>
      <c r="G3153" s="89">
        <v>43221</v>
      </c>
      <c r="H3153" s="80"/>
      <c r="I3153" s="80"/>
      <c r="J3153" s="129" t="s">
        <v>4896</v>
      </c>
    </row>
    <row r="3154" spans="1:10" hidden="1">
      <c r="A3154" s="183" t="s">
        <v>309</v>
      </c>
      <c r="B3154" s="183" t="s">
        <v>425</v>
      </c>
      <c r="C3154" s="183" t="s">
        <v>73</v>
      </c>
      <c r="D3154" s="183">
        <v>17</v>
      </c>
      <c r="E3154" s="104"/>
      <c r="F3154" s="104" t="s">
        <v>4908</v>
      </c>
      <c r="G3154" s="89">
        <v>43040</v>
      </c>
      <c r="H3154" s="80">
        <v>43063</v>
      </c>
      <c r="I3154" s="80">
        <v>43074</v>
      </c>
      <c r="J3154" s="129" t="s">
        <v>4896</v>
      </c>
    </row>
    <row r="3155" spans="1:10" hidden="1">
      <c r="A3155" s="183" t="s">
        <v>3404</v>
      </c>
      <c r="B3155" s="183" t="s">
        <v>425</v>
      </c>
      <c r="C3155" s="183" t="s">
        <v>73</v>
      </c>
      <c r="D3155" s="183">
        <v>17</v>
      </c>
      <c r="E3155" s="104"/>
      <c r="F3155" s="104"/>
      <c r="G3155" s="89">
        <v>43313</v>
      </c>
      <c r="H3155" s="80"/>
      <c r="I3155" s="80"/>
      <c r="J3155" s="104" t="s">
        <v>4896</v>
      </c>
    </row>
    <row r="3156" spans="1:10" hidden="1">
      <c r="A3156" s="183" t="s">
        <v>310</v>
      </c>
      <c r="B3156" s="183" t="s">
        <v>425</v>
      </c>
      <c r="C3156" s="183" t="s">
        <v>73</v>
      </c>
      <c r="D3156" s="183">
        <v>17</v>
      </c>
      <c r="E3156" s="104"/>
      <c r="F3156" s="104" t="s">
        <v>4908</v>
      </c>
      <c r="G3156" s="89">
        <v>43040</v>
      </c>
      <c r="H3156" s="80">
        <v>43069</v>
      </c>
      <c r="I3156" s="80">
        <v>43074</v>
      </c>
      <c r="J3156" s="129" t="s">
        <v>4896</v>
      </c>
    </row>
    <row r="3157" spans="1:10" hidden="1">
      <c r="A3157" s="183" t="s">
        <v>311</v>
      </c>
      <c r="B3157" s="183" t="s">
        <v>425</v>
      </c>
      <c r="C3157" s="183" t="s">
        <v>73</v>
      </c>
      <c r="D3157" s="183">
        <v>17</v>
      </c>
      <c r="E3157" s="104"/>
      <c r="F3157" s="104" t="s">
        <v>4908</v>
      </c>
      <c r="G3157" s="89">
        <v>43040</v>
      </c>
      <c r="H3157" s="80">
        <v>43063</v>
      </c>
      <c r="I3157" s="80">
        <v>43074</v>
      </c>
      <c r="J3157" s="129" t="s">
        <v>4896</v>
      </c>
    </row>
    <row r="3158" spans="1:10" hidden="1">
      <c r="A3158" s="183" t="s">
        <v>3405</v>
      </c>
      <c r="B3158" s="183" t="s">
        <v>425</v>
      </c>
      <c r="C3158" s="183" t="s">
        <v>73</v>
      </c>
      <c r="D3158" s="183">
        <v>17</v>
      </c>
      <c r="E3158" s="104"/>
      <c r="F3158" s="104"/>
      <c r="G3158" s="89">
        <v>43101</v>
      </c>
      <c r="H3158" s="80"/>
      <c r="I3158" s="80"/>
      <c r="J3158" s="129" t="s">
        <v>4896</v>
      </c>
    </row>
    <row r="3159" spans="1:10" hidden="1">
      <c r="A3159" s="183" t="s">
        <v>312</v>
      </c>
      <c r="B3159" s="183" t="s">
        <v>425</v>
      </c>
      <c r="C3159" s="183" t="s">
        <v>73</v>
      </c>
      <c r="D3159" s="183">
        <v>17</v>
      </c>
      <c r="E3159" s="104"/>
      <c r="F3159" s="104" t="s">
        <v>4908</v>
      </c>
      <c r="G3159" s="89">
        <v>43040</v>
      </c>
      <c r="H3159" s="80">
        <v>43067</v>
      </c>
      <c r="I3159" s="80">
        <v>43074</v>
      </c>
      <c r="J3159" s="129" t="s">
        <v>4896</v>
      </c>
    </row>
    <row r="3160" spans="1:10" hidden="1">
      <c r="A3160" s="183" t="s">
        <v>313</v>
      </c>
      <c r="B3160" s="183" t="s">
        <v>425</v>
      </c>
      <c r="C3160" s="183" t="s">
        <v>73</v>
      </c>
      <c r="D3160" s="183">
        <v>17</v>
      </c>
      <c r="E3160" s="104"/>
      <c r="F3160" s="104" t="s">
        <v>4908</v>
      </c>
      <c r="G3160" s="89">
        <v>43040</v>
      </c>
      <c r="H3160" s="80">
        <v>43067</v>
      </c>
      <c r="I3160" s="80">
        <v>43074</v>
      </c>
      <c r="J3160" s="129" t="s">
        <v>4896</v>
      </c>
    </row>
    <row r="3161" spans="1:10" hidden="1">
      <c r="A3161" s="183" t="s">
        <v>3406</v>
      </c>
      <c r="B3161" s="183" t="s">
        <v>425</v>
      </c>
      <c r="C3161" s="183" t="s">
        <v>73</v>
      </c>
      <c r="D3161" s="183">
        <v>17</v>
      </c>
      <c r="E3161" s="104"/>
      <c r="F3161" s="104"/>
      <c r="G3161" s="89">
        <v>43221</v>
      </c>
      <c r="H3161" s="80"/>
      <c r="I3161" s="80"/>
      <c r="J3161" s="129" t="s">
        <v>4896</v>
      </c>
    </row>
    <row r="3162" spans="1:10" hidden="1">
      <c r="A3162" s="183" t="s">
        <v>3407</v>
      </c>
      <c r="B3162" s="183" t="s">
        <v>425</v>
      </c>
      <c r="C3162" s="183" t="s">
        <v>73</v>
      </c>
      <c r="D3162" s="183">
        <v>17</v>
      </c>
      <c r="E3162" s="104"/>
      <c r="F3162" s="104"/>
      <c r="G3162" s="89">
        <v>43101</v>
      </c>
      <c r="H3162" s="80"/>
      <c r="I3162" s="80"/>
      <c r="J3162" s="129" t="s">
        <v>4896</v>
      </c>
    </row>
    <row r="3163" spans="1:10" hidden="1">
      <c r="A3163" s="183" t="s">
        <v>3408</v>
      </c>
      <c r="B3163" s="183" t="s">
        <v>425</v>
      </c>
      <c r="C3163" s="183" t="s">
        <v>73</v>
      </c>
      <c r="D3163" s="183">
        <v>17</v>
      </c>
      <c r="E3163" s="104"/>
      <c r="F3163" s="104"/>
      <c r="G3163" s="89">
        <v>43221</v>
      </c>
      <c r="H3163" s="80"/>
      <c r="I3163" s="80"/>
      <c r="J3163" s="129" t="s">
        <v>4896</v>
      </c>
    </row>
    <row r="3164" spans="1:10" hidden="1">
      <c r="A3164" s="183" t="s">
        <v>3409</v>
      </c>
      <c r="B3164" s="183" t="s">
        <v>425</v>
      </c>
      <c r="C3164" s="183" t="s">
        <v>73</v>
      </c>
      <c r="D3164" s="183">
        <v>17</v>
      </c>
      <c r="E3164" s="104"/>
      <c r="F3164" s="104"/>
      <c r="G3164" s="89">
        <v>43221</v>
      </c>
      <c r="H3164" s="80"/>
      <c r="I3164" s="80"/>
      <c r="J3164" s="129" t="s">
        <v>4896</v>
      </c>
    </row>
    <row r="3165" spans="1:10" hidden="1">
      <c r="A3165" s="183" t="s">
        <v>3410</v>
      </c>
      <c r="B3165" s="183" t="s">
        <v>425</v>
      </c>
      <c r="C3165" s="183" t="s">
        <v>73</v>
      </c>
      <c r="D3165" s="183">
        <v>17</v>
      </c>
      <c r="E3165" s="104"/>
      <c r="F3165" s="104"/>
      <c r="G3165" s="89">
        <v>43374</v>
      </c>
      <c r="H3165" s="80"/>
      <c r="I3165" s="80"/>
      <c r="J3165" s="129" t="s">
        <v>4896</v>
      </c>
    </row>
    <row r="3166" spans="1:10" hidden="1">
      <c r="A3166" s="183" t="s">
        <v>3411</v>
      </c>
      <c r="B3166" s="183" t="s">
        <v>425</v>
      </c>
      <c r="C3166" s="183" t="s">
        <v>73</v>
      </c>
      <c r="D3166" s="183">
        <v>17</v>
      </c>
      <c r="E3166" s="104"/>
      <c r="F3166" s="104"/>
      <c r="G3166" s="89">
        <v>43101</v>
      </c>
      <c r="H3166" s="80"/>
      <c r="I3166" s="80"/>
      <c r="J3166" s="129" t="s">
        <v>4896</v>
      </c>
    </row>
    <row r="3167" spans="1:10" hidden="1">
      <c r="A3167" s="183" t="s">
        <v>3412</v>
      </c>
      <c r="B3167" s="183" t="s">
        <v>425</v>
      </c>
      <c r="C3167" s="183" t="s">
        <v>73</v>
      </c>
      <c r="D3167" s="183">
        <v>17</v>
      </c>
      <c r="E3167" s="104"/>
      <c r="F3167" s="104"/>
      <c r="G3167" s="89">
        <v>43374</v>
      </c>
      <c r="H3167" s="80"/>
      <c r="I3167" s="80"/>
      <c r="J3167" s="129" t="s">
        <v>4896</v>
      </c>
    </row>
    <row r="3168" spans="1:10" hidden="1">
      <c r="A3168" s="183" t="s">
        <v>3413</v>
      </c>
      <c r="B3168" s="183" t="s">
        <v>425</v>
      </c>
      <c r="C3168" s="183" t="s">
        <v>73</v>
      </c>
      <c r="D3168" s="183">
        <v>17</v>
      </c>
      <c r="E3168" s="104"/>
      <c r="F3168" s="129"/>
      <c r="G3168" s="89">
        <v>43374</v>
      </c>
      <c r="H3168" s="80"/>
      <c r="I3168" s="80"/>
      <c r="J3168" s="129" t="s">
        <v>4896</v>
      </c>
    </row>
    <row r="3169" spans="1:10" hidden="1">
      <c r="A3169" s="183" t="s">
        <v>3414</v>
      </c>
      <c r="B3169" s="183" t="s">
        <v>425</v>
      </c>
      <c r="C3169" s="183" t="s">
        <v>73</v>
      </c>
      <c r="D3169" s="183">
        <v>17</v>
      </c>
      <c r="E3169" s="104"/>
      <c r="F3169" s="104"/>
      <c r="G3169" s="89">
        <v>43374</v>
      </c>
      <c r="H3169" s="80"/>
      <c r="I3169" s="80"/>
      <c r="J3169" s="129" t="s">
        <v>4896</v>
      </c>
    </row>
    <row r="3170" spans="1:10" hidden="1">
      <c r="A3170" s="183" t="s">
        <v>3415</v>
      </c>
      <c r="B3170" s="183" t="s">
        <v>425</v>
      </c>
      <c r="C3170" s="183" t="s">
        <v>73</v>
      </c>
      <c r="D3170" s="183">
        <v>17</v>
      </c>
      <c r="E3170" s="104"/>
      <c r="F3170" s="129"/>
      <c r="G3170" s="89">
        <v>43132</v>
      </c>
      <c r="H3170" s="80"/>
      <c r="I3170" s="80"/>
      <c r="J3170" s="129" t="s">
        <v>4896</v>
      </c>
    </row>
    <row r="3171" spans="1:10" hidden="1">
      <c r="A3171" s="183" t="s">
        <v>3416</v>
      </c>
      <c r="B3171" s="183" t="s">
        <v>425</v>
      </c>
      <c r="C3171" s="183" t="s">
        <v>73</v>
      </c>
      <c r="D3171" s="183">
        <v>17</v>
      </c>
      <c r="E3171" s="104"/>
      <c r="F3171" s="129"/>
      <c r="G3171" s="89">
        <v>43374</v>
      </c>
      <c r="H3171" s="80"/>
      <c r="I3171" s="80"/>
      <c r="J3171" s="129" t="s">
        <v>4896</v>
      </c>
    </row>
    <row r="3172" spans="1:10" hidden="1">
      <c r="A3172" s="183" t="s">
        <v>3417</v>
      </c>
      <c r="B3172" s="183" t="s">
        <v>425</v>
      </c>
      <c r="C3172" s="183" t="s">
        <v>73</v>
      </c>
      <c r="D3172" s="183">
        <v>17</v>
      </c>
      <c r="E3172" s="104"/>
      <c r="F3172" s="104"/>
      <c r="G3172" s="89">
        <v>43374</v>
      </c>
      <c r="H3172" s="80"/>
      <c r="I3172" s="80"/>
      <c r="J3172" s="129" t="s">
        <v>4896</v>
      </c>
    </row>
    <row r="3173" spans="1:10" hidden="1">
      <c r="A3173" s="183" t="s">
        <v>3418</v>
      </c>
      <c r="B3173" s="183" t="s">
        <v>425</v>
      </c>
      <c r="C3173" s="183" t="s">
        <v>73</v>
      </c>
      <c r="D3173" s="183">
        <v>17</v>
      </c>
      <c r="E3173" s="104"/>
      <c r="F3173" s="129"/>
      <c r="G3173" s="89">
        <v>43374</v>
      </c>
      <c r="H3173" s="80"/>
      <c r="I3173" s="80"/>
      <c r="J3173" s="129" t="s">
        <v>4896</v>
      </c>
    </row>
    <row r="3174" spans="1:10" hidden="1">
      <c r="A3174" s="183" t="s">
        <v>3419</v>
      </c>
      <c r="B3174" s="183" t="s">
        <v>425</v>
      </c>
      <c r="C3174" s="183" t="s">
        <v>73</v>
      </c>
      <c r="D3174" s="183">
        <v>17</v>
      </c>
      <c r="E3174" s="104"/>
      <c r="F3174" s="129"/>
      <c r="G3174" s="89">
        <v>43374</v>
      </c>
      <c r="H3174" s="80"/>
      <c r="I3174" s="80"/>
      <c r="J3174" s="129" t="s">
        <v>4896</v>
      </c>
    </row>
    <row r="3175" spans="1:10" hidden="1">
      <c r="A3175" s="183" t="s">
        <v>3420</v>
      </c>
      <c r="B3175" s="183" t="s">
        <v>425</v>
      </c>
      <c r="C3175" s="183" t="s">
        <v>73</v>
      </c>
      <c r="D3175" s="183">
        <v>17</v>
      </c>
      <c r="E3175" s="104"/>
      <c r="F3175" s="104"/>
      <c r="G3175" s="89">
        <v>43160</v>
      </c>
      <c r="H3175" s="80"/>
      <c r="I3175" s="80"/>
      <c r="J3175" s="129" t="s">
        <v>4896</v>
      </c>
    </row>
    <row r="3176" spans="1:10" hidden="1">
      <c r="A3176" s="183" t="s">
        <v>3421</v>
      </c>
      <c r="B3176" s="183" t="s">
        <v>4535</v>
      </c>
      <c r="C3176" s="183" t="s">
        <v>73</v>
      </c>
      <c r="D3176" s="183">
        <v>17</v>
      </c>
      <c r="E3176" s="104"/>
      <c r="F3176" s="104"/>
      <c r="G3176" s="89">
        <v>43101</v>
      </c>
      <c r="H3176" s="80"/>
      <c r="I3176" s="80"/>
      <c r="J3176" s="129" t="s">
        <v>4896</v>
      </c>
    </row>
    <row r="3177" spans="1:10" hidden="1">
      <c r="A3177" s="183" t="s">
        <v>314</v>
      </c>
      <c r="B3177" s="183" t="s">
        <v>426</v>
      </c>
      <c r="C3177" s="183" t="s">
        <v>73</v>
      </c>
      <c r="D3177" s="183">
        <v>17</v>
      </c>
      <c r="E3177" s="104"/>
      <c r="F3177" s="104" t="s">
        <v>4908</v>
      </c>
      <c r="G3177" s="89">
        <v>43040</v>
      </c>
      <c r="H3177" s="80">
        <v>43053</v>
      </c>
      <c r="I3177" s="80">
        <v>43074</v>
      </c>
      <c r="J3177" s="129" t="s">
        <v>4896</v>
      </c>
    </row>
    <row r="3178" spans="1:10" hidden="1">
      <c r="A3178" s="183" t="s">
        <v>3422</v>
      </c>
      <c r="B3178" s="183" t="s">
        <v>426</v>
      </c>
      <c r="C3178" s="183" t="s">
        <v>73</v>
      </c>
      <c r="D3178" s="183">
        <v>17</v>
      </c>
      <c r="E3178" s="104" t="s">
        <v>73</v>
      </c>
      <c r="F3178" s="104" t="s">
        <v>4908</v>
      </c>
      <c r="G3178" s="89">
        <v>43070</v>
      </c>
      <c r="H3178" s="80">
        <v>43087</v>
      </c>
      <c r="I3178" s="80">
        <v>43105</v>
      </c>
      <c r="J3178" s="129" t="s">
        <v>4896</v>
      </c>
    </row>
    <row r="3179" spans="1:10" hidden="1">
      <c r="A3179" s="183" t="s">
        <v>3423</v>
      </c>
      <c r="B3179" s="183" t="s">
        <v>4536</v>
      </c>
      <c r="C3179" s="183" t="s">
        <v>73</v>
      </c>
      <c r="D3179" s="183">
        <v>17</v>
      </c>
      <c r="E3179" s="104"/>
      <c r="F3179" s="104"/>
      <c r="G3179" s="89">
        <v>43313</v>
      </c>
      <c r="H3179" s="80"/>
      <c r="I3179" s="80"/>
      <c r="J3179" s="129" t="s">
        <v>4896</v>
      </c>
    </row>
    <row r="3180" spans="1:10" hidden="1">
      <c r="A3180" s="183" t="s">
        <v>3424</v>
      </c>
      <c r="B3180" s="183" t="s">
        <v>4537</v>
      </c>
      <c r="C3180" s="183" t="s">
        <v>73</v>
      </c>
      <c r="D3180" s="183">
        <v>17</v>
      </c>
      <c r="E3180" s="104"/>
      <c r="F3180" s="104"/>
      <c r="G3180" s="89">
        <v>43101</v>
      </c>
      <c r="H3180" s="80"/>
      <c r="I3180" s="80"/>
      <c r="J3180" s="129" t="s">
        <v>4896</v>
      </c>
    </row>
    <row r="3181" spans="1:10" hidden="1">
      <c r="A3181" s="183" t="s">
        <v>3425</v>
      </c>
      <c r="B3181" s="183" t="s">
        <v>4538</v>
      </c>
      <c r="C3181" s="183" t="s">
        <v>73</v>
      </c>
      <c r="D3181" s="183">
        <v>17</v>
      </c>
      <c r="E3181" s="104"/>
      <c r="F3181" s="104"/>
      <c r="G3181" s="89">
        <v>43160</v>
      </c>
      <c r="H3181" s="80"/>
      <c r="I3181" s="80"/>
      <c r="J3181" s="129" t="s">
        <v>4896</v>
      </c>
    </row>
    <row r="3182" spans="1:10" hidden="1">
      <c r="A3182" s="183" t="s">
        <v>3426</v>
      </c>
      <c r="B3182" s="183" t="s">
        <v>4539</v>
      </c>
      <c r="C3182" s="183" t="s">
        <v>73</v>
      </c>
      <c r="D3182" s="183">
        <v>17</v>
      </c>
      <c r="E3182" s="104"/>
      <c r="F3182" s="104"/>
      <c r="G3182" s="89">
        <v>43252</v>
      </c>
      <c r="H3182" s="80"/>
      <c r="I3182" s="80"/>
      <c r="J3182" s="129" t="s">
        <v>4896</v>
      </c>
    </row>
    <row r="3183" spans="1:10" hidden="1">
      <c r="A3183" s="183" t="s">
        <v>3427</v>
      </c>
      <c r="B3183" s="183" t="s">
        <v>4539</v>
      </c>
      <c r="C3183" s="183" t="s">
        <v>73</v>
      </c>
      <c r="D3183" s="183">
        <v>17</v>
      </c>
      <c r="E3183" s="104"/>
      <c r="F3183" s="104"/>
      <c r="G3183" s="89">
        <v>43313</v>
      </c>
      <c r="H3183" s="80"/>
      <c r="I3183" s="80"/>
      <c r="J3183" s="129" t="s">
        <v>4896</v>
      </c>
    </row>
    <row r="3184" spans="1:10" hidden="1">
      <c r="A3184" s="183" t="s">
        <v>3428</v>
      </c>
      <c r="B3184" s="183" t="s">
        <v>4540</v>
      </c>
      <c r="C3184" s="183" t="s">
        <v>73</v>
      </c>
      <c r="D3184" s="183">
        <v>17</v>
      </c>
      <c r="E3184" s="104"/>
      <c r="F3184" s="104"/>
      <c r="G3184" s="89">
        <v>43132</v>
      </c>
      <c r="H3184" s="80"/>
      <c r="I3184" s="80"/>
      <c r="J3184" s="129" t="s">
        <v>4896</v>
      </c>
    </row>
    <row r="3185" spans="1:10" hidden="1">
      <c r="A3185" s="183" t="s">
        <v>3429</v>
      </c>
      <c r="B3185" s="183" t="s">
        <v>4541</v>
      </c>
      <c r="C3185" s="183" t="s">
        <v>73</v>
      </c>
      <c r="D3185" s="183">
        <v>17</v>
      </c>
      <c r="E3185" s="104"/>
      <c r="F3185" s="104"/>
      <c r="G3185" s="89">
        <v>43313</v>
      </c>
      <c r="H3185" s="80"/>
      <c r="I3185" s="80"/>
      <c r="J3185" s="129" t="s">
        <v>4896</v>
      </c>
    </row>
    <row r="3186" spans="1:10" hidden="1">
      <c r="A3186" s="183" t="s">
        <v>3430</v>
      </c>
      <c r="B3186" s="183" t="s">
        <v>4541</v>
      </c>
      <c r="C3186" s="183" t="s">
        <v>73</v>
      </c>
      <c r="D3186" s="183">
        <v>17</v>
      </c>
      <c r="E3186" s="104"/>
      <c r="F3186" s="104"/>
      <c r="G3186" s="89">
        <v>43101</v>
      </c>
      <c r="H3186" s="80"/>
      <c r="I3186" s="80"/>
      <c r="J3186" s="129" t="s">
        <v>4896</v>
      </c>
    </row>
    <row r="3187" spans="1:10" hidden="1">
      <c r="A3187" s="183" t="s">
        <v>3431</v>
      </c>
      <c r="B3187" s="183" t="s">
        <v>4542</v>
      </c>
      <c r="C3187" s="183" t="s">
        <v>73</v>
      </c>
      <c r="D3187" s="183">
        <v>17</v>
      </c>
      <c r="E3187" s="104" t="s">
        <v>73</v>
      </c>
      <c r="F3187" s="104" t="s">
        <v>4908</v>
      </c>
      <c r="G3187" s="89">
        <v>43070</v>
      </c>
      <c r="H3187" s="80">
        <v>43103</v>
      </c>
      <c r="I3187" s="80">
        <v>43105</v>
      </c>
      <c r="J3187" s="129" t="s">
        <v>4896</v>
      </c>
    </row>
    <row r="3188" spans="1:10" hidden="1">
      <c r="A3188" s="183" t="s">
        <v>3432</v>
      </c>
      <c r="B3188" s="183" t="s">
        <v>4542</v>
      </c>
      <c r="C3188" s="183" t="s">
        <v>73</v>
      </c>
      <c r="D3188" s="183">
        <v>17</v>
      </c>
      <c r="E3188" s="104"/>
      <c r="F3188" s="104"/>
      <c r="G3188" s="89">
        <v>43313</v>
      </c>
      <c r="H3188" s="80"/>
      <c r="I3188" s="80"/>
      <c r="J3188" s="129" t="s">
        <v>4896</v>
      </c>
    </row>
    <row r="3189" spans="1:10" hidden="1">
      <c r="A3189" s="183" t="s">
        <v>3433</v>
      </c>
      <c r="B3189" s="183" t="s">
        <v>4542</v>
      </c>
      <c r="C3189" s="183" t="s">
        <v>73</v>
      </c>
      <c r="D3189" s="183">
        <v>17</v>
      </c>
      <c r="E3189" s="104"/>
      <c r="F3189" s="104"/>
      <c r="G3189" s="89">
        <v>43221</v>
      </c>
      <c r="H3189" s="80"/>
      <c r="I3189" s="80"/>
      <c r="J3189" s="129" t="s">
        <v>4896</v>
      </c>
    </row>
    <row r="3190" spans="1:10" hidden="1">
      <c r="A3190" s="183" t="s">
        <v>3434</v>
      </c>
      <c r="B3190" s="183" t="s">
        <v>4543</v>
      </c>
      <c r="C3190" s="183" t="s">
        <v>73</v>
      </c>
      <c r="D3190" s="183">
        <v>17</v>
      </c>
      <c r="E3190" s="104"/>
      <c r="F3190" s="104"/>
      <c r="G3190" s="89">
        <v>43191</v>
      </c>
      <c r="H3190" s="80"/>
      <c r="I3190" s="80"/>
      <c r="J3190" s="129" t="s">
        <v>4896</v>
      </c>
    </row>
    <row r="3191" spans="1:10" hidden="1">
      <c r="A3191" s="183" t="s">
        <v>3435</v>
      </c>
      <c r="B3191" s="183" t="s">
        <v>4544</v>
      </c>
      <c r="C3191" s="183" t="s">
        <v>73</v>
      </c>
      <c r="D3191" s="183">
        <v>17</v>
      </c>
      <c r="E3191" s="104"/>
      <c r="F3191" s="129"/>
      <c r="G3191" s="89">
        <v>43221</v>
      </c>
      <c r="H3191" s="80"/>
      <c r="I3191" s="80"/>
      <c r="J3191" s="129" t="s">
        <v>4896</v>
      </c>
    </row>
    <row r="3192" spans="1:10" hidden="1">
      <c r="A3192" s="183" t="s">
        <v>3436</v>
      </c>
      <c r="B3192" s="183" t="s">
        <v>4545</v>
      </c>
      <c r="C3192" s="183" t="s">
        <v>73</v>
      </c>
      <c r="D3192" s="183">
        <v>17</v>
      </c>
      <c r="E3192" s="129"/>
      <c r="F3192" s="183"/>
      <c r="G3192" s="89">
        <v>43252</v>
      </c>
      <c r="H3192" s="80"/>
      <c r="I3192" s="80"/>
      <c r="J3192" s="129" t="s">
        <v>4896</v>
      </c>
    </row>
    <row r="3193" spans="1:10" hidden="1">
      <c r="A3193" s="183" t="s">
        <v>3437</v>
      </c>
      <c r="B3193" s="183" t="s">
        <v>4546</v>
      </c>
      <c r="C3193" s="183" t="s">
        <v>73</v>
      </c>
      <c r="D3193" s="183">
        <v>17</v>
      </c>
      <c r="E3193" s="104"/>
      <c r="F3193" s="104"/>
      <c r="G3193" s="89">
        <v>43282</v>
      </c>
      <c r="H3193" s="80"/>
      <c r="I3193" s="80"/>
      <c r="J3193" s="129" t="s">
        <v>4896</v>
      </c>
    </row>
    <row r="3194" spans="1:10" hidden="1">
      <c r="A3194" s="183" t="s">
        <v>3438</v>
      </c>
      <c r="B3194" s="183" t="s">
        <v>4547</v>
      </c>
      <c r="C3194" s="183" t="s">
        <v>73</v>
      </c>
      <c r="D3194" s="183">
        <v>17</v>
      </c>
      <c r="E3194" s="104"/>
      <c r="F3194" s="104"/>
      <c r="G3194" s="89">
        <v>43221</v>
      </c>
      <c r="H3194" s="80"/>
      <c r="I3194" s="80"/>
      <c r="J3194" s="129" t="s">
        <v>4896</v>
      </c>
    </row>
    <row r="3195" spans="1:10" hidden="1">
      <c r="A3195" s="183" t="s">
        <v>3439</v>
      </c>
      <c r="B3195" s="183" t="s">
        <v>4547</v>
      </c>
      <c r="C3195" s="183" t="s">
        <v>73</v>
      </c>
      <c r="D3195" s="183">
        <v>17</v>
      </c>
      <c r="E3195" s="104"/>
      <c r="F3195" s="104"/>
      <c r="G3195" s="89">
        <v>43282</v>
      </c>
      <c r="H3195" s="80"/>
      <c r="I3195" s="80"/>
      <c r="J3195" s="129" t="s">
        <v>4896</v>
      </c>
    </row>
    <row r="3196" spans="1:10" hidden="1">
      <c r="A3196" s="183" t="s">
        <v>3440</v>
      </c>
      <c r="B3196" s="183" t="s">
        <v>4547</v>
      </c>
      <c r="C3196" s="183" t="s">
        <v>73</v>
      </c>
      <c r="D3196" s="183">
        <v>17</v>
      </c>
      <c r="E3196" s="104"/>
      <c r="F3196" s="104"/>
      <c r="G3196" s="89">
        <v>43101</v>
      </c>
      <c r="H3196" s="80"/>
      <c r="I3196" s="80"/>
      <c r="J3196" s="129" t="s">
        <v>4896</v>
      </c>
    </row>
    <row r="3197" spans="1:10" hidden="1">
      <c r="A3197" s="183" t="s">
        <v>3441</v>
      </c>
      <c r="B3197" s="183" t="s">
        <v>4548</v>
      </c>
      <c r="C3197" s="183" t="s">
        <v>73</v>
      </c>
      <c r="D3197" s="183">
        <v>17</v>
      </c>
      <c r="E3197" s="104"/>
      <c r="F3197" s="104"/>
      <c r="G3197" s="89">
        <v>43282</v>
      </c>
      <c r="H3197" s="80"/>
      <c r="I3197" s="80"/>
      <c r="J3197" s="129" t="s">
        <v>4896</v>
      </c>
    </row>
    <row r="3198" spans="1:10" hidden="1">
      <c r="A3198" s="183" t="s">
        <v>3442</v>
      </c>
      <c r="B3198" s="183" t="s">
        <v>4549</v>
      </c>
      <c r="C3198" s="183" t="s">
        <v>73</v>
      </c>
      <c r="D3198" s="183">
        <v>17</v>
      </c>
      <c r="E3198" s="104"/>
      <c r="F3198" s="104"/>
      <c r="G3198" s="89">
        <v>43252</v>
      </c>
      <c r="H3198" s="80"/>
      <c r="I3198" s="80"/>
      <c r="J3198" s="129" t="s">
        <v>4896</v>
      </c>
    </row>
    <row r="3199" spans="1:10" hidden="1">
      <c r="A3199" s="183" t="s">
        <v>3443</v>
      </c>
      <c r="B3199" s="183" t="s">
        <v>4550</v>
      </c>
      <c r="C3199" s="183" t="s">
        <v>73</v>
      </c>
      <c r="D3199" s="183">
        <v>17</v>
      </c>
      <c r="E3199" s="104"/>
      <c r="F3199" s="104"/>
      <c r="G3199" s="89">
        <v>43282</v>
      </c>
      <c r="H3199" s="80"/>
      <c r="I3199" s="80"/>
      <c r="J3199" s="129" t="s">
        <v>4896</v>
      </c>
    </row>
    <row r="3200" spans="1:10" hidden="1">
      <c r="A3200" s="183" t="s">
        <v>3444</v>
      </c>
      <c r="B3200" s="183" t="s">
        <v>427</v>
      </c>
      <c r="C3200" s="183" t="s">
        <v>73</v>
      </c>
      <c r="D3200" s="183">
        <v>17</v>
      </c>
      <c r="E3200" s="104"/>
      <c r="F3200" s="104"/>
      <c r="G3200" s="89">
        <v>43313</v>
      </c>
      <c r="H3200" s="80"/>
      <c r="I3200" s="80"/>
      <c r="J3200" s="129" t="s">
        <v>4896</v>
      </c>
    </row>
    <row r="3201" spans="1:10" hidden="1">
      <c r="A3201" s="183" t="s">
        <v>315</v>
      </c>
      <c r="B3201" s="183" t="s">
        <v>427</v>
      </c>
      <c r="C3201" s="183" t="s">
        <v>73</v>
      </c>
      <c r="D3201" s="183">
        <v>17</v>
      </c>
      <c r="E3201" s="129"/>
      <c r="F3201" s="183" t="s">
        <v>4908</v>
      </c>
      <c r="G3201" s="89">
        <v>43040</v>
      </c>
      <c r="H3201" s="80">
        <v>43060</v>
      </c>
      <c r="I3201" s="80">
        <v>43073</v>
      </c>
      <c r="J3201" s="129" t="s">
        <v>4896</v>
      </c>
    </row>
    <row r="3202" spans="1:10" hidden="1">
      <c r="A3202" s="183" t="s">
        <v>3445</v>
      </c>
      <c r="B3202" s="183" t="s">
        <v>4551</v>
      </c>
      <c r="C3202" s="183" t="s">
        <v>73</v>
      </c>
      <c r="D3202" s="183">
        <v>17</v>
      </c>
      <c r="E3202" s="104"/>
      <c r="F3202" s="104"/>
      <c r="G3202" s="89">
        <v>43344</v>
      </c>
      <c r="H3202" s="80"/>
      <c r="I3202" s="80"/>
      <c r="J3202" s="129" t="s">
        <v>4896</v>
      </c>
    </row>
    <row r="3203" spans="1:10" hidden="1">
      <c r="A3203" s="183" t="s">
        <v>3446</v>
      </c>
      <c r="B3203" s="183" t="s">
        <v>4552</v>
      </c>
      <c r="C3203" s="183" t="s">
        <v>73</v>
      </c>
      <c r="D3203" s="183">
        <v>17</v>
      </c>
      <c r="E3203" s="104"/>
      <c r="F3203" s="104"/>
      <c r="G3203" s="89">
        <v>43191</v>
      </c>
      <c r="H3203" s="80"/>
      <c r="I3203" s="80"/>
      <c r="J3203" s="129" t="s">
        <v>4896</v>
      </c>
    </row>
    <row r="3204" spans="1:10" hidden="1">
      <c r="A3204" s="183" t="s">
        <v>3447</v>
      </c>
      <c r="B3204" s="183" t="s">
        <v>4553</v>
      </c>
      <c r="C3204" s="183" t="s">
        <v>73</v>
      </c>
      <c r="D3204" s="183">
        <v>17</v>
      </c>
      <c r="E3204" s="104"/>
      <c r="F3204" s="104"/>
      <c r="G3204" s="89">
        <v>43191</v>
      </c>
      <c r="H3204" s="80"/>
      <c r="I3204" s="80"/>
      <c r="J3204" s="129" t="s">
        <v>4896</v>
      </c>
    </row>
    <row r="3205" spans="1:10" hidden="1">
      <c r="A3205" s="183" t="s">
        <v>3448</v>
      </c>
      <c r="B3205" s="183" t="s">
        <v>4554</v>
      </c>
      <c r="C3205" s="183" t="s">
        <v>73</v>
      </c>
      <c r="D3205" s="183">
        <v>17</v>
      </c>
      <c r="E3205" s="104"/>
      <c r="F3205" s="104"/>
      <c r="G3205" s="89">
        <v>43160</v>
      </c>
      <c r="H3205" s="80"/>
      <c r="I3205" s="80"/>
      <c r="J3205" s="129" t="s">
        <v>4896</v>
      </c>
    </row>
    <row r="3206" spans="1:10" hidden="1">
      <c r="A3206" s="183" t="s">
        <v>3449</v>
      </c>
      <c r="B3206" s="183" t="s">
        <v>4555</v>
      </c>
      <c r="C3206" s="183" t="s">
        <v>73</v>
      </c>
      <c r="D3206" s="183">
        <v>17</v>
      </c>
      <c r="E3206" s="104"/>
      <c r="F3206" s="104"/>
      <c r="G3206" s="89">
        <v>43313</v>
      </c>
      <c r="H3206" s="80"/>
      <c r="I3206" s="80"/>
      <c r="J3206" s="129" t="s">
        <v>4896</v>
      </c>
    </row>
    <row r="3207" spans="1:10" hidden="1">
      <c r="A3207" s="183" t="s">
        <v>3450</v>
      </c>
      <c r="B3207" s="183" t="s">
        <v>4556</v>
      </c>
      <c r="C3207" s="183" t="s">
        <v>73</v>
      </c>
      <c r="D3207" s="183">
        <v>17</v>
      </c>
      <c r="E3207" s="104"/>
      <c r="F3207" s="104"/>
      <c r="G3207" s="89">
        <v>43221</v>
      </c>
      <c r="H3207" s="80"/>
      <c r="I3207" s="80"/>
      <c r="J3207" s="129" t="s">
        <v>4896</v>
      </c>
    </row>
    <row r="3208" spans="1:10" hidden="1">
      <c r="A3208" s="183" t="s">
        <v>3451</v>
      </c>
      <c r="B3208" s="183" t="s">
        <v>4557</v>
      </c>
      <c r="C3208" s="183" t="s">
        <v>73</v>
      </c>
      <c r="D3208" s="183">
        <v>17</v>
      </c>
      <c r="E3208" s="104"/>
      <c r="F3208" s="104"/>
      <c r="G3208" s="89">
        <v>43344</v>
      </c>
      <c r="H3208" s="80"/>
      <c r="I3208" s="80"/>
      <c r="J3208" s="129" t="s">
        <v>4896</v>
      </c>
    </row>
    <row r="3209" spans="1:10" hidden="1">
      <c r="A3209" s="183" t="s">
        <v>3452</v>
      </c>
      <c r="B3209" s="183" t="s">
        <v>4558</v>
      </c>
      <c r="C3209" s="183" t="s">
        <v>73</v>
      </c>
      <c r="D3209" s="183">
        <v>17</v>
      </c>
      <c r="E3209" s="104"/>
      <c r="F3209" s="104"/>
      <c r="G3209" s="89">
        <v>43374</v>
      </c>
      <c r="H3209" s="80"/>
      <c r="I3209" s="80"/>
      <c r="J3209" s="129" t="s">
        <v>4896</v>
      </c>
    </row>
    <row r="3210" spans="1:10" hidden="1">
      <c r="A3210" s="183" t="s">
        <v>3453</v>
      </c>
      <c r="B3210" s="183" t="s">
        <v>4559</v>
      </c>
      <c r="C3210" s="183" t="s">
        <v>73</v>
      </c>
      <c r="D3210" s="183">
        <v>17</v>
      </c>
      <c r="E3210" s="104"/>
      <c r="F3210" s="104"/>
      <c r="G3210" s="89">
        <v>43132</v>
      </c>
      <c r="H3210" s="80"/>
      <c r="I3210" s="80"/>
      <c r="J3210" s="129" t="s">
        <v>4896</v>
      </c>
    </row>
    <row r="3211" spans="1:10" hidden="1">
      <c r="A3211" s="183" t="s">
        <v>3454</v>
      </c>
      <c r="B3211" s="183" t="s">
        <v>4559</v>
      </c>
      <c r="C3211" s="183" t="s">
        <v>73</v>
      </c>
      <c r="D3211" s="183">
        <v>17</v>
      </c>
      <c r="E3211" s="104"/>
      <c r="F3211" s="104"/>
      <c r="G3211" s="89">
        <v>43160</v>
      </c>
      <c r="H3211" s="80"/>
      <c r="I3211" s="80"/>
      <c r="J3211" s="129" t="s">
        <v>4896</v>
      </c>
    </row>
    <row r="3212" spans="1:10" hidden="1">
      <c r="A3212" s="183" t="s">
        <v>3455</v>
      </c>
      <c r="B3212" s="183" t="s">
        <v>4560</v>
      </c>
      <c r="C3212" s="183" t="s">
        <v>73</v>
      </c>
      <c r="D3212" s="183">
        <v>17</v>
      </c>
      <c r="E3212" s="104"/>
      <c r="F3212" s="104"/>
      <c r="G3212" s="89">
        <v>43132</v>
      </c>
      <c r="H3212" s="80"/>
      <c r="I3212" s="80"/>
      <c r="J3212" s="129" t="s">
        <v>4896</v>
      </c>
    </row>
    <row r="3213" spans="1:10" hidden="1">
      <c r="A3213" s="183" t="s">
        <v>3456</v>
      </c>
      <c r="B3213" s="183" t="s">
        <v>4561</v>
      </c>
      <c r="C3213" s="183" t="s">
        <v>73</v>
      </c>
      <c r="D3213" s="183">
        <v>17</v>
      </c>
      <c r="E3213" s="104"/>
      <c r="F3213" s="104"/>
      <c r="G3213" s="89">
        <v>43344</v>
      </c>
      <c r="H3213" s="80"/>
      <c r="I3213" s="80"/>
      <c r="J3213" s="129" t="s">
        <v>4896</v>
      </c>
    </row>
    <row r="3214" spans="1:10" hidden="1">
      <c r="A3214" s="183" t="s">
        <v>3457</v>
      </c>
      <c r="B3214" s="183" t="s">
        <v>4562</v>
      </c>
      <c r="C3214" s="183" t="s">
        <v>73</v>
      </c>
      <c r="D3214" s="183">
        <v>17</v>
      </c>
      <c r="E3214" s="104"/>
      <c r="F3214" s="104"/>
      <c r="G3214" s="89">
        <v>43313</v>
      </c>
      <c r="H3214" s="80"/>
      <c r="I3214" s="80"/>
      <c r="J3214" s="129" t="s">
        <v>4896</v>
      </c>
    </row>
    <row r="3215" spans="1:10" hidden="1">
      <c r="A3215" s="183" t="s">
        <v>3458</v>
      </c>
      <c r="B3215" s="183" t="s">
        <v>4563</v>
      </c>
      <c r="C3215" s="183" t="s">
        <v>73</v>
      </c>
      <c r="D3215" s="183">
        <v>17</v>
      </c>
      <c r="E3215" s="104"/>
      <c r="F3215" s="129"/>
      <c r="G3215" s="89">
        <v>43160</v>
      </c>
      <c r="H3215" s="80"/>
      <c r="I3215" s="80"/>
      <c r="J3215" s="129" t="s">
        <v>4896</v>
      </c>
    </row>
    <row r="3216" spans="1:10" hidden="1">
      <c r="A3216" s="183" t="s">
        <v>3459</v>
      </c>
      <c r="B3216" s="183" t="s">
        <v>4564</v>
      </c>
      <c r="C3216" s="183" t="s">
        <v>73</v>
      </c>
      <c r="D3216" s="183">
        <v>17</v>
      </c>
      <c r="E3216" s="104"/>
      <c r="F3216" s="104"/>
      <c r="G3216" s="89">
        <v>43160</v>
      </c>
      <c r="H3216" s="80"/>
      <c r="I3216" s="80"/>
      <c r="J3216" s="129" t="s">
        <v>4896</v>
      </c>
    </row>
    <row r="3217" spans="1:10" hidden="1">
      <c r="A3217" s="183" t="s">
        <v>3460</v>
      </c>
      <c r="B3217" s="183" t="s">
        <v>4565</v>
      </c>
      <c r="C3217" s="183" t="s">
        <v>73</v>
      </c>
      <c r="D3217" s="183">
        <v>17</v>
      </c>
      <c r="E3217" s="104"/>
      <c r="F3217" s="104"/>
      <c r="G3217" s="89">
        <v>43252</v>
      </c>
      <c r="H3217" s="80"/>
      <c r="I3217" s="80"/>
      <c r="J3217" s="129" t="s">
        <v>4896</v>
      </c>
    </row>
    <row r="3218" spans="1:10" hidden="1">
      <c r="A3218" s="183" t="s">
        <v>3461</v>
      </c>
      <c r="B3218" s="183" t="s">
        <v>4566</v>
      </c>
      <c r="C3218" s="183" t="s">
        <v>73</v>
      </c>
      <c r="D3218" s="183">
        <v>17</v>
      </c>
      <c r="E3218" s="104"/>
      <c r="F3218" s="104"/>
      <c r="G3218" s="89">
        <v>43344</v>
      </c>
      <c r="H3218" s="80"/>
      <c r="I3218" s="80"/>
      <c r="J3218" s="129" t="s">
        <v>4896</v>
      </c>
    </row>
    <row r="3219" spans="1:10" hidden="1">
      <c r="A3219" s="183" t="s">
        <v>3462</v>
      </c>
      <c r="B3219" s="183" t="s">
        <v>4567</v>
      </c>
      <c r="C3219" s="183" t="s">
        <v>73</v>
      </c>
      <c r="D3219" s="183">
        <v>17</v>
      </c>
      <c r="E3219" s="104"/>
      <c r="F3219" s="104"/>
      <c r="G3219" s="89">
        <v>43344</v>
      </c>
      <c r="H3219" s="80"/>
      <c r="I3219" s="80"/>
      <c r="J3219" s="129" t="s">
        <v>4896</v>
      </c>
    </row>
    <row r="3220" spans="1:10" hidden="1">
      <c r="A3220" s="183" t="s">
        <v>3463</v>
      </c>
      <c r="B3220" s="183" t="s">
        <v>4568</v>
      </c>
      <c r="C3220" s="183" t="s">
        <v>73</v>
      </c>
      <c r="D3220" s="183">
        <v>17</v>
      </c>
      <c r="E3220" s="104" t="s">
        <v>73</v>
      </c>
      <c r="F3220" s="104" t="s">
        <v>4908</v>
      </c>
      <c r="G3220" s="89">
        <v>43070</v>
      </c>
      <c r="H3220" s="80">
        <v>43091</v>
      </c>
      <c r="I3220" s="80">
        <v>43105</v>
      </c>
      <c r="J3220" s="129" t="s">
        <v>4896</v>
      </c>
    </row>
    <row r="3221" spans="1:10" hidden="1">
      <c r="A3221" s="183" t="s">
        <v>3464</v>
      </c>
      <c r="B3221" s="183" t="s">
        <v>4569</v>
      </c>
      <c r="C3221" s="183" t="s">
        <v>73</v>
      </c>
      <c r="D3221" s="183">
        <v>17</v>
      </c>
      <c r="E3221" s="104"/>
      <c r="F3221" s="104"/>
      <c r="G3221" s="89">
        <v>43132</v>
      </c>
      <c r="H3221" s="80"/>
      <c r="I3221" s="80"/>
      <c r="J3221" s="129" t="s">
        <v>4896</v>
      </c>
    </row>
    <row r="3222" spans="1:10" hidden="1">
      <c r="A3222" s="183" t="s">
        <v>3465</v>
      </c>
      <c r="B3222" s="183" t="s">
        <v>4570</v>
      </c>
      <c r="C3222" s="183" t="s">
        <v>73</v>
      </c>
      <c r="D3222" s="183">
        <v>17</v>
      </c>
      <c r="E3222" s="104" t="s">
        <v>73</v>
      </c>
      <c r="F3222" s="104" t="s">
        <v>4908</v>
      </c>
      <c r="G3222" s="89">
        <v>43070</v>
      </c>
      <c r="H3222" s="80" t="s">
        <v>4934</v>
      </c>
      <c r="I3222" s="80" t="s">
        <v>4934</v>
      </c>
      <c r="J3222" s="129" t="s">
        <v>4896</v>
      </c>
    </row>
    <row r="3223" spans="1:10" hidden="1">
      <c r="A3223" s="183" t="s">
        <v>3466</v>
      </c>
      <c r="B3223" s="183" t="s">
        <v>4570</v>
      </c>
      <c r="C3223" s="183" t="s">
        <v>73</v>
      </c>
      <c r="D3223" s="183">
        <v>17</v>
      </c>
      <c r="E3223" s="104"/>
      <c r="F3223" s="104"/>
      <c r="G3223" s="89">
        <v>43191</v>
      </c>
      <c r="H3223" s="80"/>
      <c r="I3223" s="80"/>
      <c r="J3223" s="129" t="s">
        <v>4896</v>
      </c>
    </row>
    <row r="3224" spans="1:10" hidden="1">
      <c r="A3224" s="183" t="s">
        <v>3467</v>
      </c>
      <c r="B3224" s="183" t="s">
        <v>4570</v>
      </c>
      <c r="C3224" s="183" t="s">
        <v>73</v>
      </c>
      <c r="D3224" s="183">
        <v>17</v>
      </c>
      <c r="E3224" s="104"/>
      <c r="F3224" s="104"/>
      <c r="G3224" s="89">
        <v>43221</v>
      </c>
      <c r="H3224" s="80"/>
      <c r="I3224" s="80"/>
      <c r="J3224" s="129" t="s">
        <v>4896</v>
      </c>
    </row>
    <row r="3225" spans="1:10" hidden="1">
      <c r="A3225" s="183" t="s">
        <v>3468</v>
      </c>
      <c r="B3225" s="183" t="s">
        <v>4571</v>
      </c>
      <c r="C3225" s="183" t="s">
        <v>73</v>
      </c>
      <c r="D3225" s="183">
        <v>17</v>
      </c>
      <c r="E3225" s="104"/>
      <c r="F3225" s="104"/>
      <c r="G3225" s="89">
        <v>43313</v>
      </c>
      <c r="H3225" s="80"/>
      <c r="I3225" s="80"/>
      <c r="J3225" s="129" t="s">
        <v>4896</v>
      </c>
    </row>
    <row r="3226" spans="1:10" hidden="1">
      <c r="A3226" s="183" t="s">
        <v>3469</v>
      </c>
      <c r="B3226" s="183" t="s">
        <v>4572</v>
      </c>
      <c r="C3226" s="183" t="s">
        <v>73</v>
      </c>
      <c r="D3226" s="183">
        <v>17</v>
      </c>
      <c r="E3226" s="104"/>
      <c r="F3226" s="104"/>
      <c r="G3226" s="89">
        <v>43344</v>
      </c>
      <c r="H3226" s="80"/>
      <c r="I3226" s="80"/>
      <c r="J3226" s="129" t="s">
        <v>4896</v>
      </c>
    </row>
    <row r="3227" spans="1:10" hidden="1">
      <c r="A3227" s="183" t="s">
        <v>3470</v>
      </c>
      <c r="B3227" s="183" t="s">
        <v>4572</v>
      </c>
      <c r="C3227" s="183" t="s">
        <v>73</v>
      </c>
      <c r="D3227" s="183">
        <v>17</v>
      </c>
      <c r="E3227" s="104"/>
      <c r="F3227" s="104"/>
      <c r="G3227" s="89">
        <v>43252</v>
      </c>
      <c r="H3227" s="80"/>
      <c r="I3227" s="80"/>
      <c r="J3227" s="129" t="s">
        <v>4896</v>
      </c>
    </row>
    <row r="3228" spans="1:10" hidden="1">
      <c r="A3228" s="183" t="s">
        <v>3471</v>
      </c>
      <c r="B3228" s="183" t="s">
        <v>4572</v>
      </c>
      <c r="C3228" s="183" t="s">
        <v>73</v>
      </c>
      <c r="D3228" s="183">
        <v>17</v>
      </c>
      <c r="E3228" s="104"/>
      <c r="F3228" s="104"/>
      <c r="G3228" s="89">
        <v>43191</v>
      </c>
      <c r="H3228" s="80"/>
      <c r="I3228" s="80"/>
      <c r="J3228" s="129" t="s">
        <v>4896</v>
      </c>
    </row>
    <row r="3229" spans="1:10" hidden="1">
      <c r="A3229" s="183" t="s">
        <v>3472</v>
      </c>
      <c r="B3229" s="183" t="s">
        <v>4573</v>
      </c>
      <c r="C3229" s="183" t="s">
        <v>73</v>
      </c>
      <c r="D3229" s="183">
        <v>17</v>
      </c>
      <c r="E3229" s="104"/>
      <c r="F3229" s="104"/>
      <c r="G3229" s="89">
        <v>43344</v>
      </c>
      <c r="H3229" s="80"/>
      <c r="I3229" s="80"/>
      <c r="J3229" s="129" t="s">
        <v>4896</v>
      </c>
    </row>
    <row r="3230" spans="1:10" hidden="1">
      <c r="A3230" s="183" t="s">
        <v>3473</v>
      </c>
      <c r="B3230" s="183" t="s">
        <v>4574</v>
      </c>
      <c r="C3230" s="183" t="s">
        <v>73</v>
      </c>
      <c r="D3230" s="183">
        <v>17</v>
      </c>
      <c r="E3230" s="104"/>
      <c r="F3230" s="104"/>
      <c r="G3230" s="89">
        <v>43160</v>
      </c>
      <c r="H3230" s="80"/>
      <c r="I3230" s="80"/>
      <c r="J3230" s="129" t="s">
        <v>4896</v>
      </c>
    </row>
    <row r="3231" spans="1:10" hidden="1">
      <c r="A3231" s="183" t="s">
        <v>3474</v>
      </c>
      <c r="B3231" s="183" t="s">
        <v>4575</v>
      </c>
      <c r="C3231" s="183" t="s">
        <v>73</v>
      </c>
      <c r="D3231" s="183">
        <v>17</v>
      </c>
      <c r="E3231" s="104"/>
      <c r="F3231" s="104"/>
      <c r="G3231" s="89">
        <v>43313</v>
      </c>
      <c r="H3231" s="80"/>
      <c r="I3231" s="80"/>
      <c r="J3231" s="129" t="s">
        <v>4896</v>
      </c>
    </row>
    <row r="3232" spans="1:10" hidden="1">
      <c r="A3232" s="183" t="s">
        <v>3475</v>
      </c>
      <c r="B3232" s="183" t="s">
        <v>4575</v>
      </c>
      <c r="C3232" s="183" t="s">
        <v>73</v>
      </c>
      <c r="D3232" s="183">
        <v>17</v>
      </c>
      <c r="E3232" s="104"/>
      <c r="F3232" s="104"/>
      <c r="G3232" s="89">
        <v>43132</v>
      </c>
      <c r="H3232" s="80"/>
      <c r="I3232" s="80"/>
      <c r="J3232" s="129" t="s">
        <v>4896</v>
      </c>
    </row>
    <row r="3233" spans="1:10" hidden="1">
      <c r="A3233" s="183" t="s">
        <v>3476</v>
      </c>
      <c r="B3233" s="183" t="s">
        <v>4575</v>
      </c>
      <c r="C3233" s="183" t="s">
        <v>73</v>
      </c>
      <c r="D3233" s="183">
        <v>17</v>
      </c>
      <c r="E3233" s="104"/>
      <c r="F3233" s="104"/>
      <c r="G3233" s="89">
        <v>43374</v>
      </c>
      <c r="H3233" s="80"/>
      <c r="I3233" s="80"/>
      <c r="J3233" s="129" t="s">
        <v>4896</v>
      </c>
    </row>
    <row r="3234" spans="1:10" hidden="1">
      <c r="A3234" s="183" t="s">
        <v>3477</v>
      </c>
      <c r="B3234" s="183" t="s">
        <v>4576</v>
      </c>
      <c r="C3234" s="183" t="s">
        <v>73</v>
      </c>
      <c r="D3234" s="183">
        <v>17</v>
      </c>
      <c r="E3234" s="129"/>
      <c r="F3234" s="183"/>
      <c r="G3234" s="89">
        <v>43374</v>
      </c>
      <c r="H3234" s="80"/>
      <c r="I3234" s="80"/>
      <c r="J3234" s="129" t="s">
        <v>4896</v>
      </c>
    </row>
    <row r="3235" spans="1:10" hidden="1">
      <c r="A3235" s="183" t="s">
        <v>3478</v>
      </c>
      <c r="B3235" s="183" t="s">
        <v>4577</v>
      </c>
      <c r="C3235" s="183" t="s">
        <v>73</v>
      </c>
      <c r="D3235" s="183">
        <v>17</v>
      </c>
      <c r="E3235" s="104"/>
      <c r="F3235" s="104"/>
      <c r="G3235" s="89">
        <v>43313</v>
      </c>
      <c r="H3235" s="80"/>
      <c r="I3235" s="80"/>
      <c r="J3235" s="129" t="s">
        <v>4896</v>
      </c>
    </row>
    <row r="3236" spans="1:10" hidden="1">
      <c r="A3236" s="183" t="s">
        <v>3479</v>
      </c>
      <c r="B3236" s="183" t="s">
        <v>4578</v>
      </c>
      <c r="C3236" s="183" t="s">
        <v>73</v>
      </c>
      <c r="D3236" s="183">
        <v>17</v>
      </c>
      <c r="E3236" s="129"/>
      <c r="F3236" s="183"/>
      <c r="G3236" s="89">
        <v>43344</v>
      </c>
      <c r="H3236" s="80"/>
      <c r="I3236" s="80"/>
      <c r="J3236" s="129" t="s">
        <v>4896</v>
      </c>
    </row>
    <row r="3237" spans="1:10" hidden="1">
      <c r="A3237" s="183" t="s">
        <v>3480</v>
      </c>
      <c r="B3237" s="183" t="s">
        <v>4579</v>
      </c>
      <c r="C3237" s="183" t="s">
        <v>73</v>
      </c>
      <c r="D3237" s="183">
        <v>17</v>
      </c>
      <c r="E3237" s="104"/>
      <c r="F3237" s="104"/>
      <c r="G3237" s="89">
        <v>43344</v>
      </c>
      <c r="H3237" s="80"/>
      <c r="I3237" s="80"/>
      <c r="J3237" s="129" t="s">
        <v>4896</v>
      </c>
    </row>
    <row r="3238" spans="1:10" hidden="1">
      <c r="A3238" s="183" t="s">
        <v>3481</v>
      </c>
      <c r="B3238" s="183" t="s">
        <v>4580</v>
      </c>
      <c r="C3238" s="183" t="s">
        <v>73</v>
      </c>
      <c r="D3238" s="183">
        <v>17</v>
      </c>
      <c r="E3238" s="104"/>
      <c r="F3238" s="104"/>
      <c r="G3238" s="89">
        <v>43282</v>
      </c>
      <c r="H3238" s="80"/>
      <c r="I3238" s="80"/>
      <c r="J3238" s="129" t="s">
        <v>4896</v>
      </c>
    </row>
    <row r="3239" spans="1:10" hidden="1">
      <c r="A3239" s="183" t="s">
        <v>3482</v>
      </c>
      <c r="B3239" s="183" t="s">
        <v>4581</v>
      </c>
      <c r="C3239" s="183" t="s">
        <v>73</v>
      </c>
      <c r="D3239" s="183">
        <v>17</v>
      </c>
      <c r="E3239" s="104"/>
      <c r="F3239" s="104"/>
      <c r="G3239" s="89">
        <v>43374</v>
      </c>
      <c r="H3239" s="80"/>
      <c r="I3239" s="80"/>
      <c r="J3239" s="129" t="s">
        <v>4896</v>
      </c>
    </row>
    <row r="3240" spans="1:10" hidden="1">
      <c r="A3240" s="183" t="s">
        <v>3483</v>
      </c>
      <c r="B3240" s="183" t="s">
        <v>4582</v>
      </c>
      <c r="C3240" s="183" t="s">
        <v>73</v>
      </c>
      <c r="D3240" s="183">
        <v>17</v>
      </c>
      <c r="E3240" s="104"/>
      <c r="F3240" s="104"/>
      <c r="G3240" s="89">
        <v>43313</v>
      </c>
      <c r="H3240" s="80"/>
      <c r="I3240" s="80"/>
      <c r="J3240" s="129" t="s">
        <v>4896</v>
      </c>
    </row>
    <row r="3241" spans="1:10" hidden="1">
      <c r="A3241" s="183" t="s">
        <v>3484</v>
      </c>
      <c r="B3241" s="183" t="s">
        <v>428</v>
      </c>
      <c r="C3241" s="183" t="s">
        <v>73</v>
      </c>
      <c r="D3241" s="183">
        <v>17</v>
      </c>
      <c r="E3241" s="104"/>
      <c r="F3241" s="104"/>
      <c r="G3241" s="89">
        <v>43282</v>
      </c>
      <c r="H3241" s="80"/>
      <c r="I3241" s="80"/>
      <c r="J3241" s="129" t="s">
        <v>4896</v>
      </c>
    </row>
    <row r="3242" spans="1:10" hidden="1">
      <c r="A3242" s="183" t="s">
        <v>316</v>
      </c>
      <c r="B3242" s="183" t="s">
        <v>428</v>
      </c>
      <c r="C3242" s="183" t="s">
        <v>73</v>
      </c>
      <c r="D3242" s="183">
        <v>17</v>
      </c>
      <c r="E3242" s="104"/>
      <c r="F3242" s="104" t="s">
        <v>4908</v>
      </c>
      <c r="G3242" s="89">
        <v>43040</v>
      </c>
      <c r="H3242" s="80">
        <v>43063</v>
      </c>
      <c r="I3242" s="80">
        <v>43074</v>
      </c>
      <c r="J3242" s="129" t="s">
        <v>4896</v>
      </c>
    </row>
    <row r="3243" spans="1:10" hidden="1">
      <c r="A3243" s="183" t="s">
        <v>317</v>
      </c>
      <c r="B3243" s="183" t="s">
        <v>428</v>
      </c>
      <c r="C3243" s="183" t="s">
        <v>73</v>
      </c>
      <c r="D3243" s="183">
        <v>17</v>
      </c>
      <c r="E3243" s="104"/>
      <c r="F3243" s="104" t="s">
        <v>4908</v>
      </c>
      <c r="G3243" s="89">
        <v>43040</v>
      </c>
      <c r="H3243" s="80">
        <v>43063</v>
      </c>
      <c r="I3243" s="80">
        <v>43074</v>
      </c>
      <c r="J3243" s="129" t="s">
        <v>4896</v>
      </c>
    </row>
    <row r="3244" spans="1:10" hidden="1">
      <c r="A3244" s="183" t="s">
        <v>3485</v>
      </c>
      <c r="B3244" s="183" t="s">
        <v>428</v>
      </c>
      <c r="C3244" s="183" t="s">
        <v>73</v>
      </c>
      <c r="D3244" s="183">
        <v>17</v>
      </c>
      <c r="E3244" s="104"/>
      <c r="F3244" s="104"/>
      <c r="G3244" s="89">
        <v>43132</v>
      </c>
      <c r="H3244" s="80"/>
      <c r="I3244" s="80"/>
      <c r="J3244" s="129" t="s">
        <v>4896</v>
      </c>
    </row>
    <row r="3245" spans="1:10" hidden="1">
      <c r="A3245" s="183" t="s">
        <v>3486</v>
      </c>
      <c r="B3245" s="183" t="s">
        <v>428</v>
      </c>
      <c r="C3245" s="183" t="s">
        <v>73</v>
      </c>
      <c r="D3245" s="183">
        <v>17</v>
      </c>
      <c r="E3245" s="104"/>
      <c r="F3245" s="104"/>
      <c r="G3245" s="89">
        <v>43191</v>
      </c>
      <c r="H3245" s="80"/>
      <c r="I3245" s="80"/>
      <c r="J3245" s="129" t="s">
        <v>4896</v>
      </c>
    </row>
    <row r="3246" spans="1:10" hidden="1">
      <c r="A3246" s="183" t="s">
        <v>3487</v>
      </c>
      <c r="B3246" s="183" t="s">
        <v>4583</v>
      </c>
      <c r="C3246" s="183" t="s">
        <v>73</v>
      </c>
      <c r="D3246" s="183">
        <v>17</v>
      </c>
      <c r="E3246" s="104"/>
      <c r="F3246" s="104"/>
      <c r="G3246" s="89">
        <v>43252</v>
      </c>
      <c r="H3246" s="80"/>
      <c r="I3246" s="80"/>
      <c r="J3246" s="129" t="s">
        <v>4896</v>
      </c>
    </row>
    <row r="3247" spans="1:10" hidden="1">
      <c r="A3247" s="183" t="s">
        <v>3488</v>
      </c>
      <c r="B3247" s="183" t="s">
        <v>4584</v>
      </c>
      <c r="C3247" s="183" t="s">
        <v>73</v>
      </c>
      <c r="D3247" s="183">
        <v>17</v>
      </c>
      <c r="E3247" s="104"/>
      <c r="F3247" s="104"/>
      <c r="G3247" s="89">
        <v>43252</v>
      </c>
      <c r="H3247" s="80"/>
      <c r="I3247" s="80"/>
      <c r="J3247" s="129" t="s">
        <v>4896</v>
      </c>
    </row>
    <row r="3248" spans="1:10" hidden="1">
      <c r="A3248" s="183" t="s">
        <v>3489</v>
      </c>
      <c r="B3248" s="183" t="s">
        <v>4585</v>
      </c>
      <c r="C3248" s="183" t="s">
        <v>73</v>
      </c>
      <c r="D3248" s="183">
        <v>17</v>
      </c>
      <c r="E3248" s="104"/>
      <c r="F3248" s="104"/>
      <c r="G3248" s="89">
        <v>43221</v>
      </c>
      <c r="H3248" s="80"/>
      <c r="I3248" s="80"/>
      <c r="J3248" s="129" t="s">
        <v>4896</v>
      </c>
    </row>
    <row r="3249" spans="1:10" hidden="1">
      <c r="A3249" s="183" t="s">
        <v>3490</v>
      </c>
      <c r="B3249" s="183" t="s">
        <v>4586</v>
      </c>
      <c r="C3249" s="183" t="s">
        <v>73</v>
      </c>
      <c r="D3249" s="183">
        <v>17</v>
      </c>
      <c r="E3249" s="104"/>
      <c r="F3249" s="104"/>
      <c r="G3249" s="89">
        <v>43160</v>
      </c>
      <c r="H3249" s="80"/>
      <c r="I3249" s="80"/>
      <c r="J3249" s="129" t="s">
        <v>4896</v>
      </c>
    </row>
    <row r="3250" spans="1:10" hidden="1">
      <c r="A3250" s="183" t="s">
        <v>3491</v>
      </c>
      <c r="B3250" s="183" t="s">
        <v>4586</v>
      </c>
      <c r="C3250" s="183" t="s">
        <v>73</v>
      </c>
      <c r="D3250" s="183">
        <v>17</v>
      </c>
      <c r="E3250" s="104"/>
      <c r="F3250" s="104"/>
      <c r="G3250" s="89">
        <v>43313</v>
      </c>
      <c r="H3250" s="80"/>
      <c r="I3250" s="80"/>
      <c r="J3250" s="129" t="s">
        <v>4896</v>
      </c>
    </row>
    <row r="3251" spans="1:10" hidden="1">
      <c r="A3251" s="183" t="s">
        <v>3492</v>
      </c>
      <c r="B3251" s="183" t="s">
        <v>4587</v>
      </c>
      <c r="C3251" s="183" t="s">
        <v>73</v>
      </c>
      <c r="D3251" s="183">
        <v>17</v>
      </c>
      <c r="E3251" s="104"/>
      <c r="F3251" s="104"/>
      <c r="G3251" s="89">
        <v>43282</v>
      </c>
      <c r="H3251" s="80"/>
      <c r="I3251" s="80"/>
      <c r="J3251" s="129" t="s">
        <v>4896</v>
      </c>
    </row>
    <row r="3252" spans="1:10" hidden="1">
      <c r="A3252" s="183" t="s">
        <v>3493</v>
      </c>
      <c r="B3252" s="183" t="s">
        <v>4588</v>
      </c>
      <c r="C3252" s="183" t="s">
        <v>73</v>
      </c>
      <c r="D3252" s="183">
        <v>17</v>
      </c>
      <c r="E3252" s="104"/>
      <c r="F3252" s="104"/>
      <c r="G3252" s="89">
        <v>43282</v>
      </c>
      <c r="H3252" s="80"/>
      <c r="I3252" s="80"/>
      <c r="J3252" s="129" t="s">
        <v>4896</v>
      </c>
    </row>
    <row r="3253" spans="1:10" hidden="1">
      <c r="A3253" s="183" t="s">
        <v>3494</v>
      </c>
      <c r="B3253" s="183" t="s">
        <v>4588</v>
      </c>
      <c r="C3253" s="183" t="s">
        <v>73</v>
      </c>
      <c r="D3253" s="183">
        <v>17</v>
      </c>
      <c r="E3253" s="104" t="s">
        <v>73</v>
      </c>
      <c r="F3253" s="104" t="s">
        <v>4908</v>
      </c>
      <c r="G3253" s="89">
        <v>43070</v>
      </c>
      <c r="H3253" s="80">
        <v>43087</v>
      </c>
      <c r="I3253" s="80">
        <v>43105</v>
      </c>
      <c r="J3253" s="129" t="s">
        <v>4896</v>
      </c>
    </row>
    <row r="3254" spans="1:10" hidden="1">
      <c r="A3254" s="183" t="s">
        <v>3495</v>
      </c>
      <c r="B3254" s="183" t="s">
        <v>4589</v>
      </c>
      <c r="C3254" s="183" t="s">
        <v>73</v>
      </c>
      <c r="D3254" s="183">
        <v>17</v>
      </c>
      <c r="E3254" s="104"/>
      <c r="F3254" s="104"/>
      <c r="G3254" s="89">
        <v>43282</v>
      </c>
      <c r="H3254" s="80"/>
      <c r="I3254" s="80"/>
      <c r="J3254" s="129" t="s">
        <v>4896</v>
      </c>
    </row>
    <row r="3255" spans="1:10" hidden="1">
      <c r="A3255" s="183" t="s">
        <v>3496</v>
      </c>
      <c r="B3255" s="183" t="s">
        <v>4590</v>
      </c>
      <c r="C3255" s="183" t="s">
        <v>73</v>
      </c>
      <c r="D3255" s="183">
        <v>17</v>
      </c>
      <c r="E3255" s="104"/>
      <c r="F3255" s="104"/>
      <c r="G3255" s="89">
        <v>43191</v>
      </c>
      <c r="H3255" s="80"/>
      <c r="I3255" s="80"/>
      <c r="J3255" s="129" t="s">
        <v>4896</v>
      </c>
    </row>
    <row r="3256" spans="1:10" hidden="1">
      <c r="A3256" s="183" t="s">
        <v>3497</v>
      </c>
      <c r="B3256" s="183" t="s">
        <v>4591</v>
      </c>
      <c r="C3256" s="183" t="s">
        <v>73</v>
      </c>
      <c r="D3256" s="183">
        <v>17</v>
      </c>
      <c r="E3256" s="104"/>
      <c r="F3256" s="129"/>
      <c r="G3256" s="89">
        <v>43221</v>
      </c>
      <c r="H3256" s="80"/>
      <c r="I3256" s="80"/>
      <c r="J3256" s="129" t="s">
        <v>4896</v>
      </c>
    </row>
    <row r="3257" spans="1:10" hidden="1">
      <c r="A3257" s="183" t="s">
        <v>3498</v>
      </c>
      <c r="B3257" s="183" t="s">
        <v>4592</v>
      </c>
      <c r="C3257" s="183" t="s">
        <v>73</v>
      </c>
      <c r="D3257" s="183">
        <v>17</v>
      </c>
      <c r="E3257" s="104"/>
      <c r="F3257" s="129"/>
      <c r="G3257" s="89">
        <v>43313</v>
      </c>
      <c r="H3257" s="80"/>
      <c r="I3257" s="80"/>
      <c r="J3257" s="129" t="s">
        <v>4896</v>
      </c>
    </row>
    <row r="3258" spans="1:10" hidden="1">
      <c r="A3258" s="183" t="s">
        <v>3499</v>
      </c>
      <c r="B3258" s="183" t="s">
        <v>4593</v>
      </c>
      <c r="C3258" s="183" t="s">
        <v>73</v>
      </c>
      <c r="D3258" s="183">
        <v>17</v>
      </c>
      <c r="E3258" s="104"/>
      <c r="F3258" s="104"/>
      <c r="G3258" s="89">
        <v>43344</v>
      </c>
      <c r="H3258" s="80"/>
      <c r="I3258" s="80"/>
      <c r="J3258" s="129" t="s">
        <v>4896</v>
      </c>
    </row>
    <row r="3259" spans="1:10" hidden="1">
      <c r="A3259" s="183" t="s">
        <v>3500</v>
      </c>
      <c r="B3259" s="183" t="s">
        <v>4594</v>
      </c>
      <c r="C3259" s="183" t="s">
        <v>73</v>
      </c>
      <c r="D3259" s="183">
        <v>17</v>
      </c>
      <c r="E3259" s="104"/>
      <c r="F3259" s="104"/>
      <c r="G3259" s="89">
        <v>43374</v>
      </c>
      <c r="H3259" s="80"/>
      <c r="I3259" s="80"/>
      <c r="J3259" s="129" t="s">
        <v>4896</v>
      </c>
    </row>
    <row r="3260" spans="1:10" hidden="1">
      <c r="A3260" s="183" t="s">
        <v>3501</v>
      </c>
      <c r="B3260" s="183" t="s">
        <v>4595</v>
      </c>
      <c r="C3260" s="183" t="s">
        <v>73</v>
      </c>
      <c r="D3260" s="183">
        <v>17</v>
      </c>
      <c r="E3260" s="104"/>
      <c r="F3260" s="104"/>
      <c r="G3260" s="89">
        <v>43252</v>
      </c>
      <c r="H3260" s="80"/>
      <c r="I3260" s="80"/>
      <c r="J3260" s="129" t="s">
        <v>4896</v>
      </c>
    </row>
    <row r="3261" spans="1:10" hidden="1">
      <c r="A3261" s="183" t="s">
        <v>3502</v>
      </c>
      <c r="B3261" s="183" t="s">
        <v>4596</v>
      </c>
      <c r="C3261" s="183" t="s">
        <v>73</v>
      </c>
      <c r="D3261" s="183">
        <v>17</v>
      </c>
      <c r="E3261" s="104"/>
      <c r="F3261" s="104"/>
      <c r="G3261" s="89">
        <v>43282</v>
      </c>
      <c r="H3261" s="80"/>
      <c r="I3261" s="80"/>
      <c r="J3261" s="129" t="s">
        <v>4896</v>
      </c>
    </row>
    <row r="3262" spans="1:10" hidden="1">
      <c r="A3262" s="183" t="s">
        <v>3503</v>
      </c>
      <c r="B3262" s="183" t="s">
        <v>4597</v>
      </c>
      <c r="C3262" s="183" t="s">
        <v>73</v>
      </c>
      <c r="D3262" s="183">
        <v>17</v>
      </c>
      <c r="E3262" s="104"/>
      <c r="F3262" s="104"/>
      <c r="G3262" s="89">
        <v>43252</v>
      </c>
      <c r="H3262" s="80"/>
      <c r="I3262" s="80"/>
      <c r="J3262" s="129" t="s">
        <v>4896</v>
      </c>
    </row>
    <row r="3263" spans="1:10" hidden="1">
      <c r="A3263" s="183" t="s">
        <v>3504</v>
      </c>
      <c r="B3263" s="183" t="s">
        <v>4598</v>
      </c>
      <c r="C3263" s="183" t="s">
        <v>73</v>
      </c>
      <c r="D3263" s="183">
        <v>17</v>
      </c>
      <c r="E3263" s="104"/>
      <c r="F3263" s="104"/>
      <c r="G3263" s="89">
        <v>43344</v>
      </c>
      <c r="H3263" s="80"/>
      <c r="I3263" s="80"/>
      <c r="J3263" s="129" t="s">
        <v>4896</v>
      </c>
    </row>
    <row r="3264" spans="1:10" hidden="1">
      <c r="A3264" s="183" t="s">
        <v>3505</v>
      </c>
      <c r="B3264" s="183" t="s">
        <v>4598</v>
      </c>
      <c r="C3264" s="183" t="s">
        <v>73</v>
      </c>
      <c r="D3264" s="183">
        <v>17</v>
      </c>
      <c r="E3264" s="104"/>
      <c r="F3264" s="104"/>
      <c r="G3264" s="89">
        <v>43191</v>
      </c>
      <c r="H3264" s="80"/>
      <c r="I3264" s="80"/>
      <c r="J3264" s="129" t="s">
        <v>4896</v>
      </c>
    </row>
    <row r="3265" spans="1:10" hidden="1">
      <c r="A3265" s="183" t="s">
        <v>3506</v>
      </c>
      <c r="B3265" s="183" t="s">
        <v>4598</v>
      </c>
      <c r="C3265" s="183" t="s">
        <v>73</v>
      </c>
      <c r="D3265" s="183">
        <v>17</v>
      </c>
      <c r="E3265" s="104"/>
      <c r="F3265" s="104"/>
      <c r="G3265" s="89">
        <v>43160</v>
      </c>
      <c r="H3265" s="80"/>
      <c r="I3265" s="80"/>
      <c r="J3265" s="129" t="s">
        <v>4896</v>
      </c>
    </row>
    <row r="3266" spans="1:10" hidden="1">
      <c r="A3266" s="183" t="s">
        <v>3507</v>
      </c>
      <c r="B3266" s="183" t="s">
        <v>4599</v>
      </c>
      <c r="C3266" s="183" t="s">
        <v>73</v>
      </c>
      <c r="D3266" s="183">
        <v>17</v>
      </c>
      <c r="E3266" s="104"/>
      <c r="F3266" s="104"/>
      <c r="G3266" s="89">
        <v>43344</v>
      </c>
      <c r="H3266" s="80"/>
      <c r="I3266" s="80"/>
      <c r="J3266" s="129" t="s">
        <v>4896</v>
      </c>
    </row>
    <row r="3267" spans="1:10" hidden="1">
      <c r="A3267" s="183" t="s">
        <v>3508</v>
      </c>
      <c r="B3267" s="183" t="s">
        <v>4600</v>
      </c>
      <c r="C3267" s="183" t="s">
        <v>73</v>
      </c>
      <c r="D3267" s="183">
        <v>17</v>
      </c>
      <c r="E3267" s="129"/>
      <c r="F3267" s="183"/>
      <c r="G3267" s="89">
        <v>43191</v>
      </c>
      <c r="H3267" s="80"/>
      <c r="I3267" s="80"/>
      <c r="J3267" s="129" t="s">
        <v>4896</v>
      </c>
    </row>
    <row r="3268" spans="1:10" hidden="1">
      <c r="A3268" s="183" t="s">
        <v>3509</v>
      </c>
      <c r="B3268" s="183" t="s">
        <v>4600</v>
      </c>
      <c r="C3268" s="183" t="s">
        <v>73</v>
      </c>
      <c r="D3268" s="183">
        <v>17</v>
      </c>
      <c r="E3268" s="104"/>
      <c r="F3268" s="104"/>
      <c r="G3268" s="89">
        <v>43132</v>
      </c>
      <c r="H3268" s="80"/>
      <c r="I3268" s="80"/>
      <c r="J3268" s="129" t="s">
        <v>4896</v>
      </c>
    </row>
    <row r="3269" spans="1:10" hidden="1">
      <c r="A3269" s="183" t="s">
        <v>3510</v>
      </c>
      <c r="B3269" s="183" t="s">
        <v>4600</v>
      </c>
      <c r="C3269" s="183" t="s">
        <v>73</v>
      </c>
      <c r="D3269" s="183">
        <v>17</v>
      </c>
      <c r="E3269" s="104"/>
      <c r="F3269" s="104"/>
      <c r="G3269" s="89">
        <v>43160</v>
      </c>
      <c r="H3269" s="80"/>
      <c r="I3269" s="80"/>
      <c r="J3269" s="129" t="s">
        <v>4896</v>
      </c>
    </row>
    <row r="3270" spans="1:10" hidden="1">
      <c r="A3270" s="183" t="s">
        <v>3511</v>
      </c>
      <c r="B3270" s="183" t="s">
        <v>4601</v>
      </c>
      <c r="C3270" s="183" t="s">
        <v>73</v>
      </c>
      <c r="D3270" s="183">
        <v>17</v>
      </c>
      <c r="E3270" s="104"/>
      <c r="F3270" s="104"/>
      <c r="G3270" s="89">
        <v>43160</v>
      </c>
      <c r="H3270" s="80"/>
      <c r="I3270" s="80"/>
      <c r="J3270" s="129" t="s">
        <v>4896</v>
      </c>
    </row>
    <row r="3271" spans="1:10" hidden="1">
      <c r="A3271" s="183" t="s">
        <v>3512</v>
      </c>
      <c r="B3271" s="183" t="s">
        <v>4602</v>
      </c>
      <c r="C3271" s="183" t="s">
        <v>73</v>
      </c>
      <c r="D3271" s="183">
        <v>17</v>
      </c>
      <c r="E3271" s="104"/>
      <c r="F3271" s="104"/>
      <c r="G3271" s="89">
        <v>43101</v>
      </c>
      <c r="H3271" s="80"/>
      <c r="I3271" s="80"/>
      <c r="J3271" s="129" t="s">
        <v>4896</v>
      </c>
    </row>
    <row r="3272" spans="1:10" hidden="1">
      <c r="A3272" s="183" t="s">
        <v>3513</v>
      </c>
      <c r="B3272" s="183" t="s">
        <v>4603</v>
      </c>
      <c r="C3272" s="183" t="s">
        <v>73</v>
      </c>
      <c r="D3272" s="183">
        <v>17</v>
      </c>
      <c r="E3272" s="104" t="s">
        <v>73</v>
      </c>
      <c r="F3272" s="104" t="s">
        <v>4908</v>
      </c>
      <c r="G3272" s="89">
        <v>43070</v>
      </c>
      <c r="H3272" s="80">
        <v>43087</v>
      </c>
      <c r="I3272" s="80">
        <v>43105</v>
      </c>
      <c r="J3272" s="129" t="s">
        <v>4896</v>
      </c>
    </row>
    <row r="3273" spans="1:10" hidden="1">
      <c r="A3273" s="183" t="s">
        <v>3514</v>
      </c>
      <c r="B3273" s="183" t="s">
        <v>4603</v>
      </c>
      <c r="C3273" s="183" t="s">
        <v>73</v>
      </c>
      <c r="D3273" s="183">
        <v>17</v>
      </c>
      <c r="E3273" s="104"/>
      <c r="F3273" s="104"/>
      <c r="G3273" s="89">
        <v>43313</v>
      </c>
      <c r="H3273" s="80"/>
      <c r="I3273" s="80"/>
      <c r="J3273" s="129" t="s">
        <v>4896</v>
      </c>
    </row>
    <row r="3274" spans="1:10" hidden="1">
      <c r="A3274" s="183" t="s">
        <v>3515</v>
      </c>
      <c r="B3274" s="183" t="s">
        <v>4603</v>
      </c>
      <c r="C3274" s="183" t="s">
        <v>73</v>
      </c>
      <c r="D3274" s="183">
        <v>17</v>
      </c>
      <c r="E3274" s="104"/>
      <c r="F3274" s="104"/>
      <c r="G3274" s="89">
        <v>43191</v>
      </c>
      <c r="H3274" s="80"/>
      <c r="I3274" s="80"/>
      <c r="J3274" s="129" t="s">
        <v>4896</v>
      </c>
    </row>
    <row r="3275" spans="1:10" hidden="1">
      <c r="A3275" s="183" t="s">
        <v>3516</v>
      </c>
      <c r="B3275" s="183" t="s">
        <v>4603</v>
      </c>
      <c r="C3275" s="183" t="s">
        <v>73</v>
      </c>
      <c r="D3275" s="183">
        <v>17</v>
      </c>
      <c r="E3275" s="104"/>
      <c r="F3275" s="104"/>
      <c r="G3275" s="89">
        <v>43252</v>
      </c>
      <c r="H3275" s="80"/>
      <c r="I3275" s="80"/>
      <c r="J3275" s="129" t="s">
        <v>4896</v>
      </c>
    </row>
    <row r="3276" spans="1:10" hidden="1">
      <c r="A3276" s="183" t="s">
        <v>3517</v>
      </c>
      <c r="B3276" s="183" t="s">
        <v>4603</v>
      </c>
      <c r="C3276" s="183" t="s">
        <v>73</v>
      </c>
      <c r="D3276" s="183">
        <v>17</v>
      </c>
      <c r="E3276" s="104"/>
      <c r="F3276" s="104"/>
      <c r="G3276" s="89">
        <v>43344</v>
      </c>
      <c r="H3276" s="80"/>
      <c r="I3276" s="80"/>
      <c r="J3276" s="129" t="s">
        <v>4896</v>
      </c>
    </row>
    <row r="3277" spans="1:10" hidden="1">
      <c r="A3277" s="183" t="s">
        <v>3518</v>
      </c>
      <c r="B3277" s="183" t="s">
        <v>4603</v>
      </c>
      <c r="C3277" s="183" t="s">
        <v>73</v>
      </c>
      <c r="D3277" s="183">
        <v>17</v>
      </c>
      <c r="E3277" s="104"/>
      <c r="F3277" s="104"/>
      <c r="G3277" s="89">
        <v>43101</v>
      </c>
      <c r="H3277" s="80"/>
      <c r="I3277" s="80"/>
      <c r="J3277" s="129" t="s">
        <v>4896</v>
      </c>
    </row>
    <row r="3278" spans="1:10" hidden="1">
      <c r="A3278" s="183" t="s">
        <v>3519</v>
      </c>
      <c r="B3278" s="183" t="s">
        <v>4603</v>
      </c>
      <c r="C3278" s="183" t="s">
        <v>73</v>
      </c>
      <c r="D3278" s="183">
        <v>17</v>
      </c>
      <c r="E3278" s="104"/>
      <c r="F3278" s="104"/>
      <c r="G3278" s="89">
        <v>43101</v>
      </c>
      <c r="H3278" s="80"/>
      <c r="I3278" s="80"/>
      <c r="J3278" s="129" t="s">
        <v>4896</v>
      </c>
    </row>
    <row r="3279" spans="1:10" hidden="1">
      <c r="A3279" s="183" t="s">
        <v>3520</v>
      </c>
      <c r="B3279" s="183" t="s">
        <v>4603</v>
      </c>
      <c r="C3279" s="183" t="s">
        <v>73</v>
      </c>
      <c r="D3279" s="183">
        <v>17</v>
      </c>
      <c r="E3279" s="104" t="s">
        <v>73</v>
      </c>
      <c r="F3279" s="104" t="s">
        <v>4908</v>
      </c>
      <c r="G3279" s="89">
        <v>43070</v>
      </c>
      <c r="H3279" s="80">
        <v>43103</v>
      </c>
      <c r="I3279" s="80">
        <v>43105</v>
      </c>
      <c r="J3279" s="129" t="s">
        <v>4896</v>
      </c>
    </row>
    <row r="3280" spans="1:10" hidden="1">
      <c r="A3280" s="183" t="s">
        <v>3521</v>
      </c>
      <c r="B3280" s="183" t="s">
        <v>4603</v>
      </c>
      <c r="C3280" s="183" t="s">
        <v>73</v>
      </c>
      <c r="D3280" s="183">
        <v>17</v>
      </c>
      <c r="E3280" s="104"/>
      <c r="F3280" s="104"/>
      <c r="G3280" s="89">
        <v>43132</v>
      </c>
      <c r="H3280" s="80"/>
      <c r="I3280" s="80"/>
      <c r="J3280" s="129" t="s">
        <v>4896</v>
      </c>
    </row>
    <row r="3281" spans="1:10" hidden="1">
      <c r="A3281" s="183" t="s">
        <v>3522</v>
      </c>
      <c r="B3281" s="183" t="s">
        <v>4603</v>
      </c>
      <c r="C3281" s="183" t="s">
        <v>73</v>
      </c>
      <c r="D3281" s="183">
        <v>17</v>
      </c>
      <c r="E3281" s="104"/>
      <c r="F3281" s="104"/>
      <c r="G3281" s="89">
        <v>43101</v>
      </c>
      <c r="H3281" s="80"/>
      <c r="I3281" s="80"/>
      <c r="J3281" s="129" t="s">
        <v>4896</v>
      </c>
    </row>
    <row r="3282" spans="1:10" hidden="1">
      <c r="A3282" s="183" t="s">
        <v>3523</v>
      </c>
      <c r="B3282" s="183" t="s">
        <v>4603</v>
      </c>
      <c r="C3282" s="183" t="s">
        <v>73</v>
      </c>
      <c r="D3282" s="183">
        <v>17</v>
      </c>
      <c r="E3282" s="104"/>
      <c r="F3282" s="104"/>
      <c r="G3282" s="89">
        <v>43252</v>
      </c>
      <c r="H3282" s="80"/>
      <c r="I3282" s="80"/>
      <c r="J3282" s="129" t="s">
        <v>4896</v>
      </c>
    </row>
    <row r="3283" spans="1:10" hidden="1">
      <c r="A3283" s="183" t="s">
        <v>3524</v>
      </c>
      <c r="B3283" s="183" t="s">
        <v>4603</v>
      </c>
      <c r="C3283" s="183" t="s">
        <v>73</v>
      </c>
      <c r="D3283" s="183">
        <v>17</v>
      </c>
      <c r="E3283" s="104"/>
      <c r="F3283" s="104"/>
      <c r="G3283" s="89">
        <v>43101</v>
      </c>
      <c r="H3283" s="80"/>
      <c r="I3283" s="80"/>
      <c r="J3283" s="129" t="s">
        <v>4896</v>
      </c>
    </row>
    <row r="3284" spans="1:10" hidden="1">
      <c r="A3284" s="183" t="s">
        <v>3525</v>
      </c>
      <c r="B3284" s="183" t="s">
        <v>4603</v>
      </c>
      <c r="C3284" s="183" t="s">
        <v>73</v>
      </c>
      <c r="D3284" s="183">
        <v>17</v>
      </c>
      <c r="E3284" s="104"/>
      <c r="F3284" s="104"/>
      <c r="G3284" s="89">
        <v>43282</v>
      </c>
      <c r="H3284" s="80"/>
      <c r="I3284" s="80"/>
      <c r="J3284" s="129" t="s">
        <v>4896</v>
      </c>
    </row>
    <row r="3285" spans="1:10" hidden="1">
      <c r="A3285" s="183" t="s">
        <v>3526</v>
      </c>
      <c r="B3285" s="183" t="s">
        <v>4603</v>
      </c>
      <c r="C3285" s="183" t="s">
        <v>73</v>
      </c>
      <c r="D3285" s="183">
        <v>17</v>
      </c>
      <c r="E3285" s="104"/>
      <c r="F3285" s="104"/>
      <c r="G3285" s="89">
        <v>43344</v>
      </c>
      <c r="H3285" s="80"/>
      <c r="I3285" s="80"/>
      <c r="J3285" s="129" t="s">
        <v>4896</v>
      </c>
    </row>
    <row r="3286" spans="1:10" hidden="1">
      <c r="A3286" s="183" t="s">
        <v>3527</v>
      </c>
      <c r="B3286" s="183" t="s">
        <v>4603</v>
      </c>
      <c r="C3286" s="183" t="s">
        <v>73</v>
      </c>
      <c r="D3286" s="183">
        <v>17</v>
      </c>
      <c r="E3286" s="129" t="s">
        <v>73</v>
      </c>
      <c r="F3286" s="183" t="s">
        <v>4908</v>
      </c>
      <c r="G3286" s="89">
        <v>43070</v>
      </c>
      <c r="H3286" s="80">
        <v>43087</v>
      </c>
      <c r="I3286" s="80">
        <v>43105</v>
      </c>
      <c r="J3286" s="129" t="s">
        <v>4896</v>
      </c>
    </row>
    <row r="3287" spans="1:10" hidden="1">
      <c r="A3287" s="183" t="s">
        <v>3528</v>
      </c>
      <c r="B3287" s="183" t="s">
        <v>4603</v>
      </c>
      <c r="C3287" s="183" t="s">
        <v>73</v>
      </c>
      <c r="D3287" s="183">
        <v>17</v>
      </c>
      <c r="E3287" s="104"/>
      <c r="F3287" s="104"/>
      <c r="G3287" s="89">
        <v>43221</v>
      </c>
      <c r="H3287" s="80"/>
      <c r="I3287" s="80"/>
      <c r="J3287" s="129" t="s">
        <v>4896</v>
      </c>
    </row>
    <row r="3288" spans="1:10" hidden="1">
      <c r="A3288" s="183" t="s">
        <v>3529</v>
      </c>
      <c r="B3288" s="183" t="s">
        <v>4603</v>
      </c>
      <c r="C3288" s="183" t="s">
        <v>73</v>
      </c>
      <c r="D3288" s="183">
        <v>17</v>
      </c>
      <c r="E3288" s="104" t="s">
        <v>73</v>
      </c>
      <c r="F3288" s="104" t="s">
        <v>4908</v>
      </c>
      <c r="G3288" s="89">
        <v>43070</v>
      </c>
      <c r="H3288" s="80">
        <v>43087</v>
      </c>
      <c r="I3288" s="80">
        <v>43105</v>
      </c>
      <c r="J3288" s="129" t="s">
        <v>4896</v>
      </c>
    </row>
    <row r="3289" spans="1:10" hidden="1">
      <c r="A3289" s="183" t="s">
        <v>3530</v>
      </c>
      <c r="B3289" s="183" t="s">
        <v>4603</v>
      </c>
      <c r="C3289" s="183" t="s">
        <v>73</v>
      </c>
      <c r="D3289" s="183">
        <v>17</v>
      </c>
      <c r="E3289" s="104"/>
      <c r="F3289" s="104"/>
      <c r="G3289" s="89">
        <v>43344</v>
      </c>
      <c r="H3289" s="80"/>
      <c r="I3289" s="80"/>
      <c r="J3289" s="129" t="s">
        <v>4896</v>
      </c>
    </row>
    <row r="3290" spans="1:10" hidden="1">
      <c r="A3290" s="183" t="s">
        <v>3531</v>
      </c>
      <c r="B3290" s="183" t="s">
        <v>4603</v>
      </c>
      <c r="C3290" s="183" t="s">
        <v>73</v>
      </c>
      <c r="D3290" s="183">
        <v>17</v>
      </c>
      <c r="E3290" s="104"/>
      <c r="F3290" s="104"/>
      <c r="G3290" s="89">
        <v>43344</v>
      </c>
      <c r="H3290" s="80"/>
      <c r="I3290" s="80"/>
      <c r="J3290" s="129" t="s">
        <v>4896</v>
      </c>
    </row>
    <row r="3291" spans="1:10" hidden="1">
      <c r="A3291" s="183" t="s">
        <v>3532</v>
      </c>
      <c r="B3291" s="183" t="s">
        <v>4603</v>
      </c>
      <c r="C3291" s="183" t="s">
        <v>73</v>
      </c>
      <c r="D3291" s="183">
        <v>17</v>
      </c>
      <c r="E3291" s="104"/>
      <c r="F3291" s="104"/>
      <c r="G3291" s="89">
        <v>43282</v>
      </c>
      <c r="H3291" s="80"/>
      <c r="I3291" s="80"/>
      <c r="J3291" s="129" t="s">
        <v>4896</v>
      </c>
    </row>
    <row r="3292" spans="1:10" hidden="1">
      <c r="A3292" s="183" t="s">
        <v>3533</v>
      </c>
      <c r="B3292" s="183" t="s">
        <v>4603</v>
      </c>
      <c r="C3292" s="183" t="s">
        <v>73</v>
      </c>
      <c r="D3292" s="183">
        <v>17</v>
      </c>
      <c r="E3292" s="104"/>
      <c r="F3292" s="104"/>
      <c r="G3292" s="89">
        <v>43191</v>
      </c>
      <c r="H3292" s="80"/>
      <c r="I3292" s="80"/>
      <c r="J3292" s="129" t="s">
        <v>4896</v>
      </c>
    </row>
    <row r="3293" spans="1:10" hidden="1">
      <c r="A3293" s="183" t="s">
        <v>3534</v>
      </c>
      <c r="B3293" s="183" t="s">
        <v>4603</v>
      </c>
      <c r="C3293" s="183" t="s">
        <v>73</v>
      </c>
      <c r="D3293" s="183">
        <v>17</v>
      </c>
      <c r="E3293" s="129"/>
      <c r="F3293" s="183"/>
      <c r="G3293" s="89">
        <v>43191</v>
      </c>
      <c r="H3293" s="80"/>
      <c r="I3293" s="80"/>
      <c r="J3293" s="129" t="s">
        <v>4896</v>
      </c>
    </row>
    <row r="3294" spans="1:10" hidden="1">
      <c r="A3294" s="183" t="s">
        <v>3535</v>
      </c>
      <c r="B3294" s="183" t="s">
        <v>4603</v>
      </c>
      <c r="C3294" s="183" t="s">
        <v>73</v>
      </c>
      <c r="D3294" s="183">
        <v>17</v>
      </c>
      <c r="E3294" s="104"/>
      <c r="F3294" s="104"/>
      <c r="G3294" s="89">
        <v>43191</v>
      </c>
      <c r="H3294" s="80"/>
      <c r="I3294" s="80"/>
      <c r="J3294" s="129" t="s">
        <v>4896</v>
      </c>
    </row>
    <row r="3295" spans="1:10" hidden="1">
      <c r="A3295" s="183" t="s">
        <v>3536</v>
      </c>
      <c r="B3295" s="183" t="s">
        <v>4603</v>
      </c>
      <c r="C3295" s="183" t="s">
        <v>73</v>
      </c>
      <c r="D3295" s="183">
        <v>17</v>
      </c>
      <c r="E3295" s="104"/>
      <c r="F3295" s="104"/>
      <c r="G3295" s="89">
        <v>43101</v>
      </c>
      <c r="H3295" s="80"/>
      <c r="I3295" s="80"/>
      <c r="J3295" s="129" t="s">
        <v>4896</v>
      </c>
    </row>
    <row r="3296" spans="1:10" hidden="1">
      <c r="A3296" s="183" t="s">
        <v>3537</v>
      </c>
      <c r="B3296" s="183" t="s">
        <v>4603</v>
      </c>
      <c r="C3296" s="183" t="s">
        <v>73</v>
      </c>
      <c r="D3296" s="183">
        <v>17</v>
      </c>
      <c r="E3296" s="104"/>
      <c r="F3296" s="104"/>
      <c r="G3296" s="89">
        <v>43132</v>
      </c>
      <c r="H3296" s="80"/>
      <c r="I3296" s="80"/>
      <c r="J3296" s="129" t="s">
        <v>4896</v>
      </c>
    </row>
    <row r="3297" spans="1:10" hidden="1">
      <c r="A3297" s="183" t="s">
        <v>3538</v>
      </c>
      <c r="B3297" s="183" t="s">
        <v>4604</v>
      </c>
      <c r="C3297" s="183" t="s">
        <v>73</v>
      </c>
      <c r="D3297" s="183">
        <v>17</v>
      </c>
      <c r="E3297" s="104"/>
      <c r="F3297" s="104"/>
      <c r="G3297" s="89">
        <v>43160</v>
      </c>
      <c r="H3297" s="80"/>
      <c r="I3297" s="80"/>
      <c r="J3297" s="129" t="s">
        <v>4896</v>
      </c>
    </row>
    <row r="3298" spans="1:10" hidden="1">
      <c r="A3298" s="183" t="s">
        <v>3539</v>
      </c>
      <c r="B3298" s="183" t="s">
        <v>4605</v>
      </c>
      <c r="C3298" s="183" t="s">
        <v>73</v>
      </c>
      <c r="D3298" s="183">
        <v>17</v>
      </c>
      <c r="E3298" s="104"/>
      <c r="F3298" s="104"/>
      <c r="G3298" s="89">
        <v>43313</v>
      </c>
      <c r="H3298" s="80"/>
      <c r="I3298" s="80"/>
      <c r="J3298" s="129" t="s">
        <v>4896</v>
      </c>
    </row>
    <row r="3299" spans="1:10" hidden="1">
      <c r="A3299" s="183" t="s">
        <v>3540</v>
      </c>
      <c r="B3299" s="183" t="s">
        <v>4606</v>
      </c>
      <c r="C3299" s="183" t="s">
        <v>73</v>
      </c>
      <c r="D3299" s="183">
        <v>17</v>
      </c>
      <c r="E3299" s="104"/>
      <c r="F3299" s="104"/>
      <c r="G3299" s="89">
        <v>43191</v>
      </c>
      <c r="H3299" s="80"/>
      <c r="I3299" s="80"/>
      <c r="J3299" s="129" t="s">
        <v>4896</v>
      </c>
    </row>
    <row r="3300" spans="1:10" hidden="1">
      <c r="A3300" s="183" t="s">
        <v>3541</v>
      </c>
      <c r="B3300" s="183" t="s">
        <v>4607</v>
      </c>
      <c r="C3300" s="183" t="s">
        <v>73</v>
      </c>
      <c r="D3300" s="183">
        <v>17</v>
      </c>
      <c r="E3300" s="129"/>
      <c r="F3300" s="183"/>
      <c r="G3300" s="89">
        <v>43132</v>
      </c>
      <c r="H3300" s="80"/>
      <c r="I3300" s="80"/>
      <c r="J3300" s="129" t="s">
        <v>4896</v>
      </c>
    </row>
    <row r="3301" spans="1:10" hidden="1">
      <c r="A3301" s="183" t="s">
        <v>3542</v>
      </c>
      <c r="B3301" s="183" t="s">
        <v>4608</v>
      </c>
      <c r="C3301" s="183" t="s">
        <v>73</v>
      </c>
      <c r="D3301" s="183">
        <v>17</v>
      </c>
      <c r="E3301" s="104"/>
      <c r="F3301" s="104"/>
      <c r="G3301" s="89">
        <v>43374</v>
      </c>
      <c r="H3301" s="80"/>
      <c r="I3301" s="80"/>
      <c r="J3301" s="129" t="s">
        <v>4896</v>
      </c>
    </row>
    <row r="3302" spans="1:10" hidden="1">
      <c r="A3302" s="183" t="s">
        <v>3543</v>
      </c>
      <c r="B3302" s="183" t="s">
        <v>4608</v>
      </c>
      <c r="C3302" s="183" t="s">
        <v>73</v>
      </c>
      <c r="D3302" s="183">
        <v>17</v>
      </c>
      <c r="E3302" s="129"/>
      <c r="F3302" s="183"/>
      <c r="G3302" s="89">
        <v>43160</v>
      </c>
      <c r="H3302" s="80"/>
      <c r="I3302" s="80"/>
      <c r="J3302" s="129" t="s">
        <v>4896</v>
      </c>
    </row>
    <row r="3303" spans="1:10" hidden="1">
      <c r="A3303" s="183" t="s">
        <v>3544</v>
      </c>
      <c r="B3303" s="183" t="s">
        <v>4609</v>
      </c>
      <c r="C3303" s="183" t="s">
        <v>73</v>
      </c>
      <c r="D3303" s="183">
        <v>17</v>
      </c>
      <c r="E3303" s="104"/>
      <c r="F3303" s="104"/>
      <c r="G3303" s="89">
        <v>43101</v>
      </c>
      <c r="H3303" s="80"/>
      <c r="I3303" s="80"/>
      <c r="J3303" s="129" t="s">
        <v>4896</v>
      </c>
    </row>
    <row r="3304" spans="1:10" hidden="1">
      <c r="A3304" s="183" t="s">
        <v>3545</v>
      </c>
      <c r="B3304" s="183" t="s">
        <v>4610</v>
      </c>
      <c r="C3304" s="183" t="s">
        <v>73</v>
      </c>
      <c r="D3304" s="183">
        <v>17</v>
      </c>
      <c r="E3304" s="104"/>
      <c r="F3304" s="104"/>
      <c r="G3304" s="89">
        <v>43160</v>
      </c>
      <c r="H3304" s="80"/>
      <c r="I3304" s="80"/>
      <c r="J3304" s="129" t="s">
        <v>4896</v>
      </c>
    </row>
    <row r="3305" spans="1:10" hidden="1">
      <c r="A3305" s="183" t="s">
        <v>318</v>
      </c>
      <c r="B3305" s="183" t="s">
        <v>429</v>
      </c>
      <c r="C3305" s="183" t="s">
        <v>73</v>
      </c>
      <c r="D3305" s="183">
        <v>17</v>
      </c>
      <c r="E3305" s="104"/>
      <c r="F3305" s="104" t="s">
        <v>4908</v>
      </c>
      <c r="G3305" s="89">
        <v>43040</v>
      </c>
      <c r="H3305" s="80">
        <v>43060</v>
      </c>
      <c r="I3305" s="80">
        <v>43073</v>
      </c>
      <c r="J3305" s="129" t="s">
        <v>4896</v>
      </c>
    </row>
    <row r="3306" spans="1:10" hidden="1">
      <c r="A3306" s="183" t="s">
        <v>3546</v>
      </c>
      <c r="B3306" s="183" t="s">
        <v>429</v>
      </c>
      <c r="C3306" s="183" t="s">
        <v>73</v>
      </c>
      <c r="D3306" s="183">
        <v>17</v>
      </c>
      <c r="E3306" s="104" t="s">
        <v>73</v>
      </c>
      <c r="F3306" s="104" t="s">
        <v>4908</v>
      </c>
      <c r="G3306" s="89">
        <v>43070</v>
      </c>
      <c r="H3306" s="80">
        <v>43103</v>
      </c>
      <c r="I3306" s="80">
        <v>43105</v>
      </c>
      <c r="J3306" s="129" t="s">
        <v>4896</v>
      </c>
    </row>
    <row r="3307" spans="1:10" hidden="1">
      <c r="A3307" s="183" t="s">
        <v>3547</v>
      </c>
      <c r="B3307" s="183" t="s">
        <v>4611</v>
      </c>
      <c r="C3307" s="183" t="s">
        <v>73</v>
      </c>
      <c r="D3307" s="183">
        <v>17</v>
      </c>
      <c r="E3307" s="104"/>
      <c r="F3307" s="104"/>
      <c r="G3307" s="89">
        <v>43282</v>
      </c>
      <c r="H3307" s="80"/>
      <c r="I3307" s="80"/>
      <c r="J3307" s="129" t="s">
        <v>4896</v>
      </c>
    </row>
    <row r="3308" spans="1:10" hidden="1">
      <c r="A3308" s="183" t="s">
        <v>3548</v>
      </c>
      <c r="B3308" s="183" t="s">
        <v>4612</v>
      </c>
      <c r="C3308" s="183" t="s">
        <v>73</v>
      </c>
      <c r="D3308" s="183">
        <v>17</v>
      </c>
      <c r="E3308" s="104"/>
      <c r="F3308" s="104"/>
      <c r="G3308" s="89">
        <v>43160</v>
      </c>
      <c r="H3308" s="80"/>
      <c r="I3308" s="80"/>
      <c r="J3308" s="129" t="s">
        <v>4896</v>
      </c>
    </row>
    <row r="3309" spans="1:10" hidden="1">
      <c r="A3309" s="183" t="s">
        <v>3549</v>
      </c>
      <c r="B3309" s="183" t="s">
        <v>4613</v>
      </c>
      <c r="C3309" s="183" t="s">
        <v>73</v>
      </c>
      <c r="D3309" s="183">
        <v>17</v>
      </c>
      <c r="E3309" s="104"/>
      <c r="F3309" s="104"/>
      <c r="G3309" s="89">
        <v>43132</v>
      </c>
      <c r="H3309" s="80"/>
      <c r="I3309" s="80"/>
      <c r="J3309" s="129" t="s">
        <v>4896</v>
      </c>
    </row>
    <row r="3310" spans="1:10" hidden="1">
      <c r="A3310" s="183" t="s">
        <v>3550</v>
      </c>
      <c r="B3310" s="183" t="s">
        <v>4614</v>
      </c>
      <c r="C3310" s="183" t="s">
        <v>73</v>
      </c>
      <c r="D3310" s="183">
        <v>17</v>
      </c>
      <c r="E3310" s="104"/>
      <c r="F3310" s="104"/>
      <c r="G3310" s="89">
        <v>43160</v>
      </c>
      <c r="H3310" s="80"/>
      <c r="I3310" s="80"/>
      <c r="J3310" s="129" t="s">
        <v>4896</v>
      </c>
    </row>
    <row r="3311" spans="1:10" hidden="1">
      <c r="A3311" s="183" t="s">
        <v>3551</v>
      </c>
      <c r="B3311" s="183" t="s">
        <v>4614</v>
      </c>
      <c r="C3311" s="183" t="s">
        <v>73</v>
      </c>
      <c r="D3311" s="183">
        <v>17</v>
      </c>
      <c r="E3311" s="104"/>
      <c r="F3311" s="104"/>
      <c r="G3311" s="89">
        <v>43344</v>
      </c>
      <c r="H3311" s="80"/>
      <c r="I3311" s="80"/>
      <c r="J3311" s="129" t="s">
        <v>4896</v>
      </c>
    </row>
    <row r="3312" spans="1:10" hidden="1">
      <c r="A3312" s="183" t="s">
        <v>3552</v>
      </c>
      <c r="B3312" s="183" t="s">
        <v>4615</v>
      </c>
      <c r="C3312" s="183" t="s">
        <v>73</v>
      </c>
      <c r="D3312" s="183">
        <v>17</v>
      </c>
      <c r="E3312" s="104"/>
      <c r="F3312" s="104"/>
      <c r="G3312" s="89">
        <v>43313</v>
      </c>
      <c r="H3312" s="80"/>
      <c r="I3312" s="80"/>
      <c r="J3312" s="129" t="s">
        <v>4896</v>
      </c>
    </row>
    <row r="3313" spans="1:10" hidden="1">
      <c r="A3313" s="183" t="s">
        <v>3553</v>
      </c>
      <c r="B3313" s="183" t="s">
        <v>4615</v>
      </c>
      <c r="C3313" s="183" t="s">
        <v>73</v>
      </c>
      <c r="D3313" s="183">
        <v>17</v>
      </c>
      <c r="E3313" s="104"/>
      <c r="F3313" s="104"/>
      <c r="G3313" s="89">
        <v>43252</v>
      </c>
      <c r="H3313" s="80"/>
      <c r="I3313" s="80"/>
      <c r="J3313" s="129" t="s">
        <v>4896</v>
      </c>
    </row>
    <row r="3314" spans="1:10" hidden="1">
      <c r="A3314" s="183" t="s">
        <v>3554</v>
      </c>
      <c r="B3314" s="183" t="s">
        <v>4615</v>
      </c>
      <c r="C3314" s="183" t="s">
        <v>73</v>
      </c>
      <c r="D3314" s="183">
        <v>17</v>
      </c>
      <c r="E3314" s="104"/>
      <c r="F3314" s="104"/>
      <c r="G3314" s="89">
        <v>43252</v>
      </c>
      <c r="H3314" s="80"/>
      <c r="I3314" s="80"/>
      <c r="J3314" s="129" t="s">
        <v>4896</v>
      </c>
    </row>
    <row r="3315" spans="1:10" hidden="1">
      <c r="A3315" s="183" t="s">
        <v>3555</v>
      </c>
      <c r="B3315" s="183" t="s">
        <v>4616</v>
      </c>
      <c r="C3315" s="183" t="s">
        <v>73</v>
      </c>
      <c r="D3315" s="183">
        <v>17</v>
      </c>
      <c r="E3315" s="104"/>
      <c r="F3315" s="104"/>
      <c r="G3315" s="89">
        <v>43282</v>
      </c>
      <c r="H3315" s="80"/>
      <c r="I3315" s="80"/>
      <c r="J3315" s="129" t="s">
        <v>4896</v>
      </c>
    </row>
    <row r="3316" spans="1:10" hidden="1">
      <c r="A3316" s="183" t="s">
        <v>3556</v>
      </c>
      <c r="B3316" s="183" t="s">
        <v>4616</v>
      </c>
      <c r="C3316" s="183" t="s">
        <v>73</v>
      </c>
      <c r="D3316" s="183">
        <v>17</v>
      </c>
      <c r="E3316" s="104"/>
      <c r="F3316" s="104"/>
      <c r="G3316" s="89">
        <v>43191</v>
      </c>
      <c r="H3316" s="80"/>
      <c r="I3316" s="80"/>
      <c r="J3316" s="129" t="s">
        <v>4896</v>
      </c>
    </row>
    <row r="3317" spans="1:10" hidden="1">
      <c r="A3317" s="183" t="s">
        <v>3557</v>
      </c>
      <c r="B3317" s="183" t="s">
        <v>4582</v>
      </c>
      <c r="C3317" s="183" t="s">
        <v>73</v>
      </c>
      <c r="D3317" s="183">
        <v>17</v>
      </c>
      <c r="E3317" s="104"/>
      <c r="F3317" s="104"/>
      <c r="G3317" s="89">
        <v>43344</v>
      </c>
      <c r="H3317" s="80"/>
      <c r="I3317" s="80"/>
      <c r="J3317" s="129" t="s">
        <v>4896</v>
      </c>
    </row>
    <row r="3318" spans="1:10" hidden="1">
      <c r="A3318" s="183" t="s">
        <v>3558</v>
      </c>
      <c r="B3318" s="183" t="s">
        <v>428</v>
      </c>
      <c r="C3318" s="183" t="s">
        <v>73</v>
      </c>
      <c r="D3318" s="183">
        <v>17</v>
      </c>
      <c r="E3318" s="104"/>
      <c r="F3318" s="104"/>
      <c r="G3318" s="89">
        <v>43374</v>
      </c>
      <c r="H3318" s="80"/>
      <c r="I3318" s="80"/>
      <c r="J3318" s="129" t="s">
        <v>4896</v>
      </c>
    </row>
    <row r="3319" spans="1:10" hidden="1">
      <c r="A3319" s="183" t="s">
        <v>3559</v>
      </c>
      <c r="B3319" s="183" t="s">
        <v>4617</v>
      </c>
      <c r="C3319" s="183" t="s">
        <v>77</v>
      </c>
      <c r="D3319" s="183">
        <v>18</v>
      </c>
      <c r="E3319" s="104"/>
      <c r="F3319" s="129"/>
      <c r="G3319" s="89">
        <v>43282</v>
      </c>
      <c r="H3319" s="80"/>
      <c r="I3319" s="80"/>
      <c r="J3319" s="129" t="s">
        <v>4899</v>
      </c>
    </row>
    <row r="3320" spans="1:10" hidden="1">
      <c r="A3320" s="183" t="s">
        <v>3560</v>
      </c>
      <c r="B3320" s="183" t="s">
        <v>4618</v>
      </c>
      <c r="C3320" s="183" t="s">
        <v>77</v>
      </c>
      <c r="D3320" s="183">
        <v>18</v>
      </c>
      <c r="E3320" s="129" t="s">
        <v>77</v>
      </c>
      <c r="F3320" s="183" t="s">
        <v>4881</v>
      </c>
      <c r="G3320" s="89">
        <v>43070</v>
      </c>
      <c r="H3320" s="80">
        <v>43089</v>
      </c>
      <c r="I3320" s="80">
        <v>43104</v>
      </c>
      <c r="J3320" s="129" t="s">
        <v>4899</v>
      </c>
    </row>
    <row r="3321" spans="1:10" hidden="1">
      <c r="A3321" s="183" t="s">
        <v>3561</v>
      </c>
      <c r="B3321" s="183" t="s">
        <v>4618</v>
      </c>
      <c r="C3321" s="183" t="s">
        <v>77</v>
      </c>
      <c r="D3321" s="183">
        <v>18</v>
      </c>
      <c r="E3321" s="104"/>
      <c r="F3321" s="104"/>
      <c r="G3321" s="89">
        <v>43160</v>
      </c>
      <c r="H3321" s="80"/>
      <c r="I3321" s="80"/>
      <c r="J3321" s="129" t="s">
        <v>4899</v>
      </c>
    </row>
    <row r="3322" spans="1:10" hidden="1">
      <c r="A3322" s="183" t="s">
        <v>3562</v>
      </c>
      <c r="B3322" s="183" t="s">
        <v>4618</v>
      </c>
      <c r="C3322" s="183" t="s">
        <v>77</v>
      </c>
      <c r="D3322" s="183">
        <v>18</v>
      </c>
      <c r="E3322" s="104"/>
      <c r="F3322" s="104"/>
      <c r="G3322" s="89">
        <v>43160</v>
      </c>
      <c r="H3322" s="80"/>
      <c r="I3322" s="80"/>
      <c r="J3322" s="129" t="s">
        <v>4899</v>
      </c>
    </row>
    <row r="3323" spans="1:10" hidden="1">
      <c r="A3323" s="183" t="s">
        <v>3563</v>
      </c>
      <c r="B3323" s="183" t="s">
        <v>4618</v>
      </c>
      <c r="C3323" s="183" t="s">
        <v>77</v>
      </c>
      <c r="D3323" s="183">
        <v>18</v>
      </c>
      <c r="E3323" s="104"/>
      <c r="F3323" s="104"/>
      <c r="G3323" s="89">
        <v>43344</v>
      </c>
      <c r="H3323" s="80"/>
      <c r="I3323" s="80"/>
      <c r="J3323" s="129" t="s">
        <v>4899</v>
      </c>
    </row>
    <row r="3324" spans="1:10" hidden="1">
      <c r="A3324" s="183" t="s">
        <v>3564</v>
      </c>
      <c r="B3324" s="183" t="s">
        <v>4619</v>
      </c>
      <c r="C3324" s="183" t="s">
        <v>77</v>
      </c>
      <c r="D3324" s="183">
        <v>18</v>
      </c>
      <c r="E3324" s="104"/>
      <c r="F3324" s="104"/>
      <c r="G3324" s="89">
        <v>43160</v>
      </c>
      <c r="H3324" s="80"/>
      <c r="I3324" s="80"/>
      <c r="J3324" s="129" t="s">
        <v>4899</v>
      </c>
    </row>
    <row r="3325" spans="1:10" hidden="1">
      <c r="A3325" s="183" t="s">
        <v>3565</v>
      </c>
      <c r="B3325" s="183" t="s">
        <v>4620</v>
      </c>
      <c r="C3325" s="183" t="s">
        <v>77</v>
      </c>
      <c r="D3325" s="183">
        <v>18</v>
      </c>
      <c r="E3325" s="104"/>
      <c r="F3325" s="104"/>
      <c r="G3325" s="89">
        <v>43191</v>
      </c>
      <c r="H3325" s="80"/>
      <c r="I3325" s="80"/>
      <c r="J3325" s="129" t="s">
        <v>4899</v>
      </c>
    </row>
    <row r="3326" spans="1:10" hidden="1">
      <c r="A3326" s="183" t="s">
        <v>3566</v>
      </c>
      <c r="B3326" s="183" t="s">
        <v>4621</v>
      </c>
      <c r="C3326" s="183" t="s">
        <v>77</v>
      </c>
      <c r="D3326" s="183">
        <v>18</v>
      </c>
      <c r="E3326" s="104"/>
      <c r="F3326" s="104"/>
      <c r="G3326" s="89">
        <v>43344</v>
      </c>
      <c r="H3326" s="80"/>
      <c r="I3326" s="80"/>
      <c r="J3326" s="129" t="s">
        <v>4899</v>
      </c>
    </row>
    <row r="3327" spans="1:10" hidden="1">
      <c r="A3327" s="183" t="s">
        <v>3567</v>
      </c>
      <c r="B3327" s="183" t="s">
        <v>4622</v>
      </c>
      <c r="C3327" s="183" t="s">
        <v>77</v>
      </c>
      <c r="D3327" s="183">
        <v>18</v>
      </c>
      <c r="E3327" s="104"/>
      <c r="F3327" s="104"/>
      <c r="G3327" s="89">
        <v>43252</v>
      </c>
      <c r="H3327" s="80"/>
      <c r="I3327" s="80"/>
      <c r="J3327" s="129" t="s">
        <v>4899</v>
      </c>
    </row>
    <row r="3328" spans="1:10" hidden="1">
      <c r="A3328" s="183" t="s">
        <v>3568</v>
      </c>
      <c r="B3328" s="183" t="s">
        <v>4622</v>
      </c>
      <c r="C3328" s="183" t="s">
        <v>77</v>
      </c>
      <c r="D3328" s="183">
        <v>18</v>
      </c>
      <c r="E3328" s="104" t="s">
        <v>77</v>
      </c>
      <c r="F3328" s="104" t="s">
        <v>4879</v>
      </c>
      <c r="G3328" s="89">
        <v>43070</v>
      </c>
      <c r="H3328" s="80">
        <v>43089</v>
      </c>
      <c r="I3328" s="80">
        <v>43104</v>
      </c>
      <c r="J3328" s="129" t="s">
        <v>4899</v>
      </c>
    </row>
    <row r="3329" spans="1:10" hidden="1">
      <c r="A3329" s="183" t="s">
        <v>3569</v>
      </c>
      <c r="B3329" s="183" t="s">
        <v>4623</v>
      </c>
      <c r="C3329" s="183" t="s">
        <v>77</v>
      </c>
      <c r="D3329" s="183">
        <v>18</v>
      </c>
      <c r="E3329" s="104"/>
      <c r="F3329" s="104"/>
      <c r="G3329" s="89">
        <v>43282</v>
      </c>
      <c r="H3329" s="80"/>
      <c r="I3329" s="80"/>
      <c r="J3329" s="129" t="s">
        <v>4899</v>
      </c>
    </row>
    <row r="3330" spans="1:10" hidden="1">
      <c r="A3330" s="183" t="s">
        <v>3570</v>
      </c>
      <c r="B3330" s="183" t="s">
        <v>430</v>
      </c>
      <c r="C3330" s="183" t="s">
        <v>77</v>
      </c>
      <c r="D3330" s="183">
        <v>18</v>
      </c>
      <c r="E3330" s="104"/>
      <c r="F3330" s="104"/>
      <c r="G3330" s="89">
        <v>43282</v>
      </c>
      <c r="H3330" s="80"/>
      <c r="I3330" s="80"/>
      <c r="J3330" s="129" t="s">
        <v>4899</v>
      </c>
    </row>
    <row r="3331" spans="1:10" hidden="1">
      <c r="A3331" s="183" t="s">
        <v>3571</v>
      </c>
      <c r="B3331" s="183" t="s">
        <v>430</v>
      </c>
      <c r="C3331" s="183" t="s">
        <v>77</v>
      </c>
      <c r="D3331" s="183">
        <v>18</v>
      </c>
      <c r="E3331" s="104"/>
      <c r="F3331" s="104"/>
      <c r="G3331" s="89">
        <v>43313</v>
      </c>
      <c r="H3331" s="80"/>
      <c r="I3331" s="80"/>
      <c r="J3331" s="129" t="s">
        <v>4899</v>
      </c>
    </row>
    <row r="3332" spans="1:10" hidden="1">
      <c r="A3332" s="183" t="s">
        <v>319</v>
      </c>
      <c r="B3332" s="183" t="s">
        <v>430</v>
      </c>
      <c r="C3332" s="183" t="s">
        <v>77</v>
      </c>
      <c r="D3332" s="183">
        <v>18</v>
      </c>
      <c r="E3332" s="104"/>
      <c r="F3332" s="104" t="s">
        <v>4877</v>
      </c>
      <c r="G3332" s="89">
        <v>43040</v>
      </c>
      <c r="H3332" s="80">
        <v>43068</v>
      </c>
      <c r="I3332" s="80">
        <v>43074</v>
      </c>
      <c r="J3332" s="129" t="s">
        <v>4899</v>
      </c>
    </row>
    <row r="3333" spans="1:10" hidden="1">
      <c r="A3333" s="183" t="s">
        <v>3572</v>
      </c>
      <c r="B3333" s="183" t="s">
        <v>430</v>
      </c>
      <c r="C3333" s="183" t="s">
        <v>77</v>
      </c>
      <c r="D3333" s="183">
        <v>18</v>
      </c>
      <c r="E3333" s="104"/>
      <c r="F3333" s="104"/>
      <c r="G3333" s="89">
        <v>43132</v>
      </c>
      <c r="H3333" s="80"/>
      <c r="I3333" s="80"/>
      <c r="J3333" s="129" t="s">
        <v>4899</v>
      </c>
    </row>
    <row r="3334" spans="1:10" hidden="1">
      <c r="A3334" s="183" t="s">
        <v>3573</v>
      </c>
      <c r="B3334" s="183" t="s">
        <v>430</v>
      </c>
      <c r="C3334" s="183" t="s">
        <v>77</v>
      </c>
      <c r="D3334" s="183">
        <v>18</v>
      </c>
      <c r="E3334" s="129"/>
      <c r="F3334" s="183"/>
      <c r="G3334" s="89">
        <v>43132</v>
      </c>
      <c r="H3334" s="80"/>
      <c r="I3334" s="80"/>
      <c r="J3334" s="129" t="s">
        <v>4899</v>
      </c>
    </row>
    <row r="3335" spans="1:10" hidden="1">
      <c r="A3335" s="183" t="s">
        <v>3574</v>
      </c>
      <c r="B3335" s="183" t="s">
        <v>430</v>
      </c>
      <c r="C3335" s="183" t="s">
        <v>77</v>
      </c>
      <c r="D3335" s="183">
        <v>18</v>
      </c>
      <c r="E3335" s="104"/>
      <c r="F3335" s="104"/>
      <c r="G3335" s="89">
        <v>43132</v>
      </c>
      <c r="H3335" s="80"/>
      <c r="I3335" s="80"/>
      <c r="J3335" s="129" t="s">
        <v>4899</v>
      </c>
    </row>
    <row r="3336" spans="1:10" hidden="1">
      <c r="A3336" s="183" t="s">
        <v>3575</v>
      </c>
      <c r="B3336" s="183" t="s">
        <v>430</v>
      </c>
      <c r="C3336" s="183" t="s">
        <v>77</v>
      </c>
      <c r="D3336" s="183">
        <v>18</v>
      </c>
      <c r="E3336" s="104"/>
      <c r="F3336" s="104"/>
      <c r="G3336" s="89">
        <v>43160</v>
      </c>
      <c r="H3336" s="80"/>
      <c r="I3336" s="80"/>
      <c r="J3336" s="129" t="s">
        <v>4899</v>
      </c>
    </row>
    <row r="3337" spans="1:10" hidden="1">
      <c r="A3337" s="183" t="s">
        <v>3576</v>
      </c>
      <c r="B3337" s="183" t="s">
        <v>430</v>
      </c>
      <c r="C3337" s="183" t="s">
        <v>77</v>
      </c>
      <c r="D3337" s="183">
        <v>18</v>
      </c>
      <c r="E3337" s="104"/>
      <c r="F3337" s="104"/>
      <c r="G3337" s="89">
        <v>43132</v>
      </c>
      <c r="H3337" s="80"/>
      <c r="I3337" s="80"/>
      <c r="J3337" s="129" t="s">
        <v>4899</v>
      </c>
    </row>
    <row r="3338" spans="1:10" hidden="1">
      <c r="A3338" s="183" t="s">
        <v>3577</v>
      </c>
      <c r="B3338" s="183" t="s">
        <v>430</v>
      </c>
      <c r="C3338" s="183" t="s">
        <v>77</v>
      </c>
      <c r="D3338" s="183">
        <v>18</v>
      </c>
      <c r="E3338" s="104"/>
      <c r="F3338" s="104"/>
      <c r="G3338" s="89">
        <v>43132</v>
      </c>
      <c r="H3338" s="80"/>
      <c r="I3338" s="80"/>
      <c r="J3338" s="129" t="s">
        <v>4899</v>
      </c>
    </row>
    <row r="3339" spans="1:10" hidden="1">
      <c r="A3339" s="183" t="s">
        <v>3578</v>
      </c>
      <c r="B3339" s="183" t="s">
        <v>430</v>
      </c>
      <c r="C3339" s="183" t="s">
        <v>77</v>
      </c>
      <c r="D3339" s="183">
        <v>18</v>
      </c>
      <c r="E3339" s="104"/>
      <c r="F3339" s="104"/>
      <c r="G3339" s="89">
        <v>43221</v>
      </c>
      <c r="H3339" s="80"/>
      <c r="I3339" s="80"/>
      <c r="J3339" s="129" t="s">
        <v>4899</v>
      </c>
    </row>
    <row r="3340" spans="1:10" hidden="1">
      <c r="A3340" s="183" t="s">
        <v>3579</v>
      </c>
      <c r="B3340" s="183" t="s">
        <v>430</v>
      </c>
      <c r="C3340" s="183" t="s">
        <v>77</v>
      </c>
      <c r="D3340" s="183">
        <v>18</v>
      </c>
      <c r="E3340" s="104"/>
      <c r="F3340" s="104"/>
      <c r="G3340" s="89">
        <v>43313</v>
      </c>
      <c r="H3340" s="80"/>
      <c r="I3340" s="80"/>
      <c r="J3340" s="129" t="s">
        <v>4899</v>
      </c>
    </row>
    <row r="3341" spans="1:10" hidden="1">
      <c r="A3341" s="183" t="s">
        <v>3580</v>
      </c>
      <c r="B3341" s="183" t="s">
        <v>430</v>
      </c>
      <c r="C3341" s="183" t="s">
        <v>77</v>
      </c>
      <c r="D3341" s="183">
        <v>18</v>
      </c>
      <c r="E3341" s="104"/>
      <c r="F3341" s="104"/>
      <c r="G3341" s="89">
        <v>43282</v>
      </c>
      <c r="H3341" s="80"/>
      <c r="I3341" s="80"/>
      <c r="J3341" s="129" t="s">
        <v>4899</v>
      </c>
    </row>
    <row r="3342" spans="1:10" hidden="1">
      <c r="A3342" s="183" t="s">
        <v>3581</v>
      </c>
      <c r="B3342" s="183" t="s">
        <v>430</v>
      </c>
      <c r="C3342" s="183" t="s">
        <v>77</v>
      </c>
      <c r="D3342" s="183">
        <v>18</v>
      </c>
      <c r="E3342" s="129"/>
      <c r="F3342" s="183"/>
      <c r="G3342" s="89">
        <v>43313</v>
      </c>
      <c r="H3342" s="80"/>
      <c r="I3342" s="80"/>
      <c r="J3342" s="129" t="s">
        <v>4899</v>
      </c>
    </row>
    <row r="3343" spans="1:10" hidden="1">
      <c r="A3343" s="183" t="s">
        <v>3582</v>
      </c>
      <c r="B3343" s="183" t="s">
        <v>431</v>
      </c>
      <c r="C3343" s="183" t="s">
        <v>77</v>
      </c>
      <c r="D3343" s="183">
        <v>18</v>
      </c>
      <c r="E3343" s="104"/>
      <c r="F3343" s="104"/>
      <c r="G3343" s="89">
        <v>43374</v>
      </c>
      <c r="H3343" s="80"/>
      <c r="I3343" s="80"/>
      <c r="J3343" s="129" t="s">
        <v>4899</v>
      </c>
    </row>
    <row r="3344" spans="1:10" hidden="1">
      <c r="A3344" s="183" t="s">
        <v>3583</v>
      </c>
      <c r="B3344" s="183" t="s">
        <v>431</v>
      </c>
      <c r="C3344" s="183" t="s">
        <v>77</v>
      </c>
      <c r="D3344" s="183">
        <v>18</v>
      </c>
      <c r="E3344" s="104" t="s">
        <v>77</v>
      </c>
      <c r="F3344" s="104" t="s">
        <v>4920</v>
      </c>
      <c r="G3344" s="89">
        <v>43070</v>
      </c>
      <c r="H3344" s="80">
        <v>43090</v>
      </c>
      <c r="I3344" s="80">
        <v>43104</v>
      </c>
      <c r="J3344" s="129" t="s">
        <v>4899</v>
      </c>
    </row>
    <row r="3345" spans="1:10" hidden="1">
      <c r="A3345" s="183" t="s">
        <v>3584</v>
      </c>
      <c r="B3345" s="183" t="s">
        <v>431</v>
      </c>
      <c r="C3345" s="183" t="s">
        <v>77</v>
      </c>
      <c r="D3345" s="183">
        <v>18</v>
      </c>
      <c r="E3345" s="104"/>
      <c r="F3345" s="104"/>
      <c r="G3345" s="89">
        <v>43374</v>
      </c>
      <c r="H3345" s="80"/>
      <c r="I3345" s="80"/>
      <c r="J3345" s="129" t="s">
        <v>4899</v>
      </c>
    </row>
    <row r="3346" spans="1:10" hidden="1">
      <c r="A3346" s="183" t="s">
        <v>320</v>
      </c>
      <c r="B3346" s="183" t="s">
        <v>431</v>
      </c>
      <c r="C3346" s="183" t="s">
        <v>77</v>
      </c>
      <c r="D3346" s="183">
        <v>18</v>
      </c>
      <c r="E3346" s="104"/>
      <c r="F3346" s="129" t="s">
        <v>4920</v>
      </c>
      <c r="G3346" s="89">
        <v>43040</v>
      </c>
      <c r="H3346" s="80">
        <v>43060</v>
      </c>
      <c r="I3346" s="80">
        <v>43074</v>
      </c>
      <c r="J3346" s="129" t="s">
        <v>4899</v>
      </c>
    </row>
    <row r="3347" spans="1:10" hidden="1">
      <c r="A3347" s="183" t="s">
        <v>3585</v>
      </c>
      <c r="B3347" s="183" t="s">
        <v>431</v>
      </c>
      <c r="C3347" s="183" t="s">
        <v>77</v>
      </c>
      <c r="D3347" s="183">
        <v>18</v>
      </c>
      <c r="E3347" s="104"/>
      <c r="F3347" s="104"/>
      <c r="G3347" s="89">
        <v>43282</v>
      </c>
      <c r="H3347" s="80"/>
      <c r="I3347" s="80"/>
      <c r="J3347" s="129" t="s">
        <v>4899</v>
      </c>
    </row>
    <row r="3348" spans="1:10" hidden="1">
      <c r="A3348" s="183" t="s">
        <v>3586</v>
      </c>
      <c r="B3348" s="183" t="s">
        <v>431</v>
      </c>
      <c r="C3348" s="183" t="s">
        <v>77</v>
      </c>
      <c r="D3348" s="183">
        <v>18</v>
      </c>
      <c r="E3348" s="104"/>
      <c r="F3348" s="104"/>
      <c r="G3348" s="89">
        <v>43282</v>
      </c>
      <c r="H3348" s="80"/>
      <c r="I3348" s="80"/>
      <c r="J3348" s="129" t="s">
        <v>4899</v>
      </c>
    </row>
    <row r="3349" spans="1:10" hidden="1">
      <c r="A3349" s="183" t="s">
        <v>3587</v>
      </c>
      <c r="B3349" s="183" t="s">
        <v>4624</v>
      </c>
      <c r="C3349" s="183" t="s">
        <v>77</v>
      </c>
      <c r="D3349" s="183">
        <v>18</v>
      </c>
      <c r="E3349" s="104"/>
      <c r="F3349" s="104"/>
      <c r="G3349" s="89">
        <v>43191</v>
      </c>
      <c r="H3349" s="80"/>
      <c r="I3349" s="80"/>
      <c r="J3349" s="129" t="s">
        <v>4899</v>
      </c>
    </row>
    <row r="3350" spans="1:10" hidden="1">
      <c r="A3350" s="183" t="s">
        <v>3588</v>
      </c>
      <c r="B3350" s="183" t="s">
        <v>432</v>
      </c>
      <c r="C3350" s="183" t="s">
        <v>77</v>
      </c>
      <c r="D3350" s="183">
        <v>18</v>
      </c>
      <c r="E3350" s="104"/>
      <c r="F3350" s="104"/>
      <c r="G3350" s="89">
        <v>43282</v>
      </c>
      <c r="H3350" s="80"/>
      <c r="I3350" s="80"/>
      <c r="J3350" s="129" t="s">
        <v>4899</v>
      </c>
    </row>
    <row r="3351" spans="1:10" hidden="1">
      <c r="A3351" s="183" t="s">
        <v>321</v>
      </c>
      <c r="B3351" s="183" t="s">
        <v>432</v>
      </c>
      <c r="C3351" s="183" t="s">
        <v>77</v>
      </c>
      <c r="D3351" s="183">
        <v>18</v>
      </c>
      <c r="E3351" s="104"/>
      <c r="F3351" s="104" t="s">
        <v>4879</v>
      </c>
      <c r="G3351" s="89">
        <v>43040</v>
      </c>
      <c r="H3351" s="80">
        <v>43069</v>
      </c>
      <c r="I3351" s="80">
        <v>43074</v>
      </c>
      <c r="J3351" s="129" t="s">
        <v>4899</v>
      </c>
    </row>
    <row r="3352" spans="1:10" hidden="1">
      <c r="A3352" s="183" t="s">
        <v>3589</v>
      </c>
      <c r="B3352" s="183" t="s">
        <v>432</v>
      </c>
      <c r="C3352" s="183" t="s">
        <v>77</v>
      </c>
      <c r="D3352" s="183">
        <v>18</v>
      </c>
      <c r="E3352" s="104"/>
      <c r="F3352" s="104"/>
      <c r="G3352" s="89">
        <v>43313</v>
      </c>
      <c r="H3352" s="80"/>
      <c r="I3352" s="80"/>
      <c r="J3352" s="129" t="s">
        <v>4899</v>
      </c>
    </row>
    <row r="3353" spans="1:10" hidden="1">
      <c r="A3353" s="183" t="s">
        <v>3590</v>
      </c>
      <c r="B3353" s="183" t="s">
        <v>432</v>
      </c>
      <c r="C3353" s="183" t="s">
        <v>77</v>
      </c>
      <c r="D3353" s="183">
        <v>18</v>
      </c>
      <c r="E3353" s="104"/>
      <c r="F3353" s="104"/>
      <c r="G3353" s="89">
        <v>43282</v>
      </c>
      <c r="H3353" s="80"/>
      <c r="I3353" s="80"/>
      <c r="J3353" s="129" t="s">
        <v>4899</v>
      </c>
    </row>
    <row r="3354" spans="1:10" hidden="1">
      <c r="A3354" s="183" t="s">
        <v>3591</v>
      </c>
      <c r="B3354" s="183" t="s">
        <v>4625</v>
      </c>
      <c r="C3354" s="183" t="s">
        <v>77</v>
      </c>
      <c r="D3354" s="183">
        <v>18</v>
      </c>
      <c r="E3354" s="104"/>
      <c r="F3354" s="104"/>
      <c r="G3354" s="89">
        <v>43252</v>
      </c>
      <c r="H3354" s="80"/>
      <c r="I3354" s="80"/>
      <c r="J3354" s="129" t="s">
        <v>4899</v>
      </c>
    </row>
    <row r="3355" spans="1:10" hidden="1">
      <c r="A3355" s="183" t="s">
        <v>3592</v>
      </c>
      <c r="B3355" s="183" t="s">
        <v>4626</v>
      </c>
      <c r="C3355" s="183" t="s">
        <v>77</v>
      </c>
      <c r="D3355" s="183">
        <v>18</v>
      </c>
      <c r="E3355" s="104"/>
      <c r="F3355" s="104"/>
      <c r="G3355" s="89">
        <v>43191</v>
      </c>
      <c r="H3355" s="80"/>
      <c r="I3355" s="80"/>
      <c r="J3355" s="129" t="s">
        <v>4899</v>
      </c>
    </row>
    <row r="3356" spans="1:10" hidden="1">
      <c r="A3356" s="183" t="s">
        <v>3593</v>
      </c>
      <c r="B3356" s="183" t="s">
        <v>4627</v>
      </c>
      <c r="C3356" s="183" t="s">
        <v>77</v>
      </c>
      <c r="D3356" s="183">
        <v>18</v>
      </c>
      <c r="E3356" s="104"/>
      <c r="F3356" s="104"/>
      <c r="G3356" s="89">
        <v>43160</v>
      </c>
      <c r="H3356" s="80"/>
      <c r="I3356" s="80"/>
      <c r="J3356" s="129" t="s">
        <v>4899</v>
      </c>
    </row>
    <row r="3357" spans="1:10" hidden="1">
      <c r="A3357" s="183" t="s">
        <v>3594</v>
      </c>
      <c r="B3357" s="183" t="s">
        <v>4628</v>
      </c>
      <c r="C3357" s="183" t="s">
        <v>77</v>
      </c>
      <c r="D3357" s="183">
        <v>18</v>
      </c>
      <c r="E3357" s="104"/>
      <c r="F3357" s="104"/>
      <c r="G3357" s="89">
        <v>43374</v>
      </c>
      <c r="H3357" s="80"/>
      <c r="I3357" s="80"/>
      <c r="J3357" s="129" t="s">
        <v>4899</v>
      </c>
    </row>
    <row r="3358" spans="1:10" hidden="1">
      <c r="A3358" s="183" t="s">
        <v>3595</v>
      </c>
      <c r="B3358" s="183" t="s">
        <v>4629</v>
      </c>
      <c r="C3358" s="183" t="s">
        <v>77</v>
      </c>
      <c r="D3358" s="183">
        <v>18</v>
      </c>
      <c r="E3358" s="129"/>
      <c r="F3358" s="183"/>
      <c r="G3358" s="89">
        <v>43344</v>
      </c>
      <c r="H3358" s="80"/>
      <c r="I3358" s="80"/>
      <c r="J3358" s="129" t="s">
        <v>4899</v>
      </c>
    </row>
    <row r="3359" spans="1:10" hidden="1">
      <c r="A3359" s="183" t="s">
        <v>3596</v>
      </c>
      <c r="B3359" s="183" t="s">
        <v>4629</v>
      </c>
      <c r="C3359" s="183" t="s">
        <v>77</v>
      </c>
      <c r="D3359" s="183">
        <v>18</v>
      </c>
      <c r="E3359" s="104"/>
      <c r="F3359" s="104"/>
      <c r="G3359" s="89">
        <v>43344</v>
      </c>
      <c r="H3359" s="80"/>
      <c r="I3359" s="80"/>
      <c r="J3359" s="129" t="s">
        <v>4899</v>
      </c>
    </row>
    <row r="3360" spans="1:10" hidden="1">
      <c r="A3360" s="183" t="s">
        <v>3597</v>
      </c>
      <c r="B3360" s="183" t="s">
        <v>4630</v>
      </c>
      <c r="C3360" s="183" t="s">
        <v>77</v>
      </c>
      <c r="D3360" s="183">
        <v>18</v>
      </c>
      <c r="E3360" s="104"/>
      <c r="F3360" s="129"/>
      <c r="G3360" s="89">
        <v>43344</v>
      </c>
      <c r="H3360" s="80"/>
      <c r="I3360" s="80"/>
      <c r="J3360" s="129" t="s">
        <v>4899</v>
      </c>
    </row>
    <row r="3361" spans="1:10" hidden="1">
      <c r="A3361" s="183" t="s">
        <v>3598</v>
      </c>
      <c r="B3361" s="183" t="s">
        <v>4631</v>
      </c>
      <c r="C3361" s="183" t="s">
        <v>77</v>
      </c>
      <c r="D3361" s="183">
        <v>18</v>
      </c>
      <c r="E3361" s="104"/>
      <c r="F3361" s="104"/>
      <c r="G3361" s="89">
        <v>43252</v>
      </c>
      <c r="H3361" s="80"/>
      <c r="I3361" s="80"/>
      <c r="J3361" s="129" t="s">
        <v>4899</v>
      </c>
    </row>
    <row r="3362" spans="1:10" hidden="1">
      <c r="A3362" s="183" t="s">
        <v>3599</v>
      </c>
      <c r="B3362" s="183" t="s">
        <v>4632</v>
      </c>
      <c r="C3362" s="183" t="s">
        <v>77</v>
      </c>
      <c r="D3362" s="183">
        <v>18</v>
      </c>
      <c r="E3362" s="104"/>
      <c r="F3362" s="104"/>
      <c r="G3362" s="89">
        <v>43101</v>
      </c>
      <c r="H3362" s="80"/>
      <c r="I3362" s="80"/>
      <c r="J3362" s="129" t="s">
        <v>4899</v>
      </c>
    </row>
    <row r="3363" spans="1:10" hidden="1">
      <c r="A3363" s="183" t="s">
        <v>3600</v>
      </c>
      <c r="B3363" s="183" t="s">
        <v>4633</v>
      </c>
      <c r="C3363" s="183" t="s">
        <v>77</v>
      </c>
      <c r="D3363" s="183">
        <v>18</v>
      </c>
      <c r="E3363" s="104"/>
      <c r="F3363" s="104"/>
      <c r="G3363" s="89">
        <v>43313</v>
      </c>
      <c r="H3363" s="80"/>
      <c r="I3363" s="80"/>
      <c r="J3363" s="129" t="s">
        <v>4899</v>
      </c>
    </row>
    <row r="3364" spans="1:10" hidden="1">
      <c r="A3364" s="183" t="s">
        <v>3601</v>
      </c>
      <c r="B3364" s="183" t="s">
        <v>4634</v>
      </c>
      <c r="C3364" s="183" t="s">
        <v>77</v>
      </c>
      <c r="D3364" s="183">
        <v>18</v>
      </c>
      <c r="E3364" s="104"/>
      <c r="F3364" s="104"/>
      <c r="G3364" s="89">
        <v>43374</v>
      </c>
      <c r="H3364" s="80"/>
      <c r="I3364" s="80"/>
      <c r="J3364" s="129" t="s">
        <v>4899</v>
      </c>
    </row>
    <row r="3365" spans="1:10" hidden="1">
      <c r="A3365" s="183" t="s">
        <v>3602</v>
      </c>
      <c r="B3365" s="183" t="s">
        <v>4635</v>
      </c>
      <c r="C3365" s="183" t="s">
        <v>77</v>
      </c>
      <c r="D3365" s="183">
        <v>18</v>
      </c>
      <c r="E3365" s="104"/>
      <c r="F3365" s="129"/>
      <c r="G3365" s="89">
        <v>43374</v>
      </c>
      <c r="H3365" s="80"/>
      <c r="I3365" s="80"/>
      <c r="J3365" s="129" t="s">
        <v>4899</v>
      </c>
    </row>
    <row r="3366" spans="1:10" hidden="1">
      <c r="A3366" s="183" t="s">
        <v>3603</v>
      </c>
      <c r="B3366" s="183" t="s">
        <v>4635</v>
      </c>
      <c r="C3366" s="183" t="s">
        <v>77</v>
      </c>
      <c r="D3366" s="183">
        <v>18</v>
      </c>
      <c r="E3366" s="104"/>
      <c r="F3366" s="104"/>
      <c r="G3366" s="89">
        <v>43221</v>
      </c>
      <c r="H3366" s="80"/>
      <c r="I3366" s="80"/>
      <c r="J3366" s="129" t="s">
        <v>4899</v>
      </c>
    </row>
    <row r="3367" spans="1:10" hidden="1">
      <c r="A3367" s="183" t="s">
        <v>3604</v>
      </c>
      <c r="B3367" s="183" t="s">
        <v>4636</v>
      </c>
      <c r="C3367" s="183" t="s">
        <v>77</v>
      </c>
      <c r="D3367" s="183">
        <v>18</v>
      </c>
      <c r="E3367" s="104"/>
      <c r="F3367" s="104"/>
      <c r="G3367" s="89">
        <v>43374</v>
      </c>
      <c r="H3367" s="80"/>
      <c r="I3367" s="80"/>
      <c r="J3367" s="129" t="s">
        <v>4899</v>
      </c>
    </row>
    <row r="3368" spans="1:10" hidden="1">
      <c r="A3368" s="183" t="s">
        <v>3605</v>
      </c>
      <c r="B3368" s="183" t="s">
        <v>4637</v>
      </c>
      <c r="C3368" s="183" t="s">
        <v>77</v>
      </c>
      <c r="D3368" s="183">
        <v>18</v>
      </c>
      <c r="E3368" s="104"/>
      <c r="F3368" s="104"/>
      <c r="G3368" s="89">
        <v>43160</v>
      </c>
      <c r="H3368" s="80"/>
      <c r="I3368" s="80"/>
      <c r="J3368" s="129" t="s">
        <v>4899</v>
      </c>
    </row>
    <row r="3369" spans="1:10" hidden="1">
      <c r="A3369" s="183" t="s">
        <v>3606</v>
      </c>
      <c r="B3369" s="183" t="s">
        <v>4638</v>
      </c>
      <c r="C3369" s="183" t="s">
        <v>77</v>
      </c>
      <c r="D3369" s="183">
        <v>18</v>
      </c>
      <c r="E3369" s="104" t="s">
        <v>77</v>
      </c>
      <c r="F3369" s="104" t="s">
        <v>4880</v>
      </c>
      <c r="G3369" s="89">
        <v>43070</v>
      </c>
      <c r="H3369" s="80">
        <v>43089</v>
      </c>
      <c r="I3369" s="80">
        <v>43104</v>
      </c>
      <c r="J3369" s="129" t="s">
        <v>4899</v>
      </c>
    </row>
    <row r="3370" spans="1:10" hidden="1">
      <c r="A3370" s="183" t="s">
        <v>3607</v>
      </c>
      <c r="B3370" s="183" t="s">
        <v>4639</v>
      </c>
      <c r="C3370" s="183" t="s">
        <v>77</v>
      </c>
      <c r="D3370" s="183">
        <v>18</v>
      </c>
      <c r="E3370" s="104"/>
      <c r="F3370" s="104"/>
      <c r="G3370" s="89">
        <v>43313</v>
      </c>
      <c r="H3370" s="80"/>
      <c r="I3370" s="80"/>
      <c r="J3370" s="129" t="s">
        <v>4899</v>
      </c>
    </row>
    <row r="3371" spans="1:10" hidden="1">
      <c r="A3371" s="183" t="s">
        <v>3608</v>
      </c>
      <c r="B3371" s="183" t="s">
        <v>4640</v>
      </c>
      <c r="C3371" s="183" t="s">
        <v>77</v>
      </c>
      <c r="D3371" s="183">
        <v>18</v>
      </c>
      <c r="E3371" s="104"/>
      <c r="F3371" s="104"/>
      <c r="G3371" s="89">
        <v>43252</v>
      </c>
      <c r="H3371" s="80"/>
      <c r="I3371" s="80"/>
      <c r="J3371" s="129" t="s">
        <v>4899</v>
      </c>
    </row>
    <row r="3372" spans="1:10" hidden="1">
      <c r="A3372" s="183" t="s">
        <v>3609</v>
      </c>
      <c r="B3372" s="183" t="s">
        <v>4640</v>
      </c>
      <c r="C3372" s="183" t="s">
        <v>77</v>
      </c>
      <c r="D3372" s="183">
        <v>18</v>
      </c>
      <c r="E3372" s="104"/>
      <c r="F3372" s="104"/>
      <c r="G3372" s="89">
        <v>43101</v>
      </c>
      <c r="H3372" s="80"/>
      <c r="I3372" s="80"/>
      <c r="J3372" s="129" t="s">
        <v>4899</v>
      </c>
    </row>
    <row r="3373" spans="1:10" hidden="1">
      <c r="A3373" s="183" t="s">
        <v>3610</v>
      </c>
      <c r="B3373" s="183" t="s">
        <v>4641</v>
      </c>
      <c r="C3373" s="183" t="s">
        <v>77</v>
      </c>
      <c r="D3373" s="183">
        <v>18</v>
      </c>
      <c r="E3373" s="104"/>
      <c r="F3373" s="104"/>
      <c r="G3373" s="89">
        <v>43374</v>
      </c>
      <c r="H3373" s="80"/>
      <c r="I3373" s="80"/>
      <c r="J3373" s="129" t="s">
        <v>4899</v>
      </c>
    </row>
    <row r="3374" spans="1:10" hidden="1">
      <c r="A3374" s="183" t="s">
        <v>3611</v>
      </c>
      <c r="B3374" s="183" t="s">
        <v>4642</v>
      </c>
      <c r="C3374" s="183" t="s">
        <v>77</v>
      </c>
      <c r="D3374" s="183">
        <v>18</v>
      </c>
      <c r="E3374" s="104"/>
      <c r="F3374" s="104"/>
      <c r="G3374" s="89">
        <v>43160</v>
      </c>
      <c r="H3374" s="80"/>
      <c r="I3374" s="80"/>
      <c r="J3374" s="129" t="s">
        <v>4899</v>
      </c>
    </row>
    <row r="3375" spans="1:10" hidden="1">
      <c r="A3375" s="183" t="s">
        <v>3612</v>
      </c>
      <c r="B3375" s="183" t="s">
        <v>4643</v>
      </c>
      <c r="C3375" s="183" t="s">
        <v>77</v>
      </c>
      <c r="D3375" s="183">
        <v>18</v>
      </c>
      <c r="E3375" s="104"/>
      <c r="F3375" s="104"/>
      <c r="G3375" s="89">
        <v>43191</v>
      </c>
      <c r="H3375" s="80"/>
      <c r="I3375" s="80"/>
      <c r="J3375" s="129" t="s">
        <v>4899</v>
      </c>
    </row>
    <row r="3376" spans="1:10" hidden="1">
      <c r="A3376" s="183" t="s">
        <v>3613</v>
      </c>
      <c r="B3376" s="183" t="s">
        <v>4644</v>
      </c>
      <c r="C3376" s="183" t="s">
        <v>77</v>
      </c>
      <c r="D3376" s="183">
        <v>18</v>
      </c>
      <c r="E3376" s="104"/>
      <c r="F3376" s="104"/>
      <c r="G3376" s="89">
        <v>43282</v>
      </c>
      <c r="H3376" s="80"/>
      <c r="I3376" s="80"/>
      <c r="J3376" s="129" t="s">
        <v>4899</v>
      </c>
    </row>
    <row r="3377" spans="1:10" hidden="1">
      <c r="A3377" s="183" t="s">
        <v>3614</v>
      </c>
      <c r="B3377" s="183" t="s">
        <v>4645</v>
      </c>
      <c r="C3377" s="183" t="s">
        <v>77</v>
      </c>
      <c r="D3377" s="183">
        <v>18</v>
      </c>
      <c r="E3377" s="104"/>
      <c r="F3377" s="104"/>
      <c r="G3377" s="89">
        <v>43191</v>
      </c>
      <c r="H3377" s="80"/>
      <c r="I3377" s="80"/>
      <c r="J3377" s="129" t="s">
        <v>4899</v>
      </c>
    </row>
    <row r="3378" spans="1:10" hidden="1">
      <c r="A3378" s="183" t="s">
        <v>3615</v>
      </c>
      <c r="B3378" s="183" t="s">
        <v>4645</v>
      </c>
      <c r="C3378" s="183" t="s">
        <v>77</v>
      </c>
      <c r="D3378" s="183">
        <v>18</v>
      </c>
      <c r="E3378" s="104"/>
      <c r="F3378" s="104"/>
      <c r="G3378" s="89">
        <v>43101</v>
      </c>
      <c r="H3378" s="80"/>
      <c r="I3378" s="80"/>
      <c r="J3378" s="129" t="s">
        <v>4899</v>
      </c>
    </row>
    <row r="3379" spans="1:10" hidden="1">
      <c r="A3379" s="183" t="s">
        <v>3616</v>
      </c>
      <c r="B3379" s="183" t="s">
        <v>4646</v>
      </c>
      <c r="C3379" s="183" t="s">
        <v>77</v>
      </c>
      <c r="D3379" s="183">
        <v>18</v>
      </c>
      <c r="E3379" s="104"/>
      <c r="F3379" s="104"/>
      <c r="G3379" s="89">
        <v>43374</v>
      </c>
      <c r="H3379" s="80"/>
      <c r="I3379" s="80"/>
      <c r="J3379" s="129" t="s">
        <v>4899</v>
      </c>
    </row>
    <row r="3380" spans="1:10" hidden="1">
      <c r="A3380" s="183" t="s">
        <v>3617</v>
      </c>
      <c r="B3380" s="183" t="s">
        <v>4647</v>
      </c>
      <c r="C3380" s="183" t="s">
        <v>77</v>
      </c>
      <c r="D3380" s="183">
        <v>18</v>
      </c>
      <c r="E3380" s="104"/>
      <c r="F3380" s="104"/>
      <c r="G3380" s="89">
        <v>43101</v>
      </c>
      <c r="H3380" s="80"/>
      <c r="I3380" s="80"/>
      <c r="J3380" s="129" t="s">
        <v>4899</v>
      </c>
    </row>
    <row r="3381" spans="1:10" hidden="1">
      <c r="A3381" s="183" t="s">
        <v>3618</v>
      </c>
      <c r="B3381" s="183" t="s">
        <v>4648</v>
      </c>
      <c r="C3381" s="183" t="s">
        <v>77</v>
      </c>
      <c r="D3381" s="183">
        <v>18</v>
      </c>
      <c r="E3381" s="104"/>
      <c r="F3381" s="104"/>
      <c r="G3381" s="89">
        <v>43374</v>
      </c>
      <c r="H3381" s="80"/>
      <c r="I3381" s="80"/>
      <c r="J3381" s="129" t="s">
        <v>4899</v>
      </c>
    </row>
    <row r="3382" spans="1:10" hidden="1">
      <c r="A3382" s="183" t="s">
        <v>3619</v>
      </c>
      <c r="B3382" s="183" t="s">
        <v>4649</v>
      </c>
      <c r="C3382" s="183" t="s">
        <v>77</v>
      </c>
      <c r="D3382" s="183">
        <v>18</v>
      </c>
      <c r="E3382" s="104"/>
      <c r="F3382" s="104"/>
      <c r="G3382" s="89">
        <v>43374</v>
      </c>
      <c r="H3382" s="80"/>
      <c r="I3382" s="80"/>
      <c r="J3382" s="129" t="s">
        <v>4899</v>
      </c>
    </row>
    <row r="3383" spans="1:10" hidden="1">
      <c r="A3383" s="183" t="s">
        <v>3620</v>
      </c>
      <c r="B3383" s="183" t="s">
        <v>4650</v>
      </c>
      <c r="C3383" s="183" t="s">
        <v>77</v>
      </c>
      <c r="D3383" s="183">
        <v>18</v>
      </c>
      <c r="E3383" s="129"/>
      <c r="F3383" s="183"/>
      <c r="G3383" s="89">
        <v>43252</v>
      </c>
      <c r="H3383" s="80"/>
      <c r="I3383" s="80"/>
      <c r="J3383" s="129" t="s">
        <v>4899</v>
      </c>
    </row>
    <row r="3384" spans="1:10" hidden="1">
      <c r="A3384" s="183" t="s">
        <v>3621</v>
      </c>
      <c r="B3384" s="183" t="s">
        <v>4651</v>
      </c>
      <c r="C3384" s="183" t="s">
        <v>77</v>
      </c>
      <c r="D3384" s="183">
        <v>18</v>
      </c>
      <c r="E3384" s="104"/>
      <c r="F3384" s="104"/>
      <c r="G3384" s="89">
        <v>43160</v>
      </c>
      <c r="H3384" s="80"/>
      <c r="I3384" s="80"/>
      <c r="J3384" s="129" t="s">
        <v>4899</v>
      </c>
    </row>
    <row r="3385" spans="1:10" hidden="1">
      <c r="A3385" s="183" t="s">
        <v>3622</v>
      </c>
      <c r="B3385" s="183" t="s">
        <v>4652</v>
      </c>
      <c r="C3385" s="183" t="s">
        <v>77</v>
      </c>
      <c r="D3385" s="183">
        <v>18</v>
      </c>
      <c r="E3385" s="104"/>
      <c r="F3385" s="104"/>
      <c r="G3385" s="89">
        <v>43252</v>
      </c>
      <c r="H3385" s="80"/>
      <c r="I3385" s="80"/>
      <c r="J3385" s="129" t="s">
        <v>4899</v>
      </c>
    </row>
    <row r="3386" spans="1:10" hidden="1">
      <c r="A3386" s="183" t="s">
        <v>3623</v>
      </c>
      <c r="B3386" s="183" t="s">
        <v>4653</v>
      </c>
      <c r="C3386" s="183" t="s">
        <v>77</v>
      </c>
      <c r="D3386" s="183">
        <v>18</v>
      </c>
      <c r="E3386" s="104"/>
      <c r="F3386" s="104"/>
      <c r="G3386" s="89">
        <v>43101</v>
      </c>
      <c r="H3386" s="80"/>
      <c r="I3386" s="80"/>
      <c r="J3386" s="129" t="s">
        <v>4899</v>
      </c>
    </row>
    <row r="3387" spans="1:10" hidden="1">
      <c r="A3387" s="183" t="s">
        <v>3624</v>
      </c>
      <c r="B3387" s="183" t="s">
        <v>4654</v>
      </c>
      <c r="C3387" s="183" t="s">
        <v>77</v>
      </c>
      <c r="D3387" s="183">
        <v>18</v>
      </c>
      <c r="E3387" s="104"/>
      <c r="F3387" s="104"/>
      <c r="G3387" s="89">
        <v>43101</v>
      </c>
      <c r="H3387" s="80"/>
      <c r="I3387" s="80"/>
      <c r="J3387" s="129" t="s">
        <v>4899</v>
      </c>
    </row>
    <row r="3388" spans="1:10" hidden="1">
      <c r="A3388" s="183" t="s">
        <v>3625</v>
      </c>
      <c r="B3388" s="183" t="s">
        <v>4655</v>
      </c>
      <c r="C3388" s="183" t="s">
        <v>77</v>
      </c>
      <c r="D3388" s="183">
        <v>18</v>
      </c>
      <c r="E3388" s="104"/>
      <c r="F3388" s="104"/>
      <c r="G3388" s="89">
        <v>43344</v>
      </c>
      <c r="H3388" s="80"/>
      <c r="I3388" s="80"/>
      <c r="J3388" s="129" t="s">
        <v>4899</v>
      </c>
    </row>
    <row r="3389" spans="1:10" hidden="1">
      <c r="A3389" s="183" t="s">
        <v>3626</v>
      </c>
      <c r="B3389" s="183" t="s">
        <v>4656</v>
      </c>
      <c r="C3389" s="183" t="s">
        <v>77</v>
      </c>
      <c r="D3389" s="183">
        <v>18</v>
      </c>
      <c r="E3389" s="104"/>
      <c r="F3389" s="104"/>
      <c r="G3389" s="89">
        <v>43282</v>
      </c>
      <c r="H3389" s="80"/>
      <c r="I3389" s="80"/>
      <c r="J3389" s="129" t="s">
        <v>4899</v>
      </c>
    </row>
    <row r="3390" spans="1:10" hidden="1">
      <c r="A3390" s="183" t="s">
        <v>3627</v>
      </c>
      <c r="B3390" s="183" t="s">
        <v>4657</v>
      </c>
      <c r="C3390" s="183" t="s">
        <v>77</v>
      </c>
      <c r="D3390" s="183">
        <v>18</v>
      </c>
      <c r="E3390" s="104"/>
      <c r="F3390" s="104"/>
      <c r="G3390" s="89">
        <v>43252</v>
      </c>
      <c r="H3390" s="80"/>
      <c r="I3390" s="80"/>
      <c r="J3390" s="129" t="s">
        <v>4899</v>
      </c>
    </row>
    <row r="3391" spans="1:10" hidden="1">
      <c r="A3391" s="183" t="s">
        <v>3628</v>
      </c>
      <c r="B3391" s="183" t="s">
        <v>4658</v>
      </c>
      <c r="C3391" s="183" t="s">
        <v>77</v>
      </c>
      <c r="D3391" s="183">
        <v>18</v>
      </c>
      <c r="E3391" s="104"/>
      <c r="F3391" s="104"/>
      <c r="G3391" s="89">
        <v>43313</v>
      </c>
      <c r="H3391" s="80"/>
      <c r="I3391" s="80"/>
      <c r="J3391" s="129" t="s">
        <v>4899</v>
      </c>
    </row>
    <row r="3392" spans="1:10" hidden="1">
      <c r="A3392" s="183" t="s">
        <v>3629</v>
      </c>
      <c r="B3392" s="183" t="s">
        <v>4658</v>
      </c>
      <c r="C3392" s="183" t="s">
        <v>77</v>
      </c>
      <c r="D3392" s="183">
        <v>18</v>
      </c>
      <c r="E3392" s="104"/>
      <c r="F3392" s="104"/>
      <c r="G3392" s="89">
        <v>43282</v>
      </c>
      <c r="H3392" s="80"/>
      <c r="I3392" s="80"/>
      <c r="J3392" s="129" t="s">
        <v>4899</v>
      </c>
    </row>
    <row r="3393" spans="1:10" hidden="1">
      <c r="A3393" s="183" t="s">
        <v>3630</v>
      </c>
      <c r="B3393" s="183" t="s">
        <v>4659</v>
      </c>
      <c r="C3393" s="183" t="s">
        <v>77</v>
      </c>
      <c r="D3393" s="183">
        <v>18</v>
      </c>
      <c r="E3393" s="104" t="s">
        <v>77</v>
      </c>
      <c r="F3393" s="104" t="s">
        <v>4877</v>
      </c>
      <c r="G3393" s="89">
        <v>43070</v>
      </c>
      <c r="H3393" s="80">
        <v>43090</v>
      </c>
      <c r="I3393" s="80">
        <v>43104</v>
      </c>
      <c r="J3393" s="129" t="s">
        <v>4899</v>
      </c>
    </row>
    <row r="3394" spans="1:10" hidden="1">
      <c r="A3394" s="183" t="s">
        <v>3631</v>
      </c>
      <c r="B3394" s="183" t="s">
        <v>4660</v>
      </c>
      <c r="C3394" s="183" t="s">
        <v>77</v>
      </c>
      <c r="D3394" s="183">
        <v>18</v>
      </c>
      <c r="E3394" s="104"/>
      <c r="F3394" s="104"/>
      <c r="G3394" s="89">
        <v>43313</v>
      </c>
      <c r="H3394" s="80"/>
      <c r="I3394" s="80"/>
      <c r="J3394" s="129" t="s">
        <v>4899</v>
      </c>
    </row>
    <row r="3395" spans="1:10" hidden="1">
      <c r="A3395" s="183" t="s">
        <v>3632</v>
      </c>
      <c r="B3395" s="183" t="s">
        <v>4661</v>
      </c>
      <c r="C3395" s="183" t="s">
        <v>77</v>
      </c>
      <c r="D3395" s="183">
        <v>18</v>
      </c>
      <c r="E3395" s="104"/>
      <c r="F3395" s="104"/>
      <c r="G3395" s="89">
        <v>43160</v>
      </c>
      <c r="H3395" s="80"/>
      <c r="I3395" s="80"/>
      <c r="J3395" s="129" t="s">
        <v>4899</v>
      </c>
    </row>
    <row r="3396" spans="1:10" hidden="1">
      <c r="A3396" s="183" t="s">
        <v>3633</v>
      </c>
      <c r="B3396" s="183" t="s">
        <v>4662</v>
      </c>
      <c r="C3396" s="183" t="s">
        <v>77</v>
      </c>
      <c r="D3396" s="183">
        <v>18</v>
      </c>
      <c r="E3396" s="104"/>
      <c r="F3396" s="104"/>
      <c r="G3396" s="89">
        <v>43252</v>
      </c>
      <c r="H3396" s="80"/>
      <c r="I3396" s="80"/>
      <c r="J3396" s="129" t="s">
        <v>4899</v>
      </c>
    </row>
    <row r="3397" spans="1:10" hidden="1">
      <c r="A3397" s="183" t="s">
        <v>3634</v>
      </c>
      <c r="B3397" s="183" t="s">
        <v>4663</v>
      </c>
      <c r="C3397" s="183" t="s">
        <v>77</v>
      </c>
      <c r="D3397" s="183">
        <v>18</v>
      </c>
      <c r="E3397" s="104"/>
      <c r="F3397" s="104"/>
      <c r="G3397" s="89">
        <v>43252</v>
      </c>
      <c r="H3397" s="80"/>
      <c r="I3397" s="80"/>
      <c r="J3397" s="129" t="s">
        <v>4899</v>
      </c>
    </row>
    <row r="3398" spans="1:10" hidden="1">
      <c r="A3398" s="183" t="s">
        <v>3635</v>
      </c>
      <c r="B3398" s="183" t="s">
        <v>4664</v>
      </c>
      <c r="C3398" s="183" t="s">
        <v>77</v>
      </c>
      <c r="D3398" s="183">
        <v>18</v>
      </c>
      <c r="E3398" s="104"/>
      <c r="F3398" s="104"/>
      <c r="G3398" s="89">
        <v>43160</v>
      </c>
      <c r="H3398" s="80"/>
      <c r="I3398" s="80"/>
      <c r="J3398" s="129" t="s">
        <v>4899</v>
      </c>
    </row>
    <row r="3399" spans="1:10" hidden="1">
      <c r="A3399" s="183" t="s">
        <v>3636</v>
      </c>
      <c r="B3399" s="183" t="s">
        <v>4665</v>
      </c>
      <c r="C3399" s="183" t="s">
        <v>77</v>
      </c>
      <c r="D3399" s="183">
        <v>18</v>
      </c>
      <c r="E3399" s="104"/>
      <c r="F3399" s="104"/>
      <c r="G3399" s="89">
        <v>43221</v>
      </c>
      <c r="H3399" s="80"/>
      <c r="I3399" s="80"/>
      <c r="J3399" s="129" t="s">
        <v>4899</v>
      </c>
    </row>
    <row r="3400" spans="1:10" hidden="1">
      <c r="A3400" s="183" t="s">
        <v>3637</v>
      </c>
      <c r="B3400" s="183" t="s">
        <v>4666</v>
      </c>
      <c r="C3400" s="183" t="s">
        <v>77</v>
      </c>
      <c r="D3400" s="183">
        <v>18</v>
      </c>
      <c r="E3400" s="104"/>
      <c r="F3400" s="104"/>
      <c r="G3400" s="89">
        <v>43282</v>
      </c>
      <c r="H3400" s="80"/>
      <c r="I3400" s="80"/>
      <c r="J3400" s="129" t="s">
        <v>4899</v>
      </c>
    </row>
    <row r="3401" spans="1:10" hidden="1">
      <c r="A3401" s="183" t="s">
        <v>3638</v>
      </c>
      <c r="B3401" s="183" t="s">
        <v>4667</v>
      </c>
      <c r="C3401" s="183" t="s">
        <v>77</v>
      </c>
      <c r="D3401" s="183">
        <v>18</v>
      </c>
      <c r="E3401" s="104"/>
      <c r="F3401" s="104"/>
      <c r="G3401" s="89">
        <v>43101</v>
      </c>
      <c r="H3401" s="80"/>
      <c r="I3401" s="80"/>
      <c r="J3401" s="129" t="s">
        <v>4899</v>
      </c>
    </row>
    <row r="3402" spans="1:10" hidden="1">
      <c r="A3402" s="183" t="s">
        <v>3639</v>
      </c>
      <c r="B3402" s="183" t="s">
        <v>4668</v>
      </c>
      <c r="C3402" s="183" t="s">
        <v>77</v>
      </c>
      <c r="D3402" s="183">
        <v>18</v>
      </c>
      <c r="E3402" s="104"/>
      <c r="F3402" s="104"/>
      <c r="G3402" s="89">
        <v>43282</v>
      </c>
      <c r="H3402" s="80"/>
      <c r="I3402" s="80"/>
      <c r="J3402" s="129" t="s">
        <v>4899</v>
      </c>
    </row>
    <row r="3403" spans="1:10" hidden="1">
      <c r="A3403" s="183" t="s">
        <v>3640</v>
      </c>
      <c r="B3403" s="183" t="s">
        <v>4669</v>
      </c>
      <c r="C3403" s="183" t="s">
        <v>77</v>
      </c>
      <c r="D3403" s="183">
        <v>18</v>
      </c>
      <c r="E3403" s="104"/>
      <c r="F3403" s="104"/>
      <c r="G3403" s="89">
        <v>43313</v>
      </c>
      <c r="H3403" s="80"/>
      <c r="I3403" s="80"/>
      <c r="J3403" s="129" t="s">
        <v>4899</v>
      </c>
    </row>
    <row r="3404" spans="1:10" hidden="1">
      <c r="A3404" s="183" t="s">
        <v>3641</v>
      </c>
      <c r="B3404" s="183" t="s">
        <v>4670</v>
      </c>
      <c r="C3404" s="183" t="s">
        <v>77</v>
      </c>
      <c r="D3404" s="183">
        <v>18</v>
      </c>
      <c r="E3404" s="104"/>
      <c r="F3404" s="104"/>
      <c r="G3404" s="89">
        <v>43160</v>
      </c>
      <c r="H3404" s="80"/>
      <c r="I3404" s="80"/>
      <c r="J3404" s="129" t="s">
        <v>4899</v>
      </c>
    </row>
    <row r="3405" spans="1:10" hidden="1">
      <c r="A3405" s="183" t="s">
        <v>3642</v>
      </c>
      <c r="B3405" s="183" t="s">
        <v>4671</v>
      </c>
      <c r="C3405" s="183" t="s">
        <v>77</v>
      </c>
      <c r="D3405" s="183">
        <v>18</v>
      </c>
      <c r="E3405" s="104"/>
      <c r="F3405" s="104"/>
      <c r="G3405" s="89">
        <v>43101</v>
      </c>
      <c r="H3405" s="80"/>
      <c r="I3405" s="80"/>
      <c r="J3405" s="129" t="s">
        <v>4899</v>
      </c>
    </row>
    <row r="3406" spans="1:10" hidden="1">
      <c r="A3406" s="183" t="s">
        <v>3643</v>
      </c>
      <c r="B3406" s="183" t="s">
        <v>4672</v>
      </c>
      <c r="C3406" s="183" t="s">
        <v>77</v>
      </c>
      <c r="D3406" s="183">
        <v>18</v>
      </c>
      <c r="E3406" s="104"/>
      <c r="F3406" s="104"/>
      <c r="G3406" s="89">
        <v>43221</v>
      </c>
      <c r="H3406" s="80"/>
      <c r="I3406" s="80"/>
      <c r="J3406" s="129" t="s">
        <v>4899</v>
      </c>
    </row>
    <row r="3407" spans="1:10" hidden="1">
      <c r="A3407" s="183" t="s">
        <v>3644</v>
      </c>
      <c r="B3407" s="183" t="s">
        <v>4673</v>
      </c>
      <c r="C3407" s="183" t="s">
        <v>77</v>
      </c>
      <c r="D3407" s="183">
        <v>18</v>
      </c>
      <c r="E3407" s="129"/>
      <c r="F3407" s="183"/>
      <c r="G3407" s="89">
        <v>43191</v>
      </c>
      <c r="H3407" s="80"/>
      <c r="I3407" s="80"/>
      <c r="J3407" s="129" t="s">
        <v>4899</v>
      </c>
    </row>
    <row r="3408" spans="1:10" hidden="1">
      <c r="A3408" s="183" t="s">
        <v>3645</v>
      </c>
      <c r="B3408" s="183" t="s">
        <v>4673</v>
      </c>
      <c r="C3408" s="183" t="s">
        <v>77</v>
      </c>
      <c r="D3408" s="183">
        <v>18</v>
      </c>
      <c r="E3408" s="104"/>
      <c r="F3408" s="104"/>
      <c r="G3408" s="89">
        <v>43101</v>
      </c>
      <c r="H3408" s="80"/>
      <c r="I3408" s="80"/>
      <c r="J3408" s="129" t="s">
        <v>4899</v>
      </c>
    </row>
    <row r="3409" spans="1:10" hidden="1">
      <c r="A3409" s="183" t="s">
        <v>3646</v>
      </c>
      <c r="B3409" s="183" t="s">
        <v>4674</v>
      </c>
      <c r="C3409" s="183" t="s">
        <v>77</v>
      </c>
      <c r="D3409" s="183">
        <v>18</v>
      </c>
      <c r="E3409" s="104"/>
      <c r="F3409" s="104"/>
      <c r="G3409" s="89">
        <v>43101</v>
      </c>
      <c r="H3409" s="80"/>
      <c r="I3409" s="80"/>
      <c r="J3409" s="129" t="s">
        <v>4899</v>
      </c>
    </row>
    <row r="3410" spans="1:10" hidden="1">
      <c r="A3410" s="183" t="s">
        <v>322</v>
      </c>
      <c r="B3410" s="183" t="s">
        <v>433</v>
      </c>
      <c r="C3410" s="183" t="s">
        <v>77</v>
      </c>
      <c r="D3410" s="183">
        <v>18</v>
      </c>
      <c r="E3410" s="104"/>
      <c r="F3410" s="104" t="s">
        <v>4881</v>
      </c>
      <c r="G3410" s="89">
        <v>43040</v>
      </c>
      <c r="H3410" s="80">
        <v>43060</v>
      </c>
      <c r="I3410" s="80">
        <v>43060</v>
      </c>
      <c r="J3410" s="129" t="s">
        <v>4899</v>
      </c>
    </row>
    <row r="3411" spans="1:10" hidden="1">
      <c r="A3411" s="183" t="s">
        <v>3647</v>
      </c>
      <c r="B3411" s="183" t="s">
        <v>433</v>
      </c>
      <c r="C3411" s="183" t="s">
        <v>77</v>
      </c>
      <c r="D3411" s="183">
        <v>18</v>
      </c>
      <c r="E3411" s="104"/>
      <c r="F3411" s="104"/>
      <c r="G3411" s="89">
        <v>43282</v>
      </c>
      <c r="H3411" s="80"/>
      <c r="I3411" s="80"/>
      <c r="J3411" s="129" t="s">
        <v>4899</v>
      </c>
    </row>
    <row r="3412" spans="1:10" hidden="1">
      <c r="A3412" s="183" t="s">
        <v>3648</v>
      </c>
      <c r="B3412" s="183" t="s">
        <v>4675</v>
      </c>
      <c r="C3412" s="183" t="s">
        <v>77</v>
      </c>
      <c r="D3412" s="183">
        <v>18</v>
      </c>
      <c r="E3412" s="104"/>
      <c r="F3412" s="104"/>
      <c r="G3412" s="89">
        <v>43313</v>
      </c>
      <c r="H3412" s="80"/>
      <c r="I3412" s="80"/>
      <c r="J3412" s="129" t="s">
        <v>4899</v>
      </c>
    </row>
    <row r="3413" spans="1:10" hidden="1">
      <c r="A3413" s="183" t="s">
        <v>3649</v>
      </c>
      <c r="B3413" s="183" t="s">
        <v>434</v>
      </c>
      <c r="C3413" s="183" t="s">
        <v>77</v>
      </c>
      <c r="D3413" s="183">
        <v>18</v>
      </c>
      <c r="E3413" s="104" t="s">
        <v>77</v>
      </c>
      <c r="F3413" s="104" t="s">
        <v>4920</v>
      </c>
      <c r="G3413" s="89">
        <v>43070</v>
      </c>
      <c r="H3413" s="80">
        <v>43090</v>
      </c>
      <c r="I3413" s="80">
        <v>43097</v>
      </c>
      <c r="J3413" s="129" t="s">
        <v>4899</v>
      </c>
    </row>
    <row r="3414" spans="1:10" hidden="1">
      <c r="A3414" s="183" t="s">
        <v>3650</v>
      </c>
      <c r="B3414" s="183" t="s">
        <v>434</v>
      </c>
      <c r="C3414" s="183" t="s">
        <v>77</v>
      </c>
      <c r="D3414" s="183">
        <v>18</v>
      </c>
      <c r="E3414" s="104" t="s">
        <v>77</v>
      </c>
      <c r="F3414" s="104" t="s">
        <v>4878</v>
      </c>
      <c r="G3414" s="89">
        <v>43070</v>
      </c>
      <c r="H3414" s="80">
        <v>43090</v>
      </c>
      <c r="I3414" s="80">
        <v>43104</v>
      </c>
      <c r="J3414" s="129" t="s">
        <v>4899</v>
      </c>
    </row>
    <row r="3415" spans="1:10" hidden="1">
      <c r="A3415" s="183" t="s">
        <v>3651</v>
      </c>
      <c r="B3415" s="183" t="s">
        <v>434</v>
      </c>
      <c r="C3415" s="183" t="s">
        <v>77</v>
      </c>
      <c r="D3415" s="183">
        <v>18</v>
      </c>
      <c r="E3415" s="104"/>
      <c r="F3415" s="104"/>
      <c r="G3415" s="89">
        <v>43101</v>
      </c>
      <c r="H3415" s="80"/>
      <c r="I3415" s="80"/>
      <c r="J3415" s="129" t="s">
        <v>4899</v>
      </c>
    </row>
    <row r="3416" spans="1:10" hidden="1">
      <c r="A3416" s="183" t="s">
        <v>323</v>
      </c>
      <c r="B3416" s="183" t="s">
        <v>434</v>
      </c>
      <c r="C3416" s="183" t="s">
        <v>77</v>
      </c>
      <c r="D3416" s="183">
        <v>18</v>
      </c>
      <c r="E3416" s="104"/>
      <c r="F3416" s="104" t="s">
        <v>4880</v>
      </c>
      <c r="G3416" s="89">
        <v>43040</v>
      </c>
      <c r="H3416" s="80">
        <v>43067</v>
      </c>
      <c r="I3416" s="80">
        <v>43074</v>
      </c>
      <c r="J3416" s="129" t="s">
        <v>4899</v>
      </c>
    </row>
    <row r="3417" spans="1:10" hidden="1">
      <c r="A3417" s="183" t="s">
        <v>3652</v>
      </c>
      <c r="B3417" s="183" t="s">
        <v>434</v>
      </c>
      <c r="C3417" s="183" t="s">
        <v>77</v>
      </c>
      <c r="D3417" s="183">
        <v>18</v>
      </c>
      <c r="E3417" s="104" t="s">
        <v>77</v>
      </c>
      <c r="F3417" s="104" t="s">
        <v>4878</v>
      </c>
      <c r="G3417" s="89">
        <v>43070</v>
      </c>
      <c r="H3417" s="80">
        <v>43096</v>
      </c>
      <c r="I3417" s="80">
        <v>43097</v>
      </c>
      <c r="J3417" s="129" t="s">
        <v>4899</v>
      </c>
    </row>
    <row r="3418" spans="1:10" hidden="1">
      <c r="A3418" s="183" t="s">
        <v>3653</v>
      </c>
      <c r="B3418" s="183" t="s">
        <v>434</v>
      </c>
      <c r="C3418" s="183" t="s">
        <v>77</v>
      </c>
      <c r="D3418" s="183">
        <v>18</v>
      </c>
      <c r="E3418" s="104"/>
      <c r="F3418" s="104"/>
      <c r="G3418" s="89">
        <v>43221</v>
      </c>
      <c r="H3418" s="80"/>
      <c r="I3418" s="80"/>
      <c r="J3418" s="129" t="s">
        <v>4899</v>
      </c>
    </row>
    <row r="3419" spans="1:10" hidden="1">
      <c r="A3419" s="183" t="s">
        <v>3654</v>
      </c>
      <c r="B3419" s="183" t="s">
        <v>434</v>
      </c>
      <c r="C3419" s="183" t="s">
        <v>77</v>
      </c>
      <c r="D3419" s="183">
        <v>18</v>
      </c>
      <c r="E3419" s="104" t="s">
        <v>77</v>
      </c>
      <c r="F3419" s="104" t="s">
        <v>4920</v>
      </c>
      <c r="G3419" s="89">
        <v>43070</v>
      </c>
      <c r="H3419" s="80">
        <v>43097</v>
      </c>
      <c r="I3419" s="80">
        <v>43104</v>
      </c>
      <c r="J3419" s="129" t="s">
        <v>4899</v>
      </c>
    </row>
    <row r="3420" spans="1:10" hidden="1">
      <c r="A3420" s="183" t="s">
        <v>3655</v>
      </c>
      <c r="B3420" s="183" t="s">
        <v>434</v>
      </c>
      <c r="C3420" s="183" t="s">
        <v>77</v>
      </c>
      <c r="D3420" s="183">
        <v>18</v>
      </c>
      <c r="E3420" s="104"/>
      <c r="F3420" s="104"/>
      <c r="G3420" s="89">
        <v>43221</v>
      </c>
      <c r="H3420" s="80"/>
      <c r="I3420" s="80"/>
      <c r="J3420" s="129" t="s">
        <v>4899</v>
      </c>
    </row>
    <row r="3421" spans="1:10" hidden="1">
      <c r="A3421" s="183" t="s">
        <v>3656</v>
      </c>
      <c r="B3421" s="183" t="s">
        <v>434</v>
      </c>
      <c r="C3421" s="183" t="s">
        <v>77</v>
      </c>
      <c r="D3421" s="183">
        <v>18</v>
      </c>
      <c r="E3421" s="104" t="s">
        <v>77</v>
      </c>
      <c r="F3421" s="104" t="s">
        <v>4878</v>
      </c>
      <c r="G3421" s="89">
        <v>43070</v>
      </c>
      <c r="H3421" s="80">
        <v>43102</v>
      </c>
      <c r="I3421" s="80">
        <v>43105</v>
      </c>
      <c r="J3421" s="129" t="s">
        <v>4899</v>
      </c>
    </row>
    <row r="3422" spans="1:10" hidden="1">
      <c r="A3422" s="183" t="s">
        <v>3657</v>
      </c>
      <c r="B3422" s="183" t="s">
        <v>434</v>
      </c>
      <c r="C3422" s="183" t="s">
        <v>77</v>
      </c>
      <c r="D3422" s="183">
        <v>18</v>
      </c>
      <c r="E3422" s="104"/>
      <c r="F3422" s="104"/>
      <c r="G3422" s="89">
        <v>43344</v>
      </c>
      <c r="H3422" s="80"/>
      <c r="I3422" s="80"/>
      <c r="J3422" s="129" t="s">
        <v>4899</v>
      </c>
    </row>
    <row r="3423" spans="1:10" hidden="1">
      <c r="A3423" s="183" t="s">
        <v>3658</v>
      </c>
      <c r="B3423" s="183" t="s">
        <v>434</v>
      </c>
      <c r="C3423" s="183" t="s">
        <v>77</v>
      </c>
      <c r="D3423" s="183">
        <v>18</v>
      </c>
      <c r="E3423" s="104"/>
      <c r="F3423" s="104"/>
      <c r="G3423" s="89">
        <v>43282</v>
      </c>
      <c r="H3423" s="80"/>
      <c r="I3423" s="80"/>
      <c r="J3423" s="129" t="s">
        <v>4899</v>
      </c>
    </row>
    <row r="3424" spans="1:10" hidden="1">
      <c r="A3424" s="183" t="s">
        <v>3659</v>
      </c>
      <c r="B3424" s="183" t="s">
        <v>434</v>
      </c>
      <c r="C3424" s="183" t="s">
        <v>77</v>
      </c>
      <c r="D3424" s="183">
        <v>18</v>
      </c>
      <c r="E3424" s="104"/>
      <c r="F3424" s="129"/>
      <c r="G3424" s="89">
        <v>43252</v>
      </c>
      <c r="H3424" s="80"/>
      <c r="I3424" s="80"/>
      <c r="J3424" s="129" t="s">
        <v>4899</v>
      </c>
    </row>
    <row r="3425" spans="1:10" hidden="1">
      <c r="A3425" s="183" t="s">
        <v>3660</v>
      </c>
      <c r="B3425" s="183" t="s">
        <v>434</v>
      </c>
      <c r="C3425" s="183" t="s">
        <v>77</v>
      </c>
      <c r="D3425" s="183">
        <v>18</v>
      </c>
      <c r="E3425" s="104"/>
      <c r="F3425" s="104"/>
      <c r="G3425" s="89">
        <v>43132</v>
      </c>
      <c r="H3425" s="80"/>
      <c r="I3425" s="80"/>
      <c r="J3425" s="129" t="s">
        <v>4899</v>
      </c>
    </row>
    <row r="3426" spans="1:10" hidden="1">
      <c r="A3426" s="183" t="s">
        <v>3661</v>
      </c>
      <c r="B3426" s="183" t="s">
        <v>434</v>
      </c>
      <c r="C3426" s="183" t="s">
        <v>77</v>
      </c>
      <c r="D3426" s="183">
        <v>18</v>
      </c>
      <c r="E3426" s="104"/>
      <c r="F3426" s="104"/>
      <c r="G3426" s="89">
        <v>43101</v>
      </c>
      <c r="H3426" s="80"/>
      <c r="I3426" s="80"/>
      <c r="J3426" s="129" t="s">
        <v>4899</v>
      </c>
    </row>
    <row r="3427" spans="1:10" hidden="1">
      <c r="A3427" s="183" t="s">
        <v>3662</v>
      </c>
      <c r="B3427" s="183" t="s">
        <v>434</v>
      </c>
      <c r="C3427" s="183" t="s">
        <v>77</v>
      </c>
      <c r="D3427" s="183">
        <v>18</v>
      </c>
      <c r="E3427" s="129" t="s">
        <v>77</v>
      </c>
      <c r="F3427" s="183" t="s">
        <v>4880</v>
      </c>
      <c r="G3427" s="89">
        <v>43070</v>
      </c>
      <c r="H3427" s="80">
        <v>43096</v>
      </c>
      <c r="I3427" s="80">
        <v>43104</v>
      </c>
      <c r="J3427" s="129" t="s">
        <v>4899</v>
      </c>
    </row>
    <row r="3428" spans="1:10" hidden="1">
      <c r="A3428" s="183" t="s">
        <v>3663</v>
      </c>
      <c r="B3428" s="183" t="s">
        <v>434</v>
      </c>
      <c r="C3428" s="183" t="s">
        <v>77</v>
      </c>
      <c r="D3428" s="183">
        <v>18</v>
      </c>
      <c r="E3428" s="129"/>
      <c r="F3428" s="183"/>
      <c r="G3428" s="89">
        <v>43344</v>
      </c>
      <c r="H3428" s="80"/>
      <c r="I3428" s="80"/>
      <c r="J3428" s="129" t="s">
        <v>4899</v>
      </c>
    </row>
    <row r="3429" spans="1:10" hidden="1">
      <c r="A3429" s="183" t="s">
        <v>3664</v>
      </c>
      <c r="B3429" s="183" t="s">
        <v>434</v>
      </c>
      <c r="C3429" s="183" t="s">
        <v>77</v>
      </c>
      <c r="D3429" s="183">
        <v>18</v>
      </c>
      <c r="E3429" s="104"/>
      <c r="F3429" s="104"/>
      <c r="G3429" s="89">
        <v>43160</v>
      </c>
      <c r="H3429" s="80"/>
      <c r="I3429" s="80"/>
      <c r="J3429" s="129" t="s">
        <v>4899</v>
      </c>
    </row>
    <row r="3430" spans="1:10" hidden="1">
      <c r="A3430" s="183" t="s">
        <v>3665</v>
      </c>
      <c r="B3430" s="183" t="s">
        <v>434</v>
      </c>
      <c r="C3430" s="183" t="s">
        <v>77</v>
      </c>
      <c r="D3430" s="183">
        <v>18</v>
      </c>
      <c r="E3430" s="104"/>
      <c r="F3430" s="129"/>
      <c r="G3430" s="89">
        <v>43160</v>
      </c>
      <c r="H3430" s="80"/>
      <c r="I3430" s="80"/>
      <c r="J3430" s="129" t="s">
        <v>4899</v>
      </c>
    </row>
    <row r="3431" spans="1:10" hidden="1">
      <c r="A3431" s="183" t="s">
        <v>3666</v>
      </c>
      <c r="B3431" s="183" t="s">
        <v>4676</v>
      </c>
      <c r="C3431" s="183" t="s">
        <v>77</v>
      </c>
      <c r="D3431" s="183">
        <v>18</v>
      </c>
      <c r="E3431" s="129"/>
      <c r="F3431" s="183"/>
      <c r="G3431" s="89">
        <v>43344</v>
      </c>
      <c r="H3431" s="80"/>
      <c r="I3431" s="80"/>
      <c r="J3431" s="129" t="s">
        <v>4899</v>
      </c>
    </row>
    <row r="3432" spans="1:10" hidden="1">
      <c r="A3432" s="183" t="s">
        <v>3667</v>
      </c>
      <c r="B3432" s="183" t="s">
        <v>4677</v>
      </c>
      <c r="C3432" s="183" t="s">
        <v>77</v>
      </c>
      <c r="D3432" s="183">
        <v>18</v>
      </c>
      <c r="E3432" s="104"/>
      <c r="F3432" s="104"/>
      <c r="G3432" s="89">
        <v>43221</v>
      </c>
      <c r="H3432" s="80"/>
      <c r="I3432" s="80"/>
      <c r="J3432" s="129" t="s">
        <v>4899</v>
      </c>
    </row>
    <row r="3433" spans="1:10" hidden="1">
      <c r="A3433" s="183" t="s">
        <v>3668</v>
      </c>
      <c r="B3433" s="183" t="s">
        <v>4678</v>
      </c>
      <c r="C3433" s="183" t="s">
        <v>77</v>
      </c>
      <c r="D3433" s="183">
        <v>18</v>
      </c>
      <c r="E3433" s="129"/>
      <c r="F3433" s="183"/>
      <c r="G3433" s="89">
        <v>43160</v>
      </c>
      <c r="H3433" s="80"/>
      <c r="I3433" s="80"/>
      <c r="J3433" s="129" t="s">
        <v>4899</v>
      </c>
    </row>
    <row r="3434" spans="1:10" hidden="1">
      <c r="A3434" s="183" t="s">
        <v>3669</v>
      </c>
      <c r="B3434" s="183" t="s">
        <v>4679</v>
      </c>
      <c r="C3434" s="183" t="s">
        <v>77</v>
      </c>
      <c r="D3434" s="183">
        <v>18</v>
      </c>
      <c r="E3434" s="104"/>
      <c r="F3434" s="104"/>
      <c r="G3434" s="89">
        <v>43132</v>
      </c>
      <c r="H3434" s="80"/>
      <c r="I3434" s="80"/>
      <c r="J3434" s="129" t="s">
        <v>4899</v>
      </c>
    </row>
    <row r="3435" spans="1:10" hidden="1">
      <c r="A3435" s="183" t="s">
        <v>3670</v>
      </c>
      <c r="B3435" s="183" t="s">
        <v>4679</v>
      </c>
      <c r="C3435" s="183" t="s">
        <v>77</v>
      </c>
      <c r="D3435" s="183">
        <v>18</v>
      </c>
      <c r="E3435" s="129"/>
      <c r="F3435" s="183"/>
      <c r="G3435" s="89">
        <v>43191</v>
      </c>
      <c r="H3435" s="80"/>
      <c r="I3435" s="80"/>
      <c r="J3435" s="129" t="s">
        <v>4899</v>
      </c>
    </row>
    <row r="3436" spans="1:10" hidden="1">
      <c r="A3436" s="183" t="s">
        <v>3671</v>
      </c>
      <c r="B3436" s="183" t="s">
        <v>4680</v>
      </c>
      <c r="C3436" s="183" t="s">
        <v>77</v>
      </c>
      <c r="D3436" s="183">
        <v>18</v>
      </c>
      <c r="E3436" s="104"/>
      <c r="F3436" s="104"/>
      <c r="G3436" s="89">
        <v>43313</v>
      </c>
      <c r="H3436" s="80"/>
      <c r="I3436" s="80"/>
      <c r="J3436" s="129" t="s">
        <v>4899</v>
      </c>
    </row>
    <row r="3437" spans="1:10" hidden="1">
      <c r="A3437" s="183" t="s">
        <v>3672</v>
      </c>
      <c r="B3437" s="183" t="s">
        <v>4681</v>
      </c>
      <c r="C3437" s="183" t="s">
        <v>77</v>
      </c>
      <c r="D3437" s="183">
        <v>18</v>
      </c>
      <c r="E3437" s="104"/>
      <c r="F3437" s="104"/>
      <c r="G3437" s="89">
        <v>43344</v>
      </c>
      <c r="H3437" s="80"/>
      <c r="I3437" s="80"/>
      <c r="J3437" s="129" t="s">
        <v>4899</v>
      </c>
    </row>
    <row r="3438" spans="1:10" hidden="1">
      <c r="A3438" s="183" t="s">
        <v>3673</v>
      </c>
      <c r="B3438" s="183" t="s">
        <v>4682</v>
      </c>
      <c r="C3438" s="183" t="s">
        <v>77</v>
      </c>
      <c r="D3438" s="183">
        <v>18</v>
      </c>
      <c r="E3438" s="104"/>
      <c r="F3438" s="104"/>
      <c r="G3438" s="89">
        <v>43252</v>
      </c>
      <c r="H3438" s="80"/>
      <c r="I3438" s="80"/>
      <c r="J3438" s="129" t="s">
        <v>4899</v>
      </c>
    </row>
    <row r="3439" spans="1:10" hidden="1">
      <c r="A3439" s="183" t="s">
        <v>3674</v>
      </c>
      <c r="B3439" s="183" t="s">
        <v>4683</v>
      </c>
      <c r="C3439" s="183" t="s">
        <v>77</v>
      </c>
      <c r="D3439" s="183">
        <v>18</v>
      </c>
      <c r="E3439" s="104" t="s">
        <v>77</v>
      </c>
      <c r="F3439" s="104" t="s">
        <v>4880</v>
      </c>
      <c r="G3439" s="89">
        <v>43070</v>
      </c>
      <c r="H3439" s="80">
        <v>43081</v>
      </c>
      <c r="I3439" s="80">
        <v>43104</v>
      </c>
      <c r="J3439" s="129" t="s">
        <v>4899</v>
      </c>
    </row>
    <row r="3440" spans="1:10" hidden="1">
      <c r="A3440" s="183" t="s">
        <v>3675</v>
      </c>
      <c r="B3440" s="183" t="s">
        <v>4684</v>
      </c>
      <c r="C3440" s="183" t="s">
        <v>77</v>
      </c>
      <c r="D3440" s="183">
        <v>18</v>
      </c>
      <c r="E3440" s="104"/>
      <c r="F3440" s="104"/>
      <c r="G3440" s="89">
        <v>43221</v>
      </c>
      <c r="H3440" s="80"/>
      <c r="I3440" s="80"/>
      <c r="J3440" s="129" t="s">
        <v>4899</v>
      </c>
    </row>
    <row r="3441" spans="1:10" hidden="1">
      <c r="A3441" s="183" t="s">
        <v>3676</v>
      </c>
      <c r="B3441" s="183" t="s">
        <v>4685</v>
      </c>
      <c r="C3441" s="183" t="s">
        <v>77</v>
      </c>
      <c r="D3441" s="183">
        <v>18</v>
      </c>
      <c r="E3441" s="129"/>
      <c r="F3441" s="183"/>
      <c r="G3441" s="89">
        <v>43101</v>
      </c>
      <c r="H3441" s="80"/>
      <c r="I3441" s="80"/>
      <c r="J3441" s="129" t="s">
        <v>4899</v>
      </c>
    </row>
    <row r="3442" spans="1:10" hidden="1">
      <c r="A3442" s="183" t="s">
        <v>3677</v>
      </c>
      <c r="B3442" s="183" t="s">
        <v>4686</v>
      </c>
      <c r="C3442" s="183" t="s">
        <v>77</v>
      </c>
      <c r="D3442" s="183">
        <v>18</v>
      </c>
      <c r="E3442" s="104"/>
      <c r="F3442" s="104"/>
      <c r="G3442" s="89">
        <v>43101</v>
      </c>
      <c r="H3442" s="80"/>
      <c r="I3442" s="80"/>
      <c r="J3442" s="129" t="s">
        <v>4899</v>
      </c>
    </row>
    <row r="3443" spans="1:10" hidden="1">
      <c r="A3443" s="183" t="s">
        <v>3678</v>
      </c>
      <c r="B3443" s="183" t="s">
        <v>4686</v>
      </c>
      <c r="C3443" s="183" t="s">
        <v>77</v>
      </c>
      <c r="D3443" s="183">
        <v>18</v>
      </c>
      <c r="E3443" s="104"/>
      <c r="F3443" s="104"/>
      <c r="G3443" s="89">
        <v>43221</v>
      </c>
      <c r="H3443" s="80"/>
      <c r="I3443" s="80"/>
      <c r="J3443" s="129" t="s">
        <v>4899</v>
      </c>
    </row>
    <row r="3444" spans="1:10" hidden="1">
      <c r="A3444" s="183" t="s">
        <v>3679</v>
      </c>
      <c r="B3444" s="183" t="s">
        <v>4687</v>
      </c>
      <c r="C3444" s="183" t="s">
        <v>77</v>
      </c>
      <c r="D3444" s="183">
        <v>18</v>
      </c>
      <c r="E3444" s="104"/>
      <c r="F3444" s="104"/>
      <c r="G3444" s="89">
        <v>43191</v>
      </c>
      <c r="H3444" s="80"/>
      <c r="I3444" s="80"/>
      <c r="J3444" s="129" t="s">
        <v>4899</v>
      </c>
    </row>
    <row r="3445" spans="1:10" hidden="1">
      <c r="A3445" s="183" t="s">
        <v>3680</v>
      </c>
      <c r="B3445" s="183" t="s">
        <v>4688</v>
      </c>
      <c r="C3445" s="183" t="s">
        <v>77</v>
      </c>
      <c r="D3445" s="183">
        <v>18</v>
      </c>
      <c r="E3445" s="104" t="s">
        <v>77</v>
      </c>
      <c r="F3445" s="104" t="s">
        <v>4880</v>
      </c>
      <c r="G3445" s="89">
        <v>43070</v>
      </c>
      <c r="H3445" s="80">
        <v>43098</v>
      </c>
      <c r="I3445" s="80">
        <v>43104</v>
      </c>
      <c r="J3445" s="129" t="s">
        <v>4899</v>
      </c>
    </row>
    <row r="3446" spans="1:10" hidden="1">
      <c r="A3446" s="183" t="s">
        <v>3681</v>
      </c>
      <c r="B3446" s="183" t="s">
        <v>4688</v>
      </c>
      <c r="C3446" s="183" t="s">
        <v>77</v>
      </c>
      <c r="D3446" s="183">
        <v>18</v>
      </c>
      <c r="E3446" s="104"/>
      <c r="F3446" s="104"/>
      <c r="G3446" s="89">
        <v>43252</v>
      </c>
      <c r="H3446" s="80"/>
      <c r="I3446" s="80"/>
      <c r="J3446" s="129" t="s">
        <v>4899</v>
      </c>
    </row>
    <row r="3447" spans="1:10" hidden="1">
      <c r="A3447" s="183" t="s">
        <v>3682</v>
      </c>
      <c r="B3447" s="183" t="s">
        <v>4688</v>
      </c>
      <c r="C3447" s="183" t="s">
        <v>77</v>
      </c>
      <c r="D3447" s="183">
        <v>18</v>
      </c>
      <c r="E3447" s="104"/>
      <c r="F3447" s="104"/>
      <c r="G3447" s="89">
        <v>43344</v>
      </c>
      <c r="H3447" s="80"/>
      <c r="I3447" s="80"/>
      <c r="J3447" s="129" t="s">
        <v>4899</v>
      </c>
    </row>
    <row r="3448" spans="1:10" hidden="1">
      <c r="A3448" s="183" t="s">
        <v>3683</v>
      </c>
      <c r="B3448" s="183" t="s">
        <v>4689</v>
      </c>
      <c r="C3448" s="183" t="s">
        <v>77</v>
      </c>
      <c r="D3448" s="183">
        <v>18</v>
      </c>
      <c r="E3448" s="104"/>
      <c r="F3448" s="104"/>
      <c r="G3448" s="89">
        <v>43221</v>
      </c>
      <c r="H3448" s="80"/>
      <c r="I3448" s="80"/>
      <c r="J3448" s="129" t="s">
        <v>4899</v>
      </c>
    </row>
    <row r="3449" spans="1:10" hidden="1">
      <c r="A3449" s="183" t="s">
        <v>3684</v>
      </c>
      <c r="B3449" s="183" t="s">
        <v>4690</v>
      </c>
      <c r="C3449" s="183" t="s">
        <v>77</v>
      </c>
      <c r="D3449" s="183">
        <v>18</v>
      </c>
      <c r="E3449" s="104"/>
      <c r="F3449" s="104"/>
      <c r="G3449" s="89">
        <v>43132</v>
      </c>
      <c r="H3449" s="80"/>
      <c r="I3449" s="80"/>
      <c r="J3449" s="129" t="s">
        <v>4899</v>
      </c>
    </row>
    <row r="3450" spans="1:10" hidden="1">
      <c r="A3450" s="183" t="s">
        <v>3685</v>
      </c>
      <c r="B3450" s="183" t="s">
        <v>4691</v>
      </c>
      <c r="C3450" s="183" t="s">
        <v>77</v>
      </c>
      <c r="D3450" s="183">
        <v>18</v>
      </c>
      <c r="E3450" s="104"/>
      <c r="F3450" s="104"/>
      <c r="G3450" s="89">
        <v>43252</v>
      </c>
      <c r="H3450" s="80"/>
      <c r="I3450" s="80"/>
      <c r="J3450" s="129" t="s">
        <v>4899</v>
      </c>
    </row>
    <row r="3451" spans="1:10" hidden="1">
      <c r="A3451" s="183" t="s">
        <v>3686</v>
      </c>
      <c r="B3451" s="183" t="s">
        <v>4692</v>
      </c>
      <c r="C3451" s="183" t="s">
        <v>77</v>
      </c>
      <c r="D3451" s="183">
        <v>18</v>
      </c>
      <c r="E3451" s="104"/>
      <c r="F3451" s="104"/>
      <c r="G3451" s="89">
        <v>43132</v>
      </c>
      <c r="H3451" s="80"/>
      <c r="I3451" s="80"/>
      <c r="J3451" s="129" t="s">
        <v>4899</v>
      </c>
    </row>
    <row r="3452" spans="1:10" hidden="1">
      <c r="A3452" s="183" t="s">
        <v>3687</v>
      </c>
      <c r="B3452" s="183" t="s">
        <v>4693</v>
      </c>
      <c r="C3452" s="183" t="s">
        <v>77</v>
      </c>
      <c r="D3452" s="183">
        <v>18</v>
      </c>
      <c r="E3452" s="104"/>
      <c r="F3452" s="104"/>
      <c r="G3452" s="89">
        <v>43191</v>
      </c>
      <c r="H3452" s="80"/>
      <c r="I3452" s="80"/>
      <c r="J3452" s="129" t="s">
        <v>4899</v>
      </c>
    </row>
    <row r="3453" spans="1:10" hidden="1">
      <c r="A3453" s="183" t="s">
        <v>3688</v>
      </c>
      <c r="B3453" s="183" t="s">
        <v>4694</v>
      </c>
      <c r="C3453" s="183" t="s">
        <v>77</v>
      </c>
      <c r="D3453" s="183">
        <v>18</v>
      </c>
      <c r="E3453" s="129"/>
      <c r="F3453" s="183"/>
      <c r="G3453" s="89">
        <v>43313</v>
      </c>
      <c r="H3453" s="80"/>
      <c r="I3453" s="80"/>
      <c r="J3453" s="129" t="s">
        <v>4899</v>
      </c>
    </row>
    <row r="3454" spans="1:10" hidden="1">
      <c r="A3454" s="183" t="s">
        <v>3689</v>
      </c>
      <c r="B3454" s="183" t="s">
        <v>4695</v>
      </c>
      <c r="C3454" s="183" t="s">
        <v>77</v>
      </c>
      <c r="D3454" s="183">
        <v>18</v>
      </c>
      <c r="E3454" s="104"/>
      <c r="F3454" s="104"/>
      <c r="G3454" s="89">
        <v>43313</v>
      </c>
      <c r="H3454" s="80"/>
      <c r="I3454" s="80"/>
      <c r="J3454" s="129" t="s">
        <v>4899</v>
      </c>
    </row>
    <row r="3455" spans="1:10" hidden="1">
      <c r="A3455" s="183" t="s">
        <v>3690</v>
      </c>
      <c r="B3455" s="183" t="s">
        <v>4695</v>
      </c>
      <c r="C3455" s="183" t="s">
        <v>77</v>
      </c>
      <c r="D3455" s="183">
        <v>18</v>
      </c>
      <c r="E3455" s="104"/>
      <c r="F3455" s="104"/>
      <c r="G3455" s="89">
        <v>43132</v>
      </c>
      <c r="H3455" s="80"/>
      <c r="I3455" s="80"/>
      <c r="J3455" s="129" t="s">
        <v>4899</v>
      </c>
    </row>
    <row r="3456" spans="1:10" hidden="1">
      <c r="A3456" s="183" t="s">
        <v>3691</v>
      </c>
      <c r="B3456" s="183" t="s">
        <v>4696</v>
      </c>
      <c r="C3456" s="183" t="s">
        <v>77</v>
      </c>
      <c r="D3456" s="183">
        <v>18</v>
      </c>
      <c r="E3456" s="104"/>
      <c r="F3456" s="104"/>
      <c r="G3456" s="89">
        <v>43101</v>
      </c>
      <c r="H3456" s="80"/>
      <c r="I3456" s="80"/>
      <c r="J3456" s="129" t="s">
        <v>4899</v>
      </c>
    </row>
    <row r="3457" spans="1:10" hidden="1">
      <c r="A3457" s="183" t="s">
        <v>3692</v>
      </c>
      <c r="B3457" s="183" t="s">
        <v>4697</v>
      </c>
      <c r="C3457" s="183" t="s">
        <v>77</v>
      </c>
      <c r="D3457" s="183">
        <v>18</v>
      </c>
      <c r="E3457" s="104"/>
      <c r="F3457" s="104"/>
      <c r="G3457" s="89">
        <v>43132</v>
      </c>
      <c r="H3457" s="80"/>
      <c r="I3457" s="80"/>
      <c r="J3457" s="129" t="s">
        <v>4899</v>
      </c>
    </row>
    <row r="3458" spans="1:10" hidden="1">
      <c r="A3458" s="183" t="s">
        <v>3693</v>
      </c>
      <c r="B3458" s="183" t="s">
        <v>4698</v>
      </c>
      <c r="C3458" s="183" t="s">
        <v>77</v>
      </c>
      <c r="D3458" s="183">
        <v>18</v>
      </c>
      <c r="E3458" s="104"/>
      <c r="F3458" s="104"/>
      <c r="G3458" s="89">
        <v>43191</v>
      </c>
      <c r="H3458" s="80"/>
      <c r="I3458" s="80"/>
      <c r="J3458" s="129" t="s">
        <v>4899</v>
      </c>
    </row>
    <row r="3459" spans="1:10" hidden="1">
      <c r="A3459" s="183" t="s">
        <v>3694</v>
      </c>
      <c r="B3459" s="183" t="s">
        <v>4698</v>
      </c>
      <c r="C3459" s="183" t="s">
        <v>77</v>
      </c>
      <c r="D3459" s="183">
        <v>18</v>
      </c>
      <c r="E3459" s="129"/>
      <c r="F3459" s="183"/>
      <c r="G3459" s="89">
        <v>43191</v>
      </c>
      <c r="H3459" s="80"/>
      <c r="I3459" s="80"/>
      <c r="J3459" s="129" t="s">
        <v>4899</v>
      </c>
    </row>
    <row r="3460" spans="1:10" hidden="1">
      <c r="A3460" s="183" t="s">
        <v>3695</v>
      </c>
      <c r="B3460" s="183" t="s">
        <v>4699</v>
      </c>
      <c r="C3460" s="183" t="s">
        <v>77</v>
      </c>
      <c r="D3460" s="183">
        <v>18</v>
      </c>
      <c r="E3460" s="104"/>
      <c r="F3460" s="104"/>
      <c r="G3460" s="89">
        <v>43221</v>
      </c>
      <c r="H3460" s="80"/>
      <c r="I3460" s="80"/>
      <c r="J3460" s="129" t="s">
        <v>4899</v>
      </c>
    </row>
    <row r="3461" spans="1:10" hidden="1">
      <c r="A3461" s="183" t="s">
        <v>3696</v>
      </c>
      <c r="B3461" s="183" t="s">
        <v>4700</v>
      </c>
      <c r="C3461" s="183" t="s">
        <v>77</v>
      </c>
      <c r="D3461" s="183">
        <v>18</v>
      </c>
      <c r="E3461" s="104"/>
      <c r="F3461" s="104"/>
      <c r="G3461" s="89">
        <v>43344</v>
      </c>
      <c r="H3461" s="80"/>
      <c r="I3461" s="80"/>
      <c r="J3461" s="129" t="s">
        <v>4899</v>
      </c>
    </row>
    <row r="3462" spans="1:10" hidden="1">
      <c r="A3462" s="183" t="s">
        <v>3697</v>
      </c>
      <c r="B3462" s="183" t="s">
        <v>4701</v>
      </c>
      <c r="C3462" s="183" t="s">
        <v>77</v>
      </c>
      <c r="D3462" s="183">
        <v>18</v>
      </c>
      <c r="E3462" s="104"/>
      <c r="F3462" s="104"/>
      <c r="G3462" s="89">
        <v>43344</v>
      </c>
      <c r="H3462" s="80"/>
      <c r="I3462" s="80"/>
      <c r="J3462" s="129" t="s">
        <v>4899</v>
      </c>
    </row>
    <row r="3463" spans="1:10" hidden="1">
      <c r="A3463" s="183" t="s">
        <v>3698</v>
      </c>
      <c r="B3463" s="183" t="s">
        <v>4643</v>
      </c>
      <c r="C3463" s="183" t="s">
        <v>77</v>
      </c>
      <c r="D3463" s="183">
        <v>18</v>
      </c>
      <c r="E3463" s="104"/>
      <c r="F3463" s="104"/>
      <c r="G3463" s="89">
        <v>43221</v>
      </c>
      <c r="H3463" s="80"/>
      <c r="I3463" s="80"/>
      <c r="J3463" s="129" t="s">
        <v>4899</v>
      </c>
    </row>
    <row r="3464" spans="1:10" hidden="1">
      <c r="A3464" s="183" t="s">
        <v>3699</v>
      </c>
      <c r="B3464" s="183" t="s">
        <v>4663</v>
      </c>
      <c r="C3464" s="183" t="s">
        <v>77</v>
      </c>
      <c r="D3464" s="183">
        <v>18</v>
      </c>
      <c r="E3464" s="104"/>
      <c r="F3464" s="104"/>
      <c r="G3464" s="89">
        <v>43191</v>
      </c>
      <c r="H3464" s="80"/>
      <c r="I3464" s="80"/>
      <c r="J3464" s="129" t="s">
        <v>4899</v>
      </c>
    </row>
    <row r="3465" spans="1:10" hidden="1">
      <c r="A3465" s="183" t="s">
        <v>3700</v>
      </c>
      <c r="B3465" s="183" t="s">
        <v>4670</v>
      </c>
      <c r="C3465" s="183" t="s">
        <v>77</v>
      </c>
      <c r="D3465" s="183">
        <v>18</v>
      </c>
      <c r="E3465" s="104"/>
      <c r="F3465" s="104"/>
      <c r="G3465" s="89">
        <v>43313</v>
      </c>
      <c r="H3465" s="80"/>
      <c r="I3465" s="80"/>
      <c r="J3465" s="129" t="s">
        <v>4899</v>
      </c>
    </row>
    <row r="3466" spans="1:10" hidden="1">
      <c r="A3466" s="183" t="s">
        <v>3701</v>
      </c>
      <c r="B3466" s="183" t="s">
        <v>4681</v>
      </c>
      <c r="C3466" s="183" t="s">
        <v>77</v>
      </c>
      <c r="D3466" s="183">
        <v>18</v>
      </c>
      <c r="E3466" s="104"/>
      <c r="F3466" s="104"/>
      <c r="G3466" s="89">
        <v>43221</v>
      </c>
      <c r="H3466" s="80"/>
      <c r="I3466" s="80"/>
      <c r="J3466" s="129" t="s">
        <v>4899</v>
      </c>
    </row>
    <row r="3467" spans="1:10" hidden="1">
      <c r="A3467" s="183" t="s">
        <v>3702</v>
      </c>
      <c r="B3467" s="183" t="s">
        <v>4698</v>
      </c>
      <c r="C3467" s="183" t="s">
        <v>77</v>
      </c>
      <c r="D3467" s="183">
        <v>18</v>
      </c>
      <c r="E3467" s="104"/>
      <c r="F3467" s="104"/>
      <c r="G3467" s="89">
        <v>43160</v>
      </c>
      <c r="H3467" s="80"/>
      <c r="I3467" s="80"/>
      <c r="J3467" s="129" t="s">
        <v>4899</v>
      </c>
    </row>
    <row r="3468" spans="1:10" hidden="1">
      <c r="A3468" s="183" t="s">
        <v>3703</v>
      </c>
      <c r="B3468" s="183" t="s">
        <v>435</v>
      </c>
      <c r="C3468" s="183" t="s">
        <v>68</v>
      </c>
      <c r="D3468" s="183">
        <v>19</v>
      </c>
      <c r="E3468" s="104"/>
      <c r="F3468" s="104"/>
      <c r="G3468" s="89">
        <v>43101</v>
      </c>
      <c r="H3468" s="80"/>
      <c r="I3468" s="80"/>
      <c r="J3468" s="129" t="s">
        <v>4898</v>
      </c>
    </row>
    <row r="3469" spans="1:10" hidden="1">
      <c r="A3469" s="183" t="s">
        <v>3704</v>
      </c>
      <c r="B3469" s="183" t="s">
        <v>435</v>
      </c>
      <c r="C3469" s="183" t="s">
        <v>68</v>
      </c>
      <c r="D3469" s="183">
        <v>19</v>
      </c>
      <c r="E3469" s="104"/>
      <c r="F3469" s="104"/>
      <c r="G3469" s="89">
        <v>43101</v>
      </c>
      <c r="H3469" s="80"/>
      <c r="I3469" s="80"/>
      <c r="J3469" s="129" t="s">
        <v>4898</v>
      </c>
    </row>
    <row r="3470" spans="1:10" hidden="1">
      <c r="A3470" s="183" t="s">
        <v>324</v>
      </c>
      <c r="B3470" s="183" t="s">
        <v>435</v>
      </c>
      <c r="C3470" s="183" t="s">
        <v>68</v>
      </c>
      <c r="D3470" s="183">
        <v>19</v>
      </c>
      <c r="E3470" s="104"/>
      <c r="F3470" s="104" t="s">
        <v>4830</v>
      </c>
      <c r="G3470" s="89">
        <v>43040</v>
      </c>
      <c r="H3470" s="80">
        <v>43069</v>
      </c>
      <c r="I3470" s="80">
        <v>43074</v>
      </c>
      <c r="J3470" s="129" t="s">
        <v>4898</v>
      </c>
    </row>
    <row r="3471" spans="1:10" hidden="1">
      <c r="A3471" s="183" t="s">
        <v>3705</v>
      </c>
      <c r="B3471" s="183" t="s">
        <v>4702</v>
      </c>
      <c r="C3471" s="183" t="s">
        <v>68</v>
      </c>
      <c r="D3471" s="183">
        <v>19</v>
      </c>
      <c r="E3471" s="104"/>
      <c r="F3471" s="104"/>
      <c r="G3471" s="89">
        <v>43101</v>
      </c>
      <c r="H3471" s="80"/>
      <c r="I3471" s="80"/>
      <c r="J3471" s="129" t="s">
        <v>4898</v>
      </c>
    </row>
    <row r="3472" spans="1:10" hidden="1">
      <c r="A3472" s="183" t="s">
        <v>3706</v>
      </c>
      <c r="B3472" s="183" t="s">
        <v>4702</v>
      </c>
      <c r="C3472" s="183" t="s">
        <v>68</v>
      </c>
      <c r="D3472" s="183">
        <v>19</v>
      </c>
      <c r="E3472" s="104"/>
      <c r="F3472" s="104"/>
      <c r="G3472" s="89">
        <v>43101</v>
      </c>
      <c r="H3472" s="80"/>
      <c r="I3472" s="80"/>
      <c r="J3472" s="129" t="s">
        <v>4898</v>
      </c>
    </row>
    <row r="3473" spans="1:10" hidden="1">
      <c r="A3473" s="183" t="s">
        <v>3707</v>
      </c>
      <c r="B3473" s="183" t="s">
        <v>4702</v>
      </c>
      <c r="C3473" s="183" t="s">
        <v>68</v>
      </c>
      <c r="D3473" s="183">
        <v>19</v>
      </c>
      <c r="E3473" s="104"/>
      <c r="F3473" s="104"/>
      <c r="G3473" s="89">
        <v>43101</v>
      </c>
      <c r="H3473" s="80"/>
      <c r="I3473" s="80"/>
      <c r="J3473" s="129" t="s">
        <v>4898</v>
      </c>
    </row>
    <row r="3474" spans="1:10" hidden="1">
      <c r="A3474" s="183" t="s">
        <v>3708</v>
      </c>
      <c r="B3474" s="183" t="s">
        <v>4702</v>
      </c>
      <c r="C3474" s="183" t="s">
        <v>68</v>
      </c>
      <c r="D3474" s="183">
        <v>19</v>
      </c>
      <c r="E3474" s="104"/>
      <c r="F3474" s="104"/>
      <c r="G3474" s="89">
        <v>43132</v>
      </c>
      <c r="H3474" s="80"/>
      <c r="I3474" s="80"/>
      <c r="J3474" s="129" t="s">
        <v>4898</v>
      </c>
    </row>
    <row r="3475" spans="1:10" hidden="1">
      <c r="A3475" s="183" t="s">
        <v>3709</v>
      </c>
      <c r="B3475" s="183" t="s">
        <v>4702</v>
      </c>
      <c r="C3475" s="183" t="s">
        <v>68</v>
      </c>
      <c r="D3475" s="183">
        <v>19</v>
      </c>
      <c r="E3475" s="104"/>
      <c r="F3475" s="104"/>
      <c r="G3475" s="89">
        <v>43101</v>
      </c>
      <c r="H3475" s="80"/>
      <c r="I3475" s="80"/>
      <c r="J3475" s="129" t="s">
        <v>4898</v>
      </c>
    </row>
    <row r="3476" spans="1:10" hidden="1">
      <c r="A3476" s="183" t="s">
        <v>3710</v>
      </c>
      <c r="B3476" s="183" t="s">
        <v>4702</v>
      </c>
      <c r="C3476" s="183" t="s">
        <v>68</v>
      </c>
      <c r="D3476" s="183">
        <v>19</v>
      </c>
      <c r="E3476" s="104"/>
      <c r="F3476" s="104"/>
      <c r="G3476" s="89">
        <v>43221</v>
      </c>
      <c r="H3476" s="80"/>
      <c r="I3476" s="80"/>
      <c r="J3476" s="129" t="s">
        <v>4898</v>
      </c>
    </row>
    <row r="3477" spans="1:10" hidden="1">
      <c r="A3477" s="183" t="s">
        <v>3711</v>
      </c>
      <c r="B3477" s="183" t="s">
        <v>4703</v>
      </c>
      <c r="C3477" s="183" t="s">
        <v>68</v>
      </c>
      <c r="D3477" s="183">
        <v>19</v>
      </c>
      <c r="E3477" s="104"/>
      <c r="F3477" s="104"/>
      <c r="G3477" s="89">
        <v>43191</v>
      </c>
      <c r="H3477" s="80"/>
      <c r="I3477" s="80"/>
      <c r="J3477" s="129" t="s">
        <v>4898</v>
      </c>
    </row>
    <row r="3478" spans="1:10" hidden="1">
      <c r="A3478" s="183" t="s">
        <v>3712</v>
      </c>
      <c r="B3478" s="183" t="s">
        <v>436</v>
      </c>
      <c r="C3478" s="183" t="s">
        <v>67</v>
      </c>
      <c r="D3478" s="183">
        <v>19</v>
      </c>
      <c r="E3478" s="104"/>
      <c r="F3478" s="104"/>
      <c r="G3478" s="89">
        <v>43132</v>
      </c>
      <c r="H3478" s="80"/>
      <c r="I3478" s="80"/>
      <c r="J3478" s="129" t="s">
        <v>4891</v>
      </c>
    </row>
    <row r="3479" spans="1:10" hidden="1">
      <c r="A3479" s="183" t="s">
        <v>325</v>
      </c>
      <c r="B3479" s="183" t="s">
        <v>436</v>
      </c>
      <c r="C3479" s="183" t="s">
        <v>67</v>
      </c>
      <c r="D3479" s="183">
        <v>19</v>
      </c>
      <c r="E3479" s="104"/>
      <c r="F3479" s="104" t="s">
        <v>4830</v>
      </c>
      <c r="G3479" s="89">
        <v>43040</v>
      </c>
      <c r="H3479" s="80">
        <v>43066</v>
      </c>
      <c r="I3479" s="80">
        <v>43074</v>
      </c>
      <c r="J3479" s="129" t="s">
        <v>4891</v>
      </c>
    </row>
    <row r="3480" spans="1:10" hidden="1">
      <c r="A3480" s="183" t="s">
        <v>326</v>
      </c>
      <c r="B3480" s="183" t="s">
        <v>437</v>
      </c>
      <c r="C3480" s="183" t="s">
        <v>67</v>
      </c>
      <c r="D3480" s="183">
        <v>19</v>
      </c>
      <c r="E3480" s="104"/>
      <c r="F3480" s="104" t="s">
        <v>4830</v>
      </c>
      <c r="G3480" s="89">
        <v>43040</v>
      </c>
      <c r="H3480" s="80">
        <v>43056</v>
      </c>
      <c r="I3480" s="80">
        <v>43074</v>
      </c>
      <c r="J3480" s="129" t="s">
        <v>4891</v>
      </c>
    </row>
    <row r="3481" spans="1:10" hidden="1">
      <c r="A3481" s="183" t="s">
        <v>3713</v>
      </c>
      <c r="B3481" s="183" t="s">
        <v>437</v>
      </c>
      <c r="C3481" s="183" t="s">
        <v>67</v>
      </c>
      <c r="D3481" s="183">
        <v>19</v>
      </c>
      <c r="E3481" s="104"/>
      <c r="F3481" s="104"/>
      <c r="G3481" s="89">
        <v>43101</v>
      </c>
      <c r="H3481" s="80"/>
      <c r="I3481" s="80"/>
      <c r="J3481" s="129" t="s">
        <v>4891</v>
      </c>
    </row>
    <row r="3482" spans="1:10" hidden="1">
      <c r="A3482" s="183" t="s">
        <v>3714</v>
      </c>
      <c r="B3482" s="183" t="s">
        <v>437</v>
      </c>
      <c r="C3482" s="183" t="s">
        <v>67</v>
      </c>
      <c r="D3482" s="183">
        <v>19</v>
      </c>
      <c r="E3482" s="104"/>
      <c r="F3482" s="104"/>
      <c r="G3482" s="89">
        <v>43282</v>
      </c>
      <c r="H3482" s="80"/>
      <c r="I3482" s="80"/>
      <c r="J3482" s="129" t="s">
        <v>4891</v>
      </c>
    </row>
    <row r="3483" spans="1:10" hidden="1">
      <c r="A3483" s="183" t="s">
        <v>3715</v>
      </c>
      <c r="B3483" s="183" t="s">
        <v>4704</v>
      </c>
      <c r="C3483" s="183" t="s">
        <v>68</v>
      </c>
      <c r="D3483" s="183">
        <v>19</v>
      </c>
      <c r="E3483" s="104"/>
      <c r="F3483" s="104"/>
      <c r="G3483" s="89">
        <v>43252</v>
      </c>
      <c r="H3483" s="80"/>
      <c r="I3483" s="80"/>
      <c r="J3483" s="129" t="s">
        <v>4898</v>
      </c>
    </row>
    <row r="3484" spans="1:10" hidden="1">
      <c r="A3484" s="183" t="s">
        <v>3716</v>
      </c>
      <c r="B3484" s="183" t="s">
        <v>4705</v>
      </c>
      <c r="C3484" s="183" t="s">
        <v>68</v>
      </c>
      <c r="D3484" s="183">
        <v>19</v>
      </c>
      <c r="E3484" s="104"/>
      <c r="F3484" s="104"/>
      <c r="G3484" s="89">
        <v>43101</v>
      </c>
      <c r="H3484" s="80"/>
      <c r="I3484" s="80"/>
      <c r="J3484" s="129" t="s">
        <v>4898</v>
      </c>
    </row>
    <row r="3485" spans="1:10" hidden="1">
      <c r="A3485" s="183" t="s">
        <v>3717</v>
      </c>
      <c r="B3485" s="183" t="s">
        <v>4705</v>
      </c>
      <c r="C3485" s="183" t="s">
        <v>68</v>
      </c>
      <c r="D3485" s="183">
        <v>19</v>
      </c>
      <c r="E3485" s="104"/>
      <c r="F3485" s="104"/>
      <c r="G3485" s="89">
        <v>43252</v>
      </c>
      <c r="H3485" s="80"/>
      <c r="I3485" s="80"/>
      <c r="J3485" s="129" t="s">
        <v>4898</v>
      </c>
    </row>
    <row r="3486" spans="1:10" hidden="1">
      <c r="A3486" s="183" t="s">
        <v>3718</v>
      </c>
      <c r="B3486" s="183" t="s">
        <v>4705</v>
      </c>
      <c r="C3486" s="183" t="s">
        <v>68</v>
      </c>
      <c r="D3486" s="183">
        <v>19</v>
      </c>
      <c r="E3486" s="104"/>
      <c r="F3486" s="104"/>
      <c r="G3486" s="89">
        <v>43101</v>
      </c>
      <c r="H3486" s="80"/>
      <c r="I3486" s="80"/>
      <c r="J3486" s="129" t="s">
        <v>4898</v>
      </c>
    </row>
    <row r="3487" spans="1:10" hidden="1">
      <c r="A3487" s="183" t="s">
        <v>3719</v>
      </c>
      <c r="B3487" s="183" t="s">
        <v>4705</v>
      </c>
      <c r="C3487" s="183" t="s">
        <v>68</v>
      </c>
      <c r="D3487" s="183">
        <v>19</v>
      </c>
      <c r="E3487" s="104"/>
      <c r="F3487" s="104"/>
      <c r="G3487" s="89">
        <v>43101</v>
      </c>
      <c r="H3487" s="80"/>
      <c r="I3487" s="80"/>
      <c r="J3487" s="129" t="s">
        <v>4898</v>
      </c>
    </row>
    <row r="3488" spans="1:10" hidden="1">
      <c r="A3488" s="183" t="s">
        <v>3720</v>
      </c>
      <c r="B3488" s="183" t="s">
        <v>4705</v>
      </c>
      <c r="C3488" s="183" t="s">
        <v>68</v>
      </c>
      <c r="D3488" s="183">
        <v>19</v>
      </c>
      <c r="E3488" s="104"/>
      <c r="F3488" s="104"/>
      <c r="G3488" s="89">
        <v>43101</v>
      </c>
      <c r="H3488" s="80"/>
      <c r="I3488" s="80"/>
      <c r="J3488" s="129" t="s">
        <v>4898</v>
      </c>
    </row>
    <row r="3489" spans="1:10" hidden="1">
      <c r="A3489" s="183" t="s">
        <v>3721</v>
      </c>
      <c r="B3489" s="183" t="s">
        <v>4705</v>
      </c>
      <c r="C3489" s="183" t="s">
        <v>68</v>
      </c>
      <c r="D3489" s="183">
        <v>19</v>
      </c>
      <c r="E3489" s="104"/>
      <c r="F3489" s="104"/>
      <c r="G3489" s="89">
        <v>43101</v>
      </c>
      <c r="H3489" s="80"/>
      <c r="I3489" s="80"/>
      <c r="J3489" s="129" t="s">
        <v>4898</v>
      </c>
    </row>
    <row r="3490" spans="1:10" hidden="1">
      <c r="A3490" s="183" t="s">
        <v>3722</v>
      </c>
      <c r="B3490" s="183" t="s">
        <v>4705</v>
      </c>
      <c r="C3490" s="183" t="s">
        <v>68</v>
      </c>
      <c r="D3490" s="183">
        <v>19</v>
      </c>
      <c r="E3490" s="104"/>
      <c r="F3490" s="104"/>
      <c r="G3490" s="89">
        <v>43101</v>
      </c>
      <c r="H3490" s="80"/>
      <c r="I3490" s="80"/>
      <c r="J3490" s="129" t="s">
        <v>4898</v>
      </c>
    </row>
    <row r="3491" spans="1:10" hidden="1">
      <c r="A3491" s="183" t="s">
        <v>3723</v>
      </c>
      <c r="B3491" s="183" t="s">
        <v>4705</v>
      </c>
      <c r="C3491" s="183" t="s">
        <v>68</v>
      </c>
      <c r="D3491" s="183">
        <v>19</v>
      </c>
      <c r="E3491" s="104"/>
      <c r="F3491" s="104"/>
      <c r="G3491" s="89">
        <v>43101</v>
      </c>
      <c r="H3491" s="80"/>
      <c r="I3491" s="80"/>
      <c r="J3491" s="129" t="s">
        <v>4898</v>
      </c>
    </row>
    <row r="3492" spans="1:10" hidden="1">
      <c r="A3492" s="183" t="s">
        <v>3724</v>
      </c>
      <c r="B3492" s="183" t="s">
        <v>4705</v>
      </c>
      <c r="C3492" s="183" t="s">
        <v>68</v>
      </c>
      <c r="D3492" s="183">
        <v>19</v>
      </c>
      <c r="E3492" s="104" t="s">
        <v>68</v>
      </c>
      <c r="F3492" s="104" t="s">
        <v>4830</v>
      </c>
      <c r="G3492" s="89">
        <v>43070</v>
      </c>
      <c r="H3492" s="80">
        <v>43096</v>
      </c>
      <c r="I3492" s="80"/>
      <c r="J3492" s="129" t="s">
        <v>4898</v>
      </c>
    </row>
    <row r="3493" spans="1:10" hidden="1">
      <c r="A3493" s="183" t="s">
        <v>3725</v>
      </c>
      <c r="B3493" s="183" t="s">
        <v>4705</v>
      </c>
      <c r="C3493" s="183" t="s">
        <v>68</v>
      </c>
      <c r="D3493" s="183">
        <v>19</v>
      </c>
      <c r="E3493" s="104"/>
      <c r="F3493" s="104"/>
      <c r="G3493" s="89">
        <v>43282</v>
      </c>
      <c r="H3493" s="80"/>
      <c r="I3493" s="80"/>
      <c r="J3493" s="129" t="s">
        <v>4898</v>
      </c>
    </row>
    <row r="3494" spans="1:10" hidden="1">
      <c r="A3494" s="183" t="s">
        <v>3726</v>
      </c>
      <c r="B3494" s="183" t="s">
        <v>4705</v>
      </c>
      <c r="C3494" s="183" t="s">
        <v>68</v>
      </c>
      <c r="D3494" s="183">
        <v>19</v>
      </c>
      <c r="E3494" s="104"/>
      <c r="F3494" s="104"/>
      <c r="G3494" s="89">
        <v>43101</v>
      </c>
      <c r="H3494" s="80"/>
      <c r="I3494" s="80"/>
      <c r="J3494" s="129" t="s">
        <v>4898</v>
      </c>
    </row>
    <row r="3495" spans="1:10" hidden="1">
      <c r="A3495" s="183" t="s">
        <v>3727</v>
      </c>
      <c r="B3495" s="183" t="s">
        <v>4705</v>
      </c>
      <c r="C3495" s="183" t="s">
        <v>68</v>
      </c>
      <c r="D3495" s="183">
        <v>19</v>
      </c>
      <c r="E3495" s="104"/>
      <c r="F3495" s="104"/>
      <c r="G3495" s="89">
        <v>43191</v>
      </c>
      <c r="H3495" s="80"/>
      <c r="I3495" s="80"/>
      <c r="J3495" s="129" t="s">
        <v>4898</v>
      </c>
    </row>
    <row r="3496" spans="1:10" hidden="1">
      <c r="A3496" s="183" t="s">
        <v>3728</v>
      </c>
      <c r="B3496" s="183" t="s">
        <v>4705</v>
      </c>
      <c r="C3496" s="183" t="s">
        <v>68</v>
      </c>
      <c r="D3496" s="183">
        <v>19</v>
      </c>
      <c r="E3496" s="104"/>
      <c r="F3496" s="104"/>
      <c r="G3496" s="89">
        <v>43160</v>
      </c>
      <c r="H3496" s="80"/>
      <c r="I3496" s="80"/>
      <c r="J3496" s="129" t="s">
        <v>4898</v>
      </c>
    </row>
    <row r="3497" spans="1:10" hidden="1">
      <c r="A3497" s="183" t="s">
        <v>3729</v>
      </c>
      <c r="B3497" s="183" t="s">
        <v>4705</v>
      </c>
      <c r="C3497" s="183" t="s">
        <v>68</v>
      </c>
      <c r="D3497" s="183">
        <v>19</v>
      </c>
      <c r="E3497" s="104"/>
      <c r="F3497" s="104"/>
      <c r="G3497" s="89">
        <v>43344</v>
      </c>
      <c r="H3497" s="80"/>
      <c r="I3497" s="80"/>
      <c r="J3497" s="129" t="s">
        <v>4898</v>
      </c>
    </row>
    <row r="3498" spans="1:10" hidden="1">
      <c r="A3498" s="183" t="s">
        <v>3730</v>
      </c>
      <c r="B3498" s="183" t="s">
        <v>4705</v>
      </c>
      <c r="C3498" s="183" t="s">
        <v>68</v>
      </c>
      <c r="D3498" s="183">
        <v>19</v>
      </c>
      <c r="E3498" s="104"/>
      <c r="F3498" s="104"/>
      <c r="G3498" s="89">
        <v>43374</v>
      </c>
      <c r="H3498" s="80"/>
      <c r="I3498" s="80"/>
      <c r="J3498" s="129" t="s">
        <v>4898</v>
      </c>
    </row>
    <row r="3499" spans="1:10" hidden="1">
      <c r="A3499" s="183" t="s">
        <v>3731</v>
      </c>
      <c r="B3499" s="183" t="s">
        <v>4705</v>
      </c>
      <c r="C3499" s="183" t="s">
        <v>68</v>
      </c>
      <c r="D3499" s="183">
        <v>19</v>
      </c>
      <c r="E3499" s="104"/>
      <c r="F3499" s="104"/>
      <c r="G3499" s="89">
        <v>43374</v>
      </c>
      <c r="H3499" s="80"/>
      <c r="I3499" s="80"/>
      <c r="J3499" s="129" t="s">
        <v>4898</v>
      </c>
    </row>
    <row r="3500" spans="1:10" hidden="1">
      <c r="A3500" s="183" t="s">
        <v>3732</v>
      </c>
      <c r="B3500" s="183" t="s">
        <v>4705</v>
      </c>
      <c r="C3500" s="183" t="s">
        <v>68</v>
      </c>
      <c r="D3500" s="183">
        <v>19</v>
      </c>
      <c r="E3500" s="104"/>
      <c r="F3500" s="104"/>
      <c r="G3500" s="89">
        <v>43101</v>
      </c>
      <c r="H3500" s="80"/>
      <c r="I3500" s="80"/>
      <c r="J3500" s="129" t="s">
        <v>4898</v>
      </c>
    </row>
    <row r="3501" spans="1:10" hidden="1">
      <c r="A3501" s="183" t="s">
        <v>3733</v>
      </c>
      <c r="B3501" s="183" t="s">
        <v>4705</v>
      </c>
      <c r="C3501" s="183" t="s">
        <v>68</v>
      </c>
      <c r="D3501" s="183">
        <v>19</v>
      </c>
      <c r="E3501" s="104"/>
      <c r="F3501" s="104"/>
      <c r="G3501" s="89">
        <v>43374</v>
      </c>
      <c r="H3501" s="80"/>
      <c r="I3501" s="80"/>
      <c r="J3501" s="129" t="s">
        <v>4898</v>
      </c>
    </row>
    <row r="3502" spans="1:10" hidden="1">
      <c r="A3502" s="183" t="s">
        <v>3734</v>
      </c>
      <c r="B3502" s="183" t="s">
        <v>4705</v>
      </c>
      <c r="C3502" s="183" t="s">
        <v>68</v>
      </c>
      <c r="D3502" s="183">
        <v>19</v>
      </c>
      <c r="E3502" s="104"/>
      <c r="F3502" s="104"/>
      <c r="G3502" s="89">
        <v>43101</v>
      </c>
      <c r="H3502" s="80"/>
      <c r="I3502" s="80"/>
      <c r="J3502" s="129" t="s">
        <v>4898</v>
      </c>
    </row>
    <row r="3503" spans="1:10" hidden="1">
      <c r="A3503" s="183" t="s">
        <v>3735</v>
      </c>
      <c r="B3503" s="183" t="s">
        <v>4705</v>
      </c>
      <c r="C3503" s="183" t="s">
        <v>68</v>
      </c>
      <c r="D3503" s="183">
        <v>19</v>
      </c>
      <c r="E3503" s="104"/>
      <c r="F3503" s="104"/>
      <c r="G3503" s="89">
        <v>43374</v>
      </c>
      <c r="H3503" s="80"/>
      <c r="I3503" s="80"/>
      <c r="J3503" s="129" t="s">
        <v>4898</v>
      </c>
    </row>
    <row r="3504" spans="1:10" hidden="1">
      <c r="A3504" s="183" t="s">
        <v>3736</v>
      </c>
      <c r="B3504" s="183" t="s">
        <v>4705</v>
      </c>
      <c r="C3504" s="183" t="s">
        <v>68</v>
      </c>
      <c r="D3504" s="183">
        <v>19</v>
      </c>
      <c r="E3504" s="104"/>
      <c r="F3504" s="104"/>
      <c r="G3504" s="89">
        <v>43101</v>
      </c>
      <c r="H3504" s="80"/>
      <c r="I3504" s="80"/>
      <c r="J3504" s="129" t="s">
        <v>4898</v>
      </c>
    </row>
    <row r="3505" spans="1:10" hidden="1">
      <c r="A3505" s="183" t="s">
        <v>3737</v>
      </c>
      <c r="B3505" s="183" t="s">
        <v>4705</v>
      </c>
      <c r="C3505" s="183" t="s">
        <v>68</v>
      </c>
      <c r="D3505" s="183">
        <v>19</v>
      </c>
      <c r="E3505" s="104"/>
      <c r="F3505" s="104"/>
      <c r="G3505" s="89">
        <v>43374</v>
      </c>
      <c r="H3505" s="80"/>
      <c r="I3505" s="80"/>
      <c r="J3505" s="129" t="s">
        <v>4898</v>
      </c>
    </row>
    <row r="3506" spans="1:10" hidden="1">
      <c r="A3506" s="183" t="s">
        <v>3738</v>
      </c>
      <c r="B3506" s="183" t="s">
        <v>4705</v>
      </c>
      <c r="C3506" s="183" t="s">
        <v>68</v>
      </c>
      <c r="D3506" s="183">
        <v>19</v>
      </c>
      <c r="E3506" s="129"/>
      <c r="F3506" s="183"/>
      <c r="G3506" s="89">
        <v>43374</v>
      </c>
      <c r="H3506" s="80"/>
      <c r="I3506" s="80"/>
      <c r="J3506" s="129" t="s">
        <v>4898</v>
      </c>
    </row>
    <row r="3507" spans="1:10" hidden="1">
      <c r="A3507" s="183" t="s">
        <v>3739</v>
      </c>
      <c r="B3507" s="183" t="s">
        <v>4705</v>
      </c>
      <c r="C3507" s="183" t="s">
        <v>68</v>
      </c>
      <c r="D3507" s="183">
        <v>19</v>
      </c>
      <c r="E3507" s="104"/>
      <c r="F3507" s="104"/>
      <c r="G3507" s="89">
        <v>43132</v>
      </c>
      <c r="H3507" s="80"/>
      <c r="I3507" s="80"/>
      <c r="J3507" s="129" t="s">
        <v>4898</v>
      </c>
    </row>
    <row r="3508" spans="1:10" hidden="1">
      <c r="A3508" s="183" t="s">
        <v>3740</v>
      </c>
      <c r="B3508" s="183" t="s">
        <v>4705</v>
      </c>
      <c r="C3508" s="183" t="s">
        <v>68</v>
      </c>
      <c r="D3508" s="183">
        <v>19</v>
      </c>
      <c r="E3508" s="104"/>
      <c r="F3508" s="104"/>
      <c r="G3508" s="89">
        <v>43132</v>
      </c>
      <c r="H3508" s="80"/>
      <c r="I3508" s="80"/>
      <c r="J3508" s="129" t="s">
        <v>4898</v>
      </c>
    </row>
    <row r="3509" spans="1:10" hidden="1">
      <c r="A3509" s="183" t="s">
        <v>3741</v>
      </c>
      <c r="B3509" s="183" t="s">
        <v>4705</v>
      </c>
      <c r="C3509" s="183" t="s">
        <v>68</v>
      </c>
      <c r="D3509" s="183">
        <v>19</v>
      </c>
      <c r="E3509" s="104"/>
      <c r="F3509" s="104"/>
      <c r="G3509" s="89">
        <v>43374</v>
      </c>
      <c r="H3509" s="80"/>
      <c r="I3509" s="80"/>
      <c r="J3509" s="129" t="s">
        <v>4898</v>
      </c>
    </row>
    <row r="3510" spans="1:10" hidden="1">
      <c r="A3510" s="183" t="s">
        <v>3742</v>
      </c>
      <c r="B3510" s="183" t="s">
        <v>4705</v>
      </c>
      <c r="C3510" s="183" t="s">
        <v>68</v>
      </c>
      <c r="D3510" s="183">
        <v>19</v>
      </c>
      <c r="E3510" s="104"/>
      <c r="F3510" s="104"/>
      <c r="G3510" s="89">
        <v>43374</v>
      </c>
      <c r="H3510" s="80"/>
      <c r="I3510" s="80"/>
      <c r="J3510" s="129" t="s">
        <v>4898</v>
      </c>
    </row>
    <row r="3511" spans="1:10" hidden="1">
      <c r="A3511" s="183" t="s">
        <v>3743</v>
      </c>
      <c r="B3511" s="183" t="s">
        <v>4706</v>
      </c>
      <c r="C3511" s="183" t="s">
        <v>67</v>
      </c>
      <c r="D3511" s="183">
        <v>19</v>
      </c>
      <c r="E3511" s="104"/>
      <c r="F3511" s="104"/>
      <c r="G3511" s="89">
        <v>43132</v>
      </c>
      <c r="H3511" s="80"/>
      <c r="I3511" s="80"/>
      <c r="J3511" s="129" t="s">
        <v>4891</v>
      </c>
    </row>
    <row r="3512" spans="1:10" hidden="1">
      <c r="A3512" s="183" t="s">
        <v>3744</v>
      </c>
      <c r="B3512" s="183" t="s">
        <v>4706</v>
      </c>
      <c r="C3512" s="183" t="s">
        <v>67</v>
      </c>
      <c r="D3512" s="183">
        <v>19</v>
      </c>
      <c r="E3512" s="104"/>
      <c r="F3512" s="104"/>
      <c r="G3512" s="89">
        <v>43132</v>
      </c>
      <c r="H3512" s="80"/>
      <c r="I3512" s="80"/>
      <c r="J3512" s="129" t="s">
        <v>4891</v>
      </c>
    </row>
    <row r="3513" spans="1:10" hidden="1">
      <c r="A3513" s="183" t="s">
        <v>3745</v>
      </c>
      <c r="B3513" s="183" t="s">
        <v>4706</v>
      </c>
      <c r="C3513" s="183" t="s">
        <v>67</v>
      </c>
      <c r="D3513" s="183">
        <v>19</v>
      </c>
      <c r="E3513" s="104"/>
      <c r="F3513" s="104"/>
      <c r="G3513" s="89">
        <v>43160</v>
      </c>
      <c r="H3513" s="80"/>
      <c r="I3513" s="80"/>
      <c r="J3513" s="129" t="s">
        <v>4891</v>
      </c>
    </row>
    <row r="3514" spans="1:10" hidden="1">
      <c r="A3514" s="183" t="s">
        <v>3746</v>
      </c>
      <c r="B3514" s="183" t="s">
        <v>4706</v>
      </c>
      <c r="C3514" s="183" t="s">
        <v>67</v>
      </c>
      <c r="D3514" s="183">
        <v>19</v>
      </c>
      <c r="E3514" s="104"/>
      <c r="F3514" s="104"/>
      <c r="G3514" s="89">
        <v>43132</v>
      </c>
      <c r="H3514" s="80"/>
      <c r="I3514" s="80"/>
      <c r="J3514" s="129" t="s">
        <v>4891</v>
      </c>
    </row>
    <row r="3515" spans="1:10" hidden="1">
      <c r="A3515" s="183" t="s">
        <v>3747</v>
      </c>
      <c r="B3515" s="183" t="s">
        <v>4706</v>
      </c>
      <c r="C3515" s="183" t="s">
        <v>67</v>
      </c>
      <c r="D3515" s="183">
        <v>19</v>
      </c>
      <c r="E3515" s="104" t="s">
        <v>67</v>
      </c>
      <c r="F3515" s="104" t="s">
        <v>4830</v>
      </c>
      <c r="G3515" s="89">
        <v>43070</v>
      </c>
      <c r="H3515" s="80">
        <v>43080</v>
      </c>
      <c r="I3515" s="80"/>
      <c r="J3515" s="129" t="s">
        <v>4891</v>
      </c>
    </row>
    <row r="3516" spans="1:10" hidden="1">
      <c r="A3516" s="183" t="s">
        <v>3748</v>
      </c>
      <c r="B3516" s="183" t="s">
        <v>4706</v>
      </c>
      <c r="C3516" s="183" t="s">
        <v>67</v>
      </c>
      <c r="D3516" s="183">
        <v>19</v>
      </c>
      <c r="E3516" s="104"/>
      <c r="F3516" s="104"/>
      <c r="G3516" s="89">
        <v>43132</v>
      </c>
      <c r="H3516" s="80"/>
      <c r="I3516" s="80"/>
      <c r="J3516" s="129" t="s">
        <v>4891</v>
      </c>
    </row>
    <row r="3517" spans="1:10" hidden="1">
      <c r="A3517" s="183" t="s">
        <v>3749</v>
      </c>
      <c r="B3517" s="183" t="s">
        <v>4706</v>
      </c>
      <c r="C3517" s="183" t="s">
        <v>67</v>
      </c>
      <c r="D3517" s="183">
        <v>19</v>
      </c>
      <c r="E3517" s="104"/>
      <c r="F3517" s="104"/>
      <c r="G3517" s="89">
        <v>43344</v>
      </c>
      <c r="H3517" s="80"/>
      <c r="I3517" s="80"/>
      <c r="J3517" s="129" t="s">
        <v>4891</v>
      </c>
    </row>
    <row r="3518" spans="1:10" hidden="1">
      <c r="A3518" s="183" t="s">
        <v>3750</v>
      </c>
      <c r="B3518" s="183" t="s">
        <v>4706</v>
      </c>
      <c r="C3518" s="183" t="s">
        <v>67</v>
      </c>
      <c r="D3518" s="183">
        <v>19</v>
      </c>
      <c r="E3518" s="104"/>
      <c r="F3518" s="104"/>
      <c r="G3518" s="89">
        <v>43101</v>
      </c>
      <c r="H3518" s="80"/>
      <c r="I3518" s="80"/>
      <c r="J3518" s="129" t="s">
        <v>4891</v>
      </c>
    </row>
    <row r="3519" spans="1:10" hidden="1">
      <c r="A3519" s="183" t="s">
        <v>3751</v>
      </c>
      <c r="B3519" s="183" t="s">
        <v>4706</v>
      </c>
      <c r="C3519" s="183" t="s">
        <v>67</v>
      </c>
      <c r="D3519" s="183">
        <v>19</v>
      </c>
      <c r="E3519" s="104"/>
      <c r="F3519" s="104"/>
      <c r="G3519" s="89">
        <v>43101</v>
      </c>
      <c r="H3519" s="80"/>
      <c r="I3519" s="80"/>
      <c r="J3519" s="129" t="s">
        <v>4891</v>
      </c>
    </row>
    <row r="3520" spans="1:10" hidden="1">
      <c r="A3520" s="183" t="s">
        <v>3752</v>
      </c>
      <c r="B3520" s="183" t="s">
        <v>4706</v>
      </c>
      <c r="C3520" s="183" t="s">
        <v>67</v>
      </c>
      <c r="D3520" s="183">
        <v>19</v>
      </c>
      <c r="E3520" s="104"/>
      <c r="F3520" s="104"/>
      <c r="G3520" s="89">
        <v>43313</v>
      </c>
      <c r="H3520" s="80"/>
      <c r="I3520" s="80"/>
      <c r="J3520" s="129" t="s">
        <v>4891</v>
      </c>
    </row>
    <row r="3521" spans="1:10" hidden="1">
      <c r="A3521" s="183" t="s">
        <v>3753</v>
      </c>
      <c r="B3521" s="183" t="s">
        <v>4707</v>
      </c>
      <c r="C3521" s="183" t="s">
        <v>68</v>
      </c>
      <c r="D3521" s="183">
        <v>19</v>
      </c>
      <c r="E3521" s="104"/>
      <c r="F3521" s="104"/>
      <c r="G3521" s="89">
        <v>43132</v>
      </c>
      <c r="H3521" s="80"/>
      <c r="I3521" s="80"/>
      <c r="J3521" s="129" t="s">
        <v>4898</v>
      </c>
    </row>
    <row r="3522" spans="1:10" hidden="1">
      <c r="A3522" s="183" t="s">
        <v>3754</v>
      </c>
      <c r="B3522" s="183" t="s">
        <v>438</v>
      </c>
      <c r="C3522" s="183" t="s">
        <v>67</v>
      </c>
      <c r="D3522" s="183">
        <v>19</v>
      </c>
      <c r="E3522" s="104"/>
      <c r="F3522" s="104"/>
      <c r="G3522" s="89">
        <v>43132</v>
      </c>
      <c r="H3522" s="80"/>
      <c r="I3522" s="80"/>
      <c r="J3522" s="129" t="s">
        <v>4891</v>
      </c>
    </row>
    <row r="3523" spans="1:10" hidden="1">
      <c r="A3523" s="183" t="s">
        <v>3755</v>
      </c>
      <c r="B3523" s="183" t="s">
        <v>438</v>
      </c>
      <c r="C3523" s="183" t="s">
        <v>67</v>
      </c>
      <c r="D3523" s="183">
        <v>19</v>
      </c>
      <c r="E3523" s="104"/>
      <c r="F3523" s="104"/>
      <c r="G3523" s="89">
        <v>43191</v>
      </c>
      <c r="H3523" s="80"/>
      <c r="I3523" s="80"/>
      <c r="J3523" s="129" t="s">
        <v>4891</v>
      </c>
    </row>
    <row r="3524" spans="1:10" hidden="1">
      <c r="A3524" s="183" t="s">
        <v>3756</v>
      </c>
      <c r="B3524" s="183" t="s">
        <v>438</v>
      </c>
      <c r="C3524" s="183" t="s">
        <v>67</v>
      </c>
      <c r="D3524" s="183">
        <v>19</v>
      </c>
      <c r="E3524" s="104"/>
      <c r="F3524" s="104"/>
      <c r="G3524" s="89">
        <v>43282</v>
      </c>
      <c r="H3524" s="80"/>
      <c r="I3524" s="80"/>
      <c r="J3524" s="129" t="s">
        <v>4891</v>
      </c>
    </row>
    <row r="3525" spans="1:10" hidden="1">
      <c r="A3525" s="183" t="s">
        <v>3757</v>
      </c>
      <c r="B3525" s="183" t="s">
        <v>438</v>
      </c>
      <c r="C3525" s="183" t="s">
        <v>67</v>
      </c>
      <c r="D3525" s="183">
        <v>19</v>
      </c>
      <c r="E3525" s="104"/>
      <c r="F3525" s="104"/>
      <c r="G3525" s="89">
        <v>43313</v>
      </c>
      <c r="H3525" s="80"/>
      <c r="I3525" s="80"/>
      <c r="J3525" s="129" t="s">
        <v>4891</v>
      </c>
    </row>
    <row r="3526" spans="1:10" hidden="1">
      <c r="A3526" s="183" t="s">
        <v>3758</v>
      </c>
      <c r="B3526" s="183" t="s">
        <v>438</v>
      </c>
      <c r="C3526" s="183" t="s">
        <v>67</v>
      </c>
      <c r="D3526" s="183">
        <v>19</v>
      </c>
      <c r="E3526" s="104"/>
      <c r="F3526" s="104"/>
      <c r="G3526" s="89">
        <v>43282</v>
      </c>
      <c r="H3526" s="80"/>
      <c r="I3526" s="80"/>
      <c r="J3526" s="129" t="s">
        <v>4891</v>
      </c>
    </row>
    <row r="3527" spans="1:10" hidden="1">
      <c r="A3527" s="183" t="s">
        <v>3759</v>
      </c>
      <c r="B3527" s="183" t="s">
        <v>438</v>
      </c>
      <c r="C3527" s="183" t="s">
        <v>67</v>
      </c>
      <c r="D3527" s="183">
        <v>19</v>
      </c>
      <c r="E3527" s="104"/>
      <c r="F3527" s="104"/>
      <c r="G3527" s="89">
        <v>43252</v>
      </c>
      <c r="H3527" s="80"/>
      <c r="I3527" s="80"/>
      <c r="J3527" s="129" t="s">
        <v>4891</v>
      </c>
    </row>
    <row r="3528" spans="1:10" hidden="1">
      <c r="A3528" s="183" t="s">
        <v>3760</v>
      </c>
      <c r="B3528" s="183" t="s">
        <v>438</v>
      </c>
      <c r="C3528" s="183" t="s">
        <v>67</v>
      </c>
      <c r="D3528" s="183">
        <v>19</v>
      </c>
      <c r="E3528" s="104"/>
      <c r="F3528" s="104"/>
      <c r="G3528" s="89">
        <v>43282</v>
      </c>
      <c r="H3528" s="80"/>
      <c r="I3528" s="80"/>
      <c r="J3528" s="129" t="s">
        <v>4891</v>
      </c>
    </row>
    <row r="3529" spans="1:10" hidden="1">
      <c r="A3529" s="183" t="s">
        <v>327</v>
      </c>
      <c r="B3529" s="183" t="s">
        <v>438</v>
      </c>
      <c r="C3529" s="183" t="s">
        <v>67</v>
      </c>
      <c r="D3529" s="183">
        <v>19</v>
      </c>
      <c r="E3529" s="129"/>
      <c r="F3529" s="183" t="s">
        <v>4830</v>
      </c>
      <c r="G3529" s="89">
        <v>43040</v>
      </c>
      <c r="H3529" s="80">
        <v>43066</v>
      </c>
      <c r="I3529" s="80">
        <v>43074</v>
      </c>
      <c r="J3529" s="129" t="s">
        <v>4891</v>
      </c>
    </row>
    <row r="3530" spans="1:10" hidden="1">
      <c r="A3530" s="183" t="s">
        <v>3761</v>
      </c>
      <c r="B3530" s="183" t="s">
        <v>438</v>
      </c>
      <c r="C3530" s="183" t="s">
        <v>67</v>
      </c>
      <c r="D3530" s="183">
        <v>19</v>
      </c>
      <c r="E3530" s="104"/>
      <c r="F3530" s="104"/>
      <c r="G3530" s="89">
        <v>43282</v>
      </c>
      <c r="H3530" s="80"/>
      <c r="I3530" s="80"/>
      <c r="J3530" s="129" t="s">
        <v>4891</v>
      </c>
    </row>
    <row r="3531" spans="1:10" hidden="1">
      <c r="A3531" s="183" t="s">
        <v>3762</v>
      </c>
      <c r="B3531" s="183" t="s">
        <v>438</v>
      </c>
      <c r="C3531" s="183" t="s">
        <v>67</v>
      </c>
      <c r="D3531" s="183">
        <v>19</v>
      </c>
      <c r="E3531" s="104"/>
      <c r="F3531" s="104"/>
      <c r="G3531" s="89">
        <v>43191</v>
      </c>
      <c r="H3531" s="80"/>
      <c r="I3531" s="80"/>
      <c r="J3531" s="129" t="s">
        <v>4891</v>
      </c>
    </row>
    <row r="3532" spans="1:10" hidden="1">
      <c r="A3532" s="183" t="s">
        <v>3763</v>
      </c>
      <c r="B3532" s="183" t="s">
        <v>438</v>
      </c>
      <c r="C3532" s="183" t="s">
        <v>67</v>
      </c>
      <c r="D3532" s="183">
        <v>19</v>
      </c>
      <c r="E3532" s="104"/>
      <c r="F3532" s="104"/>
      <c r="G3532" s="89">
        <v>43221</v>
      </c>
      <c r="H3532" s="80"/>
      <c r="I3532" s="80"/>
      <c r="J3532" s="129" t="s">
        <v>4891</v>
      </c>
    </row>
    <row r="3533" spans="1:10" hidden="1">
      <c r="A3533" s="183" t="s">
        <v>3764</v>
      </c>
      <c r="B3533" s="183" t="s">
        <v>438</v>
      </c>
      <c r="C3533" s="183" t="s">
        <v>67</v>
      </c>
      <c r="D3533" s="183">
        <v>19</v>
      </c>
      <c r="E3533" s="104" t="s">
        <v>67</v>
      </c>
      <c r="F3533" s="104" t="s">
        <v>4830</v>
      </c>
      <c r="G3533" s="89">
        <v>43070</v>
      </c>
      <c r="H3533" s="80">
        <v>43080</v>
      </c>
      <c r="I3533" s="80">
        <v>43103</v>
      </c>
      <c r="J3533" s="129" t="s">
        <v>4891</v>
      </c>
    </row>
    <row r="3534" spans="1:10" hidden="1">
      <c r="A3534" s="183" t="s">
        <v>3765</v>
      </c>
      <c r="B3534" s="183" t="s">
        <v>438</v>
      </c>
      <c r="C3534" s="183" t="s">
        <v>67</v>
      </c>
      <c r="D3534" s="183">
        <v>19</v>
      </c>
      <c r="E3534" s="104" t="s">
        <v>67</v>
      </c>
      <c r="F3534" s="104" t="s">
        <v>4830</v>
      </c>
      <c r="G3534" s="89">
        <v>43070</v>
      </c>
      <c r="H3534" s="80">
        <v>43096</v>
      </c>
      <c r="I3534" s="80"/>
      <c r="J3534" s="129" t="s">
        <v>4891</v>
      </c>
    </row>
    <row r="3535" spans="1:10" hidden="1">
      <c r="A3535" s="183" t="s">
        <v>3766</v>
      </c>
      <c r="B3535" s="183" t="s">
        <v>438</v>
      </c>
      <c r="C3535" s="183" t="s">
        <v>67</v>
      </c>
      <c r="D3535" s="183">
        <v>19</v>
      </c>
      <c r="E3535" s="104"/>
      <c r="F3535" s="104"/>
      <c r="G3535" s="89">
        <v>43282</v>
      </c>
      <c r="H3535" s="80"/>
      <c r="I3535" s="80"/>
      <c r="J3535" s="129" t="s">
        <v>4891</v>
      </c>
    </row>
    <row r="3536" spans="1:10" hidden="1">
      <c r="A3536" s="183" t="s">
        <v>328</v>
      </c>
      <c r="B3536" s="183" t="s">
        <v>438</v>
      </c>
      <c r="C3536" s="183" t="s">
        <v>67</v>
      </c>
      <c r="D3536" s="183">
        <v>19</v>
      </c>
      <c r="E3536" s="104"/>
      <c r="F3536" s="104" t="s">
        <v>4830</v>
      </c>
      <c r="G3536" s="89">
        <v>43040</v>
      </c>
      <c r="H3536" s="80">
        <v>43047</v>
      </c>
      <c r="I3536" s="80">
        <v>43074</v>
      </c>
      <c r="J3536" s="129" t="s">
        <v>4891</v>
      </c>
    </row>
    <row r="3537" spans="1:10" hidden="1">
      <c r="A3537" s="183" t="s">
        <v>3767</v>
      </c>
      <c r="B3537" s="183" t="s">
        <v>438</v>
      </c>
      <c r="C3537" s="183" t="s">
        <v>67</v>
      </c>
      <c r="D3537" s="183">
        <v>19</v>
      </c>
      <c r="E3537" s="104"/>
      <c r="F3537" s="104"/>
      <c r="G3537" s="89">
        <v>43101</v>
      </c>
      <c r="H3537" s="80"/>
      <c r="I3537" s="80"/>
      <c r="J3537" s="129" t="s">
        <v>4891</v>
      </c>
    </row>
    <row r="3538" spans="1:10" hidden="1">
      <c r="A3538" s="183" t="s">
        <v>3768</v>
      </c>
      <c r="B3538" s="183" t="s">
        <v>438</v>
      </c>
      <c r="C3538" s="183" t="s">
        <v>67</v>
      </c>
      <c r="D3538" s="183">
        <v>19</v>
      </c>
      <c r="E3538" s="104"/>
      <c r="F3538" s="104"/>
      <c r="G3538" s="89">
        <v>43191</v>
      </c>
      <c r="H3538" s="80"/>
      <c r="I3538" s="80"/>
      <c r="J3538" s="129" t="s">
        <v>4891</v>
      </c>
    </row>
    <row r="3539" spans="1:10" hidden="1">
      <c r="A3539" s="183" t="s">
        <v>3769</v>
      </c>
      <c r="B3539" s="183" t="s">
        <v>438</v>
      </c>
      <c r="C3539" s="183" t="s">
        <v>67</v>
      </c>
      <c r="D3539" s="183">
        <v>19</v>
      </c>
      <c r="E3539" s="104"/>
      <c r="F3539" s="104"/>
      <c r="G3539" s="89">
        <v>43160</v>
      </c>
      <c r="H3539" s="80"/>
      <c r="I3539" s="80"/>
      <c r="J3539" s="129" t="s">
        <v>4891</v>
      </c>
    </row>
    <row r="3540" spans="1:10" hidden="1">
      <c r="A3540" s="183" t="s">
        <v>3770</v>
      </c>
      <c r="B3540" s="183" t="s">
        <v>438</v>
      </c>
      <c r="C3540" s="183" t="s">
        <v>67</v>
      </c>
      <c r="D3540" s="183">
        <v>19</v>
      </c>
      <c r="E3540" s="104"/>
      <c r="F3540" s="104"/>
      <c r="G3540" s="89">
        <v>43160</v>
      </c>
      <c r="H3540" s="80"/>
      <c r="I3540" s="80"/>
      <c r="J3540" s="129" t="s">
        <v>4891</v>
      </c>
    </row>
    <row r="3541" spans="1:10" hidden="1">
      <c r="A3541" s="183" t="s">
        <v>3771</v>
      </c>
      <c r="B3541" s="183" t="s">
        <v>438</v>
      </c>
      <c r="C3541" s="183" t="s">
        <v>67</v>
      </c>
      <c r="D3541" s="183">
        <v>19</v>
      </c>
      <c r="E3541" s="104"/>
      <c r="F3541" s="104"/>
      <c r="G3541" s="89">
        <v>43221</v>
      </c>
      <c r="H3541" s="80"/>
      <c r="I3541" s="80"/>
      <c r="J3541" s="129" t="s">
        <v>4891</v>
      </c>
    </row>
    <row r="3542" spans="1:10" hidden="1">
      <c r="A3542" s="183" t="s">
        <v>3772</v>
      </c>
      <c r="B3542" s="183" t="s">
        <v>438</v>
      </c>
      <c r="C3542" s="183" t="s">
        <v>67</v>
      </c>
      <c r="D3542" s="183">
        <v>19</v>
      </c>
      <c r="E3542" s="104"/>
      <c r="F3542" s="104"/>
      <c r="G3542" s="89">
        <v>43101</v>
      </c>
      <c r="H3542" s="80"/>
      <c r="I3542" s="80"/>
      <c r="J3542" s="129" t="s">
        <v>4891</v>
      </c>
    </row>
    <row r="3543" spans="1:10" hidden="1">
      <c r="A3543" s="183" t="s">
        <v>3773</v>
      </c>
      <c r="B3543" s="183" t="s">
        <v>438</v>
      </c>
      <c r="C3543" s="183" t="s">
        <v>67</v>
      </c>
      <c r="D3543" s="183">
        <v>19</v>
      </c>
      <c r="E3543" s="104"/>
      <c r="F3543" s="104"/>
      <c r="G3543" s="89">
        <v>43160</v>
      </c>
      <c r="H3543" s="80"/>
      <c r="I3543" s="80"/>
      <c r="J3543" s="129" t="s">
        <v>4891</v>
      </c>
    </row>
    <row r="3544" spans="1:10" hidden="1">
      <c r="A3544" s="183" t="s">
        <v>3774</v>
      </c>
      <c r="B3544" s="183" t="s">
        <v>438</v>
      </c>
      <c r="C3544" s="183" t="s">
        <v>67</v>
      </c>
      <c r="D3544" s="183">
        <v>19</v>
      </c>
      <c r="E3544" s="104"/>
      <c r="F3544" s="104"/>
      <c r="G3544" s="89">
        <v>43160</v>
      </c>
      <c r="H3544" s="80"/>
      <c r="I3544" s="80"/>
      <c r="J3544" s="129" t="s">
        <v>4891</v>
      </c>
    </row>
    <row r="3545" spans="1:10" hidden="1">
      <c r="A3545" s="183" t="s">
        <v>3775</v>
      </c>
      <c r="B3545" s="183" t="s">
        <v>438</v>
      </c>
      <c r="C3545" s="183" t="s">
        <v>67</v>
      </c>
      <c r="D3545" s="183">
        <v>19</v>
      </c>
      <c r="E3545" s="104"/>
      <c r="F3545" s="104"/>
      <c r="G3545" s="89">
        <v>43132</v>
      </c>
      <c r="H3545" s="80"/>
      <c r="I3545" s="80"/>
      <c r="J3545" s="129" t="s">
        <v>4891</v>
      </c>
    </row>
    <row r="3546" spans="1:10" hidden="1">
      <c r="A3546" s="183" t="s">
        <v>3776</v>
      </c>
      <c r="B3546" s="183" t="s">
        <v>438</v>
      </c>
      <c r="C3546" s="183" t="s">
        <v>67</v>
      </c>
      <c r="D3546" s="183">
        <v>19</v>
      </c>
      <c r="E3546" s="104"/>
      <c r="F3546" s="104"/>
      <c r="G3546" s="89">
        <v>43101</v>
      </c>
      <c r="H3546" s="80"/>
      <c r="I3546" s="80"/>
      <c r="J3546" s="129" t="s">
        <v>4891</v>
      </c>
    </row>
    <row r="3547" spans="1:10" hidden="1">
      <c r="A3547" s="183" t="s">
        <v>329</v>
      </c>
      <c r="B3547" s="183" t="s">
        <v>438</v>
      </c>
      <c r="C3547" s="183" t="s">
        <v>67</v>
      </c>
      <c r="D3547" s="183">
        <v>19</v>
      </c>
      <c r="E3547" s="129"/>
      <c r="F3547" s="183" t="s">
        <v>4830</v>
      </c>
      <c r="G3547" s="89">
        <v>43040</v>
      </c>
      <c r="H3547" s="80">
        <v>43053</v>
      </c>
      <c r="I3547" s="80">
        <v>43074</v>
      </c>
      <c r="J3547" s="129" t="s">
        <v>4891</v>
      </c>
    </row>
    <row r="3548" spans="1:10" hidden="1">
      <c r="A3548" s="183" t="s">
        <v>3777</v>
      </c>
      <c r="B3548" s="183" t="s">
        <v>438</v>
      </c>
      <c r="C3548" s="183" t="s">
        <v>67</v>
      </c>
      <c r="D3548" s="183">
        <v>19</v>
      </c>
      <c r="E3548" s="129"/>
      <c r="F3548" s="183"/>
      <c r="G3548" s="89">
        <v>43191</v>
      </c>
      <c r="H3548" s="80"/>
      <c r="I3548" s="80"/>
      <c r="J3548" s="129" t="s">
        <v>4891</v>
      </c>
    </row>
    <row r="3549" spans="1:10" hidden="1">
      <c r="A3549" s="183" t="s">
        <v>3778</v>
      </c>
      <c r="B3549" s="183" t="s">
        <v>438</v>
      </c>
      <c r="C3549" s="183" t="s">
        <v>67</v>
      </c>
      <c r="D3549" s="183">
        <v>19</v>
      </c>
      <c r="E3549" s="104"/>
      <c r="F3549" s="104"/>
      <c r="G3549" s="89">
        <v>43282</v>
      </c>
      <c r="H3549" s="80"/>
      <c r="I3549" s="80"/>
      <c r="J3549" s="129" t="s">
        <v>4891</v>
      </c>
    </row>
    <row r="3550" spans="1:10" hidden="1">
      <c r="A3550" s="183" t="s">
        <v>3779</v>
      </c>
      <c r="B3550" s="183" t="s">
        <v>438</v>
      </c>
      <c r="C3550" s="183" t="s">
        <v>67</v>
      </c>
      <c r="D3550" s="183">
        <v>19</v>
      </c>
      <c r="E3550" s="104"/>
      <c r="F3550" s="104"/>
      <c r="G3550" s="89">
        <v>43221</v>
      </c>
      <c r="H3550" s="80"/>
      <c r="I3550" s="80"/>
      <c r="J3550" s="129" t="s">
        <v>4891</v>
      </c>
    </row>
    <row r="3551" spans="1:10" hidden="1">
      <c r="A3551" s="183" t="s">
        <v>3780</v>
      </c>
      <c r="B3551" s="183" t="s">
        <v>438</v>
      </c>
      <c r="C3551" s="183" t="s">
        <v>67</v>
      </c>
      <c r="D3551" s="183">
        <v>19</v>
      </c>
      <c r="E3551" s="104"/>
      <c r="F3551" s="104"/>
      <c r="G3551" s="89">
        <v>43160</v>
      </c>
      <c r="H3551" s="80"/>
      <c r="I3551" s="80"/>
      <c r="J3551" s="129" t="s">
        <v>4891</v>
      </c>
    </row>
    <row r="3552" spans="1:10" hidden="1">
      <c r="A3552" s="183" t="s">
        <v>3781</v>
      </c>
      <c r="B3552" s="183" t="s">
        <v>438</v>
      </c>
      <c r="C3552" s="183" t="s">
        <v>67</v>
      </c>
      <c r="D3552" s="183">
        <v>19</v>
      </c>
      <c r="E3552" s="104"/>
      <c r="F3552" s="104"/>
      <c r="G3552" s="89">
        <v>43132</v>
      </c>
      <c r="H3552" s="80"/>
      <c r="I3552" s="80"/>
      <c r="J3552" s="129" t="s">
        <v>4891</v>
      </c>
    </row>
    <row r="3553" spans="1:10" hidden="1">
      <c r="A3553" s="183" t="s">
        <v>3782</v>
      </c>
      <c r="B3553" s="183" t="s">
        <v>438</v>
      </c>
      <c r="C3553" s="183" t="s">
        <v>67</v>
      </c>
      <c r="D3553" s="183">
        <v>19</v>
      </c>
      <c r="E3553" s="104" t="s">
        <v>67</v>
      </c>
      <c r="F3553" s="104" t="s">
        <v>4830</v>
      </c>
      <c r="G3553" s="89">
        <v>43070</v>
      </c>
      <c r="H3553" s="80">
        <v>43084</v>
      </c>
      <c r="I3553" s="80">
        <v>43105</v>
      </c>
      <c r="J3553" s="129" t="s">
        <v>4891</v>
      </c>
    </row>
    <row r="3554" spans="1:10" hidden="1">
      <c r="A3554" s="183" t="s">
        <v>3783</v>
      </c>
      <c r="B3554" s="183" t="s">
        <v>438</v>
      </c>
      <c r="C3554" s="183" t="s">
        <v>67</v>
      </c>
      <c r="D3554" s="183">
        <v>19</v>
      </c>
      <c r="E3554" s="104"/>
      <c r="F3554" s="104"/>
      <c r="G3554" s="89">
        <v>43191</v>
      </c>
      <c r="H3554" s="80"/>
      <c r="I3554" s="80"/>
      <c r="J3554" s="129" t="s">
        <v>4891</v>
      </c>
    </row>
    <row r="3555" spans="1:10" hidden="1">
      <c r="A3555" s="183" t="s">
        <v>3784</v>
      </c>
      <c r="B3555" s="183" t="s">
        <v>438</v>
      </c>
      <c r="C3555" s="183" t="s">
        <v>67</v>
      </c>
      <c r="D3555" s="183">
        <v>19</v>
      </c>
      <c r="E3555" s="104"/>
      <c r="F3555" s="104"/>
      <c r="G3555" s="89">
        <v>43160</v>
      </c>
      <c r="H3555" s="80"/>
      <c r="I3555" s="80"/>
      <c r="J3555" s="129" t="s">
        <v>4891</v>
      </c>
    </row>
    <row r="3556" spans="1:10" hidden="1">
      <c r="A3556" s="183" t="s">
        <v>3785</v>
      </c>
      <c r="B3556" s="183" t="s">
        <v>438</v>
      </c>
      <c r="C3556" s="183" t="s">
        <v>67</v>
      </c>
      <c r="D3556" s="183">
        <v>19</v>
      </c>
      <c r="E3556" s="104"/>
      <c r="F3556" s="104"/>
      <c r="G3556" s="89">
        <v>43160</v>
      </c>
      <c r="H3556" s="80"/>
      <c r="I3556" s="80"/>
      <c r="J3556" s="129" t="s">
        <v>4891</v>
      </c>
    </row>
    <row r="3557" spans="1:10" hidden="1">
      <c r="A3557" s="183" t="s">
        <v>330</v>
      </c>
      <c r="B3557" s="183" t="s">
        <v>438</v>
      </c>
      <c r="C3557" s="183" t="s">
        <v>67</v>
      </c>
      <c r="D3557" s="183">
        <v>19</v>
      </c>
      <c r="E3557" s="104"/>
      <c r="F3557" s="104" t="s">
        <v>4830</v>
      </c>
      <c r="G3557" s="89">
        <v>43040</v>
      </c>
      <c r="H3557" s="80">
        <v>43062</v>
      </c>
      <c r="I3557" s="80">
        <v>43074</v>
      </c>
      <c r="J3557" s="129" t="s">
        <v>4891</v>
      </c>
    </row>
    <row r="3558" spans="1:10" hidden="1">
      <c r="A3558" s="183" t="s">
        <v>3786</v>
      </c>
      <c r="B3558" s="183" t="s">
        <v>438</v>
      </c>
      <c r="C3558" s="183" t="s">
        <v>67</v>
      </c>
      <c r="D3558" s="183">
        <v>19</v>
      </c>
      <c r="E3558" s="104"/>
      <c r="F3558" s="104"/>
      <c r="G3558" s="89">
        <v>43282</v>
      </c>
      <c r="H3558" s="80"/>
      <c r="I3558" s="80"/>
      <c r="J3558" s="129" t="s">
        <v>4891</v>
      </c>
    </row>
    <row r="3559" spans="1:10" hidden="1">
      <c r="A3559" s="183" t="s">
        <v>3787</v>
      </c>
      <c r="B3559" s="183" t="s">
        <v>438</v>
      </c>
      <c r="C3559" s="183" t="s">
        <v>67</v>
      </c>
      <c r="D3559" s="183">
        <v>19</v>
      </c>
      <c r="E3559" s="104"/>
      <c r="F3559" s="104"/>
      <c r="G3559" s="89">
        <v>43344</v>
      </c>
      <c r="H3559" s="80"/>
      <c r="I3559" s="80"/>
      <c r="J3559" s="129" t="s">
        <v>4891</v>
      </c>
    </row>
    <row r="3560" spans="1:10" hidden="1">
      <c r="A3560" s="183" t="s">
        <v>3788</v>
      </c>
      <c r="B3560" s="183" t="s">
        <v>438</v>
      </c>
      <c r="C3560" s="183" t="s">
        <v>67</v>
      </c>
      <c r="D3560" s="183">
        <v>19</v>
      </c>
      <c r="E3560" s="104"/>
      <c r="F3560" s="104"/>
      <c r="G3560" s="89">
        <v>43101</v>
      </c>
      <c r="H3560" s="80"/>
      <c r="I3560" s="80"/>
      <c r="J3560" s="129" t="s">
        <v>4891</v>
      </c>
    </row>
    <row r="3561" spans="1:10" hidden="1">
      <c r="A3561" s="183" t="s">
        <v>3789</v>
      </c>
      <c r="B3561" s="183" t="s">
        <v>438</v>
      </c>
      <c r="C3561" s="183" t="s">
        <v>67</v>
      </c>
      <c r="D3561" s="183">
        <v>19</v>
      </c>
      <c r="E3561" s="104"/>
      <c r="F3561" s="104"/>
      <c r="G3561" s="89">
        <v>43101</v>
      </c>
      <c r="H3561" s="80"/>
      <c r="I3561" s="80"/>
      <c r="J3561" s="129" t="s">
        <v>4891</v>
      </c>
    </row>
    <row r="3562" spans="1:10" hidden="1">
      <c r="A3562" s="183" t="s">
        <v>3790</v>
      </c>
      <c r="B3562" s="183" t="s">
        <v>438</v>
      </c>
      <c r="C3562" s="183" t="s">
        <v>67</v>
      </c>
      <c r="D3562" s="183">
        <v>19</v>
      </c>
      <c r="E3562" s="104"/>
      <c r="F3562" s="104"/>
      <c r="G3562" s="89">
        <v>43191</v>
      </c>
      <c r="H3562" s="80"/>
      <c r="I3562" s="80"/>
      <c r="J3562" s="129" t="s">
        <v>4891</v>
      </c>
    </row>
    <row r="3563" spans="1:10" hidden="1">
      <c r="A3563" s="183" t="s">
        <v>3791</v>
      </c>
      <c r="B3563" s="183" t="s">
        <v>438</v>
      </c>
      <c r="C3563" s="183" t="s">
        <v>67</v>
      </c>
      <c r="D3563" s="183">
        <v>19</v>
      </c>
      <c r="E3563" s="104" t="s">
        <v>67</v>
      </c>
      <c r="F3563" s="104" t="s">
        <v>4830</v>
      </c>
      <c r="G3563" s="89">
        <v>43070</v>
      </c>
      <c r="H3563" s="80">
        <v>43096</v>
      </c>
      <c r="I3563" s="80">
        <v>43105</v>
      </c>
      <c r="J3563" s="129" t="s">
        <v>4891</v>
      </c>
    </row>
    <row r="3564" spans="1:10" hidden="1">
      <c r="A3564" s="183" t="s">
        <v>3792</v>
      </c>
      <c r="B3564" s="183" t="s">
        <v>438</v>
      </c>
      <c r="C3564" s="183" t="s">
        <v>67</v>
      </c>
      <c r="D3564" s="183">
        <v>19</v>
      </c>
      <c r="E3564" s="104"/>
      <c r="F3564" s="104"/>
      <c r="G3564" s="89">
        <v>43221</v>
      </c>
      <c r="H3564" s="80"/>
      <c r="I3564" s="80"/>
      <c r="J3564" s="129" t="s">
        <v>4891</v>
      </c>
    </row>
    <row r="3565" spans="1:10" hidden="1">
      <c r="A3565" s="183" t="s">
        <v>3793</v>
      </c>
      <c r="B3565" s="183" t="s">
        <v>438</v>
      </c>
      <c r="C3565" s="183" t="s">
        <v>67</v>
      </c>
      <c r="D3565" s="183">
        <v>19</v>
      </c>
      <c r="E3565" s="104"/>
      <c r="F3565" s="104"/>
      <c r="G3565" s="89">
        <v>43252</v>
      </c>
      <c r="H3565" s="80"/>
      <c r="I3565" s="80"/>
      <c r="J3565" s="129" t="s">
        <v>4891</v>
      </c>
    </row>
    <row r="3566" spans="1:10" hidden="1">
      <c r="A3566" s="183" t="s">
        <v>3794</v>
      </c>
      <c r="B3566" s="183" t="s">
        <v>438</v>
      </c>
      <c r="C3566" s="183" t="s">
        <v>67</v>
      </c>
      <c r="D3566" s="183">
        <v>19</v>
      </c>
      <c r="E3566" s="104" t="s">
        <v>67</v>
      </c>
      <c r="F3566" s="104" t="s">
        <v>4830</v>
      </c>
      <c r="G3566" s="89">
        <v>43070</v>
      </c>
      <c r="H3566" s="80">
        <v>43084</v>
      </c>
      <c r="I3566" s="80">
        <v>43105</v>
      </c>
      <c r="J3566" s="129" t="s">
        <v>4891</v>
      </c>
    </row>
    <row r="3567" spans="1:10" hidden="1">
      <c r="A3567" s="183" t="s">
        <v>331</v>
      </c>
      <c r="B3567" s="183" t="s">
        <v>438</v>
      </c>
      <c r="C3567" s="183" t="s">
        <v>67</v>
      </c>
      <c r="D3567" s="183">
        <v>19</v>
      </c>
      <c r="E3567" s="129"/>
      <c r="F3567" s="183" t="s">
        <v>4830</v>
      </c>
      <c r="G3567" s="89">
        <v>43040</v>
      </c>
      <c r="H3567" s="80">
        <v>43062</v>
      </c>
      <c r="I3567" s="80">
        <v>43074</v>
      </c>
      <c r="J3567" s="129" t="s">
        <v>4891</v>
      </c>
    </row>
    <row r="3568" spans="1:10" hidden="1">
      <c r="A3568" s="183" t="s">
        <v>3795</v>
      </c>
      <c r="B3568" s="183" t="s">
        <v>438</v>
      </c>
      <c r="C3568" s="183" t="s">
        <v>67</v>
      </c>
      <c r="D3568" s="183">
        <v>19</v>
      </c>
      <c r="E3568" s="104"/>
      <c r="F3568" s="104"/>
      <c r="G3568" s="89">
        <v>43282</v>
      </c>
      <c r="H3568" s="80"/>
      <c r="I3568" s="80"/>
      <c r="J3568" s="129" t="s">
        <v>4891</v>
      </c>
    </row>
    <row r="3569" spans="1:10" hidden="1">
      <c r="A3569" s="183" t="s">
        <v>3796</v>
      </c>
      <c r="B3569" s="183" t="s">
        <v>438</v>
      </c>
      <c r="C3569" s="183" t="s">
        <v>67</v>
      </c>
      <c r="D3569" s="183">
        <v>19</v>
      </c>
      <c r="E3569" s="104"/>
      <c r="F3569" s="104"/>
      <c r="G3569" s="89">
        <v>43282</v>
      </c>
      <c r="H3569" s="80"/>
      <c r="I3569" s="80"/>
      <c r="J3569" s="129" t="s">
        <v>4891</v>
      </c>
    </row>
    <row r="3570" spans="1:10" hidden="1">
      <c r="A3570" s="183" t="s">
        <v>3797</v>
      </c>
      <c r="B3570" s="183" t="s">
        <v>438</v>
      </c>
      <c r="C3570" s="183" t="s">
        <v>67</v>
      </c>
      <c r="D3570" s="183">
        <v>19</v>
      </c>
      <c r="E3570" s="104"/>
      <c r="F3570" s="104"/>
      <c r="G3570" s="89">
        <v>43282</v>
      </c>
      <c r="H3570" s="80"/>
      <c r="I3570" s="80"/>
      <c r="J3570" s="129" t="s">
        <v>4891</v>
      </c>
    </row>
    <row r="3571" spans="1:10" hidden="1">
      <c r="A3571" s="183" t="s">
        <v>3798</v>
      </c>
      <c r="B3571" s="183" t="s">
        <v>438</v>
      </c>
      <c r="C3571" s="183" t="s">
        <v>67</v>
      </c>
      <c r="D3571" s="183">
        <v>19</v>
      </c>
      <c r="E3571" s="104"/>
      <c r="F3571" s="104"/>
      <c r="G3571" s="89">
        <v>43252</v>
      </c>
      <c r="H3571" s="80"/>
      <c r="I3571" s="80"/>
      <c r="J3571" s="129" t="s">
        <v>4891</v>
      </c>
    </row>
    <row r="3572" spans="1:10" hidden="1">
      <c r="A3572" s="183" t="s">
        <v>3799</v>
      </c>
      <c r="B3572" s="183" t="s">
        <v>438</v>
      </c>
      <c r="C3572" s="183" t="s">
        <v>67</v>
      </c>
      <c r="D3572" s="183">
        <v>19</v>
      </c>
      <c r="E3572" s="104"/>
      <c r="F3572" s="104"/>
      <c r="G3572" s="89">
        <v>43101</v>
      </c>
      <c r="H3572" s="80"/>
      <c r="I3572" s="80"/>
      <c r="J3572" s="129" t="s">
        <v>4891</v>
      </c>
    </row>
    <row r="3573" spans="1:10" hidden="1">
      <c r="A3573" s="183" t="s">
        <v>3800</v>
      </c>
      <c r="B3573" s="183" t="s">
        <v>438</v>
      </c>
      <c r="C3573" s="183" t="s">
        <v>67</v>
      </c>
      <c r="D3573" s="183">
        <v>19</v>
      </c>
      <c r="E3573" s="104"/>
      <c r="F3573" s="104"/>
      <c r="G3573" s="89">
        <v>43252</v>
      </c>
      <c r="H3573" s="80"/>
      <c r="I3573" s="80"/>
      <c r="J3573" s="129" t="s">
        <v>4891</v>
      </c>
    </row>
    <row r="3574" spans="1:10" hidden="1">
      <c r="A3574" s="183" t="s">
        <v>3801</v>
      </c>
      <c r="B3574" s="183" t="s">
        <v>438</v>
      </c>
      <c r="C3574" s="183" t="s">
        <v>67</v>
      </c>
      <c r="D3574" s="183">
        <v>19</v>
      </c>
      <c r="E3574" s="104"/>
      <c r="F3574" s="104"/>
      <c r="G3574" s="89">
        <v>43132</v>
      </c>
      <c r="H3574" s="80"/>
      <c r="I3574" s="80"/>
      <c r="J3574" s="129" t="s">
        <v>4891</v>
      </c>
    </row>
    <row r="3575" spans="1:10" hidden="1">
      <c r="A3575" s="183" t="s">
        <v>332</v>
      </c>
      <c r="B3575" s="183" t="s">
        <v>438</v>
      </c>
      <c r="C3575" s="183" t="s">
        <v>67</v>
      </c>
      <c r="D3575" s="183">
        <v>19</v>
      </c>
      <c r="E3575" s="104"/>
      <c r="F3575" s="104" t="s">
        <v>4830</v>
      </c>
      <c r="G3575" s="89">
        <v>43040</v>
      </c>
      <c r="H3575" s="80">
        <v>43053</v>
      </c>
      <c r="I3575" s="80">
        <v>43074</v>
      </c>
      <c r="J3575" s="129" t="s">
        <v>4891</v>
      </c>
    </row>
    <row r="3576" spans="1:10" hidden="1">
      <c r="A3576" s="183" t="s">
        <v>333</v>
      </c>
      <c r="B3576" s="183" t="s">
        <v>438</v>
      </c>
      <c r="C3576" s="183" t="s">
        <v>67</v>
      </c>
      <c r="D3576" s="183">
        <v>19</v>
      </c>
      <c r="E3576" s="104"/>
      <c r="F3576" s="104" t="s">
        <v>4830</v>
      </c>
      <c r="G3576" s="89">
        <v>43040</v>
      </c>
      <c r="H3576" s="80">
        <v>43048</v>
      </c>
      <c r="I3576" s="80">
        <v>43074</v>
      </c>
      <c r="J3576" s="129" t="s">
        <v>4891</v>
      </c>
    </row>
    <row r="3577" spans="1:10" hidden="1">
      <c r="A3577" s="183" t="s">
        <v>3802</v>
      </c>
      <c r="B3577" s="183" t="s">
        <v>438</v>
      </c>
      <c r="C3577" s="183" t="s">
        <v>67</v>
      </c>
      <c r="D3577" s="183">
        <v>19</v>
      </c>
      <c r="E3577" s="129"/>
      <c r="F3577" s="183"/>
      <c r="G3577" s="89">
        <v>43101</v>
      </c>
      <c r="H3577" s="80"/>
      <c r="I3577" s="80"/>
      <c r="J3577" s="129" t="s">
        <v>4891</v>
      </c>
    </row>
    <row r="3578" spans="1:10" hidden="1">
      <c r="A3578" s="183" t="s">
        <v>3803</v>
      </c>
      <c r="B3578" s="183" t="s">
        <v>438</v>
      </c>
      <c r="C3578" s="183" t="s">
        <v>67</v>
      </c>
      <c r="D3578" s="183">
        <v>19</v>
      </c>
      <c r="E3578" s="104"/>
      <c r="F3578" s="104"/>
      <c r="G3578" s="89">
        <v>43221</v>
      </c>
      <c r="H3578" s="80"/>
      <c r="I3578" s="80"/>
      <c r="J3578" s="129" t="s">
        <v>4891</v>
      </c>
    </row>
    <row r="3579" spans="1:10" hidden="1">
      <c r="A3579" s="183" t="s">
        <v>3804</v>
      </c>
      <c r="B3579" s="183" t="s">
        <v>438</v>
      </c>
      <c r="C3579" s="183" t="s">
        <v>67</v>
      </c>
      <c r="D3579" s="183">
        <v>19</v>
      </c>
      <c r="E3579" s="104" t="s">
        <v>67</v>
      </c>
      <c r="F3579" s="104" t="s">
        <v>4830</v>
      </c>
      <c r="G3579" s="89">
        <v>43070</v>
      </c>
      <c r="H3579" s="80">
        <v>43090</v>
      </c>
      <c r="I3579" s="80"/>
      <c r="J3579" s="129" t="s">
        <v>4891</v>
      </c>
    </row>
    <row r="3580" spans="1:10" hidden="1">
      <c r="A3580" s="183" t="s">
        <v>3805</v>
      </c>
      <c r="B3580" s="183" t="s">
        <v>438</v>
      </c>
      <c r="C3580" s="183" t="s">
        <v>67</v>
      </c>
      <c r="D3580" s="183">
        <v>19</v>
      </c>
      <c r="E3580" s="129"/>
      <c r="F3580" s="183"/>
      <c r="G3580" s="89">
        <v>43160</v>
      </c>
      <c r="H3580" s="80"/>
      <c r="I3580" s="80"/>
      <c r="J3580" s="129" t="s">
        <v>4891</v>
      </c>
    </row>
    <row r="3581" spans="1:10" hidden="1">
      <c r="A3581" s="183" t="s">
        <v>3806</v>
      </c>
      <c r="B3581" s="183" t="s">
        <v>438</v>
      </c>
      <c r="C3581" s="183" t="s">
        <v>67</v>
      </c>
      <c r="D3581" s="183">
        <v>19</v>
      </c>
      <c r="E3581" s="104" t="s">
        <v>67</v>
      </c>
      <c r="F3581" s="104" t="s">
        <v>4830</v>
      </c>
      <c r="G3581" s="89">
        <v>43070</v>
      </c>
      <c r="H3581" s="80">
        <v>43090</v>
      </c>
      <c r="I3581" s="80"/>
      <c r="J3581" s="129" t="s">
        <v>4891</v>
      </c>
    </row>
    <row r="3582" spans="1:10" hidden="1">
      <c r="A3582" s="183" t="s">
        <v>3807</v>
      </c>
      <c r="B3582" s="183" t="s">
        <v>438</v>
      </c>
      <c r="C3582" s="183" t="s">
        <v>67</v>
      </c>
      <c r="D3582" s="183">
        <v>19</v>
      </c>
      <c r="E3582" s="104"/>
      <c r="F3582" s="104"/>
      <c r="G3582" s="89">
        <v>43282</v>
      </c>
      <c r="H3582" s="80"/>
      <c r="I3582" s="80"/>
      <c r="J3582" s="129" t="s">
        <v>4891</v>
      </c>
    </row>
    <row r="3583" spans="1:10" hidden="1">
      <c r="A3583" s="183" t="s">
        <v>334</v>
      </c>
      <c r="B3583" s="183" t="s">
        <v>438</v>
      </c>
      <c r="C3583" s="183" t="s">
        <v>67</v>
      </c>
      <c r="D3583" s="183">
        <v>19</v>
      </c>
      <c r="E3583" s="104"/>
      <c r="F3583" s="104" t="s">
        <v>4830</v>
      </c>
      <c r="G3583" s="89">
        <v>43040</v>
      </c>
      <c r="H3583" s="80">
        <v>43066</v>
      </c>
      <c r="I3583" s="80">
        <v>43074</v>
      </c>
      <c r="J3583" s="129" t="s">
        <v>4891</v>
      </c>
    </row>
    <row r="3584" spans="1:10" hidden="1">
      <c r="A3584" s="183" t="s">
        <v>3808</v>
      </c>
      <c r="B3584" s="183" t="s">
        <v>438</v>
      </c>
      <c r="C3584" s="183" t="s">
        <v>67</v>
      </c>
      <c r="D3584" s="183">
        <v>19</v>
      </c>
      <c r="E3584" s="104" t="s">
        <v>67</v>
      </c>
      <c r="F3584" s="104" t="s">
        <v>4830</v>
      </c>
      <c r="G3584" s="89">
        <v>43070</v>
      </c>
      <c r="H3584" s="80">
        <v>43084</v>
      </c>
      <c r="I3584" s="80">
        <v>43103</v>
      </c>
      <c r="J3584" s="129" t="s">
        <v>4891</v>
      </c>
    </row>
    <row r="3585" spans="1:10" hidden="1">
      <c r="A3585" s="183" t="s">
        <v>3809</v>
      </c>
      <c r="B3585" s="183" t="s">
        <v>438</v>
      </c>
      <c r="C3585" s="183" t="s">
        <v>67</v>
      </c>
      <c r="D3585" s="183">
        <v>19</v>
      </c>
      <c r="E3585" s="104"/>
      <c r="F3585" s="104"/>
      <c r="G3585" s="89">
        <v>43160</v>
      </c>
      <c r="H3585" s="80"/>
      <c r="I3585" s="80"/>
      <c r="J3585" s="129" t="s">
        <v>4891</v>
      </c>
    </row>
    <row r="3586" spans="1:10" hidden="1">
      <c r="A3586" s="183" t="s">
        <v>3810</v>
      </c>
      <c r="B3586" s="183" t="s">
        <v>438</v>
      </c>
      <c r="C3586" s="183" t="s">
        <v>67</v>
      </c>
      <c r="D3586" s="183">
        <v>19</v>
      </c>
      <c r="E3586" s="104"/>
      <c r="F3586" s="104"/>
      <c r="G3586" s="89">
        <v>43132</v>
      </c>
      <c r="H3586" s="80"/>
      <c r="I3586" s="80"/>
      <c r="J3586" s="129" t="s">
        <v>4891</v>
      </c>
    </row>
    <row r="3587" spans="1:10" hidden="1">
      <c r="A3587" s="183" t="s">
        <v>3811</v>
      </c>
      <c r="B3587" s="183" t="s">
        <v>438</v>
      </c>
      <c r="C3587" s="183" t="s">
        <v>67</v>
      </c>
      <c r="D3587" s="183">
        <v>19</v>
      </c>
      <c r="E3587" s="104"/>
      <c r="F3587" s="104"/>
      <c r="G3587" s="89">
        <v>43132</v>
      </c>
      <c r="H3587" s="80"/>
      <c r="I3587" s="80"/>
      <c r="J3587" s="129" t="s">
        <v>4891</v>
      </c>
    </row>
    <row r="3588" spans="1:10" hidden="1">
      <c r="A3588" s="183" t="s">
        <v>3812</v>
      </c>
      <c r="B3588" s="183" t="s">
        <v>438</v>
      </c>
      <c r="C3588" s="183" t="s">
        <v>67</v>
      </c>
      <c r="D3588" s="183">
        <v>19</v>
      </c>
      <c r="E3588" s="104"/>
      <c r="F3588" s="104"/>
      <c r="G3588" s="89">
        <v>43160</v>
      </c>
      <c r="H3588" s="80"/>
      <c r="I3588" s="80"/>
      <c r="J3588" s="129" t="s">
        <v>4891</v>
      </c>
    </row>
    <row r="3589" spans="1:10" hidden="1">
      <c r="A3589" s="183" t="s">
        <v>3813</v>
      </c>
      <c r="B3589" s="183" t="s">
        <v>438</v>
      </c>
      <c r="C3589" s="183" t="s">
        <v>67</v>
      </c>
      <c r="D3589" s="183">
        <v>19</v>
      </c>
      <c r="E3589" s="104" t="s">
        <v>67</v>
      </c>
      <c r="F3589" s="104" t="s">
        <v>4830</v>
      </c>
      <c r="G3589" s="89">
        <v>43070</v>
      </c>
      <c r="H3589" s="80">
        <v>43096</v>
      </c>
      <c r="I3589" s="80">
        <v>43105</v>
      </c>
      <c r="J3589" s="129" t="s">
        <v>4891</v>
      </c>
    </row>
    <row r="3590" spans="1:10" hidden="1">
      <c r="A3590" s="183" t="s">
        <v>3814</v>
      </c>
      <c r="B3590" s="183" t="s">
        <v>438</v>
      </c>
      <c r="C3590" s="183" t="s">
        <v>67</v>
      </c>
      <c r="D3590" s="183">
        <v>19</v>
      </c>
      <c r="E3590" s="104"/>
      <c r="F3590" s="104"/>
      <c r="G3590" s="89">
        <v>43191</v>
      </c>
      <c r="H3590" s="80"/>
      <c r="I3590" s="80"/>
      <c r="J3590" s="129" t="s">
        <v>4891</v>
      </c>
    </row>
    <row r="3591" spans="1:10" hidden="1">
      <c r="A3591" s="183" t="s">
        <v>3815</v>
      </c>
      <c r="B3591" s="183" t="s">
        <v>438</v>
      </c>
      <c r="C3591" s="183" t="s">
        <v>67</v>
      </c>
      <c r="D3591" s="183">
        <v>19</v>
      </c>
      <c r="E3591" s="104"/>
      <c r="F3591" s="104"/>
      <c r="G3591" s="89">
        <v>43221</v>
      </c>
      <c r="H3591" s="80"/>
      <c r="I3591" s="80"/>
      <c r="J3591" s="129" t="s">
        <v>4891</v>
      </c>
    </row>
    <row r="3592" spans="1:10" hidden="1">
      <c r="A3592" s="183" t="s">
        <v>3816</v>
      </c>
      <c r="B3592" s="183" t="s">
        <v>438</v>
      </c>
      <c r="C3592" s="183" t="s">
        <v>67</v>
      </c>
      <c r="D3592" s="183">
        <v>19</v>
      </c>
      <c r="E3592" s="104"/>
      <c r="F3592" s="104"/>
      <c r="G3592" s="89">
        <v>43191</v>
      </c>
      <c r="H3592" s="80"/>
      <c r="I3592" s="80"/>
      <c r="J3592" s="129" t="s">
        <v>4891</v>
      </c>
    </row>
    <row r="3593" spans="1:10" hidden="1">
      <c r="A3593" s="183" t="s">
        <v>3817</v>
      </c>
      <c r="B3593" s="183" t="s">
        <v>438</v>
      </c>
      <c r="C3593" s="183" t="s">
        <v>67</v>
      </c>
      <c r="D3593" s="183">
        <v>19</v>
      </c>
      <c r="E3593" s="129"/>
      <c r="F3593" s="183"/>
      <c r="G3593" s="89">
        <v>43191</v>
      </c>
      <c r="H3593" s="80"/>
      <c r="I3593" s="80"/>
      <c r="J3593" s="129" t="s">
        <v>4891</v>
      </c>
    </row>
    <row r="3594" spans="1:10" hidden="1">
      <c r="A3594" s="183" t="s">
        <v>3818</v>
      </c>
      <c r="B3594" s="183" t="s">
        <v>438</v>
      </c>
      <c r="C3594" s="183" t="s">
        <v>67</v>
      </c>
      <c r="D3594" s="183">
        <v>19</v>
      </c>
      <c r="E3594" s="104"/>
      <c r="F3594" s="104"/>
      <c r="G3594" s="89">
        <v>43160</v>
      </c>
      <c r="H3594" s="80"/>
      <c r="I3594" s="80"/>
      <c r="J3594" s="129" t="s">
        <v>4891</v>
      </c>
    </row>
    <row r="3595" spans="1:10" hidden="1">
      <c r="A3595" s="183" t="s">
        <v>3819</v>
      </c>
      <c r="B3595" s="183" t="s">
        <v>438</v>
      </c>
      <c r="C3595" s="183" t="s">
        <v>67</v>
      </c>
      <c r="D3595" s="183">
        <v>19</v>
      </c>
      <c r="E3595" s="129"/>
      <c r="F3595" s="183"/>
      <c r="G3595" s="89">
        <v>43221</v>
      </c>
      <c r="H3595" s="80"/>
      <c r="I3595" s="80"/>
      <c r="J3595" s="129" t="s">
        <v>4891</v>
      </c>
    </row>
    <row r="3596" spans="1:10" hidden="1">
      <c r="A3596" s="183" t="s">
        <v>3820</v>
      </c>
      <c r="B3596" s="183" t="s">
        <v>438</v>
      </c>
      <c r="C3596" s="183" t="s">
        <v>67</v>
      </c>
      <c r="D3596" s="183">
        <v>19</v>
      </c>
      <c r="E3596" s="104"/>
      <c r="F3596" s="104"/>
      <c r="G3596" s="89">
        <v>43191</v>
      </c>
      <c r="H3596" s="80"/>
      <c r="I3596" s="80"/>
      <c r="J3596" s="129" t="s">
        <v>4891</v>
      </c>
    </row>
    <row r="3597" spans="1:10" hidden="1">
      <c r="A3597" s="183" t="s">
        <v>3821</v>
      </c>
      <c r="B3597" s="183" t="s">
        <v>438</v>
      </c>
      <c r="C3597" s="183" t="s">
        <v>67</v>
      </c>
      <c r="D3597" s="183">
        <v>19</v>
      </c>
      <c r="E3597" s="104"/>
      <c r="F3597" s="104"/>
      <c r="G3597" s="89">
        <v>43101</v>
      </c>
      <c r="H3597" s="80"/>
      <c r="I3597" s="80"/>
      <c r="J3597" s="129" t="s">
        <v>4891</v>
      </c>
    </row>
    <row r="3598" spans="1:10" hidden="1">
      <c r="A3598" s="183" t="s">
        <v>3822</v>
      </c>
      <c r="B3598" s="183" t="s">
        <v>438</v>
      </c>
      <c r="C3598" s="183" t="s">
        <v>67</v>
      </c>
      <c r="D3598" s="183">
        <v>19</v>
      </c>
      <c r="E3598" s="129"/>
      <c r="F3598" s="183"/>
      <c r="G3598" s="89">
        <v>43160</v>
      </c>
      <c r="H3598" s="80"/>
      <c r="I3598" s="80"/>
      <c r="J3598" s="129" t="s">
        <v>4891</v>
      </c>
    </row>
    <row r="3599" spans="1:10" hidden="1">
      <c r="A3599" s="183" t="s">
        <v>3823</v>
      </c>
      <c r="B3599" s="183" t="s">
        <v>438</v>
      </c>
      <c r="C3599" s="183" t="s">
        <v>67</v>
      </c>
      <c r="D3599" s="183">
        <v>19</v>
      </c>
      <c r="E3599" s="104"/>
      <c r="F3599" s="104"/>
      <c r="G3599" s="89">
        <v>43191</v>
      </c>
      <c r="H3599" s="80"/>
      <c r="I3599" s="80"/>
      <c r="J3599" s="129" t="s">
        <v>4891</v>
      </c>
    </row>
    <row r="3600" spans="1:10" hidden="1">
      <c r="A3600" s="183" t="s">
        <v>3824</v>
      </c>
      <c r="B3600" s="183" t="s">
        <v>438</v>
      </c>
      <c r="C3600" s="183" t="s">
        <v>67</v>
      </c>
      <c r="D3600" s="183">
        <v>19</v>
      </c>
      <c r="E3600" s="104"/>
      <c r="F3600" s="104"/>
      <c r="G3600" s="89">
        <v>43101</v>
      </c>
      <c r="H3600" s="80"/>
      <c r="I3600" s="80"/>
      <c r="J3600" s="129" t="s">
        <v>4891</v>
      </c>
    </row>
    <row r="3601" spans="1:10" hidden="1">
      <c r="A3601" s="183" t="s">
        <v>3825</v>
      </c>
      <c r="B3601" s="183" t="s">
        <v>438</v>
      </c>
      <c r="C3601" s="183" t="s">
        <v>67</v>
      </c>
      <c r="D3601" s="183">
        <v>19</v>
      </c>
      <c r="E3601" s="104"/>
      <c r="F3601" s="104"/>
      <c r="G3601" s="89">
        <v>43252</v>
      </c>
      <c r="H3601" s="80"/>
      <c r="I3601" s="80"/>
      <c r="J3601" s="129" t="s">
        <v>4891</v>
      </c>
    </row>
    <row r="3602" spans="1:10" hidden="1">
      <c r="A3602" s="183" t="s">
        <v>3826</v>
      </c>
      <c r="B3602" s="183" t="s">
        <v>438</v>
      </c>
      <c r="C3602" s="183" t="s">
        <v>67</v>
      </c>
      <c r="D3602" s="183">
        <v>19</v>
      </c>
      <c r="E3602" s="104"/>
      <c r="F3602" s="104"/>
      <c r="G3602" s="89">
        <v>43191</v>
      </c>
      <c r="H3602" s="80"/>
      <c r="I3602" s="80"/>
      <c r="J3602" s="129" t="s">
        <v>4891</v>
      </c>
    </row>
    <row r="3603" spans="1:10" hidden="1">
      <c r="A3603" s="183" t="s">
        <v>3827</v>
      </c>
      <c r="B3603" s="183" t="s">
        <v>438</v>
      </c>
      <c r="C3603" s="183" t="s">
        <v>67</v>
      </c>
      <c r="D3603" s="183">
        <v>19</v>
      </c>
      <c r="E3603" s="129"/>
      <c r="F3603" s="183"/>
      <c r="G3603" s="89">
        <v>43191</v>
      </c>
      <c r="H3603" s="80"/>
      <c r="I3603" s="80"/>
      <c r="J3603" s="129" t="s">
        <v>4891</v>
      </c>
    </row>
    <row r="3604" spans="1:10" hidden="1">
      <c r="A3604" s="183" t="s">
        <v>3828</v>
      </c>
      <c r="B3604" s="183" t="s">
        <v>438</v>
      </c>
      <c r="C3604" s="183" t="s">
        <v>67</v>
      </c>
      <c r="D3604" s="183">
        <v>19</v>
      </c>
      <c r="E3604" s="104" t="s">
        <v>67</v>
      </c>
      <c r="F3604" s="104" t="s">
        <v>4830</v>
      </c>
      <c r="G3604" s="89">
        <v>43070</v>
      </c>
      <c r="H3604" s="80">
        <v>43096</v>
      </c>
      <c r="I3604" s="80"/>
      <c r="J3604" s="129" t="s">
        <v>4891</v>
      </c>
    </row>
    <row r="3605" spans="1:10" hidden="1">
      <c r="A3605" s="183" t="s">
        <v>3829</v>
      </c>
      <c r="B3605" s="183" t="s">
        <v>438</v>
      </c>
      <c r="C3605" s="183" t="s">
        <v>67</v>
      </c>
      <c r="D3605" s="183">
        <v>19</v>
      </c>
      <c r="E3605" s="104"/>
      <c r="F3605" s="104"/>
      <c r="G3605" s="89">
        <v>43282</v>
      </c>
      <c r="H3605" s="80"/>
      <c r="I3605" s="80"/>
      <c r="J3605" s="129" t="s">
        <v>4891</v>
      </c>
    </row>
    <row r="3606" spans="1:10" hidden="1">
      <c r="A3606" s="183" t="s">
        <v>3830</v>
      </c>
      <c r="B3606" s="183" t="s">
        <v>438</v>
      </c>
      <c r="C3606" s="183" t="s">
        <v>67</v>
      </c>
      <c r="D3606" s="183">
        <v>19</v>
      </c>
      <c r="E3606" s="104"/>
      <c r="F3606" s="104"/>
      <c r="G3606" s="89">
        <v>43132</v>
      </c>
      <c r="H3606" s="80"/>
      <c r="I3606" s="80"/>
      <c r="J3606" s="129" t="s">
        <v>4891</v>
      </c>
    </row>
    <row r="3607" spans="1:10" hidden="1">
      <c r="A3607" s="183" t="s">
        <v>3831</v>
      </c>
      <c r="B3607" s="183" t="s">
        <v>438</v>
      </c>
      <c r="C3607" s="183" t="s">
        <v>67</v>
      </c>
      <c r="D3607" s="183">
        <v>19</v>
      </c>
      <c r="E3607" s="104"/>
      <c r="F3607" s="104"/>
      <c r="G3607" s="89">
        <v>43132</v>
      </c>
      <c r="H3607" s="80"/>
      <c r="I3607" s="80"/>
      <c r="J3607" s="129" t="s">
        <v>4891</v>
      </c>
    </row>
    <row r="3608" spans="1:10" hidden="1">
      <c r="A3608" s="183" t="s">
        <v>3832</v>
      </c>
      <c r="B3608" s="183" t="s">
        <v>438</v>
      </c>
      <c r="C3608" s="183" t="s">
        <v>67</v>
      </c>
      <c r="D3608" s="183">
        <v>19</v>
      </c>
      <c r="E3608" s="104"/>
      <c r="F3608" s="104"/>
      <c r="G3608" s="89">
        <v>43132</v>
      </c>
      <c r="H3608" s="80"/>
      <c r="I3608" s="80"/>
      <c r="J3608" s="129" t="s">
        <v>4891</v>
      </c>
    </row>
    <row r="3609" spans="1:10" hidden="1">
      <c r="A3609" s="183" t="s">
        <v>3833</v>
      </c>
      <c r="B3609" s="183" t="s">
        <v>438</v>
      </c>
      <c r="C3609" s="183" t="s">
        <v>67</v>
      </c>
      <c r="D3609" s="183">
        <v>19</v>
      </c>
      <c r="E3609" s="104"/>
      <c r="F3609" s="104"/>
      <c r="G3609" s="89">
        <v>43132</v>
      </c>
      <c r="H3609" s="80"/>
      <c r="I3609" s="80"/>
      <c r="J3609" s="129" t="s">
        <v>4891</v>
      </c>
    </row>
    <row r="3610" spans="1:10" hidden="1">
      <c r="A3610" s="183" t="s">
        <v>3834</v>
      </c>
      <c r="B3610" s="183" t="s">
        <v>438</v>
      </c>
      <c r="C3610" s="183" t="s">
        <v>67</v>
      </c>
      <c r="D3610" s="183">
        <v>19</v>
      </c>
      <c r="E3610" s="104"/>
      <c r="F3610" s="104"/>
      <c r="G3610" s="89">
        <v>43344</v>
      </c>
      <c r="H3610" s="80"/>
      <c r="I3610" s="80"/>
      <c r="J3610" s="129" t="s">
        <v>4891</v>
      </c>
    </row>
    <row r="3611" spans="1:10" hidden="1">
      <c r="A3611" s="183" t="s">
        <v>3835</v>
      </c>
      <c r="B3611" s="183" t="s">
        <v>438</v>
      </c>
      <c r="C3611" s="183" t="s">
        <v>67</v>
      </c>
      <c r="D3611" s="183">
        <v>19</v>
      </c>
      <c r="E3611" s="104"/>
      <c r="F3611" s="104"/>
      <c r="G3611" s="89">
        <v>43132</v>
      </c>
      <c r="H3611" s="80"/>
      <c r="I3611" s="80"/>
      <c r="J3611" s="129" t="s">
        <v>4891</v>
      </c>
    </row>
    <row r="3612" spans="1:10" hidden="1">
      <c r="A3612" s="183" t="s">
        <v>3836</v>
      </c>
      <c r="B3612" s="183" t="s">
        <v>438</v>
      </c>
      <c r="C3612" s="183" t="s">
        <v>67</v>
      </c>
      <c r="D3612" s="183">
        <v>19</v>
      </c>
      <c r="E3612" s="104"/>
      <c r="F3612" s="104"/>
      <c r="G3612" s="89">
        <v>43132</v>
      </c>
      <c r="H3612" s="80"/>
      <c r="I3612" s="80"/>
      <c r="J3612" s="129" t="s">
        <v>4891</v>
      </c>
    </row>
    <row r="3613" spans="1:10" hidden="1">
      <c r="A3613" s="183" t="s">
        <v>3837</v>
      </c>
      <c r="B3613" s="183" t="s">
        <v>438</v>
      </c>
      <c r="C3613" s="183" t="s">
        <v>67</v>
      </c>
      <c r="D3613" s="183">
        <v>19</v>
      </c>
      <c r="E3613" s="104"/>
      <c r="F3613" s="104"/>
      <c r="G3613" s="89">
        <v>43344</v>
      </c>
      <c r="H3613" s="80"/>
      <c r="I3613" s="80"/>
      <c r="J3613" s="129" t="s">
        <v>4891</v>
      </c>
    </row>
    <row r="3614" spans="1:10" hidden="1">
      <c r="A3614" s="183" t="s">
        <v>3838</v>
      </c>
      <c r="B3614" s="183" t="s">
        <v>438</v>
      </c>
      <c r="C3614" s="183" t="s">
        <v>67</v>
      </c>
      <c r="D3614" s="183">
        <v>19</v>
      </c>
      <c r="E3614" s="104"/>
      <c r="F3614" s="104"/>
      <c r="G3614" s="89">
        <v>43160</v>
      </c>
      <c r="H3614" s="80"/>
      <c r="I3614" s="80"/>
      <c r="J3614" s="129" t="s">
        <v>4891</v>
      </c>
    </row>
    <row r="3615" spans="1:10" hidden="1">
      <c r="A3615" s="183" t="s">
        <v>3839</v>
      </c>
      <c r="B3615" s="183" t="s">
        <v>438</v>
      </c>
      <c r="C3615" s="183" t="s">
        <v>67</v>
      </c>
      <c r="D3615" s="183">
        <v>19</v>
      </c>
      <c r="E3615" s="104"/>
      <c r="F3615" s="104"/>
      <c r="G3615" s="89">
        <v>43160</v>
      </c>
      <c r="H3615" s="80"/>
      <c r="I3615" s="80"/>
      <c r="J3615" s="129" t="s">
        <v>4891</v>
      </c>
    </row>
    <row r="3616" spans="1:10" hidden="1">
      <c r="A3616" s="183" t="s">
        <v>3840</v>
      </c>
      <c r="B3616" s="183" t="s">
        <v>438</v>
      </c>
      <c r="C3616" s="183" t="s">
        <v>67</v>
      </c>
      <c r="D3616" s="183">
        <v>19</v>
      </c>
      <c r="E3616" s="104"/>
      <c r="F3616" s="104"/>
      <c r="G3616" s="89">
        <v>43160</v>
      </c>
      <c r="H3616" s="80"/>
      <c r="I3616" s="80"/>
      <c r="J3616" s="129" t="s">
        <v>4891</v>
      </c>
    </row>
    <row r="3617" spans="1:10" hidden="1">
      <c r="A3617" s="183" t="s">
        <v>3841</v>
      </c>
      <c r="B3617" s="183" t="s">
        <v>438</v>
      </c>
      <c r="C3617" s="183" t="s">
        <v>67</v>
      </c>
      <c r="D3617" s="183">
        <v>19</v>
      </c>
      <c r="E3617" s="104"/>
      <c r="F3617" s="104"/>
      <c r="G3617" s="89">
        <v>43160</v>
      </c>
      <c r="H3617" s="80"/>
      <c r="I3617" s="80"/>
      <c r="J3617" s="129" t="s">
        <v>4891</v>
      </c>
    </row>
    <row r="3618" spans="1:10" hidden="1">
      <c r="A3618" s="183" t="s">
        <v>3842</v>
      </c>
      <c r="B3618" s="183" t="s">
        <v>438</v>
      </c>
      <c r="C3618" s="183" t="s">
        <v>67</v>
      </c>
      <c r="D3618" s="183">
        <v>19</v>
      </c>
      <c r="E3618" s="129"/>
      <c r="F3618" s="183"/>
      <c r="G3618" s="89">
        <v>43313</v>
      </c>
      <c r="H3618" s="80"/>
      <c r="I3618" s="80"/>
      <c r="J3618" s="129" t="s">
        <v>4891</v>
      </c>
    </row>
    <row r="3619" spans="1:10" hidden="1">
      <c r="A3619" s="183" t="s">
        <v>3843</v>
      </c>
      <c r="B3619" s="183" t="s">
        <v>438</v>
      </c>
      <c r="C3619" s="183" t="s">
        <v>67</v>
      </c>
      <c r="D3619" s="183">
        <v>19</v>
      </c>
      <c r="E3619" s="104"/>
      <c r="F3619" s="104"/>
      <c r="G3619" s="89">
        <v>43191</v>
      </c>
      <c r="H3619" s="80"/>
      <c r="I3619" s="80"/>
      <c r="J3619" s="129" t="s">
        <v>4891</v>
      </c>
    </row>
    <row r="3620" spans="1:10" hidden="1">
      <c r="A3620" s="183" t="s">
        <v>3844</v>
      </c>
      <c r="B3620" s="183" t="s">
        <v>438</v>
      </c>
      <c r="C3620" s="183" t="s">
        <v>67</v>
      </c>
      <c r="D3620" s="183">
        <v>19</v>
      </c>
      <c r="E3620" s="104"/>
      <c r="F3620" s="104"/>
      <c r="G3620" s="89">
        <v>43313</v>
      </c>
      <c r="H3620" s="80"/>
      <c r="I3620" s="80"/>
      <c r="J3620" s="129" t="s">
        <v>4891</v>
      </c>
    </row>
    <row r="3621" spans="1:10" hidden="1">
      <c r="A3621" s="183" t="s">
        <v>3845</v>
      </c>
      <c r="B3621" s="183" t="s">
        <v>438</v>
      </c>
      <c r="C3621" s="183" t="s">
        <v>67</v>
      </c>
      <c r="D3621" s="183">
        <v>19</v>
      </c>
      <c r="E3621" s="104"/>
      <c r="F3621" s="104"/>
      <c r="G3621" s="89">
        <v>43313</v>
      </c>
      <c r="H3621" s="80"/>
      <c r="I3621" s="80"/>
      <c r="J3621" s="129" t="s">
        <v>4891</v>
      </c>
    </row>
    <row r="3622" spans="1:10" hidden="1">
      <c r="A3622" s="183" t="s">
        <v>3846</v>
      </c>
      <c r="B3622" s="183" t="s">
        <v>438</v>
      </c>
      <c r="C3622" s="183" t="s">
        <v>67</v>
      </c>
      <c r="D3622" s="183">
        <v>19</v>
      </c>
      <c r="E3622" s="104"/>
      <c r="F3622" s="104"/>
      <c r="G3622" s="89">
        <v>43191</v>
      </c>
      <c r="H3622" s="80"/>
      <c r="I3622" s="80"/>
      <c r="J3622" s="129" t="s">
        <v>4891</v>
      </c>
    </row>
    <row r="3623" spans="1:10" hidden="1">
      <c r="A3623" s="183" t="s">
        <v>3847</v>
      </c>
      <c r="B3623" s="183" t="s">
        <v>438</v>
      </c>
      <c r="C3623" s="183" t="s">
        <v>67</v>
      </c>
      <c r="D3623" s="183">
        <v>19</v>
      </c>
      <c r="E3623" s="104"/>
      <c r="F3623" s="104"/>
      <c r="G3623" s="89">
        <v>43191</v>
      </c>
      <c r="H3623" s="80"/>
      <c r="I3623" s="80"/>
      <c r="J3623" s="129" t="s">
        <v>4891</v>
      </c>
    </row>
    <row r="3624" spans="1:10" hidden="1">
      <c r="A3624" s="183" t="s">
        <v>3848</v>
      </c>
      <c r="B3624" s="183" t="s">
        <v>438</v>
      </c>
      <c r="C3624" s="183" t="s">
        <v>67</v>
      </c>
      <c r="D3624" s="183">
        <v>19</v>
      </c>
      <c r="E3624" s="104"/>
      <c r="F3624" s="104"/>
      <c r="G3624" s="89">
        <v>43191</v>
      </c>
      <c r="H3624" s="80"/>
      <c r="I3624" s="80"/>
      <c r="J3624" s="129" t="s">
        <v>4891</v>
      </c>
    </row>
    <row r="3625" spans="1:10" hidden="1">
      <c r="A3625" s="183" t="s">
        <v>3849</v>
      </c>
      <c r="B3625" s="183" t="s">
        <v>438</v>
      </c>
      <c r="C3625" s="183" t="s">
        <v>67</v>
      </c>
      <c r="D3625" s="183">
        <v>19</v>
      </c>
      <c r="E3625" s="104"/>
      <c r="F3625" s="104"/>
      <c r="G3625" s="89">
        <v>43313</v>
      </c>
      <c r="H3625" s="80"/>
      <c r="I3625" s="80"/>
      <c r="J3625" s="129" t="s">
        <v>4891</v>
      </c>
    </row>
    <row r="3626" spans="1:10" hidden="1">
      <c r="A3626" s="183" t="s">
        <v>3850</v>
      </c>
      <c r="B3626" s="183" t="s">
        <v>438</v>
      </c>
      <c r="C3626" s="183" t="s">
        <v>67</v>
      </c>
      <c r="D3626" s="183">
        <v>19</v>
      </c>
      <c r="E3626" s="104"/>
      <c r="F3626" s="104"/>
      <c r="G3626" s="89">
        <v>43191</v>
      </c>
      <c r="H3626" s="80"/>
      <c r="I3626" s="80"/>
      <c r="J3626" s="129" t="s">
        <v>4891</v>
      </c>
    </row>
    <row r="3627" spans="1:10" hidden="1">
      <c r="A3627" s="183" t="s">
        <v>3851</v>
      </c>
      <c r="B3627" s="183" t="s">
        <v>438</v>
      </c>
      <c r="C3627" s="183" t="s">
        <v>67</v>
      </c>
      <c r="D3627" s="183">
        <v>19</v>
      </c>
      <c r="E3627" s="104"/>
      <c r="F3627" s="104"/>
      <c r="G3627" s="89">
        <v>43282</v>
      </c>
      <c r="H3627" s="80"/>
      <c r="I3627" s="80"/>
      <c r="J3627" s="129" t="s">
        <v>4891</v>
      </c>
    </row>
    <row r="3628" spans="1:10" hidden="1">
      <c r="A3628" s="183" t="s">
        <v>3852</v>
      </c>
      <c r="B3628" s="183" t="s">
        <v>438</v>
      </c>
      <c r="C3628" s="183" t="s">
        <v>67</v>
      </c>
      <c r="D3628" s="183">
        <v>19</v>
      </c>
      <c r="E3628" s="104"/>
      <c r="F3628" s="104"/>
      <c r="G3628" s="89">
        <v>43344</v>
      </c>
      <c r="H3628" s="80"/>
      <c r="I3628" s="80"/>
      <c r="J3628" s="129" t="s">
        <v>4891</v>
      </c>
    </row>
    <row r="3629" spans="1:10" hidden="1">
      <c r="A3629" s="183" t="s">
        <v>3853</v>
      </c>
      <c r="B3629" s="183" t="s">
        <v>438</v>
      </c>
      <c r="C3629" s="183" t="s">
        <v>67</v>
      </c>
      <c r="D3629" s="183">
        <v>19</v>
      </c>
      <c r="E3629" s="104"/>
      <c r="F3629" s="104"/>
      <c r="G3629" s="89">
        <v>43374</v>
      </c>
      <c r="H3629" s="80"/>
      <c r="I3629" s="80"/>
      <c r="J3629" s="129" t="s">
        <v>4891</v>
      </c>
    </row>
    <row r="3630" spans="1:10" hidden="1">
      <c r="A3630" s="183" t="s">
        <v>3854</v>
      </c>
      <c r="B3630" s="183" t="s">
        <v>438</v>
      </c>
      <c r="C3630" s="183" t="s">
        <v>67</v>
      </c>
      <c r="D3630" s="183">
        <v>19</v>
      </c>
      <c r="E3630" s="104"/>
      <c r="F3630" s="104"/>
      <c r="G3630" s="89">
        <v>43344</v>
      </c>
      <c r="H3630" s="80"/>
      <c r="I3630" s="80"/>
      <c r="J3630" s="129" t="s">
        <v>4891</v>
      </c>
    </row>
    <row r="3631" spans="1:10" hidden="1">
      <c r="A3631" s="183" t="s">
        <v>3855</v>
      </c>
      <c r="B3631" s="183" t="s">
        <v>438</v>
      </c>
      <c r="C3631" s="183" t="s">
        <v>67</v>
      </c>
      <c r="D3631" s="183">
        <v>19</v>
      </c>
      <c r="E3631" s="104"/>
      <c r="F3631" s="104"/>
      <c r="G3631" s="89">
        <v>43344</v>
      </c>
      <c r="H3631" s="80"/>
      <c r="I3631" s="80"/>
      <c r="J3631" s="129" t="s">
        <v>4891</v>
      </c>
    </row>
    <row r="3632" spans="1:10" hidden="1">
      <c r="A3632" s="183" t="s">
        <v>3856</v>
      </c>
      <c r="B3632" s="183" t="s">
        <v>438</v>
      </c>
      <c r="C3632" s="183" t="s">
        <v>67</v>
      </c>
      <c r="D3632" s="183">
        <v>19</v>
      </c>
      <c r="E3632" s="104"/>
      <c r="F3632" s="104"/>
      <c r="G3632" s="89">
        <v>43344</v>
      </c>
      <c r="H3632" s="80"/>
      <c r="I3632" s="80"/>
      <c r="J3632" s="129" t="s">
        <v>4891</v>
      </c>
    </row>
    <row r="3633" spans="1:10" hidden="1">
      <c r="A3633" s="183" t="s">
        <v>3857</v>
      </c>
      <c r="B3633" s="183" t="s">
        <v>438</v>
      </c>
      <c r="C3633" s="183" t="s">
        <v>67</v>
      </c>
      <c r="D3633" s="183">
        <v>19</v>
      </c>
      <c r="E3633" s="104"/>
      <c r="F3633" s="104"/>
      <c r="G3633" s="89">
        <v>43374</v>
      </c>
      <c r="H3633" s="80"/>
      <c r="I3633" s="80"/>
      <c r="J3633" s="129" t="s">
        <v>4891</v>
      </c>
    </row>
    <row r="3634" spans="1:10" hidden="1">
      <c r="A3634" s="183" t="s">
        <v>3858</v>
      </c>
      <c r="B3634" s="183" t="s">
        <v>438</v>
      </c>
      <c r="C3634" s="183" t="s">
        <v>67</v>
      </c>
      <c r="D3634" s="183">
        <v>19</v>
      </c>
      <c r="E3634" s="104"/>
      <c r="F3634" s="104"/>
      <c r="G3634" s="89">
        <v>43221</v>
      </c>
      <c r="H3634" s="80"/>
      <c r="I3634" s="80"/>
      <c r="J3634" s="129" t="s">
        <v>4891</v>
      </c>
    </row>
    <row r="3635" spans="1:10" hidden="1">
      <c r="A3635" s="183" t="s">
        <v>3859</v>
      </c>
      <c r="B3635" s="183" t="s">
        <v>438</v>
      </c>
      <c r="C3635" s="183" t="s">
        <v>67</v>
      </c>
      <c r="D3635" s="183">
        <v>19</v>
      </c>
      <c r="E3635" s="104"/>
      <c r="F3635" s="104"/>
      <c r="G3635" s="89">
        <v>43344</v>
      </c>
      <c r="H3635" s="80"/>
      <c r="I3635" s="80"/>
      <c r="J3635" s="129" t="s">
        <v>4891</v>
      </c>
    </row>
    <row r="3636" spans="1:10" hidden="1">
      <c r="A3636" s="183" t="s">
        <v>3860</v>
      </c>
      <c r="B3636" s="183" t="s">
        <v>438</v>
      </c>
      <c r="C3636" s="183" t="s">
        <v>67</v>
      </c>
      <c r="D3636" s="183">
        <v>19</v>
      </c>
      <c r="E3636" s="104"/>
      <c r="F3636" s="104"/>
      <c r="G3636" s="89">
        <v>43313</v>
      </c>
      <c r="H3636" s="80"/>
      <c r="I3636" s="80"/>
      <c r="J3636" s="129" t="s">
        <v>4891</v>
      </c>
    </row>
    <row r="3637" spans="1:10" hidden="1">
      <c r="A3637" s="183" t="s">
        <v>3861</v>
      </c>
      <c r="B3637" s="183" t="s">
        <v>438</v>
      </c>
      <c r="C3637" s="183" t="s">
        <v>67</v>
      </c>
      <c r="D3637" s="183">
        <v>19</v>
      </c>
      <c r="E3637" s="104"/>
      <c r="F3637" s="104"/>
      <c r="G3637" s="89">
        <v>43221</v>
      </c>
      <c r="H3637" s="80"/>
      <c r="I3637" s="80"/>
      <c r="J3637" s="129" t="s">
        <v>4891</v>
      </c>
    </row>
    <row r="3638" spans="1:10" hidden="1">
      <c r="A3638" s="183" t="s">
        <v>3862</v>
      </c>
      <c r="B3638" s="183" t="s">
        <v>438</v>
      </c>
      <c r="C3638" s="183" t="s">
        <v>67</v>
      </c>
      <c r="D3638" s="183">
        <v>19</v>
      </c>
      <c r="E3638" s="104"/>
      <c r="F3638" s="104"/>
      <c r="G3638" s="89">
        <v>43221</v>
      </c>
      <c r="H3638" s="80"/>
      <c r="I3638" s="80"/>
      <c r="J3638" s="129" t="s">
        <v>4891</v>
      </c>
    </row>
    <row r="3639" spans="1:10" hidden="1">
      <c r="A3639" s="183" t="s">
        <v>3863</v>
      </c>
      <c r="B3639" s="183" t="s">
        <v>438</v>
      </c>
      <c r="C3639" s="183" t="s">
        <v>67</v>
      </c>
      <c r="D3639" s="183">
        <v>19</v>
      </c>
      <c r="E3639" s="104"/>
      <c r="F3639" s="104"/>
      <c r="G3639" s="89">
        <v>43344</v>
      </c>
      <c r="H3639" s="80"/>
      <c r="I3639" s="80"/>
      <c r="J3639" s="129" t="s">
        <v>4891</v>
      </c>
    </row>
    <row r="3640" spans="1:10" hidden="1">
      <c r="A3640" s="183" t="s">
        <v>3864</v>
      </c>
      <c r="B3640" s="183" t="s">
        <v>438</v>
      </c>
      <c r="C3640" s="183" t="s">
        <v>67</v>
      </c>
      <c r="D3640" s="183">
        <v>19</v>
      </c>
      <c r="E3640" s="104"/>
      <c r="F3640" s="104"/>
      <c r="G3640" s="89">
        <v>43344</v>
      </c>
      <c r="H3640" s="80"/>
      <c r="I3640" s="80"/>
      <c r="J3640" s="129" t="s">
        <v>4891</v>
      </c>
    </row>
    <row r="3641" spans="1:10" hidden="1">
      <c r="A3641" s="183" t="s">
        <v>3865</v>
      </c>
      <c r="B3641" s="183" t="s">
        <v>438</v>
      </c>
      <c r="C3641" s="183" t="s">
        <v>67</v>
      </c>
      <c r="D3641" s="183">
        <v>19</v>
      </c>
      <c r="E3641" s="104"/>
      <c r="F3641" s="104"/>
      <c r="G3641" s="89">
        <v>43374</v>
      </c>
      <c r="H3641" s="80"/>
      <c r="I3641" s="80"/>
      <c r="J3641" s="129" t="s">
        <v>4891</v>
      </c>
    </row>
    <row r="3642" spans="1:10" hidden="1">
      <c r="A3642" s="183" t="s">
        <v>3866</v>
      </c>
      <c r="B3642" s="183" t="s">
        <v>438</v>
      </c>
      <c r="C3642" s="183" t="s">
        <v>67</v>
      </c>
      <c r="D3642" s="183">
        <v>19</v>
      </c>
      <c r="E3642" s="104"/>
      <c r="F3642" s="104"/>
      <c r="G3642" s="89">
        <v>43282</v>
      </c>
      <c r="H3642" s="80"/>
      <c r="I3642" s="80"/>
      <c r="J3642" s="129" t="s">
        <v>4891</v>
      </c>
    </row>
    <row r="3643" spans="1:10" hidden="1">
      <c r="A3643" s="183" t="s">
        <v>3867</v>
      </c>
      <c r="B3643" s="183" t="s">
        <v>438</v>
      </c>
      <c r="C3643" s="183" t="s">
        <v>67</v>
      </c>
      <c r="D3643" s="183">
        <v>19</v>
      </c>
      <c r="E3643" s="104"/>
      <c r="F3643" s="104"/>
      <c r="G3643" s="89">
        <v>43344</v>
      </c>
      <c r="H3643" s="80"/>
      <c r="I3643" s="80"/>
      <c r="J3643" s="129" t="s">
        <v>4891</v>
      </c>
    </row>
    <row r="3644" spans="1:10" hidden="1">
      <c r="A3644" s="183" t="s">
        <v>3868</v>
      </c>
      <c r="B3644" s="183" t="s">
        <v>438</v>
      </c>
      <c r="C3644" s="183" t="s">
        <v>67</v>
      </c>
      <c r="D3644" s="183">
        <v>19</v>
      </c>
      <c r="E3644" s="104"/>
      <c r="F3644" s="104"/>
      <c r="G3644" s="89">
        <v>43252</v>
      </c>
      <c r="H3644" s="80"/>
      <c r="I3644" s="80"/>
      <c r="J3644" s="129" t="s">
        <v>4891</v>
      </c>
    </row>
    <row r="3645" spans="1:10" hidden="1">
      <c r="A3645" s="183" t="s">
        <v>3869</v>
      </c>
      <c r="B3645" s="183" t="s">
        <v>439</v>
      </c>
      <c r="C3645" s="183" t="s">
        <v>68</v>
      </c>
      <c r="D3645" s="183">
        <v>19</v>
      </c>
      <c r="E3645" s="104"/>
      <c r="F3645" s="104"/>
      <c r="G3645" s="89">
        <v>43191</v>
      </c>
      <c r="H3645" s="80"/>
      <c r="I3645" s="80"/>
      <c r="J3645" s="129" t="s">
        <v>4898</v>
      </c>
    </row>
    <row r="3646" spans="1:10" hidden="1">
      <c r="A3646" s="183" t="s">
        <v>335</v>
      </c>
      <c r="B3646" s="183" t="s">
        <v>439</v>
      </c>
      <c r="C3646" s="183" t="s">
        <v>68</v>
      </c>
      <c r="D3646" s="183">
        <v>19</v>
      </c>
      <c r="E3646" s="104"/>
      <c r="F3646" s="104" t="s">
        <v>4830</v>
      </c>
      <c r="G3646" s="89">
        <v>43040</v>
      </c>
      <c r="H3646" s="80">
        <v>43069</v>
      </c>
      <c r="I3646" s="80">
        <v>43074</v>
      </c>
      <c r="J3646" s="129" t="s">
        <v>4898</v>
      </c>
    </row>
    <row r="3647" spans="1:10" hidden="1">
      <c r="A3647" s="183" t="s">
        <v>336</v>
      </c>
      <c r="B3647" s="183" t="s">
        <v>439</v>
      </c>
      <c r="C3647" s="183" t="s">
        <v>68</v>
      </c>
      <c r="D3647" s="183">
        <v>19</v>
      </c>
      <c r="E3647" s="104"/>
      <c r="F3647" s="104" t="s">
        <v>4830</v>
      </c>
      <c r="G3647" s="89">
        <v>43040</v>
      </c>
      <c r="H3647" s="80">
        <v>43068</v>
      </c>
      <c r="I3647" s="80">
        <v>43074</v>
      </c>
      <c r="J3647" s="129" t="s">
        <v>4898</v>
      </c>
    </row>
    <row r="3648" spans="1:10" hidden="1">
      <c r="A3648" s="183" t="s">
        <v>3870</v>
      </c>
      <c r="B3648" s="183" t="s">
        <v>4708</v>
      </c>
      <c r="C3648" s="183" t="s">
        <v>68</v>
      </c>
      <c r="D3648" s="183">
        <v>19</v>
      </c>
      <c r="E3648" s="104"/>
      <c r="F3648" s="104"/>
      <c r="G3648" s="89">
        <v>43160</v>
      </c>
      <c r="H3648" s="80"/>
      <c r="I3648" s="80"/>
      <c r="J3648" s="129" t="s">
        <v>4898</v>
      </c>
    </row>
    <row r="3649" spans="1:10" hidden="1">
      <c r="A3649" s="183" t="s">
        <v>3871</v>
      </c>
      <c r="B3649" s="183" t="s">
        <v>4709</v>
      </c>
      <c r="C3649" s="183" t="s">
        <v>68</v>
      </c>
      <c r="D3649" s="183">
        <v>19</v>
      </c>
      <c r="E3649" s="104"/>
      <c r="F3649" s="104"/>
      <c r="G3649" s="89">
        <v>43160</v>
      </c>
      <c r="H3649" s="80"/>
      <c r="I3649" s="80"/>
      <c r="J3649" s="129" t="s">
        <v>4898</v>
      </c>
    </row>
    <row r="3650" spans="1:10" hidden="1">
      <c r="A3650" s="183" t="s">
        <v>3872</v>
      </c>
      <c r="B3650" s="183" t="s">
        <v>4709</v>
      </c>
      <c r="C3650" s="183" t="s">
        <v>68</v>
      </c>
      <c r="D3650" s="183">
        <v>19</v>
      </c>
      <c r="E3650" s="104"/>
      <c r="F3650" s="104"/>
      <c r="G3650" s="89">
        <v>43132</v>
      </c>
      <c r="H3650" s="80"/>
      <c r="I3650" s="80"/>
      <c r="J3650" s="129" t="s">
        <v>4898</v>
      </c>
    </row>
    <row r="3651" spans="1:10" hidden="1">
      <c r="A3651" s="183" t="s">
        <v>3873</v>
      </c>
      <c r="B3651" s="183" t="s">
        <v>4710</v>
      </c>
      <c r="C3651" s="183" t="s">
        <v>67</v>
      </c>
      <c r="D3651" s="183">
        <v>19</v>
      </c>
      <c r="E3651" s="104"/>
      <c r="F3651" s="104"/>
      <c r="G3651" s="89">
        <v>43282</v>
      </c>
      <c r="H3651" s="80"/>
      <c r="I3651" s="80"/>
      <c r="J3651" s="129" t="s">
        <v>4891</v>
      </c>
    </row>
    <row r="3652" spans="1:10" hidden="1">
      <c r="A3652" s="183" t="s">
        <v>3874</v>
      </c>
      <c r="B3652" s="183" t="s">
        <v>4711</v>
      </c>
      <c r="C3652" s="183" t="s">
        <v>68</v>
      </c>
      <c r="D3652" s="183">
        <v>19</v>
      </c>
      <c r="E3652" s="104"/>
      <c r="F3652" s="104"/>
      <c r="G3652" s="89">
        <v>43221</v>
      </c>
      <c r="H3652" s="80"/>
      <c r="I3652" s="80"/>
      <c r="J3652" s="129" t="s">
        <v>4898</v>
      </c>
    </row>
    <row r="3653" spans="1:10" hidden="1">
      <c r="A3653" s="183" t="s">
        <v>3875</v>
      </c>
      <c r="B3653" s="183" t="s">
        <v>4712</v>
      </c>
      <c r="C3653" s="183" t="s">
        <v>68</v>
      </c>
      <c r="D3653" s="183">
        <v>19</v>
      </c>
      <c r="E3653" s="104"/>
      <c r="F3653" s="104"/>
      <c r="G3653" s="89">
        <v>43221</v>
      </c>
      <c r="H3653" s="80"/>
      <c r="I3653" s="80"/>
      <c r="J3653" s="129" t="s">
        <v>4891</v>
      </c>
    </row>
    <row r="3654" spans="1:10" hidden="1">
      <c r="A3654" s="183" t="s">
        <v>3876</v>
      </c>
      <c r="B3654" s="183" t="s">
        <v>4712</v>
      </c>
      <c r="C3654" s="183" t="s">
        <v>68</v>
      </c>
      <c r="D3654" s="183">
        <v>19</v>
      </c>
      <c r="E3654" s="104"/>
      <c r="F3654" s="104"/>
      <c r="G3654" s="89">
        <v>43221</v>
      </c>
      <c r="H3654" s="80"/>
      <c r="I3654" s="80"/>
      <c r="J3654" s="129" t="s">
        <v>4891</v>
      </c>
    </row>
    <row r="3655" spans="1:10" hidden="1">
      <c r="A3655" s="183" t="s">
        <v>3877</v>
      </c>
      <c r="B3655" s="183" t="s">
        <v>4712</v>
      </c>
      <c r="C3655" s="183" t="s">
        <v>67</v>
      </c>
      <c r="D3655" s="183">
        <v>19</v>
      </c>
      <c r="E3655" s="104"/>
      <c r="F3655" s="104"/>
      <c r="G3655" s="89">
        <v>43160</v>
      </c>
      <c r="H3655" s="80"/>
      <c r="I3655" s="80"/>
      <c r="J3655" s="129" t="s">
        <v>4891</v>
      </c>
    </row>
    <row r="3656" spans="1:10" hidden="1">
      <c r="A3656" s="183" t="s">
        <v>3878</v>
      </c>
      <c r="B3656" s="183" t="s">
        <v>4712</v>
      </c>
      <c r="C3656" s="183" t="s">
        <v>67</v>
      </c>
      <c r="D3656" s="183">
        <v>19</v>
      </c>
      <c r="E3656" s="104"/>
      <c r="F3656" s="104"/>
      <c r="G3656" s="89">
        <v>43160</v>
      </c>
      <c r="H3656" s="80"/>
      <c r="I3656" s="80"/>
      <c r="J3656" s="129" t="s">
        <v>4891</v>
      </c>
    </row>
    <row r="3657" spans="1:10" hidden="1">
      <c r="A3657" s="183" t="s">
        <v>3879</v>
      </c>
      <c r="B3657" s="183" t="s">
        <v>4713</v>
      </c>
      <c r="C3657" s="183" t="s">
        <v>68</v>
      </c>
      <c r="D3657" s="183">
        <v>19</v>
      </c>
      <c r="E3657" s="104"/>
      <c r="F3657" s="104"/>
      <c r="G3657" s="89">
        <v>43160</v>
      </c>
      <c r="H3657" s="80"/>
      <c r="I3657" s="80"/>
      <c r="J3657" s="129" t="s">
        <v>4898</v>
      </c>
    </row>
    <row r="3658" spans="1:10" hidden="1">
      <c r="A3658" s="183" t="s">
        <v>3880</v>
      </c>
      <c r="B3658" s="183" t="s">
        <v>4713</v>
      </c>
      <c r="C3658" s="183" t="s">
        <v>68</v>
      </c>
      <c r="D3658" s="183">
        <v>19</v>
      </c>
      <c r="E3658" s="104"/>
      <c r="F3658" s="104"/>
      <c r="G3658" s="89">
        <v>43282</v>
      </c>
      <c r="H3658" s="80"/>
      <c r="I3658" s="80"/>
      <c r="J3658" s="129" t="s">
        <v>4898</v>
      </c>
    </row>
    <row r="3659" spans="1:10" hidden="1">
      <c r="A3659" s="183" t="s">
        <v>3881</v>
      </c>
      <c r="B3659" s="183" t="s">
        <v>4714</v>
      </c>
      <c r="C3659" s="183" t="s">
        <v>68</v>
      </c>
      <c r="D3659" s="183">
        <v>19</v>
      </c>
      <c r="E3659" s="104" t="s">
        <v>68</v>
      </c>
      <c r="F3659" s="104" t="s">
        <v>4830</v>
      </c>
      <c r="G3659" s="89">
        <v>43070</v>
      </c>
      <c r="H3659" s="80">
        <v>43090</v>
      </c>
      <c r="I3659" s="80">
        <v>43105</v>
      </c>
      <c r="J3659" s="129" t="s">
        <v>4898</v>
      </c>
    </row>
    <row r="3660" spans="1:10" hidden="1">
      <c r="A3660" s="183" t="s">
        <v>3882</v>
      </c>
      <c r="B3660" s="183" t="s">
        <v>4714</v>
      </c>
      <c r="C3660" s="183" t="s">
        <v>68</v>
      </c>
      <c r="D3660" s="183">
        <v>19</v>
      </c>
      <c r="E3660" s="104"/>
      <c r="F3660" s="104"/>
      <c r="G3660" s="89">
        <v>43191</v>
      </c>
      <c r="H3660" s="80"/>
      <c r="I3660" s="80"/>
      <c r="J3660" s="129" t="s">
        <v>4898</v>
      </c>
    </row>
    <row r="3661" spans="1:10" hidden="1">
      <c r="A3661" s="183" t="s">
        <v>3883</v>
      </c>
      <c r="B3661" s="183" t="s">
        <v>4715</v>
      </c>
      <c r="C3661" s="183" t="s">
        <v>68</v>
      </c>
      <c r="D3661" s="183">
        <v>19</v>
      </c>
      <c r="E3661" s="104"/>
      <c r="F3661" s="104"/>
      <c r="G3661" s="89">
        <v>43191</v>
      </c>
      <c r="H3661" s="80"/>
      <c r="I3661" s="80"/>
      <c r="J3661" s="129" t="s">
        <v>4898</v>
      </c>
    </row>
    <row r="3662" spans="1:10" hidden="1">
      <c r="A3662" s="183" t="s">
        <v>3884</v>
      </c>
      <c r="B3662" s="183" t="s">
        <v>4716</v>
      </c>
      <c r="C3662" s="183" t="s">
        <v>68</v>
      </c>
      <c r="D3662" s="183">
        <v>19</v>
      </c>
      <c r="E3662" s="104"/>
      <c r="F3662" s="104"/>
      <c r="G3662" s="89">
        <v>43344</v>
      </c>
      <c r="H3662" s="80"/>
      <c r="I3662" s="80"/>
      <c r="J3662" s="129" t="s">
        <v>4898</v>
      </c>
    </row>
    <row r="3663" spans="1:10" hidden="1">
      <c r="A3663" s="183" t="s">
        <v>3885</v>
      </c>
      <c r="B3663" s="183" t="s">
        <v>4717</v>
      </c>
      <c r="C3663" s="183" t="s">
        <v>68</v>
      </c>
      <c r="D3663" s="183">
        <v>19</v>
      </c>
      <c r="E3663" s="104"/>
      <c r="F3663" s="104"/>
      <c r="G3663" s="89">
        <v>43221</v>
      </c>
      <c r="H3663" s="80"/>
      <c r="I3663" s="80"/>
      <c r="J3663" s="129" t="s">
        <v>4898</v>
      </c>
    </row>
    <row r="3664" spans="1:10" hidden="1">
      <c r="A3664" s="183" t="s">
        <v>3886</v>
      </c>
      <c r="B3664" s="183" t="s">
        <v>4718</v>
      </c>
      <c r="C3664" s="183" t="s">
        <v>67</v>
      </c>
      <c r="D3664" s="183">
        <v>19</v>
      </c>
      <c r="E3664" s="104"/>
      <c r="F3664" s="104"/>
      <c r="G3664" s="89">
        <v>43101</v>
      </c>
      <c r="H3664" s="80"/>
      <c r="I3664" s="80"/>
      <c r="J3664" s="129" t="s">
        <v>4891</v>
      </c>
    </row>
    <row r="3665" spans="1:10" hidden="1">
      <c r="A3665" s="183" t="s">
        <v>3887</v>
      </c>
      <c r="B3665" s="183" t="s">
        <v>4718</v>
      </c>
      <c r="C3665" s="183" t="s">
        <v>67</v>
      </c>
      <c r="D3665" s="183">
        <v>19</v>
      </c>
      <c r="E3665" s="104"/>
      <c r="F3665" s="104"/>
      <c r="G3665" s="89">
        <v>43282</v>
      </c>
      <c r="H3665" s="80"/>
      <c r="I3665" s="80"/>
      <c r="J3665" s="129" t="s">
        <v>4891</v>
      </c>
    </row>
    <row r="3666" spans="1:10" hidden="1">
      <c r="A3666" s="183" t="s">
        <v>3888</v>
      </c>
      <c r="B3666" s="183" t="s">
        <v>4718</v>
      </c>
      <c r="C3666" s="183" t="s">
        <v>67</v>
      </c>
      <c r="D3666" s="183">
        <v>19</v>
      </c>
      <c r="E3666" s="104"/>
      <c r="F3666" s="104"/>
      <c r="G3666" s="89">
        <v>43191</v>
      </c>
      <c r="H3666" s="80"/>
      <c r="I3666" s="80"/>
      <c r="J3666" s="129" t="s">
        <v>4891</v>
      </c>
    </row>
    <row r="3667" spans="1:10" hidden="1">
      <c r="A3667" s="183" t="s">
        <v>3889</v>
      </c>
      <c r="B3667" s="183" t="s">
        <v>4719</v>
      </c>
      <c r="C3667" s="183" t="s">
        <v>67</v>
      </c>
      <c r="D3667" s="183">
        <v>19</v>
      </c>
      <c r="E3667" s="104"/>
      <c r="F3667" s="104"/>
      <c r="G3667" s="89">
        <v>43282</v>
      </c>
      <c r="H3667" s="80"/>
      <c r="I3667" s="80"/>
      <c r="J3667" s="129" t="s">
        <v>4891</v>
      </c>
    </row>
    <row r="3668" spans="1:10" hidden="1">
      <c r="A3668" s="183" t="s">
        <v>3890</v>
      </c>
      <c r="B3668" s="183" t="s">
        <v>4719</v>
      </c>
      <c r="C3668" s="183" t="s">
        <v>67</v>
      </c>
      <c r="D3668" s="183">
        <v>19</v>
      </c>
      <c r="E3668" s="104" t="s">
        <v>67</v>
      </c>
      <c r="F3668" s="104" t="s">
        <v>4830</v>
      </c>
      <c r="G3668" s="89">
        <v>43070</v>
      </c>
      <c r="H3668" s="80">
        <v>43096</v>
      </c>
      <c r="I3668" s="80"/>
      <c r="J3668" s="129" t="s">
        <v>4891</v>
      </c>
    </row>
    <row r="3669" spans="1:10" hidden="1">
      <c r="A3669" s="183" t="s">
        <v>3891</v>
      </c>
      <c r="B3669" s="183" t="s">
        <v>4720</v>
      </c>
      <c r="C3669" s="183" t="s">
        <v>67</v>
      </c>
      <c r="D3669" s="183">
        <v>19</v>
      </c>
      <c r="E3669" s="104" t="s">
        <v>67</v>
      </c>
      <c r="F3669" s="104" t="s">
        <v>4830</v>
      </c>
      <c r="G3669" s="89">
        <v>43070</v>
      </c>
      <c r="H3669" s="80">
        <v>43096</v>
      </c>
      <c r="I3669" s="80"/>
      <c r="J3669" s="129" t="s">
        <v>4891</v>
      </c>
    </row>
    <row r="3670" spans="1:10" hidden="1">
      <c r="A3670" s="183" t="s">
        <v>3892</v>
      </c>
      <c r="B3670" s="183" t="s">
        <v>4721</v>
      </c>
      <c r="C3670" s="183" t="s">
        <v>67</v>
      </c>
      <c r="D3670" s="183">
        <v>19</v>
      </c>
      <c r="E3670" s="104"/>
      <c r="F3670" s="104"/>
      <c r="G3670" s="89">
        <v>43282</v>
      </c>
      <c r="H3670" s="80"/>
      <c r="I3670" s="80"/>
      <c r="J3670" s="129" t="s">
        <v>4891</v>
      </c>
    </row>
    <row r="3671" spans="1:10" hidden="1">
      <c r="A3671" s="183" t="s">
        <v>3893</v>
      </c>
      <c r="B3671" s="183" t="s">
        <v>4721</v>
      </c>
      <c r="C3671" s="183" t="s">
        <v>67</v>
      </c>
      <c r="D3671" s="183">
        <v>19</v>
      </c>
      <c r="E3671" s="104"/>
      <c r="F3671" s="104"/>
      <c r="G3671" s="89">
        <v>43252</v>
      </c>
      <c r="H3671" s="80"/>
      <c r="I3671" s="80"/>
      <c r="J3671" s="129" t="s">
        <v>4891</v>
      </c>
    </row>
    <row r="3672" spans="1:10" hidden="1">
      <c r="A3672" s="183" t="s">
        <v>3894</v>
      </c>
      <c r="B3672" s="183" t="s">
        <v>440</v>
      </c>
      <c r="C3672" s="183" t="s">
        <v>67</v>
      </c>
      <c r="D3672" s="183">
        <v>19</v>
      </c>
      <c r="E3672" s="104"/>
      <c r="F3672" s="104"/>
      <c r="G3672" s="89">
        <v>43191</v>
      </c>
      <c r="H3672" s="80"/>
      <c r="I3672" s="80"/>
      <c r="J3672" s="129" t="s">
        <v>4891</v>
      </c>
    </row>
    <row r="3673" spans="1:10" hidden="1">
      <c r="A3673" s="183" t="s">
        <v>3895</v>
      </c>
      <c r="B3673" s="183" t="s">
        <v>440</v>
      </c>
      <c r="C3673" s="183" t="s">
        <v>67</v>
      </c>
      <c r="D3673" s="183">
        <v>19</v>
      </c>
      <c r="E3673" s="129"/>
      <c r="F3673" s="183"/>
      <c r="G3673" s="89">
        <v>43252</v>
      </c>
      <c r="H3673" s="80"/>
      <c r="I3673" s="80"/>
      <c r="J3673" s="129" t="s">
        <v>4891</v>
      </c>
    </row>
    <row r="3674" spans="1:10" hidden="1">
      <c r="A3674" s="183" t="s">
        <v>3896</v>
      </c>
      <c r="B3674" s="183" t="s">
        <v>440</v>
      </c>
      <c r="C3674" s="183" t="s">
        <v>67</v>
      </c>
      <c r="D3674" s="183">
        <v>19</v>
      </c>
      <c r="E3674" s="104"/>
      <c r="F3674" s="104"/>
      <c r="G3674" s="89">
        <v>43221</v>
      </c>
      <c r="H3674" s="80"/>
      <c r="I3674" s="80"/>
      <c r="J3674" s="129" t="s">
        <v>4891</v>
      </c>
    </row>
    <row r="3675" spans="1:10" hidden="1">
      <c r="A3675" s="183" t="s">
        <v>337</v>
      </c>
      <c r="B3675" s="183" t="s">
        <v>440</v>
      </c>
      <c r="C3675" s="183" t="s">
        <v>67</v>
      </c>
      <c r="D3675" s="183">
        <v>19</v>
      </c>
      <c r="E3675" s="104"/>
      <c r="F3675" s="104" t="s">
        <v>4830</v>
      </c>
      <c r="G3675" s="89">
        <v>43040</v>
      </c>
      <c r="H3675" s="80">
        <v>43066</v>
      </c>
      <c r="I3675" s="80">
        <v>43074</v>
      </c>
      <c r="J3675" s="129" t="s">
        <v>4891</v>
      </c>
    </row>
    <row r="3676" spans="1:10" hidden="1">
      <c r="A3676" s="183" t="s">
        <v>3897</v>
      </c>
      <c r="B3676" s="183" t="s">
        <v>440</v>
      </c>
      <c r="C3676" s="183" t="s">
        <v>67</v>
      </c>
      <c r="D3676" s="183">
        <v>19</v>
      </c>
      <c r="E3676" s="104"/>
      <c r="F3676" s="104"/>
      <c r="G3676" s="89">
        <v>43191</v>
      </c>
      <c r="H3676" s="80"/>
      <c r="I3676" s="80"/>
      <c r="J3676" s="129" t="s">
        <v>4891</v>
      </c>
    </row>
    <row r="3677" spans="1:10" hidden="1">
      <c r="A3677" s="183" t="s">
        <v>3898</v>
      </c>
      <c r="B3677" s="183" t="s">
        <v>440</v>
      </c>
      <c r="C3677" s="183" t="s">
        <v>67</v>
      </c>
      <c r="D3677" s="183">
        <v>19</v>
      </c>
      <c r="E3677" s="104"/>
      <c r="F3677" s="104"/>
      <c r="G3677" s="89">
        <v>43252</v>
      </c>
      <c r="H3677" s="80"/>
      <c r="I3677" s="80"/>
      <c r="J3677" s="129" t="s">
        <v>4891</v>
      </c>
    </row>
    <row r="3678" spans="1:10" hidden="1">
      <c r="A3678" s="183" t="s">
        <v>3899</v>
      </c>
      <c r="B3678" s="183" t="s">
        <v>440</v>
      </c>
      <c r="C3678" s="183" t="s">
        <v>67</v>
      </c>
      <c r="D3678" s="183">
        <v>19</v>
      </c>
      <c r="E3678" s="104"/>
      <c r="F3678" s="104"/>
      <c r="G3678" s="89">
        <v>43221</v>
      </c>
      <c r="H3678" s="80"/>
      <c r="I3678" s="80"/>
      <c r="J3678" s="129" t="s">
        <v>4891</v>
      </c>
    </row>
    <row r="3679" spans="1:10" hidden="1">
      <c r="A3679" s="183" t="s">
        <v>3900</v>
      </c>
      <c r="B3679" s="183" t="s">
        <v>440</v>
      </c>
      <c r="C3679" s="183" t="s">
        <v>67</v>
      </c>
      <c r="D3679" s="183">
        <v>19</v>
      </c>
      <c r="E3679" s="104"/>
      <c r="F3679" s="104"/>
      <c r="G3679" s="89">
        <v>43344</v>
      </c>
      <c r="H3679" s="80"/>
      <c r="I3679" s="80"/>
      <c r="J3679" s="129" t="s">
        <v>4891</v>
      </c>
    </row>
    <row r="3680" spans="1:10" hidden="1">
      <c r="A3680" s="183" t="s">
        <v>3901</v>
      </c>
      <c r="B3680" s="183" t="s">
        <v>440</v>
      </c>
      <c r="C3680" s="183" t="s">
        <v>67</v>
      </c>
      <c r="D3680" s="183">
        <v>19</v>
      </c>
      <c r="E3680" s="104"/>
      <c r="F3680" s="104"/>
      <c r="G3680" s="89">
        <v>43252</v>
      </c>
      <c r="H3680" s="80"/>
      <c r="I3680" s="80"/>
      <c r="J3680" s="129" t="s">
        <v>4891</v>
      </c>
    </row>
    <row r="3681" spans="1:10" hidden="1">
      <c r="A3681" s="183" t="s">
        <v>3902</v>
      </c>
      <c r="B3681" s="183" t="s">
        <v>440</v>
      </c>
      <c r="C3681" s="183" t="s">
        <v>67</v>
      </c>
      <c r="D3681" s="183">
        <v>19</v>
      </c>
      <c r="E3681" s="104"/>
      <c r="F3681" s="104"/>
      <c r="G3681" s="89">
        <v>43252</v>
      </c>
      <c r="H3681" s="80"/>
      <c r="I3681" s="80"/>
      <c r="J3681" s="129" t="s">
        <v>4891</v>
      </c>
    </row>
    <row r="3682" spans="1:10" hidden="1">
      <c r="A3682" s="183" t="s">
        <v>3903</v>
      </c>
      <c r="B3682" s="183" t="s">
        <v>440</v>
      </c>
      <c r="C3682" s="183" t="s">
        <v>67</v>
      </c>
      <c r="D3682" s="183">
        <v>19</v>
      </c>
      <c r="E3682" s="129"/>
      <c r="F3682" s="183"/>
      <c r="G3682" s="89">
        <v>43313</v>
      </c>
      <c r="H3682" s="80"/>
      <c r="I3682" s="80"/>
      <c r="J3682" s="129" t="s">
        <v>4891</v>
      </c>
    </row>
    <row r="3683" spans="1:10" hidden="1">
      <c r="A3683" s="183" t="s">
        <v>3904</v>
      </c>
      <c r="B3683" s="183" t="s">
        <v>440</v>
      </c>
      <c r="C3683" s="183" t="s">
        <v>67</v>
      </c>
      <c r="D3683" s="183">
        <v>19</v>
      </c>
      <c r="E3683" s="129"/>
      <c r="F3683" s="183"/>
      <c r="G3683" s="89">
        <v>43313</v>
      </c>
      <c r="H3683" s="80"/>
      <c r="I3683" s="80"/>
      <c r="J3683" s="129" t="s">
        <v>4891</v>
      </c>
    </row>
    <row r="3684" spans="1:10" hidden="1">
      <c r="A3684" s="183" t="s">
        <v>3905</v>
      </c>
      <c r="B3684" s="183" t="s">
        <v>440</v>
      </c>
      <c r="C3684" s="183" t="s">
        <v>67</v>
      </c>
      <c r="D3684" s="183">
        <v>19</v>
      </c>
      <c r="E3684" s="104"/>
      <c r="F3684" s="104"/>
      <c r="G3684" s="89">
        <v>43374</v>
      </c>
      <c r="H3684" s="80"/>
      <c r="I3684" s="80"/>
      <c r="J3684" s="129" t="s">
        <v>4891</v>
      </c>
    </row>
    <row r="3685" spans="1:10" hidden="1">
      <c r="A3685" s="183" t="s">
        <v>3906</v>
      </c>
      <c r="B3685" s="183" t="s">
        <v>440</v>
      </c>
      <c r="C3685" s="183" t="s">
        <v>67</v>
      </c>
      <c r="D3685" s="183">
        <v>19</v>
      </c>
      <c r="E3685" s="104"/>
      <c r="F3685" s="104"/>
      <c r="G3685" s="89">
        <v>43344</v>
      </c>
      <c r="H3685" s="80"/>
      <c r="I3685" s="80"/>
      <c r="J3685" s="129" t="s">
        <v>4891</v>
      </c>
    </row>
    <row r="3686" spans="1:10" hidden="1">
      <c r="A3686" s="183" t="s">
        <v>3907</v>
      </c>
      <c r="B3686" s="183" t="s">
        <v>440</v>
      </c>
      <c r="C3686" s="183" t="s">
        <v>67</v>
      </c>
      <c r="D3686" s="183">
        <v>19</v>
      </c>
      <c r="E3686" s="104"/>
      <c r="F3686" s="104"/>
      <c r="G3686" s="89">
        <v>43313</v>
      </c>
      <c r="H3686" s="80"/>
      <c r="I3686" s="80"/>
      <c r="J3686" s="129" t="s">
        <v>4891</v>
      </c>
    </row>
    <row r="3687" spans="1:10" hidden="1">
      <c r="A3687" s="183" t="s">
        <v>3908</v>
      </c>
      <c r="B3687" s="183" t="s">
        <v>440</v>
      </c>
      <c r="C3687" s="183" t="s">
        <v>67</v>
      </c>
      <c r="D3687" s="183">
        <v>19</v>
      </c>
      <c r="E3687" s="104"/>
      <c r="F3687" s="104"/>
      <c r="G3687" s="89">
        <v>43374</v>
      </c>
      <c r="H3687" s="80"/>
      <c r="I3687" s="80"/>
      <c r="J3687" s="129" t="s">
        <v>4891</v>
      </c>
    </row>
    <row r="3688" spans="1:10" hidden="1">
      <c r="A3688" s="183" t="s">
        <v>3909</v>
      </c>
      <c r="B3688" s="183" t="s">
        <v>440</v>
      </c>
      <c r="C3688" s="183" t="s">
        <v>67</v>
      </c>
      <c r="D3688" s="183">
        <v>19</v>
      </c>
      <c r="E3688" s="104"/>
      <c r="F3688" s="104"/>
      <c r="G3688" s="89">
        <v>43313</v>
      </c>
      <c r="H3688" s="80"/>
      <c r="I3688" s="80"/>
      <c r="J3688" s="129" t="s">
        <v>4891</v>
      </c>
    </row>
    <row r="3689" spans="1:10" hidden="1">
      <c r="A3689" s="183" t="s">
        <v>3910</v>
      </c>
      <c r="B3689" s="183" t="s">
        <v>4722</v>
      </c>
      <c r="C3689" s="183" t="s">
        <v>67</v>
      </c>
      <c r="D3689" s="183">
        <v>19</v>
      </c>
      <c r="E3689" s="104"/>
      <c r="F3689" s="104"/>
      <c r="G3689" s="89">
        <v>43313</v>
      </c>
      <c r="H3689" s="80"/>
      <c r="I3689" s="80"/>
      <c r="J3689" s="129" t="s">
        <v>4891</v>
      </c>
    </row>
    <row r="3690" spans="1:10" hidden="1">
      <c r="A3690" s="183" t="s">
        <v>3911</v>
      </c>
      <c r="B3690" s="183" t="s">
        <v>4722</v>
      </c>
      <c r="C3690" s="183" t="s">
        <v>67</v>
      </c>
      <c r="D3690" s="183">
        <v>19</v>
      </c>
      <c r="E3690" s="104"/>
      <c r="F3690" s="104"/>
      <c r="G3690" s="89">
        <v>43252</v>
      </c>
      <c r="H3690" s="80"/>
      <c r="I3690" s="80"/>
      <c r="J3690" s="129" t="s">
        <v>4891</v>
      </c>
    </row>
    <row r="3691" spans="1:10" hidden="1">
      <c r="A3691" s="183" t="s">
        <v>3912</v>
      </c>
      <c r="B3691" s="183" t="s">
        <v>4722</v>
      </c>
      <c r="C3691" s="183" t="s">
        <v>67</v>
      </c>
      <c r="D3691" s="183">
        <v>19</v>
      </c>
      <c r="E3691" s="104"/>
      <c r="F3691" s="104"/>
      <c r="G3691" s="89">
        <v>43252</v>
      </c>
      <c r="H3691" s="80"/>
      <c r="I3691" s="80"/>
      <c r="J3691" s="129" t="s">
        <v>4891</v>
      </c>
    </row>
    <row r="3692" spans="1:10" hidden="1">
      <c r="A3692" s="183" t="s">
        <v>3913</v>
      </c>
      <c r="B3692" s="183" t="s">
        <v>4722</v>
      </c>
      <c r="C3692" s="183" t="s">
        <v>67</v>
      </c>
      <c r="D3692" s="183">
        <v>19</v>
      </c>
      <c r="E3692" s="104"/>
      <c r="F3692" s="104"/>
      <c r="G3692" s="89">
        <v>43160</v>
      </c>
      <c r="H3692" s="80"/>
      <c r="I3692" s="80"/>
      <c r="J3692" s="129" t="s">
        <v>4891</v>
      </c>
    </row>
    <row r="3693" spans="1:10" hidden="1">
      <c r="A3693" s="183" t="s">
        <v>3914</v>
      </c>
      <c r="B3693" s="183" t="s">
        <v>4722</v>
      </c>
      <c r="C3693" s="183" t="s">
        <v>67</v>
      </c>
      <c r="D3693" s="183">
        <v>19</v>
      </c>
      <c r="E3693" s="104"/>
      <c r="F3693" s="104"/>
      <c r="G3693" s="89">
        <v>43313</v>
      </c>
      <c r="H3693" s="80"/>
      <c r="I3693" s="80"/>
      <c r="J3693" s="129" t="s">
        <v>4891</v>
      </c>
    </row>
    <row r="3694" spans="1:10" hidden="1">
      <c r="A3694" s="183" t="s">
        <v>3915</v>
      </c>
      <c r="B3694" s="183" t="s">
        <v>4722</v>
      </c>
      <c r="C3694" s="183" t="s">
        <v>67</v>
      </c>
      <c r="D3694" s="183">
        <v>19</v>
      </c>
      <c r="E3694" s="104"/>
      <c r="F3694" s="104"/>
      <c r="G3694" s="89">
        <v>43221</v>
      </c>
      <c r="H3694" s="80"/>
      <c r="I3694" s="80"/>
      <c r="J3694" s="129" t="s">
        <v>4891</v>
      </c>
    </row>
    <row r="3695" spans="1:10" hidden="1">
      <c r="A3695" s="183" t="s">
        <v>3916</v>
      </c>
      <c r="B3695" s="183" t="s">
        <v>4722</v>
      </c>
      <c r="C3695" s="183" t="s">
        <v>67</v>
      </c>
      <c r="D3695" s="183">
        <v>19</v>
      </c>
      <c r="E3695" s="104"/>
      <c r="F3695" s="104"/>
      <c r="G3695" s="89">
        <v>43221</v>
      </c>
      <c r="H3695" s="80"/>
      <c r="I3695" s="80"/>
      <c r="J3695" s="129" t="s">
        <v>4891</v>
      </c>
    </row>
    <row r="3696" spans="1:10" hidden="1">
      <c r="A3696" s="183" t="s">
        <v>3917</v>
      </c>
      <c r="B3696" s="183" t="s">
        <v>4722</v>
      </c>
      <c r="C3696" s="183" t="s">
        <v>67</v>
      </c>
      <c r="D3696" s="183">
        <v>19</v>
      </c>
      <c r="E3696" s="104"/>
      <c r="F3696" s="104"/>
      <c r="G3696" s="89">
        <v>43313</v>
      </c>
      <c r="H3696" s="80"/>
      <c r="I3696" s="80"/>
      <c r="J3696" s="129" t="s">
        <v>4891</v>
      </c>
    </row>
    <row r="3697" spans="1:10" hidden="1">
      <c r="A3697" s="183" t="s">
        <v>3918</v>
      </c>
      <c r="B3697" s="183" t="s">
        <v>4722</v>
      </c>
      <c r="C3697" s="183" t="s">
        <v>67</v>
      </c>
      <c r="D3697" s="183">
        <v>19</v>
      </c>
      <c r="E3697" s="104"/>
      <c r="F3697" s="104"/>
      <c r="G3697" s="89">
        <v>43374</v>
      </c>
      <c r="H3697" s="80"/>
      <c r="I3697" s="80"/>
      <c r="J3697" s="129" t="s">
        <v>4891</v>
      </c>
    </row>
    <row r="3698" spans="1:10" hidden="1">
      <c r="A3698" s="183" t="s">
        <v>3919</v>
      </c>
      <c r="B3698" s="183" t="s">
        <v>4722</v>
      </c>
      <c r="C3698" s="183" t="s">
        <v>67</v>
      </c>
      <c r="D3698" s="183">
        <v>19</v>
      </c>
      <c r="E3698" s="104"/>
      <c r="F3698" s="104"/>
      <c r="G3698" s="89">
        <v>43313</v>
      </c>
      <c r="H3698" s="80"/>
      <c r="I3698" s="80"/>
      <c r="J3698" s="129" t="s">
        <v>4891</v>
      </c>
    </row>
    <row r="3699" spans="1:10" hidden="1">
      <c r="A3699" s="183" t="s">
        <v>3920</v>
      </c>
      <c r="B3699" s="183" t="s">
        <v>4722</v>
      </c>
      <c r="C3699" s="183" t="s">
        <v>67</v>
      </c>
      <c r="D3699" s="183">
        <v>19</v>
      </c>
      <c r="E3699" s="104"/>
      <c r="F3699" s="104"/>
      <c r="G3699" s="89">
        <v>43313</v>
      </c>
      <c r="H3699" s="80"/>
      <c r="I3699" s="80"/>
      <c r="J3699" s="129" t="s">
        <v>4891</v>
      </c>
    </row>
    <row r="3700" spans="1:10" hidden="1">
      <c r="A3700" s="183" t="s">
        <v>3921</v>
      </c>
      <c r="B3700" s="183" t="s">
        <v>4722</v>
      </c>
      <c r="C3700" s="183" t="s">
        <v>67</v>
      </c>
      <c r="D3700" s="183">
        <v>19</v>
      </c>
      <c r="E3700" s="104"/>
      <c r="F3700" s="104"/>
      <c r="G3700" s="89">
        <v>43344</v>
      </c>
      <c r="H3700" s="80"/>
      <c r="I3700" s="80"/>
      <c r="J3700" s="129" t="s">
        <v>4891</v>
      </c>
    </row>
    <row r="3701" spans="1:10" hidden="1">
      <c r="A3701" s="183" t="s">
        <v>3922</v>
      </c>
      <c r="B3701" s="183" t="s">
        <v>4723</v>
      </c>
      <c r="C3701" s="183" t="s">
        <v>68</v>
      </c>
      <c r="D3701" s="183">
        <v>19</v>
      </c>
      <c r="E3701" s="104"/>
      <c r="F3701" s="104"/>
      <c r="G3701" s="89">
        <v>43313</v>
      </c>
      <c r="H3701" s="80"/>
      <c r="I3701" s="80"/>
      <c r="J3701" s="129" t="s">
        <v>4898</v>
      </c>
    </row>
    <row r="3702" spans="1:10" hidden="1">
      <c r="A3702" s="183" t="s">
        <v>3923</v>
      </c>
      <c r="B3702" s="183" t="s">
        <v>4724</v>
      </c>
      <c r="C3702" s="183" t="s">
        <v>67</v>
      </c>
      <c r="D3702" s="183">
        <v>19</v>
      </c>
      <c r="E3702" s="104"/>
      <c r="F3702" s="104"/>
      <c r="G3702" s="89">
        <v>43191</v>
      </c>
      <c r="H3702" s="80"/>
      <c r="I3702" s="80"/>
      <c r="J3702" s="129" t="s">
        <v>4891</v>
      </c>
    </row>
    <row r="3703" spans="1:10" hidden="1">
      <c r="A3703" s="183" t="s">
        <v>3924</v>
      </c>
      <c r="B3703" s="183" t="s">
        <v>4724</v>
      </c>
      <c r="C3703" s="183" t="s">
        <v>67</v>
      </c>
      <c r="D3703" s="183">
        <v>19</v>
      </c>
      <c r="E3703" s="104"/>
      <c r="F3703" s="104"/>
      <c r="G3703" s="89">
        <v>43221</v>
      </c>
      <c r="H3703" s="80"/>
      <c r="I3703" s="80"/>
      <c r="J3703" s="129" t="s">
        <v>4891</v>
      </c>
    </row>
    <row r="3704" spans="1:10" hidden="1">
      <c r="A3704" s="183" t="s">
        <v>3925</v>
      </c>
      <c r="B3704" s="183" t="s">
        <v>4724</v>
      </c>
      <c r="C3704" s="183" t="s">
        <v>67</v>
      </c>
      <c r="D3704" s="183">
        <v>19</v>
      </c>
      <c r="E3704" s="104"/>
      <c r="F3704" s="104"/>
      <c r="G3704" s="89">
        <v>43221</v>
      </c>
      <c r="H3704" s="80"/>
      <c r="I3704" s="80"/>
      <c r="J3704" s="129" t="s">
        <v>4891</v>
      </c>
    </row>
    <row r="3705" spans="1:10" hidden="1">
      <c r="A3705" s="183" t="s">
        <v>3926</v>
      </c>
      <c r="B3705" s="183" t="s">
        <v>4724</v>
      </c>
      <c r="C3705" s="183" t="s">
        <v>67</v>
      </c>
      <c r="D3705" s="183">
        <v>19</v>
      </c>
      <c r="E3705" s="104"/>
      <c r="F3705" s="104"/>
      <c r="G3705" s="89">
        <v>43221</v>
      </c>
      <c r="H3705" s="80"/>
      <c r="I3705" s="80"/>
      <c r="J3705" s="129" t="s">
        <v>4891</v>
      </c>
    </row>
    <row r="3706" spans="1:10" hidden="1">
      <c r="A3706" s="183" t="s">
        <v>3927</v>
      </c>
      <c r="B3706" s="183" t="s">
        <v>4724</v>
      </c>
      <c r="C3706" s="183" t="s">
        <v>67</v>
      </c>
      <c r="D3706" s="183">
        <v>19</v>
      </c>
      <c r="E3706" s="104"/>
      <c r="F3706" s="104"/>
      <c r="G3706" s="89">
        <v>43313</v>
      </c>
      <c r="H3706" s="80"/>
      <c r="I3706" s="80"/>
      <c r="J3706" s="129" t="s">
        <v>4891</v>
      </c>
    </row>
    <row r="3707" spans="1:10" hidden="1">
      <c r="A3707" s="183" t="s">
        <v>3928</v>
      </c>
      <c r="B3707" s="183" t="s">
        <v>4724</v>
      </c>
      <c r="C3707" s="183" t="s">
        <v>67</v>
      </c>
      <c r="D3707" s="183">
        <v>19</v>
      </c>
      <c r="E3707" s="104"/>
      <c r="F3707" s="104"/>
      <c r="G3707" s="89">
        <v>43252</v>
      </c>
      <c r="H3707" s="80"/>
      <c r="I3707" s="80"/>
      <c r="J3707" s="129" t="s">
        <v>4891</v>
      </c>
    </row>
    <row r="3708" spans="1:10" hidden="1">
      <c r="A3708" s="183" t="s">
        <v>3929</v>
      </c>
      <c r="B3708" s="183" t="s">
        <v>4725</v>
      </c>
      <c r="C3708" s="183" t="s">
        <v>68</v>
      </c>
      <c r="D3708" s="183">
        <v>19</v>
      </c>
      <c r="E3708" s="104"/>
      <c r="F3708" s="104"/>
      <c r="G3708" s="89">
        <v>43160</v>
      </c>
      <c r="H3708" s="80"/>
      <c r="I3708" s="80"/>
      <c r="J3708" s="129" t="s">
        <v>4898</v>
      </c>
    </row>
    <row r="3709" spans="1:10" hidden="1">
      <c r="A3709" s="183" t="s">
        <v>3930</v>
      </c>
      <c r="B3709" s="183" t="s">
        <v>4725</v>
      </c>
      <c r="C3709" s="183" t="s">
        <v>68</v>
      </c>
      <c r="D3709" s="183">
        <v>19</v>
      </c>
      <c r="E3709" s="104"/>
      <c r="F3709" s="104"/>
      <c r="G3709" s="89">
        <v>43252</v>
      </c>
      <c r="H3709" s="80"/>
      <c r="I3709" s="80"/>
      <c r="J3709" s="129" t="s">
        <v>4898</v>
      </c>
    </row>
    <row r="3710" spans="1:10" hidden="1">
      <c r="A3710" s="183" t="s">
        <v>3931</v>
      </c>
      <c r="B3710" s="183" t="s">
        <v>4725</v>
      </c>
      <c r="C3710" s="183" t="s">
        <v>68</v>
      </c>
      <c r="D3710" s="183">
        <v>19</v>
      </c>
      <c r="E3710" s="104"/>
      <c r="F3710" s="104"/>
      <c r="G3710" s="89">
        <v>43160</v>
      </c>
      <c r="H3710" s="80"/>
      <c r="I3710" s="80"/>
      <c r="J3710" s="129" t="s">
        <v>4898</v>
      </c>
    </row>
    <row r="3711" spans="1:10" hidden="1">
      <c r="A3711" s="183" t="s">
        <v>3932</v>
      </c>
      <c r="B3711" s="183" t="s">
        <v>4725</v>
      </c>
      <c r="C3711" s="183" t="s">
        <v>68</v>
      </c>
      <c r="D3711" s="183">
        <v>19</v>
      </c>
      <c r="E3711" s="104"/>
      <c r="F3711" s="104"/>
      <c r="G3711" s="89">
        <v>43101</v>
      </c>
      <c r="H3711" s="80"/>
      <c r="I3711" s="80"/>
      <c r="J3711" s="129" t="s">
        <v>4898</v>
      </c>
    </row>
    <row r="3712" spans="1:10" hidden="1">
      <c r="A3712" s="183" t="s">
        <v>338</v>
      </c>
      <c r="B3712" s="183" t="s">
        <v>441</v>
      </c>
      <c r="C3712" s="183" t="s">
        <v>68</v>
      </c>
      <c r="D3712" s="183">
        <v>19</v>
      </c>
      <c r="E3712" s="104"/>
      <c r="F3712" s="104" t="s">
        <v>4830</v>
      </c>
      <c r="G3712" s="89">
        <v>43040</v>
      </c>
      <c r="H3712" s="80">
        <v>43067</v>
      </c>
      <c r="I3712" s="80">
        <v>43074</v>
      </c>
      <c r="J3712" s="129" t="s">
        <v>4898</v>
      </c>
    </row>
    <row r="3713" spans="1:10" hidden="1">
      <c r="A3713" s="183" t="s">
        <v>3933</v>
      </c>
      <c r="B3713" s="183" t="s">
        <v>4726</v>
      </c>
      <c r="C3713" s="183" t="s">
        <v>68</v>
      </c>
      <c r="D3713" s="183">
        <v>19</v>
      </c>
      <c r="E3713" s="104"/>
      <c r="F3713" s="104"/>
      <c r="G3713" s="89">
        <v>43252</v>
      </c>
      <c r="H3713" s="80"/>
      <c r="I3713" s="80"/>
      <c r="J3713" s="129" t="s">
        <v>4898</v>
      </c>
    </row>
    <row r="3714" spans="1:10" hidden="1">
      <c r="A3714" s="183" t="s">
        <v>3934</v>
      </c>
      <c r="B3714" s="183" t="s">
        <v>4726</v>
      </c>
      <c r="C3714" s="183" t="s">
        <v>68</v>
      </c>
      <c r="D3714" s="183">
        <v>19</v>
      </c>
      <c r="E3714" s="104"/>
      <c r="F3714" s="104"/>
      <c r="G3714" s="89">
        <v>43221</v>
      </c>
      <c r="H3714" s="80"/>
      <c r="I3714" s="80"/>
      <c r="J3714" s="129" t="s">
        <v>4898</v>
      </c>
    </row>
    <row r="3715" spans="1:10" hidden="1">
      <c r="A3715" s="183" t="s">
        <v>3935</v>
      </c>
      <c r="B3715" s="183" t="s">
        <v>442</v>
      </c>
      <c r="C3715" s="183" t="s">
        <v>67</v>
      </c>
      <c r="D3715" s="183">
        <v>19</v>
      </c>
      <c r="E3715" s="104" t="s">
        <v>67</v>
      </c>
      <c r="F3715" s="104" t="s">
        <v>4830</v>
      </c>
      <c r="G3715" s="89">
        <v>43070</v>
      </c>
      <c r="H3715" s="80">
        <v>43096</v>
      </c>
      <c r="I3715" s="80"/>
      <c r="J3715" s="129" t="s">
        <v>4891</v>
      </c>
    </row>
    <row r="3716" spans="1:10" hidden="1">
      <c r="A3716" s="183" t="s">
        <v>339</v>
      </c>
      <c r="B3716" s="183" t="s">
        <v>442</v>
      </c>
      <c r="C3716" s="183" t="s">
        <v>67</v>
      </c>
      <c r="D3716" s="183">
        <v>19</v>
      </c>
      <c r="E3716" s="104"/>
      <c r="F3716" s="104" t="s">
        <v>4830</v>
      </c>
      <c r="G3716" s="89">
        <v>43040</v>
      </c>
      <c r="H3716" s="80">
        <v>43066</v>
      </c>
      <c r="I3716" s="80">
        <v>43074</v>
      </c>
      <c r="J3716" s="129" t="s">
        <v>4891</v>
      </c>
    </row>
    <row r="3717" spans="1:10" hidden="1">
      <c r="A3717" s="183" t="s">
        <v>3936</v>
      </c>
      <c r="B3717" s="183" t="s">
        <v>442</v>
      </c>
      <c r="C3717" s="183" t="s">
        <v>67</v>
      </c>
      <c r="D3717" s="183">
        <v>19</v>
      </c>
      <c r="E3717" s="104"/>
      <c r="F3717" s="104"/>
      <c r="G3717" s="89">
        <v>43191</v>
      </c>
      <c r="H3717" s="80"/>
      <c r="I3717" s="80"/>
      <c r="J3717" s="129" t="s">
        <v>4891</v>
      </c>
    </row>
    <row r="3718" spans="1:10" hidden="1">
      <c r="A3718" s="183" t="s">
        <v>3937</v>
      </c>
      <c r="B3718" s="183" t="s">
        <v>442</v>
      </c>
      <c r="C3718" s="183" t="s">
        <v>67</v>
      </c>
      <c r="D3718" s="183">
        <v>19</v>
      </c>
      <c r="E3718" s="104"/>
      <c r="F3718" s="104"/>
      <c r="G3718" s="89">
        <v>43374</v>
      </c>
      <c r="H3718" s="80"/>
      <c r="I3718" s="80"/>
      <c r="J3718" s="129" t="s">
        <v>4891</v>
      </c>
    </row>
    <row r="3719" spans="1:10" hidden="1">
      <c r="A3719" s="183" t="s">
        <v>3938</v>
      </c>
      <c r="B3719" s="183" t="s">
        <v>442</v>
      </c>
      <c r="C3719" s="183" t="s">
        <v>67</v>
      </c>
      <c r="D3719" s="183">
        <v>19</v>
      </c>
      <c r="E3719" s="104"/>
      <c r="F3719" s="104"/>
      <c r="G3719" s="89">
        <v>43313</v>
      </c>
      <c r="H3719" s="80"/>
      <c r="I3719" s="80"/>
      <c r="J3719" s="129" t="s">
        <v>4891</v>
      </c>
    </row>
    <row r="3720" spans="1:10" hidden="1">
      <c r="A3720" s="183" t="s">
        <v>3939</v>
      </c>
      <c r="B3720" s="183" t="s">
        <v>442</v>
      </c>
      <c r="C3720" s="183" t="s">
        <v>67</v>
      </c>
      <c r="D3720" s="183">
        <v>19</v>
      </c>
      <c r="E3720" s="104"/>
      <c r="F3720" s="104"/>
      <c r="G3720" s="89">
        <v>43344</v>
      </c>
      <c r="H3720" s="80"/>
      <c r="I3720" s="80"/>
      <c r="J3720" s="129" t="s">
        <v>4891</v>
      </c>
    </row>
    <row r="3721" spans="1:10" hidden="1">
      <c r="A3721" s="183" t="s">
        <v>3940</v>
      </c>
      <c r="B3721" s="183" t="s">
        <v>442</v>
      </c>
      <c r="C3721" s="183" t="s">
        <v>67</v>
      </c>
      <c r="D3721" s="183">
        <v>19</v>
      </c>
      <c r="E3721" s="104"/>
      <c r="F3721" s="104"/>
      <c r="G3721" s="89">
        <v>43344</v>
      </c>
      <c r="H3721" s="80"/>
      <c r="I3721" s="80"/>
      <c r="J3721" s="129" t="s">
        <v>4891</v>
      </c>
    </row>
    <row r="3722" spans="1:10" hidden="1">
      <c r="A3722" s="183" t="s">
        <v>3941</v>
      </c>
      <c r="B3722" s="183" t="s">
        <v>4727</v>
      </c>
      <c r="C3722" s="183" t="s">
        <v>67</v>
      </c>
      <c r="D3722" s="183">
        <v>19</v>
      </c>
      <c r="E3722" s="104"/>
      <c r="F3722" s="104"/>
      <c r="G3722" s="89">
        <v>43252</v>
      </c>
      <c r="H3722" s="80"/>
      <c r="I3722" s="80"/>
      <c r="J3722" s="129" t="s">
        <v>4891</v>
      </c>
    </row>
    <row r="3723" spans="1:10" hidden="1">
      <c r="A3723" s="183" t="s">
        <v>3942</v>
      </c>
      <c r="B3723" s="183" t="s">
        <v>4728</v>
      </c>
      <c r="C3723" s="183" t="s">
        <v>68</v>
      </c>
      <c r="D3723" s="183">
        <v>19</v>
      </c>
      <c r="E3723" s="104"/>
      <c r="F3723" s="104"/>
      <c r="G3723" s="89">
        <v>43313</v>
      </c>
      <c r="H3723" s="80"/>
      <c r="I3723" s="80"/>
      <c r="J3723" s="129" t="s">
        <v>4898</v>
      </c>
    </row>
    <row r="3724" spans="1:10" hidden="1">
      <c r="A3724" s="183" t="s">
        <v>3943</v>
      </c>
      <c r="B3724" s="183" t="s">
        <v>4728</v>
      </c>
      <c r="C3724" s="183" t="s">
        <v>68</v>
      </c>
      <c r="D3724" s="183">
        <v>19</v>
      </c>
      <c r="E3724" s="104"/>
      <c r="F3724" s="104"/>
      <c r="G3724" s="89">
        <v>43221</v>
      </c>
      <c r="H3724" s="80"/>
      <c r="I3724" s="80"/>
      <c r="J3724" s="129" t="s">
        <v>4898</v>
      </c>
    </row>
    <row r="3725" spans="1:10" hidden="1">
      <c r="A3725" s="183" t="s">
        <v>3944</v>
      </c>
      <c r="B3725" s="183" t="s">
        <v>4729</v>
      </c>
      <c r="C3725" s="183" t="s">
        <v>67</v>
      </c>
      <c r="D3725" s="183">
        <v>19</v>
      </c>
      <c r="E3725" s="104"/>
      <c r="F3725" s="104"/>
      <c r="G3725" s="89">
        <v>43101</v>
      </c>
      <c r="H3725" s="80"/>
      <c r="I3725" s="80"/>
      <c r="J3725" s="129" t="s">
        <v>4891</v>
      </c>
    </row>
    <row r="3726" spans="1:10" hidden="1">
      <c r="A3726" s="183" t="s">
        <v>3945</v>
      </c>
      <c r="B3726" s="183" t="s">
        <v>4729</v>
      </c>
      <c r="C3726" s="183" t="s">
        <v>67</v>
      </c>
      <c r="D3726" s="183">
        <v>19</v>
      </c>
      <c r="E3726" s="104"/>
      <c r="F3726" s="104"/>
      <c r="G3726" s="89">
        <v>43191</v>
      </c>
      <c r="H3726" s="80"/>
      <c r="I3726" s="80"/>
      <c r="J3726" s="129" t="s">
        <v>4891</v>
      </c>
    </row>
    <row r="3727" spans="1:10" hidden="1">
      <c r="A3727" s="183" t="s">
        <v>3946</v>
      </c>
      <c r="B3727" s="183" t="s">
        <v>4729</v>
      </c>
      <c r="C3727" s="183" t="s">
        <v>67</v>
      </c>
      <c r="D3727" s="183">
        <v>19</v>
      </c>
      <c r="E3727" s="104"/>
      <c r="F3727" s="104"/>
      <c r="G3727" s="89">
        <v>43344</v>
      </c>
      <c r="H3727" s="80"/>
      <c r="I3727" s="80"/>
      <c r="J3727" s="129" t="s">
        <v>4891</v>
      </c>
    </row>
    <row r="3728" spans="1:10" hidden="1">
      <c r="A3728" s="183" t="s">
        <v>3947</v>
      </c>
      <c r="B3728" s="183" t="s">
        <v>4729</v>
      </c>
      <c r="C3728" s="183" t="s">
        <v>67</v>
      </c>
      <c r="D3728" s="183">
        <v>19</v>
      </c>
      <c r="E3728" s="104"/>
      <c r="F3728" s="104"/>
      <c r="G3728" s="89">
        <v>43344</v>
      </c>
      <c r="H3728" s="80"/>
      <c r="I3728" s="80"/>
      <c r="J3728" s="129" t="s">
        <v>4891</v>
      </c>
    </row>
    <row r="3729" spans="1:10" hidden="1">
      <c r="A3729" s="183" t="s">
        <v>3948</v>
      </c>
      <c r="B3729" s="183" t="s">
        <v>4730</v>
      </c>
      <c r="C3729" s="183" t="s">
        <v>68</v>
      </c>
      <c r="D3729" s="183">
        <v>19</v>
      </c>
      <c r="E3729" s="129" t="s">
        <v>68</v>
      </c>
      <c r="F3729" s="183" t="s">
        <v>4830</v>
      </c>
      <c r="G3729" s="89">
        <v>43070</v>
      </c>
      <c r="H3729" s="80">
        <v>43096</v>
      </c>
      <c r="I3729" s="80"/>
      <c r="J3729" s="129" t="s">
        <v>4898</v>
      </c>
    </row>
    <row r="3730" spans="1:10" hidden="1">
      <c r="A3730" s="183" t="s">
        <v>3949</v>
      </c>
      <c r="B3730" s="183" t="s">
        <v>4730</v>
      </c>
      <c r="C3730" s="183" t="s">
        <v>68</v>
      </c>
      <c r="D3730" s="183">
        <v>19</v>
      </c>
      <c r="E3730" s="104"/>
      <c r="F3730" s="104"/>
      <c r="G3730" s="89">
        <v>43252</v>
      </c>
      <c r="H3730" s="80"/>
      <c r="I3730" s="80"/>
      <c r="J3730" s="129" t="s">
        <v>4898</v>
      </c>
    </row>
    <row r="3731" spans="1:10" hidden="1">
      <c r="A3731" s="183" t="s">
        <v>3950</v>
      </c>
      <c r="B3731" s="183" t="s">
        <v>4730</v>
      </c>
      <c r="C3731" s="183" t="s">
        <v>68</v>
      </c>
      <c r="D3731" s="183">
        <v>19</v>
      </c>
      <c r="E3731" s="104" t="s">
        <v>68</v>
      </c>
      <c r="F3731" s="104" t="s">
        <v>4830</v>
      </c>
      <c r="G3731" s="89">
        <v>43070</v>
      </c>
      <c r="H3731" s="80">
        <v>43096</v>
      </c>
      <c r="I3731" s="80"/>
      <c r="J3731" s="129" t="s">
        <v>4898</v>
      </c>
    </row>
    <row r="3732" spans="1:10" hidden="1">
      <c r="A3732" s="183" t="s">
        <v>3951</v>
      </c>
      <c r="B3732" s="183" t="s">
        <v>4730</v>
      </c>
      <c r="C3732" s="183" t="s">
        <v>68</v>
      </c>
      <c r="D3732" s="183">
        <v>19</v>
      </c>
      <c r="E3732" s="104"/>
      <c r="F3732" s="104"/>
      <c r="G3732" s="89">
        <v>43221</v>
      </c>
      <c r="H3732" s="80"/>
      <c r="I3732" s="80"/>
      <c r="J3732" s="129" t="s">
        <v>4898</v>
      </c>
    </row>
    <row r="3733" spans="1:10" hidden="1">
      <c r="A3733" s="183" t="s">
        <v>3952</v>
      </c>
      <c r="B3733" s="183" t="s">
        <v>4730</v>
      </c>
      <c r="C3733" s="183" t="s">
        <v>68</v>
      </c>
      <c r="D3733" s="183">
        <v>19</v>
      </c>
      <c r="E3733" s="104"/>
      <c r="F3733" s="104"/>
      <c r="G3733" s="89">
        <v>43282</v>
      </c>
      <c r="H3733" s="80"/>
      <c r="I3733" s="80"/>
      <c r="J3733" s="129" t="s">
        <v>4898</v>
      </c>
    </row>
    <row r="3734" spans="1:10" hidden="1">
      <c r="A3734" s="183" t="s">
        <v>3953</v>
      </c>
      <c r="B3734" s="183" t="s">
        <v>4730</v>
      </c>
      <c r="C3734" s="183" t="s">
        <v>68</v>
      </c>
      <c r="D3734" s="183">
        <v>19</v>
      </c>
      <c r="E3734" s="104"/>
      <c r="F3734" s="104"/>
      <c r="G3734" s="89">
        <v>43313</v>
      </c>
      <c r="H3734" s="80"/>
      <c r="I3734" s="80"/>
      <c r="J3734" s="129" t="s">
        <v>4898</v>
      </c>
    </row>
    <row r="3735" spans="1:10" hidden="1">
      <c r="A3735" s="183" t="s">
        <v>3954</v>
      </c>
      <c r="B3735" s="183" t="s">
        <v>4730</v>
      </c>
      <c r="C3735" s="183" t="s">
        <v>68</v>
      </c>
      <c r="D3735" s="183">
        <v>19</v>
      </c>
      <c r="E3735" s="104"/>
      <c r="F3735" s="104"/>
      <c r="G3735" s="89">
        <v>43313</v>
      </c>
      <c r="H3735" s="80"/>
      <c r="I3735" s="80"/>
      <c r="J3735" s="129" t="s">
        <v>4898</v>
      </c>
    </row>
    <row r="3736" spans="1:10" hidden="1">
      <c r="A3736" s="183" t="s">
        <v>3955</v>
      </c>
      <c r="B3736" s="183" t="s">
        <v>4730</v>
      </c>
      <c r="C3736" s="183" t="s">
        <v>68</v>
      </c>
      <c r="D3736" s="183">
        <v>19</v>
      </c>
      <c r="E3736" s="104"/>
      <c r="F3736" s="104"/>
      <c r="G3736" s="89">
        <v>43221</v>
      </c>
      <c r="H3736" s="80"/>
      <c r="I3736" s="80"/>
      <c r="J3736" s="129" t="s">
        <v>4898</v>
      </c>
    </row>
    <row r="3737" spans="1:10" hidden="1">
      <c r="A3737" s="183" t="s">
        <v>3956</v>
      </c>
      <c r="B3737" s="183" t="s">
        <v>4730</v>
      </c>
      <c r="C3737" s="183" t="s">
        <v>68</v>
      </c>
      <c r="D3737" s="183">
        <v>19</v>
      </c>
      <c r="E3737" s="104" t="s">
        <v>68</v>
      </c>
      <c r="F3737" s="104" t="s">
        <v>4830</v>
      </c>
      <c r="G3737" s="89">
        <v>43070</v>
      </c>
      <c r="H3737" s="80">
        <v>43096</v>
      </c>
      <c r="I3737" s="80"/>
      <c r="J3737" s="129" t="s">
        <v>4898</v>
      </c>
    </row>
    <row r="3738" spans="1:10" hidden="1">
      <c r="A3738" s="183" t="s">
        <v>3957</v>
      </c>
      <c r="B3738" s="183" t="s">
        <v>4730</v>
      </c>
      <c r="C3738" s="183" t="s">
        <v>68</v>
      </c>
      <c r="D3738" s="183">
        <v>19</v>
      </c>
      <c r="E3738" s="104" t="s">
        <v>68</v>
      </c>
      <c r="F3738" s="104" t="s">
        <v>4830</v>
      </c>
      <c r="G3738" s="89">
        <v>43070</v>
      </c>
      <c r="H3738" s="80">
        <v>43096</v>
      </c>
      <c r="I3738" s="80"/>
      <c r="J3738" s="129" t="s">
        <v>4898</v>
      </c>
    </row>
    <row r="3739" spans="1:10" hidden="1">
      <c r="A3739" s="183" t="s">
        <v>3958</v>
      </c>
      <c r="B3739" s="183" t="s">
        <v>4730</v>
      </c>
      <c r="C3739" s="183" t="s">
        <v>68</v>
      </c>
      <c r="D3739" s="183">
        <v>19</v>
      </c>
      <c r="E3739" s="104"/>
      <c r="F3739" s="104"/>
      <c r="G3739" s="89">
        <v>43132</v>
      </c>
      <c r="H3739" s="80"/>
      <c r="I3739" s="80"/>
      <c r="J3739" s="129" t="s">
        <v>4898</v>
      </c>
    </row>
    <row r="3740" spans="1:10" hidden="1">
      <c r="A3740" s="183" t="s">
        <v>3959</v>
      </c>
      <c r="B3740" s="183" t="s">
        <v>4730</v>
      </c>
      <c r="C3740" s="183" t="s">
        <v>68</v>
      </c>
      <c r="D3740" s="183">
        <v>19</v>
      </c>
      <c r="E3740" s="104"/>
      <c r="F3740" s="104"/>
      <c r="G3740" s="89">
        <v>43282</v>
      </c>
      <c r="H3740" s="80"/>
      <c r="I3740" s="80"/>
      <c r="J3740" s="129" t="s">
        <v>4898</v>
      </c>
    </row>
    <row r="3741" spans="1:10" hidden="1">
      <c r="A3741" s="183" t="s">
        <v>3960</v>
      </c>
      <c r="B3741" s="183" t="s">
        <v>4730</v>
      </c>
      <c r="C3741" s="183" t="s">
        <v>68</v>
      </c>
      <c r="D3741" s="183">
        <v>19</v>
      </c>
      <c r="E3741" s="104"/>
      <c r="F3741" s="104"/>
      <c r="G3741" s="89">
        <v>43191</v>
      </c>
      <c r="H3741" s="80"/>
      <c r="I3741" s="80"/>
      <c r="J3741" s="129" t="s">
        <v>4898</v>
      </c>
    </row>
    <row r="3742" spans="1:10" hidden="1">
      <c r="A3742" s="183" t="s">
        <v>3961</v>
      </c>
      <c r="B3742" s="183" t="s">
        <v>4730</v>
      </c>
      <c r="C3742" s="183" t="s">
        <v>68</v>
      </c>
      <c r="D3742" s="183">
        <v>19</v>
      </c>
      <c r="E3742" s="104"/>
      <c r="F3742" s="104"/>
      <c r="G3742" s="89">
        <v>43252</v>
      </c>
      <c r="H3742" s="80"/>
      <c r="I3742" s="80"/>
      <c r="J3742" s="129" t="s">
        <v>4898</v>
      </c>
    </row>
    <row r="3743" spans="1:10" hidden="1">
      <c r="A3743" s="183" t="s">
        <v>3962</v>
      </c>
      <c r="B3743" s="183" t="s">
        <v>4730</v>
      </c>
      <c r="C3743" s="183" t="s">
        <v>68</v>
      </c>
      <c r="D3743" s="183">
        <v>19</v>
      </c>
      <c r="E3743" s="129"/>
      <c r="F3743" s="183"/>
      <c r="G3743" s="89">
        <v>43252</v>
      </c>
      <c r="H3743" s="80"/>
      <c r="I3743" s="80"/>
      <c r="J3743" s="129" t="s">
        <v>4898</v>
      </c>
    </row>
    <row r="3744" spans="1:10" hidden="1">
      <c r="A3744" s="183" t="s">
        <v>3963</v>
      </c>
      <c r="B3744" s="183" t="s">
        <v>4730</v>
      </c>
      <c r="C3744" s="183" t="s">
        <v>68</v>
      </c>
      <c r="D3744" s="183">
        <v>19</v>
      </c>
      <c r="E3744" s="104"/>
      <c r="F3744" s="104"/>
      <c r="G3744" s="89">
        <v>43221</v>
      </c>
      <c r="H3744" s="80"/>
      <c r="I3744" s="80"/>
      <c r="J3744" s="129" t="s">
        <v>4898</v>
      </c>
    </row>
    <row r="3745" spans="1:10" hidden="1">
      <c r="A3745" s="183" t="s">
        <v>3964</v>
      </c>
      <c r="B3745" s="183" t="s">
        <v>4730</v>
      </c>
      <c r="C3745" s="183" t="s">
        <v>68</v>
      </c>
      <c r="D3745" s="183">
        <v>19</v>
      </c>
      <c r="E3745" s="129"/>
      <c r="F3745" s="183"/>
      <c r="G3745" s="89">
        <v>43252</v>
      </c>
      <c r="H3745" s="80"/>
      <c r="I3745" s="80"/>
      <c r="J3745" s="129" t="s">
        <v>4898</v>
      </c>
    </row>
    <row r="3746" spans="1:10" hidden="1">
      <c r="A3746" s="183" t="s">
        <v>3965</v>
      </c>
      <c r="B3746" s="183" t="s">
        <v>4730</v>
      </c>
      <c r="C3746" s="183" t="s">
        <v>68</v>
      </c>
      <c r="D3746" s="183">
        <v>19</v>
      </c>
      <c r="E3746" s="104"/>
      <c r="F3746" s="104"/>
      <c r="G3746" s="89">
        <v>43191</v>
      </c>
      <c r="H3746" s="80"/>
      <c r="I3746" s="80"/>
      <c r="J3746" s="129" t="s">
        <v>4898</v>
      </c>
    </row>
    <row r="3747" spans="1:10" hidden="1">
      <c r="A3747" s="183" t="s">
        <v>3966</v>
      </c>
      <c r="B3747" s="183" t="s">
        <v>4730</v>
      </c>
      <c r="C3747" s="183" t="s">
        <v>68</v>
      </c>
      <c r="D3747" s="183">
        <v>19</v>
      </c>
      <c r="E3747" s="104"/>
      <c r="F3747" s="104"/>
      <c r="G3747" s="89">
        <v>43313</v>
      </c>
      <c r="H3747" s="80"/>
      <c r="I3747" s="80"/>
      <c r="J3747" s="129" t="s">
        <v>4898</v>
      </c>
    </row>
    <row r="3748" spans="1:10" hidden="1">
      <c r="A3748" s="183" t="s">
        <v>3967</v>
      </c>
      <c r="B3748" s="183" t="s">
        <v>4730</v>
      </c>
      <c r="C3748" s="183" t="s">
        <v>68</v>
      </c>
      <c r="D3748" s="183">
        <v>19</v>
      </c>
      <c r="E3748" s="104"/>
      <c r="F3748" s="104"/>
      <c r="G3748" s="89">
        <v>43252</v>
      </c>
      <c r="H3748" s="80"/>
      <c r="I3748" s="80"/>
      <c r="J3748" s="129" t="s">
        <v>4898</v>
      </c>
    </row>
    <row r="3749" spans="1:10" hidden="1">
      <c r="A3749" s="183" t="s">
        <v>3968</v>
      </c>
      <c r="B3749" s="183" t="s">
        <v>4730</v>
      </c>
      <c r="C3749" s="183" t="s">
        <v>68</v>
      </c>
      <c r="D3749" s="183">
        <v>19</v>
      </c>
      <c r="E3749" s="104"/>
      <c r="F3749" s="104"/>
      <c r="G3749" s="89">
        <v>43160</v>
      </c>
      <c r="H3749" s="80"/>
      <c r="I3749" s="80"/>
      <c r="J3749" s="129" t="s">
        <v>4898</v>
      </c>
    </row>
    <row r="3750" spans="1:10" hidden="1">
      <c r="A3750" s="183" t="s">
        <v>3969</v>
      </c>
      <c r="B3750" s="183" t="s">
        <v>4730</v>
      </c>
      <c r="C3750" s="183" t="s">
        <v>68</v>
      </c>
      <c r="D3750" s="183">
        <v>19</v>
      </c>
      <c r="E3750" s="104"/>
      <c r="F3750" s="104"/>
      <c r="G3750" s="89">
        <v>43191</v>
      </c>
      <c r="H3750" s="80"/>
      <c r="I3750" s="80"/>
      <c r="J3750" s="129" t="s">
        <v>4898</v>
      </c>
    </row>
    <row r="3751" spans="1:10" hidden="1">
      <c r="A3751" s="183" t="s">
        <v>3970</v>
      </c>
      <c r="B3751" s="183" t="s">
        <v>4730</v>
      </c>
      <c r="C3751" s="183" t="s">
        <v>68</v>
      </c>
      <c r="D3751" s="183">
        <v>19</v>
      </c>
      <c r="E3751" s="129"/>
      <c r="F3751" s="183"/>
      <c r="G3751" s="89">
        <v>43313</v>
      </c>
      <c r="H3751" s="80"/>
      <c r="I3751" s="80"/>
      <c r="J3751" s="129" t="s">
        <v>4898</v>
      </c>
    </row>
    <row r="3752" spans="1:10" hidden="1">
      <c r="A3752" s="183" t="s">
        <v>3971</v>
      </c>
      <c r="B3752" s="183" t="s">
        <v>4730</v>
      </c>
      <c r="C3752" s="183" t="s">
        <v>68</v>
      </c>
      <c r="D3752" s="183">
        <v>19</v>
      </c>
      <c r="E3752" s="129"/>
      <c r="F3752" s="183"/>
      <c r="G3752" s="89">
        <v>43160</v>
      </c>
      <c r="H3752" s="80"/>
      <c r="I3752" s="80"/>
      <c r="J3752" s="129" t="s">
        <v>4898</v>
      </c>
    </row>
    <row r="3753" spans="1:10" hidden="1">
      <c r="A3753" s="183" t="s">
        <v>3972</v>
      </c>
      <c r="B3753" s="183" t="s">
        <v>4730</v>
      </c>
      <c r="C3753" s="183" t="s">
        <v>68</v>
      </c>
      <c r="D3753" s="183">
        <v>19</v>
      </c>
      <c r="E3753" s="104"/>
      <c r="F3753" s="104"/>
      <c r="G3753" s="89">
        <v>43160</v>
      </c>
      <c r="H3753" s="80"/>
      <c r="I3753" s="80"/>
      <c r="J3753" s="129" t="s">
        <v>4898</v>
      </c>
    </row>
    <row r="3754" spans="1:10" hidden="1">
      <c r="A3754" s="183" t="s">
        <v>3973</v>
      </c>
      <c r="B3754" s="183" t="s">
        <v>4730</v>
      </c>
      <c r="C3754" s="183" t="s">
        <v>68</v>
      </c>
      <c r="D3754" s="183">
        <v>19</v>
      </c>
      <c r="E3754" s="104"/>
      <c r="F3754" s="104"/>
      <c r="G3754" s="89">
        <v>43191</v>
      </c>
      <c r="H3754" s="80"/>
      <c r="I3754" s="80"/>
      <c r="J3754" s="129" t="s">
        <v>4898</v>
      </c>
    </row>
    <row r="3755" spans="1:10" hidden="1">
      <c r="A3755" s="183" t="s">
        <v>3974</v>
      </c>
      <c r="B3755" s="183" t="s">
        <v>4731</v>
      </c>
      <c r="C3755" s="183" t="s">
        <v>67</v>
      </c>
      <c r="D3755" s="183">
        <v>19</v>
      </c>
      <c r="E3755" s="104"/>
      <c r="F3755" s="104"/>
      <c r="G3755" s="89">
        <v>43252</v>
      </c>
      <c r="H3755" s="80"/>
      <c r="I3755" s="80"/>
      <c r="J3755" s="129" t="s">
        <v>4891</v>
      </c>
    </row>
    <row r="3756" spans="1:10" hidden="1">
      <c r="A3756" s="183" t="s">
        <v>3975</v>
      </c>
      <c r="B3756" s="183" t="s">
        <v>443</v>
      </c>
      <c r="C3756" s="183" t="s">
        <v>67</v>
      </c>
      <c r="D3756" s="183">
        <v>19</v>
      </c>
      <c r="E3756" s="104"/>
      <c r="F3756" s="104"/>
      <c r="G3756" s="89">
        <v>43282</v>
      </c>
      <c r="H3756" s="80"/>
      <c r="I3756" s="80"/>
      <c r="J3756" s="129" t="s">
        <v>4891</v>
      </c>
    </row>
    <row r="3757" spans="1:10" hidden="1">
      <c r="A3757" s="183" t="s">
        <v>3976</v>
      </c>
      <c r="B3757" s="183" t="s">
        <v>443</v>
      </c>
      <c r="C3757" s="183" t="s">
        <v>67</v>
      </c>
      <c r="D3757" s="183">
        <v>19</v>
      </c>
      <c r="E3757" s="104" t="s">
        <v>67</v>
      </c>
      <c r="F3757" s="104" t="s">
        <v>4830</v>
      </c>
      <c r="G3757" s="89">
        <v>43070</v>
      </c>
      <c r="H3757" s="80">
        <v>43096</v>
      </c>
      <c r="I3757" s="80"/>
      <c r="J3757" s="129" t="s">
        <v>4891</v>
      </c>
    </row>
    <row r="3758" spans="1:10" hidden="1">
      <c r="A3758" s="183" t="s">
        <v>3977</v>
      </c>
      <c r="B3758" s="183" t="s">
        <v>443</v>
      </c>
      <c r="C3758" s="183" t="s">
        <v>67</v>
      </c>
      <c r="D3758" s="183">
        <v>19</v>
      </c>
      <c r="E3758" s="104"/>
      <c r="F3758" s="104"/>
      <c r="G3758" s="89">
        <v>43160</v>
      </c>
      <c r="H3758" s="80"/>
      <c r="I3758" s="80"/>
      <c r="J3758" s="129" t="s">
        <v>4891</v>
      </c>
    </row>
    <row r="3759" spans="1:10" hidden="1">
      <c r="A3759" s="183" t="s">
        <v>3978</v>
      </c>
      <c r="B3759" s="183" t="s">
        <v>443</v>
      </c>
      <c r="C3759" s="183" t="s">
        <v>67</v>
      </c>
      <c r="D3759" s="183">
        <v>19</v>
      </c>
      <c r="E3759" s="104"/>
      <c r="F3759" s="104"/>
      <c r="G3759" s="89">
        <v>43160</v>
      </c>
      <c r="H3759" s="80"/>
      <c r="I3759" s="80"/>
      <c r="J3759" s="129" t="s">
        <v>4891</v>
      </c>
    </row>
    <row r="3760" spans="1:10" hidden="1">
      <c r="A3760" s="183" t="s">
        <v>3979</v>
      </c>
      <c r="B3760" s="183" t="s">
        <v>443</v>
      </c>
      <c r="C3760" s="183" t="s">
        <v>67</v>
      </c>
      <c r="D3760" s="183">
        <v>19</v>
      </c>
      <c r="E3760" s="104"/>
      <c r="F3760" s="104"/>
      <c r="G3760" s="89">
        <v>43282</v>
      </c>
      <c r="H3760" s="80"/>
      <c r="I3760" s="80"/>
      <c r="J3760" s="129" t="s">
        <v>4891</v>
      </c>
    </row>
    <row r="3761" spans="1:10" hidden="1">
      <c r="A3761" s="183" t="s">
        <v>340</v>
      </c>
      <c r="B3761" s="183" t="s">
        <v>443</v>
      </c>
      <c r="C3761" s="183" t="s">
        <v>67</v>
      </c>
      <c r="D3761" s="183">
        <v>19</v>
      </c>
      <c r="E3761" s="104"/>
      <c r="F3761" s="104" t="s">
        <v>4830</v>
      </c>
      <c r="G3761" s="89">
        <v>43040</v>
      </c>
      <c r="H3761" s="80">
        <v>43060</v>
      </c>
      <c r="I3761" s="80">
        <v>43074</v>
      </c>
      <c r="J3761" s="129" t="s">
        <v>4891</v>
      </c>
    </row>
    <row r="3762" spans="1:10" hidden="1">
      <c r="A3762" s="183" t="s">
        <v>3980</v>
      </c>
      <c r="B3762" s="183" t="s">
        <v>444</v>
      </c>
      <c r="C3762" s="183" t="s">
        <v>67</v>
      </c>
      <c r="D3762" s="183">
        <v>19</v>
      </c>
      <c r="E3762" s="104"/>
      <c r="F3762" s="104"/>
      <c r="G3762" s="89">
        <v>43132</v>
      </c>
      <c r="H3762" s="80"/>
      <c r="I3762" s="80"/>
      <c r="J3762" s="129" t="s">
        <v>4891</v>
      </c>
    </row>
    <row r="3763" spans="1:10" hidden="1">
      <c r="A3763" s="183" t="s">
        <v>3981</v>
      </c>
      <c r="B3763" s="183" t="s">
        <v>444</v>
      </c>
      <c r="C3763" s="183" t="s">
        <v>67</v>
      </c>
      <c r="D3763" s="183">
        <v>19</v>
      </c>
      <c r="E3763" s="104" t="s">
        <v>67</v>
      </c>
      <c r="F3763" s="104" t="s">
        <v>4830</v>
      </c>
      <c r="G3763" s="89">
        <v>43070</v>
      </c>
      <c r="H3763" s="80">
        <v>43096</v>
      </c>
      <c r="I3763" s="80"/>
      <c r="J3763" s="129" t="s">
        <v>4891</v>
      </c>
    </row>
    <row r="3764" spans="1:10" hidden="1">
      <c r="A3764" s="183" t="s">
        <v>3982</v>
      </c>
      <c r="B3764" s="183" t="s">
        <v>444</v>
      </c>
      <c r="C3764" s="183" t="s">
        <v>67</v>
      </c>
      <c r="D3764" s="183">
        <v>19</v>
      </c>
      <c r="E3764" s="104"/>
      <c r="F3764" s="104"/>
      <c r="G3764" s="89">
        <v>43252</v>
      </c>
      <c r="H3764" s="80"/>
      <c r="I3764" s="80"/>
      <c r="J3764" s="129" t="s">
        <v>4891</v>
      </c>
    </row>
    <row r="3765" spans="1:10" hidden="1">
      <c r="A3765" s="183" t="s">
        <v>3983</v>
      </c>
      <c r="B3765" s="183" t="s">
        <v>444</v>
      </c>
      <c r="C3765" s="183" t="s">
        <v>67</v>
      </c>
      <c r="D3765" s="183">
        <v>19</v>
      </c>
      <c r="E3765" s="104" t="s">
        <v>67</v>
      </c>
      <c r="F3765" s="104" t="s">
        <v>4830</v>
      </c>
      <c r="G3765" s="89">
        <v>43070</v>
      </c>
      <c r="H3765" s="80">
        <v>43096</v>
      </c>
      <c r="I3765" s="80"/>
      <c r="J3765" s="129" t="s">
        <v>4891</v>
      </c>
    </row>
    <row r="3766" spans="1:10" hidden="1">
      <c r="A3766" s="183" t="s">
        <v>3984</v>
      </c>
      <c r="B3766" s="183" t="s">
        <v>444</v>
      </c>
      <c r="C3766" s="183" t="s">
        <v>67</v>
      </c>
      <c r="D3766" s="183">
        <v>19</v>
      </c>
      <c r="E3766" s="104"/>
      <c r="F3766" s="104"/>
      <c r="G3766" s="89">
        <v>43252</v>
      </c>
      <c r="H3766" s="80"/>
      <c r="I3766" s="80"/>
      <c r="J3766" s="129" t="s">
        <v>4891</v>
      </c>
    </row>
    <row r="3767" spans="1:10" hidden="1">
      <c r="A3767" s="183" t="s">
        <v>341</v>
      </c>
      <c r="B3767" s="183" t="s">
        <v>444</v>
      </c>
      <c r="C3767" s="183" t="s">
        <v>67</v>
      </c>
      <c r="D3767" s="183">
        <v>19</v>
      </c>
      <c r="E3767" s="104"/>
      <c r="F3767" s="104" t="s">
        <v>4830</v>
      </c>
      <c r="G3767" s="89">
        <v>43040</v>
      </c>
      <c r="H3767" s="80">
        <v>43060</v>
      </c>
      <c r="I3767" s="80">
        <v>43074</v>
      </c>
      <c r="J3767" s="129" t="s">
        <v>4891</v>
      </c>
    </row>
    <row r="3768" spans="1:10" hidden="1">
      <c r="A3768" s="183" t="s">
        <v>3985</v>
      </c>
      <c r="B3768" s="183" t="s">
        <v>444</v>
      </c>
      <c r="C3768" s="183" t="s">
        <v>67</v>
      </c>
      <c r="D3768" s="183">
        <v>19</v>
      </c>
      <c r="E3768" s="104"/>
      <c r="F3768" s="104"/>
      <c r="G3768" s="89">
        <v>43101</v>
      </c>
      <c r="H3768" s="80"/>
      <c r="I3768" s="80"/>
      <c r="J3768" s="129" t="s">
        <v>4891</v>
      </c>
    </row>
    <row r="3769" spans="1:10" hidden="1">
      <c r="A3769" s="183" t="s">
        <v>3986</v>
      </c>
      <c r="B3769" s="183" t="s">
        <v>4732</v>
      </c>
      <c r="C3769" s="183" t="s">
        <v>68</v>
      </c>
      <c r="D3769" s="183">
        <v>19</v>
      </c>
      <c r="E3769" s="104"/>
      <c r="F3769" s="104"/>
      <c r="G3769" s="89">
        <v>43252</v>
      </c>
      <c r="H3769" s="80"/>
      <c r="I3769" s="80"/>
      <c r="J3769" s="129" t="s">
        <v>4898</v>
      </c>
    </row>
    <row r="3770" spans="1:10" hidden="1">
      <c r="A3770" s="183" t="s">
        <v>3987</v>
      </c>
      <c r="B3770" s="183" t="s">
        <v>4732</v>
      </c>
      <c r="C3770" s="183" t="s">
        <v>68</v>
      </c>
      <c r="D3770" s="183">
        <v>19</v>
      </c>
      <c r="E3770" s="104"/>
      <c r="F3770" s="104"/>
      <c r="G3770" s="89">
        <v>43132</v>
      </c>
      <c r="H3770" s="80"/>
      <c r="I3770" s="80"/>
      <c r="J3770" s="129" t="s">
        <v>4898</v>
      </c>
    </row>
    <row r="3771" spans="1:10" hidden="1">
      <c r="A3771" s="183" t="s">
        <v>3988</v>
      </c>
      <c r="B3771" s="183" t="s">
        <v>4733</v>
      </c>
      <c r="C3771" s="183" t="s">
        <v>68</v>
      </c>
      <c r="D3771" s="183">
        <v>19</v>
      </c>
      <c r="E3771" s="129"/>
      <c r="F3771" s="183"/>
      <c r="G3771" s="89">
        <v>43282</v>
      </c>
      <c r="H3771" s="80"/>
      <c r="I3771" s="80"/>
      <c r="J3771" s="129" t="s">
        <v>4898</v>
      </c>
    </row>
    <row r="3772" spans="1:10" hidden="1">
      <c r="A3772" s="183" t="s">
        <v>3989</v>
      </c>
      <c r="B3772" s="183" t="s">
        <v>4733</v>
      </c>
      <c r="C3772" s="183" t="s">
        <v>68</v>
      </c>
      <c r="D3772" s="183">
        <v>19</v>
      </c>
      <c r="E3772" s="104"/>
      <c r="F3772" s="104"/>
      <c r="G3772" s="89">
        <v>43282</v>
      </c>
      <c r="H3772" s="80"/>
      <c r="I3772" s="80"/>
      <c r="J3772" s="129" t="s">
        <v>4898</v>
      </c>
    </row>
    <row r="3773" spans="1:10" hidden="1">
      <c r="A3773" s="183" t="s">
        <v>3990</v>
      </c>
      <c r="B3773" s="183" t="s">
        <v>4734</v>
      </c>
      <c r="C3773" s="183" t="s">
        <v>67</v>
      </c>
      <c r="D3773" s="183">
        <v>19</v>
      </c>
      <c r="E3773" s="104"/>
      <c r="F3773" s="104"/>
      <c r="G3773" s="89">
        <v>43313</v>
      </c>
      <c r="H3773" s="80"/>
      <c r="I3773" s="80"/>
      <c r="J3773" s="129" t="s">
        <v>4891</v>
      </c>
    </row>
    <row r="3774" spans="1:10" hidden="1">
      <c r="A3774" s="183" t="s">
        <v>3991</v>
      </c>
      <c r="B3774" s="183" t="s">
        <v>4734</v>
      </c>
      <c r="C3774" s="183" t="s">
        <v>67</v>
      </c>
      <c r="D3774" s="183">
        <v>19</v>
      </c>
      <c r="E3774" s="104"/>
      <c r="F3774" s="104"/>
      <c r="G3774" s="89">
        <v>43282</v>
      </c>
      <c r="H3774" s="80"/>
      <c r="I3774" s="80"/>
      <c r="J3774" s="129" t="s">
        <v>4891</v>
      </c>
    </row>
    <row r="3775" spans="1:10" hidden="1">
      <c r="A3775" s="183" t="s">
        <v>3992</v>
      </c>
      <c r="B3775" s="183" t="s">
        <v>4734</v>
      </c>
      <c r="C3775" s="183" t="s">
        <v>67</v>
      </c>
      <c r="D3775" s="183">
        <v>19</v>
      </c>
      <c r="E3775" s="104"/>
      <c r="F3775" s="104"/>
      <c r="G3775" s="89">
        <v>43313</v>
      </c>
      <c r="H3775" s="80"/>
      <c r="I3775" s="80"/>
      <c r="J3775" s="129" t="s">
        <v>4891</v>
      </c>
    </row>
    <row r="3776" spans="1:10" hidden="1">
      <c r="A3776" s="183" t="s">
        <v>3993</v>
      </c>
      <c r="B3776" s="183" t="s">
        <v>4735</v>
      </c>
      <c r="C3776" s="183" t="s">
        <v>67</v>
      </c>
      <c r="D3776" s="183">
        <v>19</v>
      </c>
      <c r="E3776" s="104" t="s">
        <v>67</v>
      </c>
      <c r="F3776" s="104" t="s">
        <v>4830</v>
      </c>
      <c r="G3776" s="89">
        <v>43070</v>
      </c>
      <c r="H3776" s="80">
        <v>43090</v>
      </c>
      <c r="I3776" s="80">
        <v>43105</v>
      </c>
      <c r="J3776" s="129" t="s">
        <v>4891</v>
      </c>
    </row>
    <row r="3777" spans="1:10" hidden="1">
      <c r="A3777" s="183" t="s">
        <v>3994</v>
      </c>
      <c r="B3777" s="183" t="s">
        <v>4735</v>
      </c>
      <c r="C3777" s="183" t="s">
        <v>67</v>
      </c>
      <c r="D3777" s="183">
        <v>19</v>
      </c>
      <c r="E3777" s="129"/>
      <c r="F3777" s="183"/>
      <c r="G3777" s="89">
        <v>43344</v>
      </c>
      <c r="H3777" s="80"/>
      <c r="I3777" s="80"/>
      <c r="J3777" s="129" t="s">
        <v>4891</v>
      </c>
    </row>
    <row r="3778" spans="1:10" hidden="1">
      <c r="A3778" s="183" t="s">
        <v>3995</v>
      </c>
      <c r="B3778" s="183" t="s">
        <v>4735</v>
      </c>
      <c r="C3778" s="183" t="s">
        <v>67</v>
      </c>
      <c r="D3778" s="183">
        <v>19</v>
      </c>
      <c r="E3778" s="104"/>
      <c r="F3778" s="104"/>
      <c r="G3778" s="89">
        <v>43374</v>
      </c>
      <c r="H3778" s="80"/>
      <c r="I3778" s="80"/>
      <c r="J3778" s="129" t="s">
        <v>4891</v>
      </c>
    </row>
    <row r="3779" spans="1:10" hidden="1">
      <c r="A3779" s="183" t="s">
        <v>3996</v>
      </c>
      <c r="B3779" s="183" t="s">
        <v>4735</v>
      </c>
      <c r="C3779" s="183" t="s">
        <v>67</v>
      </c>
      <c r="D3779" s="183">
        <v>19</v>
      </c>
      <c r="E3779" s="129"/>
      <c r="F3779" s="183"/>
      <c r="G3779" s="89">
        <v>43344</v>
      </c>
      <c r="H3779" s="80"/>
      <c r="I3779" s="80"/>
      <c r="J3779" s="129" t="s">
        <v>4891</v>
      </c>
    </row>
    <row r="3780" spans="1:10" hidden="1">
      <c r="A3780" s="183" t="s">
        <v>3997</v>
      </c>
      <c r="B3780" s="183" t="s">
        <v>4735</v>
      </c>
      <c r="C3780" s="183" t="s">
        <v>67</v>
      </c>
      <c r="D3780" s="183">
        <v>19</v>
      </c>
      <c r="E3780" s="104"/>
      <c r="F3780" s="104"/>
      <c r="G3780" s="89">
        <v>43344</v>
      </c>
      <c r="H3780" s="80"/>
      <c r="I3780" s="80"/>
      <c r="J3780" s="129" t="s">
        <v>4891</v>
      </c>
    </row>
    <row r="3781" spans="1:10" hidden="1">
      <c r="A3781" s="183" t="s">
        <v>3998</v>
      </c>
      <c r="B3781" s="183" t="s">
        <v>4735</v>
      </c>
      <c r="C3781" s="183" t="s">
        <v>67</v>
      </c>
      <c r="D3781" s="183">
        <v>19</v>
      </c>
      <c r="E3781" s="104"/>
      <c r="F3781" s="104"/>
      <c r="G3781" s="89">
        <v>43374</v>
      </c>
      <c r="H3781" s="80"/>
      <c r="I3781" s="80"/>
      <c r="J3781" s="129" t="s">
        <v>4891</v>
      </c>
    </row>
    <row r="3782" spans="1:10" hidden="1">
      <c r="A3782" s="183" t="s">
        <v>3999</v>
      </c>
      <c r="B3782" s="183" t="s">
        <v>4735</v>
      </c>
      <c r="C3782" s="183" t="s">
        <v>67</v>
      </c>
      <c r="D3782" s="183">
        <v>19</v>
      </c>
      <c r="E3782" s="104"/>
      <c r="F3782" s="104"/>
      <c r="G3782" s="89">
        <v>43374</v>
      </c>
      <c r="H3782" s="80"/>
      <c r="I3782" s="80"/>
      <c r="J3782" s="129" t="s">
        <v>4891</v>
      </c>
    </row>
    <row r="3783" spans="1:10" hidden="1">
      <c r="A3783" s="183" t="s">
        <v>4000</v>
      </c>
      <c r="B3783" s="183" t="s">
        <v>4735</v>
      </c>
      <c r="C3783" s="183" t="s">
        <v>67</v>
      </c>
      <c r="D3783" s="183">
        <v>19</v>
      </c>
      <c r="E3783" s="104"/>
      <c r="F3783" s="104"/>
      <c r="G3783" s="89">
        <v>43374</v>
      </c>
      <c r="H3783" s="80"/>
      <c r="I3783" s="80"/>
      <c r="J3783" s="129" t="s">
        <v>4891</v>
      </c>
    </row>
    <row r="3784" spans="1:10" hidden="1">
      <c r="A3784" s="183" t="s">
        <v>342</v>
      </c>
      <c r="B3784" s="183" t="s">
        <v>445</v>
      </c>
      <c r="C3784" s="183" t="s">
        <v>68</v>
      </c>
      <c r="D3784" s="183">
        <v>19</v>
      </c>
      <c r="E3784" s="104"/>
      <c r="F3784" s="104" t="s">
        <v>4830</v>
      </c>
      <c r="G3784" s="89">
        <v>43040</v>
      </c>
      <c r="H3784" s="80">
        <v>43066</v>
      </c>
      <c r="I3784" s="80">
        <v>43074</v>
      </c>
      <c r="J3784" s="129" t="s">
        <v>4898</v>
      </c>
    </row>
    <row r="3785" spans="1:10" hidden="1">
      <c r="A3785" s="183" t="s">
        <v>4001</v>
      </c>
      <c r="B3785" s="183" t="s">
        <v>445</v>
      </c>
      <c r="C3785" s="183" t="s">
        <v>68</v>
      </c>
      <c r="D3785" s="183">
        <v>19</v>
      </c>
      <c r="E3785" s="104"/>
      <c r="F3785" s="104"/>
      <c r="G3785" s="89">
        <v>43282</v>
      </c>
      <c r="H3785" s="80"/>
      <c r="I3785" s="80"/>
      <c r="J3785" s="129" t="s">
        <v>4898</v>
      </c>
    </row>
    <row r="3786" spans="1:10" hidden="1">
      <c r="A3786" s="183" t="s">
        <v>4002</v>
      </c>
      <c r="B3786" s="183" t="s">
        <v>445</v>
      </c>
      <c r="C3786" s="183" t="s">
        <v>68</v>
      </c>
      <c r="D3786" s="183">
        <v>19</v>
      </c>
      <c r="E3786" s="104"/>
      <c r="F3786" s="104"/>
      <c r="G3786" s="89">
        <v>43282</v>
      </c>
      <c r="H3786" s="80"/>
      <c r="I3786" s="80"/>
      <c r="J3786" s="129" t="s">
        <v>4898</v>
      </c>
    </row>
    <row r="3787" spans="1:10" hidden="1">
      <c r="A3787" s="183" t="s">
        <v>4003</v>
      </c>
      <c r="B3787" s="183" t="s">
        <v>445</v>
      </c>
      <c r="C3787" s="183" t="s">
        <v>68</v>
      </c>
      <c r="D3787" s="183">
        <v>19</v>
      </c>
      <c r="E3787" s="104"/>
      <c r="F3787" s="104"/>
      <c r="G3787" s="89">
        <v>43160</v>
      </c>
      <c r="H3787" s="80"/>
      <c r="I3787" s="80"/>
      <c r="J3787" s="129" t="s">
        <v>4898</v>
      </c>
    </row>
    <row r="3788" spans="1:10" hidden="1">
      <c r="A3788" s="183" t="s">
        <v>4004</v>
      </c>
      <c r="B3788" s="183" t="s">
        <v>445</v>
      </c>
      <c r="C3788" s="183" t="s">
        <v>68</v>
      </c>
      <c r="D3788" s="183">
        <v>19</v>
      </c>
      <c r="E3788" s="104"/>
      <c r="F3788" s="104"/>
      <c r="G3788" s="89">
        <v>43160</v>
      </c>
      <c r="H3788" s="80"/>
      <c r="I3788" s="80"/>
      <c r="J3788" s="129" t="s">
        <v>4898</v>
      </c>
    </row>
    <row r="3789" spans="1:10" hidden="1">
      <c r="A3789" s="183" t="s">
        <v>4005</v>
      </c>
      <c r="B3789" s="183" t="s">
        <v>445</v>
      </c>
      <c r="C3789" s="183" t="s">
        <v>68</v>
      </c>
      <c r="D3789" s="183">
        <v>19</v>
      </c>
      <c r="E3789" s="104"/>
      <c r="F3789" s="104"/>
      <c r="G3789" s="89">
        <v>43191</v>
      </c>
      <c r="H3789" s="80"/>
      <c r="I3789" s="80"/>
      <c r="J3789" s="129" t="s">
        <v>4898</v>
      </c>
    </row>
    <row r="3790" spans="1:10" hidden="1">
      <c r="A3790" s="183" t="s">
        <v>4006</v>
      </c>
      <c r="B3790" s="183" t="s">
        <v>445</v>
      </c>
      <c r="C3790" s="183" t="s">
        <v>68</v>
      </c>
      <c r="D3790" s="183">
        <v>19</v>
      </c>
      <c r="E3790" s="129"/>
      <c r="F3790" s="183"/>
      <c r="G3790" s="89">
        <v>43132</v>
      </c>
      <c r="H3790" s="80"/>
      <c r="I3790" s="80"/>
      <c r="J3790" s="129" t="s">
        <v>4898</v>
      </c>
    </row>
    <row r="3791" spans="1:10" hidden="1">
      <c r="A3791" s="183" t="s">
        <v>4007</v>
      </c>
      <c r="B3791" s="183" t="s">
        <v>445</v>
      </c>
      <c r="C3791" s="183" t="s">
        <v>68</v>
      </c>
      <c r="D3791" s="183">
        <v>19</v>
      </c>
      <c r="E3791" s="104"/>
      <c r="F3791" s="104"/>
      <c r="G3791" s="89">
        <v>43191</v>
      </c>
      <c r="H3791" s="80"/>
      <c r="I3791" s="80"/>
      <c r="J3791" s="129" t="s">
        <v>4898</v>
      </c>
    </row>
    <row r="3792" spans="1:10" hidden="1">
      <c r="A3792" s="183" t="s">
        <v>4008</v>
      </c>
      <c r="B3792" s="183" t="s">
        <v>445</v>
      </c>
      <c r="C3792" s="183" t="s">
        <v>68</v>
      </c>
      <c r="D3792" s="183">
        <v>19</v>
      </c>
      <c r="E3792" s="104"/>
      <c r="F3792" s="104"/>
      <c r="G3792" s="89">
        <v>43282</v>
      </c>
      <c r="H3792" s="80"/>
      <c r="I3792" s="80"/>
      <c r="J3792" s="129" t="s">
        <v>4898</v>
      </c>
    </row>
    <row r="3793" spans="1:10" hidden="1">
      <c r="A3793" s="183" t="s">
        <v>4009</v>
      </c>
      <c r="B3793" s="183" t="s">
        <v>445</v>
      </c>
      <c r="C3793" s="183" t="s">
        <v>68</v>
      </c>
      <c r="D3793" s="183">
        <v>19</v>
      </c>
      <c r="E3793" s="104"/>
      <c r="F3793" s="104"/>
      <c r="G3793" s="89">
        <v>43282</v>
      </c>
      <c r="H3793" s="80"/>
      <c r="I3793" s="80"/>
      <c r="J3793" s="129" t="s">
        <v>4898</v>
      </c>
    </row>
    <row r="3794" spans="1:10" hidden="1">
      <c r="A3794" s="183" t="s">
        <v>4010</v>
      </c>
      <c r="B3794" s="183" t="s">
        <v>445</v>
      </c>
      <c r="C3794" s="183" t="s">
        <v>68</v>
      </c>
      <c r="D3794" s="183">
        <v>19</v>
      </c>
      <c r="E3794" s="104"/>
      <c r="F3794" s="104"/>
      <c r="G3794" s="89">
        <v>43282</v>
      </c>
      <c r="H3794" s="80"/>
      <c r="I3794" s="80"/>
      <c r="J3794" s="129" t="s">
        <v>4898</v>
      </c>
    </row>
    <row r="3795" spans="1:10" hidden="1">
      <c r="A3795" s="183" t="s">
        <v>4011</v>
      </c>
      <c r="B3795" s="183" t="s">
        <v>445</v>
      </c>
      <c r="C3795" s="183" t="s">
        <v>68</v>
      </c>
      <c r="D3795" s="183">
        <v>19</v>
      </c>
      <c r="E3795" s="104"/>
      <c r="F3795" s="104"/>
      <c r="G3795" s="89">
        <v>43282</v>
      </c>
      <c r="H3795" s="80"/>
      <c r="I3795" s="80"/>
      <c r="J3795" s="129" t="s">
        <v>4898</v>
      </c>
    </row>
    <row r="3796" spans="1:10" hidden="1">
      <c r="A3796" s="183" t="s">
        <v>4012</v>
      </c>
      <c r="B3796" s="183" t="s">
        <v>445</v>
      </c>
      <c r="C3796" s="183" t="s">
        <v>68</v>
      </c>
      <c r="D3796" s="183">
        <v>19</v>
      </c>
      <c r="E3796" s="104"/>
      <c r="F3796" s="104"/>
      <c r="G3796" s="89">
        <v>43282</v>
      </c>
      <c r="H3796" s="80"/>
      <c r="I3796" s="80"/>
      <c r="J3796" s="129" t="s">
        <v>4898</v>
      </c>
    </row>
    <row r="3797" spans="1:10" hidden="1">
      <c r="A3797" s="183" t="s">
        <v>4013</v>
      </c>
      <c r="B3797" s="183" t="s">
        <v>445</v>
      </c>
      <c r="C3797" s="183" t="s">
        <v>68</v>
      </c>
      <c r="D3797" s="183">
        <v>19</v>
      </c>
      <c r="E3797" s="104" t="s">
        <v>68</v>
      </c>
      <c r="F3797" s="104" t="s">
        <v>4830</v>
      </c>
      <c r="G3797" s="89">
        <v>43070</v>
      </c>
      <c r="H3797" s="80">
        <v>43096</v>
      </c>
      <c r="I3797" s="80"/>
      <c r="J3797" s="129" t="s">
        <v>4898</v>
      </c>
    </row>
    <row r="3798" spans="1:10" hidden="1">
      <c r="A3798" s="183" t="s">
        <v>4014</v>
      </c>
      <c r="B3798" s="183" t="s">
        <v>445</v>
      </c>
      <c r="C3798" s="183" t="s">
        <v>68</v>
      </c>
      <c r="D3798" s="183">
        <v>19</v>
      </c>
      <c r="E3798" s="104"/>
      <c r="F3798" s="104"/>
      <c r="G3798" s="89">
        <v>43282</v>
      </c>
      <c r="H3798" s="80"/>
      <c r="I3798" s="80"/>
      <c r="J3798" s="129" t="s">
        <v>4898</v>
      </c>
    </row>
    <row r="3799" spans="1:10" hidden="1">
      <c r="A3799" s="183" t="s">
        <v>4015</v>
      </c>
      <c r="B3799" s="183" t="s">
        <v>445</v>
      </c>
      <c r="C3799" s="183" t="s">
        <v>68</v>
      </c>
      <c r="D3799" s="183">
        <v>19</v>
      </c>
      <c r="E3799" s="104"/>
      <c r="F3799" s="104"/>
      <c r="G3799" s="89">
        <v>43282</v>
      </c>
      <c r="H3799" s="80"/>
      <c r="I3799" s="80"/>
      <c r="J3799" s="129" t="s">
        <v>4898</v>
      </c>
    </row>
    <row r="3800" spans="1:10" hidden="1">
      <c r="A3800" s="183" t="s">
        <v>4016</v>
      </c>
      <c r="B3800" s="183" t="s">
        <v>445</v>
      </c>
      <c r="C3800" s="183" t="s">
        <v>68</v>
      </c>
      <c r="D3800" s="183">
        <v>19</v>
      </c>
      <c r="E3800" s="104" t="s">
        <v>68</v>
      </c>
      <c r="F3800" s="104" t="s">
        <v>4830</v>
      </c>
      <c r="G3800" s="89">
        <v>43070</v>
      </c>
      <c r="H3800" s="80">
        <v>43096</v>
      </c>
      <c r="I3800" s="80"/>
      <c r="J3800" s="129" t="s">
        <v>4898</v>
      </c>
    </row>
    <row r="3801" spans="1:10" hidden="1">
      <c r="A3801" s="183" t="s">
        <v>343</v>
      </c>
      <c r="B3801" s="183" t="s">
        <v>445</v>
      </c>
      <c r="C3801" s="183" t="s">
        <v>68</v>
      </c>
      <c r="D3801" s="183">
        <v>19</v>
      </c>
      <c r="E3801" s="104"/>
      <c r="F3801" s="104" t="s">
        <v>4830</v>
      </c>
      <c r="G3801" s="89">
        <v>43040</v>
      </c>
      <c r="H3801" s="80" t="s">
        <v>4933</v>
      </c>
      <c r="I3801" s="80" t="s">
        <v>4933</v>
      </c>
      <c r="J3801" s="129" t="s">
        <v>4898</v>
      </c>
    </row>
    <row r="3802" spans="1:10" hidden="1">
      <c r="A3802" s="183" t="s">
        <v>4017</v>
      </c>
      <c r="B3802" s="183" t="s">
        <v>445</v>
      </c>
      <c r="C3802" s="183" t="s">
        <v>68</v>
      </c>
      <c r="D3802" s="183">
        <v>19</v>
      </c>
      <c r="E3802" s="104"/>
      <c r="F3802" s="104"/>
      <c r="G3802" s="89">
        <v>43191</v>
      </c>
      <c r="H3802" s="80"/>
      <c r="I3802" s="80"/>
      <c r="J3802" s="129" t="s">
        <v>4898</v>
      </c>
    </row>
    <row r="3803" spans="1:10" hidden="1">
      <c r="A3803" s="183" t="s">
        <v>4018</v>
      </c>
      <c r="B3803" s="183" t="s">
        <v>445</v>
      </c>
      <c r="C3803" s="183" t="s">
        <v>68</v>
      </c>
      <c r="D3803" s="183">
        <v>19</v>
      </c>
      <c r="E3803" s="104"/>
      <c r="F3803" s="104"/>
      <c r="G3803" s="89">
        <v>43191</v>
      </c>
      <c r="H3803" s="80"/>
      <c r="I3803" s="80"/>
      <c r="J3803" s="129" t="s">
        <v>4898</v>
      </c>
    </row>
    <row r="3804" spans="1:10" hidden="1">
      <c r="A3804" s="183" t="s">
        <v>4019</v>
      </c>
      <c r="B3804" s="183" t="s">
        <v>445</v>
      </c>
      <c r="C3804" s="183" t="s">
        <v>68</v>
      </c>
      <c r="D3804" s="183">
        <v>19</v>
      </c>
      <c r="E3804" s="104"/>
      <c r="F3804" s="104"/>
      <c r="G3804" s="89">
        <v>43252</v>
      </c>
      <c r="H3804" s="80"/>
      <c r="I3804" s="80"/>
      <c r="J3804" s="129" t="s">
        <v>4898</v>
      </c>
    </row>
    <row r="3805" spans="1:10" hidden="1">
      <c r="A3805" s="183" t="s">
        <v>4020</v>
      </c>
      <c r="B3805" s="183" t="s">
        <v>445</v>
      </c>
      <c r="C3805" s="183" t="s">
        <v>68</v>
      </c>
      <c r="D3805" s="183">
        <v>19</v>
      </c>
      <c r="E3805" s="104"/>
      <c r="F3805" s="104"/>
      <c r="G3805" s="89">
        <v>43160</v>
      </c>
      <c r="H3805" s="80"/>
      <c r="I3805" s="80"/>
      <c r="J3805" s="129" t="s">
        <v>4898</v>
      </c>
    </row>
    <row r="3806" spans="1:10" hidden="1">
      <c r="A3806" s="183" t="s">
        <v>4021</v>
      </c>
      <c r="B3806" s="183" t="s">
        <v>445</v>
      </c>
      <c r="C3806" s="183" t="s">
        <v>68</v>
      </c>
      <c r="D3806" s="183">
        <v>19</v>
      </c>
      <c r="E3806" s="104"/>
      <c r="F3806" s="104"/>
      <c r="G3806" s="89">
        <v>43252</v>
      </c>
      <c r="H3806" s="80"/>
      <c r="I3806" s="80"/>
      <c r="J3806" s="129" t="s">
        <v>4898</v>
      </c>
    </row>
    <row r="3807" spans="1:10" hidden="1">
      <c r="A3807" s="183" t="s">
        <v>4022</v>
      </c>
      <c r="B3807" s="183" t="s">
        <v>445</v>
      </c>
      <c r="C3807" s="183" t="s">
        <v>68</v>
      </c>
      <c r="D3807" s="183">
        <v>19</v>
      </c>
      <c r="E3807" s="104"/>
      <c r="F3807" s="104"/>
      <c r="G3807" s="89">
        <v>43191</v>
      </c>
      <c r="H3807" s="80"/>
      <c r="I3807" s="80"/>
      <c r="J3807" s="129" t="s">
        <v>4898</v>
      </c>
    </row>
    <row r="3808" spans="1:10" hidden="1">
      <c r="A3808" s="183" t="s">
        <v>4023</v>
      </c>
      <c r="B3808" s="183" t="s">
        <v>445</v>
      </c>
      <c r="C3808" s="183" t="s">
        <v>68</v>
      </c>
      <c r="D3808" s="183">
        <v>19</v>
      </c>
      <c r="E3808" s="104"/>
      <c r="F3808" s="104"/>
      <c r="G3808" s="89">
        <v>43221</v>
      </c>
      <c r="H3808" s="80"/>
      <c r="I3808" s="80"/>
      <c r="J3808" s="129" t="s">
        <v>4898</v>
      </c>
    </row>
    <row r="3809" spans="1:10" hidden="1">
      <c r="A3809" s="183" t="s">
        <v>4024</v>
      </c>
      <c r="B3809" s="183" t="s">
        <v>445</v>
      </c>
      <c r="C3809" s="183" t="s">
        <v>68</v>
      </c>
      <c r="D3809" s="183">
        <v>19</v>
      </c>
      <c r="E3809" s="104"/>
      <c r="F3809" s="104"/>
      <c r="G3809" s="89">
        <v>43344</v>
      </c>
      <c r="H3809" s="80"/>
      <c r="I3809" s="80"/>
      <c r="J3809" s="129" t="s">
        <v>4898</v>
      </c>
    </row>
    <row r="3810" spans="1:10" hidden="1">
      <c r="A3810" s="183" t="s">
        <v>4025</v>
      </c>
      <c r="B3810" s="183" t="s">
        <v>445</v>
      </c>
      <c r="C3810" s="183" t="s">
        <v>68</v>
      </c>
      <c r="D3810" s="183">
        <v>19</v>
      </c>
      <c r="E3810" s="104"/>
      <c r="F3810" s="104"/>
      <c r="G3810" s="89">
        <v>43344</v>
      </c>
      <c r="H3810" s="80"/>
      <c r="I3810" s="80"/>
      <c r="J3810" s="129" t="s">
        <v>4898</v>
      </c>
    </row>
    <row r="3811" spans="1:10" hidden="1">
      <c r="A3811" s="183" t="s">
        <v>4026</v>
      </c>
      <c r="B3811" s="183" t="s">
        <v>445</v>
      </c>
      <c r="C3811" s="183" t="s">
        <v>68</v>
      </c>
      <c r="D3811" s="183">
        <v>19</v>
      </c>
      <c r="E3811" s="129"/>
      <c r="F3811" s="183"/>
      <c r="G3811" s="89">
        <v>43344</v>
      </c>
      <c r="H3811" s="80"/>
      <c r="I3811" s="80"/>
      <c r="J3811" s="129" t="s">
        <v>4898</v>
      </c>
    </row>
    <row r="3812" spans="1:10" hidden="1">
      <c r="A3812" s="183" t="s">
        <v>4027</v>
      </c>
      <c r="B3812" s="183" t="s">
        <v>445</v>
      </c>
      <c r="C3812" s="183" t="s">
        <v>68</v>
      </c>
      <c r="D3812" s="183">
        <v>19</v>
      </c>
      <c r="E3812" s="104"/>
      <c r="F3812" s="104"/>
      <c r="G3812" s="89">
        <v>43374</v>
      </c>
      <c r="H3812" s="80"/>
      <c r="I3812" s="80"/>
      <c r="J3812" s="129" t="s">
        <v>4898</v>
      </c>
    </row>
    <row r="3813" spans="1:10" hidden="1">
      <c r="A3813" s="183" t="s">
        <v>4028</v>
      </c>
      <c r="B3813" s="183" t="s">
        <v>445</v>
      </c>
      <c r="C3813" s="183" t="s">
        <v>68</v>
      </c>
      <c r="D3813" s="183">
        <v>19</v>
      </c>
      <c r="E3813" s="104"/>
      <c r="F3813" s="104"/>
      <c r="G3813" s="89">
        <v>43344</v>
      </c>
      <c r="H3813" s="80"/>
      <c r="I3813" s="80"/>
      <c r="J3813" s="129" t="s">
        <v>4898</v>
      </c>
    </row>
    <row r="3814" spans="1:10" hidden="1">
      <c r="A3814" s="183" t="s">
        <v>4029</v>
      </c>
      <c r="B3814" s="183" t="s">
        <v>445</v>
      </c>
      <c r="C3814" s="183" t="s">
        <v>68</v>
      </c>
      <c r="D3814" s="183">
        <v>19</v>
      </c>
      <c r="E3814" s="129"/>
      <c r="F3814" s="183"/>
      <c r="G3814" s="89">
        <v>43221</v>
      </c>
      <c r="H3814" s="80"/>
      <c r="I3814" s="80"/>
      <c r="J3814" s="129" t="s">
        <v>4898</v>
      </c>
    </row>
    <row r="3815" spans="1:10" hidden="1">
      <c r="A3815" s="183" t="s">
        <v>4030</v>
      </c>
      <c r="B3815" s="183" t="s">
        <v>445</v>
      </c>
      <c r="C3815" s="183" t="s">
        <v>68</v>
      </c>
      <c r="D3815" s="183">
        <v>19</v>
      </c>
      <c r="E3815" s="104"/>
      <c r="F3815" s="104"/>
      <c r="G3815" s="89">
        <v>43344</v>
      </c>
      <c r="H3815" s="80"/>
      <c r="I3815" s="80"/>
      <c r="J3815" s="129" t="s">
        <v>4898</v>
      </c>
    </row>
    <row r="3816" spans="1:10" hidden="1">
      <c r="A3816" s="183" t="s">
        <v>4031</v>
      </c>
      <c r="B3816" s="183" t="s">
        <v>445</v>
      </c>
      <c r="C3816" s="183" t="s">
        <v>68</v>
      </c>
      <c r="D3816" s="183">
        <v>19</v>
      </c>
      <c r="E3816" s="104"/>
      <c r="F3816" s="104"/>
      <c r="G3816" s="89">
        <v>43374</v>
      </c>
      <c r="H3816" s="80"/>
      <c r="I3816" s="80"/>
      <c r="J3816" s="129" t="s">
        <v>4898</v>
      </c>
    </row>
    <row r="3817" spans="1:10" hidden="1">
      <c r="A3817" s="183" t="s">
        <v>4032</v>
      </c>
      <c r="B3817" s="183" t="s">
        <v>445</v>
      </c>
      <c r="C3817" s="183" t="s">
        <v>68</v>
      </c>
      <c r="D3817" s="183">
        <v>19</v>
      </c>
      <c r="E3817" s="104"/>
      <c r="F3817" s="104"/>
      <c r="G3817" s="89">
        <v>43221</v>
      </c>
      <c r="H3817" s="80"/>
      <c r="I3817" s="80"/>
      <c r="J3817" s="129" t="s">
        <v>4898</v>
      </c>
    </row>
    <row r="3818" spans="1:10" hidden="1">
      <c r="A3818" s="183" t="s">
        <v>4033</v>
      </c>
      <c r="B3818" s="183" t="s">
        <v>445</v>
      </c>
      <c r="C3818" s="183" t="s">
        <v>68</v>
      </c>
      <c r="D3818" s="183">
        <v>19</v>
      </c>
      <c r="E3818" s="104"/>
      <c r="F3818" s="104"/>
      <c r="G3818" s="89">
        <v>43374</v>
      </c>
      <c r="H3818" s="80"/>
      <c r="I3818" s="80"/>
      <c r="J3818" s="129" t="s">
        <v>4898</v>
      </c>
    </row>
    <row r="3819" spans="1:10" hidden="1">
      <c r="A3819" s="183" t="s">
        <v>4034</v>
      </c>
      <c r="B3819" s="183" t="s">
        <v>445</v>
      </c>
      <c r="C3819" s="183" t="s">
        <v>68</v>
      </c>
      <c r="D3819" s="183">
        <v>19</v>
      </c>
      <c r="E3819" s="104"/>
      <c r="F3819" s="104"/>
      <c r="G3819" s="89">
        <v>43374</v>
      </c>
      <c r="H3819" s="80"/>
      <c r="I3819" s="80"/>
      <c r="J3819" s="129" t="s">
        <v>4898</v>
      </c>
    </row>
    <row r="3820" spans="1:10" hidden="1">
      <c r="A3820" s="183" t="s">
        <v>4035</v>
      </c>
      <c r="B3820" s="183" t="s">
        <v>445</v>
      </c>
      <c r="C3820" s="183" t="s">
        <v>68</v>
      </c>
      <c r="D3820" s="183">
        <v>19</v>
      </c>
      <c r="E3820" s="104"/>
      <c r="F3820" s="104"/>
      <c r="G3820" s="89">
        <v>43374</v>
      </c>
      <c r="H3820" s="80"/>
      <c r="I3820" s="80"/>
      <c r="J3820" s="129" t="s">
        <v>4898</v>
      </c>
    </row>
    <row r="3821" spans="1:10" hidden="1">
      <c r="A3821" s="183" t="s">
        <v>4036</v>
      </c>
      <c r="B3821" s="183" t="s">
        <v>445</v>
      </c>
      <c r="C3821" s="183" t="s">
        <v>68</v>
      </c>
      <c r="D3821" s="183">
        <v>19</v>
      </c>
      <c r="E3821" s="104"/>
      <c r="F3821" s="104"/>
      <c r="G3821" s="89">
        <v>43374</v>
      </c>
      <c r="H3821" s="80"/>
      <c r="I3821" s="80"/>
      <c r="J3821" s="129" t="s">
        <v>4898</v>
      </c>
    </row>
    <row r="3822" spans="1:10" hidden="1">
      <c r="A3822" s="183" t="s">
        <v>4037</v>
      </c>
      <c r="B3822" s="183" t="s">
        <v>445</v>
      </c>
      <c r="C3822" s="183" t="s">
        <v>68</v>
      </c>
      <c r="D3822" s="183">
        <v>19</v>
      </c>
      <c r="E3822" s="104"/>
      <c r="F3822" s="104"/>
      <c r="G3822" s="89">
        <v>43374</v>
      </c>
      <c r="H3822" s="80"/>
      <c r="I3822" s="80"/>
      <c r="J3822" s="129" t="s">
        <v>4898</v>
      </c>
    </row>
    <row r="3823" spans="1:10" hidden="1">
      <c r="A3823" s="183" t="s">
        <v>4038</v>
      </c>
      <c r="B3823" s="183" t="s">
        <v>445</v>
      </c>
      <c r="C3823" s="183" t="s">
        <v>68</v>
      </c>
      <c r="D3823" s="183">
        <v>19</v>
      </c>
      <c r="E3823" s="104"/>
      <c r="F3823" s="104"/>
      <c r="G3823" s="89">
        <v>43313</v>
      </c>
      <c r="H3823" s="80"/>
      <c r="I3823" s="80"/>
      <c r="J3823" s="129" t="s">
        <v>4898</v>
      </c>
    </row>
    <row r="3824" spans="1:10" hidden="1">
      <c r="A3824" s="183" t="s">
        <v>4039</v>
      </c>
      <c r="B3824" s="183" t="s">
        <v>445</v>
      </c>
      <c r="C3824" s="183" t="s">
        <v>68</v>
      </c>
      <c r="D3824" s="183">
        <v>19</v>
      </c>
      <c r="E3824" s="104"/>
      <c r="F3824" s="104"/>
      <c r="G3824" s="89">
        <v>43374</v>
      </c>
      <c r="H3824" s="80"/>
      <c r="I3824" s="80"/>
      <c r="J3824" s="129" t="s">
        <v>4898</v>
      </c>
    </row>
    <row r="3825" spans="1:10" hidden="1">
      <c r="A3825" s="183" t="s">
        <v>4040</v>
      </c>
      <c r="B3825" s="183" t="s">
        <v>445</v>
      </c>
      <c r="C3825" s="183" t="s">
        <v>68</v>
      </c>
      <c r="D3825" s="183">
        <v>19</v>
      </c>
      <c r="E3825" s="104"/>
      <c r="F3825" s="104"/>
      <c r="G3825" s="89">
        <v>43344</v>
      </c>
      <c r="H3825" s="80"/>
      <c r="I3825" s="80"/>
      <c r="J3825" s="129" t="s">
        <v>4898</v>
      </c>
    </row>
    <row r="3826" spans="1:10" hidden="1">
      <c r="A3826" s="183" t="s">
        <v>4041</v>
      </c>
      <c r="B3826" s="183" t="s">
        <v>445</v>
      </c>
      <c r="C3826" s="183" t="s">
        <v>68</v>
      </c>
      <c r="D3826" s="183">
        <v>19</v>
      </c>
      <c r="E3826" s="104"/>
      <c r="F3826" s="104"/>
      <c r="G3826" s="89">
        <v>43344</v>
      </c>
      <c r="H3826" s="80"/>
      <c r="I3826" s="80"/>
      <c r="J3826" s="129" t="s">
        <v>4898</v>
      </c>
    </row>
    <row r="3827" spans="1:10" hidden="1">
      <c r="A3827" s="183" t="s">
        <v>4042</v>
      </c>
      <c r="B3827" s="183" t="s">
        <v>4736</v>
      </c>
      <c r="C3827" s="183" t="s">
        <v>68</v>
      </c>
      <c r="D3827" s="183">
        <v>19</v>
      </c>
      <c r="E3827" s="104"/>
      <c r="F3827" s="104"/>
      <c r="G3827" s="89">
        <v>43221</v>
      </c>
      <c r="H3827" s="80"/>
      <c r="I3827" s="80"/>
      <c r="J3827" s="129" t="s">
        <v>4898</v>
      </c>
    </row>
    <row r="3828" spans="1:10" hidden="1">
      <c r="A3828" s="183" t="s">
        <v>4043</v>
      </c>
      <c r="B3828" s="183" t="s">
        <v>4736</v>
      </c>
      <c r="C3828" s="183" t="s">
        <v>68</v>
      </c>
      <c r="D3828" s="183">
        <v>19</v>
      </c>
      <c r="E3828" s="104"/>
      <c r="F3828" s="104"/>
      <c r="G3828" s="89">
        <v>43252</v>
      </c>
      <c r="H3828" s="80"/>
      <c r="I3828" s="80"/>
      <c r="J3828" s="129" t="s">
        <v>4898</v>
      </c>
    </row>
    <row r="3829" spans="1:10" hidden="1">
      <c r="A3829" s="183" t="s">
        <v>4044</v>
      </c>
      <c r="B3829" s="183" t="s">
        <v>4736</v>
      </c>
      <c r="C3829" s="183" t="s">
        <v>68</v>
      </c>
      <c r="D3829" s="183">
        <v>19</v>
      </c>
      <c r="E3829" s="104"/>
      <c r="F3829" s="104"/>
      <c r="G3829" s="89">
        <v>43132</v>
      </c>
      <c r="H3829" s="80"/>
      <c r="I3829" s="80"/>
      <c r="J3829" s="129" t="s">
        <v>4898</v>
      </c>
    </row>
    <row r="3830" spans="1:10" hidden="1">
      <c r="A3830" s="183" t="s">
        <v>4045</v>
      </c>
      <c r="B3830" s="183" t="s">
        <v>4736</v>
      </c>
      <c r="C3830" s="183" t="s">
        <v>68</v>
      </c>
      <c r="D3830" s="183">
        <v>19</v>
      </c>
      <c r="E3830" s="104"/>
      <c r="F3830" s="104"/>
      <c r="G3830" s="89">
        <v>43313</v>
      </c>
      <c r="H3830" s="80"/>
      <c r="I3830" s="80"/>
      <c r="J3830" s="129" t="s">
        <v>4898</v>
      </c>
    </row>
    <row r="3831" spans="1:10" hidden="1">
      <c r="A3831" s="183" t="s">
        <v>4046</v>
      </c>
      <c r="B3831" s="183" t="s">
        <v>4737</v>
      </c>
      <c r="C3831" s="183" t="s">
        <v>67</v>
      </c>
      <c r="D3831" s="183">
        <v>19</v>
      </c>
      <c r="E3831" s="104"/>
      <c r="F3831" s="104"/>
      <c r="G3831" s="89">
        <v>43252</v>
      </c>
      <c r="H3831" s="80"/>
      <c r="I3831" s="80"/>
      <c r="J3831" s="129" t="s">
        <v>4891</v>
      </c>
    </row>
    <row r="3832" spans="1:10" hidden="1">
      <c r="A3832" s="183" t="s">
        <v>4047</v>
      </c>
      <c r="B3832" s="183" t="s">
        <v>4737</v>
      </c>
      <c r="C3832" s="183" t="s">
        <v>67</v>
      </c>
      <c r="D3832" s="183">
        <v>19</v>
      </c>
      <c r="E3832" s="104" t="s">
        <v>67</v>
      </c>
      <c r="F3832" s="104" t="s">
        <v>4830</v>
      </c>
      <c r="G3832" s="89">
        <v>43070</v>
      </c>
      <c r="H3832" s="80">
        <v>43096</v>
      </c>
      <c r="I3832" s="80">
        <v>43105</v>
      </c>
      <c r="J3832" s="129" t="s">
        <v>4891</v>
      </c>
    </row>
    <row r="3833" spans="1:10" hidden="1">
      <c r="A3833" s="183" t="s">
        <v>344</v>
      </c>
      <c r="B3833" s="183" t="s">
        <v>446</v>
      </c>
      <c r="C3833" s="183" t="s">
        <v>67</v>
      </c>
      <c r="D3833" s="183">
        <v>19</v>
      </c>
      <c r="E3833" s="104"/>
      <c r="F3833" s="104" t="s">
        <v>4830</v>
      </c>
      <c r="G3833" s="89">
        <v>43040</v>
      </c>
      <c r="H3833" s="80">
        <v>43066</v>
      </c>
      <c r="I3833" s="80">
        <v>43074</v>
      </c>
      <c r="J3833" s="129" t="s">
        <v>4891</v>
      </c>
    </row>
    <row r="3834" spans="1:10" hidden="1">
      <c r="A3834" s="183" t="s">
        <v>345</v>
      </c>
      <c r="B3834" s="183" t="s">
        <v>446</v>
      </c>
      <c r="C3834" s="183" t="s">
        <v>67</v>
      </c>
      <c r="D3834" s="183">
        <v>19</v>
      </c>
      <c r="E3834" s="104"/>
      <c r="F3834" s="104" t="s">
        <v>4830</v>
      </c>
      <c r="G3834" s="89">
        <v>43040</v>
      </c>
      <c r="H3834" s="80">
        <v>43066</v>
      </c>
      <c r="I3834" s="80">
        <v>43074</v>
      </c>
      <c r="J3834" s="129" t="s">
        <v>4891</v>
      </c>
    </row>
    <row r="3835" spans="1:10" hidden="1">
      <c r="A3835" s="183" t="s">
        <v>4048</v>
      </c>
      <c r="B3835" s="183" t="s">
        <v>446</v>
      </c>
      <c r="C3835" s="183" t="s">
        <v>67</v>
      </c>
      <c r="D3835" s="183">
        <v>19</v>
      </c>
      <c r="E3835" s="104"/>
      <c r="F3835" s="104"/>
      <c r="G3835" s="89">
        <v>43313</v>
      </c>
      <c r="H3835" s="80"/>
      <c r="I3835" s="80"/>
      <c r="J3835" s="129" t="s">
        <v>4891</v>
      </c>
    </row>
    <row r="3836" spans="1:10" hidden="1">
      <c r="A3836" s="183" t="s">
        <v>4049</v>
      </c>
      <c r="B3836" s="183" t="s">
        <v>446</v>
      </c>
      <c r="C3836" s="183" t="s">
        <v>67</v>
      </c>
      <c r="D3836" s="183">
        <v>19</v>
      </c>
      <c r="E3836" s="104"/>
      <c r="F3836" s="104"/>
      <c r="G3836" s="89">
        <v>43282</v>
      </c>
      <c r="H3836" s="80"/>
      <c r="I3836" s="80"/>
      <c r="J3836" s="129" t="s">
        <v>4891</v>
      </c>
    </row>
    <row r="3837" spans="1:10" hidden="1">
      <c r="A3837" s="183" t="s">
        <v>4050</v>
      </c>
      <c r="B3837" s="183" t="s">
        <v>446</v>
      </c>
      <c r="C3837" s="183" t="s">
        <v>67</v>
      </c>
      <c r="D3837" s="183">
        <v>19</v>
      </c>
      <c r="E3837" s="104"/>
      <c r="F3837" s="104"/>
      <c r="G3837" s="89">
        <v>43313</v>
      </c>
      <c r="H3837" s="80"/>
      <c r="I3837" s="80"/>
      <c r="J3837" s="129" t="s">
        <v>4891</v>
      </c>
    </row>
    <row r="3838" spans="1:10" hidden="1">
      <c r="A3838" s="183" t="s">
        <v>4051</v>
      </c>
      <c r="B3838" s="183" t="s">
        <v>446</v>
      </c>
      <c r="C3838" s="183" t="s">
        <v>67</v>
      </c>
      <c r="D3838" s="183">
        <v>19</v>
      </c>
      <c r="E3838" s="104"/>
      <c r="F3838" s="104"/>
      <c r="G3838" s="89">
        <v>43221</v>
      </c>
      <c r="H3838" s="80"/>
      <c r="I3838" s="80"/>
      <c r="J3838" s="129" t="s">
        <v>4891</v>
      </c>
    </row>
    <row r="3839" spans="1:10" hidden="1">
      <c r="A3839" s="183" t="s">
        <v>4052</v>
      </c>
      <c r="B3839" s="183" t="s">
        <v>446</v>
      </c>
      <c r="C3839" s="183" t="s">
        <v>67</v>
      </c>
      <c r="D3839" s="183">
        <v>19</v>
      </c>
      <c r="E3839" s="104"/>
      <c r="F3839" s="104"/>
      <c r="G3839" s="89">
        <v>43221</v>
      </c>
      <c r="H3839" s="80"/>
      <c r="I3839" s="80"/>
      <c r="J3839" s="129" t="s">
        <v>4891</v>
      </c>
    </row>
    <row r="3840" spans="1:10" hidden="1">
      <c r="A3840" s="183" t="s">
        <v>4053</v>
      </c>
      <c r="B3840" s="183" t="s">
        <v>446</v>
      </c>
      <c r="C3840" s="183" t="s">
        <v>67</v>
      </c>
      <c r="D3840" s="183">
        <v>19</v>
      </c>
      <c r="E3840" s="104"/>
      <c r="F3840" s="104"/>
      <c r="G3840" s="89">
        <v>43374</v>
      </c>
      <c r="H3840" s="80"/>
      <c r="I3840" s="80"/>
      <c r="J3840" s="129" t="s">
        <v>4891</v>
      </c>
    </row>
    <row r="3841" spans="1:10" hidden="1">
      <c r="A3841" s="183" t="s">
        <v>4054</v>
      </c>
      <c r="B3841" s="183" t="s">
        <v>446</v>
      </c>
      <c r="C3841" s="183" t="s">
        <v>67</v>
      </c>
      <c r="D3841" s="183">
        <v>19</v>
      </c>
      <c r="E3841" s="104"/>
      <c r="F3841" s="104"/>
      <c r="G3841" s="89">
        <v>43374</v>
      </c>
      <c r="H3841" s="80"/>
      <c r="I3841" s="80"/>
      <c r="J3841" s="129" t="s">
        <v>4891</v>
      </c>
    </row>
    <row r="3842" spans="1:10" hidden="1">
      <c r="A3842" s="183" t="s">
        <v>4055</v>
      </c>
      <c r="B3842" s="183" t="s">
        <v>446</v>
      </c>
      <c r="C3842" s="183" t="s">
        <v>67</v>
      </c>
      <c r="D3842" s="183">
        <v>19</v>
      </c>
      <c r="E3842" s="104"/>
      <c r="F3842" s="104"/>
      <c r="G3842" s="89">
        <v>43344</v>
      </c>
      <c r="H3842" s="80"/>
      <c r="I3842" s="80"/>
      <c r="J3842" s="129" t="s">
        <v>4891</v>
      </c>
    </row>
    <row r="3843" spans="1:10" hidden="1">
      <c r="A3843" s="183" t="s">
        <v>4056</v>
      </c>
      <c r="B3843" s="183" t="s">
        <v>446</v>
      </c>
      <c r="C3843" s="183" t="s">
        <v>67</v>
      </c>
      <c r="D3843" s="183">
        <v>19</v>
      </c>
      <c r="E3843" s="104"/>
      <c r="F3843" s="104"/>
      <c r="G3843" s="89">
        <v>43344</v>
      </c>
      <c r="H3843" s="80"/>
      <c r="I3843" s="80"/>
      <c r="J3843" s="129" t="s">
        <v>4891</v>
      </c>
    </row>
    <row r="3844" spans="1:10" hidden="1">
      <c r="A3844" s="183" t="s">
        <v>4057</v>
      </c>
      <c r="B3844" s="183" t="s">
        <v>446</v>
      </c>
      <c r="C3844" s="183" t="s">
        <v>67</v>
      </c>
      <c r="D3844" s="183">
        <v>19</v>
      </c>
      <c r="E3844" s="104"/>
      <c r="F3844" s="104"/>
      <c r="G3844" s="89">
        <v>43374</v>
      </c>
      <c r="H3844" s="80"/>
      <c r="I3844" s="80"/>
      <c r="J3844" s="129" t="s">
        <v>4891</v>
      </c>
    </row>
    <row r="3845" spans="1:10" hidden="1">
      <c r="A3845" s="183" t="s">
        <v>4058</v>
      </c>
      <c r="B3845" s="183" t="s">
        <v>446</v>
      </c>
      <c r="C3845" s="183" t="s">
        <v>67</v>
      </c>
      <c r="D3845" s="183">
        <v>19</v>
      </c>
      <c r="E3845" s="104"/>
      <c r="F3845" s="104"/>
      <c r="G3845" s="89">
        <v>43374</v>
      </c>
      <c r="H3845" s="80"/>
      <c r="I3845" s="80"/>
      <c r="J3845" s="129" t="s">
        <v>4891</v>
      </c>
    </row>
    <row r="3846" spans="1:10" hidden="1">
      <c r="A3846" s="183" t="s">
        <v>4059</v>
      </c>
      <c r="B3846" s="183" t="s">
        <v>446</v>
      </c>
      <c r="C3846" s="183" t="s">
        <v>67</v>
      </c>
      <c r="D3846" s="183">
        <v>19</v>
      </c>
      <c r="E3846" s="129"/>
      <c r="F3846" s="183"/>
      <c r="G3846" s="89">
        <v>43374</v>
      </c>
      <c r="H3846" s="80"/>
      <c r="I3846" s="80"/>
      <c r="J3846" s="129" t="s">
        <v>4891</v>
      </c>
    </row>
    <row r="3847" spans="1:10" hidden="1">
      <c r="A3847" s="183" t="s">
        <v>4060</v>
      </c>
      <c r="B3847" s="183" t="s">
        <v>4738</v>
      </c>
      <c r="C3847" s="183" t="s">
        <v>68</v>
      </c>
      <c r="D3847" s="183">
        <v>19</v>
      </c>
      <c r="E3847" s="104" t="s">
        <v>68</v>
      </c>
      <c r="F3847" s="104" t="s">
        <v>4830</v>
      </c>
      <c r="G3847" s="89">
        <v>43070</v>
      </c>
      <c r="H3847" s="80">
        <v>43090</v>
      </c>
      <c r="I3847" s="80"/>
      <c r="J3847" s="129" t="s">
        <v>4898</v>
      </c>
    </row>
    <row r="3848" spans="1:10" hidden="1">
      <c r="A3848" s="183" t="s">
        <v>4061</v>
      </c>
      <c r="B3848" s="183" t="s">
        <v>4739</v>
      </c>
      <c r="C3848" s="183" t="s">
        <v>68</v>
      </c>
      <c r="D3848" s="183">
        <v>19</v>
      </c>
      <c r="E3848" s="104"/>
      <c r="F3848" s="104"/>
      <c r="G3848" s="89">
        <v>43160</v>
      </c>
      <c r="H3848" s="80"/>
      <c r="I3848" s="80"/>
      <c r="J3848" s="129" t="s">
        <v>4898</v>
      </c>
    </row>
    <row r="3849" spans="1:10" hidden="1">
      <c r="A3849" s="183" t="s">
        <v>4062</v>
      </c>
      <c r="B3849" s="183" t="s">
        <v>4739</v>
      </c>
      <c r="C3849" s="183" t="s">
        <v>68</v>
      </c>
      <c r="D3849" s="183">
        <v>19</v>
      </c>
      <c r="E3849" s="104"/>
      <c r="F3849" s="104"/>
      <c r="G3849" s="89">
        <v>43252</v>
      </c>
      <c r="H3849" s="80"/>
      <c r="I3849" s="80"/>
      <c r="J3849" s="129" t="s">
        <v>4898</v>
      </c>
    </row>
    <row r="3850" spans="1:10" hidden="1">
      <c r="A3850" s="183" t="s">
        <v>4063</v>
      </c>
      <c r="B3850" s="183" t="s">
        <v>4739</v>
      </c>
      <c r="C3850" s="183" t="s">
        <v>68</v>
      </c>
      <c r="D3850" s="183">
        <v>19</v>
      </c>
      <c r="E3850" s="104"/>
      <c r="F3850" s="104"/>
      <c r="G3850" s="89">
        <v>43221</v>
      </c>
      <c r="H3850" s="80"/>
      <c r="I3850" s="80"/>
      <c r="J3850" s="129" t="s">
        <v>4898</v>
      </c>
    </row>
    <row r="3851" spans="1:10" hidden="1">
      <c r="A3851" s="183" t="s">
        <v>4064</v>
      </c>
      <c r="B3851" s="183" t="s">
        <v>4739</v>
      </c>
      <c r="C3851" s="183" t="s">
        <v>68</v>
      </c>
      <c r="D3851" s="183">
        <v>19</v>
      </c>
      <c r="E3851" s="104"/>
      <c r="F3851" s="104"/>
      <c r="G3851" s="89">
        <v>43160</v>
      </c>
      <c r="H3851" s="80"/>
      <c r="I3851" s="80"/>
      <c r="J3851" s="129" t="s">
        <v>4898</v>
      </c>
    </row>
    <row r="3852" spans="1:10" hidden="1">
      <c r="A3852" s="183" t="s">
        <v>4065</v>
      </c>
      <c r="B3852" s="183" t="s">
        <v>4739</v>
      </c>
      <c r="C3852" s="183" t="s">
        <v>68</v>
      </c>
      <c r="D3852" s="183">
        <v>19</v>
      </c>
      <c r="E3852" s="104"/>
      <c r="F3852" s="104"/>
      <c r="G3852" s="89">
        <v>43160</v>
      </c>
      <c r="H3852" s="80"/>
      <c r="I3852" s="80"/>
      <c r="J3852" s="129" t="s">
        <v>4898</v>
      </c>
    </row>
    <row r="3853" spans="1:10" hidden="1">
      <c r="A3853" s="183" t="s">
        <v>4066</v>
      </c>
      <c r="B3853" s="183" t="s">
        <v>4739</v>
      </c>
      <c r="C3853" s="183" t="s">
        <v>68</v>
      </c>
      <c r="D3853" s="183">
        <v>19</v>
      </c>
      <c r="E3853" s="104"/>
      <c r="F3853" s="104"/>
      <c r="G3853" s="89">
        <v>43191</v>
      </c>
      <c r="H3853" s="80"/>
      <c r="I3853" s="80"/>
      <c r="J3853" s="129" t="s">
        <v>4898</v>
      </c>
    </row>
    <row r="3854" spans="1:10" hidden="1">
      <c r="A3854" s="183" t="s">
        <v>4067</v>
      </c>
      <c r="B3854" s="183" t="s">
        <v>4739</v>
      </c>
      <c r="C3854" s="183" t="s">
        <v>68</v>
      </c>
      <c r="D3854" s="183">
        <v>19</v>
      </c>
      <c r="E3854" s="104"/>
      <c r="F3854" s="104"/>
      <c r="G3854" s="89">
        <v>43132</v>
      </c>
      <c r="H3854" s="80"/>
      <c r="I3854" s="80"/>
      <c r="J3854" s="129" t="s">
        <v>4898</v>
      </c>
    </row>
    <row r="3855" spans="1:10" hidden="1">
      <c r="A3855" s="183" t="s">
        <v>4068</v>
      </c>
      <c r="B3855" s="183" t="s">
        <v>4739</v>
      </c>
      <c r="C3855" s="183" t="s">
        <v>68</v>
      </c>
      <c r="D3855" s="183">
        <v>19</v>
      </c>
      <c r="E3855" s="104"/>
      <c r="F3855" s="104"/>
      <c r="G3855" s="89">
        <v>43132</v>
      </c>
      <c r="H3855" s="80"/>
      <c r="I3855" s="80"/>
      <c r="J3855" s="129" t="s">
        <v>4898</v>
      </c>
    </row>
    <row r="3856" spans="1:10" hidden="1">
      <c r="A3856" s="183" t="s">
        <v>4069</v>
      </c>
      <c r="B3856" s="183" t="s">
        <v>4739</v>
      </c>
      <c r="C3856" s="183" t="s">
        <v>68</v>
      </c>
      <c r="D3856" s="183">
        <v>19</v>
      </c>
      <c r="E3856" s="104"/>
      <c r="F3856" s="104"/>
      <c r="G3856" s="89">
        <v>43252</v>
      </c>
      <c r="H3856" s="80"/>
      <c r="I3856" s="80"/>
      <c r="J3856" s="129" t="s">
        <v>4898</v>
      </c>
    </row>
    <row r="3857" spans="1:10" hidden="1">
      <c r="A3857" s="183" t="s">
        <v>4070</v>
      </c>
      <c r="B3857" s="183" t="s">
        <v>4740</v>
      </c>
      <c r="C3857" s="183" t="s">
        <v>68</v>
      </c>
      <c r="D3857" s="183">
        <v>19</v>
      </c>
      <c r="E3857" s="104"/>
      <c r="F3857" s="104"/>
      <c r="G3857" s="89">
        <v>43313</v>
      </c>
      <c r="H3857" s="80"/>
      <c r="I3857" s="80"/>
      <c r="J3857" s="129" t="s">
        <v>4898</v>
      </c>
    </row>
    <row r="3858" spans="1:10" hidden="1">
      <c r="A3858" s="183" t="s">
        <v>4071</v>
      </c>
      <c r="B3858" s="183" t="s">
        <v>4740</v>
      </c>
      <c r="C3858" s="183" t="s">
        <v>68</v>
      </c>
      <c r="D3858" s="183">
        <v>19</v>
      </c>
      <c r="E3858" s="104"/>
      <c r="F3858" s="104"/>
      <c r="G3858" s="89">
        <v>43132</v>
      </c>
      <c r="H3858" s="80"/>
      <c r="I3858" s="80"/>
      <c r="J3858" s="129" t="s">
        <v>4898</v>
      </c>
    </row>
    <row r="3859" spans="1:10" hidden="1">
      <c r="A3859" s="183" t="s">
        <v>4072</v>
      </c>
      <c r="B3859" s="183" t="s">
        <v>4741</v>
      </c>
      <c r="C3859" s="183" t="s">
        <v>68</v>
      </c>
      <c r="D3859" s="183">
        <v>19</v>
      </c>
      <c r="E3859" s="104"/>
      <c r="F3859" s="104"/>
      <c r="G3859" s="89">
        <v>43221</v>
      </c>
      <c r="H3859" s="80"/>
      <c r="I3859" s="80"/>
      <c r="J3859" s="129" t="s">
        <v>4898</v>
      </c>
    </row>
    <row r="3860" spans="1:10" hidden="1">
      <c r="A3860" s="183" t="s">
        <v>4073</v>
      </c>
      <c r="B3860" s="183" t="s">
        <v>4742</v>
      </c>
      <c r="C3860" s="183" t="s">
        <v>68</v>
      </c>
      <c r="D3860" s="183">
        <v>19</v>
      </c>
      <c r="E3860" s="104"/>
      <c r="F3860" s="104"/>
      <c r="G3860" s="89">
        <v>43160</v>
      </c>
      <c r="H3860" s="80"/>
      <c r="I3860" s="80"/>
      <c r="J3860" s="129" t="s">
        <v>4898</v>
      </c>
    </row>
    <row r="3861" spans="1:10" hidden="1">
      <c r="A3861" s="183" t="s">
        <v>4074</v>
      </c>
      <c r="B3861" s="183" t="s">
        <v>4743</v>
      </c>
      <c r="C3861" s="183" t="s">
        <v>67</v>
      </c>
      <c r="D3861" s="183">
        <v>19</v>
      </c>
      <c r="E3861" s="129"/>
      <c r="F3861" s="183"/>
      <c r="G3861" s="89">
        <v>43160</v>
      </c>
      <c r="H3861" s="80"/>
      <c r="I3861" s="80"/>
      <c r="J3861" s="129" t="s">
        <v>4891</v>
      </c>
    </row>
    <row r="3862" spans="1:10" hidden="1">
      <c r="A3862" s="183" t="s">
        <v>4075</v>
      </c>
      <c r="B3862" s="183" t="s">
        <v>4744</v>
      </c>
      <c r="C3862" s="183" t="s">
        <v>68</v>
      </c>
      <c r="D3862" s="183">
        <v>19</v>
      </c>
      <c r="E3862" s="104"/>
      <c r="F3862" s="104"/>
      <c r="G3862" s="89">
        <v>43191</v>
      </c>
      <c r="H3862" s="80"/>
      <c r="I3862" s="80"/>
      <c r="J3862" s="129" t="s">
        <v>4898</v>
      </c>
    </row>
    <row r="3863" spans="1:10" hidden="1">
      <c r="A3863" s="183" t="s">
        <v>4076</v>
      </c>
      <c r="B3863" s="183" t="s">
        <v>4745</v>
      </c>
      <c r="C3863" s="183" t="s">
        <v>68</v>
      </c>
      <c r="D3863" s="183">
        <v>19</v>
      </c>
      <c r="E3863" s="104"/>
      <c r="F3863" s="104"/>
      <c r="G3863" s="89">
        <v>43191</v>
      </c>
      <c r="H3863" s="80"/>
      <c r="I3863" s="80"/>
      <c r="J3863" s="129" t="s">
        <v>4898</v>
      </c>
    </row>
    <row r="3864" spans="1:10" hidden="1">
      <c r="A3864" s="183" t="s">
        <v>4077</v>
      </c>
      <c r="B3864" s="183" t="s">
        <v>4746</v>
      </c>
      <c r="C3864" s="183" t="s">
        <v>68</v>
      </c>
      <c r="D3864" s="183">
        <v>19</v>
      </c>
      <c r="E3864" s="104"/>
      <c r="F3864" s="104"/>
      <c r="G3864" s="89">
        <v>43313</v>
      </c>
      <c r="H3864" s="80"/>
      <c r="I3864" s="80"/>
      <c r="J3864" s="129" t="s">
        <v>4898</v>
      </c>
    </row>
    <row r="3865" spans="1:10" hidden="1">
      <c r="A3865" s="183" t="s">
        <v>4078</v>
      </c>
      <c r="B3865" s="183" t="s">
        <v>4746</v>
      </c>
      <c r="C3865" s="183" t="s">
        <v>68</v>
      </c>
      <c r="D3865" s="183">
        <v>19</v>
      </c>
      <c r="E3865" s="104"/>
      <c r="F3865" s="104"/>
      <c r="G3865" s="89">
        <v>43313</v>
      </c>
      <c r="H3865" s="80"/>
      <c r="I3865" s="80"/>
      <c r="J3865" s="129" t="s">
        <v>4898</v>
      </c>
    </row>
    <row r="3866" spans="1:10" hidden="1">
      <c r="A3866" s="183" t="s">
        <v>4079</v>
      </c>
      <c r="B3866" s="183" t="s">
        <v>4747</v>
      </c>
      <c r="C3866" s="183" t="s">
        <v>68</v>
      </c>
      <c r="D3866" s="183">
        <v>19</v>
      </c>
      <c r="E3866" s="104"/>
      <c r="F3866" s="104"/>
      <c r="G3866" s="89">
        <v>43252</v>
      </c>
      <c r="H3866" s="80"/>
      <c r="I3866" s="80"/>
      <c r="J3866" s="129" t="s">
        <v>4898</v>
      </c>
    </row>
    <row r="3867" spans="1:10" hidden="1">
      <c r="A3867" s="183" t="s">
        <v>4080</v>
      </c>
      <c r="B3867" s="183" t="s">
        <v>4747</v>
      </c>
      <c r="C3867" s="183" t="s">
        <v>68</v>
      </c>
      <c r="D3867" s="183">
        <v>19</v>
      </c>
      <c r="E3867" s="104"/>
      <c r="F3867" s="104"/>
      <c r="G3867" s="89">
        <v>43252</v>
      </c>
      <c r="H3867" s="80"/>
      <c r="I3867" s="80"/>
      <c r="J3867" s="129" t="s">
        <v>4898</v>
      </c>
    </row>
    <row r="3868" spans="1:10" hidden="1">
      <c r="A3868" s="183" t="s">
        <v>4081</v>
      </c>
      <c r="B3868" s="183" t="s">
        <v>4747</v>
      </c>
      <c r="C3868" s="183" t="s">
        <v>68</v>
      </c>
      <c r="D3868" s="183">
        <v>19</v>
      </c>
      <c r="E3868" s="104"/>
      <c r="F3868" s="104"/>
      <c r="G3868" s="89">
        <v>43282</v>
      </c>
      <c r="H3868" s="80"/>
      <c r="I3868" s="80"/>
      <c r="J3868" s="129" t="s">
        <v>4898</v>
      </c>
    </row>
    <row r="3869" spans="1:10" hidden="1">
      <c r="A3869" s="183" t="s">
        <v>4082</v>
      </c>
      <c r="B3869" s="183" t="s">
        <v>4747</v>
      </c>
      <c r="C3869" s="183" t="s">
        <v>68</v>
      </c>
      <c r="D3869" s="183">
        <v>19</v>
      </c>
      <c r="E3869" s="104" t="s">
        <v>68</v>
      </c>
      <c r="F3869" s="104" t="s">
        <v>4830</v>
      </c>
      <c r="G3869" s="89">
        <v>43070</v>
      </c>
      <c r="H3869" s="80">
        <v>43096</v>
      </c>
      <c r="I3869" s="80"/>
      <c r="J3869" s="129" t="s">
        <v>4898</v>
      </c>
    </row>
    <row r="3870" spans="1:10" hidden="1">
      <c r="A3870" s="183" t="s">
        <v>4083</v>
      </c>
      <c r="B3870" s="183" t="s">
        <v>4747</v>
      </c>
      <c r="C3870" s="183" t="s">
        <v>68</v>
      </c>
      <c r="D3870" s="183">
        <v>19</v>
      </c>
      <c r="E3870" s="104"/>
      <c r="F3870" s="104"/>
      <c r="G3870" s="89">
        <v>43101</v>
      </c>
      <c r="H3870" s="80"/>
      <c r="I3870" s="80"/>
      <c r="J3870" s="129" t="s">
        <v>4898</v>
      </c>
    </row>
    <row r="3871" spans="1:10" hidden="1">
      <c r="A3871" s="183" t="s">
        <v>4084</v>
      </c>
      <c r="B3871" s="183" t="s">
        <v>4748</v>
      </c>
      <c r="C3871" s="183" t="s">
        <v>67</v>
      </c>
      <c r="D3871" s="183">
        <v>19</v>
      </c>
      <c r="E3871" s="104"/>
      <c r="F3871" s="104"/>
      <c r="G3871" s="89">
        <v>43252</v>
      </c>
      <c r="H3871" s="80"/>
      <c r="I3871" s="80"/>
      <c r="J3871" s="129" t="s">
        <v>4891</v>
      </c>
    </row>
    <row r="3872" spans="1:10" hidden="1">
      <c r="A3872" s="183" t="s">
        <v>4085</v>
      </c>
      <c r="B3872" s="183" t="s">
        <v>4748</v>
      </c>
      <c r="C3872" s="183" t="s">
        <v>67</v>
      </c>
      <c r="D3872" s="183">
        <v>19</v>
      </c>
      <c r="E3872" s="104"/>
      <c r="F3872" s="104"/>
      <c r="G3872" s="89">
        <v>43191</v>
      </c>
      <c r="H3872" s="80"/>
      <c r="I3872" s="80"/>
      <c r="J3872" s="129" t="s">
        <v>4891</v>
      </c>
    </row>
    <row r="3873" spans="1:10" hidden="1">
      <c r="A3873" s="183" t="s">
        <v>4086</v>
      </c>
      <c r="B3873" s="183" t="s">
        <v>4748</v>
      </c>
      <c r="C3873" s="183" t="s">
        <v>67</v>
      </c>
      <c r="D3873" s="183">
        <v>19</v>
      </c>
      <c r="E3873" s="104"/>
      <c r="F3873" s="104"/>
      <c r="G3873" s="89">
        <v>43191</v>
      </c>
      <c r="H3873" s="80"/>
      <c r="I3873" s="80"/>
      <c r="J3873" s="129" t="s">
        <v>4891</v>
      </c>
    </row>
    <row r="3874" spans="1:10" hidden="1">
      <c r="A3874" s="183" t="s">
        <v>4087</v>
      </c>
      <c r="B3874" s="183" t="s">
        <v>4748</v>
      </c>
      <c r="C3874" s="183" t="s">
        <v>67</v>
      </c>
      <c r="D3874" s="183">
        <v>19</v>
      </c>
      <c r="E3874" s="104" t="s">
        <v>67</v>
      </c>
      <c r="F3874" s="104" t="s">
        <v>4830</v>
      </c>
      <c r="G3874" s="89">
        <v>43070</v>
      </c>
      <c r="H3874" s="80">
        <v>43080</v>
      </c>
      <c r="I3874" s="80"/>
      <c r="J3874" s="129" t="s">
        <v>4891</v>
      </c>
    </row>
    <row r="3875" spans="1:10" hidden="1">
      <c r="A3875" s="183" t="s">
        <v>4088</v>
      </c>
      <c r="B3875" s="183" t="s">
        <v>4748</v>
      </c>
      <c r="C3875" s="183" t="s">
        <v>67</v>
      </c>
      <c r="D3875" s="183">
        <v>19</v>
      </c>
      <c r="E3875" s="104"/>
      <c r="F3875" s="104"/>
      <c r="G3875" s="89">
        <v>43374</v>
      </c>
      <c r="H3875" s="80"/>
      <c r="I3875" s="80"/>
      <c r="J3875" s="129" t="s">
        <v>4891</v>
      </c>
    </row>
    <row r="3876" spans="1:10" hidden="1">
      <c r="A3876" s="183" t="s">
        <v>4089</v>
      </c>
      <c r="B3876" s="183" t="s">
        <v>4748</v>
      </c>
      <c r="C3876" s="183" t="s">
        <v>67</v>
      </c>
      <c r="D3876" s="183">
        <v>19</v>
      </c>
      <c r="E3876" s="104"/>
      <c r="F3876" s="104"/>
      <c r="G3876" s="89">
        <v>43344</v>
      </c>
      <c r="H3876" s="80"/>
      <c r="I3876" s="80"/>
      <c r="J3876" s="129" t="s">
        <v>4891</v>
      </c>
    </row>
    <row r="3877" spans="1:10" hidden="1">
      <c r="A3877" s="183" t="s">
        <v>4090</v>
      </c>
      <c r="B3877" s="183" t="s">
        <v>4748</v>
      </c>
      <c r="C3877" s="183" t="s">
        <v>67</v>
      </c>
      <c r="D3877" s="183">
        <v>19</v>
      </c>
      <c r="E3877" s="104"/>
      <c r="F3877" s="104"/>
      <c r="G3877" s="89">
        <v>43374</v>
      </c>
      <c r="H3877" s="80"/>
      <c r="I3877" s="80"/>
      <c r="J3877" s="129" t="s">
        <v>4891</v>
      </c>
    </row>
    <row r="3878" spans="1:10" hidden="1">
      <c r="A3878" s="183" t="s">
        <v>4091</v>
      </c>
      <c r="B3878" s="183" t="s">
        <v>4749</v>
      </c>
      <c r="C3878" s="183" t="s">
        <v>67</v>
      </c>
      <c r="D3878" s="183">
        <v>19</v>
      </c>
      <c r="E3878" s="104"/>
      <c r="F3878" s="104"/>
      <c r="G3878" s="89">
        <v>43191</v>
      </c>
      <c r="H3878" s="80"/>
      <c r="I3878" s="80"/>
      <c r="J3878" s="129" t="s">
        <v>4891</v>
      </c>
    </row>
    <row r="3879" spans="1:10" hidden="1">
      <c r="A3879" s="183" t="s">
        <v>4092</v>
      </c>
      <c r="B3879" s="183" t="s">
        <v>4749</v>
      </c>
      <c r="C3879" s="183" t="s">
        <v>67</v>
      </c>
      <c r="D3879" s="183">
        <v>19</v>
      </c>
      <c r="E3879" s="104"/>
      <c r="F3879" s="104"/>
      <c r="G3879" s="89">
        <v>43160</v>
      </c>
      <c r="H3879" s="80"/>
      <c r="I3879" s="80"/>
      <c r="J3879" s="129" t="s">
        <v>4891</v>
      </c>
    </row>
    <row r="3880" spans="1:10" hidden="1">
      <c r="A3880" s="183" t="s">
        <v>4093</v>
      </c>
      <c r="B3880" s="183" t="s">
        <v>4749</v>
      </c>
      <c r="C3880" s="183" t="s">
        <v>67</v>
      </c>
      <c r="D3880" s="183">
        <v>19</v>
      </c>
      <c r="E3880" s="104"/>
      <c r="F3880" s="104"/>
      <c r="G3880" s="89">
        <v>43252</v>
      </c>
      <c r="H3880" s="80"/>
      <c r="I3880" s="80"/>
      <c r="J3880" s="129" t="s">
        <v>4891</v>
      </c>
    </row>
    <row r="3881" spans="1:10" hidden="1">
      <c r="A3881" s="183" t="s">
        <v>4094</v>
      </c>
      <c r="B3881" s="183" t="s">
        <v>4749</v>
      </c>
      <c r="C3881" s="183" t="s">
        <v>67</v>
      </c>
      <c r="D3881" s="183">
        <v>19</v>
      </c>
      <c r="E3881" s="104"/>
      <c r="F3881" s="104"/>
      <c r="G3881" s="89">
        <v>43344</v>
      </c>
      <c r="H3881" s="80"/>
      <c r="I3881" s="80"/>
      <c r="J3881" s="129" t="s">
        <v>4891</v>
      </c>
    </row>
    <row r="3882" spans="1:10" hidden="1">
      <c r="A3882" s="183" t="s">
        <v>4095</v>
      </c>
      <c r="B3882" s="183" t="s">
        <v>4750</v>
      </c>
      <c r="C3882" s="183" t="s">
        <v>68</v>
      </c>
      <c r="D3882" s="183">
        <v>19</v>
      </c>
      <c r="E3882" s="104"/>
      <c r="F3882" s="104"/>
      <c r="G3882" s="89">
        <v>43221</v>
      </c>
      <c r="H3882" s="80"/>
      <c r="I3882" s="80"/>
      <c r="J3882" s="129" t="s">
        <v>4898</v>
      </c>
    </row>
    <row r="3883" spans="1:10" hidden="1">
      <c r="A3883" s="183" t="s">
        <v>4096</v>
      </c>
      <c r="B3883" s="183" t="s">
        <v>4750</v>
      </c>
      <c r="C3883" s="183" t="s">
        <v>68</v>
      </c>
      <c r="D3883" s="183">
        <v>19</v>
      </c>
      <c r="E3883" s="129"/>
      <c r="F3883" s="183"/>
      <c r="G3883" s="89">
        <v>43132</v>
      </c>
      <c r="H3883" s="80"/>
      <c r="I3883" s="80"/>
      <c r="J3883" s="129" t="s">
        <v>4898</v>
      </c>
    </row>
    <row r="3884" spans="1:10" hidden="1">
      <c r="A3884" s="183" t="s">
        <v>4097</v>
      </c>
      <c r="B3884" s="183" t="s">
        <v>4750</v>
      </c>
      <c r="C3884" s="183" t="s">
        <v>68</v>
      </c>
      <c r="D3884" s="183">
        <v>19</v>
      </c>
      <c r="E3884" s="104"/>
      <c r="F3884" s="104"/>
      <c r="G3884" s="89">
        <v>43252</v>
      </c>
      <c r="H3884" s="80"/>
      <c r="I3884" s="80"/>
      <c r="J3884" s="129" t="s">
        <v>4898</v>
      </c>
    </row>
    <row r="3885" spans="1:10" hidden="1">
      <c r="A3885" s="183" t="s">
        <v>4098</v>
      </c>
      <c r="B3885" s="183" t="s">
        <v>447</v>
      </c>
      <c r="C3885" s="183" t="s">
        <v>68</v>
      </c>
      <c r="D3885" s="183">
        <v>19</v>
      </c>
      <c r="E3885" s="104"/>
      <c r="F3885" s="104"/>
      <c r="G3885" s="89">
        <v>43132</v>
      </c>
      <c r="H3885" s="80"/>
      <c r="I3885" s="80"/>
      <c r="J3885" s="129" t="s">
        <v>4898</v>
      </c>
    </row>
    <row r="3886" spans="1:10" hidden="1">
      <c r="A3886" s="183" t="s">
        <v>4099</v>
      </c>
      <c r="B3886" s="183" t="s">
        <v>447</v>
      </c>
      <c r="C3886" s="183" t="s">
        <v>68</v>
      </c>
      <c r="D3886" s="183">
        <v>19</v>
      </c>
      <c r="E3886" s="104"/>
      <c r="F3886" s="104"/>
      <c r="G3886" s="89">
        <v>43132</v>
      </c>
      <c r="H3886" s="80"/>
      <c r="I3886" s="80"/>
      <c r="J3886" s="129" t="s">
        <v>4898</v>
      </c>
    </row>
    <row r="3887" spans="1:10" hidden="1">
      <c r="A3887" s="183" t="s">
        <v>4100</v>
      </c>
      <c r="B3887" s="183" t="s">
        <v>447</v>
      </c>
      <c r="C3887" s="183" t="s">
        <v>68</v>
      </c>
      <c r="D3887" s="183">
        <v>19</v>
      </c>
      <c r="E3887" s="104"/>
      <c r="F3887" s="104"/>
      <c r="G3887" s="89">
        <v>43221</v>
      </c>
      <c r="H3887" s="80"/>
      <c r="I3887" s="80"/>
      <c r="J3887" s="129" t="s">
        <v>4898</v>
      </c>
    </row>
    <row r="3888" spans="1:10" hidden="1">
      <c r="A3888" s="183" t="s">
        <v>346</v>
      </c>
      <c r="B3888" s="183" t="s">
        <v>447</v>
      </c>
      <c r="C3888" s="183" t="s">
        <v>68</v>
      </c>
      <c r="D3888" s="183">
        <v>19</v>
      </c>
      <c r="E3888" s="129"/>
      <c r="F3888" s="183" t="s">
        <v>4830</v>
      </c>
      <c r="G3888" s="89">
        <v>43040</v>
      </c>
      <c r="H3888" s="80">
        <v>43049</v>
      </c>
      <c r="I3888" s="80">
        <v>43074</v>
      </c>
      <c r="J3888" s="129" t="s">
        <v>4898</v>
      </c>
    </row>
    <row r="3889" spans="1:10" hidden="1">
      <c r="A3889" s="183" t="s">
        <v>347</v>
      </c>
      <c r="B3889" s="183" t="s">
        <v>447</v>
      </c>
      <c r="C3889" s="183" t="s">
        <v>68</v>
      </c>
      <c r="D3889" s="183">
        <v>19</v>
      </c>
      <c r="E3889" s="104"/>
      <c r="F3889" s="104" t="s">
        <v>4830</v>
      </c>
      <c r="G3889" s="89">
        <v>43040</v>
      </c>
      <c r="H3889" s="80">
        <v>43061</v>
      </c>
      <c r="I3889" s="80">
        <v>43074</v>
      </c>
      <c r="J3889" s="129" t="s">
        <v>4898</v>
      </c>
    </row>
    <row r="3890" spans="1:10" hidden="1">
      <c r="A3890" s="183" t="s">
        <v>4101</v>
      </c>
      <c r="B3890" s="183" t="s">
        <v>447</v>
      </c>
      <c r="C3890" s="183" t="s">
        <v>68</v>
      </c>
      <c r="D3890" s="183">
        <v>19</v>
      </c>
      <c r="E3890" s="104"/>
      <c r="F3890" s="104"/>
      <c r="G3890" s="89">
        <v>43221</v>
      </c>
      <c r="H3890" s="80"/>
      <c r="I3890" s="80"/>
      <c r="J3890" s="129" t="s">
        <v>4898</v>
      </c>
    </row>
    <row r="3891" spans="1:10" hidden="1">
      <c r="A3891" s="183" t="s">
        <v>4102</v>
      </c>
      <c r="B3891" s="183" t="s">
        <v>4751</v>
      </c>
      <c r="C3891" s="183" t="s">
        <v>68</v>
      </c>
      <c r="D3891" s="183">
        <v>19</v>
      </c>
      <c r="E3891" s="104" t="s">
        <v>68</v>
      </c>
      <c r="F3891" s="104" t="s">
        <v>4830</v>
      </c>
      <c r="G3891" s="89">
        <v>43070</v>
      </c>
      <c r="H3891" s="80">
        <v>43084</v>
      </c>
      <c r="I3891" s="80">
        <v>43103</v>
      </c>
      <c r="J3891" s="129" t="s">
        <v>4898</v>
      </c>
    </row>
    <row r="3892" spans="1:10" hidden="1">
      <c r="A3892" s="183" t="s">
        <v>4103</v>
      </c>
      <c r="B3892" s="183" t="s">
        <v>448</v>
      </c>
      <c r="C3892" s="183" t="s">
        <v>68</v>
      </c>
      <c r="D3892" s="183">
        <v>19</v>
      </c>
      <c r="E3892" s="104"/>
      <c r="F3892" s="104"/>
      <c r="G3892" s="89">
        <v>43313</v>
      </c>
      <c r="H3892" s="80"/>
      <c r="I3892" s="80"/>
      <c r="J3892" s="129" t="s">
        <v>4898</v>
      </c>
    </row>
    <row r="3893" spans="1:10" hidden="1">
      <c r="A3893" s="183" t="s">
        <v>348</v>
      </c>
      <c r="B3893" s="183" t="s">
        <v>448</v>
      </c>
      <c r="C3893" s="183" t="s">
        <v>68</v>
      </c>
      <c r="D3893" s="183">
        <v>19</v>
      </c>
      <c r="E3893" s="104"/>
      <c r="F3893" s="104" t="s">
        <v>4830</v>
      </c>
      <c r="G3893" s="89">
        <v>43040</v>
      </c>
      <c r="H3893" s="80">
        <v>43062</v>
      </c>
      <c r="I3893" s="80">
        <v>43074</v>
      </c>
      <c r="J3893" s="129" t="s">
        <v>4898</v>
      </c>
    </row>
    <row r="3894" spans="1:10" hidden="1">
      <c r="A3894" s="183" t="s">
        <v>4104</v>
      </c>
      <c r="B3894" s="183" t="s">
        <v>448</v>
      </c>
      <c r="C3894" s="183" t="s">
        <v>68</v>
      </c>
      <c r="D3894" s="183">
        <v>19</v>
      </c>
      <c r="E3894" s="104"/>
      <c r="F3894" s="104"/>
      <c r="G3894" s="89">
        <v>43313</v>
      </c>
      <c r="H3894" s="80"/>
      <c r="I3894" s="80"/>
      <c r="J3894" s="129" t="s">
        <v>4898</v>
      </c>
    </row>
    <row r="3895" spans="1:10" hidden="1">
      <c r="A3895" s="183" t="s">
        <v>4105</v>
      </c>
      <c r="B3895" s="183" t="s">
        <v>448</v>
      </c>
      <c r="C3895" s="183" t="s">
        <v>68</v>
      </c>
      <c r="D3895" s="183">
        <v>19</v>
      </c>
      <c r="E3895" s="104"/>
      <c r="F3895" s="104"/>
      <c r="G3895" s="89">
        <v>43132</v>
      </c>
      <c r="H3895" s="80"/>
      <c r="I3895" s="80"/>
      <c r="J3895" s="129" t="s">
        <v>4898</v>
      </c>
    </row>
    <row r="3896" spans="1:10" hidden="1">
      <c r="A3896" s="183" t="s">
        <v>4106</v>
      </c>
      <c r="B3896" s="183" t="s">
        <v>448</v>
      </c>
      <c r="C3896" s="183" t="s">
        <v>68</v>
      </c>
      <c r="D3896" s="183">
        <v>19</v>
      </c>
      <c r="E3896" s="104" t="s">
        <v>68</v>
      </c>
      <c r="F3896" s="104" t="s">
        <v>4830</v>
      </c>
      <c r="G3896" s="89">
        <v>43070</v>
      </c>
      <c r="H3896" s="80">
        <v>43090</v>
      </c>
      <c r="I3896" s="80">
        <v>43105</v>
      </c>
      <c r="J3896" s="129" t="s">
        <v>4898</v>
      </c>
    </row>
    <row r="3897" spans="1:10" hidden="1">
      <c r="A3897" s="183" t="s">
        <v>4107</v>
      </c>
      <c r="B3897" s="183" t="s">
        <v>448</v>
      </c>
      <c r="C3897" s="183" t="s">
        <v>68</v>
      </c>
      <c r="D3897" s="183">
        <v>19</v>
      </c>
      <c r="E3897" s="104"/>
      <c r="F3897" s="104"/>
      <c r="G3897" s="89">
        <v>43160</v>
      </c>
      <c r="H3897" s="80"/>
      <c r="I3897" s="80"/>
      <c r="J3897" s="129" t="s">
        <v>4898</v>
      </c>
    </row>
    <row r="3898" spans="1:10" hidden="1">
      <c r="A3898" s="183" t="s">
        <v>4108</v>
      </c>
      <c r="B3898" s="183" t="s">
        <v>448</v>
      </c>
      <c r="C3898" s="183" t="s">
        <v>68</v>
      </c>
      <c r="D3898" s="183">
        <v>19</v>
      </c>
      <c r="E3898" s="104"/>
      <c r="F3898" s="104"/>
      <c r="G3898" s="89">
        <v>43252</v>
      </c>
      <c r="H3898" s="80"/>
      <c r="I3898" s="80"/>
      <c r="J3898" s="129" t="s">
        <v>4898</v>
      </c>
    </row>
    <row r="3899" spans="1:10" hidden="1">
      <c r="A3899" s="183" t="s">
        <v>4109</v>
      </c>
      <c r="B3899" s="183" t="s">
        <v>448</v>
      </c>
      <c r="C3899" s="183" t="s">
        <v>68</v>
      </c>
      <c r="D3899" s="183">
        <v>19</v>
      </c>
      <c r="E3899" s="104"/>
      <c r="F3899" s="104"/>
      <c r="G3899" s="89">
        <v>43221</v>
      </c>
      <c r="H3899" s="80"/>
      <c r="I3899" s="80"/>
      <c r="J3899" s="129" t="s">
        <v>4898</v>
      </c>
    </row>
    <row r="3900" spans="1:10" hidden="1">
      <c r="A3900" s="183" t="s">
        <v>4110</v>
      </c>
      <c r="B3900" s="183" t="s">
        <v>448</v>
      </c>
      <c r="C3900" s="183" t="s">
        <v>68</v>
      </c>
      <c r="D3900" s="183">
        <v>19</v>
      </c>
      <c r="E3900" s="104"/>
      <c r="F3900" s="104"/>
      <c r="G3900" s="89">
        <v>43344</v>
      </c>
      <c r="H3900" s="80"/>
      <c r="I3900" s="80"/>
      <c r="J3900" s="129" t="s">
        <v>4898</v>
      </c>
    </row>
    <row r="3901" spans="1:10" hidden="1">
      <c r="A3901" s="183" t="s">
        <v>4111</v>
      </c>
      <c r="B3901" s="183" t="s">
        <v>448</v>
      </c>
      <c r="C3901" s="183" t="s">
        <v>68</v>
      </c>
      <c r="D3901" s="183">
        <v>19</v>
      </c>
      <c r="E3901" s="104"/>
      <c r="F3901" s="104"/>
      <c r="G3901" s="89">
        <v>43374</v>
      </c>
      <c r="H3901" s="80"/>
      <c r="I3901" s="80"/>
      <c r="J3901" s="129" t="s">
        <v>4898</v>
      </c>
    </row>
    <row r="3902" spans="1:10" hidden="1">
      <c r="A3902" s="183" t="s">
        <v>4112</v>
      </c>
      <c r="B3902" s="183" t="s">
        <v>448</v>
      </c>
      <c r="C3902" s="183" t="s">
        <v>68</v>
      </c>
      <c r="D3902" s="183">
        <v>19</v>
      </c>
      <c r="E3902" s="104"/>
      <c r="F3902" s="104"/>
      <c r="G3902" s="89">
        <v>43252</v>
      </c>
      <c r="H3902" s="80"/>
      <c r="I3902" s="80"/>
      <c r="J3902" s="129" t="s">
        <v>4898</v>
      </c>
    </row>
    <row r="3903" spans="1:10" hidden="1">
      <c r="A3903" s="183" t="s">
        <v>4113</v>
      </c>
      <c r="B3903" s="183" t="s">
        <v>448</v>
      </c>
      <c r="C3903" s="183" t="s">
        <v>68</v>
      </c>
      <c r="D3903" s="183">
        <v>19</v>
      </c>
      <c r="E3903" s="104"/>
      <c r="F3903" s="104"/>
      <c r="G3903" s="89">
        <v>43221</v>
      </c>
      <c r="H3903" s="80"/>
      <c r="I3903" s="80"/>
      <c r="J3903" s="129" t="s">
        <v>4898</v>
      </c>
    </row>
    <row r="3904" spans="1:10" hidden="1">
      <c r="A3904" s="183" t="s">
        <v>4114</v>
      </c>
      <c r="B3904" s="183" t="s">
        <v>448</v>
      </c>
      <c r="C3904" s="183" t="s">
        <v>68</v>
      </c>
      <c r="D3904" s="183">
        <v>19</v>
      </c>
      <c r="E3904" s="104"/>
      <c r="F3904" s="104"/>
      <c r="G3904" s="89">
        <v>43282</v>
      </c>
      <c r="H3904" s="80"/>
      <c r="I3904" s="80"/>
      <c r="J3904" s="129" t="s">
        <v>4898</v>
      </c>
    </row>
    <row r="3905" spans="1:10" hidden="1">
      <c r="A3905" s="183" t="s">
        <v>4115</v>
      </c>
      <c r="B3905" s="183" t="s">
        <v>448</v>
      </c>
      <c r="C3905" s="183" t="s">
        <v>68</v>
      </c>
      <c r="D3905" s="183">
        <v>19</v>
      </c>
      <c r="E3905" s="129"/>
      <c r="F3905" s="183"/>
      <c r="G3905" s="89">
        <v>43344</v>
      </c>
      <c r="H3905" s="80"/>
      <c r="I3905" s="80"/>
      <c r="J3905" s="129" t="s">
        <v>4898</v>
      </c>
    </row>
    <row r="3906" spans="1:10" hidden="1">
      <c r="A3906" s="183" t="s">
        <v>4116</v>
      </c>
      <c r="B3906" s="183" t="s">
        <v>448</v>
      </c>
      <c r="C3906" s="183" t="s">
        <v>68</v>
      </c>
      <c r="D3906" s="183">
        <v>19</v>
      </c>
      <c r="E3906" s="104"/>
      <c r="F3906" s="104"/>
      <c r="G3906" s="89">
        <v>43282</v>
      </c>
      <c r="H3906" s="80"/>
      <c r="I3906" s="80"/>
      <c r="J3906" s="129" t="s">
        <v>4898</v>
      </c>
    </row>
    <row r="3907" spans="1:10" hidden="1">
      <c r="A3907" s="183" t="s">
        <v>4117</v>
      </c>
      <c r="B3907" s="183" t="s">
        <v>448</v>
      </c>
      <c r="C3907" s="183" t="s">
        <v>68</v>
      </c>
      <c r="D3907" s="183">
        <v>19</v>
      </c>
      <c r="E3907" s="104"/>
      <c r="F3907" s="104"/>
      <c r="G3907" s="89">
        <v>43282</v>
      </c>
      <c r="H3907" s="80"/>
      <c r="I3907" s="80"/>
      <c r="J3907" s="129" t="s">
        <v>4898</v>
      </c>
    </row>
    <row r="3908" spans="1:10" hidden="1">
      <c r="A3908" s="183" t="s">
        <v>4118</v>
      </c>
      <c r="B3908" s="183" t="s">
        <v>448</v>
      </c>
      <c r="C3908" s="183" t="s">
        <v>68</v>
      </c>
      <c r="D3908" s="183">
        <v>19</v>
      </c>
      <c r="E3908" s="104"/>
      <c r="F3908" s="104"/>
      <c r="G3908" s="89">
        <v>43282</v>
      </c>
      <c r="H3908" s="80"/>
      <c r="I3908" s="80"/>
      <c r="J3908" s="129" t="s">
        <v>4898</v>
      </c>
    </row>
    <row r="3909" spans="1:10" hidden="1">
      <c r="A3909" s="183" t="s">
        <v>4119</v>
      </c>
      <c r="B3909" s="183" t="s">
        <v>448</v>
      </c>
      <c r="C3909" s="183" t="s">
        <v>68</v>
      </c>
      <c r="D3909" s="183">
        <v>19</v>
      </c>
      <c r="E3909" s="104"/>
      <c r="F3909" s="104"/>
      <c r="G3909" s="89">
        <v>43344</v>
      </c>
      <c r="H3909" s="80"/>
      <c r="I3909" s="80"/>
      <c r="J3909" s="129" t="s">
        <v>4898</v>
      </c>
    </row>
    <row r="3910" spans="1:10" hidden="1">
      <c r="A3910" s="183" t="s">
        <v>4120</v>
      </c>
      <c r="B3910" s="183" t="s">
        <v>448</v>
      </c>
      <c r="C3910" s="183" t="s">
        <v>68</v>
      </c>
      <c r="D3910" s="183">
        <v>19</v>
      </c>
      <c r="E3910" s="129"/>
      <c r="F3910" s="183"/>
      <c r="G3910" s="89">
        <v>43313</v>
      </c>
      <c r="H3910" s="80"/>
      <c r="I3910" s="80"/>
      <c r="J3910" s="129" t="s">
        <v>4898</v>
      </c>
    </row>
    <row r="3911" spans="1:10" hidden="1">
      <c r="A3911" s="183" t="s">
        <v>4121</v>
      </c>
      <c r="B3911" s="183" t="s">
        <v>448</v>
      </c>
      <c r="C3911" s="183" t="s">
        <v>68</v>
      </c>
      <c r="D3911" s="183">
        <v>19</v>
      </c>
      <c r="E3911" s="104"/>
      <c r="F3911" s="104"/>
      <c r="G3911" s="89">
        <v>43313</v>
      </c>
      <c r="H3911" s="80"/>
      <c r="I3911" s="80"/>
      <c r="J3911" s="129" t="s">
        <v>4898</v>
      </c>
    </row>
    <row r="3912" spans="1:10" hidden="1">
      <c r="A3912" s="183" t="s">
        <v>4122</v>
      </c>
      <c r="B3912" s="183" t="s">
        <v>448</v>
      </c>
      <c r="C3912" s="183" t="s">
        <v>68</v>
      </c>
      <c r="D3912" s="183">
        <v>19</v>
      </c>
      <c r="E3912" s="104"/>
      <c r="F3912" s="104"/>
      <c r="G3912" s="89">
        <v>43344</v>
      </c>
      <c r="H3912" s="80"/>
      <c r="I3912" s="80"/>
      <c r="J3912" s="129" t="s">
        <v>4898</v>
      </c>
    </row>
    <row r="3913" spans="1:10" hidden="1">
      <c r="A3913" s="183" t="s">
        <v>4123</v>
      </c>
      <c r="B3913" s="183" t="s">
        <v>448</v>
      </c>
      <c r="C3913" s="183" t="s">
        <v>68</v>
      </c>
      <c r="D3913" s="183">
        <v>19</v>
      </c>
      <c r="E3913" s="104"/>
      <c r="F3913" s="104"/>
      <c r="G3913" s="89">
        <v>43344</v>
      </c>
      <c r="H3913" s="80"/>
      <c r="I3913" s="80"/>
      <c r="J3913" s="129" t="s">
        <v>4898</v>
      </c>
    </row>
    <row r="3914" spans="1:10" hidden="1">
      <c r="A3914" s="183" t="s">
        <v>4124</v>
      </c>
      <c r="B3914" s="183" t="s">
        <v>448</v>
      </c>
      <c r="C3914" s="183" t="s">
        <v>68</v>
      </c>
      <c r="D3914" s="183">
        <v>19</v>
      </c>
      <c r="E3914" s="104"/>
      <c r="F3914" s="104"/>
      <c r="G3914" s="89">
        <v>43344</v>
      </c>
      <c r="H3914" s="80"/>
      <c r="I3914" s="80"/>
      <c r="J3914" s="129" t="s">
        <v>4898</v>
      </c>
    </row>
    <row r="3915" spans="1:10" hidden="1">
      <c r="A3915" s="183" t="s">
        <v>4125</v>
      </c>
      <c r="B3915" s="183" t="s">
        <v>448</v>
      </c>
      <c r="C3915" s="183" t="s">
        <v>68</v>
      </c>
      <c r="D3915" s="183">
        <v>19</v>
      </c>
      <c r="E3915" s="104"/>
      <c r="F3915" s="104"/>
      <c r="G3915" s="89">
        <v>43160</v>
      </c>
      <c r="H3915" s="80"/>
      <c r="I3915" s="80"/>
      <c r="J3915" s="129" t="s">
        <v>4898</v>
      </c>
    </row>
    <row r="3916" spans="1:10" hidden="1">
      <c r="A3916" s="183" t="s">
        <v>4126</v>
      </c>
      <c r="B3916" s="183" t="s">
        <v>448</v>
      </c>
      <c r="C3916" s="183" t="s">
        <v>68</v>
      </c>
      <c r="D3916" s="183">
        <v>19</v>
      </c>
      <c r="E3916" s="104"/>
      <c r="F3916" s="104"/>
      <c r="G3916" s="89">
        <v>43344</v>
      </c>
      <c r="H3916" s="80"/>
      <c r="I3916" s="80"/>
      <c r="J3916" s="129" t="s">
        <v>4898</v>
      </c>
    </row>
    <row r="3917" spans="1:10" hidden="1">
      <c r="A3917" s="183" t="s">
        <v>4127</v>
      </c>
      <c r="B3917" s="183" t="s">
        <v>449</v>
      </c>
      <c r="C3917" s="183" t="s">
        <v>67</v>
      </c>
      <c r="D3917" s="183">
        <v>19</v>
      </c>
      <c r="E3917" s="104"/>
      <c r="F3917" s="104"/>
      <c r="G3917" s="89">
        <v>43221</v>
      </c>
      <c r="H3917" s="80"/>
      <c r="I3917" s="80"/>
      <c r="J3917" s="129" t="s">
        <v>4891</v>
      </c>
    </row>
    <row r="3918" spans="1:10" hidden="1">
      <c r="A3918" s="183" t="s">
        <v>4128</v>
      </c>
      <c r="B3918" s="183" t="s">
        <v>449</v>
      </c>
      <c r="C3918" s="183" t="s">
        <v>67</v>
      </c>
      <c r="D3918" s="183">
        <v>19</v>
      </c>
      <c r="E3918" s="104"/>
      <c r="F3918" s="104"/>
      <c r="G3918" s="89">
        <v>43221</v>
      </c>
      <c r="H3918" s="80"/>
      <c r="I3918" s="80"/>
      <c r="J3918" s="129" t="s">
        <v>4891</v>
      </c>
    </row>
    <row r="3919" spans="1:10" hidden="1">
      <c r="A3919" s="183" t="s">
        <v>349</v>
      </c>
      <c r="B3919" s="183" t="s">
        <v>449</v>
      </c>
      <c r="C3919" s="183" t="s">
        <v>67</v>
      </c>
      <c r="D3919" s="183">
        <v>19</v>
      </c>
      <c r="E3919" s="104"/>
      <c r="F3919" s="104" t="s">
        <v>4830</v>
      </c>
      <c r="G3919" s="89">
        <v>43040</v>
      </c>
      <c r="H3919" s="80">
        <v>43066</v>
      </c>
      <c r="I3919" s="80">
        <v>43074</v>
      </c>
      <c r="J3919" s="129" t="s">
        <v>4891</v>
      </c>
    </row>
    <row r="3920" spans="1:10" hidden="1">
      <c r="A3920" s="183" t="s">
        <v>350</v>
      </c>
      <c r="B3920" s="183" t="s">
        <v>449</v>
      </c>
      <c r="C3920" s="183" t="s">
        <v>67</v>
      </c>
      <c r="D3920" s="183">
        <v>19</v>
      </c>
      <c r="E3920" s="104"/>
      <c r="F3920" s="104" t="s">
        <v>4830</v>
      </c>
      <c r="G3920" s="89">
        <v>43040</v>
      </c>
      <c r="H3920" s="80">
        <v>43055</v>
      </c>
      <c r="I3920" s="80">
        <v>43074</v>
      </c>
      <c r="J3920" s="129" t="s">
        <v>4891</v>
      </c>
    </row>
    <row r="3921" spans="1:10" hidden="1">
      <c r="A3921" s="183" t="s">
        <v>4129</v>
      </c>
      <c r="B3921" s="183" t="s">
        <v>449</v>
      </c>
      <c r="C3921" s="183" t="s">
        <v>67</v>
      </c>
      <c r="D3921" s="183">
        <v>19</v>
      </c>
      <c r="E3921" s="104"/>
      <c r="F3921" s="104"/>
      <c r="G3921" s="89">
        <v>43313</v>
      </c>
      <c r="H3921" s="80"/>
      <c r="I3921" s="80"/>
      <c r="J3921" s="129" t="s">
        <v>4891</v>
      </c>
    </row>
    <row r="3922" spans="1:10" hidden="1">
      <c r="A3922" s="183" t="s">
        <v>4130</v>
      </c>
      <c r="B3922" s="183" t="s">
        <v>449</v>
      </c>
      <c r="C3922" s="183" t="s">
        <v>67</v>
      </c>
      <c r="D3922" s="183">
        <v>19</v>
      </c>
      <c r="E3922" s="104"/>
      <c r="F3922" s="104"/>
      <c r="G3922" s="89">
        <v>43282</v>
      </c>
      <c r="H3922" s="80"/>
      <c r="I3922" s="80"/>
      <c r="J3922" s="129" t="s">
        <v>4891</v>
      </c>
    </row>
    <row r="3923" spans="1:10" hidden="1">
      <c r="A3923" s="183" t="s">
        <v>4131</v>
      </c>
      <c r="B3923" s="183" t="s">
        <v>449</v>
      </c>
      <c r="C3923" s="183" t="s">
        <v>67</v>
      </c>
      <c r="D3923" s="183">
        <v>19</v>
      </c>
      <c r="E3923" s="104"/>
      <c r="F3923" s="104"/>
      <c r="G3923" s="89">
        <v>43282</v>
      </c>
      <c r="H3923" s="80"/>
      <c r="I3923" s="80"/>
      <c r="J3923" s="129" t="s">
        <v>4891</v>
      </c>
    </row>
    <row r="3924" spans="1:10" hidden="1">
      <c r="A3924" s="183" t="s">
        <v>4132</v>
      </c>
      <c r="B3924" s="183" t="s">
        <v>449</v>
      </c>
      <c r="C3924" s="183" t="s">
        <v>67</v>
      </c>
      <c r="D3924" s="183">
        <v>19</v>
      </c>
      <c r="E3924" s="104"/>
      <c r="F3924" s="104"/>
      <c r="G3924" s="89">
        <v>43252</v>
      </c>
      <c r="H3924" s="80"/>
      <c r="I3924" s="80"/>
      <c r="J3924" s="129" t="s">
        <v>4891</v>
      </c>
    </row>
    <row r="3925" spans="1:10" hidden="1">
      <c r="A3925" s="183" t="s">
        <v>4133</v>
      </c>
      <c r="B3925" s="183" t="s">
        <v>449</v>
      </c>
      <c r="C3925" s="183" t="s">
        <v>67</v>
      </c>
      <c r="D3925" s="183">
        <v>19</v>
      </c>
      <c r="E3925" s="104"/>
      <c r="F3925" s="104"/>
      <c r="G3925" s="89">
        <v>43252</v>
      </c>
      <c r="H3925" s="80"/>
      <c r="I3925" s="80"/>
      <c r="J3925" s="129" t="s">
        <v>4891</v>
      </c>
    </row>
    <row r="3926" spans="1:10" hidden="1">
      <c r="A3926" s="183" t="s">
        <v>4134</v>
      </c>
      <c r="B3926" s="183" t="s">
        <v>449</v>
      </c>
      <c r="C3926" s="183" t="s">
        <v>67</v>
      </c>
      <c r="D3926" s="183">
        <v>19</v>
      </c>
      <c r="E3926" s="104" t="s">
        <v>67</v>
      </c>
      <c r="F3926" s="104" t="s">
        <v>4830</v>
      </c>
      <c r="G3926" s="89">
        <v>43070</v>
      </c>
      <c r="H3926" s="80">
        <v>43096</v>
      </c>
      <c r="I3926" s="80">
        <v>43104</v>
      </c>
      <c r="J3926" s="129" t="s">
        <v>4891</v>
      </c>
    </row>
    <row r="3927" spans="1:10" hidden="1">
      <c r="A3927" s="183" t="s">
        <v>4135</v>
      </c>
      <c r="B3927" s="183" t="s">
        <v>449</v>
      </c>
      <c r="C3927" s="183" t="s">
        <v>67</v>
      </c>
      <c r="D3927" s="183">
        <v>19</v>
      </c>
      <c r="E3927" s="104"/>
      <c r="F3927" s="104"/>
      <c r="G3927" s="89">
        <v>43313</v>
      </c>
      <c r="H3927" s="80"/>
      <c r="I3927" s="80"/>
      <c r="J3927" s="129" t="s">
        <v>4891</v>
      </c>
    </row>
    <row r="3928" spans="1:10" hidden="1">
      <c r="A3928" s="183" t="s">
        <v>4136</v>
      </c>
      <c r="B3928" s="183" t="s">
        <v>449</v>
      </c>
      <c r="C3928" s="183" t="s">
        <v>67</v>
      </c>
      <c r="D3928" s="183">
        <v>19</v>
      </c>
      <c r="E3928" s="104"/>
      <c r="F3928" s="104"/>
      <c r="G3928" s="89">
        <v>43374</v>
      </c>
      <c r="H3928" s="80"/>
      <c r="I3928" s="80"/>
      <c r="J3928" s="129" t="s">
        <v>4891</v>
      </c>
    </row>
    <row r="3929" spans="1:10" hidden="1">
      <c r="A3929" s="183" t="s">
        <v>4137</v>
      </c>
      <c r="B3929" s="183" t="s">
        <v>449</v>
      </c>
      <c r="C3929" s="183" t="s">
        <v>67</v>
      </c>
      <c r="D3929" s="183">
        <v>19</v>
      </c>
      <c r="E3929" s="104"/>
      <c r="F3929" s="104"/>
      <c r="G3929" s="89">
        <v>43374</v>
      </c>
      <c r="H3929" s="80"/>
      <c r="I3929" s="80"/>
      <c r="J3929" s="129" t="s">
        <v>4891</v>
      </c>
    </row>
    <row r="3930" spans="1:10" hidden="1">
      <c r="A3930" s="183" t="s">
        <v>4138</v>
      </c>
      <c r="B3930" s="183" t="s">
        <v>449</v>
      </c>
      <c r="C3930" s="183" t="s">
        <v>67</v>
      </c>
      <c r="D3930" s="183">
        <v>19</v>
      </c>
      <c r="E3930" s="104"/>
      <c r="F3930" s="104"/>
      <c r="G3930" s="89">
        <v>43313</v>
      </c>
      <c r="H3930" s="80"/>
      <c r="I3930" s="80"/>
      <c r="J3930" s="129" t="s">
        <v>4891</v>
      </c>
    </row>
    <row r="3931" spans="1:10" hidden="1">
      <c r="A3931" s="183" t="s">
        <v>4139</v>
      </c>
      <c r="B3931" s="183" t="s">
        <v>449</v>
      </c>
      <c r="C3931" s="183" t="s">
        <v>67</v>
      </c>
      <c r="D3931" s="183">
        <v>19</v>
      </c>
      <c r="E3931" s="104"/>
      <c r="F3931" s="104"/>
      <c r="G3931" s="89">
        <v>43313</v>
      </c>
      <c r="H3931" s="80"/>
      <c r="I3931" s="80"/>
      <c r="J3931" s="129" t="s">
        <v>4891</v>
      </c>
    </row>
    <row r="3932" spans="1:10" hidden="1">
      <c r="A3932" s="183" t="s">
        <v>4140</v>
      </c>
      <c r="B3932" s="183" t="s">
        <v>449</v>
      </c>
      <c r="C3932" s="183" t="s">
        <v>67</v>
      </c>
      <c r="D3932" s="183">
        <v>19</v>
      </c>
      <c r="E3932" s="104"/>
      <c r="F3932" s="104"/>
      <c r="G3932" s="89">
        <v>43313</v>
      </c>
      <c r="H3932" s="80"/>
      <c r="I3932" s="80"/>
      <c r="J3932" s="129" t="s">
        <v>4891</v>
      </c>
    </row>
    <row r="3933" spans="1:10" hidden="1">
      <c r="A3933" s="183" t="s">
        <v>4141</v>
      </c>
      <c r="B3933" s="183" t="s">
        <v>449</v>
      </c>
      <c r="C3933" s="183" t="s">
        <v>67</v>
      </c>
      <c r="D3933" s="183">
        <v>19</v>
      </c>
      <c r="E3933" s="104"/>
      <c r="F3933" s="104"/>
      <c r="G3933" s="89">
        <v>43313</v>
      </c>
      <c r="H3933" s="80"/>
      <c r="I3933" s="80"/>
      <c r="J3933" s="129" t="s">
        <v>4891</v>
      </c>
    </row>
    <row r="3934" spans="1:10" hidden="1">
      <c r="A3934" s="183" t="s">
        <v>4142</v>
      </c>
      <c r="B3934" s="183" t="s">
        <v>4752</v>
      </c>
      <c r="C3934" s="183" t="s">
        <v>68</v>
      </c>
      <c r="D3934" s="183">
        <v>19</v>
      </c>
      <c r="E3934" s="104"/>
      <c r="F3934" s="104"/>
      <c r="G3934" s="89">
        <v>43132</v>
      </c>
      <c r="H3934" s="80"/>
      <c r="I3934" s="80"/>
      <c r="J3934" s="129" t="s">
        <v>4898</v>
      </c>
    </row>
    <row r="3935" spans="1:10" hidden="1">
      <c r="A3935" s="183" t="s">
        <v>4143</v>
      </c>
      <c r="B3935" s="183" t="s">
        <v>4752</v>
      </c>
      <c r="C3935" s="183" t="s">
        <v>68</v>
      </c>
      <c r="D3935" s="183">
        <v>19</v>
      </c>
      <c r="E3935" s="104"/>
      <c r="F3935" s="104"/>
      <c r="G3935" s="89">
        <v>43313</v>
      </c>
      <c r="H3935" s="80"/>
      <c r="I3935" s="80"/>
      <c r="J3935" s="129" t="s">
        <v>4898</v>
      </c>
    </row>
    <row r="3936" spans="1:10" hidden="1">
      <c r="A3936" s="183" t="s">
        <v>4144</v>
      </c>
      <c r="B3936" s="183" t="s">
        <v>4753</v>
      </c>
      <c r="C3936" s="183" t="s">
        <v>68</v>
      </c>
      <c r="D3936" s="183">
        <v>19</v>
      </c>
      <c r="E3936" s="104" t="s">
        <v>68</v>
      </c>
      <c r="F3936" s="104" t="s">
        <v>4830</v>
      </c>
      <c r="G3936" s="89">
        <v>43070</v>
      </c>
      <c r="H3936" s="80">
        <v>43090</v>
      </c>
      <c r="I3936" s="80">
        <v>43105</v>
      </c>
      <c r="J3936" s="129" t="s">
        <v>4898</v>
      </c>
    </row>
    <row r="3937" spans="1:10" hidden="1">
      <c r="A3937" s="183" t="s">
        <v>4145</v>
      </c>
      <c r="B3937" s="183" t="s">
        <v>4753</v>
      </c>
      <c r="C3937" s="183" t="s">
        <v>68</v>
      </c>
      <c r="D3937" s="183">
        <v>19</v>
      </c>
      <c r="E3937" s="104"/>
      <c r="F3937" s="104"/>
      <c r="G3937" s="89">
        <v>43313</v>
      </c>
      <c r="H3937" s="80"/>
      <c r="I3937" s="80"/>
      <c r="J3937" s="129" t="s">
        <v>4898</v>
      </c>
    </row>
    <row r="3938" spans="1:10" hidden="1">
      <c r="A3938" s="183" t="s">
        <v>4146</v>
      </c>
      <c r="B3938" s="183" t="s">
        <v>4754</v>
      </c>
      <c r="C3938" s="183" t="s">
        <v>68</v>
      </c>
      <c r="D3938" s="183">
        <v>19</v>
      </c>
      <c r="E3938" s="104"/>
      <c r="F3938" s="104"/>
      <c r="G3938" s="89">
        <v>43191</v>
      </c>
      <c r="H3938" s="80"/>
      <c r="I3938" s="80"/>
      <c r="J3938" s="129" t="s">
        <v>4898</v>
      </c>
    </row>
    <row r="3939" spans="1:10" hidden="1">
      <c r="A3939" s="183" t="s">
        <v>4147</v>
      </c>
      <c r="B3939" s="183" t="s">
        <v>4755</v>
      </c>
      <c r="C3939" s="183" t="s">
        <v>68</v>
      </c>
      <c r="D3939" s="183">
        <v>19</v>
      </c>
      <c r="E3939" s="104" t="s">
        <v>68</v>
      </c>
      <c r="F3939" s="104" t="s">
        <v>4830</v>
      </c>
      <c r="G3939" s="89">
        <v>43070</v>
      </c>
      <c r="H3939" s="80">
        <v>43080</v>
      </c>
      <c r="I3939" s="80">
        <v>43103</v>
      </c>
      <c r="J3939" s="129" t="s">
        <v>4898</v>
      </c>
    </row>
    <row r="3940" spans="1:10" hidden="1">
      <c r="A3940" s="183" t="s">
        <v>4148</v>
      </c>
      <c r="B3940" s="183" t="s">
        <v>4756</v>
      </c>
      <c r="C3940" s="183" t="s">
        <v>68</v>
      </c>
      <c r="D3940" s="183">
        <v>19</v>
      </c>
      <c r="E3940" s="129"/>
      <c r="F3940" s="183"/>
      <c r="G3940" s="89">
        <v>43313</v>
      </c>
      <c r="H3940" s="80"/>
      <c r="I3940" s="80"/>
      <c r="J3940" s="129" t="s">
        <v>4898</v>
      </c>
    </row>
    <row r="3941" spans="1:10" hidden="1">
      <c r="A3941" s="183" t="s">
        <v>4149</v>
      </c>
      <c r="B3941" s="183" t="s">
        <v>4756</v>
      </c>
      <c r="C3941" s="183" t="s">
        <v>68</v>
      </c>
      <c r="D3941" s="183">
        <v>19</v>
      </c>
      <c r="E3941" s="104"/>
      <c r="F3941" s="104"/>
      <c r="G3941" s="89">
        <v>43191</v>
      </c>
      <c r="H3941" s="80"/>
      <c r="I3941" s="80"/>
      <c r="J3941" s="129" t="s">
        <v>4898</v>
      </c>
    </row>
    <row r="3942" spans="1:10" hidden="1">
      <c r="A3942" s="183" t="s">
        <v>4150</v>
      </c>
      <c r="B3942" s="183" t="s">
        <v>4756</v>
      </c>
      <c r="C3942" s="183" t="s">
        <v>68</v>
      </c>
      <c r="D3942" s="183">
        <v>19</v>
      </c>
      <c r="E3942" s="104"/>
      <c r="F3942" s="104"/>
      <c r="G3942" s="89">
        <v>43101</v>
      </c>
      <c r="H3942" s="80"/>
      <c r="I3942" s="80"/>
      <c r="J3942" s="129" t="s">
        <v>4898</v>
      </c>
    </row>
    <row r="3943" spans="1:10" hidden="1">
      <c r="A3943" s="183" t="s">
        <v>4151</v>
      </c>
      <c r="B3943" s="183" t="s">
        <v>4756</v>
      </c>
      <c r="C3943" s="183" t="s">
        <v>68</v>
      </c>
      <c r="D3943" s="183">
        <v>19</v>
      </c>
      <c r="E3943" s="104"/>
      <c r="F3943" s="104"/>
      <c r="G3943" s="89">
        <v>43344</v>
      </c>
      <c r="H3943" s="80"/>
      <c r="I3943" s="80"/>
      <c r="J3943" s="129" t="s">
        <v>4898</v>
      </c>
    </row>
    <row r="3944" spans="1:10" hidden="1">
      <c r="A3944" s="183" t="s">
        <v>4152</v>
      </c>
      <c r="B3944" s="183" t="s">
        <v>4757</v>
      </c>
      <c r="C3944" s="183" t="s">
        <v>67</v>
      </c>
      <c r="D3944" s="183">
        <v>19</v>
      </c>
      <c r="E3944" s="104"/>
      <c r="F3944" s="104"/>
      <c r="G3944" s="89">
        <v>43160</v>
      </c>
      <c r="H3944" s="80"/>
      <c r="I3944" s="80"/>
      <c r="J3944" s="129" t="s">
        <v>4891</v>
      </c>
    </row>
    <row r="3945" spans="1:10" hidden="1">
      <c r="A3945" s="183" t="s">
        <v>4153</v>
      </c>
      <c r="B3945" s="183" t="s">
        <v>4757</v>
      </c>
      <c r="C3945" s="183" t="s">
        <v>67</v>
      </c>
      <c r="D3945" s="183">
        <v>19</v>
      </c>
      <c r="E3945" s="104"/>
      <c r="F3945" s="104"/>
      <c r="G3945" s="89">
        <v>43132</v>
      </c>
      <c r="H3945" s="80"/>
      <c r="I3945" s="80"/>
      <c r="J3945" s="129" t="s">
        <v>4891</v>
      </c>
    </row>
    <row r="3946" spans="1:10" hidden="1">
      <c r="A3946" s="183" t="s">
        <v>4154</v>
      </c>
      <c r="B3946" s="183" t="s">
        <v>4757</v>
      </c>
      <c r="C3946" s="183" t="s">
        <v>67</v>
      </c>
      <c r="D3946" s="183">
        <v>19</v>
      </c>
      <c r="E3946" s="104"/>
      <c r="F3946" s="104"/>
      <c r="G3946" s="89">
        <v>43160</v>
      </c>
      <c r="H3946" s="80"/>
      <c r="I3946" s="80"/>
      <c r="J3946" s="129" t="s">
        <v>4891</v>
      </c>
    </row>
    <row r="3947" spans="1:10" hidden="1">
      <c r="A3947" s="183" t="s">
        <v>4155</v>
      </c>
      <c r="B3947" s="183" t="s">
        <v>4757</v>
      </c>
      <c r="C3947" s="183" t="s">
        <v>67</v>
      </c>
      <c r="D3947" s="183">
        <v>19</v>
      </c>
      <c r="E3947" s="104"/>
      <c r="F3947" s="104"/>
      <c r="G3947" s="89">
        <v>43132</v>
      </c>
      <c r="H3947" s="80"/>
      <c r="I3947" s="80"/>
      <c r="J3947" s="129" t="s">
        <v>4891</v>
      </c>
    </row>
    <row r="3948" spans="1:10" hidden="1">
      <c r="A3948" s="183" t="s">
        <v>4156</v>
      </c>
      <c r="B3948" s="183" t="s">
        <v>4757</v>
      </c>
      <c r="C3948" s="183" t="s">
        <v>67</v>
      </c>
      <c r="D3948" s="183">
        <v>19</v>
      </c>
      <c r="E3948" s="104" t="s">
        <v>67</v>
      </c>
      <c r="F3948" s="104" t="s">
        <v>4830</v>
      </c>
      <c r="G3948" s="89">
        <v>43070</v>
      </c>
      <c r="H3948" s="80">
        <v>43096</v>
      </c>
      <c r="I3948" s="80">
        <v>43104</v>
      </c>
      <c r="J3948" s="129" t="s">
        <v>4891</v>
      </c>
    </row>
    <row r="3949" spans="1:10" hidden="1">
      <c r="A3949" s="183" t="s">
        <v>4157</v>
      </c>
      <c r="B3949" s="183" t="s">
        <v>4757</v>
      </c>
      <c r="C3949" s="183" t="s">
        <v>67</v>
      </c>
      <c r="D3949" s="183">
        <v>19</v>
      </c>
      <c r="E3949" s="104"/>
      <c r="F3949" s="104"/>
      <c r="G3949" s="89">
        <v>43160</v>
      </c>
      <c r="H3949" s="80"/>
      <c r="I3949" s="80"/>
      <c r="J3949" s="129" t="s">
        <v>4891</v>
      </c>
    </row>
    <row r="3950" spans="1:10" hidden="1">
      <c r="A3950" s="183" t="s">
        <v>4158</v>
      </c>
      <c r="B3950" s="183" t="s">
        <v>4757</v>
      </c>
      <c r="C3950" s="183" t="s">
        <v>67</v>
      </c>
      <c r="D3950" s="183">
        <v>19</v>
      </c>
      <c r="E3950" s="129"/>
      <c r="F3950" s="183"/>
      <c r="G3950" s="89">
        <v>43101</v>
      </c>
      <c r="H3950" s="80"/>
      <c r="I3950" s="80"/>
      <c r="J3950" s="129" t="s">
        <v>4891</v>
      </c>
    </row>
    <row r="3951" spans="1:10" hidden="1">
      <c r="A3951" s="183" t="s">
        <v>4159</v>
      </c>
      <c r="B3951" s="183" t="s">
        <v>4757</v>
      </c>
      <c r="C3951" s="183" t="s">
        <v>67</v>
      </c>
      <c r="D3951" s="183">
        <v>19</v>
      </c>
      <c r="E3951" s="104"/>
      <c r="F3951" s="104"/>
      <c r="G3951" s="89">
        <v>43374</v>
      </c>
      <c r="H3951" s="80"/>
      <c r="I3951" s="80"/>
      <c r="J3951" s="129" t="s">
        <v>4891</v>
      </c>
    </row>
    <row r="3952" spans="1:10" hidden="1">
      <c r="A3952" s="183" t="s">
        <v>4160</v>
      </c>
      <c r="B3952" s="183" t="s">
        <v>4758</v>
      </c>
      <c r="C3952" s="183" t="s">
        <v>67</v>
      </c>
      <c r="D3952" s="183">
        <v>19</v>
      </c>
      <c r="E3952" s="104"/>
      <c r="F3952" s="104"/>
      <c r="G3952" s="89">
        <v>43132</v>
      </c>
      <c r="H3952" s="80"/>
      <c r="I3952" s="80"/>
      <c r="J3952" s="129" t="s">
        <v>4891</v>
      </c>
    </row>
    <row r="3953" spans="1:10" hidden="1">
      <c r="A3953" s="183" t="s">
        <v>4161</v>
      </c>
      <c r="B3953" s="183" t="s">
        <v>4758</v>
      </c>
      <c r="C3953" s="183" t="s">
        <v>67</v>
      </c>
      <c r="D3953" s="183">
        <v>19</v>
      </c>
      <c r="E3953" s="129" t="s">
        <v>67</v>
      </c>
      <c r="F3953" s="183" t="s">
        <v>4830</v>
      </c>
      <c r="G3953" s="89">
        <v>43070</v>
      </c>
      <c r="H3953" s="80">
        <v>43096</v>
      </c>
      <c r="I3953" s="80">
        <v>43104</v>
      </c>
      <c r="J3953" s="129" t="s">
        <v>4891</v>
      </c>
    </row>
    <row r="3954" spans="1:10" hidden="1">
      <c r="A3954" s="183" t="s">
        <v>4162</v>
      </c>
      <c r="B3954" s="183" t="s">
        <v>4758</v>
      </c>
      <c r="C3954" s="183" t="s">
        <v>67</v>
      </c>
      <c r="D3954" s="183">
        <v>19</v>
      </c>
      <c r="E3954" s="104"/>
      <c r="F3954" s="104"/>
      <c r="G3954" s="89">
        <v>43101</v>
      </c>
      <c r="H3954" s="80"/>
      <c r="I3954" s="80"/>
      <c r="J3954" s="129" t="s">
        <v>4891</v>
      </c>
    </row>
    <row r="3955" spans="1:10" hidden="1">
      <c r="A3955" s="183" t="s">
        <v>4163</v>
      </c>
      <c r="B3955" s="183" t="s">
        <v>4758</v>
      </c>
      <c r="C3955" s="183" t="s">
        <v>67</v>
      </c>
      <c r="D3955" s="183">
        <v>19</v>
      </c>
      <c r="E3955" s="104" t="s">
        <v>67</v>
      </c>
      <c r="F3955" s="104" t="s">
        <v>4830</v>
      </c>
      <c r="G3955" s="89">
        <v>43070</v>
      </c>
      <c r="H3955" s="80">
        <v>43084</v>
      </c>
      <c r="I3955" s="80">
        <v>43104</v>
      </c>
      <c r="J3955" s="129" t="s">
        <v>4891</v>
      </c>
    </row>
    <row r="3956" spans="1:10" hidden="1">
      <c r="A3956" s="183" t="s">
        <v>4164</v>
      </c>
      <c r="B3956" s="183" t="s">
        <v>4758</v>
      </c>
      <c r="C3956" s="183" t="s">
        <v>67</v>
      </c>
      <c r="D3956" s="183">
        <v>19</v>
      </c>
      <c r="E3956" s="104" t="s">
        <v>67</v>
      </c>
      <c r="F3956" s="104" t="s">
        <v>4830</v>
      </c>
      <c r="G3956" s="89">
        <v>43070</v>
      </c>
      <c r="H3956" s="80">
        <v>43084</v>
      </c>
      <c r="I3956" s="80">
        <v>43105</v>
      </c>
      <c r="J3956" s="129" t="s">
        <v>4891</v>
      </c>
    </row>
    <row r="3957" spans="1:10" hidden="1">
      <c r="A3957" s="183" t="s">
        <v>4165</v>
      </c>
      <c r="B3957" s="183" t="s">
        <v>4758</v>
      </c>
      <c r="C3957" s="183" t="s">
        <v>67</v>
      </c>
      <c r="D3957" s="183">
        <v>19</v>
      </c>
      <c r="E3957" s="104"/>
      <c r="F3957" s="104"/>
      <c r="G3957" s="89">
        <v>43252</v>
      </c>
      <c r="H3957" s="80"/>
      <c r="I3957" s="80"/>
      <c r="J3957" s="129" t="s">
        <v>4891</v>
      </c>
    </row>
    <row r="3958" spans="1:10" hidden="1">
      <c r="A3958" s="183" t="s">
        <v>4166</v>
      </c>
      <c r="B3958" s="183" t="s">
        <v>4758</v>
      </c>
      <c r="C3958" s="183" t="s">
        <v>67</v>
      </c>
      <c r="D3958" s="183">
        <v>19</v>
      </c>
      <c r="E3958" s="104"/>
      <c r="F3958" s="104"/>
      <c r="G3958" s="89">
        <v>43191</v>
      </c>
      <c r="H3958" s="80"/>
      <c r="I3958" s="80"/>
      <c r="J3958" s="129" t="s">
        <v>4891</v>
      </c>
    </row>
    <row r="3959" spans="1:10" hidden="1">
      <c r="A3959" s="183" t="s">
        <v>4167</v>
      </c>
      <c r="B3959" s="183" t="s">
        <v>4758</v>
      </c>
      <c r="C3959" s="183" t="s">
        <v>67</v>
      </c>
      <c r="D3959" s="183">
        <v>19</v>
      </c>
      <c r="E3959" s="104"/>
      <c r="F3959" s="104"/>
      <c r="G3959" s="89">
        <v>43282</v>
      </c>
      <c r="H3959" s="80"/>
      <c r="I3959" s="80"/>
      <c r="J3959" s="129" t="s">
        <v>4891</v>
      </c>
    </row>
    <row r="3960" spans="1:10" hidden="1">
      <c r="A3960" s="183" t="s">
        <v>4168</v>
      </c>
      <c r="B3960" s="183" t="s">
        <v>4758</v>
      </c>
      <c r="C3960" s="183" t="s">
        <v>67</v>
      </c>
      <c r="D3960" s="183">
        <v>19</v>
      </c>
      <c r="E3960" s="104"/>
      <c r="F3960" s="104"/>
      <c r="G3960" s="89">
        <v>43374</v>
      </c>
      <c r="H3960" s="80"/>
      <c r="I3960" s="80"/>
      <c r="J3960" s="129" t="s">
        <v>4891</v>
      </c>
    </row>
    <row r="3961" spans="1:10" hidden="1">
      <c r="A3961" s="183" t="s">
        <v>4169</v>
      </c>
      <c r="B3961" s="183" t="s">
        <v>4758</v>
      </c>
      <c r="C3961" s="183" t="s">
        <v>67</v>
      </c>
      <c r="D3961" s="183">
        <v>19</v>
      </c>
      <c r="E3961" s="104"/>
      <c r="F3961" s="104"/>
      <c r="G3961" s="89">
        <v>43160</v>
      </c>
      <c r="H3961" s="80"/>
      <c r="I3961" s="80"/>
      <c r="J3961" s="129" t="s">
        <v>4891</v>
      </c>
    </row>
    <row r="3962" spans="1:10" hidden="1">
      <c r="A3962" s="183" t="s">
        <v>4170</v>
      </c>
      <c r="B3962" s="183" t="s">
        <v>4758</v>
      </c>
      <c r="C3962" s="183" t="s">
        <v>67</v>
      </c>
      <c r="D3962" s="183">
        <v>19</v>
      </c>
      <c r="E3962" s="129"/>
      <c r="F3962" s="183"/>
      <c r="G3962" s="89">
        <v>43191</v>
      </c>
      <c r="H3962" s="80"/>
      <c r="I3962" s="80"/>
      <c r="J3962" s="129" t="s">
        <v>4891</v>
      </c>
    </row>
    <row r="3963" spans="1:10" hidden="1">
      <c r="A3963" s="183" t="s">
        <v>4171</v>
      </c>
      <c r="B3963" s="183" t="s">
        <v>4758</v>
      </c>
      <c r="C3963" s="183" t="s">
        <v>67</v>
      </c>
      <c r="D3963" s="183">
        <v>19</v>
      </c>
      <c r="E3963" s="104"/>
      <c r="F3963" s="104"/>
      <c r="G3963" s="89">
        <v>43221</v>
      </c>
      <c r="H3963" s="80"/>
      <c r="I3963" s="80"/>
      <c r="J3963" s="129" t="s">
        <v>4891</v>
      </c>
    </row>
    <row r="3964" spans="1:10" hidden="1">
      <c r="A3964" s="183" t="s">
        <v>4172</v>
      </c>
      <c r="B3964" s="183" t="s">
        <v>4703</v>
      </c>
      <c r="C3964" s="183" t="s">
        <v>68</v>
      </c>
      <c r="D3964" s="183">
        <v>19</v>
      </c>
      <c r="E3964" s="104"/>
      <c r="F3964" s="104"/>
      <c r="G3964" s="89">
        <v>43344</v>
      </c>
      <c r="H3964" s="80"/>
      <c r="I3964" s="80"/>
      <c r="J3964" s="129" t="s">
        <v>4898</v>
      </c>
    </row>
    <row r="3965" spans="1:10" hidden="1">
      <c r="A3965" s="183" t="s">
        <v>4173</v>
      </c>
      <c r="B3965" s="183" t="s">
        <v>4706</v>
      </c>
      <c r="C3965" s="183" t="s">
        <v>67</v>
      </c>
      <c r="D3965" s="183">
        <v>19</v>
      </c>
      <c r="E3965" s="104"/>
      <c r="F3965" s="104"/>
      <c r="G3965" s="89">
        <v>43252</v>
      </c>
      <c r="H3965" s="80"/>
      <c r="I3965" s="80"/>
      <c r="J3965" s="129" t="s">
        <v>4891</v>
      </c>
    </row>
    <row r="3966" spans="1:10" hidden="1">
      <c r="A3966" s="183" t="s">
        <v>4174</v>
      </c>
      <c r="B3966" s="183" t="s">
        <v>438</v>
      </c>
      <c r="C3966" s="183" t="s">
        <v>67</v>
      </c>
      <c r="D3966" s="183">
        <v>19</v>
      </c>
      <c r="E3966" s="104"/>
      <c r="F3966" s="104"/>
      <c r="G3966" s="89">
        <v>43282</v>
      </c>
      <c r="H3966" s="80"/>
      <c r="I3966" s="80"/>
      <c r="J3966" s="129" t="s">
        <v>4891</v>
      </c>
    </row>
    <row r="3967" spans="1:10" hidden="1">
      <c r="A3967" s="183" t="s">
        <v>4175</v>
      </c>
      <c r="B3967" s="183" t="s">
        <v>4716</v>
      </c>
      <c r="C3967" s="183" t="s">
        <v>68</v>
      </c>
      <c r="D3967" s="183">
        <v>19</v>
      </c>
      <c r="E3967" s="129"/>
      <c r="F3967" s="183"/>
      <c r="G3967" s="89">
        <v>43374</v>
      </c>
      <c r="H3967" s="80"/>
      <c r="I3967" s="80"/>
      <c r="J3967" s="129" t="s">
        <v>4898</v>
      </c>
    </row>
    <row r="3968" spans="1:10" hidden="1">
      <c r="A3968" s="183" t="s">
        <v>4176</v>
      </c>
      <c r="B3968" s="183" t="s">
        <v>444</v>
      </c>
      <c r="C3968" s="183" t="s">
        <v>67</v>
      </c>
      <c r="D3968" s="183">
        <v>19</v>
      </c>
      <c r="E3968" s="104"/>
      <c r="F3968" s="104"/>
      <c r="G3968" s="89">
        <v>43282</v>
      </c>
      <c r="H3968" s="80"/>
      <c r="I3968" s="80"/>
      <c r="J3968" s="129" t="s">
        <v>4891</v>
      </c>
    </row>
    <row r="3969" spans="1:10" hidden="1">
      <c r="A3969" s="183" t="s">
        <v>4177</v>
      </c>
      <c r="B3969" s="183" t="s">
        <v>444</v>
      </c>
      <c r="C3969" s="183" t="s">
        <v>67</v>
      </c>
      <c r="D3969" s="183">
        <v>19</v>
      </c>
      <c r="E3969" s="129"/>
      <c r="F3969" s="183"/>
      <c r="G3969" s="89">
        <v>43374</v>
      </c>
      <c r="H3969" s="80"/>
      <c r="I3969" s="80"/>
      <c r="J3969" s="129" t="s">
        <v>4891</v>
      </c>
    </row>
    <row r="3970" spans="1:10" hidden="1">
      <c r="A3970" s="183" t="s">
        <v>4178</v>
      </c>
      <c r="B3970" s="183" t="s">
        <v>4733</v>
      </c>
      <c r="C3970" s="183" t="s">
        <v>68</v>
      </c>
      <c r="D3970" s="183">
        <v>19</v>
      </c>
      <c r="E3970" s="129"/>
      <c r="F3970" s="183"/>
      <c r="G3970" s="89">
        <v>43374</v>
      </c>
      <c r="H3970" s="80"/>
      <c r="I3970" s="80"/>
      <c r="J3970" s="129" t="s">
        <v>4898</v>
      </c>
    </row>
    <row r="3971" spans="1:10" hidden="1">
      <c r="A3971" s="183" t="s">
        <v>4179</v>
      </c>
      <c r="B3971" s="183" t="s">
        <v>4759</v>
      </c>
      <c r="C3971" s="183" t="s">
        <v>67</v>
      </c>
      <c r="D3971" s="183">
        <v>19</v>
      </c>
      <c r="E3971" s="104"/>
      <c r="F3971" s="104"/>
      <c r="G3971" s="89">
        <v>43344</v>
      </c>
      <c r="H3971" s="80"/>
      <c r="I3971" s="80"/>
      <c r="J3971" s="129" t="s">
        <v>4891</v>
      </c>
    </row>
    <row r="3972" spans="1:10" hidden="1">
      <c r="A3972" s="183" t="s">
        <v>4180</v>
      </c>
      <c r="B3972" s="183" t="s">
        <v>4760</v>
      </c>
      <c r="C3972" s="183" t="s">
        <v>68</v>
      </c>
      <c r="D3972" s="183">
        <v>19</v>
      </c>
      <c r="E3972" s="104"/>
      <c r="F3972" s="104"/>
      <c r="G3972" s="89">
        <v>43132</v>
      </c>
      <c r="H3972" s="80"/>
      <c r="I3972" s="80"/>
      <c r="J3972" s="129" t="s">
        <v>4891</v>
      </c>
    </row>
    <row r="3973" spans="1:10" hidden="1">
      <c r="A3973" s="183" t="s">
        <v>4181</v>
      </c>
      <c r="B3973" s="183" t="s">
        <v>351</v>
      </c>
      <c r="C3973" s="183" t="s">
        <v>4787</v>
      </c>
      <c r="D3973" s="183">
        <v>11</v>
      </c>
      <c r="E3973" s="104"/>
      <c r="F3973" s="104"/>
      <c r="G3973" s="89">
        <v>43374</v>
      </c>
      <c r="H3973" s="80"/>
      <c r="I3973" s="80"/>
      <c r="J3973" s="129" t="s">
        <v>4901</v>
      </c>
    </row>
    <row r="3974" spans="1:10" hidden="1">
      <c r="A3974" s="183" t="s">
        <v>4182</v>
      </c>
      <c r="B3974" s="183" t="s">
        <v>356</v>
      </c>
      <c r="C3974" s="183" t="s">
        <v>4789</v>
      </c>
      <c r="D3974" s="183">
        <v>11</v>
      </c>
      <c r="E3974" s="104"/>
      <c r="F3974" s="104"/>
      <c r="G3974" s="89">
        <v>43374</v>
      </c>
      <c r="H3974" s="80"/>
      <c r="I3974" s="80"/>
      <c r="J3974" s="129" t="s">
        <v>4888</v>
      </c>
    </row>
    <row r="3975" spans="1:10" hidden="1">
      <c r="A3975" s="183" t="s">
        <v>4183</v>
      </c>
      <c r="B3975" s="183" t="s">
        <v>351</v>
      </c>
      <c r="C3975" s="183" t="s">
        <v>4787</v>
      </c>
      <c r="D3975" s="183">
        <v>11</v>
      </c>
      <c r="E3975" s="104"/>
      <c r="F3975" s="104"/>
      <c r="G3975" s="89">
        <v>43374</v>
      </c>
      <c r="H3975" s="80"/>
      <c r="I3975" s="80"/>
      <c r="J3975" s="129" t="s">
        <v>4901</v>
      </c>
    </row>
    <row r="3976" spans="1:10" hidden="1">
      <c r="A3976" s="183" t="s">
        <v>4184</v>
      </c>
      <c r="B3976" s="183" t="s">
        <v>351</v>
      </c>
      <c r="C3976" s="183" t="s">
        <v>4787</v>
      </c>
      <c r="D3976" s="183">
        <v>11</v>
      </c>
      <c r="E3976" s="104"/>
      <c r="F3976" s="104"/>
      <c r="G3976" s="89">
        <v>43374</v>
      </c>
      <c r="H3976" s="80"/>
      <c r="I3976" s="80"/>
      <c r="J3976" s="129" t="s">
        <v>4901</v>
      </c>
    </row>
    <row r="3977" spans="1:10" hidden="1">
      <c r="A3977" s="183" t="s">
        <v>4185</v>
      </c>
      <c r="B3977" s="183" t="s">
        <v>360</v>
      </c>
      <c r="C3977" s="183" t="s">
        <v>4786</v>
      </c>
      <c r="D3977" s="183">
        <v>11</v>
      </c>
      <c r="E3977" s="104"/>
      <c r="F3977" s="104"/>
      <c r="G3977" s="89">
        <v>43374</v>
      </c>
      <c r="H3977" s="80"/>
      <c r="I3977" s="80"/>
      <c r="J3977" s="129" t="s">
        <v>4902</v>
      </c>
    </row>
    <row r="3978" spans="1:10" hidden="1">
      <c r="A3978" s="183" t="s">
        <v>4186</v>
      </c>
      <c r="B3978" s="183" t="s">
        <v>360</v>
      </c>
      <c r="C3978" s="183" t="s">
        <v>4786</v>
      </c>
      <c r="D3978" s="183">
        <v>11</v>
      </c>
      <c r="E3978" s="104"/>
      <c r="F3978" s="104"/>
      <c r="G3978" s="89">
        <v>43374</v>
      </c>
      <c r="H3978" s="80"/>
      <c r="I3978" s="80"/>
      <c r="J3978" s="129" t="s">
        <v>4902</v>
      </c>
    </row>
    <row r="3979" spans="1:10" hidden="1">
      <c r="A3979" s="183" t="s">
        <v>4187</v>
      </c>
      <c r="B3979" s="183" t="s">
        <v>351</v>
      </c>
      <c r="C3979" s="183" t="s">
        <v>4787</v>
      </c>
      <c r="D3979" s="183">
        <v>11</v>
      </c>
      <c r="E3979" s="104"/>
      <c r="F3979" s="104"/>
      <c r="G3979" s="89">
        <v>43374</v>
      </c>
      <c r="H3979" s="80"/>
      <c r="I3979" s="80"/>
      <c r="J3979" s="129" t="s">
        <v>4901</v>
      </c>
    </row>
    <row r="3980" spans="1:10" hidden="1">
      <c r="A3980" s="183" t="s">
        <v>4188</v>
      </c>
      <c r="B3980" s="183" t="s">
        <v>351</v>
      </c>
      <c r="C3980" s="183" t="s">
        <v>4787</v>
      </c>
      <c r="D3980" s="183">
        <v>11</v>
      </c>
      <c r="E3980" s="104"/>
      <c r="F3980" s="104"/>
      <c r="G3980" s="89">
        <v>43374</v>
      </c>
      <c r="H3980" s="80"/>
      <c r="I3980" s="80"/>
      <c r="J3980" s="129" t="s">
        <v>4901</v>
      </c>
    </row>
    <row r="3981" spans="1:10" hidden="1">
      <c r="A3981" s="183" t="s">
        <v>4189</v>
      </c>
      <c r="B3981" s="183" t="s">
        <v>351</v>
      </c>
      <c r="C3981" s="183" t="s">
        <v>4787</v>
      </c>
      <c r="D3981" s="183">
        <v>11</v>
      </c>
      <c r="E3981" s="104"/>
      <c r="F3981" s="104"/>
      <c r="G3981" s="89">
        <v>43374</v>
      </c>
      <c r="H3981" s="80"/>
      <c r="I3981" s="80"/>
      <c r="J3981" s="129" t="s">
        <v>4901</v>
      </c>
    </row>
    <row r="3982" spans="1:10" hidden="1">
      <c r="A3982" s="183" t="s">
        <v>4190</v>
      </c>
      <c r="B3982" s="183" t="s">
        <v>351</v>
      </c>
      <c r="C3982" s="183" t="s">
        <v>4788</v>
      </c>
      <c r="D3982" s="183">
        <v>11</v>
      </c>
      <c r="E3982" s="104"/>
      <c r="F3982" s="104"/>
      <c r="G3982" s="89">
        <v>43374</v>
      </c>
      <c r="H3982" s="80"/>
      <c r="I3982" s="80"/>
      <c r="J3982" s="129" t="s">
        <v>4900</v>
      </c>
    </row>
    <row r="3983" spans="1:10" hidden="1">
      <c r="A3983" s="183" t="s">
        <v>4191</v>
      </c>
      <c r="B3983" s="183" t="s">
        <v>351</v>
      </c>
      <c r="C3983" s="183" t="s">
        <v>4788</v>
      </c>
      <c r="D3983" s="183">
        <v>11</v>
      </c>
      <c r="E3983" s="104"/>
      <c r="F3983" s="104"/>
      <c r="G3983" s="89">
        <v>43374</v>
      </c>
      <c r="H3983" s="80"/>
      <c r="I3983" s="80"/>
      <c r="J3983" s="129" t="s">
        <v>4900</v>
      </c>
    </row>
    <row r="3984" spans="1:10" hidden="1">
      <c r="A3984" s="183" t="s">
        <v>4192</v>
      </c>
      <c r="B3984" s="183" t="s">
        <v>360</v>
      </c>
      <c r="C3984" s="183" t="s">
        <v>4786</v>
      </c>
      <c r="D3984" s="183">
        <v>11</v>
      </c>
      <c r="E3984" s="104"/>
      <c r="F3984" s="104"/>
      <c r="G3984" s="89">
        <v>43374</v>
      </c>
      <c r="H3984" s="80"/>
      <c r="I3984" s="80"/>
      <c r="J3984" s="129" t="s">
        <v>4902</v>
      </c>
    </row>
    <row r="3985" spans="1:10" hidden="1">
      <c r="A3985" s="183" t="s">
        <v>4193</v>
      </c>
      <c r="B3985" s="183" t="s">
        <v>351</v>
      </c>
      <c r="C3985" s="183" t="s">
        <v>4788</v>
      </c>
      <c r="D3985" s="183">
        <v>11</v>
      </c>
      <c r="E3985" s="104"/>
      <c r="F3985" s="104"/>
      <c r="G3985" s="89">
        <v>43374</v>
      </c>
      <c r="H3985" s="80"/>
      <c r="I3985" s="80"/>
      <c r="J3985" s="129" t="s">
        <v>4900</v>
      </c>
    </row>
    <row r="3986" spans="1:10" hidden="1">
      <c r="A3986" s="183" t="s">
        <v>4194</v>
      </c>
      <c r="B3986" s="183" t="s">
        <v>351</v>
      </c>
      <c r="C3986" s="183" t="s">
        <v>4788</v>
      </c>
      <c r="D3986" s="183">
        <v>11</v>
      </c>
      <c r="E3986" s="104"/>
      <c r="F3986" s="104"/>
      <c r="G3986" s="89">
        <v>43374</v>
      </c>
      <c r="H3986" s="80"/>
      <c r="I3986" s="80"/>
      <c r="J3986" s="129" t="s">
        <v>4900</v>
      </c>
    </row>
    <row r="3987" spans="1:10" hidden="1">
      <c r="A3987" s="183" t="s">
        <v>4195</v>
      </c>
      <c r="B3987" s="183" t="s">
        <v>351</v>
      </c>
      <c r="C3987" s="183" t="s">
        <v>4787</v>
      </c>
      <c r="D3987" s="183">
        <v>11</v>
      </c>
      <c r="E3987" s="104"/>
      <c r="F3987" s="104"/>
      <c r="G3987" s="89">
        <v>43374</v>
      </c>
      <c r="H3987" s="80"/>
      <c r="I3987" s="80"/>
      <c r="J3987" s="129" t="s">
        <v>4901</v>
      </c>
    </row>
    <row r="3988" spans="1:10" hidden="1">
      <c r="A3988" s="183" t="s">
        <v>4196</v>
      </c>
      <c r="B3988" s="183" t="s">
        <v>372</v>
      </c>
      <c r="C3988" s="183" t="s">
        <v>4788</v>
      </c>
      <c r="D3988" s="183">
        <v>11</v>
      </c>
      <c r="E3988" s="104"/>
      <c r="F3988" s="104"/>
      <c r="G3988" s="89">
        <v>43374</v>
      </c>
      <c r="H3988" s="80"/>
      <c r="I3988" s="80"/>
      <c r="J3988" s="129" t="s">
        <v>4900</v>
      </c>
    </row>
    <row r="3989" spans="1:10" hidden="1">
      <c r="A3989" s="183" t="s">
        <v>4197</v>
      </c>
      <c r="B3989" s="183" t="s">
        <v>351</v>
      </c>
      <c r="C3989" s="183" t="s">
        <v>4787</v>
      </c>
      <c r="D3989" s="183">
        <v>11</v>
      </c>
      <c r="E3989" s="104"/>
      <c r="F3989" s="104"/>
      <c r="G3989" s="89">
        <v>43374</v>
      </c>
      <c r="H3989" s="80"/>
      <c r="I3989" s="80"/>
      <c r="J3989" s="129" t="s">
        <v>4901</v>
      </c>
    </row>
    <row r="3990" spans="1:10" hidden="1">
      <c r="A3990" s="183" t="s">
        <v>4198</v>
      </c>
      <c r="B3990" s="183" t="s">
        <v>370</v>
      </c>
      <c r="C3990" s="183" t="s">
        <v>4786</v>
      </c>
      <c r="D3990" s="183">
        <v>11</v>
      </c>
      <c r="E3990" s="104"/>
      <c r="F3990" s="104"/>
      <c r="G3990" s="89">
        <v>43374</v>
      </c>
      <c r="H3990" s="80"/>
      <c r="I3990" s="80"/>
      <c r="J3990" s="129" t="s">
        <v>4902</v>
      </c>
    </row>
    <row r="3991" spans="1:10" hidden="1">
      <c r="A3991" s="183" t="s">
        <v>4199</v>
      </c>
      <c r="B3991" s="183" t="s">
        <v>370</v>
      </c>
      <c r="C3991" s="183" t="s">
        <v>4786</v>
      </c>
      <c r="D3991" s="183">
        <v>11</v>
      </c>
      <c r="E3991" s="104"/>
      <c r="F3991" s="104"/>
      <c r="G3991" s="89">
        <v>43374</v>
      </c>
      <c r="H3991" s="80"/>
      <c r="I3991" s="80"/>
      <c r="J3991" s="129" t="s">
        <v>4902</v>
      </c>
    </row>
    <row r="3992" spans="1:10" hidden="1">
      <c r="A3992" s="183" t="s">
        <v>4200</v>
      </c>
      <c r="B3992" s="183" t="s">
        <v>370</v>
      </c>
      <c r="C3992" s="183" t="s">
        <v>4786</v>
      </c>
      <c r="D3992" s="183">
        <v>11</v>
      </c>
      <c r="E3992" s="104"/>
      <c r="F3992" s="104"/>
      <c r="G3992" s="89">
        <v>43374</v>
      </c>
      <c r="H3992" s="80"/>
      <c r="I3992" s="80"/>
      <c r="J3992" s="129" t="s">
        <v>4902</v>
      </c>
    </row>
    <row r="3993" spans="1:10" hidden="1">
      <c r="A3993" s="183" t="s">
        <v>4201</v>
      </c>
      <c r="B3993" s="183" t="s">
        <v>351</v>
      </c>
      <c r="C3993" s="183" t="s">
        <v>4787</v>
      </c>
      <c r="D3993" s="183">
        <v>11</v>
      </c>
      <c r="E3993" s="104"/>
      <c r="F3993" s="104"/>
      <c r="G3993" s="89">
        <v>43374</v>
      </c>
      <c r="H3993" s="80"/>
      <c r="I3993" s="80"/>
      <c r="J3993" s="129" t="s">
        <v>4901</v>
      </c>
    </row>
    <row r="3994" spans="1:10" hidden="1">
      <c r="A3994" s="183" t="s">
        <v>4202</v>
      </c>
      <c r="B3994" s="183" t="s">
        <v>351</v>
      </c>
      <c r="C3994" s="183" t="s">
        <v>4787</v>
      </c>
      <c r="D3994" s="183">
        <v>11</v>
      </c>
      <c r="E3994" s="104"/>
      <c r="F3994" s="104"/>
      <c r="G3994" s="89">
        <v>43374</v>
      </c>
      <c r="H3994" s="80"/>
      <c r="I3994" s="80"/>
      <c r="J3994" s="129" t="s">
        <v>4901</v>
      </c>
    </row>
    <row r="3995" spans="1:10" hidden="1">
      <c r="A3995" s="183" t="s">
        <v>4203</v>
      </c>
      <c r="B3995" s="183" t="s">
        <v>370</v>
      </c>
      <c r="C3995" s="183" t="s">
        <v>4786</v>
      </c>
      <c r="D3995" s="183">
        <v>11</v>
      </c>
      <c r="E3995" s="104"/>
      <c r="F3995" s="104"/>
      <c r="G3995" s="89">
        <v>43374</v>
      </c>
      <c r="H3995" s="80"/>
      <c r="I3995" s="80"/>
      <c r="J3995" s="129" t="s">
        <v>4902</v>
      </c>
    </row>
    <row r="3996" spans="1:10" hidden="1">
      <c r="A3996" s="183" t="s">
        <v>4204</v>
      </c>
      <c r="B3996" s="183" t="s">
        <v>351</v>
      </c>
      <c r="C3996" s="183" t="s">
        <v>4787</v>
      </c>
      <c r="D3996" s="183">
        <v>11</v>
      </c>
      <c r="E3996" s="104"/>
      <c r="F3996" s="104"/>
      <c r="G3996" s="89">
        <v>43374</v>
      </c>
      <c r="H3996" s="80"/>
      <c r="I3996" s="80"/>
      <c r="J3996" s="129" t="s">
        <v>4901</v>
      </c>
    </row>
    <row r="3997" spans="1:10" hidden="1">
      <c r="A3997" s="183" t="s">
        <v>4205</v>
      </c>
      <c r="B3997" s="183" t="s">
        <v>351</v>
      </c>
      <c r="C3997" s="183" t="s">
        <v>4787</v>
      </c>
      <c r="D3997" s="183">
        <v>11</v>
      </c>
      <c r="E3997" s="104"/>
      <c r="F3997" s="104"/>
      <c r="G3997" s="89">
        <v>43374</v>
      </c>
      <c r="H3997" s="80"/>
      <c r="I3997" s="80"/>
      <c r="J3997" s="129" t="s">
        <v>4901</v>
      </c>
    </row>
    <row r="3998" spans="1:10" hidden="1">
      <c r="A3998" s="183" t="s">
        <v>4206</v>
      </c>
      <c r="B3998" s="183" t="s">
        <v>351</v>
      </c>
      <c r="C3998" s="183" t="s">
        <v>4787</v>
      </c>
      <c r="D3998" s="183">
        <v>11</v>
      </c>
      <c r="E3998" s="104"/>
      <c r="F3998" s="104"/>
      <c r="G3998" s="89">
        <v>43374</v>
      </c>
      <c r="H3998" s="80"/>
      <c r="I3998" s="80"/>
      <c r="J3998" s="129" t="s">
        <v>4901</v>
      </c>
    </row>
    <row r="3999" spans="1:10" hidden="1">
      <c r="A3999" s="183" t="s">
        <v>4207</v>
      </c>
      <c r="B3999" s="183" t="s">
        <v>351</v>
      </c>
      <c r="C3999" s="183" t="s">
        <v>4787</v>
      </c>
      <c r="D3999" s="183">
        <v>11</v>
      </c>
      <c r="E3999" s="104"/>
      <c r="F3999" s="104"/>
      <c r="G3999" s="89">
        <v>43374</v>
      </c>
      <c r="H3999" s="80"/>
      <c r="I3999" s="80"/>
      <c r="J3999" s="129" t="s">
        <v>4901</v>
      </c>
    </row>
    <row r="4000" spans="1:10" hidden="1">
      <c r="A4000" s="183" t="s">
        <v>4208</v>
      </c>
      <c r="B4000" s="183" t="s">
        <v>351</v>
      </c>
      <c r="C4000" s="183" t="s">
        <v>4787</v>
      </c>
      <c r="D4000" s="183">
        <v>11</v>
      </c>
      <c r="E4000" s="104"/>
      <c r="F4000" s="104"/>
      <c r="G4000" s="89">
        <v>43374</v>
      </c>
      <c r="H4000" s="80"/>
      <c r="I4000" s="80"/>
      <c r="J4000" s="129" t="s">
        <v>4901</v>
      </c>
    </row>
    <row r="4001" spans="1:10" hidden="1">
      <c r="A4001" s="183" t="s">
        <v>4209</v>
      </c>
      <c r="B4001" s="183" t="s">
        <v>370</v>
      </c>
      <c r="C4001" s="183" t="s">
        <v>4786</v>
      </c>
      <c r="D4001" s="183">
        <v>11</v>
      </c>
      <c r="E4001" s="104"/>
      <c r="F4001" s="104"/>
      <c r="G4001" s="89">
        <v>43374</v>
      </c>
      <c r="H4001" s="80"/>
      <c r="I4001" s="80"/>
      <c r="J4001" s="129" t="s">
        <v>4902</v>
      </c>
    </row>
    <row r="4002" spans="1:10" hidden="1">
      <c r="A4002" s="183" t="s">
        <v>4210</v>
      </c>
      <c r="B4002" s="183" t="s">
        <v>351</v>
      </c>
      <c r="C4002" s="183" t="s">
        <v>4787</v>
      </c>
      <c r="D4002" s="183">
        <v>11</v>
      </c>
      <c r="E4002" s="104"/>
      <c r="F4002" s="104"/>
      <c r="G4002" s="89">
        <v>43374</v>
      </c>
      <c r="H4002" s="80"/>
      <c r="I4002" s="80"/>
      <c r="J4002" s="129" t="s">
        <v>4901</v>
      </c>
    </row>
    <row r="4003" spans="1:10" hidden="1">
      <c r="A4003" s="183" t="s">
        <v>4211</v>
      </c>
      <c r="B4003" s="183" t="s">
        <v>351</v>
      </c>
      <c r="C4003" s="183" t="s">
        <v>4787</v>
      </c>
      <c r="D4003" s="183">
        <v>11</v>
      </c>
      <c r="E4003" s="104"/>
      <c r="F4003" s="104"/>
      <c r="G4003" s="89">
        <v>43374</v>
      </c>
      <c r="H4003" s="80"/>
      <c r="I4003" s="80"/>
      <c r="J4003" s="129" t="s">
        <v>4901</v>
      </c>
    </row>
    <row r="4004" spans="1:10" hidden="1">
      <c r="A4004" s="183" t="s">
        <v>4212</v>
      </c>
      <c r="B4004" s="183" t="s">
        <v>351</v>
      </c>
      <c r="C4004" s="183" t="s">
        <v>4787</v>
      </c>
      <c r="D4004" s="183">
        <v>11</v>
      </c>
      <c r="E4004" s="104"/>
      <c r="F4004" s="104"/>
      <c r="G4004" s="89">
        <v>43374</v>
      </c>
      <c r="H4004" s="80"/>
      <c r="I4004" s="80"/>
      <c r="J4004" s="129" t="s">
        <v>4901</v>
      </c>
    </row>
    <row r="4005" spans="1:10" hidden="1">
      <c r="A4005" s="183" t="s">
        <v>4213</v>
      </c>
      <c r="B4005" s="183" t="s">
        <v>351</v>
      </c>
      <c r="C4005" s="183" t="s">
        <v>4789</v>
      </c>
      <c r="D4005" s="183">
        <v>11</v>
      </c>
      <c r="E4005" s="104"/>
      <c r="F4005" s="104"/>
      <c r="G4005" s="89">
        <v>43374</v>
      </c>
      <c r="H4005" s="80"/>
      <c r="I4005" s="80"/>
      <c r="J4005" s="129" t="s">
        <v>4888</v>
      </c>
    </row>
    <row r="4006" spans="1:10" hidden="1">
      <c r="A4006" s="183" t="s">
        <v>4214</v>
      </c>
      <c r="B4006" s="183" t="s">
        <v>351</v>
      </c>
      <c r="C4006" s="183" t="s">
        <v>4788</v>
      </c>
      <c r="D4006" s="183">
        <v>11</v>
      </c>
      <c r="E4006" s="104"/>
      <c r="F4006" s="104"/>
      <c r="G4006" s="89">
        <v>43374</v>
      </c>
      <c r="H4006" s="80"/>
      <c r="I4006" s="80"/>
      <c r="J4006" s="129" t="s">
        <v>4900</v>
      </c>
    </row>
    <row r="4007" spans="1:10" hidden="1">
      <c r="A4007" s="183" t="s">
        <v>4215</v>
      </c>
      <c r="B4007" s="183" t="s">
        <v>351</v>
      </c>
      <c r="C4007" s="183" t="s">
        <v>4787</v>
      </c>
      <c r="D4007" s="183">
        <v>11</v>
      </c>
      <c r="E4007" s="104"/>
      <c r="F4007" s="104"/>
      <c r="G4007" s="89">
        <v>43374</v>
      </c>
      <c r="H4007" s="80"/>
      <c r="I4007" s="80"/>
      <c r="J4007" s="129" t="s">
        <v>4901</v>
      </c>
    </row>
    <row r="4008" spans="1:10" hidden="1">
      <c r="A4008" s="183" t="s">
        <v>4216</v>
      </c>
      <c r="B4008" s="183" t="s">
        <v>351</v>
      </c>
      <c r="C4008" s="183" t="s">
        <v>4787</v>
      </c>
      <c r="D4008" s="183">
        <v>11</v>
      </c>
      <c r="E4008" s="104"/>
      <c r="F4008" s="104"/>
      <c r="G4008" s="89">
        <v>43374</v>
      </c>
      <c r="H4008" s="80"/>
      <c r="I4008" s="80"/>
      <c r="J4008" s="129" t="s">
        <v>4901</v>
      </c>
    </row>
    <row r="4009" spans="1:10" hidden="1">
      <c r="A4009" s="183" t="s">
        <v>4217</v>
      </c>
      <c r="B4009" s="183" t="s">
        <v>351</v>
      </c>
      <c r="C4009" s="183" t="s">
        <v>4789</v>
      </c>
      <c r="D4009" s="183">
        <v>11</v>
      </c>
      <c r="E4009" s="104"/>
      <c r="F4009" s="104"/>
      <c r="G4009" s="89">
        <v>43374</v>
      </c>
      <c r="H4009" s="80"/>
      <c r="I4009" s="80"/>
      <c r="J4009" s="129" t="s">
        <v>4888</v>
      </c>
    </row>
    <row r="4010" spans="1:10" hidden="1">
      <c r="A4010" s="183" t="s">
        <v>4218</v>
      </c>
      <c r="B4010" s="183" t="s">
        <v>362</v>
      </c>
      <c r="C4010" s="183" t="s">
        <v>4786</v>
      </c>
      <c r="D4010" s="183">
        <v>11</v>
      </c>
      <c r="E4010" s="104"/>
      <c r="F4010" s="104"/>
      <c r="G4010" s="89">
        <v>43374</v>
      </c>
      <c r="H4010" s="80"/>
      <c r="I4010" s="80"/>
      <c r="J4010" s="129" t="s">
        <v>4902</v>
      </c>
    </row>
    <row r="4011" spans="1:10" hidden="1">
      <c r="A4011" s="183" t="s">
        <v>4219</v>
      </c>
      <c r="B4011" s="183" t="s">
        <v>351</v>
      </c>
      <c r="C4011" s="183" t="s">
        <v>4786</v>
      </c>
      <c r="D4011" s="183">
        <v>11</v>
      </c>
      <c r="E4011" s="104"/>
      <c r="F4011" s="104"/>
      <c r="G4011" s="89">
        <v>43374</v>
      </c>
      <c r="H4011" s="80"/>
      <c r="I4011" s="80"/>
      <c r="J4011" s="129" t="s">
        <v>4902</v>
      </c>
    </row>
    <row r="4012" spans="1:10" hidden="1">
      <c r="A4012" s="183" t="s">
        <v>4220</v>
      </c>
      <c r="B4012" s="183" t="s">
        <v>351</v>
      </c>
      <c r="C4012" s="183" t="s">
        <v>4788</v>
      </c>
      <c r="D4012" s="183">
        <v>11</v>
      </c>
      <c r="E4012" s="104"/>
      <c r="F4012" s="104"/>
      <c r="G4012" s="89">
        <v>43374</v>
      </c>
      <c r="H4012" s="80"/>
      <c r="I4012" s="80"/>
      <c r="J4012" s="129" t="s">
        <v>4900</v>
      </c>
    </row>
    <row r="4013" spans="1:10" hidden="1">
      <c r="A4013" s="183" t="s">
        <v>4221</v>
      </c>
      <c r="B4013" s="183" t="s">
        <v>351</v>
      </c>
      <c r="C4013" s="183" t="s">
        <v>4788</v>
      </c>
      <c r="D4013" s="183">
        <v>11</v>
      </c>
      <c r="E4013" s="104"/>
      <c r="F4013" s="104"/>
      <c r="G4013" s="89">
        <v>43374</v>
      </c>
      <c r="H4013" s="80"/>
      <c r="I4013" s="80"/>
      <c r="J4013" s="129" t="s">
        <v>4900</v>
      </c>
    </row>
    <row r="4014" spans="1:10" hidden="1">
      <c r="A4014" s="183" t="s">
        <v>4222</v>
      </c>
      <c r="B4014" s="183" t="s">
        <v>351</v>
      </c>
      <c r="C4014" s="183" t="s">
        <v>4788</v>
      </c>
      <c r="D4014" s="183">
        <v>11</v>
      </c>
      <c r="E4014" s="104"/>
      <c r="F4014" s="104"/>
      <c r="G4014" s="89">
        <v>43374</v>
      </c>
      <c r="H4014" s="80"/>
      <c r="I4014" s="80"/>
      <c r="J4014" s="129" t="s">
        <v>4900</v>
      </c>
    </row>
    <row r="4015" spans="1:10" hidden="1">
      <c r="A4015" s="183" t="s">
        <v>4223</v>
      </c>
      <c r="B4015" s="183" t="s">
        <v>351</v>
      </c>
      <c r="C4015" s="183" t="s">
        <v>4788</v>
      </c>
      <c r="D4015" s="183">
        <v>11</v>
      </c>
      <c r="E4015" s="104"/>
      <c r="F4015" s="104"/>
      <c r="G4015" s="89">
        <v>43374</v>
      </c>
      <c r="H4015" s="80"/>
      <c r="I4015" s="80"/>
      <c r="J4015" s="129" t="s">
        <v>4900</v>
      </c>
    </row>
    <row r="4016" spans="1:10" hidden="1">
      <c r="A4016" s="183" t="s">
        <v>4224</v>
      </c>
      <c r="B4016" s="183" t="s">
        <v>351</v>
      </c>
      <c r="C4016" s="183" t="s">
        <v>4788</v>
      </c>
      <c r="D4016" s="183">
        <v>11</v>
      </c>
      <c r="E4016" s="104"/>
      <c r="F4016" s="104"/>
      <c r="G4016" s="89">
        <v>43374</v>
      </c>
      <c r="H4016" s="80"/>
      <c r="I4016" s="80"/>
      <c r="J4016" s="129" t="s">
        <v>4900</v>
      </c>
    </row>
    <row r="4017" spans="1:10" hidden="1">
      <c r="A4017" s="183" t="s">
        <v>4225</v>
      </c>
      <c r="B4017" s="183" t="s">
        <v>351</v>
      </c>
      <c r="C4017" s="183" t="s">
        <v>4788</v>
      </c>
      <c r="D4017" s="183">
        <v>11</v>
      </c>
      <c r="E4017" s="104"/>
      <c r="F4017" s="104"/>
      <c r="G4017" s="89">
        <v>43374</v>
      </c>
      <c r="H4017" s="80"/>
      <c r="I4017" s="80"/>
      <c r="J4017" s="129" t="s">
        <v>4900</v>
      </c>
    </row>
    <row r="4018" spans="1:10" hidden="1">
      <c r="A4018" s="183" t="s">
        <v>4226</v>
      </c>
      <c r="B4018" s="183" t="s">
        <v>351</v>
      </c>
      <c r="C4018" s="183" t="s">
        <v>4788</v>
      </c>
      <c r="D4018" s="183">
        <v>11</v>
      </c>
      <c r="E4018" s="104"/>
      <c r="F4018" s="104"/>
      <c r="G4018" s="89">
        <v>43374</v>
      </c>
      <c r="H4018" s="80"/>
      <c r="I4018" s="80"/>
      <c r="J4018" s="129" t="s">
        <v>4900</v>
      </c>
    </row>
    <row r="4019" spans="1:10" hidden="1">
      <c r="A4019" s="183" t="s">
        <v>4227</v>
      </c>
      <c r="B4019" s="183" t="s">
        <v>351</v>
      </c>
      <c r="C4019" s="183" t="s">
        <v>4788</v>
      </c>
      <c r="D4019" s="183">
        <v>11</v>
      </c>
      <c r="E4019" s="104"/>
      <c r="F4019" s="104"/>
      <c r="G4019" s="89">
        <v>43374</v>
      </c>
      <c r="H4019" s="80"/>
      <c r="I4019" s="80"/>
      <c r="J4019" s="129" t="s">
        <v>4900</v>
      </c>
    </row>
    <row r="4020" spans="1:10" hidden="1">
      <c r="A4020" s="183" t="s">
        <v>4228</v>
      </c>
      <c r="B4020" s="183" t="s">
        <v>351</v>
      </c>
      <c r="C4020" s="183" t="s">
        <v>4788</v>
      </c>
      <c r="D4020" s="183">
        <v>11</v>
      </c>
      <c r="E4020" s="104"/>
      <c r="F4020" s="104"/>
      <c r="G4020" s="89">
        <v>43374</v>
      </c>
      <c r="H4020" s="80"/>
      <c r="I4020" s="80"/>
      <c r="J4020" s="129" t="s">
        <v>4900</v>
      </c>
    </row>
    <row r="4021" spans="1:10" hidden="1">
      <c r="A4021" s="183" t="s">
        <v>4229</v>
      </c>
      <c r="B4021" s="183" t="s">
        <v>351</v>
      </c>
      <c r="C4021" s="183" t="s">
        <v>4788</v>
      </c>
      <c r="D4021" s="183">
        <v>11</v>
      </c>
      <c r="E4021" s="104"/>
      <c r="F4021" s="104"/>
      <c r="G4021" s="89">
        <v>43374</v>
      </c>
      <c r="H4021" s="80"/>
      <c r="I4021" s="80"/>
      <c r="J4021" s="129" t="s">
        <v>4900</v>
      </c>
    </row>
    <row r="4022" spans="1:10" hidden="1">
      <c r="A4022" s="183" t="s">
        <v>4230</v>
      </c>
      <c r="B4022" s="183" t="s">
        <v>351</v>
      </c>
      <c r="C4022" s="183" t="s">
        <v>4788</v>
      </c>
      <c r="D4022" s="183">
        <v>11</v>
      </c>
      <c r="E4022" s="104"/>
      <c r="F4022" s="104"/>
      <c r="G4022" s="89">
        <v>43374</v>
      </c>
      <c r="H4022" s="80"/>
      <c r="I4022" s="80"/>
      <c r="J4022" s="129" t="s">
        <v>4900</v>
      </c>
    </row>
    <row r="4023" spans="1:10" hidden="1">
      <c r="A4023" s="183" t="s">
        <v>4231</v>
      </c>
      <c r="B4023" s="183" t="s">
        <v>351</v>
      </c>
      <c r="C4023" s="183" t="s">
        <v>4788</v>
      </c>
      <c r="D4023" s="183">
        <v>11</v>
      </c>
      <c r="E4023" s="104"/>
      <c r="F4023" s="104"/>
      <c r="G4023" s="89">
        <v>43374</v>
      </c>
      <c r="H4023" s="80"/>
      <c r="I4023" s="80"/>
      <c r="J4023" s="129" t="s">
        <v>4900</v>
      </c>
    </row>
    <row r="4024" spans="1:10" hidden="1">
      <c r="A4024" s="183" t="s">
        <v>4232</v>
      </c>
      <c r="B4024" s="183" t="s">
        <v>351</v>
      </c>
      <c r="C4024" s="183" t="s">
        <v>4788</v>
      </c>
      <c r="D4024" s="183">
        <v>11</v>
      </c>
      <c r="E4024" s="104"/>
      <c r="F4024" s="104"/>
      <c r="G4024" s="89">
        <v>43374</v>
      </c>
      <c r="H4024" s="80"/>
      <c r="I4024" s="80"/>
      <c r="J4024" s="129" t="s">
        <v>4900</v>
      </c>
    </row>
    <row r="4025" spans="1:10" hidden="1">
      <c r="A4025" s="183" t="s">
        <v>4233</v>
      </c>
      <c r="B4025" s="183" t="s">
        <v>351</v>
      </c>
      <c r="C4025" s="183" t="s">
        <v>4788</v>
      </c>
      <c r="D4025" s="183">
        <v>11</v>
      </c>
      <c r="E4025" s="104"/>
      <c r="F4025" s="104"/>
      <c r="G4025" s="89">
        <v>43374</v>
      </c>
      <c r="H4025" s="80"/>
      <c r="I4025" s="80"/>
      <c r="J4025" s="129" t="s">
        <v>4900</v>
      </c>
    </row>
    <row r="4026" spans="1:10" hidden="1">
      <c r="A4026" s="183" t="s">
        <v>4234</v>
      </c>
      <c r="B4026" s="183" t="s">
        <v>351</v>
      </c>
      <c r="C4026" s="183" t="s">
        <v>4788</v>
      </c>
      <c r="D4026" s="183">
        <v>11</v>
      </c>
      <c r="E4026" s="104"/>
      <c r="F4026" s="104"/>
      <c r="G4026" s="89">
        <v>43374</v>
      </c>
      <c r="H4026" s="80"/>
      <c r="I4026" s="80"/>
      <c r="J4026" s="129" t="s">
        <v>4900</v>
      </c>
    </row>
    <row r="4027" spans="1:10" hidden="1">
      <c r="A4027" s="183" t="s">
        <v>4235</v>
      </c>
      <c r="B4027" s="183" t="s">
        <v>351</v>
      </c>
      <c r="C4027" s="183" t="s">
        <v>4788</v>
      </c>
      <c r="D4027" s="183">
        <v>11</v>
      </c>
      <c r="E4027" s="104"/>
      <c r="F4027" s="104"/>
      <c r="G4027" s="89">
        <v>43374</v>
      </c>
      <c r="H4027" s="80"/>
      <c r="I4027" s="80"/>
      <c r="J4027" s="129" t="s">
        <v>4900</v>
      </c>
    </row>
    <row r="4028" spans="1:10" hidden="1">
      <c r="A4028" s="183" t="s">
        <v>4236</v>
      </c>
      <c r="B4028" s="183" t="s">
        <v>351</v>
      </c>
      <c r="C4028" s="183" t="s">
        <v>4788</v>
      </c>
      <c r="D4028" s="183">
        <v>11</v>
      </c>
      <c r="E4028" s="104"/>
      <c r="F4028" s="104"/>
      <c r="G4028" s="89">
        <v>43374</v>
      </c>
      <c r="H4028" s="80"/>
      <c r="I4028" s="80"/>
      <c r="J4028" s="129" t="s">
        <v>4900</v>
      </c>
    </row>
    <row r="4029" spans="1:10" hidden="1">
      <c r="A4029" s="183" t="s">
        <v>4237</v>
      </c>
      <c r="B4029" s="183" t="s">
        <v>351</v>
      </c>
      <c r="C4029" s="183" t="s">
        <v>4788</v>
      </c>
      <c r="D4029" s="183">
        <v>11</v>
      </c>
      <c r="E4029" s="104"/>
      <c r="F4029" s="104"/>
      <c r="G4029" s="89">
        <v>43374</v>
      </c>
      <c r="H4029" s="80"/>
      <c r="I4029" s="80"/>
      <c r="J4029" s="129" t="s">
        <v>4900</v>
      </c>
    </row>
    <row r="4030" spans="1:10" hidden="1">
      <c r="A4030" s="183" t="s">
        <v>4238</v>
      </c>
      <c r="B4030" s="183" t="s">
        <v>351</v>
      </c>
      <c r="C4030" s="183" t="s">
        <v>4788</v>
      </c>
      <c r="D4030" s="183">
        <v>11</v>
      </c>
      <c r="E4030" s="104"/>
      <c r="F4030" s="104"/>
      <c r="G4030" s="89">
        <v>43374</v>
      </c>
      <c r="H4030" s="80"/>
      <c r="I4030" s="80"/>
      <c r="J4030" s="129" t="s">
        <v>4900</v>
      </c>
    </row>
    <row r="4031" spans="1:10" hidden="1">
      <c r="A4031" s="183" t="s">
        <v>4239</v>
      </c>
      <c r="B4031" s="183" t="s">
        <v>351</v>
      </c>
      <c r="C4031" s="183" t="s">
        <v>4788</v>
      </c>
      <c r="D4031" s="183">
        <v>11</v>
      </c>
      <c r="E4031" s="104"/>
      <c r="F4031" s="104"/>
      <c r="G4031" s="89">
        <v>43374</v>
      </c>
      <c r="H4031" s="80"/>
      <c r="I4031" s="80"/>
      <c r="J4031" s="129" t="s">
        <v>4900</v>
      </c>
    </row>
    <row r="4032" spans="1:10" hidden="1">
      <c r="A4032" s="183" t="s">
        <v>4240</v>
      </c>
      <c r="B4032" s="183" t="s">
        <v>351</v>
      </c>
      <c r="C4032" s="183" t="s">
        <v>4788</v>
      </c>
      <c r="D4032" s="183">
        <v>11</v>
      </c>
      <c r="E4032" s="104"/>
      <c r="F4032" s="104"/>
      <c r="G4032" s="89">
        <v>43374</v>
      </c>
      <c r="H4032" s="80"/>
      <c r="I4032" s="80"/>
      <c r="J4032" s="129" t="s">
        <v>4900</v>
      </c>
    </row>
    <row r="4033" spans="1:10" hidden="1">
      <c r="A4033" s="183" t="s">
        <v>4241</v>
      </c>
      <c r="B4033" s="183" t="s">
        <v>351</v>
      </c>
      <c r="C4033" s="183" t="s">
        <v>4788</v>
      </c>
      <c r="D4033" s="183">
        <v>11</v>
      </c>
      <c r="E4033" s="104"/>
      <c r="F4033" s="104"/>
      <c r="G4033" s="89">
        <v>43374</v>
      </c>
      <c r="H4033" s="80"/>
      <c r="I4033" s="80"/>
      <c r="J4033" s="129" t="s">
        <v>4900</v>
      </c>
    </row>
    <row r="4034" spans="1:10" hidden="1">
      <c r="A4034" s="183" t="s">
        <v>4242</v>
      </c>
      <c r="B4034" s="183" t="s">
        <v>351</v>
      </c>
      <c r="C4034" s="183" t="s">
        <v>4786</v>
      </c>
      <c r="D4034" s="183">
        <v>11</v>
      </c>
      <c r="E4034" s="104"/>
      <c r="F4034" s="104"/>
      <c r="G4034" s="89">
        <v>43374</v>
      </c>
      <c r="H4034" s="80"/>
      <c r="I4034" s="80"/>
      <c r="J4034" s="129" t="s">
        <v>4902</v>
      </c>
    </row>
    <row r="4035" spans="1:10" hidden="1">
      <c r="A4035" s="183" t="s">
        <v>4243</v>
      </c>
      <c r="B4035" s="183" t="s">
        <v>360</v>
      </c>
      <c r="C4035" s="183" t="s">
        <v>4786</v>
      </c>
      <c r="D4035" s="183">
        <v>11</v>
      </c>
      <c r="E4035" s="104"/>
      <c r="F4035" s="104"/>
      <c r="G4035" s="89">
        <v>43374</v>
      </c>
      <c r="H4035" s="80"/>
      <c r="I4035" s="80"/>
      <c r="J4035" s="129" t="s">
        <v>4902</v>
      </c>
    </row>
    <row r="4036" spans="1:10" hidden="1">
      <c r="A4036" s="183" t="s">
        <v>4244</v>
      </c>
      <c r="B4036" s="183" t="s">
        <v>351</v>
      </c>
      <c r="C4036" s="183" t="s">
        <v>4789</v>
      </c>
      <c r="D4036" s="183">
        <v>11</v>
      </c>
      <c r="E4036" s="104"/>
      <c r="F4036" s="104"/>
      <c r="G4036" s="89">
        <v>43374</v>
      </c>
      <c r="H4036" s="80"/>
      <c r="I4036" s="80"/>
      <c r="J4036" s="129" t="s">
        <v>4888</v>
      </c>
    </row>
    <row r="4037" spans="1:10" hidden="1">
      <c r="A4037" s="183" t="s">
        <v>4245</v>
      </c>
      <c r="B4037" s="183" t="s">
        <v>351</v>
      </c>
      <c r="C4037" s="183" t="s">
        <v>4789</v>
      </c>
      <c r="D4037" s="183">
        <v>11</v>
      </c>
      <c r="E4037" s="104"/>
      <c r="F4037" s="104"/>
      <c r="G4037" s="89">
        <v>43374</v>
      </c>
      <c r="H4037" s="80"/>
      <c r="I4037" s="80"/>
      <c r="J4037" s="129" t="s">
        <v>4888</v>
      </c>
    </row>
    <row r="4038" spans="1:10" hidden="1">
      <c r="A4038" s="183" t="s">
        <v>4246</v>
      </c>
      <c r="B4038" s="183" t="s">
        <v>351</v>
      </c>
      <c r="C4038" s="183" t="s">
        <v>4789</v>
      </c>
      <c r="D4038" s="183">
        <v>11</v>
      </c>
      <c r="E4038" s="104"/>
      <c r="F4038" s="104"/>
      <c r="G4038" s="89">
        <v>43374</v>
      </c>
      <c r="H4038" s="80"/>
      <c r="I4038" s="80"/>
      <c r="J4038" s="129" t="s">
        <v>4888</v>
      </c>
    </row>
    <row r="4039" spans="1:10" hidden="1">
      <c r="A4039" s="183" t="s">
        <v>4247</v>
      </c>
      <c r="B4039" s="183" t="s">
        <v>351</v>
      </c>
      <c r="C4039" s="183" t="s">
        <v>4789</v>
      </c>
      <c r="D4039" s="183">
        <v>11</v>
      </c>
      <c r="E4039" s="104"/>
      <c r="F4039" s="104"/>
      <c r="G4039" s="89">
        <v>43374</v>
      </c>
      <c r="H4039" s="80"/>
      <c r="I4039" s="80"/>
      <c r="J4039" s="129" t="s">
        <v>4888</v>
      </c>
    </row>
    <row r="4040" spans="1:10" hidden="1">
      <c r="A4040" s="183" t="s">
        <v>4248</v>
      </c>
      <c r="B4040" s="183" t="s">
        <v>351</v>
      </c>
      <c r="C4040" s="183" t="s">
        <v>4789</v>
      </c>
      <c r="D4040" s="183">
        <v>11</v>
      </c>
      <c r="E4040" s="104"/>
      <c r="F4040" s="104"/>
      <c r="G4040" s="89">
        <v>43374</v>
      </c>
      <c r="H4040" s="80"/>
      <c r="I4040" s="80"/>
      <c r="J4040" s="129" t="s">
        <v>4888</v>
      </c>
    </row>
    <row r="4041" spans="1:10" hidden="1">
      <c r="A4041" s="183" t="s">
        <v>4249</v>
      </c>
      <c r="B4041" s="183" t="s">
        <v>351</v>
      </c>
      <c r="C4041" s="183" t="s">
        <v>4789</v>
      </c>
      <c r="D4041" s="183">
        <v>11</v>
      </c>
      <c r="E4041" s="104"/>
      <c r="F4041" s="104"/>
      <c r="G4041" s="89">
        <v>43374</v>
      </c>
      <c r="H4041" s="80"/>
      <c r="I4041" s="80"/>
      <c r="J4041" s="129" t="s">
        <v>4888</v>
      </c>
    </row>
    <row r="4042" spans="1:10" hidden="1">
      <c r="A4042" s="183" t="s">
        <v>4250</v>
      </c>
      <c r="B4042" s="183" t="s">
        <v>4761</v>
      </c>
      <c r="C4042" s="183" t="s">
        <v>4787</v>
      </c>
      <c r="D4042" s="183">
        <v>11</v>
      </c>
      <c r="E4042" s="104"/>
      <c r="F4042" s="104"/>
      <c r="G4042" s="89">
        <v>43374</v>
      </c>
      <c r="H4042" s="80"/>
      <c r="I4042" s="80"/>
      <c r="J4042" s="129" t="s">
        <v>4901</v>
      </c>
    </row>
    <row r="4043" spans="1:10" hidden="1">
      <c r="A4043" s="183" t="s">
        <v>4251</v>
      </c>
      <c r="B4043" s="183" t="s">
        <v>380</v>
      </c>
      <c r="C4043" s="183" t="s">
        <v>450</v>
      </c>
      <c r="D4043" s="183">
        <v>13</v>
      </c>
      <c r="E4043" s="104"/>
      <c r="F4043" s="104"/>
      <c r="G4043" s="89">
        <v>43374</v>
      </c>
      <c r="H4043" s="80"/>
      <c r="I4043" s="80"/>
      <c r="J4043" s="129" t="s">
        <v>4895</v>
      </c>
    </row>
    <row r="4044" spans="1:10" hidden="1">
      <c r="A4044" s="183" t="s">
        <v>4252</v>
      </c>
      <c r="B4044" s="183" t="s">
        <v>4288</v>
      </c>
      <c r="C4044" s="183" t="s">
        <v>450</v>
      </c>
      <c r="D4044" s="183">
        <v>13</v>
      </c>
      <c r="E4044" s="104"/>
      <c r="F4044" s="104"/>
      <c r="G4044" s="89">
        <v>43374</v>
      </c>
      <c r="H4044" s="80"/>
      <c r="I4044" s="80"/>
      <c r="J4044" s="129" t="s">
        <v>4895</v>
      </c>
    </row>
    <row r="4045" spans="1:10" hidden="1">
      <c r="A4045" s="183" t="s">
        <v>4253</v>
      </c>
      <c r="B4045" s="183" t="s">
        <v>452</v>
      </c>
      <c r="C4045" s="183" t="s">
        <v>450</v>
      </c>
      <c r="D4045" s="183">
        <v>13</v>
      </c>
      <c r="E4045" s="104"/>
      <c r="F4045" s="104"/>
      <c r="G4045" s="89">
        <v>43374</v>
      </c>
      <c r="H4045" s="80"/>
      <c r="I4045" s="80"/>
      <c r="J4045" s="129" t="s">
        <v>4895</v>
      </c>
    </row>
    <row r="4046" spans="1:10" hidden="1">
      <c r="A4046" s="183" t="s">
        <v>4254</v>
      </c>
      <c r="B4046" s="183" t="s">
        <v>452</v>
      </c>
      <c r="C4046" s="183" t="s">
        <v>450</v>
      </c>
      <c r="D4046" s="183">
        <v>13</v>
      </c>
      <c r="E4046" s="104"/>
      <c r="F4046" s="104"/>
      <c r="G4046" s="89">
        <v>43374</v>
      </c>
      <c r="H4046" s="80"/>
      <c r="I4046" s="80"/>
      <c r="J4046" s="129" t="s">
        <v>4895</v>
      </c>
    </row>
    <row r="4047" spans="1:10" hidden="1">
      <c r="A4047" s="183" t="s">
        <v>4255</v>
      </c>
      <c r="B4047" s="183" t="s">
        <v>452</v>
      </c>
      <c r="C4047" s="183" t="s">
        <v>450</v>
      </c>
      <c r="D4047" s="183">
        <v>13</v>
      </c>
      <c r="E4047" s="104"/>
      <c r="F4047" s="104"/>
      <c r="G4047" s="89">
        <v>43374</v>
      </c>
      <c r="H4047" s="80"/>
      <c r="I4047" s="80"/>
      <c r="J4047" s="129" t="s">
        <v>4895</v>
      </c>
    </row>
    <row r="4048" spans="1:10" hidden="1">
      <c r="A4048" s="183" t="s">
        <v>4256</v>
      </c>
      <c r="B4048" s="183" t="s">
        <v>452</v>
      </c>
      <c r="C4048" s="183" t="s">
        <v>450</v>
      </c>
      <c r="D4048" s="183">
        <v>13</v>
      </c>
      <c r="E4048" s="104"/>
      <c r="F4048" s="104"/>
      <c r="G4048" s="89">
        <v>43374</v>
      </c>
      <c r="H4048" s="80"/>
      <c r="I4048" s="80"/>
      <c r="J4048" s="129" t="s">
        <v>4895</v>
      </c>
    </row>
    <row r="4049" spans="1:10" hidden="1">
      <c r="A4049" s="183" t="s">
        <v>4257</v>
      </c>
      <c r="B4049" s="183" t="s">
        <v>452</v>
      </c>
      <c r="C4049" s="183" t="s">
        <v>450</v>
      </c>
      <c r="D4049" s="183">
        <v>13</v>
      </c>
      <c r="E4049" s="104"/>
      <c r="F4049" s="104"/>
      <c r="G4049" s="89">
        <v>43374</v>
      </c>
      <c r="H4049" s="80"/>
      <c r="I4049" s="80"/>
      <c r="J4049" s="129" t="s">
        <v>4895</v>
      </c>
    </row>
    <row r="4050" spans="1:10" hidden="1">
      <c r="A4050" s="183" t="s">
        <v>4258</v>
      </c>
      <c r="B4050" s="183" t="s">
        <v>452</v>
      </c>
      <c r="C4050" s="183" t="s">
        <v>450</v>
      </c>
      <c r="D4050" s="183">
        <v>13</v>
      </c>
      <c r="E4050" s="104"/>
      <c r="F4050" s="104"/>
      <c r="G4050" s="89">
        <v>43374</v>
      </c>
      <c r="H4050" s="80"/>
      <c r="I4050" s="80"/>
      <c r="J4050" s="129" t="s">
        <v>4895</v>
      </c>
    </row>
    <row r="4051" spans="1:10" hidden="1">
      <c r="A4051" s="183" t="s">
        <v>4259</v>
      </c>
      <c r="B4051" s="183" t="s">
        <v>452</v>
      </c>
      <c r="C4051" s="183" t="s">
        <v>450</v>
      </c>
      <c r="D4051" s="183">
        <v>13</v>
      </c>
      <c r="E4051" s="104"/>
      <c r="F4051" s="104"/>
      <c r="G4051" s="89">
        <v>43374</v>
      </c>
      <c r="H4051" s="80"/>
      <c r="I4051" s="80"/>
      <c r="J4051" s="129" t="s">
        <v>4895</v>
      </c>
    </row>
    <row r="4052" spans="1:10" hidden="1">
      <c r="A4052" s="183" t="s">
        <v>4260</v>
      </c>
      <c r="B4052" s="183" t="s">
        <v>4291</v>
      </c>
      <c r="C4052" s="183" t="s">
        <v>450</v>
      </c>
      <c r="D4052" s="183">
        <v>13</v>
      </c>
      <c r="E4052" s="104"/>
      <c r="F4052" s="104"/>
      <c r="G4052" s="89">
        <v>43374</v>
      </c>
      <c r="H4052" s="80"/>
      <c r="I4052" s="80"/>
      <c r="J4052" s="129" t="s">
        <v>4895</v>
      </c>
    </row>
    <row r="4053" spans="1:10" hidden="1">
      <c r="A4053" s="183" t="s">
        <v>4261</v>
      </c>
      <c r="B4053" s="183" t="s">
        <v>4289</v>
      </c>
      <c r="C4053" s="183" t="s">
        <v>450</v>
      </c>
      <c r="D4053" s="183">
        <v>13</v>
      </c>
      <c r="E4053" s="104"/>
      <c r="F4053" s="104"/>
      <c r="G4053" s="89">
        <v>43374</v>
      </c>
      <c r="H4053" s="80"/>
      <c r="I4053" s="80"/>
      <c r="J4053" s="129" t="s">
        <v>4895</v>
      </c>
    </row>
    <row r="4054" spans="1:10" hidden="1">
      <c r="A4054" s="183" t="s">
        <v>4262</v>
      </c>
      <c r="B4054" s="183" t="s">
        <v>374</v>
      </c>
      <c r="C4054" s="183" t="s">
        <v>450</v>
      </c>
      <c r="D4054" s="183">
        <v>13</v>
      </c>
      <c r="E4054" s="104"/>
      <c r="F4054" s="104"/>
      <c r="G4054" s="89">
        <v>43374</v>
      </c>
      <c r="H4054" s="80"/>
      <c r="I4054" s="80"/>
      <c r="J4054" s="129" t="s">
        <v>4895</v>
      </c>
    </row>
    <row r="4055" spans="1:10" hidden="1">
      <c r="A4055" s="183" t="s">
        <v>4263</v>
      </c>
      <c r="B4055" s="183" t="s">
        <v>375</v>
      </c>
      <c r="C4055" s="183" t="s">
        <v>450</v>
      </c>
      <c r="D4055" s="183">
        <v>13</v>
      </c>
      <c r="E4055" s="104"/>
      <c r="F4055" s="104"/>
      <c r="G4055" s="89">
        <v>43374</v>
      </c>
      <c r="H4055" s="80"/>
      <c r="I4055" s="80"/>
      <c r="J4055" s="129" t="s">
        <v>4895</v>
      </c>
    </row>
    <row r="4056" spans="1:10" hidden="1">
      <c r="A4056" s="183" t="s">
        <v>4264</v>
      </c>
      <c r="B4056" s="183" t="s">
        <v>4302</v>
      </c>
      <c r="C4056" s="183" t="s">
        <v>450</v>
      </c>
      <c r="D4056" s="183">
        <v>13</v>
      </c>
      <c r="E4056" s="104"/>
      <c r="F4056" s="104"/>
      <c r="G4056" s="89">
        <v>43374</v>
      </c>
      <c r="H4056" s="80"/>
      <c r="I4056" s="80"/>
      <c r="J4056" s="129" t="s">
        <v>4895</v>
      </c>
    </row>
    <row r="4057" spans="1:10" hidden="1">
      <c r="A4057" s="183" t="s">
        <v>4265</v>
      </c>
      <c r="B4057" s="183" t="s">
        <v>4323</v>
      </c>
      <c r="C4057" s="183" t="s">
        <v>450</v>
      </c>
      <c r="D4057" s="183">
        <v>13</v>
      </c>
      <c r="E4057" s="104"/>
      <c r="F4057" s="104"/>
      <c r="G4057" s="89">
        <v>43374</v>
      </c>
      <c r="H4057" s="80"/>
      <c r="I4057" s="80"/>
      <c r="J4057" s="129" t="s">
        <v>4895</v>
      </c>
    </row>
    <row r="4058" spans="1:10" hidden="1">
      <c r="A4058" s="183" t="s">
        <v>4266</v>
      </c>
      <c r="B4058" s="183" t="s">
        <v>4287</v>
      </c>
      <c r="C4058" s="183" t="s">
        <v>450</v>
      </c>
      <c r="D4058" s="183">
        <v>13</v>
      </c>
      <c r="E4058" s="104"/>
      <c r="F4058" s="104"/>
      <c r="G4058" s="89">
        <v>43374</v>
      </c>
      <c r="H4058" s="80"/>
      <c r="I4058" s="80"/>
      <c r="J4058" s="129" t="s">
        <v>4895</v>
      </c>
    </row>
    <row r="4059" spans="1:10" hidden="1">
      <c r="A4059" s="183" t="s">
        <v>4267</v>
      </c>
      <c r="B4059" s="183" t="s">
        <v>4322</v>
      </c>
      <c r="C4059" s="183" t="s">
        <v>450</v>
      </c>
      <c r="D4059" s="183">
        <v>13</v>
      </c>
      <c r="E4059" s="104"/>
      <c r="F4059" s="104"/>
      <c r="G4059" s="89">
        <v>43374</v>
      </c>
      <c r="H4059" s="80"/>
      <c r="I4059" s="80"/>
      <c r="J4059" s="129" t="s">
        <v>4895</v>
      </c>
    </row>
    <row r="4060" spans="1:10" hidden="1">
      <c r="A4060" s="183" t="s">
        <v>4268</v>
      </c>
      <c r="B4060" s="183" t="s">
        <v>381</v>
      </c>
      <c r="C4060" s="183" t="s">
        <v>451</v>
      </c>
      <c r="D4060" s="183" t="s">
        <v>451</v>
      </c>
      <c r="E4060" s="104"/>
      <c r="F4060" s="104"/>
      <c r="G4060" s="89">
        <v>43374</v>
      </c>
      <c r="H4060" s="80"/>
      <c r="I4060" s="80"/>
      <c r="J4060" s="129" t="s">
        <v>4889</v>
      </c>
    </row>
    <row r="4061" spans="1:10" hidden="1">
      <c r="A4061" s="183" t="s">
        <v>4269</v>
      </c>
      <c r="B4061" s="183" t="s">
        <v>381</v>
      </c>
      <c r="C4061" s="183" t="s">
        <v>451</v>
      </c>
      <c r="D4061" s="183" t="s">
        <v>451</v>
      </c>
      <c r="E4061" s="104"/>
      <c r="F4061" s="104"/>
      <c r="G4061" s="89">
        <v>43374</v>
      </c>
      <c r="H4061" s="80"/>
      <c r="I4061" s="80"/>
      <c r="J4061" s="129" t="s">
        <v>4889</v>
      </c>
    </row>
    <row r="4062" spans="1:10" hidden="1">
      <c r="A4062" s="183" t="s">
        <v>4270</v>
      </c>
      <c r="B4062" s="183" t="s">
        <v>4314</v>
      </c>
      <c r="C4062" s="183" t="s">
        <v>451</v>
      </c>
      <c r="D4062" s="183" t="s">
        <v>451</v>
      </c>
      <c r="E4062" s="104"/>
      <c r="F4062" s="104"/>
      <c r="G4062" s="89">
        <v>43374</v>
      </c>
      <c r="H4062" s="80"/>
      <c r="I4062" s="80"/>
      <c r="J4062" s="129" t="s">
        <v>4889</v>
      </c>
    </row>
    <row r="4063" spans="1:10" hidden="1">
      <c r="A4063" s="183" t="s">
        <v>4271</v>
      </c>
      <c r="B4063" s="183" t="s">
        <v>385</v>
      </c>
      <c r="C4063" s="183" t="s">
        <v>451</v>
      </c>
      <c r="D4063" s="183" t="s">
        <v>451</v>
      </c>
      <c r="E4063" s="104"/>
      <c r="F4063" s="104"/>
      <c r="G4063" s="89">
        <v>43374</v>
      </c>
      <c r="H4063" s="80"/>
      <c r="I4063" s="80"/>
      <c r="J4063" s="129" t="s">
        <v>4889</v>
      </c>
    </row>
    <row r="4064" spans="1:10" hidden="1">
      <c r="A4064" s="183" t="s">
        <v>4272</v>
      </c>
      <c r="B4064" s="183" t="s">
        <v>4315</v>
      </c>
      <c r="C4064" s="183" t="s">
        <v>451</v>
      </c>
      <c r="D4064" s="183" t="s">
        <v>451</v>
      </c>
      <c r="E4064" s="104"/>
      <c r="F4064" s="104"/>
      <c r="G4064" s="89">
        <v>43374</v>
      </c>
      <c r="H4064" s="80"/>
      <c r="I4064" s="80"/>
      <c r="J4064" s="129" t="s">
        <v>4889</v>
      </c>
    </row>
    <row r="4065" spans="1:10" hidden="1">
      <c r="A4065" s="183" t="s">
        <v>4273</v>
      </c>
      <c r="B4065" s="183" t="s">
        <v>4319</v>
      </c>
      <c r="C4065" s="183" t="s">
        <v>451</v>
      </c>
      <c r="D4065" s="183" t="s">
        <v>451</v>
      </c>
      <c r="E4065" s="104"/>
      <c r="F4065" s="104"/>
      <c r="G4065" s="89">
        <v>43374</v>
      </c>
      <c r="H4065" s="80"/>
      <c r="I4065" s="80"/>
      <c r="J4065" s="129" t="s">
        <v>4889</v>
      </c>
    </row>
    <row r="4066" spans="1:10" hidden="1">
      <c r="A4066" s="183" t="s">
        <v>4274</v>
      </c>
      <c r="B4066" s="183" t="s">
        <v>4319</v>
      </c>
      <c r="C4066" s="183" t="s">
        <v>451</v>
      </c>
      <c r="D4066" s="183" t="s">
        <v>451</v>
      </c>
      <c r="E4066" s="105"/>
      <c r="F4066" s="104"/>
      <c r="G4066" s="89">
        <v>43374</v>
      </c>
      <c r="H4066" s="80"/>
      <c r="I4066" s="80"/>
      <c r="J4066" s="129" t="s">
        <v>4889</v>
      </c>
    </row>
    <row r="4067" spans="1:10" hidden="1">
      <c r="A4067" s="185" t="s">
        <v>4762</v>
      </c>
      <c r="B4067" s="185" t="s">
        <v>4813</v>
      </c>
      <c r="C4067" s="183" t="s">
        <v>4786</v>
      </c>
      <c r="D4067" s="185">
        <v>11</v>
      </c>
      <c r="E4067" s="105"/>
      <c r="F4067" s="104"/>
      <c r="G4067" s="103">
        <v>43101</v>
      </c>
      <c r="H4067" s="80"/>
      <c r="I4067" s="80"/>
      <c r="J4067" s="129" t="s">
        <v>4902</v>
      </c>
    </row>
    <row r="4068" spans="1:10" hidden="1">
      <c r="A4068" s="185" t="s">
        <v>4763</v>
      </c>
      <c r="B4068" s="185" t="s">
        <v>438</v>
      </c>
      <c r="C4068" s="183" t="s">
        <v>67</v>
      </c>
      <c r="D4068" s="185">
        <v>19</v>
      </c>
      <c r="E4068" s="105"/>
      <c r="F4068" s="104"/>
      <c r="G4068" s="103">
        <v>43132</v>
      </c>
      <c r="H4068" s="80"/>
      <c r="I4068" s="80"/>
      <c r="J4068" s="129" t="s">
        <v>4891</v>
      </c>
    </row>
    <row r="4069" spans="1:10" hidden="1">
      <c r="A4069" s="185" t="s">
        <v>4764</v>
      </c>
      <c r="B4069" s="185" t="s">
        <v>359</v>
      </c>
      <c r="C4069" s="183" t="s">
        <v>4786</v>
      </c>
      <c r="D4069" s="185">
        <v>11</v>
      </c>
      <c r="E4069" s="105"/>
      <c r="F4069" s="104"/>
      <c r="G4069" s="103">
        <v>43132</v>
      </c>
      <c r="H4069" s="80"/>
      <c r="I4069" s="80"/>
      <c r="J4069" s="129" t="s">
        <v>4902</v>
      </c>
    </row>
    <row r="4070" spans="1:10" hidden="1">
      <c r="A4070" s="185" t="s">
        <v>4765</v>
      </c>
      <c r="B4070" s="185" t="s">
        <v>440</v>
      </c>
      <c r="C4070" s="183" t="s">
        <v>67</v>
      </c>
      <c r="D4070" s="185">
        <v>19</v>
      </c>
      <c r="E4070" s="105"/>
      <c r="F4070" s="104"/>
      <c r="G4070" s="103">
        <v>43160</v>
      </c>
      <c r="H4070" s="80"/>
      <c r="I4070" s="80"/>
      <c r="J4070" s="129" t="s">
        <v>4891</v>
      </c>
    </row>
    <row r="4071" spans="1:10" hidden="1">
      <c r="A4071" s="185" t="s">
        <v>4766</v>
      </c>
      <c r="B4071" s="185" t="s">
        <v>395</v>
      </c>
      <c r="C4071" s="183" t="s">
        <v>75</v>
      </c>
      <c r="D4071" s="185">
        <v>12</v>
      </c>
      <c r="E4071" s="105"/>
      <c r="F4071" s="104"/>
      <c r="G4071" s="103">
        <v>43160</v>
      </c>
      <c r="H4071" s="80"/>
      <c r="I4071" s="80"/>
      <c r="J4071" s="129" t="s">
        <v>4890</v>
      </c>
    </row>
    <row r="4072" spans="1:10" hidden="1">
      <c r="A4072" s="185" t="s">
        <v>4767</v>
      </c>
      <c r="B4072" s="185" t="s">
        <v>4315</v>
      </c>
      <c r="C4072" s="183" t="s">
        <v>451</v>
      </c>
      <c r="D4072" s="185" t="s">
        <v>451</v>
      </c>
      <c r="E4072" s="105"/>
      <c r="F4072" s="104"/>
      <c r="G4072" s="103">
        <v>43191</v>
      </c>
      <c r="H4072" s="80"/>
      <c r="I4072" s="80"/>
      <c r="J4072" s="129" t="s">
        <v>4889</v>
      </c>
    </row>
    <row r="4073" spans="1:10" hidden="1">
      <c r="A4073" s="185" t="s">
        <v>4768</v>
      </c>
      <c r="B4073" s="185" t="s">
        <v>388</v>
      </c>
      <c r="C4073" s="183" t="s">
        <v>75</v>
      </c>
      <c r="D4073" s="185">
        <v>12</v>
      </c>
      <c r="E4073" s="105"/>
      <c r="F4073" s="104"/>
      <c r="G4073" s="103">
        <v>43191</v>
      </c>
      <c r="H4073" s="80"/>
      <c r="I4073" s="80"/>
      <c r="J4073" s="129" t="s">
        <v>4890</v>
      </c>
    </row>
    <row r="4074" spans="1:10" hidden="1">
      <c r="A4074" s="185" t="s">
        <v>4769</v>
      </c>
      <c r="B4074" s="185" t="s">
        <v>425</v>
      </c>
      <c r="C4074" s="183" t="s">
        <v>73</v>
      </c>
      <c r="D4074" s="185">
        <v>17</v>
      </c>
      <c r="E4074" s="105"/>
      <c r="F4074" s="104"/>
      <c r="G4074" s="103">
        <v>43221</v>
      </c>
      <c r="H4074" s="80"/>
      <c r="I4074" s="80"/>
      <c r="J4074" s="129" t="s">
        <v>4896</v>
      </c>
    </row>
    <row r="4075" spans="1:10" hidden="1">
      <c r="A4075" s="185" t="s">
        <v>4770</v>
      </c>
      <c r="B4075" s="185" t="s">
        <v>4730</v>
      </c>
      <c r="C4075" s="183" t="s">
        <v>68</v>
      </c>
      <c r="D4075" s="185">
        <v>19</v>
      </c>
      <c r="E4075" s="105"/>
      <c r="F4075" s="104"/>
      <c r="G4075" s="103">
        <v>43221</v>
      </c>
      <c r="H4075" s="80"/>
      <c r="I4075" s="80"/>
      <c r="J4075" s="129" t="s">
        <v>4898</v>
      </c>
    </row>
    <row r="4076" spans="1:10" hidden="1">
      <c r="A4076" s="185" t="s">
        <v>4771</v>
      </c>
      <c r="B4076" s="185" t="s">
        <v>4748</v>
      </c>
      <c r="C4076" s="183" t="s">
        <v>67</v>
      </c>
      <c r="D4076" s="185">
        <v>19</v>
      </c>
      <c r="E4076" s="105"/>
      <c r="F4076" s="104"/>
      <c r="G4076" s="103">
        <v>43252</v>
      </c>
      <c r="H4076" s="80"/>
      <c r="I4076" s="80"/>
      <c r="J4076" s="129" t="s">
        <v>4891</v>
      </c>
    </row>
    <row r="4077" spans="1:10" hidden="1">
      <c r="A4077" s="185" t="s">
        <v>4772</v>
      </c>
      <c r="B4077" s="185" t="s">
        <v>395</v>
      </c>
      <c r="C4077" s="183" t="s">
        <v>75</v>
      </c>
      <c r="D4077" s="185">
        <v>12</v>
      </c>
      <c r="E4077" s="105"/>
      <c r="F4077" s="104"/>
      <c r="G4077" s="103">
        <v>43252</v>
      </c>
      <c r="H4077" s="80"/>
      <c r="I4077" s="80"/>
      <c r="J4077" s="129" t="s">
        <v>4890</v>
      </c>
    </row>
    <row r="4078" spans="1:10" hidden="1">
      <c r="A4078" s="185" t="s">
        <v>4773</v>
      </c>
      <c r="B4078" s="185" t="s">
        <v>4746</v>
      </c>
      <c r="C4078" s="183" t="s">
        <v>71</v>
      </c>
      <c r="D4078" s="185">
        <v>14</v>
      </c>
      <c r="E4078" s="105"/>
      <c r="F4078" s="104"/>
      <c r="G4078" s="103">
        <v>43282</v>
      </c>
      <c r="H4078" s="80"/>
      <c r="I4078" s="80"/>
      <c r="J4078" s="129" t="s">
        <v>4897</v>
      </c>
    </row>
    <row r="4079" spans="1:10" hidden="1">
      <c r="A4079" s="185" t="s">
        <v>4774</v>
      </c>
      <c r="B4079" s="185" t="s">
        <v>399</v>
      </c>
      <c r="C4079" s="183" t="s">
        <v>71</v>
      </c>
      <c r="D4079" s="185">
        <v>14</v>
      </c>
      <c r="E4079" s="105"/>
      <c r="F4079" s="104"/>
      <c r="G4079" s="103">
        <v>43282</v>
      </c>
      <c r="H4079" s="80"/>
      <c r="I4079" s="80"/>
      <c r="J4079" s="129" t="s">
        <v>4897</v>
      </c>
    </row>
    <row r="4080" spans="1:10" hidden="1">
      <c r="A4080" s="185" t="s">
        <v>4775</v>
      </c>
      <c r="B4080" s="185" t="s">
        <v>351</v>
      </c>
      <c r="C4080" s="183" t="s">
        <v>4786</v>
      </c>
      <c r="D4080" s="185">
        <v>11</v>
      </c>
      <c r="E4080" s="105"/>
      <c r="F4080" s="104"/>
      <c r="G4080" s="103">
        <v>43313</v>
      </c>
      <c r="H4080" s="80"/>
      <c r="I4080" s="80"/>
      <c r="J4080" s="129" t="s">
        <v>4902</v>
      </c>
    </row>
    <row r="4081" spans="1:10" hidden="1">
      <c r="A4081" s="185" t="s">
        <v>4776</v>
      </c>
      <c r="B4081" s="185" t="s">
        <v>360</v>
      </c>
      <c r="C4081" s="183" t="s">
        <v>4786</v>
      </c>
      <c r="D4081" s="185">
        <v>11</v>
      </c>
      <c r="E4081" s="105"/>
      <c r="F4081" s="104"/>
      <c r="G4081" s="103">
        <v>43313</v>
      </c>
      <c r="H4081" s="80"/>
      <c r="I4081" s="80"/>
      <c r="J4081" s="129" t="s">
        <v>4902</v>
      </c>
    </row>
    <row r="4082" spans="1:10" hidden="1">
      <c r="A4082" s="185" t="s">
        <v>4777</v>
      </c>
      <c r="B4082" s="185" t="s">
        <v>412</v>
      </c>
      <c r="C4082" s="183" t="s">
        <v>72</v>
      </c>
      <c r="D4082" s="185">
        <v>15</v>
      </c>
      <c r="E4082" s="105"/>
      <c r="F4082" s="104"/>
      <c r="G4082" s="103">
        <v>43344</v>
      </c>
      <c r="H4082" s="80"/>
      <c r="I4082" s="80"/>
      <c r="J4082" s="129" t="s">
        <v>4980</v>
      </c>
    </row>
    <row r="4083" spans="1:10" hidden="1">
      <c r="A4083" s="185" t="s">
        <v>4778</v>
      </c>
      <c r="B4083" s="185" t="s">
        <v>368</v>
      </c>
      <c r="C4083" s="183" t="s">
        <v>4786</v>
      </c>
      <c r="D4083" s="185">
        <v>11</v>
      </c>
      <c r="E4083" s="105"/>
      <c r="F4083" s="104"/>
      <c r="G4083" s="103">
        <v>43344</v>
      </c>
      <c r="H4083" s="80"/>
      <c r="I4083" s="80"/>
      <c r="J4083" s="129" t="s">
        <v>4902</v>
      </c>
    </row>
    <row r="4084" spans="1:10" hidden="1">
      <c r="A4084" s="185" t="s">
        <v>4779</v>
      </c>
      <c r="B4084" s="185" t="s">
        <v>353</v>
      </c>
      <c r="C4084" s="183" t="s">
        <v>451</v>
      </c>
      <c r="D4084" s="185">
        <v>11</v>
      </c>
      <c r="E4084" s="105"/>
      <c r="F4084" s="104"/>
      <c r="G4084" s="103">
        <v>43374</v>
      </c>
      <c r="H4084" s="80"/>
      <c r="I4084" s="80"/>
      <c r="J4084" s="129" t="s">
        <v>4889</v>
      </c>
    </row>
    <row r="4085" spans="1:10" hidden="1">
      <c r="A4085" s="185" t="s">
        <v>4780</v>
      </c>
      <c r="B4085" s="185" t="s">
        <v>384</v>
      </c>
      <c r="C4085" s="183" t="s">
        <v>4786</v>
      </c>
      <c r="D4085" s="185">
        <v>11</v>
      </c>
      <c r="E4085" s="105"/>
      <c r="F4085" s="104"/>
      <c r="G4085" s="103">
        <v>43374</v>
      </c>
      <c r="H4085" s="80"/>
      <c r="I4085" s="80"/>
      <c r="J4085" s="129" t="s">
        <v>4902</v>
      </c>
    </row>
    <row r="4086" spans="1:10" hidden="1">
      <c r="A4086" s="185" t="s">
        <v>4781</v>
      </c>
      <c r="B4086" s="185" t="s">
        <v>4278</v>
      </c>
      <c r="C4086" s="183" t="s">
        <v>4786</v>
      </c>
      <c r="D4086" s="185">
        <v>11</v>
      </c>
      <c r="E4086" s="105"/>
      <c r="F4086" s="104"/>
      <c r="G4086" s="103">
        <v>43344</v>
      </c>
      <c r="H4086" s="80"/>
      <c r="I4086" s="80"/>
      <c r="J4086" s="129" t="s">
        <v>4902</v>
      </c>
    </row>
    <row r="4087" spans="1:10" hidden="1">
      <c r="A4087" s="185" t="s">
        <v>4782</v>
      </c>
      <c r="B4087" s="185" t="s">
        <v>397</v>
      </c>
      <c r="C4087" s="183" t="s">
        <v>75</v>
      </c>
      <c r="D4087" s="185">
        <v>12</v>
      </c>
      <c r="E4087" s="105"/>
      <c r="F4087" s="104"/>
      <c r="G4087" s="103">
        <v>43344</v>
      </c>
      <c r="H4087" s="80"/>
      <c r="I4087" s="80"/>
      <c r="J4087" s="129" t="s">
        <v>4890</v>
      </c>
    </row>
    <row r="4088" spans="1:10" hidden="1">
      <c r="A4088" s="185" t="s">
        <v>4783</v>
      </c>
      <c r="B4088" s="185" t="s">
        <v>452</v>
      </c>
      <c r="C4088" s="183" t="s">
        <v>450</v>
      </c>
      <c r="D4088" s="185">
        <v>13</v>
      </c>
      <c r="E4088" s="105"/>
      <c r="F4088" s="104"/>
      <c r="G4088" s="103">
        <v>43344</v>
      </c>
      <c r="H4088" s="80"/>
      <c r="I4088" s="80"/>
      <c r="J4088" s="129" t="s">
        <v>4895</v>
      </c>
    </row>
    <row r="4089" spans="1:10" hidden="1">
      <c r="A4089" s="185" t="s">
        <v>4784</v>
      </c>
      <c r="B4089" s="185" t="s">
        <v>399</v>
      </c>
      <c r="C4089" s="183" t="s">
        <v>71</v>
      </c>
      <c r="D4089" s="185">
        <v>14</v>
      </c>
      <c r="E4089" s="105"/>
      <c r="F4089" s="104"/>
      <c r="G4089" s="103">
        <v>43344</v>
      </c>
      <c r="H4089" s="80"/>
      <c r="I4089" s="80"/>
      <c r="J4089" s="129" t="s">
        <v>4897</v>
      </c>
    </row>
    <row r="4090" spans="1:10" hidden="1">
      <c r="A4090" s="185" t="s">
        <v>4937</v>
      </c>
      <c r="B4090" s="185" t="s">
        <v>4739</v>
      </c>
      <c r="C4090" s="186" t="s">
        <v>68</v>
      </c>
      <c r="D4090" s="185">
        <v>19</v>
      </c>
      <c r="E4090" s="130"/>
      <c r="F4090" s="130"/>
      <c r="G4090" s="103">
        <v>43435</v>
      </c>
      <c r="H4090" s="123"/>
      <c r="I4090" s="123"/>
      <c r="J4090" s="183" t="s">
        <v>4898</v>
      </c>
    </row>
    <row r="4091" spans="1:10" hidden="1">
      <c r="A4091" s="183" t="s">
        <v>627</v>
      </c>
      <c r="B4091" s="183" t="s">
        <v>4291</v>
      </c>
      <c r="C4091" s="183" t="s">
        <v>450</v>
      </c>
      <c r="D4091" s="183">
        <v>13</v>
      </c>
      <c r="E4091" s="183" t="s">
        <v>450</v>
      </c>
      <c r="F4091" s="104" t="s">
        <v>4972</v>
      </c>
      <c r="G4091" s="89">
        <v>43070</v>
      </c>
      <c r="H4091" s="80">
        <v>43087</v>
      </c>
      <c r="I4091" s="80">
        <v>43105</v>
      </c>
      <c r="J4091" s="129" t="s">
        <v>4895</v>
      </c>
    </row>
    <row r="4092" spans="1:10" hidden="1">
      <c r="A4092" s="183" t="s">
        <v>615</v>
      </c>
      <c r="B4092" s="183" t="s">
        <v>4290</v>
      </c>
      <c r="C4092" s="183" t="s">
        <v>450</v>
      </c>
      <c r="D4092" s="183">
        <v>13</v>
      </c>
      <c r="E4092" s="183" t="s">
        <v>450</v>
      </c>
      <c r="F4092" s="104" t="s">
        <v>4970</v>
      </c>
      <c r="G4092" s="89">
        <v>43070</v>
      </c>
      <c r="H4092" s="80">
        <v>43087</v>
      </c>
      <c r="I4092" s="80">
        <v>43105</v>
      </c>
      <c r="J4092" s="129" t="s">
        <v>4895</v>
      </c>
    </row>
    <row r="4093" spans="1:10" hidden="1">
      <c r="A4093" s="183" t="s">
        <v>617</v>
      </c>
      <c r="B4093" s="183" t="s">
        <v>452</v>
      </c>
      <c r="C4093" s="183" t="s">
        <v>450</v>
      </c>
      <c r="D4093" s="183">
        <v>13</v>
      </c>
      <c r="E4093" s="183" t="s">
        <v>450</v>
      </c>
      <c r="F4093" s="104" t="s">
        <v>4972</v>
      </c>
      <c r="G4093" s="89">
        <v>43070</v>
      </c>
      <c r="H4093" s="80">
        <v>43089</v>
      </c>
      <c r="I4093" s="80">
        <v>43105</v>
      </c>
      <c r="J4093" s="129" t="s">
        <v>4895</v>
      </c>
    </row>
    <row r="4094" spans="1:10" hidden="1">
      <c r="A4094" s="183" t="s">
        <v>621</v>
      </c>
      <c r="B4094" s="183" t="s">
        <v>452</v>
      </c>
      <c r="C4094" s="183" t="s">
        <v>450</v>
      </c>
      <c r="D4094" s="183">
        <v>13</v>
      </c>
      <c r="E4094" s="183" t="s">
        <v>450</v>
      </c>
      <c r="F4094" s="104" t="s">
        <v>4973</v>
      </c>
      <c r="G4094" s="89">
        <v>43070</v>
      </c>
      <c r="H4094" s="80">
        <v>43089</v>
      </c>
      <c r="I4094" s="80">
        <v>43105</v>
      </c>
      <c r="J4094" s="129" t="s">
        <v>4895</v>
      </c>
    </row>
    <row r="4095" spans="1:10" hidden="1">
      <c r="A4095" s="183" t="s">
        <v>623</v>
      </c>
      <c r="B4095" s="183" t="s">
        <v>452</v>
      </c>
      <c r="C4095" s="183" t="s">
        <v>450</v>
      </c>
      <c r="D4095" s="183">
        <v>13</v>
      </c>
      <c r="E4095" s="183" t="s">
        <v>450</v>
      </c>
      <c r="F4095" s="104" t="s">
        <v>4973</v>
      </c>
      <c r="G4095" s="89">
        <v>43070</v>
      </c>
      <c r="H4095" s="80">
        <v>43089</v>
      </c>
      <c r="I4095" s="80">
        <v>43105</v>
      </c>
      <c r="J4095" s="129" t="s">
        <v>4895</v>
      </c>
    </row>
    <row r="4096" spans="1:10" hidden="1">
      <c r="A4096" s="183" t="s">
        <v>619</v>
      </c>
      <c r="B4096" s="183" t="s">
        <v>452</v>
      </c>
      <c r="C4096" s="183" t="s">
        <v>450</v>
      </c>
      <c r="D4096" s="183">
        <v>13</v>
      </c>
      <c r="E4096" s="183" t="s">
        <v>450</v>
      </c>
      <c r="F4096" s="104" t="s">
        <v>4973</v>
      </c>
      <c r="G4096" s="89">
        <v>43070</v>
      </c>
      <c r="H4096" s="80">
        <v>43087</v>
      </c>
      <c r="I4096" s="80">
        <v>43105</v>
      </c>
      <c r="J4096" s="183" t="s">
        <v>4895</v>
      </c>
    </row>
    <row r="4097" spans="1:10" hidden="1">
      <c r="A4097" s="183" t="s">
        <v>614</v>
      </c>
      <c r="B4097" s="183" t="s">
        <v>4289</v>
      </c>
      <c r="C4097" s="183" t="s">
        <v>450</v>
      </c>
      <c r="D4097" s="183">
        <v>13</v>
      </c>
      <c r="E4097" s="183" t="s">
        <v>450</v>
      </c>
      <c r="F4097" s="104" t="s">
        <v>4970</v>
      </c>
      <c r="G4097" s="89">
        <v>43070</v>
      </c>
      <c r="H4097" s="80">
        <v>43087</v>
      </c>
      <c r="I4097" s="80">
        <v>43105</v>
      </c>
      <c r="J4097" s="129" t="s">
        <v>4895</v>
      </c>
    </row>
    <row r="4098" spans="1:10" hidden="1">
      <c r="A4098" s="183" t="s">
        <v>613</v>
      </c>
      <c r="B4098" s="183" t="s">
        <v>4289</v>
      </c>
      <c r="C4098" s="183" t="s">
        <v>450</v>
      </c>
      <c r="D4098" s="183">
        <v>13</v>
      </c>
      <c r="E4098" s="183" t="s">
        <v>450</v>
      </c>
      <c r="F4098" s="104" t="s">
        <v>4970</v>
      </c>
      <c r="G4098" s="89">
        <v>43070</v>
      </c>
      <c r="H4098" s="80">
        <v>43087</v>
      </c>
      <c r="I4098" s="80">
        <v>43105</v>
      </c>
      <c r="J4098" s="129" t="s">
        <v>4895</v>
      </c>
    </row>
    <row r="4099" spans="1:10" hidden="1">
      <c r="A4099" s="183" t="s">
        <v>486</v>
      </c>
      <c r="B4099" s="183" t="s">
        <v>365</v>
      </c>
      <c r="C4099" s="183" t="s">
        <v>4787</v>
      </c>
      <c r="D4099" s="183">
        <v>11</v>
      </c>
      <c r="E4099" s="183" t="s">
        <v>4787</v>
      </c>
      <c r="F4099" s="104" t="s">
        <v>4911</v>
      </c>
      <c r="G4099" s="89">
        <v>43070</v>
      </c>
      <c r="H4099" s="80">
        <v>43089</v>
      </c>
      <c r="I4099" s="80">
        <v>43105</v>
      </c>
      <c r="J4099" s="129" t="s">
        <v>4901</v>
      </c>
    </row>
    <row r="4100" spans="1:10" hidden="1">
      <c r="A4100" s="183" t="s">
        <v>2424</v>
      </c>
      <c r="B4100" s="183" t="s">
        <v>4333</v>
      </c>
      <c r="C4100" s="183" t="s">
        <v>75</v>
      </c>
      <c r="D4100" s="183">
        <v>12</v>
      </c>
      <c r="E4100" s="183" t="s">
        <v>75</v>
      </c>
      <c r="F4100" s="104" t="s">
        <v>4893</v>
      </c>
      <c r="G4100" s="89">
        <v>43070</v>
      </c>
      <c r="H4100" s="80">
        <v>43089</v>
      </c>
      <c r="I4100" s="80">
        <v>43103</v>
      </c>
      <c r="J4100" s="129" t="s">
        <v>4890</v>
      </c>
    </row>
    <row r="4101" spans="1:10" hidden="1">
      <c r="A4101" s="183" t="s">
        <v>639</v>
      </c>
      <c r="B4101" s="183" t="s">
        <v>385</v>
      </c>
      <c r="C4101" s="183" t="s">
        <v>451</v>
      </c>
      <c r="D4101" s="183" t="s">
        <v>451</v>
      </c>
      <c r="E4101" s="183" t="s">
        <v>451</v>
      </c>
      <c r="F4101" s="104" t="s">
        <v>4956</v>
      </c>
      <c r="G4101" s="89">
        <v>43070</v>
      </c>
      <c r="H4101" s="80">
        <v>43089</v>
      </c>
      <c r="I4101" s="80">
        <v>43103</v>
      </c>
      <c r="J4101" s="129" t="s">
        <v>4889</v>
      </c>
    </row>
    <row r="4102" spans="1:10">
      <c r="A4102" s="183" t="s">
        <v>635</v>
      </c>
      <c r="B4102" s="183" t="s">
        <v>385</v>
      </c>
      <c r="C4102" s="183" t="s">
        <v>451</v>
      </c>
      <c r="D4102" s="183" t="s">
        <v>451</v>
      </c>
      <c r="E4102" s="183" t="s">
        <v>451</v>
      </c>
      <c r="F4102" s="104" t="s">
        <v>4956</v>
      </c>
      <c r="G4102" s="89">
        <v>43070</v>
      </c>
      <c r="H4102" s="80">
        <v>43087</v>
      </c>
      <c r="I4102" s="80"/>
      <c r="J4102" s="129" t="s">
        <v>4889</v>
      </c>
    </row>
    <row r="4103" spans="1:10" hidden="1">
      <c r="A4103" s="183" t="s">
        <v>456</v>
      </c>
      <c r="B4103" s="183" t="s">
        <v>355</v>
      </c>
      <c r="C4103" s="183" t="s">
        <v>4787</v>
      </c>
      <c r="D4103" s="183">
        <v>11</v>
      </c>
      <c r="E4103" s="183" t="s">
        <v>4787</v>
      </c>
      <c r="F4103" s="104" t="s">
        <v>4911</v>
      </c>
      <c r="G4103" s="89">
        <v>43070</v>
      </c>
      <c r="H4103" s="80">
        <v>43089</v>
      </c>
      <c r="I4103" s="80">
        <v>43105</v>
      </c>
      <c r="J4103" s="129" t="s">
        <v>4901</v>
      </c>
    </row>
    <row r="4104" spans="1:10" s="108" customFormat="1" ht="11.25" hidden="1" customHeight="1">
      <c r="A4104" s="183" t="s">
        <v>2899</v>
      </c>
      <c r="B4104" s="183" t="s">
        <v>4363</v>
      </c>
      <c r="C4104" s="183" t="s">
        <v>71</v>
      </c>
      <c r="D4104" s="183">
        <v>14</v>
      </c>
      <c r="E4104" s="183" t="s">
        <v>71</v>
      </c>
      <c r="F4104" s="183" t="s">
        <v>4860</v>
      </c>
      <c r="G4104" s="89">
        <v>43070</v>
      </c>
      <c r="H4104" s="80">
        <v>43089</v>
      </c>
      <c r="I4104" s="80">
        <v>43097</v>
      </c>
      <c r="J4104" s="183" t="s">
        <v>4897</v>
      </c>
    </row>
    <row r="4105" spans="1:10">
      <c r="A4105" s="82"/>
      <c r="B4105" s="82"/>
      <c r="C4105" s="82"/>
      <c r="D4105" s="82"/>
      <c r="E4105" s="82"/>
      <c r="F4105" s="82"/>
      <c r="G4105" s="89"/>
      <c r="H4105" s="18"/>
      <c r="I4105" s="18"/>
      <c r="J4105" s="82"/>
    </row>
    <row r="4106" spans="1:10">
      <c r="A4106" s="82"/>
      <c r="B4106" s="82"/>
      <c r="C4106" s="82"/>
      <c r="D4106" s="82"/>
      <c r="E4106" s="82"/>
      <c r="F4106" s="82"/>
      <c r="G4106" s="89"/>
      <c r="H4106" s="18"/>
      <c r="I4106" s="18"/>
      <c r="J4106" s="82"/>
    </row>
    <row r="4107" spans="1:10">
      <c r="A4107" s="131"/>
      <c r="B4107" s="82"/>
      <c r="C4107" s="82"/>
      <c r="D4107" s="82"/>
      <c r="E4107" s="82"/>
      <c r="F4107" s="82"/>
      <c r="G4107" s="89"/>
      <c r="H4107" s="18"/>
      <c r="I4107" s="18"/>
      <c r="J4107" s="82"/>
    </row>
    <row r="4108" spans="1:10">
      <c r="A4108" s="131"/>
      <c r="B4108" s="82"/>
      <c r="C4108" s="82"/>
      <c r="D4108" s="82"/>
      <c r="E4108" s="82"/>
      <c r="F4108" s="82"/>
      <c r="G4108" s="89"/>
      <c r="H4108" s="18"/>
      <c r="I4108" s="18"/>
      <c r="J4108" s="82"/>
    </row>
    <row r="4109" spans="1:10">
      <c r="A4109" s="131"/>
      <c r="B4109" s="82"/>
      <c r="C4109" s="82"/>
      <c r="D4109" s="82"/>
      <c r="E4109" s="82"/>
      <c r="F4109" s="82"/>
      <c r="G4109" s="89"/>
      <c r="H4109" s="18"/>
      <c r="I4109" s="18"/>
      <c r="J4109" s="82"/>
    </row>
    <row r="4110" spans="1:10">
      <c r="A4110" s="131"/>
      <c r="B4110" s="82"/>
      <c r="C4110" s="82"/>
      <c r="D4110" s="82"/>
      <c r="E4110" s="82"/>
      <c r="F4110" s="82"/>
      <c r="G4110" s="89"/>
      <c r="H4110" s="18"/>
      <c r="I4110" s="18"/>
      <c r="J4110" s="82"/>
    </row>
    <row r="4111" spans="1:10">
      <c r="A4111" s="131"/>
      <c r="B4111" s="82"/>
      <c r="C4111" s="82"/>
      <c r="D4111" s="82"/>
      <c r="E4111" s="82"/>
      <c r="F4111" s="82"/>
      <c r="G4111" s="89"/>
      <c r="H4111" s="18"/>
      <c r="I4111" s="18"/>
      <c r="J4111" s="82"/>
    </row>
    <row r="4112" spans="1:10">
      <c r="A4112" s="131"/>
      <c r="B4112" s="82"/>
      <c r="C4112" s="82"/>
      <c r="D4112" s="82"/>
      <c r="E4112" s="82"/>
      <c r="F4112" s="82"/>
      <c r="G4112" s="89"/>
      <c r="H4112" s="18"/>
      <c r="I4112" s="18"/>
      <c r="J4112" s="82"/>
    </row>
    <row r="4113" spans="1:10">
      <c r="A4113" s="131"/>
      <c r="B4113" s="82"/>
      <c r="C4113" s="82"/>
      <c r="D4113" s="82"/>
      <c r="E4113" s="82"/>
      <c r="F4113" s="82"/>
      <c r="G4113" s="89"/>
      <c r="H4113" s="18"/>
      <c r="I4113" s="18"/>
      <c r="J4113" s="82"/>
    </row>
    <row r="4114" spans="1:10">
      <c r="A4114" s="131"/>
      <c r="B4114" s="82"/>
      <c r="C4114" s="82"/>
      <c r="D4114" s="82"/>
      <c r="E4114" s="82"/>
      <c r="F4114" s="82"/>
      <c r="G4114" s="89"/>
      <c r="H4114" s="18"/>
      <c r="I4114" s="18"/>
      <c r="J4114" s="82"/>
    </row>
    <row r="4115" spans="1:10">
      <c r="A4115" s="131"/>
      <c r="B4115" s="82"/>
      <c r="C4115" s="82"/>
      <c r="D4115" s="82"/>
      <c r="E4115" s="82"/>
      <c r="F4115" s="82"/>
      <c r="G4115" s="89"/>
      <c r="H4115" s="18"/>
      <c r="I4115" s="18"/>
      <c r="J4115" s="82"/>
    </row>
    <row r="4116" spans="1:10">
      <c r="A4116" s="131"/>
      <c r="B4116" s="82"/>
      <c r="C4116" s="82"/>
      <c r="D4116" s="82"/>
      <c r="E4116" s="82"/>
      <c r="F4116" s="82"/>
      <c r="G4116" s="89"/>
      <c r="H4116" s="18"/>
      <c r="I4116" s="18"/>
      <c r="J4116" s="82"/>
    </row>
    <row r="4117" spans="1:10">
      <c r="A4117" s="131"/>
      <c r="B4117" s="82"/>
      <c r="C4117" s="82"/>
      <c r="D4117" s="82"/>
      <c r="E4117" s="82"/>
      <c r="F4117" s="82"/>
      <c r="G4117" s="89"/>
      <c r="H4117" s="18"/>
      <c r="I4117" s="18"/>
      <c r="J4117" s="82"/>
    </row>
    <row r="4118" spans="1:10">
      <c r="A4118" s="131"/>
      <c r="B4118" s="82"/>
      <c r="C4118" s="82"/>
      <c r="D4118" s="82"/>
      <c r="E4118" s="82"/>
      <c r="F4118" s="82"/>
      <c r="G4118" s="89"/>
      <c r="H4118" s="18"/>
      <c r="I4118" s="18"/>
      <c r="J4118" s="82"/>
    </row>
    <row r="4119" spans="1:10">
      <c r="A4119" s="131"/>
      <c r="B4119" s="82"/>
      <c r="C4119" s="82"/>
      <c r="D4119" s="82"/>
      <c r="E4119" s="82"/>
      <c r="F4119" s="82"/>
      <c r="G4119" s="89"/>
      <c r="H4119" s="18"/>
      <c r="I4119" s="18"/>
      <c r="J4119" s="82"/>
    </row>
    <row r="4120" spans="1:10">
      <c r="A4120" s="82"/>
      <c r="B4120" s="82"/>
      <c r="C4120" s="82"/>
      <c r="D4120" s="82"/>
      <c r="E4120" s="82"/>
      <c r="F4120" s="82"/>
      <c r="G4120" s="89"/>
      <c r="H4120" s="18"/>
      <c r="I4120" s="18"/>
      <c r="J4120" s="82"/>
    </row>
    <row r="4121" spans="1:10">
      <c r="A4121" s="82"/>
      <c r="B4121" s="82"/>
      <c r="C4121" s="82"/>
      <c r="D4121" s="82"/>
      <c r="E4121" s="82"/>
      <c r="F4121" s="82"/>
      <c r="G4121" s="89"/>
      <c r="H4121" s="18"/>
      <c r="I4121" s="18"/>
      <c r="J4121" s="82"/>
    </row>
    <row r="4122" spans="1:10">
      <c r="A4122" s="82"/>
      <c r="B4122" s="82"/>
      <c r="C4122" s="82"/>
      <c r="D4122" s="82"/>
      <c r="E4122" s="82"/>
      <c r="F4122" s="82"/>
      <c r="G4122" s="89"/>
      <c r="H4122" s="18"/>
      <c r="I4122" s="18"/>
      <c r="J4122" s="82"/>
    </row>
    <row r="4123" spans="1:10">
      <c r="A4123" s="82"/>
      <c r="B4123" s="82"/>
      <c r="C4123" s="82"/>
      <c r="D4123" s="82"/>
      <c r="E4123" s="82"/>
      <c r="F4123" s="82"/>
      <c r="G4123" s="89"/>
      <c r="H4123" s="18"/>
      <c r="I4123" s="18"/>
      <c r="J4123" s="82"/>
    </row>
    <row r="4124" spans="1:10">
      <c r="A4124" s="82"/>
      <c r="B4124" s="82"/>
      <c r="C4124" s="82"/>
      <c r="D4124" s="82"/>
      <c r="E4124" s="82"/>
      <c r="F4124" s="82"/>
      <c r="G4124" s="89"/>
      <c r="H4124" s="18"/>
      <c r="I4124" s="18"/>
      <c r="J4124" s="82"/>
    </row>
    <row r="4125" spans="1:10">
      <c r="A4125" s="82"/>
      <c r="B4125" s="82"/>
      <c r="C4125" s="82"/>
      <c r="D4125" s="82"/>
      <c r="E4125" s="82"/>
      <c r="F4125" s="82"/>
      <c r="G4125" s="89"/>
      <c r="H4125" s="18"/>
      <c r="I4125" s="18"/>
      <c r="J4125" s="82"/>
    </row>
    <row r="4126" spans="1:10">
      <c r="A4126" s="82"/>
      <c r="B4126" s="82"/>
      <c r="C4126" s="82"/>
      <c r="D4126" s="82"/>
      <c r="E4126" s="82"/>
      <c r="F4126" s="82"/>
      <c r="G4126" s="89"/>
      <c r="H4126" s="18"/>
      <c r="I4126" s="18"/>
      <c r="J4126" s="82"/>
    </row>
    <row r="4127" spans="1:10">
      <c r="A4127" s="82"/>
      <c r="B4127" s="82"/>
      <c r="C4127" s="82"/>
      <c r="D4127" s="82"/>
      <c r="E4127" s="82"/>
      <c r="F4127" s="82"/>
      <c r="G4127" s="89"/>
      <c r="H4127" s="18"/>
      <c r="I4127" s="18"/>
      <c r="J4127" s="82"/>
    </row>
    <row r="4128" spans="1:10">
      <c r="A4128" s="82"/>
      <c r="B4128" s="82"/>
      <c r="C4128" s="82"/>
      <c r="D4128" s="82"/>
      <c r="E4128" s="82"/>
      <c r="F4128" s="82"/>
      <c r="G4128" s="89"/>
      <c r="H4128" s="18"/>
      <c r="I4128" s="18"/>
      <c r="J4128" s="82"/>
    </row>
    <row r="4129" spans="1:10">
      <c r="A4129" s="82"/>
      <c r="B4129" s="82"/>
      <c r="C4129" s="82"/>
      <c r="D4129" s="82"/>
      <c r="E4129" s="82"/>
      <c r="F4129" s="82"/>
      <c r="G4129" s="89"/>
      <c r="H4129" s="18"/>
      <c r="I4129" s="18"/>
      <c r="J4129" s="82"/>
    </row>
    <row r="4130" spans="1:10">
      <c r="A4130" s="82"/>
      <c r="B4130" s="82"/>
      <c r="C4130" s="82"/>
      <c r="D4130" s="82"/>
      <c r="E4130" s="82"/>
      <c r="F4130" s="82"/>
      <c r="G4130" s="89"/>
      <c r="H4130" s="18"/>
      <c r="I4130" s="18"/>
      <c r="J4130" s="82"/>
    </row>
    <row r="4131" spans="1:10">
      <c r="A4131" s="82"/>
      <c r="B4131" s="82"/>
      <c r="C4131" s="82"/>
      <c r="D4131" s="82"/>
      <c r="E4131" s="82"/>
      <c r="F4131" s="82"/>
      <c r="G4131" s="89"/>
      <c r="H4131" s="18"/>
      <c r="I4131" s="18"/>
      <c r="J4131" s="82"/>
    </row>
    <row r="4132" spans="1:10">
      <c r="A4132" s="82"/>
      <c r="B4132" s="82"/>
      <c r="C4132" s="82"/>
      <c r="D4132" s="82"/>
      <c r="E4132" s="82"/>
      <c r="F4132" s="82"/>
      <c r="G4132" s="89"/>
      <c r="H4132" s="18"/>
      <c r="I4132" s="18"/>
      <c r="J4132" s="82"/>
    </row>
    <row r="4133" spans="1:10">
      <c r="A4133" s="82"/>
      <c r="B4133" s="82"/>
      <c r="C4133" s="82"/>
      <c r="D4133" s="82"/>
      <c r="E4133" s="82"/>
      <c r="F4133" s="82"/>
      <c r="G4133" s="89"/>
      <c r="H4133" s="18"/>
      <c r="I4133" s="18"/>
      <c r="J4133" s="82"/>
    </row>
    <row r="4134" spans="1:10">
      <c r="A4134" s="82"/>
      <c r="B4134" s="82"/>
      <c r="C4134" s="82"/>
      <c r="D4134" s="82"/>
      <c r="E4134" s="82"/>
      <c r="F4134" s="82"/>
      <c r="G4134" s="89"/>
      <c r="H4134" s="18"/>
      <c r="I4134" s="18"/>
      <c r="J4134" s="82"/>
    </row>
    <row r="4135" spans="1:10">
      <c r="A4135" s="82"/>
      <c r="B4135" s="82"/>
      <c r="C4135" s="82"/>
      <c r="D4135" s="82"/>
      <c r="E4135" s="82"/>
      <c r="F4135" s="82"/>
      <c r="G4135" s="89"/>
      <c r="H4135" s="18"/>
      <c r="I4135" s="18"/>
      <c r="J4135" s="82"/>
    </row>
    <row r="4136" spans="1:10">
      <c r="A4136" s="82"/>
      <c r="B4136" s="82"/>
      <c r="C4136" s="82"/>
      <c r="D4136" s="82"/>
      <c r="E4136" s="82"/>
      <c r="F4136" s="82"/>
      <c r="G4136" s="89"/>
      <c r="H4136" s="18"/>
      <c r="I4136" s="18"/>
      <c r="J4136" s="82"/>
    </row>
    <row r="4137" spans="1:10">
      <c r="A4137" s="82"/>
      <c r="B4137" s="82"/>
      <c r="C4137" s="82"/>
      <c r="D4137" s="82"/>
      <c r="E4137" s="82"/>
      <c r="F4137" s="82"/>
      <c r="G4137" s="89"/>
      <c r="H4137" s="18"/>
      <c r="I4137" s="18"/>
      <c r="J4137" s="82"/>
    </row>
    <row r="4138" spans="1:10">
      <c r="A4138" s="82"/>
      <c r="B4138" s="82"/>
      <c r="C4138" s="82"/>
      <c r="D4138" s="82"/>
      <c r="E4138" s="82"/>
      <c r="F4138" s="82"/>
      <c r="G4138" s="89"/>
      <c r="H4138" s="18"/>
      <c r="I4138" s="18"/>
      <c r="J4138" s="82"/>
    </row>
    <row r="4139" spans="1:10">
      <c r="A4139" s="82"/>
      <c r="B4139" s="82"/>
      <c r="C4139" s="82"/>
      <c r="D4139" s="82"/>
      <c r="E4139" s="82"/>
      <c r="F4139" s="82"/>
      <c r="G4139" s="89"/>
      <c r="H4139" s="18"/>
      <c r="I4139" s="18"/>
      <c r="J4139" s="82"/>
    </row>
    <row r="4140" spans="1:10">
      <c r="A4140" s="82"/>
      <c r="B4140" s="82"/>
      <c r="C4140" s="82"/>
      <c r="D4140" s="82"/>
      <c r="E4140" s="82"/>
      <c r="F4140" s="82"/>
      <c r="G4140" s="89"/>
      <c r="H4140" s="18"/>
      <c r="I4140" s="18"/>
      <c r="J4140" s="82"/>
    </row>
    <row r="4141" spans="1:10">
      <c r="A4141" s="82"/>
      <c r="B4141" s="82"/>
      <c r="C4141" s="82"/>
      <c r="D4141" s="82"/>
      <c r="E4141" s="82"/>
      <c r="F4141" s="82"/>
      <c r="G4141" s="89"/>
      <c r="H4141" s="18"/>
      <c r="I4141" s="18"/>
      <c r="J4141" s="82"/>
    </row>
    <row r="4142" spans="1:10">
      <c r="A4142" s="82"/>
      <c r="B4142" s="82"/>
      <c r="C4142" s="82"/>
      <c r="D4142" s="82"/>
      <c r="E4142" s="82"/>
      <c r="F4142" s="82"/>
      <c r="G4142" s="89"/>
      <c r="H4142" s="18"/>
      <c r="I4142" s="18"/>
      <c r="J4142" s="82"/>
    </row>
    <row r="4143" spans="1:10">
      <c r="A4143" s="82"/>
      <c r="B4143" s="82"/>
      <c r="C4143" s="82"/>
      <c r="D4143" s="82"/>
      <c r="E4143" s="82"/>
      <c r="F4143" s="82"/>
      <c r="G4143" s="89"/>
      <c r="H4143" s="18"/>
      <c r="I4143" s="18"/>
      <c r="J4143" s="82"/>
    </row>
    <row r="4144" spans="1:10">
      <c r="A4144" s="82"/>
      <c r="B4144" s="82"/>
      <c r="C4144" s="82"/>
      <c r="D4144" s="82"/>
      <c r="E4144" s="82"/>
      <c r="F4144" s="82"/>
      <c r="G4144" s="89"/>
      <c r="H4144" s="18"/>
      <c r="I4144" s="18"/>
      <c r="J4144" s="82"/>
    </row>
    <row r="4145" spans="1:10">
      <c r="A4145" s="82"/>
      <c r="B4145" s="82"/>
      <c r="C4145" s="82"/>
      <c r="D4145" s="82"/>
      <c r="E4145" s="82"/>
      <c r="F4145" s="82"/>
      <c r="G4145" s="89"/>
      <c r="H4145" s="18"/>
      <c r="I4145" s="18"/>
      <c r="J4145" s="82"/>
    </row>
    <row r="4146" spans="1:10">
      <c r="A4146" s="82"/>
      <c r="B4146" s="82"/>
      <c r="C4146" s="82"/>
      <c r="D4146" s="82"/>
      <c r="E4146" s="82"/>
      <c r="F4146" s="82"/>
      <c r="G4146" s="89"/>
      <c r="H4146" s="18"/>
      <c r="I4146" s="18"/>
      <c r="J4146" s="82"/>
    </row>
    <row r="4147" spans="1:10">
      <c r="A4147" s="82"/>
      <c r="B4147" s="82"/>
      <c r="C4147" s="82"/>
      <c r="D4147" s="82"/>
      <c r="E4147" s="82"/>
      <c r="F4147" s="82"/>
      <c r="G4147" s="89"/>
      <c r="H4147" s="18"/>
      <c r="I4147" s="18"/>
      <c r="J4147" s="82"/>
    </row>
    <row r="4148" spans="1:10">
      <c r="A4148" s="82"/>
      <c r="B4148" s="82"/>
      <c r="C4148" s="82"/>
      <c r="D4148" s="82"/>
      <c r="E4148" s="82"/>
      <c r="F4148" s="82"/>
      <c r="G4148" s="89"/>
      <c r="H4148" s="18"/>
      <c r="I4148" s="18"/>
      <c r="J4148" s="82"/>
    </row>
    <row r="4149" spans="1:10">
      <c r="A4149" s="82"/>
      <c r="B4149" s="82"/>
      <c r="C4149" s="82"/>
      <c r="D4149" s="82"/>
      <c r="E4149" s="82"/>
      <c r="F4149" s="82"/>
      <c r="G4149" s="89"/>
      <c r="H4149" s="18"/>
      <c r="I4149" s="18"/>
      <c r="J4149" s="82"/>
    </row>
    <row r="4150" spans="1:10">
      <c r="A4150" s="82"/>
      <c r="B4150" s="82"/>
      <c r="C4150" s="82"/>
      <c r="D4150" s="82"/>
      <c r="E4150" s="82"/>
      <c r="F4150" s="82"/>
      <c r="G4150" s="89"/>
      <c r="H4150" s="18"/>
      <c r="I4150" s="18"/>
      <c r="J4150" s="82"/>
    </row>
    <row r="4151" spans="1:10">
      <c r="A4151" s="82"/>
      <c r="B4151" s="82"/>
      <c r="C4151" s="82"/>
      <c r="D4151" s="82"/>
      <c r="E4151" s="82"/>
      <c r="F4151" s="82"/>
      <c r="G4151" s="89"/>
      <c r="H4151" s="18"/>
      <c r="I4151" s="18"/>
      <c r="J4151" s="82"/>
    </row>
    <row r="4152" spans="1:10">
      <c r="A4152" s="82"/>
      <c r="B4152" s="82"/>
      <c r="C4152" s="82"/>
      <c r="D4152" s="82"/>
      <c r="E4152" s="82"/>
      <c r="F4152" s="82"/>
      <c r="G4152" s="89"/>
      <c r="H4152" s="18"/>
      <c r="I4152" s="18"/>
      <c r="J4152" s="82"/>
    </row>
    <row r="4153" spans="1:10">
      <c r="A4153" s="82"/>
      <c r="B4153" s="82"/>
      <c r="C4153" s="82"/>
      <c r="D4153" s="82"/>
      <c r="E4153" s="82"/>
      <c r="F4153" s="82"/>
      <c r="G4153" s="89"/>
      <c r="H4153" s="18"/>
      <c r="I4153" s="18"/>
      <c r="J4153" s="82"/>
    </row>
    <row r="4154" spans="1:10">
      <c r="A4154" s="82"/>
      <c r="B4154" s="82"/>
      <c r="C4154" s="82"/>
      <c r="D4154" s="82"/>
      <c r="E4154" s="82"/>
      <c r="F4154" s="82"/>
      <c r="G4154" s="89"/>
      <c r="H4154" s="18"/>
      <c r="I4154" s="18"/>
      <c r="J4154" s="82"/>
    </row>
    <row r="4155" spans="1:10">
      <c r="A4155" s="82"/>
      <c r="B4155" s="82"/>
      <c r="C4155" s="82"/>
      <c r="D4155" s="82"/>
      <c r="E4155" s="82"/>
      <c r="F4155" s="82"/>
      <c r="G4155" s="89"/>
      <c r="H4155" s="18"/>
      <c r="I4155" s="18"/>
      <c r="J4155" s="82"/>
    </row>
    <row r="4156" spans="1:10">
      <c r="A4156" s="82"/>
      <c r="B4156" s="82"/>
      <c r="C4156" s="82"/>
      <c r="D4156" s="82"/>
      <c r="E4156" s="82"/>
      <c r="F4156" s="82"/>
      <c r="G4156" s="89"/>
      <c r="H4156" s="18"/>
      <c r="I4156" s="18"/>
      <c r="J4156" s="82"/>
    </row>
    <row r="4157" spans="1:10">
      <c r="A4157" s="82"/>
      <c r="B4157" s="82"/>
      <c r="C4157" s="82"/>
      <c r="D4157" s="82"/>
      <c r="E4157" s="82"/>
      <c r="F4157" s="82"/>
      <c r="G4157" s="89"/>
      <c r="H4157" s="18"/>
      <c r="I4157" s="18"/>
      <c r="J4157" s="82"/>
    </row>
    <row r="4158" spans="1:10">
      <c r="A4158" s="82"/>
      <c r="B4158" s="82"/>
      <c r="C4158" s="82"/>
      <c r="D4158" s="82"/>
      <c r="E4158" s="82"/>
      <c r="F4158" s="82"/>
      <c r="G4158" s="89"/>
      <c r="H4158" s="18"/>
      <c r="I4158" s="18"/>
      <c r="J4158" s="82"/>
    </row>
    <row r="4159" spans="1:10">
      <c r="A4159" s="82"/>
      <c r="B4159" s="82"/>
      <c r="C4159" s="82"/>
      <c r="D4159" s="82"/>
      <c r="E4159" s="82"/>
      <c r="F4159" s="82"/>
      <c r="G4159" s="89"/>
      <c r="H4159" s="18"/>
      <c r="I4159" s="18"/>
      <c r="J4159" s="82"/>
    </row>
    <row r="4160" spans="1:10">
      <c r="A4160" s="82"/>
      <c r="B4160" s="82"/>
      <c r="C4160" s="82"/>
      <c r="D4160" s="82"/>
      <c r="E4160" s="82"/>
      <c r="F4160" s="82"/>
      <c r="G4160" s="89"/>
      <c r="H4160" s="18"/>
      <c r="I4160" s="18"/>
      <c r="J4160" s="82"/>
    </row>
    <row r="4161" spans="1:10">
      <c r="A4161" s="82"/>
      <c r="B4161" s="82"/>
      <c r="C4161" s="82"/>
      <c r="D4161" s="82"/>
      <c r="E4161" s="82"/>
      <c r="F4161" s="82"/>
      <c r="G4161" s="89"/>
      <c r="H4161" s="18"/>
      <c r="I4161" s="18"/>
      <c r="J4161" s="82"/>
    </row>
    <row r="4162" spans="1:10">
      <c r="A4162" s="82"/>
      <c r="B4162" s="82"/>
      <c r="C4162" s="82"/>
      <c r="D4162" s="82"/>
      <c r="E4162" s="82"/>
      <c r="F4162" s="82"/>
      <c r="G4162" s="89"/>
      <c r="H4162" s="18"/>
      <c r="I4162" s="18"/>
      <c r="J4162" s="82"/>
    </row>
    <row r="4163" spans="1:10">
      <c r="A4163" s="82"/>
      <c r="B4163" s="82"/>
      <c r="C4163" s="82"/>
      <c r="D4163" s="82"/>
      <c r="E4163" s="82"/>
      <c r="F4163" s="82"/>
      <c r="G4163" s="89"/>
      <c r="H4163" s="18"/>
      <c r="I4163" s="18"/>
      <c r="J4163" s="82"/>
    </row>
    <row r="4164" spans="1:10">
      <c r="A4164" s="82"/>
      <c r="B4164" s="82"/>
      <c r="C4164" s="82"/>
      <c r="D4164" s="82"/>
      <c r="E4164" s="82"/>
      <c r="F4164" s="82"/>
      <c r="G4164" s="89"/>
      <c r="H4164" s="18"/>
      <c r="I4164" s="18"/>
      <c r="J4164" s="82"/>
    </row>
    <row r="4165" spans="1:10">
      <c r="A4165" s="82"/>
      <c r="B4165" s="82"/>
      <c r="C4165" s="82"/>
      <c r="D4165" s="82"/>
      <c r="E4165" s="82"/>
      <c r="F4165" s="82"/>
      <c r="G4165" s="89"/>
      <c r="H4165" s="18"/>
      <c r="I4165" s="18"/>
      <c r="J4165" s="82"/>
    </row>
    <row r="4166" spans="1:10">
      <c r="A4166" s="86"/>
      <c r="B4166" s="86"/>
      <c r="C4166" s="82"/>
      <c r="D4166" s="82"/>
      <c r="E4166" s="82"/>
      <c r="F4166" s="82"/>
      <c r="G4166" s="89"/>
      <c r="H4166" s="18"/>
      <c r="I4166" s="18"/>
      <c r="J4166" s="82"/>
    </row>
    <row r="4167" spans="1:10">
      <c r="A4167" s="87"/>
      <c r="B4167" s="87"/>
      <c r="C4167" s="82"/>
      <c r="D4167" s="82"/>
      <c r="E4167" s="82"/>
      <c r="F4167" s="82"/>
      <c r="G4167" s="90"/>
      <c r="H4167" s="18"/>
      <c r="I4167" s="18"/>
      <c r="J4167" s="82"/>
    </row>
    <row r="4168" spans="1:10">
      <c r="A4168" s="87"/>
      <c r="B4168" s="87"/>
      <c r="C4168" s="83"/>
      <c r="D4168" s="83"/>
      <c r="E4168" s="83"/>
      <c r="F4168" s="82"/>
      <c r="G4168" s="90"/>
      <c r="H4168" s="18"/>
      <c r="I4168" s="18"/>
      <c r="J4168" s="82"/>
    </row>
    <row r="4169" spans="1:10">
      <c r="A4169" s="87"/>
      <c r="B4169" s="87"/>
      <c r="C4169" s="83"/>
      <c r="D4169" s="83"/>
      <c r="E4169" s="83"/>
      <c r="F4169" s="82"/>
      <c r="G4169" s="90"/>
      <c r="H4169" s="18"/>
      <c r="I4169" s="18"/>
      <c r="J4169" s="82"/>
    </row>
    <row r="4170" spans="1:10">
      <c r="A4170" s="87"/>
      <c r="B4170" s="87"/>
      <c r="C4170" s="88"/>
      <c r="D4170" s="82"/>
      <c r="E4170" s="82"/>
      <c r="F4170" s="82"/>
      <c r="G4170" s="90"/>
      <c r="H4170" s="18"/>
      <c r="I4170" s="18"/>
      <c r="J4170" s="82"/>
    </row>
    <row r="4171" spans="1:10">
      <c r="A4171" s="87"/>
      <c r="B4171" s="87"/>
      <c r="C4171" s="83"/>
      <c r="D4171" s="83"/>
      <c r="E4171" s="83"/>
      <c r="F4171" s="82"/>
      <c r="G4171" s="90"/>
      <c r="H4171" s="18"/>
      <c r="I4171" s="18"/>
      <c r="J4171" s="82"/>
    </row>
    <row r="4172" spans="1:10">
      <c r="A4172" s="87"/>
      <c r="B4172" s="87"/>
      <c r="C4172" s="82"/>
      <c r="D4172" s="82"/>
      <c r="E4172" s="82"/>
      <c r="F4172" s="82"/>
      <c r="G4172" s="90"/>
      <c r="H4172" s="18"/>
      <c r="I4172" s="18"/>
      <c r="J4172" s="82"/>
    </row>
    <row r="4173" spans="1:10">
      <c r="A4173" s="87"/>
      <c r="B4173" s="87"/>
      <c r="C4173" s="82"/>
      <c r="D4173" s="82"/>
      <c r="E4173" s="82"/>
      <c r="F4173" s="82"/>
      <c r="G4173" s="90"/>
      <c r="H4173" s="18"/>
      <c r="I4173" s="18"/>
      <c r="J4173" s="82"/>
    </row>
    <row r="4174" spans="1:10">
      <c r="A4174" s="87"/>
      <c r="B4174" s="87"/>
      <c r="C4174" s="82"/>
      <c r="D4174" s="82"/>
      <c r="E4174" s="82"/>
      <c r="F4174" s="82"/>
      <c r="G4174" s="90"/>
      <c r="H4174" s="18"/>
      <c r="I4174" s="18"/>
      <c r="J4174" s="82"/>
    </row>
    <row r="4175" spans="1:10">
      <c r="A4175" s="87"/>
      <c r="B4175" s="87"/>
      <c r="C4175" s="82"/>
      <c r="D4175" s="82"/>
      <c r="E4175" s="82"/>
      <c r="F4175" s="82"/>
      <c r="G4175" s="90"/>
      <c r="H4175" s="18"/>
      <c r="I4175" s="18"/>
      <c r="J4175" s="82"/>
    </row>
    <row r="4176" spans="1:10">
      <c r="A4176" s="87"/>
      <c r="B4176" s="87"/>
      <c r="C4176" s="83"/>
      <c r="D4176" s="83"/>
      <c r="E4176" s="83"/>
      <c r="F4176" s="82"/>
      <c r="G4176" s="90"/>
      <c r="H4176" s="18"/>
      <c r="I4176" s="18"/>
      <c r="J4176" s="82"/>
    </row>
    <row r="4177" spans="1:10">
      <c r="A4177" s="87"/>
      <c r="B4177" s="87"/>
      <c r="C4177" s="83"/>
      <c r="D4177" s="83"/>
      <c r="E4177" s="83"/>
      <c r="F4177" s="82"/>
      <c r="G4177" s="90"/>
      <c r="H4177" s="18"/>
      <c r="I4177" s="18"/>
      <c r="J4177" s="82"/>
    </row>
    <row r="4178" spans="1:10">
      <c r="A4178" s="87"/>
      <c r="B4178" s="87"/>
      <c r="C4178" s="82"/>
      <c r="D4178" s="82"/>
      <c r="E4178" s="82"/>
      <c r="F4178" s="82"/>
      <c r="G4178" s="90"/>
      <c r="H4178" s="18"/>
      <c r="I4178" s="18"/>
      <c r="J4178" s="82"/>
    </row>
    <row r="4179" spans="1:10">
      <c r="A4179" s="87"/>
      <c r="B4179" s="87"/>
      <c r="C4179" s="82"/>
      <c r="D4179" s="82"/>
      <c r="E4179" s="82"/>
      <c r="F4179" s="84"/>
      <c r="G4179" s="90"/>
      <c r="H4179" s="18"/>
      <c r="I4179" s="18"/>
      <c r="J4179" s="84"/>
    </row>
    <row r="4180" spans="1:10">
      <c r="A4180" s="87"/>
      <c r="B4180" s="87"/>
      <c r="C4180" s="82"/>
      <c r="D4180" s="82"/>
      <c r="E4180" s="82"/>
      <c r="F4180" s="84"/>
      <c r="G4180" s="90"/>
      <c r="H4180" s="18"/>
      <c r="I4180" s="18"/>
      <c r="J4180" s="84"/>
    </row>
    <row r="4181" spans="1:10">
      <c r="A4181" s="87"/>
      <c r="B4181" s="87"/>
      <c r="C4181" s="88"/>
      <c r="D4181" s="82"/>
      <c r="E4181" s="82"/>
      <c r="F4181" s="82"/>
      <c r="G4181" s="90"/>
      <c r="H4181" s="18"/>
      <c r="I4181" s="18"/>
      <c r="J4181" s="82"/>
    </row>
    <row r="4182" spans="1:10">
      <c r="A4182" s="87"/>
      <c r="B4182" s="87"/>
      <c r="C4182" s="88"/>
      <c r="D4182" s="82"/>
      <c r="E4182" s="82"/>
      <c r="F4182" s="82"/>
      <c r="G4182" s="90"/>
      <c r="H4182" s="18"/>
      <c r="I4182" s="18"/>
      <c r="J4182" s="82"/>
    </row>
    <row r="4183" spans="1:10">
      <c r="A4183" s="87"/>
      <c r="B4183" s="87"/>
      <c r="C4183" s="82"/>
      <c r="D4183" s="82"/>
      <c r="E4183" s="82"/>
      <c r="F4183" s="82"/>
      <c r="G4183" s="90"/>
      <c r="H4183" s="18"/>
      <c r="I4183" s="18"/>
      <c r="J4183" s="82"/>
    </row>
    <row r="4184" spans="1:10">
      <c r="A4184" s="87"/>
      <c r="B4184" s="87"/>
      <c r="C4184" s="88"/>
      <c r="D4184" s="82"/>
      <c r="E4184" s="82"/>
      <c r="F4184" s="82"/>
      <c r="G4184" s="90"/>
      <c r="H4184" s="18"/>
      <c r="I4184" s="18"/>
      <c r="J4184" s="82"/>
    </row>
    <row r="4185" spans="1:10">
      <c r="A4185" s="87"/>
      <c r="B4185" s="87"/>
      <c r="C4185" s="88"/>
      <c r="D4185" s="82"/>
      <c r="E4185" s="82"/>
      <c r="F4185" s="82"/>
      <c r="G4185" s="90"/>
      <c r="H4185" s="18"/>
      <c r="I4185" s="18"/>
      <c r="J4185" s="82"/>
    </row>
    <row r="4186" spans="1:10">
      <c r="A4186" s="87"/>
      <c r="B4186" s="87"/>
      <c r="C4186" s="88"/>
      <c r="D4186" s="82"/>
      <c r="E4186" s="82"/>
      <c r="F4186" s="82"/>
      <c r="G4186" s="90"/>
      <c r="H4186" s="18"/>
      <c r="I4186" s="18"/>
      <c r="J4186" s="82"/>
    </row>
    <row r="4187" spans="1:10">
      <c r="A4187" s="87"/>
      <c r="B4187" s="87"/>
      <c r="C4187" s="88"/>
      <c r="D4187" s="82"/>
      <c r="E4187" s="82"/>
      <c r="F4187" s="82"/>
      <c r="G4187" s="90"/>
      <c r="H4187" s="18"/>
      <c r="I4187" s="18"/>
      <c r="J4187" s="82"/>
    </row>
    <row r="4188" spans="1:10">
      <c r="A4188" s="87"/>
      <c r="B4188" s="87"/>
      <c r="C4188" s="82"/>
      <c r="D4188" s="82"/>
      <c r="E4188" s="82"/>
      <c r="F4188" s="82"/>
      <c r="G4188" s="90"/>
      <c r="H4188" s="18"/>
      <c r="I4188" s="18"/>
      <c r="J4188" s="82"/>
    </row>
    <row r="4189" spans="1:10">
      <c r="A4189" s="87"/>
      <c r="B4189" s="87"/>
      <c r="C4189" s="82"/>
      <c r="D4189" s="82"/>
      <c r="E4189" s="82"/>
      <c r="F4189" s="82"/>
      <c r="G4189" s="90"/>
      <c r="H4189" s="18"/>
      <c r="I4189" s="18"/>
      <c r="J4189" s="82"/>
    </row>
    <row r="4190" spans="1:10">
      <c r="A4190" s="87"/>
      <c r="B4190" s="87"/>
      <c r="C4190" s="82"/>
      <c r="D4190" s="82"/>
      <c r="E4190" s="82"/>
      <c r="F4190" s="84"/>
      <c r="G4190" s="90"/>
      <c r="H4190" s="18"/>
      <c r="I4190" s="18"/>
      <c r="J4190" s="84"/>
    </row>
  </sheetData>
  <autoFilter ref="A3:J4104">
    <filterColumn colId="4">
      <filters>
        <filter val="JAI"/>
        <filter val="STS"/>
      </filters>
    </filterColumn>
    <filterColumn colId="6">
      <filters>
        <dateGroupItem year="2017" dateTimeGrouping="year"/>
      </filters>
    </filterColumn>
    <filterColumn colId="8">
      <filters blank="1"/>
    </filterColumn>
  </autoFilter>
  <mergeCells count="2">
    <mergeCell ref="A1:J1"/>
    <mergeCell ref="A2:J2"/>
  </mergeCells>
  <conditionalFormatting sqref="A4120:A1048576 A1:A4106">
    <cfRule type="duplicateValues" dxfId="19" priority="1"/>
  </conditionalFormatting>
  <pageMargins left="0.70866141732283472" right="0.70866141732283472" top="0.74803149606299213" bottom="0.74803149606299213" header="0.31496062992125984" footer="0.31496062992125984"/>
  <pageSetup scale="1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/>
  <dimension ref="A1:J4103"/>
  <sheetViews>
    <sheetView zoomScaleNormal="100" workbookViewId="0">
      <pane xSplit="1" ySplit="2" topLeftCell="B3" activePane="bottomRight" state="frozen"/>
      <selection activeCell="A3934" sqref="A3934"/>
      <selection pane="topRight" activeCell="A3934" sqref="A3934"/>
      <selection pane="bottomLeft" activeCell="A3934" sqref="A3934"/>
      <selection pane="bottomRight" activeCell="E4108" sqref="E4108"/>
    </sheetView>
  </sheetViews>
  <sheetFormatPr defaultRowHeight="11.25"/>
  <cols>
    <col min="1" max="1" width="15.140625" style="110" bestFit="1" customWidth="1"/>
    <col min="2" max="2" width="22.7109375" style="110" bestFit="1" customWidth="1"/>
    <col min="3" max="3" width="10.28515625" style="110" bestFit="1" customWidth="1"/>
    <col min="4" max="4" width="4" style="110" bestFit="1" customWidth="1"/>
    <col min="5" max="5" width="4.5703125" style="110" bestFit="1" customWidth="1"/>
    <col min="6" max="6" width="46" style="110" bestFit="1" customWidth="1"/>
    <col min="7" max="7" width="11" style="110" bestFit="1" customWidth="1"/>
    <col min="8" max="8" width="9.140625" style="113" bestFit="1" customWidth="1"/>
    <col min="9" max="9" width="9.140625" style="195"/>
    <col min="10" max="10" width="30.28515625" style="110" bestFit="1" customWidth="1"/>
    <col min="11" max="16384" width="9.140625" style="110"/>
  </cols>
  <sheetData>
    <row r="1" spans="1:10" s="115" customFormat="1" ht="15" customHeight="1">
      <c r="A1" s="218" t="s">
        <v>4791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s="115" customFormat="1" ht="15" customHeight="1">
      <c r="A2" s="219" t="s">
        <v>80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0" s="115" customFormat="1" ht="15" customHeight="1">
      <c r="A3" s="171" t="s">
        <v>66</v>
      </c>
      <c r="B3" s="114" t="s">
        <v>4790</v>
      </c>
      <c r="C3" s="114" t="s">
        <v>86</v>
      </c>
      <c r="D3" s="114" t="s">
        <v>69</v>
      </c>
      <c r="E3" s="114" t="s">
        <v>49</v>
      </c>
      <c r="F3" s="114" t="s">
        <v>12</v>
      </c>
      <c r="G3" s="114" t="s">
        <v>35</v>
      </c>
      <c r="H3" s="112" t="s">
        <v>36</v>
      </c>
      <c r="I3" s="172" t="s">
        <v>9</v>
      </c>
      <c r="J3" s="114" t="s">
        <v>39</v>
      </c>
    </row>
    <row r="4" spans="1:10" s="108" customFormat="1" ht="11.25" hidden="1" customHeight="1">
      <c r="A4" s="8" t="s">
        <v>2337</v>
      </c>
      <c r="B4" s="126" t="s">
        <v>387</v>
      </c>
      <c r="C4" s="126" t="s">
        <v>75</v>
      </c>
      <c r="D4" s="126">
        <v>12</v>
      </c>
      <c r="E4" s="126" t="s">
        <v>75</v>
      </c>
      <c r="F4" s="130" t="s">
        <v>4962</v>
      </c>
      <c r="G4" s="89">
        <v>43070</v>
      </c>
      <c r="H4" s="123">
        <v>43097</v>
      </c>
      <c r="I4" s="189">
        <v>43103</v>
      </c>
      <c r="J4" s="126" t="s">
        <v>4890</v>
      </c>
    </row>
    <row r="5" spans="1:10" s="108" customFormat="1" ht="11.25" hidden="1" customHeight="1">
      <c r="A5" s="8" t="s">
        <v>2393</v>
      </c>
      <c r="B5" s="126" t="s">
        <v>4332</v>
      </c>
      <c r="C5" s="126" t="s">
        <v>75</v>
      </c>
      <c r="D5" s="126">
        <v>12</v>
      </c>
      <c r="E5" s="126" t="s">
        <v>75</v>
      </c>
      <c r="F5" s="130" t="s">
        <v>4962</v>
      </c>
      <c r="G5" s="89">
        <v>43070</v>
      </c>
      <c r="H5" s="123">
        <v>43087</v>
      </c>
      <c r="I5" s="189">
        <v>43103</v>
      </c>
      <c r="J5" s="130" t="s">
        <v>4890</v>
      </c>
    </row>
    <row r="6" spans="1:10" s="108" customFormat="1" ht="11.25" hidden="1" customHeight="1">
      <c r="A6" s="8" t="s">
        <v>2394</v>
      </c>
      <c r="B6" s="126" t="s">
        <v>4332</v>
      </c>
      <c r="C6" s="126" t="s">
        <v>75</v>
      </c>
      <c r="D6" s="126">
        <v>12</v>
      </c>
      <c r="E6" s="126" t="s">
        <v>75</v>
      </c>
      <c r="F6" s="130" t="s">
        <v>4962</v>
      </c>
      <c r="G6" s="89">
        <v>43070</v>
      </c>
      <c r="H6" s="123">
        <v>43087</v>
      </c>
      <c r="I6" s="189">
        <v>43103</v>
      </c>
      <c r="J6" s="130" t="s">
        <v>4890</v>
      </c>
    </row>
    <row r="7" spans="1:10" s="108" customFormat="1" ht="11.25" hidden="1" customHeight="1">
      <c r="A7" s="8" t="s">
        <v>2395</v>
      </c>
      <c r="B7" s="126" t="s">
        <v>4332</v>
      </c>
      <c r="C7" s="126" t="s">
        <v>75</v>
      </c>
      <c r="D7" s="126">
        <v>12</v>
      </c>
      <c r="E7" s="126" t="s">
        <v>75</v>
      </c>
      <c r="F7" s="130" t="s">
        <v>4962</v>
      </c>
      <c r="G7" s="89">
        <v>43070</v>
      </c>
      <c r="H7" s="123">
        <v>43087</v>
      </c>
      <c r="I7" s="189">
        <v>43103</v>
      </c>
      <c r="J7" s="130" t="s">
        <v>4890</v>
      </c>
    </row>
    <row r="8" spans="1:10" s="108" customFormat="1" ht="11.25" hidden="1" customHeight="1">
      <c r="A8" s="8" t="s">
        <v>99</v>
      </c>
      <c r="B8" s="126" t="s">
        <v>352</v>
      </c>
      <c r="C8" s="126" t="s">
        <v>4787</v>
      </c>
      <c r="D8" s="126">
        <v>11</v>
      </c>
      <c r="E8" s="126"/>
      <c r="F8" s="128" t="s">
        <v>4872</v>
      </c>
      <c r="G8" s="89">
        <v>43040</v>
      </c>
      <c r="H8" s="123">
        <v>43068</v>
      </c>
      <c r="I8" s="189">
        <v>43068</v>
      </c>
      <c r="J8" s="130" t="s">
        <v>4901</v>
      </c>
    </row>
    <row r="9" spans="1:10" s="108" customFormat="1" ht="11.25" hidden="1" customHeight="1">
      <c r="A9" s="8" t="s">
        <v>101</v>
      </c>
      <c r="B9" s="126" t="s">
        <v>353</v>
      </c>
      <c r="C9" s="130" t="s">
        <v>4786</v>
      </c>
      <c r="D9" s="126">
        <v>11</v>
      </c>
      <c r="E9" s="126"/>
      <c r="F9" s="128" t="s">
        <v>4882</v>
      </c>
      <c r="G9" s="89">
        <v>43040</v>
      </c>
      <c r="H9" s="123">
        <v>43068</v>
      </c>
      <c r="I9" s="189">
        <v>43075</v>
      </c>
      <c r="J9" s="130" t="s">
        <v>4902</v>
      </c>
    </row>
    <row r="10" spans="1:10" s="108" customFormat="1" ht="11.25" hidden="1" customHeight="1">
      <c r="A10" s="8" t="s">
        <v>105</v>
      </c>
      <c r="B10" s="126" t="s">
        <v>354</v>
      </c>
      <c r="C10" s="126" t="s">
        <v>4787</v>
      </c>
      <c r="D10" s="126">
        <v>11</v>
      </c>
      <c r="E10" s="126"/>
      <c r="F10" s="128" t="s">
        <v>4876</v>
      </c>
      <c r="G10" s="89">
        <v>43040</v>
      </c>
      <c r="H10" s="123">
        <v>43068</v>
      </c>
      <c r="I10" s="189">
        <v>43068</v>
      </c>
      <c r="J10" s="130" t="s">
        <v>4901</v>
      </c>
    </row>
    <row r="11" spans="1:10" s="108" customFormat="1" ht="11.25" hidden="1" customHeight="1">
      <c r="A11" s="8" t="s">
        <v>112</v>
      </c>
      <c r="B11" s="126" t="s">
        <v>358</v>
      </c>
      <c r="C11" s="126" t="s">
        <v>4787</v>
      </c>
      <c r="D11" s="126">
        <v>11</v>
      </c>
      <c r="E11" s="126"/>
      <c r="F11" s="130" t="s">
        <v>4871</v>
      </c>
      <c r="G11" s="89">
        <v>43040</v>
      </c>
      <c r="H11" s="123">
        <v>43048</v>
      </c>
      <c r="I11" s="189">
        <v>43068</v>
      </c>
      <c r="J11" s="130" t="s">
        <v>4901</v>
      </c>
    </row>
    <row r="12" spans="1:10" s="108" customFormat="1" ht="11.25" hidden="1" customHeight="1">
      <c r="A12" s="8" t="s">
        <v>113</v>
      </c>
      <c r="B12" s="126" t="s">
        <v>359</v>
      </c>
      <c r="C12" s="126" t="s">
        <v>4787</v>
      </c>
      <c r="D12" s="126">
        <v>11</v>
      </c>
      <c r="E12" s="126"/>
      <c r="F12" s="128" t="s">
        <v>4872</v>
      </c>
      <c r="G12" s="89">
        <v>43040</v>
      </c>
      <c r="H12" s="123">
        <v>43053</v>
      </c>
      <c r="I12" s="189">
        <v>43068</v>
      </c>
      <c r="J12" s="130" t="s">
        <v>4901</v>
      </c>
    </row>
    <row r="13" spans="1:10" s="108" customFormat="1" ht="11.25" hidden="1" customHeight="1">
      <c r="A13" s="8" t="s">
        <v>114</v>
      </c>
      <c r="B13" s="126" t="s">
        <v>359</v>
      </c>
      <c r="C13" s="130" t="s">
        <v>4787</v>
      </c>
      <c r="D13" s="126">
        <v>11</v>
      </c>
      <c r="E13" s="126"/>
      <c r="F13" s="128" t="s">
        <v>4872</v>
      </c>
      <c r="G13" s="89">
        <v>43040</v>
      </c>
      <c r="H13" s="123">
        <v>43052</v>
      </c>
      <c r="I13" s="189">
        <v>43068</v>
      </c>
      <c r="J13" s="130" t="s">
        <v>4901</v>
      </c>
    </row>
    <row r="14" spans="1:10" s="108" customFormat="1" ht="11.25" hidden="1" customHeight="1">
      <c r="A14" s="8" t="s">
        <v>116</v>
      </c>
      <c r="B14" s="126" t="s">
        <v>360</v>
      </c>
      <c r="C14" s="126" t="s">
        <v>4786</v>
      </c>
      <c r="D14" s="126">
        <v>11</v>
      </c>
      <c r="E14" s="126"/>
      <c r="F14" s="128" t="s">
        <v>4873</v>
      </c>
      <c r="G14" s="89">
        <v>43040</v>
      </c>
      <c r="H14" s="123" t="s">
        <v>4933</v>
      </c>
      <c r="I14" s="189" t="s">
        <v>4933</v>
      </c>
      <c r="J14" s="130" t="s">
        <v>4902</v>
      </c>
    </row>
    <row r="15" spans="1:10" s="108" customFormat="1" ht="11.25" hidden="1" customHeight="1">
      <c r="A15" s="8" t="s">
        <v>117</v>
      </c>
      <c r="B15" s="126" t="s">
        <v>360</v>
      </c>
      <c r="C15" s="126" t="s">
        <v>4786</v>
      </c>
      <c r="D15" s="126">
        <v>11</v>
      </c>
      <c r="E15" s="126"/>
      <c r="F15" s="128" t="s">
        <v>4874</v>
      </c>
      <c r="G15" s="89">
        <v>43040</v>
      </c>
      <c r="H15" s="123" t="s">
        <v>4933</v>
      </c>
      <c r="I15" s="189" t="s">
        <v>4933</v>
      </c>
      <c r="J15" s="130" t="s">
        <v>4902</v>
      </c>
    </row>
    <row r="16" spans="1:10" s="108" customFormat="1" ht="11.25" hidden="1" customHeight="1">
      <c r="A16" s="8" t="s">
        <v>121</v>
      </c>
      <c r="B16" s="126" t="s">
        <v>360</v>
      </c>
      <c r="C16" s="126" t="s">
        <v>4786</v>
      </c>
      <c r="D16" s="126">
        <v>11</v>
      </c>
      <c r="E16" s="126"/>
      <c r="F16" s="128" t="s">
        <v>4873</v>
      </c>
      <c r="G16" s="89">
        <v>43040</v>
      </c>
      <c r="H16" s="123">
        <v>43055</v>
      </c>
      <c r="I16" s="189">
        <v>43055</v>
      </c>
      <c r="J16" s="130" t="s">
        <v>4902</v>
      </c>
    </row>
    <row r="17" spans="1:10" s="108" customFormat="1" ht="11.25" hidden="1" customHeight="1">
      <c r="A17" s="8" t="s">
        <v>122</v>
      </c>
      <c r="B17" s="126" t="s">
        <v>360</v>
      </c>
      <c r="C17" s="126" t="s">
        <v>4786</v>
      </c>
      <c r="D17" s="126">
        <v>11</v>
      </c>
      <c r="E17" s="126"/>
      <c r="F17" s="128" t="s">
        <v>4874</v>
      </c>
      <c r="G17" s="89">
        <v>43040</v>
      </c>
      <c r="H17" s="123">
        <v>43055</v>
      </c>
      <c r="I17" s="189">
        <v>43055</v>
      </c>
      <c r="J17" s="130" t="s">
        <v>4902</v>
      </c>
    </row>
    <row r="18" spans="1:10" s="108" customFormat="1" ht="11.25" hidden="1" customHeight="1">
      <c r="A18" s="8" t="s">
        <v>123</v>
      </c>
      <c r="B18" s="126" t="s">
        <v>361</v>
      </c>
      <c r="C18" s="126" t="s">
        <v>4786</v>
      </c>
      <c r="D18" s="126">
        <v>11</v>
      </c>
      <c r="E18" s="126"/>
      <c r="F18" s="128" t="s">
        <v>4873</v>
      </c>
      <c r="G18" s="89">
        <v>43040</v>
      </c>
      <c r="H18" s="123">
        <v>43049</v>
      </c>
      <c r="I18" s="189">
        <v>43055</v>
      </c>
      <c r="J18" s="130" t="s">
        <v>4902</v>
      </c>
    </row>
    <row r="19" spans="1:10" s="108" customFormat="1" ht="11.25" hidden="1" customHeight="1">
      <c r="A19" s="8" t="s">
        <v>124</v>
      </c>
      <c r="B19" s="126" t="s">
        <v>361</v>
      </c>
      <c r="C19" s="126" t="s">
        <v>4786</v>
      </c>
      <c r="D19" s="126">
        <v>11</v>
      </c>
      <c r="E19" s="126"/>
      <c r="F19" s="128" t="s">
        <v>4874</v>
      </c>
      <c r="G19" s="89">
        <v>43040</v>
      </c>
      <c r="H19" s="123">
        <v>43049</v>
      </c>
      <c r="I19" s="189">
        <v>43061</v>
      </c>
      <c r="J19" s="130" t="s">
        <v>4902</v>
      </c>
    </row>
    <row r="20" spans="1:10" s="108" customFormat="1" ht="11.25" hidden="1" customHeight="1">
      <c r="A20" s="8" t="s">
        <v>125</v>
      </c>
      <c r="B20" s="126" t="s">
        <v>362</v>
      </c>
      <c r="C20" s="130" t="s">
        <v>4786</v>
      </c>
      <c r="D20" s="126">
        <v>11</v>
      </c>
      <c r="E20" s="126"/>
      <c r="F20" s="128" t="s">
        <v>4874</v>
      </c>
      <c r="G20" s="89">
        <v>43040</v>
      </c>
      <c r="H20" s="123">
        <v>43056</v>
      </c>
      <c r="I20" s="189">
        <v>43061</v>
      </c>
      <c r="J20" s="130" t="s">
        <v>4902</v>
      </c>
    </row>
    <row r="21" spans="1:10" s="108" customFormat="1" ht="11.25" hidden="1" customHeight="1">
      <c r="A21" s="8" t="s">
        <v>127</v>
      </c>
      <c r="B21" s="126" t="s">
        <v>364</v>
      </c>
      <c r="C21" s="130" t="s">
        <v>4787</v>
      </c>
      <c r="D21" s="126">
        <v>11</v>
      </c>
      <c r="E21" s="126"/>
      <c r="F21" s="128" t="s">
        <v>4870</v>
      </c>
      <c r="G21" s="89">
        <v>43040</v>
      </c>
      <c r="H21" s="123">
        <v>43073</v>
      </c>
      <c r="I21" s="189">
        <v>43075</v>
      </c>
      <c r="J21" s="130" t="s">
        <v>4901</v>
      </c>
    </row>
    <row r="22" spans="1:10" s="108" customFormat="1" ht="11.25" hidden="1" customHeight="1">
      <c r="A22" s="8" t="s">
        <v>128</v>
      </c>
      <c r="B22" s="126" t="s">
        <v>364</v>
      </c>
      <c r="C22" s="130" t="s">
        <v>4787</v>
      </c>
      <c r="D22" s="126">
        <v>11</v>
      </c>
      <c r="E22" s="126"/>
      <c r="F22" s="128" t="s">
        <v>4870</v>
      </c>
      <c r="G22" s="89">
        <v>43040</v>
      </c>
      <c r="H22" s="123">
        <v>43073</v>
      </c>
      <c r="I22" s="189">
        <v>43075</v>
      </c>
      <c r="J22" s="130" t="s">
        <v>4901</v>
      </c>
    </row>
    <row r="23" spans="1:10" s="108" customFormat="1" ht="11.25" hidden="1" customHeight="1">
      <c r="A23" s="8" t="s">
        <v>129</v>
      </c>
      <c r="B23" s="126" t="s">
        <v>364</v>
      </c>
      <c r="C23" s="126" t="s">
        <v>4787</v>
      </c>
      <c r="D23" s="126">
        <v>11</v>
      </c>
      <c r="E23" s="126"/>
      <c r="F23" s="130" t="s">
        <v>4869</v>
      </c>
      <c r="G23" s="89">
        <v>43040</v>
      </c>
      <c r="H23" s="123">
        <v>43046</v>
      </c>
      <c r="I23" s="189">
        <v>43075</v>
      </c>
      <c r="J23" s="130" t="s">
        <v>4901</v>
      </c>
    </row>
    <row r="24" spans="1:10" s="108" customFormat="1" ht="11.25" hidden="1" customHeight="1">
      <c r="A24" s="8" t="s">
        <v>130</v>
      </c>
      <c r="B24" s="126" t="s">
        <v>364</v>
      </c>
      <c r="C24" s="130" t="s">
        <v>4787</v>
      </c>
      <c r="D24" s="126">
        <v>11</v>
      </c>
      <c r="E24" s="126"/>
      <c r="F24" s="128" t="s">
        <v>4870</v>
      </c>
      <c r="G24" s="89">
        <v>43040</v>
      </c>
      <c r="H24" s="123">
        <v>43073</v>
      </c>
      <c r="I24" s="189">
        <v>43075</v>
      </c>
      <c r="J24" s="130" t="s">
        <v>4901</v>
      </c>
    </row>
    <row r="25" spans="1:10" s="108" customFormat="1" ht="11.25" hidden="1" customHeight="1">
      <c r="A25" s="8" t="s">
        <v>131</v>
      </c>
      <c r="B25" s="126" t="s">
        <v>365</v>
      </c>
      <c r="C25" s="130" t="s">
        <v>4787</v>
      </c>
      <c r="D25" s="126">
        <v>11</v>
      </c>
      <c r="E25" s="126"/>
      <c r="F25" s="128" t="s">
        <v>4872</v>
      </c>
      <c r="G25" s="89">
        <v>43040</v>
      </c>
      <c r="H25" s="123">
        <v>43056</v>
      </c>
      <c r="I25" s="189">
        <v>43075</v>
      </c>
      <c r="J25" s="130" t="s">
        <v>4901</v>
      </c>
    </row>
    <row r="26" spans="1:10" s="108" customFormat="1" ht="11.25" hidden="1" customHeight="1">
      <c r="A26" s="8" t="s">
        <v>133</v>
      </c>
      <c r="B26" s="126" t="s">
        <v>366</v>
      </c>
      <c r="C26" s="126" t="s">
        <v>4789</v>
      </c>
      <c r="D26" s="126">
        <v>11</v>
      </c>
      <c r="E26" s="126"/>
      <c r="F26" s="130" t="s">
        <v>4884</v>
      </c>
      <c r="G26" s="89">
        <v>43040</v>
      </c>
      <c r="H26" s="123">
        <v>43045</v>
      </c>
      <c r="I26" s="189">
        <v>43061</v>
      </c>
      <c r="J26" s="130" t="s">
        <v>4888</v>
      </c>
    </row>
    <row r="27" spans="1:10" s="108" customFormat="1" ht="11.25" hidden="1" customHeight="1">
      <c r="A27" s="8" t="s">
        <v>134</v>
      </c>
      <c r="B27" s="126" t="s">
        <v>366</v>
      </c>
      <c r="C27" s="126" t="s">
        <v>4789</v>
      </c>
      <c r="D27" s="126">
        <v>11</v>
      </c>
      <c r="E27" s="126"/>
      <c r="F27" s="130" t="s">
        <v>4884</v>
      </c>
      <c r="G27" s="89">
        <v>43040</v>
      </c>
      <c r="H27" s="123">
        <v>43049</v>
      </c>
      <c r="I27" s="189">
        <v>43068</v>
      </c>
      <c r="J27" s="130" t="s">
        <v>4888</v>
      </c>
    </row>
    <row r="28" spans="1:10" s="108" customFormat="1" ht="11.25" hidden="1" customHeight="1">
      <c r="A28" s="8" t="s">
        <v>146</v>
      </c>
      <c r="B28" s="126" t="s">
        <v>369</v>
      </c>
      <c r="C28" s="126" t="s">
        <v>4789</v>
      </c>
      <c r="D28" s="126">
        <v>11</v>
      </c>
      <c r="E28" s="126"/>
      <c r="F28" s="128" t="s">
        <v>4887</v>
      </c>
      <c r="G28" s="89">
        <v>43040</v>
      </c>
      <c r="H28" s="123">
        <v>43060</v>
      </c>
      <c r="I28" s="189">
        <v>43075</v>
      </c>
      <c r="J28" s="130" t="s">
        <v>4888</v>
      </c>
    </row>
    <row r="29" spans="1:10" s="108" customFormat="1" ht="11.25" hidden="1" customHeight="1">
      <c r="A29" s="8" t="s">
        <v>153</v>
      </c>
      <c r="B29" s="126" t="s">
        <v>351</v>
      </c>
      <c r="C29" s="130" t="s">
        <v>4788</v>
      </c>
      <c r="D29" s="126">
        <v>11</v>
      </c>
      <c r="E29" s="126"/>
      <c r="F29" s="128" t="s">
        <v>4864</v>
      </c>
      <c r="G29" s="89">
        <v>43040</v>
      </c>
      <c r="H29" s="123">
        <v>43066</v>
      </c>
      <c r="I29" s="189">
        <v>43068</v>
      </c>
      <c r="J29" s="130" t="s">
        <v>4900</v>
      </c>
    </row>
    <row r="30" spans="1:10" s="108" customFormat="1" ht="11.25" hidden="1" customHeight="1">
      <c r="A30" s="8" t="s">
        <v>187</v>
      </c>
      <c r="B30" s="126" t="s">
        <v>351</v>
      </c>
      <c r="C30" s="130" t="s">
        <v>4788</v>
      </c>
      <c r="D30" s="126">
        <v>11</v>
      </c>
      <c r="E30" s="126"/>
      <c r="F30" s="128" t="s">
        <v>4866</v>
      </c>
      <c r="G30" s="89">
        <v>43040</v>
      </c>
      <c r="H30" s="123">
        <v>43073</v>
      </c>
      <c r="I30" s="189">
        <v>43075</v>
      </c>
      <c r="J30" s="130" t="s">
        <v>4900</v>
      </c>
    </row>
    <row r="31" spans="1:10" s="108" customFormat="1" ht="11.25" hidden="1" customHeight="1">
      <c r="A31" s="8" t="s">
        <v>192</v>
      </c>
      <c r="B31" s="126" t="s">
        <v>351</v>
      </c>
      <c r="C31" s="130" t="s">
        <v>4788</v>
      </c>
      <c r="D31" s="126">
        <v>11</v>
      </c>
      <c r="E31" s="126"/>
      <c r="F31" s="128" t="s">
        <v>4864</v>
      </c>
      <c r="G31" s="89">
        <v>43040</v>
      </c>
      <c r="H31" s="123">
        <v>43060</v>
      </c>
      <c r="I31" s="189">
        <v>43068</v>
      </c>
      <c r="J31" s="130" t="s">
        <v>4900</v>
      </c>
    </row>
    <row r="32" spans="1:10" s="108" customFormat="1" ht="11.25" hidden="1" customHeight="1">
      <c r="A32" s="8" t="s">
        <v>235</v>
      </c>
      <c r="B32" s="126" t="s">
        <v>379</v>
      </c>
      <c r="C32" s="130" t="s">
        <v>450</v>
      </c>
      <c r="D32" s="126">
        <v>13</v>
      </c>
      <c r="E32" s="126"/>
      <c r="F32" s="130" t="s">
        <v>4904</v>
      </c>
      <c r="G32" s="89">
        <v>43040</v>
      </c>
      <c r="H32" s="123">
        <v>43063</v>
      </c>
      <c r="I32" s="189">
        <v>43068</v>
      </c>
      <c r="J32" s="130" t="s">
        <v>4895</v>
      </c>
    </row>
    <row r="33" spans="1:10" s="108" customFormat="1" ht="11.25" hidden="1" customHeight="1">
      <c r="A33" s="8" t="s">
        <v>240</v>
      </c>
      <c r="B33" s="126" t="s">
        <v>382</v>
      </c>
      <c r="C33" s="130" t="s">
        <v>451</v>
      </c>
      <c r="D33" s="126" t="s">
        <v>451</v>
      </c>
      <c r="E33" s="126"/>
      <c r="F33" s="128" t="s">
        <v>4843</v>
      </c>
      <c r="G33" s="89">
        <v>43040</v>
      </c>
      <c r="H33" s="123">
        <v>43074</v>
      </c>
      <c r="I33" s="189">
        <v>43075</v>
      </c>
      <c r="J33" s="130" t="s">
        <v>4889</v>
      </c>
    </row>
    <row r="34" spans="1:10" s="108" customFormat="1" ht="11.25" hidden="1" customHeight="1">
      <c r="A34" s="8" t="s">
        <v>245</v>
      </c>
      <c r="B34" s="126" t="s">
        <v>385</v>
      </c>
      <c r="C34" s="126" t="s">
        <v>451</v>
      </c>
      <c r="D34" s="126" t="s">
        <v>451</v>
      </c>
      <c r="E34" s="126"/>
      <c r="F34" s="128" t="s">
        <v>4843</v>
      </c>
      <c r="G34" s="89">
        <v>43040</v>
      </c>
      <c r="H34" s="123">
        <v>43052</v>
      </c>
      <c r="I34" s="189">
        <v>43068</v>
      </c>
      <c r="J34" s="130" t="s">
        <v>4889</v>
      </c>
    </row>
    <row r="35" spans="1:10" s="108" customFormat="1" ht="11.25" hidden="1" customHeight="1">
      <c r="A35" s="8" t="s">
        <v>453</v>
      </c>
      <c r="B35" s="126" t="s">
        <v>354</v>
      </c>
      <c r="C35" s="130" t="s">
        <v>4787</v>
      </c>
      <c r="D35" s="126">
        <v>11</v>
      </c>
      <c r="E35" s="126"/>
      <c r="F35" s="128" t="s">
        <v>4876</v>
      </c>
      <c r="G35" s="89">
        <v>43040</v>
      </c>
      <c r="H35" s="123">
        <v>43056</v>
      </c>
      <c r="I35" s="189">
        <v>43068</v>
      </c>
      <c r="J35" s="130" t="s">
        <v>4901</v>
      </c>
    </row>
    <row r="36" spans="1:10" s="108" customFormat="1" ht="11.25" hidden="1" customHeight="1">
      <c r="A36" s="8" t="s">
        <v>454</v>
      </c>
      <c r="B36" s="126" t="s">
        <v>4275</v>
      </c>
      <c r="C36" s="130" t="s">
        <v>4787</v>
      </c>
      <c r="D36" s="126">
        <v>11</v>
      </c>
      <c r="E36" s="126"/>
      <c r="F36" s="128" t="s">
        <v>4872</v>
      </c>
      <c r="G36" s="89">
        <v>43040</v>
      </c>
      <c r="H36" s="123">
        <v>43068</v>
      </c>
      <c r="I36" s="189">
        <v>43068</v>
      </c>
      <c r="J36" s="130" t="s">
        <v>4901</v>
      </c>
    </row>
    <row r="37" spans="1:10" s="108" customFormat="1" ht="11.25" hidden="1" customHeight="1">
      <c r="A37" s="8" t="s">
        <v>455</v>
      </c>
      <c r="B37" s="126" t="s">
        <v>354</v>
      </c>
      <c r="C37" s="130" t="s">
        <v>4787</v>
      </c>
      <c r="D37" s="126">
        <v>11</v>
      </c>
      <c r="E37" s="126"/>
      <c r="F37" s="128" t="s">
        <v>4876</v>
      </c>
      <c r="G37" s="89">
        <v>43040</v>
      </c>
      <c r="H37" s="123">
        <v>43070</v>
      </c>
      <c r="I37" s="189">
        <v>43075</v>
      </c>
      <c r="J37" s="130" t="s">
        <v>4901</v>
      </c>
    </row>
    <row r="38" spans="1:10" s="108" customFormat="1" ht="11.25" hidden="1" customHeight="1">
      <c r="A38" s="8" t="s">
        <v>456</v>
      </c>
      <c r="B38" s="126" t="s">
        <v>355</v>
      </c>
      <c r="C38" s="130" t="s">
        <v>4787</v>
      </c>
      <c r="D38" s="126">
        <v>11</v>
      </c>
      <c r="E38" s="126"/>
      <c r="F38" s="128" t="s">
        <v>4872</v>
      </c>
      <c r="G38" s="89">
        <v>43040</v>
      </c>
      <c r="H38" s="123">
        <v>43073</v>
      </c>
      <c r="I38" s="189">
        <v>43075</v>
      </c>
      <c r="J38" s="130" t="s">
        <v>4901</v>
      </c>
    </row>
    <row r="39" spans="1:10" s="108" customFormat="1" ht="11.25" hidden="1" customHeight="1">
      <c r="A39" s="8" t="s">
        <v>461</v>
      </c>
      <c r="B39" s="126" t="s">
        <v>356</v>
      </c>
      <c r="C39" s="130" t="s">
        <v>4789</v>
      </c>
      <c r="D39" s="126">
        <v>11</v>
      </c>
      <c r="E39" s="126"/>
      <c r="F39" s="128" t="s">
        <v>4886</v>
      </c>
      <c r="G39" s="89">
        <v>43040</v>
      </c>
      <c r="H39" s="123">
        <v>43052</v>
      </c>
      <c r="I39" s="189">
        <v>43055</v>
      </c>
      <c r="J39" s="130" t="s">
        <v>4888</v>
      </c>
    </row>
    <row r="40" spans="1:10" s="108" customFormat="1" ht="11.25" hidden="1" customHeight="1">
      <c r="A40" s="8" t="s">
        <v>462</v>
      </c>
      <c r="B40" s="126" t="s">
        <v>366</v>
      </c>
      <c r="C40" s="126" t="s">
        <v>4789</v>
      </c>
      <c r="D40" s="126">
        <v>11</v>
      </c>
      <c r="E40" s="126"/>
      <c r="F40" s="130" t="s">
        <v>4884</v>
      </c>
      <c r="G40" s="89">
        <v>43040</v>
      </c>
      <c r="H40" s="123">
        <v>43053</v>
      </c>
      <c r="I40" s="189">
        <v>43075</v>
      </c>
      <c r="J40" s="130" t="s">
        <v>4888</v>
      </c>
    </row>
    <row r="41" spans="1:10" s="108" customFormat="1" ht="11.25" hidden="1" customHeight="1">
      <c r="A41" s="8" t="s">
        <v>464</v>
      </c>
      <c r="B41" s="126" t="s">
        <v>366</v>
      </c>
      <c r="C41" s="130" t="s">
        <v>4789</v>
      </c>
      <c r="D41" s="126">
        <v>11</v>
      </c>
      <c r="E41" s="126"/>
      <c r="F41" s="130" t="s">
        <v>4884</v>
      </c>
      <c r="G41" s="89">
        <v>43040</v>
      </c>
      <c r="H41" s="123">
        <v>43066</v>
      </c>
      <c r="I41" s="189">
        <v>43068</v>
      </c>
      <c r="J41" s="130" t="s">
        <v>4888</v>
      </c>
    </row>
    <row r="42" spans="1:10" s="108" customFormat="1" ht="11.25" hidden="1" customHeight="1">
      <c r="A42" s="8" t="s">
        <v>465</v>
      </c>
      <c r="B42" s="126" t="s">
        <v>360</v>
      </c>
      <c r="C42" s="130" t="s">
        <v>4786</v>
      </c>
      <c r="D42" s="126">
        <v>11</v>
      </c>
      <c r="E42" s="126"/>
      <c r="F42" s="128" t="s">
        <v>4882</v>
      </c>
      <c r="G42" s="89">
        <v>43040</v>
      </c>
      <c r="H42" s="123" t="s">
        <v>4933</v>
      </c>
      <c r="I42" s="189" t="s">
        <v>4933</v>
      </c>
      <c r="J42" s="130" t="s">
        <v>4902</v>
      </c>
    </row>
    <row r="43" spans="1:10" s="108" customFormat="1" ht="11.25" hidden="1" customHeight="1">
      <c r="A43" s="8" t="s">
        <v>466</v>
      </c>
      <c r="B43" s="126" t="s">
        <v>360</v>
      </c>
      <c r="C43" s="126" t="s">
        <v>4786</v>
      </c>
      <c r="D43" s="126">
        <v>11</v>
      </c>
      <c r="E43" s="126"/>
      <c r="F43" s="128" t="s">
        <v>4874</v>
      </c>
      <c r="G43" s="89">
        <v>43040</v>
      </c>
      <c r="H43" s="123" t="s">
        <v>4933</v>
      </c>
      <c r="I43" s="189" t="s">
        <v>4933</v>
      </c>
      <c r="J43" s="130" t="s">
        <v>4902</v>
      </c>
    </row>
    <row r="44" spans="1:10" s="108" customFormat="1" ht="11.25" hidden="1" customHeight="1">
      <c r="A44" s="8" t="s">
        <v>470</v>
      </c>
      <c r="B44" s="126" t="s">
        <v>4277</v>
      </c>
      <c r="C44" s="126" t="s">
        <v>4788</v>
      </c>
      <c r="D44" s="126">
        <v>11</v>
      </c>
      <c r="E44" s="126"/>
      <c r="F44" s="128" t="s">
        <v>4864</v>
      </c>
      <c r="G44" s="89">
        <v>43040</v>
      </c>
      <c r="H44" s="123">
        <v>43070</v>
      </c>
      <c r="I44" s="189">
        <v>43075</v>
      </c>
      <c r="J44" s="130" t="s">
        <v>4900</v>
      </c>
    </row>
    <row r="45" spans="1:10" s="108" customFormat="1" ht="11.25" hidden="1" customHeight="1">
      <c r="A45" s="8" t="s">
        <v>471</v>
      </c>
      <c r="B45" s="126" t="s">
        <v>362</v>
      </c>
      <c r="C45" s="126" t="s">
        <v>4786</v>
      </c>
      <c r="D45" s="126">
        <v>11</v>
      </c>
      <c r="E45" s="126"/>
      <c r="F45" s="128" t="s">
        <v>4873</v>
      </c>
      <c r="G45" s="89">
        <v>43040</v>
      </c>
      <c r="H45" s="123">
        <v>43053</v>
      </c>
      <c r="I45" s="189">
        <v>43055</v>
      </c>
      <c r="J45" s="130" t="s">
        <v>4902</v>
      </c>
    </row>
    <row r="46" spans="1:10" s="108" customFormat="1" ht="11.25" hidden="1" customHeight="1">
      <c r="A46" s="8" t="s">
        <v>472</v>
      </c>
      <c r="B46" s="126" t="s">
        <v>362</v>
      </c>
      <c r="C46" s="126" t="s">
        <v>4786</v>
      </c>
      <c r="D46" s="126">
        <v>11</v>
      </c>
      <c r="E46" s="126"/>
      <c r="F46" s="128" t="s">
        <v>4873</v>
      </c>
      <c r="G46" s="89">
        <v>43040</v>
      </c>
      <c r="H46" s="123">
        <v>43056</v>
      </c>
      <c r="I46" s="189">
        <v>43061</v>
      </c>
      <c r="J46" s="130" t="s">
        <v>4902</v>
      </c>
    </row>
    <row r="47" spans="1:10" s="108" customFormat="1" ht="11.25" hidden="1" customHeight="1">
      <c r="A47" s="8" t="s">
        <v>474</v>
      </c>
      <c r="B47" s="126" t="s">
        <v>362</v>
      </c>
      <c r="C47" s="126" t="s">
        <v>4786</v>
      </c>
      <c r="D47" s="126">
        <v>11</v>
      </c>
      <c r="E47" s="126"/>
      <c r="F47" s="128" t="s">
        <v>4873</v>
      </c>
      <c r="G47" s="89">
        <v>43040</v>
      </c>
      <c r="H47" s="123">
        <v>43061</v>
      </c>
      <c r="I47" s="189">
        <v>43061</v>
      </c>
      <c r="J47" s="130" t="s">
        <v>4902</v>
      </c>
    </row>
    <row r="48" spans="1:10" s="108" customFormat="1" ht="11.25" hidden="1" customHeight="1">
      <c r="A48" s="8" t="s">
        <v>475</v>
      </c>
      <c r="B48" s="126" t="s">
        <v>362</v>
      </c>
      <c r="C48" s="126" t="s">
        <v>4786</v>
      </c>
      <c r="D48" s="126">
        <v>11</v>
      </c>
      <c r="E48" s="126"/>
      <c r="F48" s="128" t="s">
        <v>4874</v>
      </c>
      <c r="G48" s="89">
        <v>43040</v>
      </c>
      <c r="H48" s="123">
        <v>43061</v>
      </c>
      <c r="I48" s="189">
        <v>43068</v>
      </c>
      <c r="J48" s="130" t="s">
        <v>4902</v>
      </c>
    </row>
    <row r="49" spans="1:10" s="108" customFormat="1" ht="11.25" hidden="1" customHeight="1">
      <c r="A49" s="8" t="s">
        <v>485</v>
      </c>
      <c r="B49" s="126" t="s">
        <v>364</v>
      </c>
      <c r="C49" s="126" t="s">
        <v>4787</v>
      </c>
      <c r="D49" s="126">
        <v>11</v>
      </c>
      <c r="E49" s="126"/>
      <c r="F49" s="128" t="s">
        <v>4870</v>
      </c>
      <c r="G49" s="89">
        <v>43040</v>
      </c>
      <c r="H49" s="123">
        <v>43073</v>
      </c>
      <c r="I49" s="189">
        <v>43075</v>
      </c>
      <c r="J49" s="130" t="s">
        <v>4901</v>
      </c>
    </row>
    <row r="50" spans="1:10" s="108" customFormat="1" ht="11.25" hidden="1" customHeight="1">
      <c r="A50" s="8" t="s">
        <v>487</v>
      </c>
      <c r="B50" s="126" t="s">
        <v>4281</v>
      </c>
      <c r="C50" s="126" t="s">
        <v>4789</v>
      </c>
      <c r="D50" s="126">
        <v>11</v>
      </c>
      <c r="E50" s="126"/>
      <c r="F50" s="128" t="s">
        <v>4886</v>
      </c>
      <c r="G50" s="89">
        <v>43040</v>
      </c>
      <c r="H50" s="123">
        <v>43060</v>
      </c>
      <c r="I50" s="189">
        <v>43061</v>
      </c>
      <c r="J50" s="130" t="s">
        <v>4888</v>
      </c>
    </row>
    <row r="51" spans="1:10" s="108" customFormat="1" ht="11.25" hidden="1" customHeight="1">
      <c r="A51" s="8" t="s">
        <v>492</v>
      </c>
      <c r="B51" s="126" t="s">
        <v>4282</v>
      </c>
      <c r="C51" s="126" t="s">
        <v>4787</v>
      </c>
      <c r="D51" s="126">
        <v>11</v>
      </c>
      <c r="E51" s="126"/>
      <c r="F51" s="128" t="s">
        <v>4870</v>
      </c>
      <c r="G51" s="89">
        <v>43040</v>
      </c>
      <c r="H51" s="123">
        <v>43073</v>
      </c>
      <c r="I51" s="189">
        <v>43075</v>
      </c>
      <c r="J51" s="130" t="s">
        <v>4901</v>
      </c>
    </row>
    <row r="52" spans="1:10" s="108" customFormat="1" ht="11.25" hidden="1" customHeight="1">
      <c r="A52" s="8" t="s">
        <v>499</v>
      </c>
      <c r="B52" s="126" t="s">
        <v>369</v>
      </c>
      <c r="C52" s="126" t="s">
        <v>4789</v>
      </c>
      <c r="D52" s="126">
        <v>11</v>
      </c>
      <c r="E52" s="126"/>
      <c r="F52" s="128" t="s">
        <v>4887</v>
      </c>
      <c r="G52" s="89">
        <v>43040</v>
      </c>
      <c r="H52" s="123">
        <v>43067</v>
      </c>
      <c r="I52" s="189">
        <v>43068</v>
      </c>
      <c r="J52" s="130" t="s">
        <v>4888</v>
      </c>
    </row>
    <row r="53" spans="1:10" s="108" customFormat="1" ht="11.25" hidden="1" customHeight="1">
      <c r="A53" s="8" t="s">
        <v>500</v>
      </c>
      <c r="B53" s="126" t="s">
        <v>369</v>
      </c>
      <c r="C53" s="130" t="s">
        <v>4789</v>
      </c>
      <c r="D53" s="126">
        <v>11</v>
      </c>
      <c r="E53" s="126"/>
      <c r="F53" s="128" t="s">
        <v>4887</v>
      </c>
      <c r="G53" s="89">
        <v>43040</v>
      </c>
      <c r="H53" s="123">
        <v>43059</v>
      </c>
      <c r="I53" s="189">
        <v>43075</v>
      </c>
      <c r="J53" s="130" t="s">
        <v>4888</v>
      </c>
    </row>
    <row r="54" spans="1:10" s="108" customFormat="1" ht="11.25" hidden="1" customHeight="1">
      <c r="A54" s="8" t="s">
        <v>517</v>
      </c>
      <c r="B54" s="126" t="s">
        <v>351</v>
      </c>
      <c r="C54" s="126" t="s">
        <v>4788</v>
      </c>
      <c r="D54" s="126">
        <v>11</v>
      </c>
      <c r="E54" s="126"/>
      <c r="F54" s="128" t="s">
        <v>4866</v>
      </c>
      <c r="G54" s="89">
        <v>43040</v>
      </c>
      <c r="H54" s="123">
        <v>43063</v>
      </c>
      <c r="I54" s="189">
        <v>43068</v>
      </c>
      <c r="J54" s="130" t="s">
        <v>4900</v>
      </c>
    </row>
    <row r="55" spans="1:10" s="108" customFormat="1" ht="11.25" hidden="1" customHeight="1">
      <c r="A55" s="8" t="s">
        <v>518</v>
      </c>
      <c r="B55" s="126" t="s">
        <v>351</v>
      </c>
      <c r="C55" s="126" t="s">
        <v>4788</v>
      </c>
      <c r="D55" s="126">
        <v>11</v>
      </c>
      <c r="E55" s="126"/>
      <c r="F55" s="128" t="s">
        <v>4864</v>
      </c>
      <c r="G55" s="89">
        <v>43040</v>
      </c>
      <c r="H55" s="123">
        <v>43070</v>
      </c>
      <c r="I55" s="189">
        <v>43075</v>
      </c>
      <c r="J55" s="130" t="s">
        <v>4900</v>
      </c>
    </row>
    <row r="56" spans="1:10" s="108" customFormat="1" ht="11.25" hidden="1" customHeight="1">
      <c r="A56" s="8" t="s">
        <v>527</v>
      </c>
      <c r="B56" s="126" t="s">
        <v>351</v>
      </c>
      <c r="C56" s="126" t="s">
        <v>4788</v>
      </c>
      <c r="D56" s="126">
        <v>11</v>
      </c>
      <c r="E56" s="126"/>
      <c r="F56" s="128" t="s">
        <v>4868</v>
      </c>
      <c r="G56" s="89">
        <v>43040</v>
      </c>
      <c r="H56" s="123">
        <v>43066</v>
      </c>
      <c r="I56" s="189">
        <v>43075</v>
      </c>
      <c r="J56" s="130" t="s">
        <v>4900</v>
      </c>
    </row>
    <row r="57" spans="1:10" s="108" customFormat="1" ht="11.25" hidden="1" customHeight="1">
      <c r="A57" s="8" t="s">
        <v>557</v>
      </c>
      <c r="B57" s="126" t="s">
        <v>351</v>
      </c>
      <c r="C57" s="126" t="s">
        <v>4786</v>
      </c>
      <c r="D57" s="126">
        <v>11</v>
      </c>
      <c r="E57" s="126"/>
      <c r="F57" s="128" t="s">
        <v>4882</v>
      </c>
      <c r="G57" s="89">
        <v>43040</v>
      </c>
      <c r="H57" s="123">
        <v>43068</v>
      </c>
      <c r="I57" s="189">
        <v>43075</v>
      </c>
      <c r="J57" s="130" t="s">
        <v>4902</v>
      </c>
    </row>
    <row r="58" spans="1:10" s="108" customFormat="1" ht="11.25" hidden="1" customHeight="1">
      <c r="A58" s="8" t="s">
        <v>560</v>
      </c>
      <c r="B58" s="126" t="s">
        <v>351</v>
      </c>
      <c r="C58" s="126" t="s">
        <v>4788</v>
      </c>
      <c r="D58" s="126">
        <v>11</v>
      </c>
      <c r="E58" s="126"/>
      <c r="F58" s="128" t="s">
        <v>4866</v>
      </c>
      <c r="G58" s="89">
        <v>43040</v>
      </c>
      <c r="H58" s="123">
        <v>43061</v>
      </c>
      <c r="I58" s="189">
        <v>43075</v>
      </c>
      <c r="J58" s="130" t="s">
        <v>4900</v>
      </c>
    </row>
    <row r="59" spans="1:10" s="108" customFormat="1" ht="11.25" hidden="1" customHeight="1">
      <c r="A59" s="8" t="s">
        <v>604</v>
      </c>
      <c r="B59" s="126" t="s">
        <v>4286</v>
      </c>
      <c r="C59" s="126" t="s">
        <v>450</v>
      </c>
      <c r="D59" s="126">
        <v>13</v>
      </c>
      <c r="E59" s="126"/>
      <c r="F59" s="130" t="s">
        <v>4918</v>
      </c>
      <c r="G59" s="89">
        <v>43040</v>
      </c>
      <c r="H59" s="123">
        <v>43063</v>
      </c>
      <c r="I59" s="189">
        <v>43068</v>
      </c>
      <c r="J59" s="130" t="s">
        <v>4895</v>
      </c>
    </row>
    <row r="60" spans="1:10" s="108" customFormat="1" ht="11.25" hidden="1" customHeight="1">
      <c r="A60" s="8" t="s">
        <v>605</v>
      </c>
      <c r="B60" s="126" t="s">
        <v>4287</v>
      </c>
      <c r="C60" s="130" t="s">
        <v>450</v>
      </c>
      <c r="D60" s="126">
        <v>13</v>
      </c>
      <c r="E60" s="126"/>
      <c r="F60" s="130" t="s">
        <v>4904</v>
      </c>
      <c r="G60" s="89">
        <v>43040</v>
      </c>
      <c r="H60" s="123">
        <v>43055</v>
      </c>
      <c r="I60" s="189">
        <v>43068</v>
      </c>
      <c r="J60" s="130" t="s">
        <v>4895</v>
      </c>
    </row>
    <row r="61" spans="1:10" s="108" customFormat="1" ht="11.25" hidden="1" customHeight="1">
      <c r="A61" s="8" t="s">
        <v>606</v>
      </c>
      <c r="B61" s="126" t="s">
        <v>4287</v>
      </c>
      <c r="C61" s="126" t="s">
        <v>450</v>
      </c>
      <c r="D61" s="126">
        <v>13</v>
      </c>
      <c r="E61" s="126"/>
      <c r="F61" s="130" t="s">
        <v>4904</v>
      </c>
      <c r="G61" s="89">
        <v>43040</v>
      </c>
      <c r="H61" s="123">
        <v>43055</v>
      </c>
      <c r="I61" s="189">
        <v>43061</v>
      </c>
      <c r="J61" s="130" t="s">
        <v>4895</v>
      </c>
    </row>
    <row r="62" spans="1:10" s="108" customFormat="1" ht="11.25" hidden="1" customHeight="1">
      <c r="A62" s="8" t="s">
        <v>607</v>
      </c>
      <c r="B62" s="126" t="s">
        <v>4287</v>
      </c>
      <c r="C62" s="126" t="s">
        <v>450</v>
      </c>
      <c r="D62" s="126">
        <v>13</v>
      </c>
      <c r="E62" s="126"/>
      <c r="F62" s="130" t="s">
        <v>4904</v>
      </c>
      <c r="G62" s="89">
        <v>43040</v>
      </c>
      <c r="H62" s="123">
        <v>43055</v>
      </c>
      <c r="I62" s="189">
        <v>43061</v>
      </c>
      <c r="J62" s="130" t="s">
        <v>4895</v>
      </c>
    </row>
    <row r="63" spans="1:10" s="108" customFormat="1" ht="11.25" hidden="1" customHeight="1">
      <c r="A63" s="8" t="s">
        <v>610</v>
      </c>
      <c r="B63" s="126" t="s">
        <v>380</v>
      </c>
      <c r="C63" s="126" t="s">
        <v>450</v>
      </c>
      <c r="D63" s="126">
        <v>13</v>
      </c>
      <c r="E63" s="126"/>
      <c r="F63" s="130" t="s">
        <v>4915</v>
      </c>
      <c r="G63" s="89">
        <v>43040</v>
      </c>
      <c r="H63" s="123">
        <v>43063</v>
      </c>
      <c r="I63" s="189">
        <v>43075</v>
      </c>
      <c r="J63" s="130" t="s">
        <v>4895</v>
      </c>
    </row>
    <row r="64" spans="1:10" s="108" customFormat="1" ht="11.25" hidden="1" customHeight="1">
      <c r="A64" s="8" t="s">
        <v>634</v>
      </c>
      <c r="B64" s="126" t="s">
        <v>385</v>
      </c>
      <c r="C64" s="126" t="s">
        <v>451</v>
      </c>
      <c r="D64" s="126" t="s">
        <v>451</v>
      </c>
      <c r="E64" s="126"/>
      <c r="F64" s="128" t="s">
        <v>4843</v>
      </c>
      <c r="G64" s="89">
        <v>43040</v>
      </c>
      <c r="H64" s="123">
        <v>43052</v>
      </c>
      <c r="I64" s="189">
        <v>43068</v>
      </c>
      <c r="J64" s="130" t="s">
        <v>4889</v>
      </c>
    </row>
    <row r="65" spans="1:10" s="108" customFormat="1" ht="11.25" hidden="1" customHeight="1">
      <c r="A65" s="8" t="s">
        <v>635</v>
      </c>
      <c r="B65" s="126" t="s">
        <v>385</v>
      </c>
      <c r="C65" s="126" t="s">
        <v>451</v>
      </c>
      <c r="D65" s="126" t="s">
        <v>451</v>
      </c>
      <c r="E65" s="126"/>
      <c r="F65" s="128" t="s">
        <v>4843</v>
      </c>
      <c r="G65" s="89">
        <v>43040</v>
      </c>
      <c r="H65" s="123">
        <v>43068</v>
      </c>
      <c r="I65" s="189">
        <v>43075</v>
      </c>
      <c r="J65" s="130" t="s">
        <v>4889</v>
      </c>
    </row>
    <row r="66" spans="1:10" s="108" customFormat="1" ht="11.25" hidden="1" customHeight="1">
      <c r="A66" s="8" t="s">
        <v>636</v>
      </c>
      <c r="B66" s="126" t="s">
        <v>385</v>
      </c>
      <c r="C66" s="126" t="s">
        <v>451</v>
      </c>
      <c r="D66" s="126" t="s">
        <v>451</v>
      </c>
      <c r="E66" s="126"/>
      <c r="F66" s="128" t="s">
        <v>4843</v>
      </c>
      <c r="G66" s="89">
        <v>43040</v>
      </c>
      <c r="H66" s="123">
        <v>43060</v>
      </c>
      <c r="I66" s="189">
        <v>43075</v>
      </c>
      <c r="J66" s="130" t="s">
        <v>4889</v>
      </c>
    </row>
    <row r="67" spans="1:10" s="108" customFormat="1" ht="11.25" hidden="1" customHeight="1">
      <c r="A67" s="8" t="s">
        <v>637</v>
      </c>
      <c r="B67" s="126" t="s">
        <v>385</v>
      </c>
      <c r="C67" s="126" t="s">
        <v>451</v>
      </c>
      <c r="D67" s="126" t="s">
        <v>451</v>
      </c>
      <c r="E67" s="126"/>
      <c r="F67" s="128" t="s">
        <v>4843</v>
      </c>
      <c r="G67" s="89">
        <v>43040</v>
      </c>
      <c r="H67" s="123">
        <v>43061</v>
      </c>
      <c r="I67" s="189">
        <v>43068</v>
      </c>
      <c r="J67" s="130" t="s">
        <v>4889</v>
      </c>
    </row>
    <row r="68" spans="1:10" s="108" customFormat="1" ht="11.25" hidden="1" customHeight="1">
      <c r="A68" s="8" t="s">
        <v>640</v>
      </c>
      <c r="B68" s="126" t="s">
        <v>385</v>
      </c>
      <c r="C68" s="126" t="s">
        <v>451</v>
      </c>
      <c r="D68" s="126" t="s">
        <v>451</v>
      </c>
      <c r="E68" s="126"/>
      <c r="F68" s="128" t="s">
        <v>4843</v>
      </c>
      <c r="G68" s="89">
        <v>43040</v>
      </c>
      <c r="H68" s="123">
        <v>43052</v>
      </c>
      <c r="I68" s="189">
        <v>43055</v>
      </c>
      <c r="J68" s="130" t="s">
        <v>4889</v>
      </c>
    </row>
    <row r="69" spans="1:10" s="108" customFormat="1" ht="11.25" hidden="1" customHeight="1">
      <c r="A69" s="8" t="s">
        <v>645</v>
      </c>
      <c r="B69" s="126" t="s">
        <v>354</v>
      </c>
      <c r="C69" s="126" t="s">
        <v>4787</v>
      </c>
      <c r="D69" s="126">
        <v>11</v>
      </c>
      <c r="E69" s="126"/>
      <c r="F69" s="128" t="s">
        <v>4876</v>
      </c>
      <c r="G69" s="89">
        <v>43040</v>
      </c>
      <c r="H69" s="123">
        <v>43068</v>
      </c>
      <c r="I69" s="189">
        <v>43068</v>
      </c>
      <c r="J69" s="130" t="s">
        <v>4901</v>
      </c>
    </row>
    <row r="70" spans="1:10" s="108" customFormat="1" ht="11.25" hidden="1" customHeight="1">
      <c r="A70" s="8" t="s">
        <v>646</v>
      </c>
      <c r="B70" s="126" t="s">
        <v>355</v>
      </c>
      <c r="C70" s="126" t="s">
        <v>4787</v>
      </c>
      <c r="D70" s="126">
        <v>11</v>
      </c>
      <c r="E70" s="126"/>
      <c r="F70" s="128" t="s">
        <v>4872</v>
      </c>
      <c r="G70" s="89">
        <v>43040</v>
      </c>
      <c r="H70" s="123">
        <v>43073</v>
      </c>
      <c r="I70" s="189">
        <v>43075</v>
      </c>
      <c r="J70" s="130" t="s">
        <v>4901</v>
      </c>
    </row>
    <row r="71" spans="1:10" s="108" customFormat="1" ht="11.25" hidden="1" customHeight="1">
      <c r="A71" s="8" t="s">
        <v>647</v>
      </c>
      <c r="B71" s="126" t="s">
        <v>4276</v>
      </c>
      <c r="C71" s="126" t="s">
        <v>4787</v>
      </c>
      <c r="D71" s="126">
        <v>11</v>
      </c>
      <c r="E71" s="126"/>
      <c r="F71" s="128" t="s">
        <v>4870</v>
      </c>
      <c r="G71" s="89">
        <v>43040</v>
      </c>
      <c r="H71" s="123">
        <v>43060</v>
      </c>
      <c r="I71" s="189">
        <v>43075</v>
      </c>
      <c r="J71" s="130" t="s">
        <v>4901</v>
      </c>
    </row>
    <row r="72" spans="1:10" s="108" customFormat="1" ht="11.25" hidden="1" customHeight="1">
      <c r="A72" s="8" t="s">
        <v>653</v>
      </c>
      <c r="B72" s="126" t="s">
        <v>356</v>
      </c>
      <c r="C72" s="126" t="s">
        <v>4789</v>
      </c>
      <c r="D72" s="126">
        <v>11</v>
      </c>
      <c r="E72" s="126"/>
      <c r="F72" s="128" t="s">
        <v>4886</v>
      </c>
      <c r="G72" s="89">
        <v>43040</v>
      </c>
      <c r="H72" s="123">
        <v>43052</v>
      </c>
      <c r="I72" s="189">
        <v>43055</v>
      </c>
      <c r="J72" s="130" t="s">
        <v>4888</v>
      </c>
    </row>
    <row r="73" spans="1:10" s="108" customFormat="1" ht="11.25" hidden="1" customHeight="1">
      <c r="A73" s="8" t="s">
        <v>655</v>
      </c>
      <c r="B73" s="126" t="s">
        <v>366</v>
      </c>
      <c r="C73" s="126" t="s">
        <v>4789</v>
      </c>
      <c r="D73" s="126">
        <v>11</v>
      </c>
      <c r="E73" s="126"/>
      <c r="F73" s="130" t="s">
        <v>4884</v>
      </c>
      <c r="G73" s="89">
        <v>43040</v>
      </c>
      <c r="H73" s="123">
        <v>43049</v>
      </c>
      <c r="I73" s="189">
        <v>43055</v>
      </c>
      <c r="J73" s="130" t="s">
        <v>4888</v>
      </c>
    </row>
    <row r="74" spans="1:10" s="108" customFormat="1" ht="11.25" hidden="1" customHeight="1">
      <c r="A74" s="8" t="s">
        <v>656</v>
      </c>
      <c r="B74" s="126" t="s">
        <v>357</v>
      </c>
      <c r="C74" s="126" t="s">
        <v>4788</v>
      </c>
      <c r="D74" s="126">
        <v>11</v>
      </c>
      <c r="E74" s="126"/>
      <c r="F74" s="128" t="s">
        <v>4866</v>
      </c>
      <c r="G74" s="89">
        <v>43040</v>
      </c>
      <c r="H74" s="123">
        <v>43060</v>
      </c>
      <c r="I74" s="189">
        <v>43075</v>
      </c>
      <c r="J74" s="130" t="s">
        <v>4900</v>
      </c>
    </row>
    <row r="75" spans="1:10" s="108" customFormat="1" ht="11.25" hidden="1" customHeight="1">
      <c r="A75" s="8" t="s">
        <v>657</v>
      </c>
      <c r="B75" s="126" t="s">
        <v>357</v>
      </c>
      <c r="C75" s="126" t="s">
        <v>4788</v>
      </c>
      <c r="D75" s="126">
        <v>11</v>
      </c>
      <c r="E75" s="126"/>
      <c r="F75" s="128" t="s">
        <v>4865</v>
      </c>
      <c r="G75" s="89">
        <v>43040</v>
      </c>
      <c r="H75" s="123">
        <v>43060</v>
      </c>
      <c r="I75" s="189">
        <v>43068</v>
      </c>
      <c r="J75" s="130" t="s">
        <v>4900</v>
      </c>
    </row>
    <row r="76" spans="1:10" s="108" customFormat="1" ht="11.25" hidden="1" customHeight="1">
      <c r="A76" s="8" t="s">
        <v>658</v>
      </c>
      <c r="B76" s="126" t="s">
        <v>357</v>
      </c>
      <c r="C76" s="126" t="s">
        <v>4788</v>
      </c>
      <c r="D76" s="126">
        <v>11</v>
      </c>
      <c r="E76" s="126"/>
      <c r="F76" s="128" t="s">
        <v>4866</v>
      </c>
      <c r="G76" s="89">
        <v>43040</v>
      </c>
      <c r="H76" s="123">
        <v>43049</v>
      </c>
      <c r="I76" s="189">
        <v>43061</v>
      </c>
      <c r="J76" s="130" t="s">
        <v>4900</v>
      </c>
    </row>
    <row r="77" spans="1:10" s="108" customFormat="1" ht="11.25" hidden="1" customHeight="1">
      <c r="A77" s="8" t="s">
        <v>659</v>
      </c>
      <c r="B77" s="126" t="s">
        <v>357</v>
      </c>
      <c r="C77" s="126" t="s">
        <v>4788</v>
      </c>
      <c r="D77" s="126">
        <v>11</v>
      </c>
      <c r="E77" s="126"/>
      <c r="F77" s="128" t="s">
        <v>4865</v>
      </c>
      <c r="G77" s="89">
        <v>43040</v>
      </c>
      <c r="H77" s="123">
        <v>43059</v>
      </c>
      <c r="I77" s="189">
        <v>43061</v>
      </c>
      <c r="J77" s="130" t="s">
        <v>4900</v>
      </c>
    </row>
    <row r="78" spans="1:10" s="108" customFormat="1" ht="11.25" hidden="1" customHeight="1">
      <c r="A78" s="8" t="s">
        <v>660</v>
      </c>
      <c r="B78" s="126" t="s">
        <v>357</v>
      </c>
      <c r="C78" s="126" t="s">
        <v>4788</v>
      </c>
      <c r="D78" s="126">
        <v>11</v>
      </c>
      <c r="E78" s="126"/>
      <c r="F78" s="128" t="s">
        <v>4868</v>
      </c>
      <c r="G78" s="89">
        <v>43040</v>
      </c>
      <c r="H78" s="123">
        <v>43069</v>
      </c>
      <c r="I78" s="189">
        <v>43075</v>
      </c>
      <c r="J78" s="130" t="s">
        <v>4900</v>
      </c>
    </row>
    <row r="79" spans="1:10" s="108" customFormat="1" ht="11.25" hidden="1" customHeight="1">
      <c r="A79" s="8" t="s">
        <v>662</v>
      </c>
      <c r="B79" s="126" t="s">
        <v>4293</v>
      </c>
      <c r="C79" s="126" t="s">
        <v>4786</v>
      </c>
      <c r="D79" s="126">
        <v>11</v>
      </c>
      <c r="E79" s="126"/>
      <c r="F79" s="128" t="s">
        <v>4882</v>
      </c>
      <c r="G79" s="89">
        <v>43040</v>
      </c>
      <c r="H79" s="123">
        <v>43055</v>
      </c>
      <c r="I79" s="189">
        <v>43055</v>
      </c>
      <c r="J79" s="130" t="s">
        <v>4902</v>
      </c>
    </row>
    <row r="80" spans="1:10" s="108" customFormat="1" ht="11.25" hidden="1" customHeight="1">
      <c r="A80" s="8" t="s">
        <v>663</v>
      </c>
      <c r="B80" s="126" t="s">
        <v>4293</v>
      </c>
      <c r="C80" s="126" t="s">
        <v>4786</v>
      </c>
      <c r="D80" s="126">
        <v>11</v>
      </c>
      <c r="E80" s="126"/>
      <c r="F80" s="128" t="s">
        <v>4874</v>
      </c>
      <c r="G80" s="89">
        <v>43040</v>
      </c>
      <c r="H80" s="123">
        <v>43055</v>
      </c>
      <c r="I80" s="189">
        <v>43055</v>
      </c>
      <c r="J80" s="130" t="s">
        <v>4902</v>
      </c>
    </row>
    <row r="81" spans="1:10" s="108" customFormat="1" ht="11.25" hidden="1" customHeight="1">
      <c r="A81" s="8" t="s">
        <v>665</v>
      </c>
      <c r="B81" s="126" t="s">
        <v>360</v>
      </c>
      <c r="C81" s="126" t="s">
        <v>4786</v>
      </c>
      <c r="D81" s="126">
        <v>11</v>
      </c>
      <c r="E81" s="126"/>
      <c r="F81" s="128" t="s">
        <v>4883</v>
      </c>
      <c r="G81" s="89">
        <v>43040</v>
      </c>
      <c r="H81" s="123">
        <v>43049</v>
      </c>
      <c r="I81" s="189">
        <v>43055</v>
      </c>
      <c r="J81" s="130" t="s">
        <v>4902</v>
      </c>
    </row>
    <row r="82" spans="1:10" s="108" customFormat="1" ht="11.25" hidden="1" customHeight="1">
      <c r="A82" s="8" t="s">
        <v>666</v>
      </c>
      <c r="B82" s="126" t="s">
        <v>360</v>
      </c>
      <c r="C82" s="126" t="s">
        <v>4786</v>
      </c>
      <c r="D82" s="126">
        <v>11</v>
      </c>
      <c r="E82" s="126"/>
      <c r="F82" s="128" t="s">
        <v>4883</v>
      </c>
      <c r="G82" s="89">
        <v>43040</v>
      </c>
      <c r="H82" s="123">
        <v>43049</v>
      </c>
      <c r="I82" s="189">
        <v>43055</v>
      </c>
      <c r="J82" s="130" t="s">
        <v>4902</v>
      </c>
    </row>
    <row r="83" spans="1:10" s="108" customFormat="1" ht="11.25" hidden="1" customHeight="1">
      <c r="A83" s="8" t="s">
        <v>668</v>
      </c>
      <c r="B83" s="126" t="s">
        <v>360</v>
      </c>
      <c r="C83" s="126" t="s">
        <v>4786</v>
      </c>
      <c r="D83" s="126">
        <v>11</v>
      </c>
      <c r="E83" s="126"/>
      <c r="F83" s="128" t="s">
        <v>4882</v>
      </c>
      <c r="G83" s="89">
        <v>43040</v>
      </c>
      <c r="H83" s="123">
        <v>43056</v>
      </c>
      <c r="I83" s="189">
        <v>43068</v>
      </c>
      <c r="J83" s="130" t="s">
        <v>4902</v>
      </c>
    </row>
    <row r="84" spans="1:10" s="108" customFormat="1" ht="11.25" hidden="1" customHeight="1">
      <c r="A84" s="8" t="s">
        <v>670</v>
      </c>
      <c r="B84" s="126" t="s">
        <v>360</v>
      </c>
      <c r="C84" s="126" t="s">
        <v>4786</v>
      </c>
      <c r="D84" s="126">
        <v>11</v>
      </c>
      <c r="E84" s="126"/>
      <c r="F84" s="128" t="s">
        <v>4882</v>
      </c>
      <c r="G84" s="89">
        <v>43040</v>
      </c>
      <c r="H84" s="123">
        <v>43061</v>
      </c>
      <c r="I84" s="189">
        <v>43075</v>
      </c>
      <c r="J84" s="130" t="s">
        <v>4902</v>
      </c>
    </row>
    <row r="85" spans="1:10" s="108" customFormat="1" ht="11.25" hidden="1" customHeight="1">
      <c r="A85" s="8" t="s">
        <v>671</v>
      </c>
      <c r="B85" s="126" t="s">
        <v>360</v>
      </c>
      <c r="C85" s="126" t="s">
        <v>4786</v>
      </c>
      <c r="D85" s="126">
        <v>11</v>
      </c>
      <c r="E85" s="126"/>
      <c r="F85" s="128" t="s">
        <v>4882</v>
      </c>
      <c r="G85" s="89">
        <v>43040</v>
      </c>
      <c r="H85" s="123">
        <v>43063</v>
      </c>
      <c r="I85" s="189">
        <v>43075</v>
      </c>
      <c r="J85" s="130" t="s">
        <v>4902</v>
      </c>
    </row>
    <row r="86" spans="1:10" s="108" customFormat="1" ht="11.25" hidden="1" customHeight="1">
      <c r="A86" s="8" t="s">
        <v>672</v>
      </c>
      <c r="B86" s="126" t="s">
        <v>360</v>
      </c>
      <c r="C86" s="126" t="s">
        <v>4786</v>
      </c>
      <c r="D86" s="126">
        <v>11</v>
      </c>
      <c r="E86" s="126"/>
      <c r="F86" s="128" t="s">
        <v>4873</v>
      </c>
      <c r="G86" s="89">
        <v>43040</v>
      </c>
      <c r="H86" s="123">
        <v>43066</v>
      </c>
      <c r="I86" s="189">
        <v>43075</v>
      </c>
      <c r="J86" s="130" t="s">
        <v>4902</v>
      </c>
    </row>
    <row r="87" spans="1:10" s="108" customFormat="1" ht="11.25" hidden="1" customHeight="1">
      <c r="A87" s="8" t="s">
        <v>673</v>
      </c>
      <c r="B87" s="126" t="s">
        <v>360</v>
      </c>
      <c r="C87" s="126" t="s">
        <v>4786</v>
      </c>
      <c r="D87" s="126">
        <v>11</v>
      </c>
      <c r="E87" s="126"/>
      <c r="F87" s="128" t="s">
        <v>4883</v>
      </c>
      <c r="G87" s="89">
        <v>43040</v>
      </c>
      <c r="H87" s="123">
        <v>43063</v>
      </c>
      <c r="I87" s="189">
        <v>43068</v>
      </c>
      <c r="J87" s="130" t="s">
        <v>4902</v>
      </c>
    </row>
    <row r="88" spans="1:10" s="108" customFormat="1" ht="11.25" hidden="1" customHeight="1">
      <c r="A88" s="8" t="s">
        <v>674</v>
      </c>
      <c r="B88" s="126" t="s">
        <v>360</v>
      </c>
      <c r="C88" s="126" t="s">
        <v>4786</v>
      </c>
      <c r="D88" s="126">
        <v>11</v>
      </c>
      <c r="E88" s="126"/>
      <c r="F88" s="128" t="s">
        <v>4883</v>
      </c>
      <c r="G88" s="89">
        <v>43040</v>
      </c>
      <c r="H88" s="123">
        <v>43063</v>
      </c>
      <c r="I88" s="189">
        <v>43068</v>
      </c>
      <c r="J88" s="130" t="s">
        <v>4902</v>
      </c>
    </row>
    <row r="89" spans="1:10" s="108" customFormat="1" ht="11.25" hidden="1" customHeight="1">
      <c r="A89" s="8" t="s">
        <v>675</v>
      </c>
      <c r="B89" s="126" t="s">
        <v>361</v>
      </c>
      <c r="C89" s="126" t="s">
        <v>4786</v>
      </c>
      <c r="D89" s="126">
        <v>11</v>
      </c>
      <c r="E89" s="126"/>
      <c r="F89" s="128" t="s">
        <v>4874</v>
      </c>
      <c r="G89" s="89">
        <v>43040</v>
      </c>
      <c r="H89" s="123">
        <v>43052</v>
      </c>
      <c r="I89" s="189">
        <v>43055</v>
      </c>
      <c r="J89" s="130" t="s">
        <v>4902</v>
      </c>
    </row>
    <row r="90" spans="1:10" s="108" customFormat="1" ht="11.25" hidden="1" customHeight="1">
      <c r="A90" s="8" t="s">
        <v>685</v>
      </c>
      <c r="B90" s="126" t="s">
        <v>362</v>
      </c>
      <c r="C90" s="126" t="s">
        <v>4786</v>
      </c>
      <c r="D90" s="126">
        <v>11</v>
      </c>
      <c r="E90" s="126"/>
      <c r="F90" s="128" t="s">
        <v>4873</v>
      </c>
      <c r="G90" s="89">
        <v>43040</v>
      </c>
      <c r="H90" s="123">
        <v>43063</v>
      </c>
      <c r="I90" s="189">
        <v>43068</v>
      </c>
      <c r="J90" s="130" t="s">
        <v>4902</v>
      </c>
    </row>
    <row r="91" spans="1:10" s="108" customFormat="1" ht="11.25" hidden="1" customHeight="1">
      <c r="A91" s="8" t="s">
        <v>691</v>
      </c>
      <c r="B91" s="126" t="s">
        <v>4277</v>
      </c>
      <c r="C91" s="126" t="s">
        <v>4788</v>
      </c>
      <c r="D91" s="126">
        <v>11</v>
      </c>
      <c r="E91" s="126"/>
      <c r="F91" s="128" t="s">
        <v>4864</v>
      </c>
      <c r="G91" s="89">
        <v>43040</v>
      </c>
      <c r="H91" s="123">
        <v>43068</v>
      </c>
      <c r="I91" s="189">
        <v>43068</v>
      </c>
      <c r="J91" s="130" t="s">
        <v>4900</v>
      </c>
    </row>
    <row r="92" spans="1:10" s="108" customFormat="1" ht="11.25" hidden="1" customHeight="1">
      <c r="A92" s="8" t="s">
        <v>692</v>
      </c>
      <c r="B92" s="126" t="s">
        <v>4277</v>
      </c>
      <c r="C92" s="126" t="s">
        <v>4788</v>
      </c>
      <c r="D92" s="126">
        <v>11</v>
      </c>
      <c r="E92" s="126"/>
      <c r="F92" s="128" t="s">
        <v>4865</v>
      </c>
      <c r="G92" s="89">
        <v>43040</v>
      </c>
      <c r="H92" s="123">
        <v>43060</v>
      </c>
      <c r="I92" s="189">
        <v>43061</v>
      </c>
      <c r="J92" s="130" t="s">
        <v>4900</v>
      </c>
    </row>
    <row r="93" spans="1:10" s="108" customFormat="1" ht="11.25" hidden="1" customHeight="1">
      <c r="A93" s="8" t="s">
        <v>693</v>
      </c>
      <c r="B93" s="126" t="s">
        <v>363</v>
      </c>
      <c r="C93" s="126" t="s">
        <v>4787</v>
      </c>
      <c r="D93" s="126">
        <v>11</v>
      </c>
      <c r="E93" s="126"/>
      <c r="F93" s="130" t="s">
        <v>4875</v>
      </c>
      <c r="G93" s="89">
        <v>43040</v>
      </c>
      <c r="H93" s="123">
        <v>43049</v>
      </c>
      <c r="I93" s="189">
        <v>43068</v>
      </c>
      <c r="J93" s="130" t="s">
        <v>4901</v>
      </c>
    </row>
    <row r="94" spans="1:10" s="108" customFormat="1" ht="11.25" hidden="1" customHeight="1">
      <c r="A94" s="8" t="s">
        <v>697</v>
      </c>
      <c r="B94" s="126" t="s">
        <v>366</v>
      </c>
      <c r="C94" s="130" t="s">
        <v>4789</v>
      </c>
      <c r="D94" s="126">
        <v>11</v>
      </c>
      <c r="E94" s="126"/>
      <c r="F94" s="130" t="s">
        <v>4884</v>
      </c>
      <c r="G94" s="89">
        <v>43040</v>
      </c>
      <c r="H94" s="123">
        <v>43047</v>
      </c>
      <c r="I94" s="189">
        <v>43061</v>
      </c>
      <c r="J94" s="130" t="s">
        <v>4888</v>
      </c>
    </row>
    <row r="95" spans="1:10" s="108" customFormat="1" ht="11.25" hidden="1" customHeight="1">
      <c r="A95" s="8" t="s">
        <v>698</v>
      </c>
      <c r="B95" s="126" t="s">
        <v>366</v>
      </c>
      <c r="C95" s="126" t="s">
        <v>4789</v>
      </c>
      <c r="D95" s="126">
        <v>11</v>
      </c>
      <c r="E95" s="126"/>
      <c r="F95" s="130" t="s">
        <v>4884</v>
      </c>
      <c r="G95" s="89">
        <v>43040</v>
      </c>
      <c r="H95" s="123">
        <v>43053</v>
      </c>
      <c r="I95" s="189">
        <v>43075</v>
      </c>
      <c r="J95" s="130" t="s">
        <v>4888</v>
      </c>
    </row>
    <row r="96" spans="1:10" s="108" customFormat="1" ht="11.25" hidden="1" customHeight="1">
      <c r="A96" s="8" t="s">
        <v>699</v>
      </c>
      <c r="B96" s="126" t="s">
        <v>366</v>
      </c>
      <c r="C96" s="126" t="s">
        <v>4789</v>
      </c>
      <c r="D96" s="126">
        <v>11</v>
      </c>
      <c r="E96" s="126"/>
      <c r="F96" s="130" t="s">
        <v>4884</v>
      </c>
      <c r="G96" s="89">
        <v>43040</v>
      </c>
      <c r="H96" s="123">
        <v>43070</v>
      </c>
      <c r="I96" s="189">
        <v>43075</v>
      </c>
      <c r="J96" s="130" t="s">
        <v>4888</v>
      </c>
    </row>
    <row r="97" spans="1:10" s="108" customFormat="1" ht="11.25" hidden="1" customHeight="1">
      <c r="A97" s="8" t="s">
        <v>700</v>
      </c>
      <c r="B97" s="126" t="s">
        <v>366</v>
      </c>
      <c r="C97" s="126" t="s">
        <v>4789</v>
      </c>
      <c r="D97" s="126">
        <v>11</v>
      </c>
      <c r="E97" s="126"/>
      <c r="F97" s="130" t="s">
        <v>4884</v>
      </c>
      <c r="G97" s="89">
        <v>43040</v>
      </c>
      <c r="H97" s="123">
        <v>43053</v>
      </c>
      <c r="I97" s="189">
        <v>43068</v>
      </c>
      <c r="J97" s="130" t="s">
        <v>4888</v>
      </c>
    </row>
    <row r="98" spans="1:10" s="108" customFormat="1" ht="11.25" hidden="1" customHeight="1">
      <c r="A98" s="8" t="s">
        <v>701</v>
      </c>
      <c r="B98" s="126" t="s">
        <v>366</v>
      </c>
      <c r="C98" s="126" t="s">
        <v>4789</v>
      </c>
      <c r="D98" s="126">
        <v>11</v>
      </c>
      <c r="E98" s="126"/>
      <c r="F98" s="130" t="s">
        <v>4884</v>
      </c>
      <c r="G98" s="89">
        <v>43040</v>
      </c>
      <c r="H98" s="123">
        <v>43056</v>
      </c>
      <c r="I98" s="189">
        <v>43061</v>
      </c>
      <c r="J98" s="130" t="s">
        <v>4888</v>
      </c>
    </row>
    <row r="99" spans="1:10" s="108" customFormat="1" ht="11.25" hidden="1" customHeight="1">
      <c r="A99" s="8" t="s">
        <v>702</v>
      </c>
      <c r="B99" s="126" t="s">
        <v>4281</v>
      </c>
      <c r="C99" s="130" t="s">
        <v>4789</v>
      </c>
      <c r="D99" s="126">
        <v>11</v>
      </c>
      <c r="E99" s="126"/>
      <c r="F99" s="130" t="s">
        <v>4884</v>
      </c>
      <c r="G99" s="89">
        <v>43040</v>
      </c>
      <c r="H99" s="123">
        <v>43061</v>
      </c>
      <c r="I99" s="189">
        <v>43068</v>
      </c>
      <c r="J99" s="130" t="s">
        <v>4888</v>
      </c>
    </row>
    <row r="100" spans="1:10" s="108" customFormat="1" ht="11.25" hidden="1" customHeight="1">
      <c r="A100" s="8" t="s">
        <v>703</v>
      </c>
      <c r="B100" s="126" t="s">
        <v>366</v>
      </c>
      <c r="C100" s="126" t="s">
        <v>4789</v>
      </c>
      <c r="D100" s="126">
        <v>11</v>
      </c>
      <c r="E100" s="126"/>
      <c r="F100" s="126" t="s">
        <v>4884</v>
      </c>
      <c r="G100" s="89">
        <v>43040</v>
      </c>
      <c r="H100" s="123">
        <v>43056</v>
      </c>
      <c r="I100" s="189">
        <v>43061</v>
      </c>
      <c r="J100" s="130" t="s">
        <v>4888</v>
      </c>
    </row>
    <row r="101" spans="1:10" s="108" customFormat="1" ht="11.25" hidden="1" customHeight="1">
      <c r="A101" s="8" t="s">
        <v>705</v>
      </c>
      <c r="B101" s="126" t="s">
        <v>4281</v>
      </c>
      <c r="C101" s="126" t="s">
        <v>4789</v>
      </c>
      <c r="D101" s="126">
        <v>11</v>
      </c>
      <c r="E101" s="126"/>
      <c r="F101" s="130" t="s">
        <v>4884</v>
      </c>
      <c r="G101" s="89">
        <v>43040</v>
      </c>
      <c r="H101" s="123">
        <v>43066</v>
      </c>
      <c r="I101" s="189">
        <v>43075</v>
      </c>
      <c r="J101" s="130" t="s">
        <v>4888</v>
      </c>
    </row>
    <row r="102" spans="1:10" s="108" customFormat="1" ht="11.25" hidden="1" customHeight="1">
      <c r="A102" s="8" t="s">
        <v>715</v>
      </c>
      <c r="B102" s="126" t="s">
        <v>369</v>
      </c>
      <c r="C102" s="126" t="s">
        <v>4789</v>
      </c>
      <c r="D102" s="126">
        <v>11</v>
      </c>
      <c r="E102" s="126"/>
      <c r="F102" s="128" t="s">
        <v>4887</v>
      </c>
      <c r="G102" s="89">
        <v>43040</v>
      </c>
      <c r="H102" s="123">
        <v>43066</v>
      </c>
      <c r="I102" s="189">
        <v>43075</v>
      </c>
      <c r="J102" s="130" t="s">
        <v>4888</v>
      </c>
    </row>
    <row r="103" spans="1:10" s="108" customFormat="1" ht="11.25" hidden="1" customHeight="1">
      <c r="A103" s="8" t="s">
        <v>716</v>
      </c>
      <c r="B103" s="126" t="s">
        <v>369</v>
      </c>
      <c r="C103" s="126" t="s">
        <v>4789</v>
      </c>
      <c r="D103" s="126">
        <v>11</v>
      </c>
      <c r="E103" s="126"/>
      <c r="F103" s="128" t="s">
        <v>4887</v>
      </c>
      <c r="G103" s="89">
        <v>43040</v>
      </c>
      <c r="H103" s="123">
        <v>43066</v>
      </c>
      <c r="I103" s="189">
        <v>43075</v>
      </c>
      <c r="J103" s="130" t="s">
        <v>4888</v>
      </c>
    </row>
    <row r="104" spans="1:10" s="108" customFormat="1" ht="11.25" hidden="1" customHeight="1">
      <c r="A104" s="8" t="s">
        <v>717</v>
      </c>
      <c r="B104" s="126" t="s">
        <v>369</v>
      </c>
      <c r="C104" s="126" t="s">
        <v>4789</v>
      </c>
      <c r="D104" s="126">
        <v>11</v>
      </c>
      <c r="E104" s="126"/>
      <c r="F104" s="130" t="s">
        <v>4885</v>
      </c>
      <c r="G104" s="89">
        <v>43040</v>
      </c>
      <c r="H104" s="123">
        <v>43048</v>
      </c>
      <c r="I104" s="189">
        <v>43055</v>
      </c>
      <c r="J104" s="130" t="s">
        <v>4888</v>
      </c>
    </row>
    <row r="105" spans="1:10" s="108" customFormat="1" ht="11.25" hidden="1" customHeight="1">
      <c r="A105" s="8" t="s">
        <v>727</v>
      </c>
      <c r="B105" s="126" t="s">
        <v>351</v>
      </c>
      <c r="C105" s="126" t="s">
        <v>4788</v>
      </c>
      <c r="D105" s="126">
        <v>11</v>
      </c>
      <c r="E105" s="126"/>
      <c r="F105" s="128" t="s">
        <v>4866</v>
      </c>
      <c r="G105" s="89">
        <v>43040</v>
      </c>
      <c r="H105" s="123">
        <v>43061</v>
      </c>
      <c r="I105" s="189">
        <v>43068</v>
      </c>
      <c r="J105" s="130" t="s">
        <v>4900</v>
      </c>
    </row>
    <row r="106" spans="1:10" s="108" customFormat="1" ht="11.25" hidden="1" customHeight="1">
      <c r="A106" s="8" t="s">
        <v>728</v>
      </c>
      <c r="B106" s="126" t="s">
        <v>351</v>
      </c>
      <c r="C106" s="126" t="s">
        <v>4788</v>
      </c>
      <c r="D106" s="126">
        <v>11</v>
      </c>
      <c r="E106" s="126"/>
      <c r="F106" s="128" t="s">
        <v>4867</v>
      </c>
      <c r="G106" s="89">
        <v>43040</v>
      </c>
      <c r="H106" s="123">
        <v>43059</v>
      </c>
      <c r="I106" s="189">
        <v>43061</v>
      </c>
      <c r="J106" s="130" t="s">
        <v>4900</v>
      </c>
    </row>
    <row r="107" spans="1:10" s="108" customFormat="1" ht="11.25" hidden="1" customHeight="1">
      <c r="A107" s="8" t="s">
        <v>731</v>
      </c>
      <c r="B107" s="126" t="s">
        <v>351</v>
      </c>
      <c r="C107" s="126" t="s">
        <v>4788</v>
      </c>
      <c r="D107" s="126">
        <v>11</v>
      </c>
      <c r="E107" s="126"/>
      <c r="F107" s="128" t="s">
        <v>4867</v>
      </c>
      <c r="G107" s="89">
        <v>43040</v>
      </c>
      <c r="H107" s="123">
        <v>43059</v>
      </c>
      <c r="I107" s="189">
        <v>43068</v>
      </c>
      <c r="J107" s="130" t="s">
        <v>4900</v>
      </c>
    </row>
    <row r="108" spans="1:10" s="108" customFormat="1" ht="11.25" hidden="1" customHeight="1">
      <c r="A108" s="8" t="s">
        <v>732</v>
      </c>
      <c r="B108" s="126" t="s">
        <v>351</v>
      </c>
      <c r="C108" s="126" t="s">
        <v>4788</v>
      </c>
      <c r="D108" s="126">
        <v>11</v>
      </c>
      <c r="E108" s="126"/>
      <c r="F108" s="128" t="s">
        <v>4867</v>
      </c>
      <c r="G108" s="89">
        <v>43040</v>
      </c>
      <c r="H108" s="123">
        <v>43060</v>
      </c>
      <c r="I108" s="189">
        <v>43061</v>
      </c>
      <c r="J108" s="130" t="s">
        <v>4900</v>
      </c>
    </row>
    <row r="109" spans="1:10" s="108" customFormat="1" ht="11.25" hidden="1" customHeight="1">
      <c r="A109" s="8" t="s">
        <v>734</v>
      </c>
      <c r="B109" s="126" t="s">
        <v>351</v>
      </c>
      <c r="C109" s="126" t="s">
        <v>4788</v>
      </c>
      <c r="D109" s="126">
        <v>11</v>
      </c>
      <c r="E109" s="126"/>
      <c r="F109" s="128" t="s">
        <v>4868</v>
      </c>
      <c r="G109" s="89">
        <v>43040</v>
      </c>
      <c r="H109" s="123">
        <v>43068</v>
      </c>
      <c r="I109" s="189">
        <v>43075</v>
      </c>
      <c r="J109" s="130" t="s">
        <v>4900</v>
      </c>
    </row>
    <row r="110" spans="1:10" s="108" customFormat="1" ht="11.25" hidden="1" customHeight="1">
      <c r="A110" s="8" t="s">
        <v>735</v>
      </c>
      <c r="B110" s="126" t="s">
        <v>351</v>
      </c>
      <c r="C110" s="126" t="s">
        <v>4788</v>
      </c>
      <c r="D110" s="126">
        <v>11</v>
      </c>
      <c r="E110" s="126"/>
      <c r="F110" s="128" t="s">
        <v>4866</v>
      </c>
      <c r="G110" s="89">
        <v>43040</v>
      </c>
      <c r="H110" s="123">
        <v>43063</v>
      </c>
      <c r="I110" s="189">
        <v>43068</v>
      </c>
      <c r="J110" s="130" t="s">
        <v>4900</v>
      </c>
    </row>
    <row r="111" spans="1:10" s="108" customFormat="1" ht="11.25" hidden="1" customHeight="1">
      <c r="A111" s="8" t="s">
        <v>736</v>
      </c>
      <c r="B111" s="126" t="s">
        <v>351</v>
      </c>
      <c r="C111" s="126" t="s">
        <v>4788</v>
      </c>
      <c r="D111" s="126">
        <v>11</v>
      </c>
      <c r="E111" s="126"/>
      <c r="F111" s="128" t="s">
        <v>4868</v>
      </c>
      <c r="G111" s="89">
        <v>43040</v>
      </c>
      <c r="H111" s="123">
        <v>43068</v>
      </c>
      <c r="I111" s="189">
        <v>43075</v>
      </c>
      <c r="J111" s="130" t="s">
        <v>4900</v>
      </c>
    </row>
    <row r="112" spans="1:10" s="108" customFormat="1" ht="11.25" hidden="1" customHeight="1">
      <c r="A112" s="8" t="s">
        <v>737</v>
      </c>
      <c r="B112" s="126" t="s">
        <v>351</v>
      </c>
      <c r="C112" s="126" t="s">
        <v>4788</v>
      </c>
      <c r="D112" s="126">
        <v>11</v>
      </c>
      <c r="E112" s="126"/>
      <c r="F112" s="128" t="s">
        <v>4868</v>
      </c>
      <c r="G112" s="89">
        <v>43040</v>
      </c>
      <c r="H112" s="123">
        <v>43060</v>
      </c>
      <c r="I112" s="189">
        <v>43068</v>
      </c>
      <c r="J112" s="130" t="s">
        <v>4900</v>
      </c>
    </row>
    <row r="113" spans="1:10" s="108" customFormat="1" ht="11.25" hidden="1" customHeight="1">
      <c r="A113" s="8" t="s">
        <v>742</v>
      </c>
      <c r="B113" s="126" t="s">
        <v>351</v>
      </c>
      <c r="C113" s="126" t="s">
        <v>4788</v>
      </c>
      <c r="D113" s="126">
        <v>11</v>
      </c>
      <c r="E113" s="126"/>
      <c r="F113" s="128" t="s">
        <v>4865</v>
      </c>
      <c r="G113" s="89">
        <v>43040</v>
      </c>
      <c r="H113" s="123">
        <v>43060</v>
      </c>
      <c r="I113" s="189">
        <v>43075</v>
      </c>
      <c r="J113" s="130" t="s">
        <v>4900</v>
      </c>
    </row>
    <row r="114" spans="1:10" s="108" customFormat="1" ht="11.25" hidden="1" customHeight="1">
      <c r="A114" s="8" t="s">
        <v>783</v>
      </c>
      <c r="B114" s="126" t="s">
        <v>351</v>
      </c>
      <c r="C114" s="126" t="s">
        <v>4786</v>
      </c>
      <c r="D114" s="126">
        <v>11</v>
      </c>
      <c r="E114" s="126"/>
      <c r="F114" s="128" t="s">
        <v>4883</v>
      </c>
      <c r="G114" s="89">
        <v>43040</v>
      </c>
      <c r="H114" s="123">
        <v>43069</v>
      </c>
      <c r="I114" s="189">
        <v>43075</v>
      </c>
      <c r="J114" s="130" t="s">
        <v>4902</v>
      </c>
    </row>
    <row r="115" spans="1:10" s="108" customFormat="1" ht="11.25" hidden="1" customHeight="1">
      <c r="A115" s="8" t="s">
        <v>790</v>
      </c>
      <c r="B115" s="126" t="s">
        <v>356</v>
      </c>
      <c r="C115" s="126" t="s">
        <v>4789</v>
      </c>
      <c r="D115" s="126">
        <v>11</v>
      </c>
      <c r="E115" s="126"/>
      <c r="F115" s="128" t="s">
        <v>4886</v>
      </c>
      <c r="G115" s="89">
        <v>43040</v>
      </c>
      <c r="H115" s="123">
        <v>43055</v>
      </c>
      <c r="I115" s="189">
        <v>43061</v>
      </c>
      <c r="J115" s="130" t="s">
        <v>4888</v>
      </c>
    </row>
    <row r="116" spans="1:10" s="108" customFormat="1" ht="11.25" hidden="1" customHeight="1">
      <c r="A116" s="8" t="s">
        <v>791</v>
      </c>
      <c r="B116" s="126" t="s">
        <v>356</v>
      </c>
      <c r="C116" s="126" t="s">
        <v>4789</v>
      </c>
      <c r="D116" s="126">
        <v>11</v>
      </c>
      <c r="E116" s="126"/>
      <c r="F116" s="128" t="s">
        <v>4886</v>
      </c>
      <c r="G116" s="89">
        <v>43040</v>
      </c>
      <c r="H116" s="123">
        <v>43053</v>
      </c>
      <c r="I116" s="189">
        <v>43061</v>
      </c>
      <c r="J116" s="130" t="s">
        <v>4888</v>
      </c>
    </row>
    <row r="117" spans="1:10" s="108" customFormat="1" ht="11.25" hidden="1" customHeight="1">
      <c r="A117" s="8" t="s">
        <v>792</v>
      </c>
      <c r="B117" s="126" t="s">
        <v>366</v>
      </c>
      <c r="C117" s="126" t="s">
        <v>4789</v>
      </c>
      <c r="D117" s="126">
        <v>11</v>
      </c>
      <c r="E117" s="126"/>
      <c r="F117" s="130" t="s">
        <v>4884</v>
      </c>
      <c r="G117" s="89">
        <v>43040</v>
      </c>
      <c r="H117" s="123">
        <v>43045</v>
      </c>
      <c r="I117" s="189">
        <v>43055</v>
      </c>
      <c r="J117" s="130" t="s">
        <v>4888</v>
      </c>
    </row>
    <row r="118" spans="1:10" s="108" customFormat="1" ht="11.25" hidden="1" customHeight="1">
      <c r="A118" s="8" t="s">
        <v>793</v>
      </c>
      <c r="B118" s="126" t="s">
        <v>366</v>
      </c>
      <c r="C118" s="126" t="s">
        <v>4789</v>
      </c>
      <c r="D118" s="126">
        <v>11</v>
      </c>
      <c r="E118" s="126"/>
      <c r="F118" s="130" t="s">
        <v>4884</v>
      </c>
      <c r="G118" s="89">
        <v>43040</v>
      </c>
      <c r="H118" s="123">
        <v>43047</v>
      </c>
      <c r="I118" s="189">
        <v>43055</v>
      </c>
      <c r="J118" s="130" t="s">
        <v>4888</v>
      </c>
    </row>
    <row r="119" spans="1:10" s="108" customFormat="1" ht="11.25" hidden="1" customHeight="1">
      <c r="A119" s="8" t="s">
        <v>794</v>
      </c>
      <c r="B119" s="126" t="s">
        <v>366</v>
      </c>
      <c r="C119" s="126" t="s">
        <v>4789</v>
      </c>
      <c r="D119" s="126">
        <v>11</v>
      </c>
      <c r="E119" s="126"/>
      <c r="F119" s="130" t="s">
        <v>4884</v>
      </c>
      <c r="G119" s="89">
        <v>43040</v>
      </c>
      <c r="H119" s="123">
        <v>43053</v>
      </c>
      <c r="I119" s="189">
        <v>43061</v>
      </c>
      <c r="J119" s="130" t="s">
        <v>4888</v>
      </c>
    </row>
    <row r="120" spans="1:10" s="108" customFormat="1" ht="11.25" hidden="1" customHeight="1">
      <c r="A120" s="8" t="s">
        <v>795</v>
      </c>
      <c r="B120" s="126" t="s">
        <v>366</v>
      </c>
      <c r="C120" s="126" t="s">
        <v>4789</v>
      </c>
      <c r="D120" s="126">
        <v>11</v>
      </c>
      <c r="E120" s="126"/>
      <c r="F120" s="130" t="s">
        <v>4884</v>
      </c>
      <c r="G120" s="89">
        <v>43040</v>
      </c>
      <c r="H120" s="123">
        <v>43068</v>
      </c>
      <c r="I120" s="189">
        <v>43075</v>
      </c>
      <c r="J120" s="130" t="s">
        <v>4888</v>
      </c>
    </row>
    <row r="121" spans="1:10" s="108" customFormat="1" ht="11.25" hidden="1" customHeight="1">
      <c r="A121" s="8" t="s">
        <v>802</v>
      </c>
      <c r="B121" s="126" t="s">
        <v>357</v>
      </c>
      <c r="C121" s="126" t="s">
        <v>4788</v>
      </c>
      <c r="D121" s="126">
        <v>11</v>
      </c>
      <c r="E121" s="126"/>
      <c r="F121" s="128" t="s">
        <v>4865</v>
      </c>
      <c r="G121" s="89">
        <v>43040</v>
      </c>
      <c r="H121" s="123">
        <v>43049</v>
      </c>
      <c r="I121" s="189">
        <v>43061</v>
      </c>
      <c r="J121" s="130" t="s">
        <v>4900</v>
      </c>
    </row>
    <row r="122" spans="1:10" s="108" customFormat="1" ht="11.25" hidden="1" customHeight="1">
      <c r="A122" s="8" t="s">
        <v>810</v>
      </c>
      <c r="B122" s="126" t="s">
        <v>360</v>
      </c>
      <c r="C122" s="126" t="s">
        <v>4786</v>
      </c>
      <c r="D122" s="126">
        <v>11</v>
      </c>
      <c r="E122" s="126"/>
      <c r="F122" s="128" t="s">
        <v>4873</v>
      </c>
      <c r="G122" s="89">
        <v>43040</v>
      </c>
      <c r="H122" s="123" t="s">
        <v>4933</v>
      </c>
      <c r="I122" s="189" t="s">
        <v>4933</v>
      </c>
      <c r="J122" s="130" t="s">
        <v>4902</v>
      </c>
    </row>
    <row r="123" spans="1:10" s="108" customFormat="1" ht="11.25" hidden="1" customHeight="1">
      <c r="A123" s="8" t="s">
        <v>811</v>
      </c>
      <c r="B123" s="126" t="s">
        <v>360</v>
      </c>
      <c r="C123" s="126" t="s">
        <v>4786</v>
      </c>
      <c r="D123" s="126">
        <v>11</v>
      </c>
      <c r="E123" s="126"/>
      <c r="F123" s="128" t="s">
        <v>4873</v>
      </c>
      <c r="G123" s="89">
        <v>43040</v>
      </c>
      <c r="H123" s="123" t="s">
        <v>4933</v>
      </c>
      <c r="I123" s="189" t="s">
        <v>4933</v>
      </c>
      <c r="J123" s="130" t="s">
        <v>4902</v>
      </c>
    </row>
    <row r="124" spans="1:10" s="108" customFormat="1" ht="11.25" hidden="1" customHeight="1">
      <c r="A124" s="8" t="s">
        <v>812</v>
      </c>
      <c r="B124" s="126" t="s">
        <v>360</v>
      </c>
      <c r="C124" s="126" t="s">
        <v>4786</v>
      </c>
      <c r="D124" s="126">
        <v>11</v>
      </c>
      <c r="E124" s="126"/>
      <c r="F124" s="128" t="s">
        <v>4874</v>
      </c>
      <c r="G124" s="89">
        <v>43040</v>
      </c>
      <c r="H124" s="123">
        <v>43063</v>
      </c>
      <c r="I124" s="189">
        <v>43068</v>
      </c>
      <c r="J124" s="130" t="s">
        <v>4902</v>
      </c>
    </row>
    <row r="125" spans="1:10" s="108" customFormat="1" ht="11.25" hidden="1" customHeight="1">
      <c r="A125" s="8" t="s">
        <v>813</v>
      </c>
      <c r="B125" s="126" t="s">
        <v>357</v>
      </c>
      <c r="C125" s="126" t="s">
        <v>4788</v>
      </c>
      <c r="D125" s="126">
        <v>11</v>
      </c>
      <c r="E125" s="126"/>
      <c r="F125" s="128" t="s">
        <v>4865</v>
      </c>
      <c r="G125" s="89">
        <v>43040</v>
      </c>
      <c r="H125" s="123">
        <v>43060</v>
      </c>
      <c r="I125" s="189">
        <v>43061</v>
      </c>
      <c r="J125" s="130" t="s">
        <v>4900</v>
      </c>
    </row>
    <row r="126" spans="1:10" s="108" customFormat="1" ht="11.25" hidden="1" customHeight="1">
      <c r="A126" s="8" t="s">
        <v>814</v>
      </c>
      <c r="B126" s="126" t="s">
        <v>4277</v>
      </c>
      <c r="C126" s="126" t="s">
        <v>4788</v>
      </c>
      <c r="D126" s="126">
        <v>11</v>
      </c>
      <c r="E126" s="126"/>
      <c r="F126" s="128" t="s">
        <v>4865</v>
      </c>
      <c r="G126" s="89">
        <v>43040</v>
      </c>
      <c r="H126" s="123">
        <v>43070</v>
      </c>
      <c r="I126" s="189">
        <v>43075</v>
      </c>
      <c r="J126" s="130" t="s">
        <v>4900</v>
      </c>
    </row>
    <row r="127" spans="1:10" s="108" customFormat="1" ht="11.25" hidden="1" customHeight="1">
      <c r="A127" s="8" t="s">
        <v>836</v>
      </c>
      <c r="B127" s="126" t="s">
        <v>4287</v>
      </c>
      <c r="C127" s="126" t="s">
        <v>450</v>
      </c>
      <c r="D127" s="126">
        <v>13</v>
      </c>
      <c r="E127" s="126"/>
      <c r="F127" s="126" t="s">
        <v>4904</v>
      </c>
      <c r="G127" s="89">
        <v>43040</v>
      </c>
      <c r="H127" s="123">
        <v>43055</v>
      </c>
      <c r="I127" s="189">
        <v>43061</v>
      </c>
      <c r="J127" s="130" t="s">
        <v>4895</v>
      </c>
    </row>
    <row r="128" spans="1:10" s="108" customFormat="1" ht="11.25" hidden="1" customHeight="1">
      <c r="A128" s="8" t="s">
        <v>837</v>
      </c>
      <c r="B128" s="126" t="s">
        <v>4288</v>
      </c>
      <c r="C128" s="126" t="s">
        <v>450</v>
      </c>
      <c r="D128" s="126">
        <v>13</v>
      </c>
      <c r="E128" s="126"/>
      <c r="F128" s="130" t="s">
        <v>4918</v>
      </c>
      <c r="G128" s="89">
        <v>43040</v>
      </c>
      <c r="H128" s="123">
        <v>43052</v>
      </c>
      <c r="I128" s="189">
        <v>43075</v>
      </c>
      <c r="J128" s="130" t="s">
        <v>4895</v>
      </c>
    </row>
    <row r="129" spans="1:10" s="108" customFormat="1" ht="11.25" hidden="1" customHeight="1">
      <c r="A129" s="8" t="s">
        <v>846</v>
      </c>
      <c r="B129" s="126" t="s">
        <v>354</v>
      </c>
      <c r="C129" s="126" t="s">
        <v>4787</v>
      </c>
      <c r="D129" s="126">
        <v>11</v>
      </c>
      <c r="E129" s="126"/>
      <c r="F129" s="128" t="s">
        <v>4876</v>
      </c>
      <c r="G129" s="89">
        <v>43040</v>
      </c>
      <c r="H129" s="123" t="s">
        <v>4933</v>
      </c>
      <c r="I129" s="189" t="s">
        <v>4933</v>
      </c>
      <c r="J129" s="130" t="s">
        <v>4901</v>
      </c>
    </row>
    <row r="130" spans="1:10" s="108" customFormat="1" ht="11.25" hidden="1" customHeight="1">
      <c r="A130" s="8" t="s">
        <v>847</v>
      </c>
      <c r="B130" s="126" t="s">
        <v>354</v>
      </c>
      <c r="C130" s="126" t="s">
        <v>4787</v>
      </c>
      <c r="D130" s="126">
        <v>11</v>
      </c>
      <c r="E130" s="126"/>
      <c r="F130" s="130" t="s">
        <v>4875</v>
      </c>
      <c r="G130" s="89">
        <v>43040</v>
      </c>
      <c r="H130" s="123">
        <v>43045</v>
      </c>
      <c r="I130" s="189">
        <v>43068</v>
      </c>
      <c r="J130" s="130" t="s">
        <v>4901</v>
      </c>
    </row>
    <row r="131" spans="1:10" s="108" customFormat="1" ht="11.25" hidden="1" customHeight="1">
      <c r="A131" s="8" t="s">
        <v>848</v>
      </c>
      <c r="B131" s="126" t="s">
        <v>354</v>
      </c>
      <c r="C131" s="126" t="s">
        <v>4787</v>
      </c>
      <c r="D131" s="126">
        <v>11</v>
      </c>
      <c r="E131" s="126"/>
      <c r="F131" s="130" t="s">
        <v>4875</v>
      </c>
      <c r="G131" s="89">
        <v>43040</v>
      </c>
      <c r="H131" s="123">
        <v>43045</v>
      </c>
      <c r="I131" s="189">
        <v>43068</v>
      </c>
      <c r="J131" s="130" t="s">
        <v>4901</v>
      </c>
    </row>
    <row r="132" spans="1:10" s="108" customFormat="1" ht="11.25" hidden="1" customHeight="1">
      <c r="A132" s="8" t="s">
        <v>850</v>
      </c>
      <c r="B132" s="126" t="s">
        <v>4298</v>
      </c>
      <c r="C132" s="126" t="s">
        <v>4787</v>
      </c>
      <c r="D132" s="126">
        <v>11</v>
      </c>
      <c r="E132" s="126"/>
      <c r="F132" s="128" t="s">
        <v>4876</v>
      </c>
      <c r="G132" s="89">
        <v>43040</v>
      </c>
      <c r="H132" s="123">
        <v>43060</v>
      </c>
      <c r="I132" s="189">
        <v>43068</v>
      </c>
      <c r="J132" s="130" t="s">
        <v>4901</v>
      </c>
    </row>
    <row r="133" spans="1:10" s="108" customFormat="1" ht="11.25" hidden="1" customHeight="1">
      <c r="A133" s="8" t="s">
        <v>851</v>
      </c>
      <c r="B133" s="126" t="s">
        <v>4298</v>
      </c>
      <c r="C133" s="126" t="s">
        <v>4787</v>
      </c>
      <c r="D133" s="126">
        <v>11</v>
      </c>
      <c r="E133" s="126"/>
      <c r="F133" s="128" t="s">
        <v>4876</v>
      </c>
      <c r="G133" s="89">
        <v>43040</v>
      </c>
      <c r="H133" s="123">
        <v>43053</v>
      </c>
      <c r="I133" s="189">
        <v>43068</v>
      </c>
      <c r="J133" s="130" t="s">
        <v>4901</v>
      </c>
    </row>
    <row r="134" spans="1:10" s="108" customFormat="1" ht="11.25" hidden="1" customHeight="1">
      <c r="A134" s="8" t="s">
        <v>852</v>
      </c>
      <c r="B134" s="126" t="s">
        <v>4298</v>
      </c>
      <c r="C134" s="126" t="s">
        <v>4787</v>
      </c>
      <c r="D134" s="126">
        <v>11</v>
      </c>
      <c r="E134" s="126"/>
      <c r="F134" s="128" t="s">
        <v>4870</v>
      </c>
      <c r="G134" s="89">
        <v>43040</v>
      </c>
      <c r="H134" s="123">
        <v>43052</v>
      </c>
      <c r="I134" s="189">
        <v>43075</v>
      </c>
      <c r="J134" s="130" t="s">
        <v>4901</v>
      </c>
    </row>
    <row r="135" spans="1:10" s="108" customFormat="1" ht="11.25" hidden="1" customHeight="1">
      <c r="A135" s="8" t="s">
        <v>853</v>
      </c>
      <c r="B135" s="126" t="s">
        <v>4298</v>
      </c>
      <c r="C135" s="126" t="s">
        <v>4787</v>
      </c>
      <c r="D135" s="126">
        <v>11</v>
      </c>
      <c r="E135" s="126"/>
      <c r="F135" s="128" t="s">
        <v>4870</v>
      </c>
      <c r="G135" s="89">
        <v>43040</v>
      </c>
      <c r="H135" s="123">
        <v>43052</v>
      </c>
      <c r="I135" s="189">
        <v>43075</v>
      </c>
      <c r="J135" s="130" t="s">
        <v>4901</v>
      </c>
    </row>
    <row r="136" spans="1:10" s="108" customFormat="1" ht="11.25" hidden="1" customHeight="1">
      <c r="A136" s="8" t="s">
        <v>854</v>
      </c>
      <c r="B136" s="126" t="s">
        <v>4298</v>
      </c>
      <c r="C136" s="126" t="s">
        <v>4787</v>
      </c>
      <c r="D136" s="126">
        <v>11</v>
      </c>
      <c r="E136" s="126"/>
      <c r="F136" s="128" t="s">
        <v>4870</v>
      </c>
      <c r="G136" s="89">
        <v>43040</v>
      </c>
      <c r="H136" s="123" t="s">
        <v>4933</v>
      </c>
      <c r="I136" s="189" t="s">
        <v>4933</v>
      </c>
      <c r="J136" s="130" t="s">
        <v>4901</v>
      </c>
    </row>
    <row r="137" spans="1:10" s="108" customFormat="1" ht="11.25" hidden="1" customHeight="1">
      <c r="A137" s="8" t="s">
        <v>855</v>
      </c>
      <c r="B137" s="126" t="s">
        <v>4298</v>
      </c>
      <c r="C137" s="126" t="s">
        <v>4787</v>
      </c>
      <c r="D137" s="126">
        <v>11</v>
      </c>
      <c r="E137" s="126"/>
      <c r="F137" s="128" t="s">
        <v>4870</v>
      </c>
      <c r="G137" s="89">
        <v>43040</v>
      </c>
      <c r="H137" s="123" t="s">
        <v>4933</v>
      </c>
      <c r="I137" s="189" t="s">
        <v>4933</v>
      </c>
      <c r="J137" s="130" t="s">
        <v>4901</v>
      </c>
    </row>
    <row r="138" spans="1:10" s="108" customFormat="1" ht="11.25" hidden="1" customHeight="1">
      <c r="A138" s="8" t="s">
        <v>856</v>
      </c>
      <c r="B138" s="126" t="s">
        <v>4276</v>
      </c>
      <c r="C138" s="126" t="s">
        <v>4787</v>
      </c>
      <c r="D138" s="126">
        <v>11</v>
      </c>
      <c r="E138" s="126"/>
      <c r="F138" s="130" t="s">
        <v>4869</v>
      </c>
      <c r="G138" s="89">
        <v>43040</v>
      </c>
      <c r="H138" s="123">
        <v>43045</v>
      </c>
      <c r="I138" s="189">
        <v>43075</v>
      </c>
      <c r="J138" s="130" t="s">
        <v>4901</v>
      </c>
    </row>
    <row r="139" spans="1:10" s="108" customFormat="1" ht="11.25" hidden="1" customHeight="1">
      <c r="A139" s="8" t="s">
        <v>859</v>
      </c>
      <c r="B139" s="126" t="s">
        <v>356</v>
      </c>
      <c r="C139" s="126" t="s">
        <v>4789</v>
      </c>
      <c r="D139" s="126">
        <v>11</v>
      </c>
      <c r="E139" s="126"/>
      <c r="F139" s="128" t="s">
        <v>4886</v>
      </c>
      <c r="G139" s="89">
        <v>43040</v>
      </c>
      <c r="H139" s="123">
        <v>43049</v>
      </c>
      <c r="I139" s="189">
        <v>43055</v>
      </c>
      <c r="J139" s="130" t="s">
        <v>4888</v>
      </c>
    </row>
    <row r="140" spans="1:10" s="108" customFormat="1" ht="11.25" hidden="1" customHeight="1">
      <c r="A140" s="8" t="s">
        <v>860</v>
      </c>
      <c r="B140" s="126" t="s">
        <v>356</v>
      </c>
      <c r="C140" s="126" t="s">
        <v>4789</v>
      </c>
      <c r="D140" s="126">
        <v>11</v>
      </c>
      <c r="E140" s="126"/>
      <c r="F140" s="128" t="s">
        <v>4886</v>
      </c>
      <c r="G140" s="89">
        <v>43040</v>
      </c>
      <c r="H140" s="123">
        <v>43046</v>
      </c>
      <c r="I140" s="189">
        <v>43061</v>
      </c>
      <c r="J140" s="130" t="s">
        <v>4888</v>
      </c>
    </row>
    <row r="141" spans="1:10" s="108" customFormat="1" ht="11.25" hidden="1" customHeight="1">
      <c r="A141" s="8" t="s">
        <v>861</v>
      </c>
      <c r="B141" s="126" t="s">
        <v>357</v>
      </c>
      <c r="C141" s="126" t="s">
        <v>4788</v>
      </c>
      <c r="D141" s="126">
        <v>11</v>
      </c>
      <c r="E141" s="126"/>
      <c r="F141" s="128" t="s">
        <v>4866</v>
      </c>
      <c r="G141" s="89">
        <v>43040</v>
      </c>
      <c r="H141" s="123">
        <v>43049</v>
      </c>
      <c r="I141" s="189">
        <v>43061</v>
      </c>
      <c r="J141" s="130" t="s">
        <v>4900</v>
      </c>
    </row>
    <row r="142" spans="1:10" s="108" customFormat="1" ht="11.25" hidden="1" customHeight="1">
      <c r="A142" s="8" t="s">
        <v>866</v>
      </c>
      <c r="B142" s="126" t="s">
        <v>360</v>
      </c>
      <c r="C142" s="130" t="s">
        <v>4786</v>
      </c>
      <c r="D142" s="126">
        <v>11</v>
      </c>
      <c r="E142" s="126"/>
      <c r="F142" s="128" t="s">
        <v>4873</v>
      </c>
      <c r="G142" s="89">
        <v>43040</v>
      </c>
      <c r="H142" s="123" t="s">
        <v>4933</v>
      </c>
      <c r="I142" s="189" t="s">
        <v>4933</v>
      </c>
      <c r="J142" s="130" t="s">
        <v>4902</v>
      </c>
    </row>
    <row r="143" spans="1:10" s="108" customFormat="1" ht="11.25" hidden="1" customHeight="1">
      <c r="A143" s="8" t="s">
        <v>868</v>
      </c>
      <c r="B143" s="126" t="s">
        <v>360</v>
      </c>
      <c r="C143" s="126" t="s">
        <v>4786</v>
      </c>
      <c r="D143" s="126">
        <v>11</v>
      </c>
      <c r="E143" s="126"/>
      <c r="F143" s="128" t="s">
        <v>4882</v>
      </c>
      <c r="G143" s="89">
        <v>43040</v>
      </c>
      <c r="H143" s="123">
        <v>43056</v>
      </c>
      <c r="I143" s="189">
        <v>43061</v>
      </c>
      <c r="J143" s="130" t="s">
        <v>4902</v>
      </c>
    </row>
    <row r="144" spans="1:10" s="108" customFormat="1" ht="11.25" hidden="1" customHeight="1">
      <c r="A144" s="8" t="s">
        <v>870</v>
      </c>
      <c r="B144" s="126" t="s">
        <v>360</v>
      </c>
      <c r="C144" s="126" t="s">
        <v>4786</v>
      </c>
      <c r="D144" s="126">
        <v>11</v>
      </c>
      <c r="E144" s="126"/>
      <c r="F144" s="128" t="s">
        <v>4882</v>
      </c>
      <c r="G144" s="89">
        <v>43040</v>
      </c>
      <c r="H144" s="123">
        <v>43063</v>
      </c>
      <c r="I144" s="189">
        <v>43075</v>
      </c>
      <c r="J144" s="130" t="s">
        <v>4902</v>
      </c>
    </row>
    <row r="145" spans="1:10" s="108" customFormat="1" ht="11.25" hidden="1" customHeight="1">
      <c r="A145" s="8" t="s">
        <v>871</v>
      </c>
      <c r="B145" s="126" t="s">
        <v>361</v>
      </c>
      <c r="C145" s="126" t="s">
        <v>4786</v>
      </c>
      <c r="D145" s="126">
        <v>11</v>
      </c>
      <c r="E145" s="126"/>
      <c r="F145" s="128" t="s">
        <v>4873</v>
      </c>
      <c r="G145" s="89">
        <v>43040</v>
      </c>
      <c r="H145" s="123">
        <v>43052</v>
      </c>
      <c r="I145" s="189">
        <v>43055</v>
      </c>
      <c r="J145" s="130" t="s">
        <v>4902</v>
      </c>
    </row>
    <row r="146" spans="1:10" s="108" customFormat="1" ht="11.25" hidden="1" customHeight="1">
      <c r="A146" s="8" t="s">
        <v>878</v>
      </c>
      <c r="B146" s="126" t="s">
        <v>4277</v>
      </c>
      <c r="C146" s="126" t="s">
        <v>4788</v>
      </c>
      <c r="D146" s="126">
        <v>11</v>
      </c>
      <c r="E146" s="126"/>
      <c r="F146" s="128" t="s">
        <v>4864</v>
      </c>
      <c r="G146" s="89">
        <v>43040</v>
      </c>
      <c r="H146" s="123">
        <v>43069</v>
      </c>
      <c r="I146" s="189">
        <v>43075</v>
      </c>
      <c r="J146" s="130" t="s">
        <v>4900</v>
      </c>
    </row>
    <row r="147" spans="1:10" s="108" customFormat="1" ht="11.25" hidden="1" customHeight="1">
      <c r="A147" s="8" t="s">
        <v>879</v>
      </c>
      <c r="B147" s="126" t="s">
        <v>351</v>
      </c>
      <c r="C147" s="130" t="s">
        <v>4788</v>
      </c>
      <c r="D147" s="126">
        <v>11</v>
      </c>
      <c r="E147" s="126"/>
      <c r="F147" s="128" t="s">
        <v>4864</v>
      </c>
      <c r="G147" s="89">
        <v>43040</v>
      </c>
      <c r="H147" s="123">
        <v>43063</v>
      </c>
      <c r="I147" s="189">
        <v>43068</v>
      </c>
      <c r="J147" s="130" t="s">
        <v>4900</v>
      </c>
    </row>
    <row r="148" spans="1:10" s="108" customFormat="1" ht="11.25" hidden="1" customHeight="1">
      <c r="A148" s="8" t="s">
        <v>880</v>
      </c>
      <c r="B148" s="126" t="s">
        <v>351</v>
      </c>
      <c r="C148" s="126" t="s">
        <v>4788</v>
      </c>
      <c r="D148" s="126">
        <v>11</v>
      </c>
      <c r="E148" s="126"/>
      <c r="F148" s="128" t="s">
        <v>4864</v>
      </c>
      <c r="G148" s="89">
        <v>43040</v>
      </c>
      <c r="H148" s="123">
        <v>43063</v>
      </c>
      <c r="I148" s="189">
        <v>43075</v>
      </c>
      <c r="J148" s="130" t="s">
        <v>4900</v>
      </c>
    </row>
    <row r="149" spans="1:10" s="108" customFormat="1" ht="11.25" hidden="1" customHeight="1">
      <c r="A149" s="8" t="s">
        <v>881</v>
      </c>
      <c r="B149" s="126" t="s">
        <v>351</v>
      </c>
      <c r="C149" s="126" t="s">
        <v>4788</v>
      </c>
      <c r="D149" s="126">
        <v>11</v>
      </c>
      <c r="E149" s="126"/>
      <c r="F149" s="128" t="s">
        <v>4867</v>
      </c>
      <c r="G149" s="89">
        <v>43040</v>
      </c>
      <c r="H149" s="123">
        <v>43060</v>
      </c>
      <c r="I149" s="189">
        <v>43061</v>
      </c>
      <c r="J149" s="130" t="s">
        <v>4900</v>
      </c>
    </row>
    <row r="150" spans="1:10" s="108" customFormat="1" ht="11.25" hidden="1" customHeight="1">
      <c r="A150" s="8" t="s">
        <v>885</v>
      </c>
      <c r="B150" s="126" t="s">
        <v>366</v>
      </c>
      <c r="C150" s="126" t="s">
        <v>4789</v>
      </c>
      <c r="D150" s="126">
        <v>11</v>
      </c>
      <c r="E150" s="126"/>
      <c r="F150" s="130" t="s">
        <v>4884</v>
      </c>
      <c r="G150" s="89">
        <v>43040</v>
      </c>
      <c r="H150" s="123">
        <v>43068</v>
      </c>
      <c r="I150" s="189">
        <v>43075</v>
      </c>
      <c r="J150" s="130" t="s">
        <v>4888</v>
      </c>
    </row>
    <row r="151" spans="1:10" s="108" customFormat="1" ht="11.25" hidden="1" customHeight="1">
      <c r="A151" s="8" t="s">
        <v>886</v>
      </c>
      <c r="B151" s="126" t="s">
        <v>4281</v>
      </c>
      <c r="C151" s="126" t="s">
        <v>4789</v>
      </c>
      <c r="D151" s="126">
        <v>11</v>
      </c>
      <c r="E151" s="126"/>
      <c r="F151" s="130" t="s">
        <v>4884</v>
      </c>
      <c r="G151" s="89">
        <v>43040</v>
      </c>
      <c r="H151" s="123">
        <v>43066</v>
      </c>
      <c r="I151" s="189">
        <v>43075</v>
      </c>
      <c r="J151" s="130" t="s">
        <v>4888</v>
      </c>
    </row>
    <row r="152" spans="1:10" s="108" customFormat="1" ht="11.25" hidden="1" customHeight="1">
      <c r="A152" s="8" t="s">
        <v>895</v>
      </c>
      <c r="B152" s="126" t="s">
        <v>368</v>
      </c>
      <c r="C152" s="130" t="s">
        <v>4789</v>
      </c>
      <c r="D152" s="126">
        <v>11</v>
      </c>
      <c r="E152" s="126"/>
      <c r="F152" s="128" t="s">
        <v>4887</v>
      </c>
      <c r="G152" s="89">
        <v>43040</v>
      </c>
      <c r="H152" s="123">
        <v>43068</v>
      </c>
      <c r="I152" s="189">
        <v>43075</v>
      </c>
      <c r="J152" s="130" t="s">
        <v>4888</v>
      </c>
    </row>
    <row r="153" spans="1:10" s="108" customFormat="1" ht="11.25" hidden="1" customHeight="1">
      <c r="A153" s="8" t="s">
        <v>921</v>
      </c>
      <c r="B153" s="126" t="s">
        <v>351</v>
      </c>
      <c r="C153" s="130" t="s">
        <v>4788</v>
      </c>
      <c r="D153" s="126">
        <v>11</v>
      </c>
      <c r="E153" s="126"/>
      <c r="F153" s="128" t="s">
        <v>4866</v>
      </c>
      <c r="G153" s="89">
        <v>43040</v>
      </c>
      <c r="H153" s="123">
        <v>43066</v>
      </c>
      <c r="I153" s="189">
        <v>43075</v>
      </c>
      <c r="J153" s="130" t="s">
        <v>4900</v>
      </c>
    </row>
    <row r="154" spans="1:10" s="108" customFormat="1" ht="11.25" hidden="1" customHeight="1">
      <c r="A154" s="8" t="s">
        <v>923</v>
      </c>
      <c r="B154" s="126" t="s">
        <v>351</v>
      </c>
      <c r="C154" s="130" t="s">
        <v>4788</v>
      </c>
      <c r="D154" s="126">
        <v>11</v>
      </c>
      <c r="E154" s="126"/>
      <c r="F154" s="128" t="s">
        <v>4864</v>
      </c>
      <c r="G154" s="89">
        <v>43040</v>
      </c>
      <c r="H154" s="123">
        <v>43069</v>
      </c>
      <c r="I154" s="189">
        <v>43075</v>
      </c>
      <c r="J154" s="130" t="s">
        <v>4900</v>
      </c>
    </row>
    <row r="155" spans="1:10" s="108" customFormat="1" ht="11.25" hidden="1" customHeight="1">
      <c r="A155" s="8" t="s">
        <v>938</v>
      </c>
      <c r="B155" s="126" t="s">
        <v>351</v>
      </c>
      <c r="C155" s="130" t="s">
        <v>4788</v>
      </c>
      <c r="D155" s="126">
        <v>11</v>
      </c>
      <c r="E155" s="126"/>
      <c r="F155" s="128" t="s">
        <v>4865</v>
      </c>
      <c r="G155" s="89">
        <v>43040</v>
      </c>
      <c r="H155" s="123">
        <v>43059</v>
      </c>
      <c r="I155" s="189">
        <v>43061</v>
      </c>
      <c r="J155" s="130" t="s">
        <v>4900</v>
      </c>
    </row>
    <row r="156" spans="1:10" s="108" customFormat="1" ht="11.25" hidden="1" customHeight="1">
      <c r="A156" s="8" t="s">
        <v>972</v>
      </c>
      <c r="B156" s="126" t="s">
        <v>351</v>
      </c>
      <c r="C156" s="130" t="s">
        <v>4789</v>
      </c>
      <c r="D156" s="126">
        <v>11</v>
      </c>
      <c r="E156" s="126"/>
      <c r="F156" s="128" t="s">
        <v>4886</v>
      </c>
      <c r="G156" s="89">
        <v>43040</v>
      </c>
      <c r="H156" s="123">
        <v>43052</v>
      </c>
      <c r="I156" s="189">
        <v>43061</v>
      </c>
      <c r="J156" s="130" t="s">
        <v>4888</v>
      </c>
    </row>
    <row r="157" spans="1:10" s="108" customFormat="1" ht="11.25" hidden="1" customHeight="1">
      <c r="A157" s="8" t="s">
        <v>975</v>
      </c>
      <c r="B157" s="126" t="s">
        <v>351</v>
      </c>
      <c r="C157" s="126" t="s">
        <v>4789</v>
      </c>
      <c r="D157" s="126">
        <v>11</v>
      </c>
      <c r="E157" s="126"/>
      <c r="F157" s="128" t="s">
        <v>4886</v>
      </c>
      <c r="G157" s="89">
        <v>43040</v>
      </c>
      <c r="H157" s="123">
        <v>43066</v>
      </c>
      <c r="I157" s="189">
        <v>43068</v>
      </c>
      <c r="J157" s="130" t="s">
        <v>4888</v>
      </c>
    </row>
    <row r="158" spans="1:10" s="108" customFormat="1" ht="11.25" hidden="1" customHeight="1">
      <c r="A158" s="8" t="s">
        <v>989</v>
      </c>
      <c r="B158" s="126" t="s">
        <v>360</v>
      </c>
      <c r="C158" s="126" t="s">
        <v>4786</v>
      </c>
      <c r="D158" s="126">
        <v>11</v>
      </c>
      <c r="E158" s="126"/>
      <c r="F158" s="128" t="s">
        <v>4883</v>
      </c>
      <c r="G158" s="89">
        <v>43040</v>
      </c>
      <c r="H158" s="123">
        <v>43068</v>
      </c>
      <c r="I158" s="189">
        <v>43075</v>
      </c>
      <c r="J158" s="130" t="s">
        <v>4902</v>
      </c>
    </row>
    <row r="159" spans="1:10" s="108" customFormat="1" ht="11.25" hidden="1" customHeight="1">
      <c r="A159" s="8" t="s">
        <v>990</v>
      </c>
      <c r="B159" s="126" t="s">
        <v>360</v>
      </c>
      <c r="C159" s="126" t="s">
        <v>4786</v>
      </c>
      <c r="D159" s="126">
        <v>11</v>
      </c>
      <c r="E159" s="126"/>
      <c r="F159" s="128" t="s">
        <v>4882</v>
      </c>
      <c r="G159" s="89">
        <v>43040</v>
      </c>
      <c r="H159" s="123">
        <v>43069</v>
      </c>
      <c r="I159" s="189">
        <v>43075</v>
      </c>
      <c r="J159" s="130" t="s">
        <v>4902</v>
      </c>
    </row>
    <row r="160" spans="1:10" s="108" customFormat="1" ht="11.25" hidden="1" customHeight="1">
      <c r="A160" s="8" t="s">
        <v>991</v>
      </c>
      <c r="B160" s="126" t="s">
        <v>356</v>
      </c>
      <c r="C160" s="126" t="s">
        <v>4789</v>
      </c>
      <c r="D160" s="126">
        <v>11</v>
      </c>
      <c r="E160" s="126"/>
      <c r="F160" s="128" t="s">
        <v>4886</v>
      </c>
      <c r="G160" s="89">
        <v>43040</v>
      </c>
      <c r="H160" s="123">
        <v>43045</v>
      </c>
      <c r="I160" s="189">
        <v>43055</v>
      </c>
      <c r="J160" s="130" t="s">
        <v>4888</v>
      </c>
    </row>
    <row r="161" spans="1:10" s="108" customFormat="1" ht="11.25" hidden="1" customHeight="1">
      <c r="A161" s="8" t="s">
        <v>1004</v>
      </c>
      <c r="B161" s="126" t="s">
        <v>360</v>
      </c>
      <c r="C161" s="130" t="s">
        <v>4786</v>
      </c>
      <c r="D161" s="126">
        <v>11</v>
      </c>
      <c r="E161" s="126"/>
      <c r="F161" s="128" t="s">
        <v>4882</v>
      </c>
      <c r="G161" s="89">
        <v>43040</v>
      </c>
      <c r="H161" s="123">
        <v>43068</v>
      </c>
      <c r="I161" s="189">
        <v>43068</v>
      </c>
      <c r="J161" s="130" t="s">
        <v>4902</v>
      </c>
    </row>
    <row r="162" spans="1:10" s="108" customFormat="1" ht="11.25" hidden="1" customHeight="1">
      <c r="A162" s="8" t="s">
        <v>1060</v>
      </c>
      <c r="B162" s="126" t="s">
        <v>354</v>
      </c>
      <c r="C162" s="130" t="s">
        <v>4787</v>
      </c>
      <c r="D162" s="126">
        <v>11</v>
      </c>
      <c r="E162" s="126"/>
      <c r="F162" s="128" t="s">
        <v>4876</v>
      </c>
      <c r="G162" s="89">
        <v>43040</v>
      </c>
      <c r="H162" s="123">
        <v>43073</v>
      </c>
      <c r="I162" s="189">
        <v>43075</v>
      </c>
      <c r="J162" s="130" t="s">
        <v>4901</v>
      </c>
    </row>
    <row r="163" spans="1:10" s="108" customFormat="1" ht="11.25" hidden="1" customHeight="1">
      <c r="A163" s="8" t="s">
        <v>1061</v>
      </c>
      <c r="B163" s="126" t="s">
        <v>354</v>
      </c>
      <c r="C163" s="126" t="s">
        <v>4787</v>
      </c>
      <c r="D163" s="126">
        <v>11</v>
      </c>
      <c r="E163" s="126"/>
      <c r="F163" s="126" t="s">
        <v>4875</v>
      </c>
      <c r="G163" s="89">
        <v>43040</v>
      </c>
      <c r="H163" s="123">
        <v>43047</v>
      </c>
      <c r="I163" s="189">
        <v>43068</v>
      </c>
      <c r="J163" s="130" t="s">
        <v>4901</v>
      </c>
    </row>
    <row r="164" spans="1:10" s="108" customFormat="1" ht="11.25" hidden="1" customHeight="1">
      <c r="A164" s="8" t="s">
        <v>1062</v>
      </c>
      <c r="B164" s="126" t="s">
        <v>354</v>
      </c>
      <c r="C164" s="130" t="s">
        <v>4787</v>
      </c>
      <c r="D164" s="126">
        <v>11</v>
      </c>
      <c r="E164" s="126"/>
      <c r="F164" s="130" t="s">
        <v>4875</v>
      </c>
      <c r="G164" s="89">
        <v>43040</v>
      </c>
      <c r="H164" s="123">
        <v>43046</v>
      </c>
      <c r="I164" s="189">
        <v>43075</v>
      </c>
      <c r="J164" s="130" t="s">
        <v>4901</v>
      </c>
    </row>
    <row r="165" spans="1:10" s="108" customFormat="1" ht="11.25" hidden="1" customHeight="1">
      <c r="A165" s="8" t="s">
        <v>1065</v>
      </c>
      <c r="B165" s="126" t="s">
        <v>354</v>
      </c>
      <c r="C165" s="130" t="s">
        <v>4787</v>
      </c>
      <c r="D165" s="126">
        <v>11</v>
      </c>
      <c r="E165" s="126"/>
      <c r="F165" s="130" t="s">
        <v>4875</v>
      </c>
      <c r="G165" s="89">
        <v>43040</v>
      </c>
      <c r="H165" s="123">
        <v>43046</v>
      </c>
      <c r="I165" s="189">
        <v>43068</v>
      </c>
      <c r="J165" s="130" t="s">
        <v>4901</v>
      </c>
    </row>
    <row r="166" spans="1:10" s="108" customFormat="1" ht="11.25" hidden="1" customHeight="1">
      <c r="A166" s="8" t="s">
        <v>1066</v>
      </c>
      <c r="B166" s="126" t="s">
        <v>4301</v>
      </c>
      <c r="C166" s="130" t="s">
        <v>4787</v>
      </c>
      <c r="D166" s="126">
        <v>11</v>
      </c>
      <c r="E166" s="126"/>
      <c r="F166" s="130" t="s">
        <v>4871</v>
      </c>
      <c r="G166" s="89">
        <v>43040</v>
      </c>
      <c r="H166" s="123">
        <v>43046</v>
      </c>
      <c r="I166" s="189">
        <v>43068</v>
      </c>
      <c r="J166" s="130" t="s">
        <v>4901</v>
      </c>
    </row>
    <row r="167" spans="1:10" s="108" customFormat="1" ht="11.25" hidden="1" customHeight="1">
      <c r="A167" s="8" t="s">
        <v>1067</v>
      </c>
      <c r="B167" s="126" t="s">
        <v>4298</v>
      </c>
      <c r="C167" s="126" t="s">
        <v>4787</v>
      </c>
      <c r="D167" s="126">
        <v>11</v>
      </c>
      <c r="E167" s="126"/>
      <c r="F167" s="130" t="s">
        <v>4869</v>
      </c>
      <c r="G167" s="89">
        <v>43040</v>
      </c>
      <c r="H167" s="123">
        <v>43048</v>
      </c>
      <c r="I167" s="189">
        <v>43075</v>
      </c>
      <c r="J167" s="130" t="s">
        <v>4901</v>
      </c>
    </row>
    <row r="168" spans="1:10" s="108" customFormat="1" ht="11.25" hidden="1" customHeight="1">
      <c r="A168" s="8" t="s">
        <v>1068</v>
      </c>
      <c r="B168" s="126" t="s">
        <v>4298</v>
      </c>
      <c r="C168" s="126" t="s">
        <v>4787</v>
      </c>
      <c r="D168" s="126">
        <v>11</v>
      </c>
      <c r="E168" s="126"/>
      <c r="F168" s="130" t="s">
        <v>4869</v>
      </c>
      <c r="G168" s="89">
        <v>43040</v>
      </c>
      <c r="H168" s="123">
        <v>43049</v>
      </c>
      <c r="I168" s="189">
        <v>43075</v>
      </c>
      <c r="J168" s="130" t="s">
        <v>4901</v>
      </c>
    </row>
    <row r="169" spans="1:10" s="108" customFormat="1" ht="11.25" hidden="1" customHeight="1">
      <c r="A169" s="8" t="s">
        <v>1069</v>
      </c>
      <c r="B169" s="126" t="s">
        <v>4298</v>
      </c>
      <c r="C169" s="126" t="s">
        <v>4787</v>
      </c>
      <c r="D169" s="126">
        <v>11</v>
      </c>
      <c r="E169" s="126"/>
      <c r="F169" s="128" t="s">
        <v>4870</v>
      </c>
      <c r="G169" s="89">
        <v>43040</v>
      </c>
      <c r="H169" s="123">
        <v>43056</v>
      </c>
      <c r="I169" s="189">
        <v>43075</v>
      </c>
      <c r="J169" s="130" t="s">
        <v>4901</v>
      </c>
    </row>
    <row r="170" spans="1:10" s="108" customFormat="1" ht="11.25" hidden="1" customHeight="1">
      <c r="A170" s="8" t="s">
        <v>1070</v>
      </c>
      <c r="B170" s="126" t="s">
        <v>355</v>
      </c>
      <c r="C170" s="130" t="s">
        <v>4787</v>
      </c>
      <c r="D170" s="126">
        <v>11</v>
      </c>
      <c r="E170" s="126"/>
      <c r="F170" s="128" t="s">
        <v>4872</v>
      </c>
      <c r="G170" s="89">
        <v>43040</v>
      </c>
      <c r="H170" s="123">
        <v>43073</v>
      </c>
      <c r="I170" s="189">
        <v>43075</v>
      </c>
      <c r="J170" s="130" t="s">
        <v>4901</v>
      </c>
    </row>
    <row r="171" spans="1:10" s="108" customFormat="1" ht="11.25" hidden="1" customHeight="1">
      <c r="A171" s="8" t="s">
        <v>1071</v>
      </c>
      <c r="B171" s="126" t="s">
        <v>355</v>
      </c>
      <c r="C171" s="130" t="s">
        <v>4787</v>
      </c>
      <c r="D171" s="126">
        <v>11</v>
      </c>
      <c r="E171" s="126"/>
      <c r="F171" s="128" t="s">
        <v>4872</v>
      </c>
      <c r="G171" s="89">
        <v>43040</v>
      </c>
      <c r="H171" s="123">
        <v>43068</v>
      </c>
      <c r="I171" s="189">
        <v>43068</v>
      </c>
      <c r="J171" s="130" t="s">
        <v>4901</v>
      </c>
    </row>
    <row r="172" spans="1:10" s="108" customFormat="1" ht="11.25" hidden="1" customHeight="1">
      <c r="A172" s="8" t="s">
        <v>1077</v>
      </c>
      <c r="B172" s="126" t="s">
        <v>366</v>
      </c>
      <c r="C172" s="130" t="s">
        <v>4789</v>
      </c>
      <c r="D172" s="126">
        <v>11</v>
      </c>
      <c r="E172" s="126"/>
      <c r="F172" s="130" t="s">
        <v>4884</v>
      </c>
      <c r="G172" s="89">
        <v>43040</v>
      </c>
      <c r="H172" s="123">
        <v>43059</v>
      </c>
      <c r="I172" s="189">
        <v>43068</v>
      </c>
      <c r="J172" s="130" t="s">
        <v>4888</v>
      </c>
    </row>
    <row r="173" spans="1:10" s="108" customFormat="1" ht="11.25" hidden="1" customHeight="1">
      <c r="A173" s="8" t="s">
        <v>1078</v>
      </c>
      <c r="B173" s="126" t="s">
        <v>357</v>
      </c>
      <c r="C173" s="126" t="s">
        <v>4788</v>
      </c>
      <c r="D173" s="126">
        <v>11</v>
      </c>
      <c r="E173" s="126"/>
      <c r="F173" s="128" t="s">
        <v>4866</v>
      </c>
      <c r="G173" s="89">
        <v>43040</v>
      </c>
      <c r="H173" s="123">
        <v>43060</v>
      </c>
      <c r="I173" s="189">
        <v>43075</v>
      </c>
      <c r="J173" s="130" t="s">
        <v>4900</v>
      </c>
    </row>
    <row r="174" spans="1:10" s="108" customFormat="1" ht="11.25" hidden="1" customHeight="1">
      <c r="A174" s="8" t="s">
        <v>1079</v>
      </c>
      <c r="B174" s="126" t="s">
        <v>360</v>
      </c>
      <c r="C174" s="130" t="s">
        <v>4786</v>
      </c>
      <c r="D174" s="126">
        <v>11</v>
      </c>
      <c r="E174" s="126"/>
      <c r="F174" s="128" t="s">
        <v>4882</v>
      </c>
      <c r="G174" s="89">
        <v>43040</v>
      </c>
      <c r="H174" s="123">
        <v>43052</v>
      </c>
      <c r="I174" s="189">
        <v>43061</v>
      </c>
      <c r="J174" s="130" t="s">
        <v>4902</v>
      </c>
    </row>
    <row r="175" spans="1:10" s="108" customFormat="1" ht="11.25" hidden="1" customHeight="1">
      <c r="A175" s="8" t="s">
        <v>1080</v>
      </c>
      <c r="B175" s="126" t="s">
        <v>360</v>
      </c>
      <c r="C175" s="130" t="s">
        <v>4786</v>
      </c>
      <c r="D175" s="126">
        <v>11</v>
      </c>
      <c r="E175" s="126"/>
      <c r="F175" s="128" t="s">
        <v>4883</v>
      </c>
      <c r="G175" s="89">
        <v>43040</v>
      </c>
      <c r="H175" s="123">
        <v>43052</v>
      </c>
      <c r="I175" s="189">
        <v>43061</v>
      </c>
      <c r="J175" s="130" t="s">
        <v>4902</v>
      </c>
    </row>
    <row r="176" spans="1:10" s="108" customFormat="1" ht="11.25" hidden="1" customHeight="1">
      <c r="A176" s="8" t="s">
        <v>1081</v>
      </c>
      <c r="B176" s="126" t="s">
        <v>360</v>
      </c>
      <c r="C176" s="126" t="s">
        <v>4786</v>
      </c>
      <c r="D176" s="126">
        <v>11</v>
      </c>
      <c r="E176" s="126"/>
      <c r="F176" s="128" t="s">
        <v>4882</v>
      </c>
      <c r="G176" s="89">
        <v>43040</v>
      </c>
      <c r="H176" s="123">
        <v>43052</v>
      </c>
      <c r="I176" s="189">
        <v>43061</v>
      </c>
      <c r="J176" s="130" t="s">
        <v>4902</v>
      </c>
    </row>
    <row r="177" spans="1:10" s="108" customFormat="1" ht="11.25" hidden="1" customHeight="1">
      <c r="A177" s="8" t="s">
        <v>1083</v>
      </c>
      <c r="B177" s="126" t="s">
        <v>360</v>
      </c>
      <c r="C177" s="126" t="s">
        <v>4786</v>
      </c>
      <c r="D177" s="126">
        <v>11</v>
      </c>
      <c r="E177" s="126"/>
      <c r="F177" s="128" t="s">
        <v>4883</v>
      </c>
      <c r="G177" s="89">
        <v>43040</v>
      </c>
      <c r="H177" s="123">
        <v>43068</v>
      </c>
      <c r="I177" s="189">
        <v>43075</v>
      </c>
      <c r="J177" s="130" t="s">
        <v>4902</v>
      </c>
    </row>
    <row r="178" spans="1:10" s="108" customFormat="1" ht="11.25" hidden="1" customHeight="1">
      <c r="A178" s="8" t="s">
        <v>1086</v>
      </c>
      <c r="B178" s="126" t="s">
        <v>362</v>
      </c>
      <c r="C178" s="126" t="s">
        <v>4786</v>
      </c>
      <c r="D178" s="126">
        <v>11</v>
      </c>
      <c r="E178" s="126"/>
      <c r="F178" s="128" t="s">
        <v>4874</v>
      </c>
      <c r="G178" s="89">
        <v>43040</v>
      </c>
      <c r="H178" s="123">
        <v>43053</v>
      </c>
      <c r="I178" s="189">
        <v>43055</v>
      </c>
      <c r="J178" s="130" t="s">
        <v>4902</v>
      </c>
    </row>
    <row r="179" spans="1:10" s="108" customFormat="1" ht="11.25" hidden="1" customHeight="1">
      <c r="A179" s="8" t="s">
        <v>1089</v>
      </c>
      <c r="B179" s="126" t="s">
        <v>362</v>
      </c>
      <c r="C179" s="126" t="s">
        <v>4786</v>
      </c>
      <c r="D179" s="126">
        <v>11</v>
      </c>
      <c r="E179" s="126"/>
      <c r="F179" s="128" t="s">
        <v>4873</v>
      </c>
      <c r="G179" s="89">
        <v>43040</v>
      </c>
      <c r="H179" s="123">
        <v>43055</v>
      </c>
      <c r="I179" s="189">
        <v>43068</v>
      </c>
      <c r="J179" s="130" t="s">
        <v>4902</v>
      </c>
    </row>
    <row r="180" spans="1:10" s="108" customFormat="1" ht="11.25" hidden="1" customHeight="1">
      <c r="A180" s="8" t="s">
        <v>1090</v>
      </c>
      <c r="B180" s="126" t="s">
        <v>362</v>
      </c>
      <c r="C180" s="126" t="s">
        <v>4786</v>
      </c>
      <c r="D180" s="126">
        <v>11</v>
      </c>
      <c r="E180" s="126"/>
      <c r="F180" s="128" t="s">
        <v>4874</v>
      </c>
      <c r="G180" s="89">
        <v>43040</v>
      </c>
      <c r="H180" s="123">
        <v>43055</v>
      </c>
      <c r="I180" s="189">
        <v>43061</v>
      </c>
      <c r="J180" s="130" t="s">
        <v>4902</v>
      </c>
    </row>
    <row r="181" spans="1:10" s="108" customFormat="1" ht="11.25" hidden="1" customHeight="1">
      <c r="A181" s="8" t="s">
        <v>1092</v>
      </c>
      <c r="B181" s="126" t="s">
        <v>362</v>
      </c>
      <c r="C181" s="126" t="s">
        <v>4786</v>
      </c>
      <c r="D181" s="126">
        <v>11</v>
      </c>
      <c r="E181" s="126"/>
      <c r="F181" s="128" t="s">
        <v>4874</v>
      </c>
      <c r="G181" s="89">
        <v>43040</v>
      </c>
      <c r="H181" s="123">
        <v>43061</v>
      </c>
      <c r="I181" s="189">
        <v>43061</v>
      </c>
      <c r="J181" s="130" t="s">
        <v>4902</v>
      </c>
    </row>
    <row r="182" spans="1:10" s="108" customFormat="1" ht="11.25" hidden="1" customHeight="1">
      <c r="A182" s="8" t="s">
        <v>1097</v>
      </c>
      <c r="B182" s="126" t="s">
        <v>4277</v>
      </c>
      <c r="C182" s="126" t="s">
        <v>4788</v>
      </c>
      <c r="D182" s="126">
        <v>11</v>
      </c>
      <c r="E182" s="126"/>
      <c r="F182" s="128" t="s">
        <v>4864</v>
      </c>
      <c r="G182" s="89">
        <v>43040</v>
      </c>
      <c r="H182" s="123">
        <v>43068</v>
      </c>
      <c r="I182" s="189">
        <v>43068</v>
      </c>
      <c r="J182" s="130" t="s">
        <v>4900</v>
      </c>
    </row>
    <row r="183" spans="1:10" s="108" customFormat="1" ht="11.25" hidden="1" customHeight="1">
      <c r="A183" s="8" t="s">
        <v>1098</v>
      </c>
      <c r="B183" s="126" t="s">
        <v>363</v>
      </c>
      <c r="C183" s="126" t="s">
        <v>4787</v>
      </c>
      <c r="D183" s="126">
        <v>11</v>
      </c>
      <c r="E183" s="126"/>
      <c r="F183" s="130" t="s">
        <v>4875</v>
      </c>
      <c r="G183" s="89">
        <v>43040</v>
      </c>
      <c r="H183" s="123">
        <v>43048</v>
      </c>
      <c r="I183" s="189">
        <v>43075</v>
      </c>
      <c r="J183" s="130" t="s">
        <v>4901</v>
      </c>
    </row>
    <row r="184" spans="1:10" s="108" customFormat="1" ht="11.25" hidden="1" customHeight="1">
      <c r="A184" s="8" t="s">
        <v>1110</v>
      </c>
      <c r="B184" s="126" t="s">
        <v>369</v>
      </c>
      <c r="C184" s="126" t="s">
        <v>4789</v>
      </c>
      <c r="D184" s="126">
        <v>11</v>
      </c>
      <c r="E184" s="126"/>
      <c r="F184" s="128" t="s">
        <v>4887</v>
      </c>
      <c r="G184" s="89">
        <v>43040</v>
      </c>
      <c r="H184" s="123">
        <v>43049</v>
      </c>
      <c r="I184" s="189">
        <v>43055</v>
      </c>
      <c r="J184" s="130" t="s">
        <v>4888</v>
      </c>
    </row>
    <row r="185" spans="1:10" s="108" customFormat="1" ht="11.25" hidden="1" customHeight="1">
      <c r="A185" s="8" t="s">
        <v>1119</v>
      </c>
      <c r="B185" s="126" t="s">
        <v>351</v>
      </c>
      <c r="C185" s="130" t="s">
        <v>4788</v>
      </c>
      <c r="D185" s="126">
        <v>11</v>
      </c>
      <c r="E185" s="126"/>
      <c r="F185" s="128" t="s">
        <v>4867</v>
      </c>
      <c r="G185" s="89">
        <v>43040</v>
      </c>
      <c r="H185" s="123">
        <v>43060</v>
      </c>
      <c r="I185" s="189">
        <v>43068</v>
      </c>
      <c r="J185" s="130" t="s">
        <v>4900</v>
      </c>
    </row>
    <row r="186" spans="1:10" s="108" customFormat="1" ht="11.25" hidden="1" customHeight="1">
      <c r="A186" s="8" t="s">
        <v>1122</v>
      </c>
      <c r="B186" s="126" t="s">
        <v>351</v>
      </c>
      <c r="C186" s="126" t="s">
        <v>4788</v>
      </c>
      <c r="D186" s="126">
        <v>11</v>
      </c>
      <c r="E186" s="126"/>
      <c r="F186" s="128" t="s">
        <v>4868</v>
      </c>
      <c r="G186" s="89">
        <v>43040</v>
      </c>
      <c r="H186" s="123">
        <v>43068</v>
      </c>
      <c r="I186" s="189">
        <v>43075</v>
      </c>
      <c r="J186" s="130" t="s">
        <v>4900</v>
      </c>
    </row>
    <row r="187" spans="1:10" s="108" customFormat="1" ht="11.25" hidden="1" customHeight="1">
      <c r="A187" s="8" t="s">
        <v>1123</v>
      </c>
      <c r="B187" s="126" t="s">
        <v>351</v>
      </c>
      <c r="C187" s="130" t="s">
        <v>4788</v>
      </c>
      <c r="D187" s="126">
        <v>11</v>
      </c>
      <c r="E187" s="126"/>
      <c r="F187" s="128" t="s">
        <v>4866</v>
      </c>
      <c r="G187" s="89">
        <v>43040</v>
      </c>
      <c r="H187" s="123">
        <v>43066</v>
      </c>
      <c r="I187" s="189">
        <v>43068</v>
      </c>
      <c r="J187" s="130" t="s">
        <v>4900</v>
      </c>
    </row>
    <row r="188" spans="1:10" s="108" customFormat="1" ht="11.25" hidden="1" customHeight="1">
      <c r="A188" s="8" t="s">
        <v>1133</v>
      </c>
      <c r="B188" s="126" t="s">
        <v>351</v>
      </c>
      <c r="C188" s="126" t="s">
        <v>4788</v>
      </c>
      <c r="D188" s="126">
        <v>11</v>
      </c>
      <c r="E188" s="126"/>
      <c r="F188" s="128" t="s">
        <v>4865</v>
      </c>
      <c r="G188" s="89">
        <v>43040</v>
      </c>
      <c r="H188" s="123">
        <v>43059</v>
      </c>
      <c r="I188" s="189">
        <v>43075</v>
      </c>
      <c r="J188" s="130" t="s">
        <v>4900</v>
      </c>
    </row>
    <row r="189" spans="1:10" s="108" customFormat="1" ht="11.25" hidden="1" customHeight="1">
      <c r="A189" s="8" t="s">
        <v>1138</v>
      </c>
      <c r="B189" s="126" t="s">
        <v>351</v>
      </c>
      <c r="C189" s="126" t="s">
        <v>4788</v>
      </c>
      <c r="D189" s="126">
        <v>11</v>
      </c>
      <c r="E189" s="126"/>
      <c r="F189" s="128" t="s">
        <v>4868</v>
      </c>
      <c r="G189" s="89">
        <v>43040</v>
      </c>
      <c r="H189" s="123">
        <v>43059</v>
      </c>
      <c r="I189" s="189">
        <v>43061</v>
      </c>
      <c r="J189" s="130" t="s">
        <v>4900</v>
      </c>
    </row>
    <row r="190" spans="1:10" s="108" customFormat="1" ht="11.25" hidden="1" customHeight="1">
      <c r="A190" s="8" t="s">
        <v>1182</v>
      </c>
      <c r="B190" s="126" t="s">
        <v>351</v>
      </c>
      <c r="C190" s="126" t="s">
        <v>4786</v>
      </c>
      <c r="D190" s="126">
        <v>11</v>
      </c>
      <c r="E190" s="126"/>
      <c r="F190" s="128" t="s">
        <v>4883</v>
      </c>
      <c r="G190" s="89">
        <v>43040</v>
      </c>
      <c r="H190" s="123">
        <v>43066</v>
      </c>
      <c r="I190" s="189">
        <v>43075</v>
      </c>
      <c r="J190" s="130" t="s">
        <v>4902</v>
      </c>
    </row>
    <row r="191" spans="1:10" s="108" customFormat="1" ht="11.25" hidden="1" customHeight="1">
      <c r="A191" s="8" t="s">
        <v>1188</v>
      </c>
      <c r="B191" s="126" t="s">
        <v>360</v>
      </c>
      <c r="C191" s="126" t="s">
        <v>4786</v>
      </c>
      <c r="D191" s="126">
        <v>11</v>
      </c>
      <c r="E191" s="126"/>
      <c r="F191" s="128" t="s">
        <v>4883</v>
      </c>
      <c r="G191" s="89">
        <v>43040</v>
      </c>
      <c r="H191" s="123">
        <v>43073</v>
      </c>
      <c r="I191" s="189">
        <v>43075</v>
      </c>
      <c r="J191" s="130" t="s">
        <v>4902</v>
      </c>
    </row>
    <row r="192" spans="1:10" s="108" customFormat="1" ht="11.25" hidden="1" customHeight="1">
      <c r="A192" s="8" t="s">
        <v>1189</v>
      </c>
      <c r="B192" s="126" t="s">
        <v>360</v>
      </c>
      <c r="C192" s="130" t="s">
        <v>4786</v>
      </c>
      <c r="D192" s="126">
        <v>11</v>
      </c>
      <c r="E192" s="126"/>
      <c r="F192" s="128" t="s">
        <v>4882</v>
      </c>
      <c r="G192" s="89">
        <v>43040</v>
      </c>
      <c r="H192" s="123">
        <v>43069</v>
      </c>
      <c r="I192" s="189">
        <v>43075</v>
      </c>
      <c r="J192" s="130" t="s">
        <v>4902</v>
      </c>
    </row>
    <row r="193" spans="1:10" s="108" customFormat="1" ht="11.25" hidden="1" customHeight="1">
      <c r="A193" s="8" t="s">
        <v>1191</v>
      </c>
      <c r="B193" s="126" t="s">
        <v>366</v>
      </c>
      <c r="C193" s="126" t="s">
        <v>4789</v>
      </c>
      <c r="D193" s="126">
        <v>11</v>
      </c>
      <c r="E193" s="126"/>
      <c r="F193" s="130" t="s">
        <v>4884</v>
      </c>
      <c r="G193" s="89">
        <v>43040</v>
      </c>
      <c r="H193" s="123">
        <v>43061</v>
      </c>
      <c r="I193" s="189">
        <v>43061</v>
      </c>
      <c r="J193" s="130" t="s">
        <v>4888</v>
      </c>
    </row>
    <row r="194" spans="1:10" s="108" customFormat="1" ht="11.25" hidden="1" customHeight="1">
      <c r="A194" s="8" t="s">
        <v>1204</v>
      </c>
      <c r="B194" s="126" t="s">
        <v>4277</v>
      </c>
      <c r="C194" s="126" t="s">
        <v>4788</v>
      </c>
      <c r="D194" s="126">
        <v>11</v>
      </c>
      <c r="E194" s="126"/>
      <c r="F194" s="128" t="s">
        <v>4865</v>
      </c>
      <c r="G194" s="89">
        <v>43040</v>
      </c>
      <c r="H194" s="123">
        <v>43059</v>
      </c>
      <c r="I194" s="189">
        <v>43061</v>
      </c>
      <c r="J194" s="130" t="s">
        <v>4900</v>
      </c>
    </row>
    <row r="195" spans="1:10" s="108" customFormat="1" ht="11.25" hidden="1" customHeight="1">
      <c r="A195" s="8" t="s">
        <v>1206</v>
      </c>
      <c r="B195" s="126" t="s">
        <v>4277</v>
      </c>
      <c r="C195" s="126" t="s">
        <v>4788</v>
      </c>
      <c r="D195" s="126">
        <v>11</v>
      </c>
      <c r="E195" s="126"/>
      <c r="F195" s="128" t="s">
        <v>4865</v>
      </c>
      <c r="G195" s="89">
        <v>43040</v>
      </c>
      <c r="H195" s="123">
        <v>43059</v>
      </c>
      <c r="I195" s="189">
        <v>43061</v>
      </c>
      <c r="J195" s="130" t="s">
        <v>4900</v>
      </c>
    </row>
    <row r="196" spans="1:10" s="108" customFormat="1" ht="11.25" hidden="1" customHeight="1">
      <c r="A196" s="8" t="s">
        <v>1210</v>
      </c>
      <c r="B196" s="126" t="s">
        <v>4293</v>
      </c>
      <c r="C196" s="126" t="s">
        <v>4786</v>
      </c>
      <c r="D196" s="126">
        <v>11</v>
      </c>
      <c r="E196" s="126"/>
      <c r="F196" s="128" t="s">
        <v>4874</v>
      </c>
      <c r="G196" s="89">
        <v>43040</v>
      </c>
      <c r="H196" s="123">
        <v>43066</v>
      </c>
      <c r="I196" s="189">
        <v>43075</v>
      </c>
      <c r="J196" s="130" t="s">
        <v>4902</v>
      </c>
    </row>
    <row r="197" spans="1:10" s="108" customFormat="1" ht="11.25" hidden="1" customHeight="1">
      <c r="A197" s="8" t="s">
        <v>1212</v>
      </c>
      <c r="B197" s="126" t="s">
        <v>368</v>
      </c>
      <c r="C197" s="126" t="s">
        <v>4789</v>
      </c>
      <c r="D197" s="126">
        <v>11</v>
      </c>
      <c r="E197" s="126"/>
      <c r="F197" s="128" t="s">
        <v>4887</v>
      </c>
      <c r="G197" s="89">
        <v>43040</v>
      </c>
      <c r="H197" s="123">
        <v>43070</v>
      </c>
      <c r="I197" s="189">
        <v>43075</v>
      </c>
      <c r="J197" s="130" t="s">
        <v>4888</v>
      </c>
    </row>
    <row r="198" spans="1:10" s="108" customFormat="1" ht="11.25" hidden="1" customHeight="1">
      <c r="A198" s="8" t="s">
        <v>1213</v>
      </c>
      <c r="B198" s="126" t="s">
        <v>4277</v>
      </c>
      <c r="C198" s="126" t="s">
        <v>4788</v>
      </c>
      <c r="D198" s="126">
        <v>11</v>
      </c>
      <c r="E198" s="126"/>
      <c r="F198" s="128" t="s">
        <v>4865</v>
      </c>
      <c r="G198" s="89">
        <v>43040</v>
      </c>
      <c r="H198" s="123">
        <v>43059</v>
      </c>
      <c r="I198" s="189">
        <v>43061</v>
      </c>
      <c r="J198" s="130" t="s">
        <v>4900</v>
      </c>
    </row>
    <row r="199" spans="1:10" s="108" customFormat="1" ht="11.25" hidden="1" customHeight="1">
      <c r="A199" s="8" t="s">
        <v>1217</v>
      </c>
      <c r="B199" s="126" t="s">
        <v>351</v>
      </c>
      <c r="C199" s="130" t="s">
        <v>4787</v>
      </c>
      <c r="D199" s="126">
        <v>11</v>
      </c>
      <c r="E199" s="126"/>
      <c r="F199" s="128" t="s">
        <v>4872</v>
      </c>
      <c r="G199" s="89">
        <v>43040</v>
      </c>
      <c r="H199" s="123">
        <v>43068</v>
      </c>
      <c r="I199" s="189">
        <v>43068</v>
      </c>
      <c r="J199" s="130" t="s">
        <v>4901</v>
      </c>
    </row>
    <row r="200" spans="1:10" s="108" customFormat="1" ht="11.25" hidden="1" customHeight="1">
      <c r="A200" s="8" t="s">
        <v>1220</v>
      </c>
      <c r="B200" s="126" t="s">
        <v>360</v>
      </c>
      <c r="C200" s="130" t="s">
        <v>4786</v>
      </c>
      <c r="D200" s="126">
        <v>11</v>
      </c>
      <c r="E200" s="126"/>
      <c r="F200" s="128" t="s">
        <v>4874</v>
      </c>
      <c r="G200" s="89">
        <v>43040</v>
      </c>
      <c r="H200" s="123">
        <v>43066</v>
      </c>
      <c r="I200" s="189">
        <v>43068</v>
      </c>
      <c r="J200" s="130" t="s">
        <v>4902</v>
      </c>
    </row>
    <row r="201" spans="1:10" s="108" customFormat="1" ht="11.25" hidden="1" customHeight="1">
      <c r="A201" s="8" t="s">
        <v>1257</v>
      </c>
      <c r="B201" s="126" t="s">
        <v>381</v>
      </c>
      <c r="C201" s="126" t="s">
        <v>451</v>
      </c>
      <c r="D201" s="126" t="s">
        <v>451</v>
      </c>
      <c r="E201" s="126"/>
      <c r="F201" s="128" t="s">
        <v>4843</v>
      </c>
      <c r="G201" s="89">
        <v>43040</v>
      </c>
      <c r="H201" s="123">
        <v>43068</v>
      </c>
      <c r="I201" s="189">
        <v>43075</v>
      </c>
      <c r="J201" s="130" t="s">
        <v>4889</v>
      </c>
    </row>
    <row r="202" spans="1:10" s="108" customFormat="1" ht="11.25" hidden="1" customHeight="1">
      <c r="A202" s="8" t="s">
        <v>1261</v>
      </c>
      <c r="B202" s="126" t="s">
        <v>4304</v>
      </c>
      <c r="C202" s="126" t="s">
        <v>451</v>
      </c>
      <c r="D202" s="126" t="s">
        <v>451</v>
      </c>
      <c r="E202" s="126"/>
      <c r="F202" s="128" t="s">
        <v>4843</v>
      </c>
      <c r="G202" s="89">
        <v>43040</v>
      </c>
      <c r="H202" s="123">
        <v>43053</v>
      </c>
      <c r="I202" s="189">
        <v>43068</v>
      </c>
      <c r="J202" s="130" t="s">
        <v>4889</v>
      </c>
    </row>
    <row r="203" spans="1:10" s="108" customFormat="1" ht="11.25" hidden="1" customHeight="1">
      <c r="A203" s="8" t="s">
        <v>1262</v>
      </c>
      <c r="B203" s="126" t="s">
        <v>4304</v>
      </c>
      <c r="C203" s="126" t="s">
        <v>451</v>
      </c>
      <c r="D203" s="126" t="s">
        <v>451</v>
      </c>
      <c r="E203" s="126"/>
      <c r="F203" s="128" t="s">
        <v>4843</v>
      </c>
      <c r="G203" s="89">
        <v>43040</v>
      </c>
      <c r="H203" s="123" t="s">
        <v>4933</v>
      </c>
      <c r="I203" s="189" t="s">
        <v>4933</v>
      </c>
      <c r="J203" s="130" t="s">
        <v>4889</v>
      </c>
    </row>
    <row r="204" spans="1:10" s="108" customFormat="1" ht="11.25" hidden="1" customHeight="1">
      <c r="A204" s="8" t="s">
        <v>1264</v>
      </c>
      <c r="B204" s="126" t="s">
        <v>385</v>
      </c>
      <c r="C204" s="126" t="s">
        <v>451</v>
      </c>
      <c r="D204" s="126" t="s">
        <v>451</v>
      </c>
      <c r="E204" s="126"/>
      <c r="F204" s="128" t="s">
        <v>4843</v>
      </c>
      <c r="G204" s="89">
        <v>43040</v>
      </c>
      <c r="H204" s="123">
        <v>43068</v>
      </c>
      <c r="I204" s="189">
        <v>43075</v>
      </c>
      <c r="J204" s="130" t="s">
        <v>4889</v>
      </c>
    </row>
    <row r="205" spans="1:10" s="108" customFormat="1" ht="11.25" hidden="1" customHeight="1">
      <c r="A205" s="8" t="s">
        <v>1269</v>
      </c>
      <c r="B205" s="126" t="s">
        <v>4301</v>
      </c>
      <c r="C205" s="126" t="s">
        <v>4787</v>
      </c>
      <c r="D205" s="126">
        <v>11</v>
      </c>
      <c r="E205" s="126"/>
      <c r="F205" s="128" t="s">
        <v>4872</v>
      </c>
      <c r="G205" s="89">
        <v>43040</v>
      </c>
      <c r="H205" s="123">
        <v>43068</v>
      </c>
      <c r="I205" s="189">
        <v>43068</v>
      </c>
      <c r="J205" s="130" t="s">
        <v>4901</v>
      </c>
    </row>
    <row r="206" spans="1:10" s="108" customFormat="1" ht="11.25" hidden="1" customHeight="1">
      <c r="A206" s="8" t="s">
        <v>1270</v>
      </c>
      <c r="B206" s="126" t="s">
        <v>4298</v>
      </c>
      <c r="C206" s="126" t="s">
        <v>4787</v>
      </c>
      <c r="D206" s="126">
        <v>11</v>
      </c>
      <c r="E206" s="126"/>
      <c r="F206" s="128" t="s">
        <v>4876</v>
      </c>
      <c r="G206" s="89">
        <v>43040</v>
      </c>
      <c r="H206" s="123">
        <v>43068</v>
      </c>
      <c r="I206" s="189">
        <v>43068</v>
      </c>
      <c r="J206" s="130" t="s">
        <v>4901</v>
      </c>
    </row>
    <row r="207" spans="1:10" s="108" customFormat="1" ht="11.25" hidden="1" customHeight="1">
      <c r="A207" s="8" t="s">
        <v>1272</v>
      </c>
      <c r="B207" s="126" t="s">
        <v>369</v>
      </c>
      <c r="C207" s="126" t="s">
        <v>4789</v>
      </c>
      <c r="D207" s="126">
        <v>11</v>
      </c>
      <c r="E207" s="126"/>
      <c r="F207" s="128" t="s">
        <v>4887</v>
      </c>
      <c r="G207" s="89">
        <v>43040</v>
      </c>
      <c r="H207" s="123">
        <v>43060</v>
      </c>
      <c r="I207" s="189">
        <v>43068</v>
      </c>
      <c r="J207" s="130" t="s">
        <v>4888</v>
      </c>
    </row>
    <row r="208" spans="1:10" s="108" customFormat="1" ht="11.25" hidden="1" customHeight="1">
      <c r="A208" s="8" t="s">
        <v>1274</v>
      </c>
      <c r="B208" s="126" t="s">
        <v>356</v>
      </c>
      <c r="C208" s="126" t="s">
        <v>4789</v>
      </c>
      <c r="D208" s="126">
        <v>11</v>
      </c>
      <c r="E208" s="126"/>
      <c r="F208" s="128" t="s">
        <v>4886</v>
      </c>
      <c r="G208" s="89">
        <v>43040</v>
      </c>
      <c r="H208" s="123">
        <v>43046</v>
      </c>
      <c r="I208" s="189">
        <v>43075</v>
      </c>
      <c r="J208" s="130" t="s">
        <v>4888</v>
      </c>
    </row>
    <row r="209" spans="1:10" s="108" customFormat="1" ht="11.25" hidden="1" customHeight="1">
      <c r="A209" s="8" t="s">
        <v>1275</v>
      </c>
      <c r="B209" s="126" t="s">
        <v>357</v>
      </c>
      <c r="C209" s="126" t="s">
        <v>4788</v>
      </c>
      <c r="D209" s="126">
        <v>11</v>
      </c>
      <c r="E209" s="126"/>
      <c r="F209" s="128" t="s">
        <v>4866</v>
      </c>
      <c r="G209" s="89">
        <v>43040</v>
      </c>
      <c r="H209" s="123">
        <v>43049</v>
      </c>
      <c r="I209" s="189">
        <v>43061</v>
      </c>
      <c r="J209" s="130" t="s">
        <v>4900</v>
      </c>
    </row>
    <row r="210" spans="1:10" s="108" customFormat="1" ht="11.25" hidden="1" customHeight="1">
      <c r="A210" s="8" t="s">
        <v>1280</v>
      </c>
      <c r="B210" s="126" t="s">
        <v>4305</v>
      </c>
      <c r="C210" s="126" t="s">
        <v>4786</v>
      </c>
      <c r="D210" s="126">
        <v>11</v>
      </c>
      <c r="E210" s="126"/>
      <c r="F210" s="128" t="s">
        <v>4883</v>
      </c>
      <c r="G210" s="89">
        <v>43040</v>
      </c>
      <c r="H210" s="123">
        <v>43055</v>
      </c>
      <c r="I210" s="189">
        <v>43055</v>
      </c>
      <c r="J210" s="130" t="s">
        <v>4902</v>
      </c>
    </row>
    <row r="211" spans="1:10" s="108" customFormat="1" ht="11.25" hidden="1" customHeight="1">
      <c r="A211" s="8" t="s">
        <v>1281</v>
      </c>
      <c r="B211" s="126" t="s">
        <v>4305</v>
      </c>
      <c r="C211" s="126" t="s">
        <v>4786</v>
      </c>
      <c r="D211" s="126">
        <v>11</v>
      </c>
      <c r="E211" s="126"/>
      <c r="F211" s="128" t="s">
        <v>4883</v>
      </c>
      <c r="G211" s="89">
        <v>43040</v>
      </c>
      <c r="H211" s="123">
        <v>43055</v>
      </c>
      <c r="I211" s="189">
        <v>43055</v>
      </c>
      <c r="J211" s="130" t="s">
        <v>4902</v>
      </c>
    </row>
    <row r="212" spans="1:10" s="108" customFormat="1" ht="11.25" hidden="1" customHeight="1">
      <c r="A212" s="8" t="s">
        <v>1283</v>
      </c>
      <c r="B212" s="126" t="s">
        <v>360</v>
      </c>
      <c r="C212" s="126" t="s">
        <v>4786</v>
      </c>
      <c r="D212" s="126">
        <v>11</v>
      </c>
      <c r="E212" s="126"/>
      <c r="F212" s="128" t="s">
        <v>4882</v>
      </c>
      <c r="G212" s="89">
        <v>43040</v>
      </c>
      <c r="H212" s="123">
        <v>43053</v>
      </c>
      <c r="I212" s="189">
        <v>43055</v>
      </c>
      <c r="J212" s="130" t="s">
        <v>4902</v>
      </c>
    </row>
    <row r="213" spans="1:10" s="108" customFormat="1" ht="11.25" hidden="1" customHeight="1">
      <c r="A213" s="8" t="s">
        <v>1284</v>
      </c>
      <c r="B213" s="126" t="s">
        <v>360</v>
      </c>
      <c r="C213" s="126" t="s">
        <v>4786</v>
      </c>
      <c r="D213" s="126">
        <v>11</v>
      </c>
      <c r="E213" s="126"/>
      <c r="F213" s="128" t="s">
        <v>4883</v>
      </c>
      <c r="G213" s="89">
        <v>43040</v>
      </c>
      <c r="H213" s="123">
        <v>43052</v>
      </c>
      <c r="I213" s="189">
        <v>43061</v>
      </c>
      <c r="J213" s="130" t="s">
        <v>4902</v>
      </c>
    </row>
    <row r="214" spans="1:10" s="108" customFormat="1" ht="11.25" hidden="1" customHeight="1">
      <c r="A214" s="8" t="s">
        <v>1285</v>
      </c>
      <c r="B214" s="126" t="s">
        <v>360</v>
      </c>
      <c r="C214" s="126" t="s">
        <v>4786</v>
      </c>
      <c r="D214" s="126">
        <v>11</v>
      </c>
      <c r="E214" s="126"/>
      <c r="F214" s="128" t="s">
        <v>4883</v>
      </c>
      <c r="G214" s="89">
        <v>43040</v>
      </c>
      <c r="H214" s="123">
        <v>43052</v>
      </c>
      <c r="I214" s="189">
        <v>43068</v>
      </c>
      <c r="J214" s="130" t="s">
        <v>4902</v>
      </c>
    </row>
    <row r="215" spans="1:10" s="108" customFormat="1" ht="11.25" hidden="1" customHeight="1">
      <c r="A215" s="8" t="s">
        <v>1286</v>
      </c>
      <c r="B215" s="126" t="s">
        <v>360</v>
      </c>
      <c r="C215" s="126" t="s">
        <v>4786</v>
      </c>
      <c r="D215" s="126">
        <v>11</v>
      </c>
      <c r="E215" s="126"/>
      <c r="F215" s="128" t="s">
        <v>4882</v>
      </c>
      <c r="G215" s="89">
        <v>43040</v>
      </c>
      <c r="H215" s="123">
        <v>43056</v>
      </c>
      <c r="I215" s="189">
        <v>43075</v>
      </c>
      <c r="J215" s="130" t="s">
        <v>4902</v>
      </c>
    </row>
    <row r="216" spans="1:10" s="108" customFormat="1" ht="11.25" hidden="1" customHeight="1">
      <c r="A216" s="8" t="s">
        <v>1287</v>
      </c>
      <c r="B216" s="126" t="s">
        <v>360</v>
      </c>
      <c r="C216" s="126" t="s">
        <v>4786</v>
      </c>
      <c r="D216" s="126">
        <v>11</v>
      </c>
      <c r="E216" s="126"/>
      <c r="F216" s="128" t="s">
        <v>4883</v>
      </c>
      <c r="G216" s="89">
        <v>43040</v>
      </c>
      <c r="H216" s="123">
        <v>43055</v>
      </c>
      <c r="I216" s="189">
        <v>43068</v>
      </c>
      <c r="J216" s="130" t="s">
        <v>4902</v>
      </c>
    </row>
    <row r="217" spans="1:10" s="108" customFormat="1" ht="11.25" hidden="1" customHeight="1">
      <c r="A217" s="8" t="s">
        <v>1288</v>
      </c>
      <c r="B217" s="126" t="s">
        <v>360</v>
      </c>
      <c r="C217" s="130" t="s">
        <v>4786</v>
      </c>
      <c r="D217" s="126">
        <v>11</v>
      </c>
      <c r="E217" s="126"/>
      <c r="F217" s="128" t="s">
        <v>4882</v>
      </c>
      <c r="G217" s="89">
        <v>43040</v>
      </c>
      <c r="H217" s="123">
        <v>43056</v>
      </c>
      <c r="I217" s="189">
        <v>43061</v>
      </c>
      <c r="J217" s="130" t="s">
        <v>4902</v>
      </c>
    </row>
    <row r="218" spans="1:10" s="108" customFormat="1" ht="11.25" hidden="1" customHeight="1">
      <c r="A218" s="8" t="s">
        <v>1289</v>
      </c>
      <c r="B218" s="126" t="s">
        <v>360</v>
      </c>
      <c r="C218" s="130" t="s">
        <v>4786</v>
      </c>
      <c r="D218" s="126">
        <v>11</v>
      </c>
      <c r="E218" s="126"/>
      <c r="F218" s="128" t="s">
        <v>4883</v>
      </c>
      <c r="G218" s="89">
        <v>43040</v>
      </c>
      <c r="H218" s="123">
        <v>43056</v>
      </c>
      <c r="I218" s="189">
        <v>43061</v>
      </c>
      <c r="J218" s="130" t="s">
        <v>4902</v>
      </c>
    </row>
    <row r="219" spans="1:10" s="108" customFormat="1" ht="11.25" hidden="1" customHeight="1">
      <c r="A219" s="8" t="s">
        <v>1290</v>
      </c>
      <c r="B219" s="126" t="s">
        <v>360</v>
      </c>
      <c r="C219" s="126" t="s">
        <v>4786</v>
      </c>
      <c r="D219" s="126">
        <v>11</v>
      </c>
      <c r="E219" s="126"/>
      <c r="F219" s="128" t="s">
        <v>4883</v>
      </c>
      <c r="G219" s="89">
        <v>43040</v>
      </c>
      <c r="H219" s="123">
        <v>43056</v>
      </c>
      <c r="I219" s="189">
        <v>43061</v>
      </c>
      <c r="J219" s="130" t="s">
        <v>4902</v>
      </c>
    </row>
    <row r="220" spans="1:10" s="108" customFormat="1" ht="11.25" hidden="1" customHeight="1">
      <c r="A220" s="8" t="s">
        <v>1291</v>
      </c>
      <c r="B220" s="126" t="s">
        <v>360</v>
      </c>
      <c r="C220" s="126" t="s">
        <v>4786</v>
      </c>
      <c r="D220" s="126">
        <v>11</v>
      </c>
      <c r="E220" s="126"/>
      <c r="F220" s="128" t="s">
        <v>4882</v>
      </c>
      <c r="G220" s="89">
        <v>43040</v>
      </c>
      <c r="H220" s="123">
        <v>43061</v>
      </c>
      <c r="I220" s="189">
        <v>43075</v>
      </c>
      <c r="J220" s="130" t="s">
        <v>4902</v>
      </c>
    </row>
    <row r="221" spans="1:10" s="108" customFormat="1" ht="11.25" hidden="1" customHeight="1">
      <c r="A221" s="8" t="s">
        <v>1293</v>
      </c>
      <c r="B221" s="126" t="s">
        <v>360</v>
      </c>
      <c r="C221" s="126" t="s">
        <v>4786</v>
      </c>
      <c r="D221" s="126">
        <v>11</v>
      </c>
      <c r="E221" s="126"/>
      <c r="F221" s="128" t="s">
        <v>4882</v>
      </c>
      <c r="G221" s="89">
        <v>43040</v>
      </c>
      <c r="H221" s="123">
        <v>43063</v>
      </c>
      <c r="I221" s="189">
        <v>43075</v>
      </c>
      <c r="J221" s="130" t="s">
        <v>4902</v>
      </c>
    </row>
    <row r="222" spans="1:10" s="108" customFormat="1" ht="11.25" hidden="1" customHeight="1">
      <c r="A222" s="8" t="s">
        <v>1305</v>
      </c>
      <c r="B222" s="126" t="s">
        <v>4281</v>
      </c>
      <c r="C222" s="126" t="s">
        <v>4789</v>
      </c>
      <c r="D222" s="126">
        <v>11</v>
      </c>
      <c r="E222" s="126"/>
      <c r="F222" s="128" t="s">
        <v>4886</v>
      </c>
      <c r="G222" s="89">
        <v>43040</v>
      </c>
      <c r="H222" s="123">
        <v>43066</v>
      </c>
      <c r="I222" s="189">
        <v>43068</v>
      </c>
      <c r="J222" s="130" t="s">
        <v>4888</v>
      </c>
    </row>
    <row r="223" spans="1:10" s="108" customFormat="1" ht="11.25" hidden="1" customHeight="1">
      <c r="A223" s="8" t="s">
        <v>1319</v>
      </c>
      <c r="B223" s="126" t="s">
        <v>369</v>
      </c>
      <c r="C223" s="126" t="s">
        <v>4789</v>
      </c>
      <c r="D223" s="126">
        <v>11</v>
      </c>
      <c r="E223" s="126"/>
      <c r="F223" s="128" t="s">
        <v>4887</v>
      </c>
      <c r="G223" s="89">
        <v>43040</v>
      </c>
      <c r="H223" s="123">
        <v>43052</v>
      </c>
      <c r="I223" s="189">
        <v>43075</v>
      </c>
      <c r="J223" s="130" t="s">
        <v>4888</v>
      </c>
    </row>
    <row r="224" spans="1:10" s="108" customFormat="1" ht="11.25" hidden="1" customHeight="1">
      <c r="A224" s="8" t="s">
        <v>1320</v>
      </c>
      <c r="B224" s="126" t="s">
        <v>369</v>
      </c>
      <c r="C224" s="126" t="s">
        <v>4789</v>
      </c>
      <c r="D224" s="126">
        <v>11</v>
      </c>
      <c r="E224" s="126"/>
      <c r="F224" s="128" t="s">
        <v>4887</v>
      </c>
      <c r="G224" s="89">
        <v>43040</v>
      </c>
      <c r="H224" s="123">
        <v>43070</v>
      </c>
      <c r="I224" s="189">
        <v>43075</v>
      </c>
      <c r="J224" s="130" t="s">
        <v>4888</v>
      </c>
    </row>
    <row r="225" spans="1:10" s="108" customFormat="1" ht="11.25" hidden="1" customHeight="1">
      <c r="A225" s="8" t="s">
        <v>1330</v>
      </c>
      <c r="B225" s="126" t="s">
        <v>351</v>
      </c>
      <c r="C225" s="126" t="s">
        <v>4788</v>
      </c>
      <c r="D225" s="126">
        <v>11</v>
      </c>
      <c r="E225" s="126"/>
      <c r="F225" s="128" t="s">
        <v>4866</v>
      </c>
      <c r="G225" s="89">
        <v>43040</v>
      </c>
      <c r="H225" s="123">
        <v>43063</v>
      </c>
      <c r="I225" s="189">
        <v>43068</v>
      </c>
      <c r="J225" s="130" t="s">
        <v>4900</v>
      </c>
    </row>
    <row r="226" spans="1:10" s="108" customFormat="1" ht="11.25" hidden="1" customHeight="1">
      <c r="A226" s="8" t="s">
        <v>1332</v>
      </c>
      <c r="B226" s="126" t="s">
        <v>351</v>
      </c>
      <c r="C226" s="126" t="s">
        <v>4788</v>
      </c>
      <c r="D226" s="126">
        <v>11</v>
      </c>
      <c r="E226" s="126"/>
      <c r="F226" s="128" t="s">
        <v>4868</v>
      </c>
      <c r="G226" s="89">
        <v>43040</v>
      </c>
      <c r="H226" s="123">
        <v>43049</v>
      </c>
      <c r="I226" s="189">
        <v>43061</v>
      </c>
      <c r="J226" s="130" t="s">
        <v>4900</v>
      </c>
    </row>
    <row r="227" spans="1:10" s="108" customFormat="1" ht="11.25" hidden="1" customHeight="1">
      <c r="A227" s="8" t="s">
        <v>1333</v>
      </c>
      <c r="B227" s="126" t="s">
        <v>351</v>
      </c>
      <c r="C227" s="130" t="s">
        <v>4788</v>
      </c>
      <c r="D227" s="126">
        <v>11</v>
      </c>
      <c r="E227" s="126"/>
      <c r="F227" s="128" t="s">
        <v>4868</v>
      </c>
      <c r="G227" s="89">
        <v>43040</v>
      </c>
      <c r="H227" s="123">
        <v>43061</v>
      </c>
      <c r="I227" s="189">
        <v>43068</v>
      </c>
      <c r="J227" s="130" t="s">
        <v>4900</v>
      </c>
    </row>
    <row r="228" spans="1:10" s="108" customFormat="1" ht="11.25" hidden="1" customHeight="1">
      <c r="A228" s="8" t="s">
        <v>1336</v>
      </c>
      <c r="B228" s="126" t="s">
        <v>351</v>
      </c>
      <c r="C228" s="126" t="s">
        <v>4788</v>
      </c>
      <c r="D228" s="126">
        <v>11</v>
      </c>
      <c r="E228" s="126"/>
      <c r="F228" s="128" t="s">
        <v>4868</v>
      </c>
      <c r="G228" s="89">
        <v>43040</v>
      </c>
      <c r="H228" s="123">
        <v>43060</v>
      </c>
      <c r="I228" s="189">
        <v>43075</v>
      </c>
      <c r="J228" s="130" t="s">
        <v>4900</v>
      </c>
    </row>
    <row r="229" spans="1:10" s="108" customFormat="1" ht="11.25" hidden="1" customHeight="1">
      <c r="A229" s="8" t="s">
        <v>1338</v>
      </c>
      <c r="B229" s="126" t="s">
        <v>351</v>
      </c>
      <c r="C229" s="126" t="s">
        <v>4788</v>
      </c>
      <c r="D229" s="126">
        <v>11</v>
      </c>
      <c r="E229" s="126"/>
      <c r="F229" s="128" t="s">
        <v>4868</v>
      </c>
      <c r="G229" s="89">
        <v>43040</v>
      </c>
      <c r="H229" s="123">
        <v>43059</v>
      </c>
      <c r="I229" s="189">
        <v>43061</v>
      </c>
      <c r="J229" s="130" t="s">
        <v>4900</v>
      </c>
    </row>
    <row r="230" spans="1:10" s="108" customFormat="1" ht="11.25" hidden="1" customHeight="1">
      <c r="A230" s="8" t="s">
        <v>1342</v>
      </c>
      <c r="B230" s="126" t="s">
        <v>351</v>
      </c>
      <c r="C230" s="126" t="s">
        <v>4788</v>
      </c>
      <c r="D230" s="126">
        <v>11</v>
      </c>
      <c r="E230" s="126"/>
      <c r="F230" s="128" t="s">
        <v>4868</v>
      </c>
      <c r="G230" s="89">
        <v>43040</v>
      </c>
      <c r="H230" s="123">
        <v>43049</v>
      </c>
      <c r="I230" s="189">
        <v>43075</v>
      </c>
      <c r="J230" s="130" t="s">
        <v>4900</v>
      </c>
    </row>
    <row r="231" spans="1:10" s="108" customFormat="1" ht="11.25" hidden="1" customHeight="1">
      <c r="A231" s="8" t="s">
        <v>1349</v>
      </c>
      <c r="B231" s="126" t="s">
        <v>351</v>
      </c>
      <c r="C231" s="126" t="s">
        <v>4788</v>
      </c>
      <c r="D231" s="126">
        <v>11</v>
      </c>
      <c r="E231" s="126"/>
      <c r="F231" s="128" t="s">
        <v>4864</v>
      </c>
      <c r="G231" s="89">
        <v>43040</v>
      </c>
      <c r="H231" s="123">
        <v>43068</v>
      </c>
      <c r="I231" s="189">
        <v>43075</v>
      </c>
      <c r="J231" s="130" t="s">
        <v>4900</v>
      </c>
    </row>
    <row r="232" spans="1:10" s="108" customFormat="1" ht="11.25" hidden="1" customHeight="1">
      <c r="A232" s="8" t="s">
        <v>1366</v>
      </c>
      <c r="B232" s="126" t="s">
        <v>351</v>
      </c>
      <c r="C232" s="126" t="s">
        <v>4789</v>
      </c>
      <c r="D232" s="126">
        <v>11</v>
      </c>
      <c r="E232" s="126"/>
      <c r="F232" s="128" t="s">
        <v>4886</v>
      </c>
      <c r="G232" s="89">
        <v>43040</v>
      </c>
      <c r="H232" s="123">
        <v>43070</v>
      </c>
      <c r="I232" s="189">
        <v>43075</v>
      </c>
      <c r="J232" s="130" t="s">
        <v>4888</v>
      </c>
    </row>
    <row r="233" spans="1:10" s="108" customFormat="1" ht="11.25" hidden="1" customHeight="1">
      <c r="A233" s="8" t="s">
        <v>1367</v>
      </c>
      <c r="B233" s="126" t="s">
        <v>351</v>
      </c>
      <c r="C233" s="126" t="s">
        <v>4789</v>
      </c>
      <c r="D233" s="126">
        <v>11</v>
      </c>
      <c r="E233" s="126"/>
      <c r="F233" s="128" t="s">
        <v>4886</v>
      </c>
      <c r="G233" s="89">
        <v>43040</v>
      </c>
      <c r="H233" s="123">
        <v>43061</v>
      </c>
      <c r="I233" s="189">
        <v>43068</v>
      </c>
      <c r="J233" s="130" t="s">
        <v>4888</v>
      </c>
    </row>
    <row r="234" spans="1:10" s="108" customFormat="1" ht="11.25" hidden="1" customHeight="1">
      <c r="A234" s="8" t="s">
        <v>1374</v>
      </c>
      <c r="B234" s="126" t="s">
        <v>351</v>
      </c>
      <c r="C234" s="126" t="s">
        <v>4789</v>
      </c>
      <c r="D234" s="126">
        <v>11</v>
      </c>
      <c r="E234" s="126"/>
      <c r="F234" s="128" t="s">
        <v>4886</v>
      </c>
      <c r="G234" s="89">
        <v>43040</v>
      </c>
      <c r="H234" s="123">
        <v>43048</v>
      </c>
      <c r="I234" s="189">
        <v>43055</v>
      </c>
      <c r="J234" s="130" t="s">
        <v>4888</v>
      </c>
    </row>
    <row r="235" spans="1:10" s="108" customFormat="1" ht="11.25" hidden="1" customHeight="1">
      <c r="A235" s="8" t="s">
        <v>1380</v>
      </c>
      <c r="B235" s="126" t="s">
        <v>351</v>
      </c>
      <c r="C235" s="126" t="s">
        <v>4786</v>
      </c>
      <c r="D235" s="126">
        <v>11</v>
      </c>
      <c r="E235" s="126"/>
      <c r="F235" s="128" t="s">
        <v>4873</v>
      </c>
      <c r="G235" s="89">
        <v>43040</v>
      </c>
      <c r="H235" s="123">
        <v>43066</v>
      </c>
      <c r="I235" s="189">
        <v>43068</v>
      </c>
      <c r="J235" s="130" t="s">
        <v>4902</v>
      </c>
    </row>
    <row r="236" spans="1:10" s="108" customFormat="1" ht="11.25" hidden="1" customHeight="1">
      <c r="A236" s="8" t="s">
        <v>1381</v>
      </c>
      <c r="B236" s="126" t="s">
        <v>351</v>
      </c>
      <c r="C236" s="126" t="s">
        <v>4786</v>
      </c>
      <c r="D236" s="126">
        <v>11</v>
      </c>
      <c r="E236" s="126"/>
      <c r="F236" s="128" t="s">
        <v>4873</v>
      </c>
      <c r="G236" s="89">
        <v>43040</v>
      </c>
      <c r="H236" s="123">
        <v>43066</v>
      </c>
      <c r="I236" s="189">
        <v>43068</v>
      </c>
      <c r="J236" s="130" t="s">
        <v>4902</v>
      </c>
    </row>
    <row r="237" spans="1:10" s="108" customFormat="1" ht="11.25" hidden="1" customHeight="1">
      <c r="A237" s="8" t="s">
        <v>1383</v>
      </c>
      <c r="B237" s="126" t="s">
        <v>360</v>
      </c>
      <c r="C237" s="126" t="s">
        <v>4786</v>
      </c>
      <c r="D237" s="126">
        <v>11</v>
      </c>
      <c r="E237" s="126"/>
      <c r="F237" s="128" t="s">
        <v>4882</v>
      </c>
      <c r="G237" s="89">
        <v>43040</v>
      </c>
      <c r="H237" s="123">
        <v>43069</v>
      </c>
      <c r="I237" s="189">
        <v>43075</v>
      </c>
      <c r="J237" s="130" t="s">
        <v>4902</v>
      </c>
    </row>
    <row r="238" spans="1:10" s="108" customFormat="1" ht="11.25" hidden="1" customHeight="1">
      <c r="A238" s="8" t="s">
        <v>1403</v>
      </c>
      <c r="B238" s="126" t="s">
        <v>357</v>
      </c>
      <c r="C238" s="126" t="s">
        <v>4788</v>
      </c>
      <c r="D238" s="126">
        <v>11</v>
      </c>
      <c r="E238" s="126"/>
      <c r="F238" s="128" t="s">
        <v>4864</v>
      </c>
      <c r="G238" s="89">
        <v>43040</v>
      </c>
      <c r="H238" s="123">
        <v>43069</v>
      </c>
      <c r="I238" s="189">
        <v>43075</v>
      </c>
      <c r="J238" s="130" t="s">
        <v>4900</v>
      </c>
    </row>
    <row r="239" spans="1:10" s="108" customFormat="1" ht="11.25" hidden="1" customHeight="1">
      <c r="A239" s="8" t="s">
        <v>1432</v>
      </c>
      <c r="B239" s="126" t="s">
        <v>351</v>
      </c>
      <c r="C239" s="126" t="s">
        <v>4789</v>
      </c>
      <c r="D239" s="126">
        <v>11</v>
      </c>
      <c r="E239" s="126"/>
      <c r="F239" s="128" t="s">
        <v>4886</v>
      </c>
      <c r="G239" s="89">
        <v>43040</v>
      </c>
      <c r="H239" s="123">
        <v>43066</v>
      </c>
      <c r="I239" s="189">
        <v>43068</v>
      </c>
      <c r="J239" s="130" t="s">
        <v>4888</v>
      </c>
    </row>
    <row r="240" spans="1:10" s="108" customFormat="1" ht="11.25" hidden="1" customHeight="1">
      <c r="A240" s="8" t="s">
        <v>1456</v>
      </c>
      <c r="B240" s="126" t="s">
        <v>4291</v>
      </c>
      <c r="C240" s="126" t="s">
        <v>450</v>
      </c>
      <c r="D240" s="126">
        <v>13</v>
      </c>
      <c r="E240" s="126"/>
      <c r="F240" s="130" t="s">
        <v>4915</v>
      </c>
      <c r="G240" s="89">
        <v>43040</v>
      </c>
      <c r="H240" s="123">
        <v>43063</v>
      </c>
      <c r="I240" s="189">
        <v>43075</v>
      </c>
      <c r="J240" s="130" t="s">
        <v>4895</v>
      </c>
    </row>
    <row r="241" spans="1:10" s="108" customFormat="1" ht="11.25" hidden="1" customHeight="1">
      <c r="A241" s="8" t="s">
        <v>1457</v>
      </c>
      <c r="B241" s="126" t="s">
        <v>4291</v>
      </c>
      <c r="C241" s="126" t="s">
        <v>450</v>
      </c>
      <c r="D241" s="126">
        <v>13</v>
      </c>
      <c r="E241" s="126"/>
      <c r="F241" s="130" t="s">
        <v>4919</v>
      </c>
      <c r="G241" s="89">
        <v>43040</v>
      </c>
      <c r="H241" s="123">
        <v>43061</v>
      </c>
      <c r="I241" s="189">
        <v>43061</v>
      </c>
      <c r="J241" s="130" t="s">
        <v>4895</v>
      </c>
    </row>
    <row r="242" spans="1:10" s="108" customFormat="1" ht="11.25" hidden="1" customHeight="1">
      <c r="A242" s="8" t="s">
        <v>1458</v>
      </c>
      <c r="B242" s="126" t="s">
        <v>4291</v>
      </c>
      <c r="C242" s="126" t="s">
        <v>450</v>
      </c>
      <c r="D242" s="126">
        <v>13</v>
      </c>
      <c r="E242" s="126"/>
      <c r="F242" s="130" t="s">
        <v>4905</v>
      </c>
      <c r="G242" s="89">
        <v>43040</v>
      </c>
      <c r="H242" s="123">
        <v>43063</v>
      </c>
      <c r="I242" s="189">
        <v>43068</v>
      </c>
      <c r="J242" s="130" t="s">
        <v>4895</v>
      </c>
    </row>
    <row r="243" spans="1:10" s="108" customFormat="1" ht="11.25" hidden="1" customHeight="1">
      <c r="A243" s="8" t="s">
        <v>1459</v>
      </c>
      <c r="B243" s="126" t="s">
        <v>4291</v>
      </c>
      <c r="C243" s="126" t="s">
        <v>450</v>
      </c>
      <c r="D243" s="126">
        <v>13</v>
      </c>
      <c r="E243" s="126"/>
      <c r="F243" s="130" t="s">
        <v>4919</v>
      </c>
      <c r="G243" s="89">
        <v>43040</v>
      </c>
      <c r="H243" s="123">
        <v>43052</v>
      </c>
      <c r="I243" s="189">
        <v>43061</v>
      </c>
      <c r="J243" s="130" t="s">
        <v>4895</v>
      </c>
    </row>
    <row r="244" spans="1:10" s="108" customFormat="1" ht="11.25" hidden="1" customHeight="1">
      <c r="A244" s="8" t="s">
        <v>1474</v>
      </c>
      <c r="B244" s="126" t="s">
        <v>4306</v>
      </c>
      <c r="C244" s="126" t="s">
        <v>4787</v>
      </c>
      <c r="D244" s="126">
        <v>11</v>
      </c>
      <c r="E244" s="126"/>
      <c r="F244" s="128" t="s">
        <v>4872</v>
      </c>
      <c r="G244" s="89">
        <v>43040</v>
      </c>
      <c r="H244" s="123">
        <v>43068</v>
      </c>
      <c r="I244" s="189">
        <v>43068</v>
      </c>
      <c r="J244" s="130" t="s">
        <v>4901</v>
      </c>
    </row>
    <row r="245" spans="1:10" s="108" customFormat="1" ht="11.25" hidden="1" customHeight="1">
      <c r="A245" s="8" t="s">
        <v>1475</v>
      </c>
      <c r="B245" s="126" t="s">
        <v>352</v>
      </c>
      <c r="C245" s="126" t="s">
        <v>4787</v>
      </c>
      <c r="D245" s="126">
        <v>11</v>
      </c>
      <c r="E245" s="126"/>
      <c r="F245" s="128" t="s">
        <v>4872</v>
      </c>
      <c r="G245" s="89">
        <v>43040</v>
      </c>
      <c r="H245" s="123">
        <v>43068</v>
      </c>
      <c r="I245" s="189">
        <v>43068</v>
      </c>
      <c r="J245" s="130" t="s">
        <v>4901</v>
      </c>
    </row>
    <row r="246" spans="1:10" s="108" customFormat="1" ht="11.25" hidden="1" customHeight="1">
      <c r="A246" s="8" t="s">
        <v>1477</v>
      </c>
      <c r="B246" s="126" t="s">
        <v>353</v>
      </c>
      <c r="C246" s="126" t="s">
        <v>4786</v>
      </c>
      <c r="D246" s="126">
        <v>11</v>
      </c>
      <c r="E246" s="126"/>
      <c r="F246" s="128" t="s">
        <v>4882</v>
      </c>
      <c r="G246" s="89">
        <v>43040</v>
      </c>
      <c r="H246" s="123">
        <v>43066</v>
      </c>
      <c r="I246" s="189">
        <v>43075</v>
      </c>
      <c r="J246" s="130" t="s">
        <v>4902</v>
      </c>
    </row>
    <row r="247" spans="1:10" s="108" customFormat="1" ht="11.25" hidden="1" customHeight="1">
      <c r="A247" s="8" t="s">
        <v>1478</v>
      </c>
      <c r="B247" s="126" t="s">
        <v>353</v>
      </c>
      <c r="C247" s="126" t="s">
        <v>4786</v>
      </c>
      <c r="D247" s="126">
        <v>11</v>
      </c>
      <c r="E247" s="126"/>
      <c r="F247" s="128" t="s">
        <v>4883</v>
      </c>
      <c r="G247" s="89">
        <v>43040</v>
      </c>
      <c r="H247" s="123">
        <v>43055</v>
      </c>
      <c r="I247" s="189">
        <v>43055</v>
      </c>
      <c r="J247" s="130" t="s">
        <v>4902</v>
      </c>
    </row>
    <row r="248" spans="1:10" s="108" customFormat="1" ht="11.25" hidden="1" customHeight="1">
      <c r="A248" s="8" t="s">
        <v>1479</v>
      </c>
      <c r="B248" s="126" t="s">
        <v>354</v>
      </c>
      <c r="C248" s="126" t="s">
        <v>4787</v>
      </c>
      <c r="D248" s="126">
        <v>11</v>
      </c>
      <c r="E248" s="126"/>
      <c r="F248" s="128" t="s">
        <v>4876</v>
      </c>
      <c r="G248" s="89">
        <v>43040</v>
      </c>
      <c r="H248" s="123">
        <v>43052</v>
      </c>
      <c r="I248" s="189">
        <v>43068</v>
      </c>
      <c r="J248" s="130" t="s">
        <v>4901</v>
      </c>
    </row>
    <row r="249" spans="1:10" s="108" customFormat="1" ht="11.25" hidden="1" customHeight="1">
      <c r="A249" s="8" t="s">
        <v>1480</v>
      </c>
      <c r="B249" s="126" t="s">
        <v>354</v>
      </c>
      <c r="C249" s="126" t="s">
        <v>4787</v>
      </c>
      <c r="D249" s="126">
        <v>11</v>
      </c>
      <c r="E249" s="126"/>
      <c r="F249" s="128" t="s">
        <v>4876</v>
      </c>
      <c r="G249" s="89">
        <v>43040</v>
      </c>
      <c r="H249" s="123">
        <v>43068</v>
      </c>
      <c r="I249" s="189">
        <v>43068</v>
      </c>
      <c r="J249" s="130" t="s">
        <v>4901</v>
      </c>
    </row>
    <row r="250" spans="1:10" s="108" customFormat="1" ht="11.25" hidden="1" customHeight="1">
      <c r="A250" s="8" t="s">
        <v>1481</v>
      </c>
      <c r="B250" s="126" t="s">
        <v>354</v>
      </c>
      <c r="C250" s="126" t="s">
        <v>4787</v>
      </c>
      <c r="D250" s="126">
        <v>11</v>
      </c>
      <c r="E250" s="126"/>
      <c r="F250" s="130" t="s">
        <v>4875</v>
      </c>
      <c r="G250" s="89">
        <v>43040</v>
      </c>
      <c r="H250" s="123">
        <v>43047</v>
      </c>
      <c r="I250" s="189">
        <v>43068</v>
      </c>
      <c r="J250" s="130" t="s">
        <v>4901</v>
      </c>
    </row>
    <row r="251" spans="1:10" s="108" customFormat="1" ht="11.25" hidden="1" customHeight="1">
      <c r="A251" s="8" t="s">
        <v>1482</v>
      </c>
      <c r="B251" s="126" t="s">
        <v>354</v>
      </c>
      <c r="C251" s="126" t="s">
        <v>4787</v>
      </c>
      <c r="D251" s="126">
        <v>11</v>
      </c>
      <c r="E251" s="126"/>
      <c r="F251" s="128" t="s">
        <v>4876</v>
      </c>
      <c r="G251" s="89">
        <v>43040</v>
      </c>
      <c r="H251" s="123">
        <v>43068</v>
      </c>
      <c r="I251" s="189">
        <v>43068</v>
      </c>
      <c r="J251" s="130" t="s">
        <v>4901</v>
      </c>
    </row>
    <row r="252" spans="1:10" s="108" customFormat="1" ht="11.25" hidden="1" customHeight="1">
      <c r="A252" s="8" t="s">
        <v>1483</v>
      </c>
      <c r="B252" s="126" t="s">
        <v>360</v>
      </c>
      <c r="C252" s="126" t="s">
        <v>4786</v>
      </c>
      <c r="D252" s="126">
        <v>11</v>
      </c>
      <c r="E252" s="126"/>
      <c r="F252" s="128" t="s">
        <v>4883</v>
      </c>
      <c r="G252" s="89">
        <v>43040</v>
      </c>
      <c r="H252" s="123">
        <v>43056</v>
      </c>
      <c r="I252" s="189">
        <v>43068</v>
      </c>
      <c r="J252" s="130" t="s">
        <v>4902</v>
      </c>
    </row>
    <row r="253" spans="1:10" s="108" customFormat="1" ht="11.25" hidden="1" customHeight="1">
      <c r="A253" s="8" t="s">
        <v>1484</v>
      </c>
      <c r="B253" s="126" t="s">
        <v>360</v>
      </c>
      <c r="C253" s="126" t="s">
        <v>4786</v>
      </c>
      <c r="D253" s="126">
        <v>11</v>
      </c>
      <c r="E253" s="126"/>
      <c r="F253" s="128" t="s">
        <v>4883</v>
      </c>
      <c r="G253" s="89">
        <v>43040</v>
      </c>
      <c r="H253" s="123">
        <v>43061</v>
      </c>
      <c r="I253" s="189">
        <v>43068</v>
      </c>
      <c r="J253" s="130" t="s">
        <v>4902</v>
      </c>
    </row>
    <row r="254" spans="1:10" s="108" customFormat="1" ht="11.25" hidden="1" customHeight="1">
      <c r="A254" s="8" t="s">
        <v>1491</v>
      </c>
      <c r="B254" s="126" t="s">
        <v>4280</v>
      </c>
      <c r="C254" s="126" t="s">
        <v>4788</v>
      </c>
      <c r="D254" s="126">
        <v>11</v>
      </c>
      <c r="E254" s="126"/>
      <c r="F254" s="128" t="s">
        <v>4864</v>
      </c>
      <c r="G254" s="89">
        <v>43040</v>
      </c>
      <c r="H254" s="123">
        <v>43068</v>
      </c>
      <c r="I254" s="189">
        <v>43068</v>
      </c>
      <c r="J254" s="130" t="s">
        <v>4900</v>
      </c>
    </row>
    <row r="255" spans="1:10" s="108" customFormat="1" ht="11.25" hidden="1" customHeight="1">
      <c r="A255" s="8" t="s">
        <v>1498</v>
      </c>
      <c r="B255" s="126" t="s">
        <v>365</v>
      </c>
      <c r="C255" s="126" t="s">
        <v>4787</v>
      </c>
      <c r="D255" s="126">
        <v>11</v>
      </c>
      <c r="E255" s="126"/>
      <c r="F255" s="128" t="s">
        <v>4872</v>
      </c>
      <c r="G255" s="89">
        <v>43040</v>
      </c>
      <c r="H255" s="123">
        <v>43055</v>
      </c>
      <c r="I255" s="189">
        <v>43068</v>
      </c>
      <c r="J255" s="130" t="s">
        <v>4901</v>
      </c>
    </row>
    <row r="256" spans="1:10" s="108" customFormat="1" ht="11.25" hidden="1" customHeight="1">
      <c r="A256" s="8" t="s">
        <v>1525</v>
      </c>
      <c r="B256" s="126" t="s">
        <v>351</v>
      </c>
      <c r="C256" s="126" t="s">
        <v>4787</v>
      </c>
      <c r="D256" s="126">
        <v>11</v>
      </c>
      <c r="E256" s="126"/>
      <c r="F256" s="130" t="s">
        <v>4869</v>
      </c>
      <c r="G256" s="89">
        <v>43040</v>
      </c>
      <c r="H256" s="123">
        <v>43042</v>
      </c>
      <c r="I256" s="189">
        <v>43075</v>
      </c>
      <c r="J256" s="130" t="s">
        <v>4901</v>
      </c>
    </row>
    <row r="257" spans="1:10" s="108" customFormat="1" ht="11.25" hidden="1" customHeight="1">
      <c r="A257" s="8" t="s">
        <v>1531</v>
      </c>
      <c r="B257" s="126" t="s">
        <v>351</v>
      </c>
      <c r="C257" s="130" t="s">
        <v>4788</v>
      </c>
      <c r="D257" s="126">
        <v>11</v>
      </c>
      <c r="E257" s="126"/>
      <c r="F257" s="128" t="s">
        <v>4868</v>
      </c>
      <c r="G257" s="89">
        <v>43040</v>
      </c>
      <c r="H257" s="123">
        <v>43060</v>
      </c>
      <c r="I257" s="189">
        <v>43075</v>
      </c>
      <c r="J257" s="130" t="s">
        <v>4900</v>
      </c>
    </row>
    <row r="258" spans="1:10" s="108" customFormat="1" ht="11.25" hidden="1" customHeight="1">
      <c r="A258" s="8" t="s">
        <v>1536</v>
      </c>
      <c r="B258" s="126" t="s">
        <v>351</v>
      </c>
      <c r="C258" s="126" t="s">
        <v>4788</v>
      </c>
      <c r="D258" s="126">
        <v>11</v>
      </c>
      <c r="E258" s="126"/>
      <c r="F258" s="128" t="s">
        <v>4865</v>
      </c>
      <c r="G258" s="89">
        <v>43040</v>
      </c>
      <c r="H258" s="123">
        <v>43059</v>
      </c>
      <c r="I258" s="189">
        <v>43061</v>
      </c>
      <c r="J258" s="130" t="s">
        <v>4900</v>
      </c>
    </row>
    <row r="259" spans="1:10" s="108" customFormat="1" ht="11.25" hidden="1" customHeight="1">
      <c r="A259" s="8" t="s">
        <v>1621</v>
      </c>
      <c r="B259" s="126" t="s">
        <v>366</v>
      </c>
      <c r="C259" s="126" t="s">
        <v>4789</v>
      </c>
      <c r="D259" s="126">
        <v>11</v>
      </c>
      <c r="E259" s="126"/>
      <c r="F259" s="126" t="s">
        <v>4884</v>
      </c>
      <c r="G259" s="89">
        <v>43040</v>
      </c>
      <c r="H259" s="123">
        <v>43060</v>
      </c>
      <c r="I259" s="189">
        <v>43068</v>
      </c>
      <c r="J259" s="130" t="s">
        <v>4888</v>
      </c>
    </row>
    <row r="260" spans="1:10" s="108" customFormat="1" ht="11.25" hidden="1" customHeight="1">
      <c r="A260" s="8" t="s">
        <v>1622</v>
      </c>
      <c r="B260" s="126" t="s">
        <v>366</v>
      </c>
      <c r="C260" s="130" t="s">
        <v>4789</v>
      </c>
      <c r="D260" s="126">
        <v>11</v>
      </c>
      <c r="E260" s="126"/>
      <c r="F260" s="130" t="s">
        <v>4884</v>
      </c>
      <c r="G260" s="89">
        <v>43040</v>
      </c>
      <c r="H260" s="123">
        <v>43066</v>
      </c>
      <c r="I260" s="189">
        <v>43068</v>
      </c>
      <c r="J260" s="130" t="s">
        <v>4888</v>
      </c>
    </row>
    <row r="261" spans="1:10" s="108" customFormat="1" ht="11.25" hidden="1" customHeight="1">
      <c r="A261" s="8" t="s">
        <v>1664</v>
      </c>
      <c r="B261" s="126" t="s">
        <v>4287</v>
      </c>
      <c r="C261" s="126" t="s">
        <v>450</v>
      </c>
      <c r="D261" s="126">
        <v>13</v>
      </c>
      <c r="E261" s="126"/>
      <c r="F261" s="130" t="s">
        <v>4904</v>
      </c>
      <c r="G261" s="89">
        <v>43040</v>
      </c>
      <c r="H261" s="123">
        <v>43052</v>
      </c>
      <c r="I261" s="189">
        <v>43061</v>
      </c>
      <c r="J261" s="130" t="s">
        <v>4895</v>
      </c>
    </row>
    <row r="262" spans="1:10" s="108" customFormat="1" ht="11.25" hidden="1" customHeight="1">
      <c r="A262" s="8" t="s">
        <v>1665</v>
      </c>
      <c r="B262" s="126" t="s">
        <v>4312</v>
      </c>
      <c r="C262" s="126" t="s">
        <v>450</v>
      </c>
      <c r="D262" s="126">
        <v>13</v>
      </c>
      <c r="E262" s="126"/>
      <c r="F262" s="130" t="s">
        <v>4904</v>
      </c>
      <c r="G262" s="89">
        <v>43040</v>
      </c>
      <c r="H262" s="123">
        <v>43061</v>
      </c>
      <c r="I262" s="189">
        <v>43061</v>
      </c>
      <c r="J262" s="130" t="s">
        <v>4895</v>
      </c>
    </row>
    <row r="263" spans="1:10" s="108" customFormat="1" ht="11.25" hidden="1" customHeight="1">
      <c r="A263" s="8" t="s">
        <v>1685</v>
      </c>
      <c r="B263" s="126" t="s">
        <v>4301</v>
      </c>
      <c r="C263" s="126" t="s">
        <v>4787</v>
      </c>
      <c r="D263" s="126">
        <v>11</v>
      </c>
      <c r="E263" s="126"/>
      <c r="F263" s="130" t="s">
        <v>4871</v>
      </c>
      <c r="G263" s="89">
        <v>43040</v>
      </c>
      <c r="H263" s="123">
        <v>43045</v>
      </c>
      <c r="I263" s="189">
        <v>43068</v>
      </c>
      <c r="J263" s="130" t="s">
        <v>4901</v>
      </c>
    </row>
    <row r="264" spans="1:10" s="108" customFormat="1" ht="11.25" hidden="1" customHeight="1">
      <c r="A264" s="8" t="s">
        <v>1687</v>
      </c>
      <c r="B264" s="126" t="s">
        <v>4298</v>
      </c>
      <c r="C264" s="126" t="s">
        <v>4787</v>
      </c>
      <c r="D264" s="126">
        <v>11</v>
      </c>
      <c r="E264" s="126"/>
      <c r="F264" s="130" t="s">
        <v>4869</v>
      </c>
      <c r="G264" s="89">
        <v>43040</v>
      </c>
      <c r="H264" s="123">
        <v>43049</v>
      </c>
      <c r="I264" s="189">
        <v>43075</v>
      </c>
      <c r="J264" s="130" t="s">
        <v>4901</v>
      </c>
    </row>
    <row r="265" spans="1:10" s="108" customFormat="1" ht="11.25" hidden="1" customHeight="1">
      <c r="A265" s="8" t="s">
        <v>1688</v>
      </c>
      <c r="B265" s="126" t="s">
        <v>4298</v>
      </c>
      <c r="C265" s="126" t="s">
        <v>4787</v>
      </c>
      <c r="D265" s="126">
        <v>11</v>
      </c>
      <c r="E265" s="126"/>
      <c r="F265" s="128" t="s">
        <v>4870</v>
      </c>
      <c r="G265" s="89">
        <v>43040</v>
      </c>
      <c r="H265" s="123">
        <v>43053</v>
      </c>
      <c r="I265" s="189">
        <v>43075</v>
      </c>
      <c r="J265" s="130" t="s">
        <v>4901</v>
      </c>
    </row>
    <row r="266" spans="1:10" s="108" customFormat="1" ht="11.25" hidden="1" customHeight="1">
      <c r="A266" s="8" t="s">
        <v>1690</v>
      </c>
      <c r="B266" s="126" t="s">
        <v>356</v>
      </c>
      <c r="C266" s="126" t="s">
        <v>4789</v>
      </c>
      <c r="D266" s="126">
        <v>11</v>
      </c>
      <c r="E266" s="126"/>
      <c r="F266" s="128" t="s">
        <v>4886</v>
      </c>
      <c r="G266" s="89">
        <v>43040</v>
      </c>
      <c r="H266" s="123">
        <v>43047</v>
      </c>
      <c r="I266" s="189">
        <v>43055</v>
      </c>
      <c r="J266" s="130" t="s">
        <v>4888</v>
      </c>
    </row>
    <row r="267" spans="1:10" s="108" customFormat="1" ht="11.25" hidden="1" customHeight="1">
      <c r="A267" s="8" t="s">
        <v>1692</v>
      </c>
      <c r="B267" s="126" t="s">
        <v>4293</v>
      </c>
      <c r="C267" s="126" t="s">
        <v>4786</v>
      </c>
      <c r="D267" s="126">
        <v>11</v>
      </c>
      <c r="E267" s="126"/>
      <c r="F267" s="128" t="s">
        <v>4882</v>
      </c>
      <c r="G267" s="89">
        <v>43040</v>
      </c>
      <c r="H267" s="123">
        <v>43055</v>
      </c>
      <c r="I267" s="189">
        <v>43055</v>
      </c>
      <c r="J267" s="130" t="s">
        <v>4902</v>
      </c>
    </row>
    <row r="268" spans="1:10" s="108" customFormat="1" ht="11.25" hidden="1" customHeight="1">
      <c r="A268" s="8" t="s">
        <v>1695</v>
      </c>
      <c r="B268" s="126" t="s">
        <v>360</v>
      </c>
      <c r="C268" s="126" t="s">
        <v>4786</v>
      </c>
      <c r="D268" s="126">
        <v>11</v>
      </c>
      <c r="E268" s="126"/>
      <c r="F268" s="128" t="s">
        <v>4883</v>
      </c>
      <c r="G268" s="89">
        <v>43040</v>
      </c>
      <c r="H268" s="123">
        <v>43061</v>
      </c>
      <c r="I268" s="189">
        <v>43068</v>
      </c>
      <c r="J268" s="130" t="s">
        <v>4902</v>
      </c>
    </row>
    <row r="269" spans="1:10" s="108" customFormat="1" ht="11.25" hidden="1" customHeight="1">
      <c r="A269" s="8" t="s">
        <v>1696</v>
      </c>
      <c r="B269" s="126" t="s">
        <v>360</v>
      </c>
      <c r="C269" s="126" t="s">
        <v>4786</v>
      </c>
      <c r="D269" s="126">
        <v>11</v>
      </c>
      <c r="E269" s="126"/>
      <c r="F269" s="128" t="s">
        <v>4883</v>
      </c>
      <c r="G269" s="89">
        <v>43040</v>
      </c>
      <c r="H269" s="123">
        <v>43061</v>
      </c>
      <c r="I269" s="189">
        <v>43068</v>
      </c>
      <c r="J269" s="130" t="s">
        <v>4902</v>
      </c>
    </row>
    <row r="270" spans="1:10" s="108" customFormat="1" ht="11.25" hidden="1" customHeight="1">
      <c r="A270" s="8" t="s">
        <v>1697</v>
      </c>
      <c r="B270" s="126" t="s">
        <v>360</v>
      </c>
      <c r="C270" s="126" t="s">
        <v>4786</v>
      </c>
      <c r="D270" s="126">
        <v>11</v>
      </c>
      <c r="E270" s="126"/>
      <c r="F270" s="128" t="s">
        <v>4882</v>
      </c>
      <c r="G270" s="89">
        <v>43040</v>
      </c>
      <c r="H270" s="123">
        <v>43063</v>
      </c>
      <c r="I270" s="189">
        <v>43075</v>
      </c>
      <c r="J270" s="130" t="s">
        <v>4902</v>
      </c>
    </row>
    <row r="271" spans="1:10" s="108" customFormat="1" ht="11.25" hidden="1" customHeight="1">
      <c r="A271" s="8" t="s">
        <v>1698</v>
      </c>
      <c r="B271" s="126" t="s">
        <v>360</v>
      </c>
      <c r="C271" s="126" t="s">
        <v>4786</v>
      </c>
      <c r="D271" s="126">
        <v>11</v>
      </c>
      <c r="E271" s="126"/>
      <c r="F271" s="128" t="s">
        <v>4883</v>
      </c>
      <c r="G271" s="89">
        <v>43040</v>
      </c>
      <c r="H271" s="123">
        <v>43068</v>
      </c>
      <c r="I271" s="189">
        <v>43075</v>
      </c>
      <c r="J271" s="130" t="s">
        <v>4902</v>
      </c>
    </row>
    <row r="272" spans="1:10" s="108" customFormat="1" ht="11.25" hidden="1" customHeight="1">
      <c r="A272" s="8" t="s">
        <v>1699</v>
      </c>
      <c r="B272" s="126" t="s">
        <v>360</v>
      </c>
      <c r="C272" s="126" t="s">
        <v>4786</v>
      </c>
      <c r="D272" s="126">
        <v>11</v>
      </c>
      <c r="E272" s="126"/>
      <c r="F272" s="128" t="s">
        <v>4883</v>
      </c>
      <c r="G272" s="89">
        <v>43040</v>
      </c>
      <c r="H272" s="123">
        <v>43068</v>
      </c>
      <c r="I272" s="189">
        <v>43075</v>
      </c>
      <c r="J272" s="130" t="s">
        <v>4902</v>
      </c>
    </row>
    <row r="273" spans="1:10" s="108" customFormat="1" ht="11.25" hidden="1" customHeight="1">
      <c r="A273" s="8" t="s">
        <v>1702</v>
      </c>
      <c r="B273" s="126" t="s">
        <v>366</v>
      </c>
      <c r="C273" s="126" t="s">
        <v>4789</v>
      </c>
      <c r="D273" s="126">
        <v>11</v>
      </c>
      <c r="E273" s="126"/>
      <c r="F273" s="130" t="s">
        <v>4884</v>
      </c>
      <c r="G273" s="89">
        <v>43040</v>
      </c>
      <c r="H273" s="123">
        <v>43067</v>
      </c>
      <c r="I273" s="189">
        <v>43068</v>
      </c>
      <c r="J273" s="130" t="s">
        <v>4888</v>
      </c>
    </row>
    <row r="274" spans="1:10" s="108" customFormat="1" ht="11.25" hidden="1" customHeight="1">
      <c r="A274" s="8" t="s">
        <v>1703</v>
      </c>
      <c r="B274" s="126" t="s">
        <v>4281</v>
      </c>
      <c r="C274" s="126" t="s">
        <v>4789</v>
      </c>
      <c r="D274" s="126">
        <v>11</v>
      </c>
      <c r="E274" s="126"/>
      <c r="F274" s="128" t="s">
        <v>4886</v>
      </c>
      <c r="G274" s="89">
        <v>43040</v>
      </c>
      <c r="H274" s="123">
        <v>43059</v>
      </c>
      <c r="I274" s="189">
        <v>43061</v>
      </c>
      <c r="J274" s="130" t="s">
        <v>4888</v>
      </c>
    </row>
    <row r="275" spans="1:10" s="108" customFormat="1" ht="11.25" hidden="1" customHeight="1">
      <c r="A275" s="8" t="s">
        <v>1704</v>
      </c>
      <c r="B275" s="126" t="s">
        <v>4281</v>
      </c>
      <c r="C275" s="126" t="s">
        <v>4789</v>
      </c>
      <c r="D275" s="126">
        <v>11</v>
      </c>
      <c r="E275" s="126"/>
      <c r="F275" s="128" t="s">
        <v>4886</v>
      </c>
      <c r="G275" s="89">
        <v>43040</v>
      </c>
      <c r="H275" s="123">
        <v>43060</v>
      </c>
      <c r="I275" s="189">
        <v>43061</v>
      </c>
      <c r="J275" s="130" t="s">
        <v>4888</v>
      </c>
    </row>
    <row r="276" spans="1:10" s="108" customFormat="1" ht="11.25" hidden="1" customHeight="1">
      <c r="A276" s="8" t="s">
        <v>1720</v>
      </c>
      <c r="B276" s="126" t="s">
        <v>369</v>
      </c>
      <c r="C276" s="126" t="s">
        <v>4789</v>
      </c>
      <c r="D276" s="126">
        <v>11</v>
      </c>
      <c r="E276" s="126"/>
      <c r="F276" s="128" t="s">
        <v>4887</v>
      </c>
      <c r="G276" s="89">
        <v>43040</v>
      </c>
      <c r="H276" s="123">
        <v>43045</v>
      </c>
      <c r="I276" s="189">
        <v>43055</v>
      </c>
      <c r="J276" s="130" t="s">
        <v>4888</v>
      </c>
    </row>
    <row r="277" spans="1:10" s="108" customFormat="1" ht="11.25" hidden="1" customHeight="1">
      <c r="A277" s="8" t="s">
        <v>1721</v>
      </c>
      <c r="B277" s="126" t="s">
        <v>369</v>
      </c>
      <c r="C277" s="126" t="s">
        <v>4789</v>
      </c>
      <c r="D277" s="126">
        <v>11</v>
      </c>
      <c r="E277" s="126"/>
      <c r="F277" s="128" t="s">
        <v>4887</v>
      </c>
      <c r="G277" s="89">
        <v>43040</v>
      </c>
      <c r="H277" s="123">
        <v>43056</v>
      </c>
      <c r="I277" s="189">
        <v>43068</v>
      </c>
      <c r="J277" s="130" t="s">
        <v>4888</v>
      </c>
    </row>
    <row r="278" spans="1:10" s="108" customFormat="1" ht="11.25" hidden="1" customHeight="1">
      <c r="A278" s="8" t="s">
        <v>1735</v>
      </c>
      <c r="B278" s="126" t="s">
        <v>351</v>
      </c>
      <c r="C278" s="126" t="s">
        <v>4788</v>
      </c>
      <c r="D278" s="126">
        <v>11</v>
      </c>
      <c r="E278" s="126"/>
      <c r="F278" s="128" t="s">
        <v>4864</v>
      </c>
      <c r="G278" s="89">
        <v>43040</v>
      </c>
      <c r="H278" s="123" t="s">
        <v>4933</v>
      </c>
      <c r="I278" s="189" t="s">
        <v>4933</v>
      </c>
      <c r="J278" s="130" t="s">
        <v>4900</v>
      </c>
    </row>
    <row r="279" spans="1:10" s="108" customFormat="1" ht="11.25" hidden="1" customHeight="1">
      <c r="A279" s="8" t="s">
        <v>1738</v>
      </c>
      <c r="B279" s="126" t="s">
        <v>351</v>
      </c>
      <c r="C279" s="126" t="s">
        <v>4788</v>
      </c>
      <c r="D279" s="126">
        <v>11</v>
      </c>
      <c r="E279" s="126"/>
      <c r="F279" s="128" t="s">
        <v>4868</v>
      </c>
      <c r="G279" s="89">
        <v>43040</v>
      </c>
      <c r="H279" s="123">
        <v>43060</v>
      </c>
      <c r="I279" s="189">
        <v>43075</v>
      </c>
      <c r="J279" s="130" t="s">
        <v>4900</v>
      </c>
    </row>
    <row r="280" spans="1:10" s="108" customFormat="1" ht="11.25" hidden="1" customHeight="1">
      <c r="A280" s="8" t="s">
        <v>1785</v>
      </c>
      <c r="B280" s="126" t="s">
        <v>351</v>
      </c>
      <c r="C280" s="126" t="s">
        <v>4786</v>
      </c>
      <c r="D280" s="126">
        <v>11</v>
      </c>
      <c r="E280" s="126"/>
      <c r="F280" s="128" t="s">
        <v>4882</v>
      </c>
      <c r="G280" s="89">
        <v>43040</v>
      </c>
      <c r="H280" s="123">
        <v>43074</v>
      </c>
      <c r="I280" s="189">
        <v>43075</v>
      </c>
      <c r="J280" s="130" t="s">
        <v>4902</v>
      </c>
    </row>
    <row r="281" spans="1:10" s="108" customFormat="1" ht="11.25" hidden="1" customHeight="1">
      <c r="A281" s="8" t="s">
        <v>1800</v>
      </c>
      <c r="B281" s="126" t="s">
        <v>366</v>
      </c>
      <c r="C281" s="126" t="s">
        <v>4789</v>
      </c>
      <c r="D281" s="126">
        <v>11</v>
      </c>
      <c r="E281" s="126"/>
      <c r="F281" s="126" t="s">
        <v>4884</v>
      </c>
      <c r="G281" s="89">
        <v>43040</v>
      </c>
      <c r="H281" s="123">
        <v>43061</v>
      </c>
      <c r="I281" s="189">
        <v>43068</v>
      </c>
      <c r="J281" s="130" t="s">
        <v>4888</v>
      </c>
    </row>
    <row r="282" spans="1:10" s="108" customFormat="1" ht="11.25" hidden="1" customHeight="1">
      <c r="A282" s="8" t="s">
        <v>1813</v>
      </c>
      <c r="B282" s="126" t="s">
        <v>360</v>
      </c>
      <c r="C282" s="126" t="s">
        <v>4786</v>
      </c>
      <c r="D282" s="126">
        <v>11</v>
      </c>
      <c r="E282" s="126"/>
      <c r="F282" s="128" t="s">
        <v>4882</v>
      </c>
      <c r="G282" s="89">
        <v>43040</v>
      </c>
      <c r="H282" s="123">
        <v>43068</v>
      </c>
      <c r="I282" s="189">
        <v>43068</v>
      </c>
      <c r="J282" s="130" t="s">
        <v>4902</v>
      </c>
    </row>
    <row r="283" spans="1:10" s="108" customFormat="1" ht="11.25" hidden="1" customHeight="1">
      <c r="A283" s="8" t="s">
        <v>1824</v>
      </c>
      <c r="B283" s="126" t="s">
        <v>356</v>
      </c>
      <c r="C283" s="126" t="s">
        <v>4789</v>
      </c>
      <c r="D283" s="126">
        <v>11</v>
      </c>
      <c r="E283" s="126"/>
      <c r="F283" s="128" t="s">
        <v>4886</v>
      </c>
      <c r="G283" s="89">
        <v>43040</v>
      </c>
      <c r="H283" s="123">
        <v>43047</v>
      </c>
      <c r="I283" s="189">
        <v>43055</v>
      </c>
      <c r="J283" s="130" t="s">
        <v>4888</v>
      </c>
    </row>
    <row r="284" spans="1:10" s="108" customFormat="1" ht="11.25" hidden="1" customHeight="1">
      <c r="A284" s="8" t="s">
        <v>1855</v>
      </c>
      <c r="B284" s="126" t="s">
        <v>4286</v>
      </c>
      <c r="C284" s="126" t="s">
        <v>450</v>
      </c>
      <c r="D284" s="126">
        <v>13</v>
      </c>
      <c r="E284" s="126"/>
      <c r="F284" s="126" t="s">
        <v>4918</v>
      </c>
      <c r="G284" s="89">
        <v>43040</v>
      </c>
      <c r="H284" s="123">
        <v>43055</v>
      </c>
      <c r="I284" s="189">
        <v>43075</v>
      </c>
      <c r="J284" s="130" t="s">
        <v>4895</v>
      </c>
    </row>
    <row r="285" spans="1:10" s="108" customFormat="1" ht="11.25" hidden="1" customHeight="1">
      <c r="A285" s="8" t="s">
        <v>1856</v>
      </c>
      <c r="B285" s="126" t="s">
        <v>4287</v>
      </c>
      <c r="C285" s="126" t="s">
        <v>450</v>
      </c>
      <c r="D285" s="126">
        <v>13</v>
      </c>
      <c r="E285" s="126"/>
      <c r="F285" s="126" t="s">
        <v>4904</v>
      </c>
      <c r="G285" s="89">
        <v>43040</v>
      </c>
      <c r="H285" s="123">
        <v>43055</v>
      </c>
      <c r="I285" s="189">
        <v>43061</v>
      </c>
      <c r="J285" s="130" t="s">
        <v>4895</v>
      </c>
    </row>
    <row r="286" spans="1:10" s="108" customFormat="1" ht="11.25" hidden="1" customHeight="1">
      <c r="A286" s="8" t="s">
        <v>1857</v>
      </c>
      <c r="B286" s="126" t="s">
        <v>380</v>
      </c>
      <c r="C286" s="126" t="s">
        <v>450</v>
      </c>
      <c r="D286" s="126">
        <v>13</v>
      </c>
      <c r="E286" s="126"/>
      <c r="F286" s="126" t="s">
        <v>4915</v>
      </c>
      <c r="G286" s="89">
        <v>43040</v>
      </c>
      <c r="H286" s="123">
        <v>43063</v>
      </c>
      <c r="I286" s="189">
        <v>43075</v>
      </c>
      <c r="J286" s="130" t="s">
        <v>4895</v>
      </c>
    </row>
    <row r="287" spans="1:10" s="108" customFormat="1" ht="11.25" hidden="1" customHeight="1">
      <c r="A287" s="8" t="s">
        <v>1858</v>
      </c>
      <c r="B287" s="126" t="s">
        <v>380</v>
      </c>
      <c r="C287" s="126" t="s">
        <v>450</v>
      </c>
      <c r="D287" s="126">
        <v>13</v>
      </c>
      <c r="E287" s="126"/>
      <c r="F287" s="126" t="s">
        <v>4915</v>
      </c>
      <c r="G287" s="89">
        <v>43040</v>
      </c>
      <c r="H287" s="123">
        <v>43063</v>
      </c>
      <c r="I287" s="189">
        <v>43075</v>
      </c>
      <c r="J287" s="130" t="s">
        <v>4895</v>
      </c>
    </row>
    <row r="288" spans="1:10" s="108" customFormat="1" ht="11.25" hidden="1" customHeight="1">
      <c r="A288" s="8" t="s">
        <v>1859</v>
      </c>
      <c r="B288" s="126" t="s">
        <v>380</v>
      </c>
      <c r="C288" s="126" t="s">
        <v>450</v>
      </c>
      <c r="D288" s="126">
        <v>13</v>
      </c>
      <c r="E288" s="126"/>
      <c r="F288" s="126" t="s">
        <v>4917</v>
      </c>
      <c r="G288" s="89">
        <v>43040</v>
      </c>
      <c r="H288" s="123">
        <v>43063</v>
      </c>
      <c r="I288" s="189">
        <v>43075</v>
      </c>
      <c r="J288" s="130" t="s">
        <v>4895</v>
      </c>
    </row>
    <row r="289" spans="1:10" s="108" customFormat="1" ht="11.25" hidden="1" customHeight="1">
      <c r="A289" s="8" t="s">
        <v>1861</v>
      </c>
      <c r="B289" s="126" t="s">
        <v>380</v>
      </c>
      <c r="C289" s="126" t="s">
        <v>450</v>
      </c>
      <c r="D289" s="126">
        <v>13</v>
      </c>
      <c r="E289" s="126"/>
      <c r="F289" s="126" t="s">
        <v>4917</v>
      </c>
      <c r="G289" s="89">
        <v>43040</v>
      </c>
      <c r="H289" s="123">
        <v>43055</v>
      </c>
      <c r="I289" s="189">
        <v>43068</v>
      </c>
      <c r="J289" s="130" t="s">
        <v>4895</v>
      </c>
    </row>
    <row r="290" spans="1:10" s="108" customFormat="1" ht="11.25" hidden="1" customHeight="1">
      <c r="A290" s="8" t="s">
        <v>1862</v>
      </c>
      <c r="B290" s="126" t="s">
        <v>380</v>
      </c>
      <c r="C290" s="126" t="s">
        <v>450</v>
      </c>
      <c r="D290" s="126">
        <v>13</v>
      </c>
      <c r="E290" s="126"/>
      <c r="F290" s="126" t="s">
        <v>4917</v>
      </c>
      <c r="G290" s="89">
        <v>43040</v>
      </c>
      <c r="H290" s="123">
        <v>43055</v>
      </c>
      <c r="I290" s="189">
        <v>43068</v>
      </c>
      <c r="J290" s="130" t="s">
        <v>4895</v>
      </c>
    </row>
    <row r="291" spans="1:10" s="108" customFormat="1" ht="11.25" hidden="1" customHeight="1">
      <c r="A291" s="8" t="s">
        <v>1864</v>
      </c>
      <c r="B291" s="126" t="s">
        <v>380</v>
      </c>
      <c r="C291" s="126" t="s">
        <v>450</v>
      </c>
      <c r="D291" s="126">
        <v>13</v>
      </c>
      <c r="E291" s="126"/>
      <c r="F291" s="130" t="s">
        <v>4919</v>
      </c>
      <c r="G291" s="89">
        <v>43040</v>
      </c>
      <c r="H291" s="123">
        <v>43053</v>
      </c>
      <c r="I291" s="189">
        <v>43061</v>
      </c>
      <c r="J291" s="130" t="s">
        <v>4895</v>
      </c>
    </row>
    <row r="292" spans="1:10" s="108" customFormat="1" ht="11.25" hidden="1" customHeight="1">
      <c r="A292" s="8" t="s">
        <v>1865</v>
      </c>
      <c r="B292" s="126" t="s">
        <v>380</v>
      </c>
      <c r="C292" s="126" t="s">
        <v>450</v>
      </c>
      <c r="D292" s="126">
        <v>13</v>
      </c>
      <c r="E292" s="126"/>
      <c r="F292" s="130" t="s">
        <v>4915</v>
      </c>
      <c r="G292" s="89">
        <v>43040</v>
      </c>
      <c r="H292" s="123">
        <v>43048</v>
      </c>
      <c r="I292" s="189">
        <v>43061</v>
      </c>
      <c r="J292" s="130" t="s">
        <v>4895</v>
      </c>
    </row>
    <row r="293" spans="1:10" s="108" customFormat="1" ht="11.25" hidden="1" customHeight="1">
      <c r="A293" s="8" t="s">
        <v>1866</v>
      </c>
      <c r="B293" s="126" t="s">
        <v>380</v>
      </c>
      <c r="C293" s="126" t="s">
        <v>450</v>
      </c>
      <c r="D293" s="126">
        <v>13</v>
      </c>
      <c r="E293" s="126"/>
      <c r="F293" s="130" t="s">
        <v>4916</v>
      </c>
      <c r="G293" s="89">
        <v>43040</v>
      </c>
      <c r="H293" s="123">
        <v>43063</v>
      </c>
      <c r="I293" s="189">
        <v>43075</v>
      </c>
      <c r="J293" s="130" t="s">
        <v>4895</v>
      </c>
    </row>
    <row r="294" spans="1:10" s="108" customFormat="1" ht="11.25" hidden="1" customHeight="1">
      <c r="A294" s="8" t="s">
        <v>1867</v>
      </c>
      <c r="B294" s="126" t="s">
        <v>380</v>
      </c>
      <c r="C294" s="126" t="s">
        <v>450</v>
      </c>
      <c r="D294" s="126">
        <v>13</v>
      </c>
      <c r="E294" s="126"/>
      <c r="F294" s="126" t="s">
        <v>4915</v>
      </c>
      <c r="G294" s="89">
        <v>43040</v>
      </c>
      <c r="H294" s="123">
        <v>43061</v>
      </c>
      <c r="I294" s="189">
        <v>43061</v>
      </c>
      <c r="J294" s="130" t="s">
        <v>4895</v>
      </c>
    </row>
    <row r="295" spans="1:10" s="108" customFormat="1" ht="11.25" hidden="1" customHeight="1">
      <c r="A295" s="8" t="s">
        <v>1875</v>
      </c>
      <c r="B295" s="126" t="s">
        <v>385</v>
      </c>
      <c r="C295" s="126" t="s">
        <v>451</v>
      </c>
      <c r="D295" s="126" t="s">
        <v>451</v>
      </c>
      <c r="E295" s="126"/>
      <c r="F295" s="128" t="s">
        <v>4843</v>
      </c>
      <c r="G295" s="89">
        <v>43040</v>
      </c>
      <c r="H295" s="123">
        <v>43068</v>
      </c>
      <c r="I295" s="189">
        <v>43075</v>
      </c>
      <c r="J295" s="130" t="s">
        <v>4889</v>
      </c>
    </row>
    <row r="296" spans="1:10" s="108" customFormat="1" ht="11.25" hidden="1" customHeight="1">
      <c r="A296" s="8" t="s">
        <v>1882</v>
      </c>
      <c r="B296" s="126" t="s">
        <v>4320</v>
      </c>
      <c r="C296" s="126" t="s">
        <v>4786</v>
      </c>
      <c r="D296" s="126">
        <v>11</v>
      </c>
      <c r="E296" s="126"/>
      <c r="F296" s="128" t="s">
        <v>4883</v>
      </c>
      <c r="G296" s="89">
        <v>43040</v>
      </c>
      <c r="H296" s="123">
        <v>43068</v>
      </c>
      <c r="I296" s="189">
        <v>43068</v>
      </c>
      <c r="J296" s="130" t="s">
        <v>4902</v>
      </c>
    </row>
    <row r="297" spans="1:10" s="108" customFormat="1" ht="11.25" hidden="1" customHeight="1">
      <c r="A297" s="8" t="s">
        <v>1884</v>
      </c>
      <c r="B297" s="126" t="s">
        <v>354</v>
      </c>
      <c r="C297" s="126" t="s">
        <v>4787</v>
      </c>
      <c r="D297" s="126">
        <v>11</v>
      </c>
      <c r="E297" s="126"/>
      <c r="F297" s="128" t="s">
        <v>4876</v>
      </c>
      <c r="G297" s="89">
        <v>43040</v>
      </c>
      <c r="H297" s="123">
        <v>43070</v>
      </c>
      <c r="I297" s="189">
        <v>43075</v>
      </c>
      <c r="J297" s="130" t="s">
        <v>4901</v>
      </c>
    </row>
    <row r="298" spans="1:10" s="108" customFormat="1" ht="11.25" hidden="1" customHeight="1">
      <c r="A298" s="8" t="s">
        <v>1885</v>
      </c>
      <c r="B298" s="126" t="s">
        <v>4298</v>
      </c>
      <c r="C298" s="126" t="s">
        <v>4787</v>
      </c>
      <c r="D298" s="126">
        <v>11</v>
      </c>
      <c r="E298" s="126"/>
      <c r="F298" s="130" t="s">
        <v>4869</v>
      </c>
      <c r="G298" s="89">
        <v>43040</v>
      </c>
      <c r="H298" s="123">
        <v>43048</v>
      </c>
      <c r="I298" s="189">
        <v>43075</v>
      </c>
      <c r="J298" s="130" t="s">
        <v>4901</v>
      </c>
    </row>
    <row r="299" spans="1:10" s="108" customFormat="1" ht="11.25" hidden="1" customHeight="1">
      <c r="A299" s="8" t="s">
        <v>1886</v>
      </c>
      <c r="B299" s="126" t="s">
        <v>4298</v>
      </c>
      <c r="C299" s="126" t="s">
        <v>4787</v>
      </c>
      <c r="D299" s="126">
        <v>11</v>
      </c>
      <c r="E299" s="126"/>
      <c r="F299" s="128" t="s">
        <v>4870</v>
      </c>
      <c r="G299" s="89">
        <v>43040</v>
      </c>
      <c r="H299" s="123" t="s">
        <v>4933</v>
      </c>
      <c r="I299" s="189" t="s">
        <v>4933</v>
      </c>
      <c r="J299" s="130" t="s">
        <v>4901</v>
      </c>
    </row>
    <row r="300" spans="1:10" s="108" customFormat="1" ht="11.25" hidden="1" customHeight="1">
      <c r="A300" s="8" t="s">
        <v>1891</v>
      </c>
      <c r="B300" s="126" t="s">
        <v>357</v>
      </c>
      <c r="C300" s="126" t="s">
        <v>4788</v>
      </c>
      <c r="D300" s="126">
        <v>11</v>
      </c>
      <c r="E300" s="126"/>
      <c r="F300" s="128" t="s">
        <v>4866</v>
      </c>
      <c r="G300" s="89">
        <v>43040</v>
      </c>
      <c r="H300" s="123">
        <v>43049</v>
      </c>
      <c r="I300" s="189">
        <v>43061</v>
      </c>
      <c r="J300" s="130" t="s">
        <v>4900</v>
      </c>
    </row>
    <row r="301" spans="1:10" s="108" customFormat="1" ht="11.25" hidden="1" customHeight="1">
      <c r="A301" s="8" t="s">
        <v>1892</v>
      </c>
      <c r="B301" s="126" t="s">
        <v>357</v>
      </c>
      <c r="C301" s="126" t="s">
        <v>4788</v>
      </c>
      <c r="D301" s="126">
        <v>11</v>
      </c>
      <c r="E301" s="126"/>
      <c r="F301" s="128" t="s">
        <v>4865</v>
      </c>
      <c r="G301" s="89">
        <v>43040</v>
      </c>
      <c r="H301" s="123">
        <v>43049</v>
      </c>
      <c r="I301" s="189">
        <v>43061</v>
      </c>
      <c r="J301" s="130" t="s">
        <v>4900</v>
      </c>
    </row>
    <row r="302" spans="1:10" s="108" customFormat="1" ht="11.25" hidden="1" customHeight="1">
      <c r="A302" s="8" t="s">
        <v>1893</v>
      </c>
      <c r="B302" s="126" t="s">
        <v>357</v>
      </c>
      <c r="C302" s="126" t="s">
        <v>4788</v>
      </c>
      <c r="D302" s="126">
        <v>11</v>
      </c>
      <c r="E302" s="126"/>
      <c r="F302" s="128" t="s">
        <v>4866</v>
      </c>
      <c r="G302" s="89">
        <v>43040</v>
      </c>
      <c r="H302" s="123">
        <v>43059</v>
      </c>
      <c r="I302" s="189">
        <v>43068</v>
      </c>
      <c r="J302" s="130" t="s">
        <v>4900</v>
      </c>
    </row>
    <row r="303" spans="1:10" s="108" customFormat="1" ht="11.25" hidden="1" customHeight="1">
      <c r="A303" s="8" t="s">
        <v>1894</v>
      </c>
      <c r="B303" s="126" t="s">
        <v>360</v>
      </c>
      <c r="C303" s="126" t="s">
        <v>4786</v>
      </c>
      <c r="D303" s="126">
        <v>11</v>
      </c>
      <c r="E303" s="126"/>
      <c r="F303" s="128" t="s">
        <v>4882</v>
      </c>
      <c r="G303" s="89">
        <v>43040</v>
      </c>
      <c r="H303" s="123">
        <v>43049</v>
      </c>
      <c r="I303" s="189">
        <v>43055</v>
      </c>
      <c r="J303" s="130" t="s">
        <v>4902</v>
      </c>
    </row>
    <row r="304" spans="1:10" s="108" customFormat="1" ht="11.25" hidden="1" customHeight="1">
      <c r="A304" s="8" t="s">
        <v>1895</v>
      </c>
      <c r="B304" s="126" t="s">
        <v>360</v>
      </c>
      <c r="C304" s="130" t="s">
        <v>4786</v>
      </c>
      <c r="D304" s="126">
        <v>11</v>
      </c>
      <c r="E304" s="126"/>
      <c r="F304" s="128" t="s">
        <v>4883</v>
      </c>
      <c r="G304" s="89">
        <v>43040</v>
      </c>
      <c r="H304" s="123">
        <v>43052</v>
      </c>
      <c r="I304" s="189">
        <v>43068</v>
      </c>
      <c r="J304" s="130" t="s">
        <v>4902</v>
      </c>
    </row>
    <row r="305" spans="1:10" s="108" customFormat="1" ht="11.25" hidden="1" customHeight="1">
      <c r="A305" s="8" t="s">
        <v>1896</v>
      </c>
      <c r="B305" s="126" t="s">
        <v>360</v>
      </c>
      <c r="C305" s="130" t="s">
        <v>4786</v>
      </c>
      <c r="D305" s="126">
        <v>11</v>
      </c>
      <c r="E305" s="126"/>
      <c r="F305" s="128" t="s">
        <v>4882</v>
      </c>
      <c r="G305" s="89">
        <v>43040</v>
      </c>
      <c r="H305" s="123">
        <v>43056</v>
      </c>
      <c r="I305" s="189">
        <v>43075</v>
      </c>
      <c r="J305" s="130" t="s">
        <v>4902</v>
      </c>
    </row>
    <row r="306" spans="1:10" s="108" customFormat="1" ht="11.25" hidden="1" customHeight="1">
      <c r="A306" s="8" t="s">
        <v>1898</v>
      </c>
      <c r="B306" s="126" t="s">
        <v>360</v>
      </c>
      <c r="C306" s="130" t="s">
        <v>4786</v>
      </c>
      <c r="D306" s="126">
        <v>11</v>
      </c>
      <c r="E306" s="126"/>
      <c r="F306" s="128" t="s">
        <v>4882</v>
      </c>
      <c r="G306" s="89">
        <v>43040</v>
      </c>
      <c r="H306" s="123">
        <v>43063</v>
      </c>
      <c r="I306" s="189">
        <v>43075</v>
      </c>
      <c r="J306" s="130" t="s">
        <v>4902</v>
      </c>
    </row>
    <row r="307" spans="1:10" s="108" customFormat="1" ht="11.25" hidden="1" customHeight="1">
      <c r="A307" s="8" t="s">
        <v>1899</v>
      </c>
      <c r="B307" s="126" t="s">
        <v>360</v>
      </c>
      <c r="C307" s="130" t="s">
        <v>4786</v>
      </c>
      <c r="D307" s="126">
        <v>11</v>
      </c>
      <c r="E307" s="126"/>
      <c r="F307" s="128" t="s">
        <v>4883</v>
      </c>
      <c r="G307" s="89">
        <v>43040</v>
      </c>
      <c r="H307" s="123">
        <v>43061</v>
      </c>
      <c r="I307" s="189">
        <v>43068</v>
      </c>
      <c r="J307" s="130" t="s">
        <v>4902</v>
      </c>
    </row>
    <row r="308" spans="1:10" s="108" customFormat="1" ht="11.25" hidden="1" customHeight="1">
      <c r="A308" s="8" t="s">
        <v>1903</v>
      </c>
      <c r="B308" s="126" t="s">
        <v>362</v>
      </c>
      <c r="C308" s="126" t="s">
        <v>4786</v>
      </c>
      <c r="D308" s="126">
        <v>11</v>
      </c>
      <c r="E308" s="126"/>
      <c r="F308" s="128" t="s">
        <v>4873</v>
      </c>
      <c r="G308" s="89">
        <v>43040</v>
      </c>
      <c r="H308" s="123">
        <v>43061</v>
      </c>
      <c r="I308" s="189">
        <v>43068</v>
      </c>
      <c r="J308" s="130" t="s">
        <v>4902</v>
      </c>
    </row>
    <row r="309" spans="1:10" s="108" customFormat="1" ht="11.25" hidden="1" customHeight="1">
      <c r="A309" s="8" t="s">
        <v>1910</v>
      </c>
      <c r="B309" s="126" t="s">
        <v>364</v>
      </c>
      <c r="C309" s="126" t="s">
        <v>4787</v>
      </c>
      <c r="D309" s="126">
        <v>11</v>
      </c>
      <c r="E309" s="126"/>
      <c r="F309" s="128" t="s">
        <v>4870</v>
      </c>
      <c r="G309" s="89">
        <v>43040</v>
      </c>
      <c r="H309" s="123">
        <v>43070</v>
      </c>
      <c r="I309" s="189">
        <v>43075</v>
      </c>
      <c r="J309" s="130" t="s">
        <v>4901</v>
      </c>
    </row>
    <row r="310" spans="1:10" s="108" customFormat="1" ht="11.25" hidden="1" customHeight="1">
      <c r="A310" s="8" t="s">
        <v>1926</v>
      </c>
      <c r="B310" s="126" t="s">
        <v>369</v>
      </c>
      <c r="C310" s="130" t="s">
        <v>4789</v>
      </c>
      <c r="D310" s="126">
        <v>11</v>
      </c>
      <c r="E310" s="126"/>
      <c r="F310" s="128" t="s">
        <v>4887</v>
      </c>
      <c r="G310" s="89">
        <v>43040</v>
      </c>
      <c r="H310" s="123">
        <v>43048</v>
      </c>
      <c r="I310" s="189">
        <v>43055</v>
      </c>
      <c r="J310" s="130" t="s">
        <v>4888</v>
      </c>
    </row>
    <row r="311" spans="1:10" s="108" customFormat="1" ht="11.25" hidden="1" customHeight="1">
      <c r="A311" s="8" t="s">
        <v>1927</v>
      </c>
      <c r="B311" s="126" t="s">
        <v>369</v>
      </c>
      <c r="C311" s="126" t="s">
        <v>4789</v>
      </c>
      <c r="D311" s="126">
        <v>11</v>
      </c>
      <c r="E311" s="126"/>
      <c r="F311" s="128" t="s">
        <v>4887</v>
      </c>
      <c r="G311" s="89">
        <v>43040</v>
      </c>
      <c r="H311" s="123">
        <v>43053</v>
      </c>
      <c r="I311" s="189">
        <v>43061</v>
      </c>
      <c r="J311" s="130" t="s">
        <v>4888</v>
      </c>
    </row>
    <row r="312" spans="1:10" s="108" customFormat="1" ht="11.25" hidden="1" customHeight="1">
      <c r="A312" s="8" t="s">
        <v>1928</v>
      </c>
      <c r="B312" s="126" t="s">
        <v>369</v>
      </c>
      <c r="C312" s="126" t="s">
        <v>4789</v>
      </c>
      <c r="D312" s="126">
        <v>11</v>
      </c>
      <c r="E312" s="126"/>
      <c r="F312" s="128" t="s">
        <v>4887</v>
      </c>
      <c r="G312" s="89">
        <v>43040</v>
      </c>
      <c r="H312" s="123">
        <v>43046</v>
      </c>
      <c r="I312" s="189">
        <v>43055</v>
      </c>
      <c r="J312" s="130" t="s">
        <v>4888</v>
      </c>
    </row>
    <row r="313" spans="1:10" s="108" customFormat="1" ht="11.25" hidden="1" customHeight="1">
      <c r="A313" s="8" t="s">
        <v>1978</v>
      </c>
      <c r="B313" s="126" t="s">
        <v>351</v>
      </c>
      <c r="C313" s="126" t="s">
        <v>4789</v>
      </c>
      <c r="D313" s="126">
        <v>11</v>
      </c>
      <c r="E313" s="126"/>
      <c r="F313" s="128" t="s">
        <v>4886</v>
      </c>
      <c r="G313" s="89">
        <v>43040</v>
      </c>
      <c r="H313" s="123">
        <v>43061</v>
      </c>
      <c r="I313" s="189">
        <v>43068</v>
      </c>
      <c r="J313" s="130" t="s">
        <v>4888</v>
      </c>
    </row>
    <row r="314" spans="1:10" s="108" customFormat="1" ht="11.25" hidden="1" customHeight="1">
      <c r="A314" s="8" t="s">
        <v>1996</v>
      </c>
      <c r="B314" s="126" t="s">
        <v>351</v>
      </c>
      <c r="C314" s="126" t="s">
        <v>4786</v>
      </c>
      <c r="D314" s="126">
        <v>11</v>
      </c>
      <c r="E314" s="126"/>
      <c r="F314" s="128" t="s">
        <v>4883</v>
      </c>
      <c r="G314" s="89">
        <v>43040</v>
      </c>
      <c r="H314" s="123">
        <v>43069</v>
      </c>
      <c r="I314" s="189">
        <v>43075</v>
      </c>
      <c r="J314" s="130" t="s">
        <v>4902</v>
      </c>
    </row>
    <row r="315" spans="1:10" s="108" customFormat="1" ht="11.25" hidden="1" customHeight="1">
      <c r="A315" s="8" t="s">
        <v>2004</v>
      </c>
      <c r="B315" s="126" t="s">
        <v>356</v>
      </c>
      <c r="C315" s="126" t="s">
        <v>4789</v>
      </c>
      <c r="D315" s="126">
        <v>11</v>
      </c>
      <c r="E315" s="126"/>
      <c r="F315" s="128" t="s">
        <v>4886</v>
      </c>
      <c r="G315" s="89">
        <v>43040</v>
      </c>
      <c r="H315" s="123">
        <v>43047</v>
      </c>
      <c r="I315" s="189">
        <v>43055</v>
      </c>
      <c r="J315" s="130" t="s">
        <v>4888</v>
      </c>
    </row>
    <row r="316" spans="1:10" s="108" customFormat="1" ht="11.25" hidden="1" customHeight="1">
      <c r="A316" s="8" t="s">
        <v>2053</v>
      </c>
      <c r="B316" s="126" t="s">
        <v>4287</v>
      </c>
      <c r="C316" s="126" t="s">
        <v>450</v>
      </c>
      <c r="D316" s="126">
        <v>13</v>
      </c>
      <c r="E316" s="126"/>
      <c r="F316" s="130" t="s">
        <v>4904</v>
      </c>
      <c r="G316" s="89">
        <v>43040</v>
      </c>
      <c r="H316" s="123">
        <v>43048</v>
      </c>
      <c r="I316" s="189">
        <v>43061</v>
      </c>
      <c r="J316" s="130" t="s">
        <v>4895</v>
      </c>
    </row>
    <row r="317" spans="1:10" s="108" customFormat="1" ht="11.25" hidden="1" customHeight="1">
      <c r="A317" s="8" t="s">
        <v>2078</v>
      </c>
      <c r="B317" s="126" t="s">
        <v>385</v>
      </c>
      <c r="C317" s="126" t="s">
        <v>451</v>
      </c>
      <c r="D317" s="126" t="s">
        <v>451</v>
      </c>
      <c r="E317" s="126"/>
      <c r="F317" s="128" t="s">
        <v>4843</v>
      </c>
      <c r="G317" s="89">
        <v>43040</v>
      </c>
      <c r="H317" s="123" t="s">
        <v>4934</v>
      </c>
      <c r="I317" s="189" t="s">
        <v>4934</v>
      </c>
      <c r="J317" s="130" t="s">
        <v>4889</v>
      </c>
    </row>
    <row r="318" spans="1:10" s="108" customFormat="1" ht="11.25" hidden="1" customHeight="1">
      <c r="A318" s="8" t="s">
        <v>2082</v>
      </c>
      <c r="B318" s="126" t="s">
        <v>4306</v>
      </c>
      <c r="C318" s="126" t="s">
        <v>4787</v>
      </c>
      <c r="D318" s="126">
        <v>11</v>
      </c>
      <c r="E318" s="126"/>
      <c r="F318" s="128" t="s">
        <v>4872</v>
      </c>
      <c r="G318" s="89">
        <v>43040</v>
      </c>
      <c r="H318" s="123" t="s">
        <v>4934</v>
      </c>
      <c r="I318" s="189" t="s">
        <v>4934</v>
      </c>
      <c r="J318" s="130" t="s">
        <v>4901</v>
      </c>
    </row>
    <row r="319" spans="1:10" s="108" customFormat="1" ht="11.25" hidden="1" customHeight="1">
      <c r="A319" s="8" t="s">
        <v>2084</v>
      </c>
      <c r="B319" s="126" t="s">
        <v>354</v>
      </c>
      <c r="C319" s="126" t="s">
        <v>4787</v>
      </c>
      <c r="D319" s="126">
        <v>11</v>
      </c>
      <c r="E319" s="126"/>
      <c r="F319" s="128" t="s">
        <v>4876</v>
      </c>
      <c r="G319" s="89">
        <v>43040</v>
      </c>
      <c r="H319" s="123" t="s">
        <v>4933</v>
      </c>
      <c r="I319" s="189" t="s">
        <v>4933</v>
      </c>
      <c r="J319" s="130" t="s">
        <v>4901</v>
      </c>
    </row>
    <row r="320" spans="1:10" s="108" customFormat="1" ht="11.25" hidden="1" customHeight="1">
      <c r="A320" s="8" t="s">
        <v>2085</v>
      </c>
      <c r="B320" s="126" t="s">
        <v>354</v>
      </c>
      <c r="C320" s="126" t="s">
        <v>4787</v>
      </c>
      <c r="D320" s="126">
        <v>11</v>
      </c>
      <c r="E320" s="126"/>
      <c r="F320" s="128" t="s">
        <v>4876</v>
      </c>
      <c r="G320" s="89">
        <v>43040</v>
      </c>
      <c r="H320" s="123">
        <v>43052</v>
      </c>
      <c r="I320" s="189">
        <v>43068</v>
      </c>
      <c r="J320" s="130" t="s">
        <v>4901</v>
      </c>
    </row>
    <row r="321" spans="1:10" s="108" customFormat="1" ht="11.25" hidden="1" customHeight="1">
      <c r="A321" s="8" t="s">
        <v>2086</v>
      </c>
      <c r="B321" s="126" t="s">
        <v>354</v>
      </c>
      <c r="C321" s="126" t="s">
        <v>4787</v>
      </c>
      <c r="D321" s="126">
        <v>11</v>
      </c>
      <c r="E321" s="126"/>
      <c r="F321" s="128" t="s">
        <v>4876</v>
      </c>
      <c r="G321" s="89">
        <v>43040</v>
      </c>
      <c r="H321" s="123" t="s">
        <v>4933</v>
      </c>
      <c r="I321" s="189" t="s">
        <v>4933</v>
      </c>
      <c r="J321" s="130" t="s">
        <v>4901</v>
      </c>
    </row>
    <row r="322" spans="1:10" s="108" customFormat="1" ht="11.25" hidden="1" customHeight="1">
      <c r="A322" s="8" t="s">
        <v>2087</v>
      </c>
      <c r="B322" s="126" t="s">
        <v>4301</v>
      </c>
      <c r="C322" s="126" t="s">
        <v>4787</v>
      </c>
      <c r="D322" s="126">
        <v>11</v>
      </c>
      <c r="E322" s="126"/>
      <c r="F322" s="130" t="s">
        <v>4871</v>
      </c>
      <c r="G322" s="89">
        <v>43040</v>
      </c>
      <c r="H322" s="123">
        <v>43047</v>
      </c>
      <c r="I322" s="189">
        <v>43068</v>
      </c>
      <c r="J322" s="130" t="s">
        <v>4901</v>
      </c>
    </row>
    <row r="323" spans="1:10" s="108" customFormat="1" ht="11.25" hidden="1" customHeight="1">
      <c r="A323" s="8" t="s">
        <v>2088</v>
      </c>
      <c r="B323" s="126" t="s">
        <v>4301</v>
      </c>
      <c r="C323" s="126" t="s">
        <v>4787</v>
      </c>
      <c r="D323" s="126">
        <v>11</v>
      </c>
      <c r="E323" s="126"/>
      <c r="F323" s="128" t="s">
        <v>4872</v>
      </c>
      <c r="G323" s="89">
        <v>43040</v>
      </c>
      <c r="H323" s="123">
        <v>43068</v>
      </c>
      <c r="I323" s="189">
        <v>43068</v>
      </c>
      <c r="J323" s="130" t="s">
        <v>4901</v>
      </c>
    </row>
    <row r="324" spans="1:10" s="108" customFormat="1" ht="11.25" hidden="1" customHeight="1">
      <c r="A324" s="8" t="s">
        <v>2089</v>
      </c>
      <c r="B324" s="126" t="s">
        <v>4298</v>
      </c>
      <c r="C324" s="126" t="s">
        <v>4787</v>
      </c>
      <c r="D324" s="126">
        <v>11</v>
      </c>
      <c r="E324" s="126"/>
      <c r="F324" s="128" t="s">
        <v>4870</v>
      </c>
      <c r="G324" s="89">
        <v>43040</v>
      </c>
      <c r="H324" s="123">
        <v>43070</v>
      </c>
      <c r="I324" s="189">
        <v>43075</v>
      </c>
      <c r="J324" s="130" t="s">
        <v>4901</v>
      </c>
    </row>
    <row r="325" spans="1:10" s="108" customFormat="1" ht="11.25" hidden="1" customHeight="1">
      <c r="A325" s="8" t="s">
        <v>2090</v>
      </c>
      <c r="B325" s="126" t="s">
        <v>4298</v>
      </c>
      <c r="C325" s="126" t="s">
        <v>4787</v>
      </c>
      <c r="D325" s="126">
        <v>11</v>
      </c>
      <c r="E325" s="126"/>
      <c r="F325" s="128" t="s">
        <v>4870</v>
      </c>
      <c r="G325" s="89">
        <v>43040</v>
      </c>
      <c r="H325" s="123">
        <v>43070</v>
      </c>
      <c r="I325" s="189">
        <v>43075</v>
      </c>
      <c r="J325" s="130" t="s">
        <v>4901</v>
      </c>
    </row>
    <row r="326" spans="1:10" s="108" customFormat="1" ht="11.25" hidden="1" customHeight="1">
      <c r="A326" s="8" t="s">
        <v>2091</v>
      </c>
      <c r="B326" s="126" t="s">
        <v>4298</v>
      </c>
      <c r="C326" s="126" t="s">
        <v>4787</v>
      </c>
      <c r="D326" s="126">
        <v>11</v>
      </c>
      <c r="E326" s="126"/>
      <c r="F326" s="128" t="s">
        <v>4870</v>
      </c>
      <c r="G326" s="89">
        <v>43040</v>
      </c>
      <c r="H326" s="123">
        <v>43055</v>
      </c>
      <c r="I326" s="189">
        <v>43075</v>
      </c>
      <c r="J326" s="130" t="s">
        <v>4901</v>
      </c>
    </row>
    <row r="327" spans="1:10" s="108" customFormat="1" ht="11.25" hidden="1" customHeight="1">
      <c r="A327" s="8" t="s">
        <v>2092</v>
      </c>
      <c r="B327" s="126" t="s">
        <v>4298</v>
      </c>
      <c r="C327" s="126" t="s">
        <v>4787</v>
      </c>
      <c r="D327" s="126">
        <v>11</v>
      </c>
      <c r="E327" s="126"/>
      <c r="F327" s="128" t="s">
        <v>4870</v>
      </c>
      <c r="G327" s="89">
        <v>43040</v>
      </c>
      <c r="H327" s="123" t="s">
        <v>4933</v>
      </c>
      <c r="I327" s="189" t="s">
        <v>4933</v>
      </c>
      <c r="J327" s="130" t="s">
        <v>4901</v>
      </c>
    </row>
    <row r="328" spans="1:10" s="108" customFormat="1" ht="11.25" hidden="1" customHeight="1">
      <c r="A328" s="8" t="s">
        <v>2095</v>
      </c>
      <c r="B328" s="126" t="s">
        <v>359</v>
      </c>
      <c r="C328" s="126" t="s">
        <v>4787</v>
      </c>
      <c r="D328" s="126">
        <v>11</v>
      </c>
      <c r="E328" s="126"/>
      <c r="F328" s="128" t="s">
        <v>4872</v>
      </c>
      <c r="G328" s="89">
        <v>43040</v>
      </c>
      <c r="H328" s="123">
        <v>43056</v>
      </c>
      <c r="I328" s="189">
        <v>43068</v>
      </c>
      <c r="J328" s="130" t="s">
        <v>4901</v>
      </c>
    </row>
    <row r="329" spans="1:10" s="108" customFormat="1" ht="11.25" hidden="1" customHeight="1">
      <c r="A329" s="8" t="s">
        <v>2097</v>
      </c>
      <c r="B329" s="126" t="s">
        <v>361</v>
      </c>
      <c r="C329" s="126" t="s">
        <v>4787</v>
      </c>
      <c r="D329" s="126">
        <v>11</v>
      </c>
      <c r="E329" s="126"/>
      <c r="F329" s="128" t="s">
        <v>4873</v>
      </c>
      <c r="G329" s="89">
        <v>43040</v>
      </c>
      <c r="H329" s="123">
        <v>43063</v>
      </c>
      <c r="I329" s="189">
        <v>43068</v>
      </c>
      <c r="J329" s="130" t="s">
        <v>4901</v>
      </c>
    </row>
    <row r="330" spans="1:10" s="108" customFormat="1" ht="11.25" hidden="1" customHeight="1">
      <c r="A330" s="8" t="s">
        <v>2098</v>
      </c>
      <c r="B330" s="126" t="s">
        <v>361</v>
      </c>
      <c r="C330" s="126" t="s">
        <v>4787</v>
      </c>
      <c r="D330" s="126">
        <v>11</v>
      </c>
      <c r="E330" s="126"/>
      <c r="F330" s="128" t="s">
        <v>4874</v>
      </c>
      <c r="G330" s="89">
        <v>43040</v>
      </c>
      <c r="H330" s="123">
        <v>43063</v>
      </c>
      <c r="I330" s="189">
        <v>43068</v>
      </c>
      <c r="J330" s="130" t="s">
        <v>4901</v>
      </c>
    </row>
    <row r="331" spans="1:10" s="108" customFormat="1" ht="11.25" hidden="1" customHeight="1">
      <c r="A331" s="8" t="s">
        <v>2099</v>
      </c>
      <c r="B331" s="126" t="s">
        <v>4277</v>
      </c>
      <c r="C331" s="126" t="s">
        <v>4788</v>
      </c>
      <c r="D331" s="126">
        <v>11</v>
      </c>
      <c r="E331" s="126"/>
      <c r="F331" s="128" t="s">
        <v>4865</v>
      </c>
      <c r="G331" s="89">
        <v>43040</v>
      </c>
      <c r="H331" s="123">
        <v>43049</v>
      </c>
      <c r="I331" s="189">
        <v>43061</v>
      </c>
      <c r="J331" s="130" t="s">
        <v>4900</v>
      </c>
    </row>
    <row r="332" spans="1:10" s="108" customFormat="1" ht="11.25" hidden="1" customHeight="1">
      <c r="A332" s="8" t="s">
        <v>2100</v>
      </c>
      <c r="B332" s="126" t="s">
        <v>363</v>
      </c>
      <c r="C332" s="126" t="s">
        <v>4787</v>
      </c>
      <c r="D332" s="126">
        <v>11</v>
      </c>
      <c r="E332" s="126"/>
      <c r="F332" s="126" t="s">
        <v>4875</v>
      </c>
      <c r="G332" s="89">
        <v>43040</v>
      </c>
      <c r="H332" s="123">
        <v>43042</v>
      </c>
      <c r="I332" s="189">
        <v>43068</v>
      </c>
      <c r="J332" s="130" t="s">
        <v>4901</v>
      </c>
    </row>
    <row r="333" spans="1:10" s="108" customFormat="1" ht="11.25" hidden="1" customHeight="1">
      <c r="A333" s="8" t="s">
        <v>2125</v>
      </c>
      <c r="B333" s="126" t="s">
        <v>351</v>
      </c>
      <c r="C333" s="126" t="s">
        <v>4786</v>
      </c>
      <c r="D333" s="126">
        <v>11</v>
      </c>
      <c r="E333" s="126"/>
      <c r="F333" s="128" t="s">
        <v>4874</v>
      </c>
      <c r="G333" s="89">
        <v>43040</v>
      </c>
      <c r="H333" s="123">
        <v>43068</v>
      </c>
      <c r="I333" s="189">
        <v>43068</v>
      </c>
      <c r="J333" s="130" t="s">
        <v>4902</v>
      </c>
    </row>
    <row r="334" spans="1:10" s="108" customFormat="1" ht="11.25" hidden="1" customHeight="1">
      <c r="A334" s="8" t="s">
        <v>2131</v>
      </c>
      <c r="B334" s="126" t="s">
        <v>351</v>
      </c>
      <c r="C334" s="130" t="s">
        <v>4786</v>
      </c>
      <c r="D334" s="126">
        <v>11</v>
      </c>
      <c r="E334" s="126"/>
      <c r="F334" s="128" t="s">
        <v>4874</v>
      </c>
      <c r="G334" s="89">
        <v>43040</v>
      </c>
      <c r="H334" s="123">
        <v>43068</v>
      </c>
      <c r="I334" s="189">
        <v>43068</v>
      </c>
      <c r="J334" s="130" t="s">
        <v>4902</v>
      </c>
    </row>
    <row r="335" spans="1:10" s="108" customFormat="1" ht="11.25" hidden="1" customHeight="1">
      <c r="A335" s="8" t="s">
        <v>2132</v>
      </c>
      <c r="B335" s="126" t="s">
        <v>351</v>
      </c>
      <c r="C335" s="130" t="s">
        <v>4786</v>
      </c>
      <c r="D335" s="126">
        <v>11</v>
      </c>
      <c r="E335" s="126"/>
      <c r="F335" s="128" t="s">
        <v>4873</v>
      </c>
      <c r="G335" s="89">
        <v>43040</v>
      </c>
      <c r="H335" s="123">
        <v>43063</v>
      </c>
      <c r="I335" s="189">
        <v>43068</v>
      </c>
      <c r="J335" s="130" t="s">
        <v>4902</v>
      </c>
    </row>
    <row r="336" spans="1:10" s="108" customFormat="1" ht="11.25" hidden="1" customHeight="1">
      <c r="A336" s="8" t="s">
        <v>2216</v>
      </c>
      <c r="B336" s="126" t="s">
        <v>4291</v>
      </c>
      <c r="C336" s="130" t="s">
        <v>450</v>
      </c>
      <c r="D336" s="126">
        <v>13</v>
      </c>
      <c r="E336" s="126"/>
      <c r="F336" s="130" t="s">
        <v>4916</v>
      </c>
      <c r="G336" s="89">
        <v>43040</v>
      </c>
      <c r="H336" s="123">
        <v>43048</v>
      </c>
      <c r="I336" s="189">
        <v>43068</v>
      </c>
      <c r="J336" s="130" t="s">
        <v>4895</v>
      </c>
    </row>
    <row r="337" spans="1:10" s="108" customFormat="1" ht="11.25" hidden="1" customHeight="1">
      <c r="A337" s="8" t="s">
        <v>2217</v>
      </c>
      <c r="B337" s="126" t="s">
        <v>4291</v>
      </c>
      <c r="C337" s="130" t="s">
        <v>450</v>
      </c>
      <c r="D337" s="126">
        <v>13</v>
      </c>
      <c r="E337" s="126"/>
      <c r="F337" s="130" t="s">
        <v>4916</v>
      </c>
      <c r="G337" s="89">
        <v>43040</v>
      </c>
      <c r="H337" s="123">
        <v>43048</v>
      </c>
      <c r="I337" s="189">
        <v>43068</v>
      </c>
      <c r="J337" s="130" t="s">
        <v>4895</v>
      </c>
    </row>
    <row r="338" spans="1:10" s="108" customFormat="1" ht="11.25" hidden="1" customHeight="1">
      <c r="A338" s="8" t="s">
        <v>2218</v>
      </c>
      <c r="B338" s="126" t="s">
        <v>4291</v>
      </c>
      <c r="C338" s="126" t="s">
        <v>450</v>
      </c>
      <c r="D338" s="126">
        <v>13</v>
      </c>
      <c r="E338" s="126"/>
      <c r="F338" s="126" t="s">
        <v>4915</v>
      </c>
      <c r="G338" s="89">
        <v>43040</v>
      </c>
      <c r="H338" s="123">
        <v>43061</v>
      </c>
      <c r="I338" s="189">
        <v>43061</v>
      </c>
      <c r="J338" s="130" t="s">
        <v>4895</v>
      </c>
    </row>
    <row r="339" spans="1:10" s="108" customFormat="1" ht="11.25" hidden="1" customHeight="1">
      <c r="A339" s="8" t="s">
        <v>2219</v>
      </c>
      <c r="B339" s="126" t="s">
        <v>4291</v>
      </c>
      <c r="C339" s="126" t="s">
        <v>450</v>
      </c>
      <c r="D339" s="126">
        <v>13</v>
      </c>
      <c r="E339" s="126"/>
      <c r="F339" s="130" t="s">
        <v>4916</v>
      </c>
      <c r="G339" s="89">
        <v>43040</v>
      </c>
      <c r="H339" s="123">
        <v>43048</v>
      </c>
      <c r="I339" s="189">
        <v>43068</v>
      </c>
      <c r="J339" s="130" t="s">
        <v>4895</v>
      </c>
    </row>
    <row r="340" spans="1:10" s="108" customFormat="1" ht="11.25" hidden="1" customHeight="1">
      <c r="A340" s="8" t="s">
        <v>2220</v>
      </c>
      <c r="B340" s="126" t="s">
        <v>4291</v>
      </c>
      <c r="C340" s="130" t="s">
        <v>450</v>
      </c>
      <c r="D340" s="126">
        <v>13</v>
      </c>
      <c r="E340" s="126"/>
      <c r="F340" s="130" t="s">
        <v>4915</v>
      </c>
      <c r="G340" s="89">
        <v>43040</v>
      </c>
      <c r="H340" s="123">
        <v>43063</v>
      </c>
      <c r="I340" s="189">
        <v>43075</v>
      </c>
      <c r="J340" s="130" t="s">
        <v>4895</v>
      </c>
    </row>
    <row r="341" spans="1:10" s="108" customFormat="1" ht="11.25" hidden="1" customHeight="1">
      <c r="A341" s="8" t="s">
        <v>2223</v>
      </c>
      <c r="B341" s="126" t="s">
        <v>4291</v>
      </c>
      <c r="C341" s="126" t="s">
        <v>450</v>
      </c>
      <c r="D341" s="126">
        <v>13</v>
      </c>
      <c r="E341" s="126"/>
      <c r="F341" s="130" t="s">
        <v>4905</v>
      </c>
      <c r="G341" s="89">
        <v>43040</v>
      </c>
      <c r="H341" s="123">
        <v>43063</v>
      </c>
      <c r="I341" s="189">
        <v>43068</v>
      </c>
      <c r="J341" s="130" t="s">
        <v>4895</v>
      </c>
    </row>
    <row r="342" spans="1:10" s="108" customFormat="1" ht="11.25" hidden="1" customHeight="1">
      <c r="A342" s="8" t="s">
        <v>2224</v>
      </c>
      <c r="B342" s="126" t="s">
        <v>4291</v>
      </c>
      <c r="C342" s="126" t="s">
        <v>450</v>
      </c>
      <c r="D342" s="126">
        <v>13</v>
      </c>
      <c r="E342" s="126"/>
      <c r="F342" s="130" t="s">
        <v>4905</v>
      </c>
      <c r="G342" s="89">
        <v>43040</v>
      </c>
      <c r="H342" s="123">
        <v>43061</v>
      </c>
      <c r="I342" s="189">
        <v>43075</v>
      </c>
      <c r="J342" s="130" t="s">
        <v>4895</v>
      </c>
    </row>
    <row r="343" spans="1:10" s="108" customFormat="1" ht="11.25" hidden="1" customHeight="1">
      <c r="A343" s="8" t="s">
        <v>2261</v>
      </c>
      <c r="B343" s="126" t="s">
        <v>351</v>
      </c>
      <c r="C343" s="126" t="s">
        <v>4788</v>
      </c>
      <c r="D343" s="126">
        <v>11</v>
      </c>
      <c r="E343" s="126"/>
      <c r="F343" s="128" t="s">
        <v>4864</v>
      </c>
      <c r="G343" s="89">
        <v>43040</v>
      </c>
      <c r="H343" s="123">
        <v>43066</v>
      </c>
      <c r="I343" s="189">
        <v>43068</v>
      </c>
      <c r="J343" s="130" t="s">
        <v>4900</v>
      </c>
    </row>
    <row r="344" spans="1:10" s="108" customFormat="1" ht="11.25" hidden="1" customHeight="1">
      <c r="A344" s="8" t="s">
        <v>2269</v>
      </c>
      <c r="B344" s="126" t="s">
        <v>369</v>
      </c>
      <c r="C344" s="126" t="s">
        <v>4789</v>
      </c>
      <c r="D344" s="126">
        <v>11</v>
      </c>
      <c r="E344" s="126"/>
      <c r="F344" s="128" t="s">
        <v>4887</v>
      </c>
      <c r="G344" s="89">
        <v>43040</v>
      </c>
      <c r="H344" s="123">
        <v>43066</v>
      </c>
      <c r="I344" s="189">
        <v>43075</v>
      </c>
      <c r="J344" s="130" t="s">
        <v>4888</v>
      </c>
    </row>
    <row r="345" spans="1:10" s="108" customFormat="1" ht="11.25" hidden="1" customHeight="1">
      <c r="A345" s="8" t="s">
        <v>2272</v>
      </c>
      <c r="B345" s="126" t="s">
        <v>369</v>
      </c>
      <c r="C345" s="130" t="s">
        <v>4789</v>
      </c>
      <c r="D345" s="126">
        <v>11</v>
      </c>
      <c r="E345" s="126"/>
      <c r="F345" s="128" t="s">
        <v>4887</v>
      </c>
      <c r="G345" s="89">
        <v>43040</v>
      </c>
      <c r="H345" s="123">
        <v>43046</v>
      </c>
      <c r="I345" s="189">
        <v>43055</v>
      </c>
      <c r="J345" s="130" t="s">
        <v>4888</v>
      </c>
    </row>
    <row r="346" spans="1:10" s="108" customFormat="1" ht="11.25" hidden="1" customHeight="1">
      <c r="A346" s="8" t="s">
        <v>2284</v>
      </c>
      <c r="B346" s="126" t="s">
        <v>351</v>
      </c>
      <c r="C346" s="130" t="s">
        <v>4788</v>
      </c>
      <c r="D346" s="126">
        <v>11</v>
      </c>
      <c r="E346" s="126"/>
      <c r="F346" s="128" t="s">
        <v>4868</v>
      </c>
      <c r="G346" s="89">
        <v>43040</v>
      </c>
      <c r="H346" s="123">
        <v>43068</v>
      </c>
      <c r="I346" s="189">
        <v>43075</v>
      </c>
      <c r="J346" s="130" t="s">
        <v>4900</v>
      </c>
    </row>
    <row r="347" spans="1:10" s="108" customFormat="1" ht="11.25" hidden="1" customHeight="1">
      <c r="A347" s="8" t="s">
        <v>2287</v>
      </c>
      <c r="B347" s="126" t="s">
        <v>351</v>
      </c>
      <c r="C347" s="130" t="s">
        <v>4788</v>
      </c>
      <c r="D347" s="126">
        <v>11</v>
      </c>
      <c r="E347" s="126"/>
      <c r="F347" s="128" t="s">
        <v>4866</v>
      </c>
      <c r="G347" s="89">
        <v>43040</v>
      </c>
      <c r="H347" s="123">
        <v>43066</v>
      </c>
      <c r="I347" s="189">
        <v>43068</v>
      </c>
      <c r="J347" s="130" t="s">
        <v>4900</v>
      </c>
    </row>
    <row r="348" spans="1:10" s="108" customFormat="1" ht="11.25" hidden="1" customHeight="1">
      <c r="A348" s="8" t="s">
        <v>2289</v>
      </c>
      <c r="B348" s="126" t="s">
        <v>351</v>
      </c>
      <c r="C348" s="126" t="s">
        <v>4788</v>
      </c>
      <c r="D348" s="126">
        <v>11</v>
      </c>
      <c r="E348" s="126"/>
      <c r="F348" s="128" t="s">
        <v>4864</v>
      </c>
      <c r="G348" s="89">
        <v>43040</v>
      </c>
      <c r="H348" s="123">
        <v>43070</v>
      </c>
      <c r="I348" s="189">
        <v>43075</v>
      </c>
      <c r="J348" s="130" t="s">
        <v>4900</v>
      </c>
    </row>
    <row r="349" spans="1:10" s="108" customFormat="1" ht="11.25" hidden="1" customHeight="1">
      <c r="A349" s="8" t="s">
        <v>2299</v>
      </c>
      <c r="B349" s="126" t="s">
        <v>351</v>
      </c>
      <c r="C349" s="126" t="s">
        <v>4788</v>
      </c>
      <c r="D349" s="126">
        <v>11</v>
      </c>
      <c r="E349" s="126"/>
      <c r="F349" s="128" t="s">
        <v>4866</v>
      </c>
      <c r="G349" s="89">
        <v>43040</v>
      </c>
      <c r="H349" s="123">
        <v>43068</v>
      </c>
      <c r="I349" s="189">
        <v>43075</v>
      </c>
      <c r="J349" s="130" t="s">
        <v>4900</v>
      </c>
    </row>
    <row r="350" spans="1:10" s="108" customFormat="1" ht="11.25" hidden="1" customHeight="1">
      <c r="A350" s="8" t="s">
        <v>2303</v>
      </c>
      <c r="B350" s="126" t="s">
        <v>351</v>
      </c>
      <c r="C350" s="126" t="s">
        <v>4788</v>
      </c>
      <c r="D350" s="126">
        <v>11</v>
      </c>
      <c r="E350" s="126"/>
      <c r="F350" s="128" t="s">
        <v>4868</v>
      </c>
      <c r="G350" s="89">
        <v>43040</v>
      </c>
      <c r="H350" s="123">
        <v>43059</v>
      </c>
      <c r="I350" s="189">
        <v>43061</v>
      </c>
      <c r="J350" s="130" t="s">
        <v>4900</v>
      </c>
    </row>
    <row r="351" spans="1:10" s="108" customFormat="1" ht="11.25" hidden="1" customHeight="1">
      <c r="A351" s="8" t="s">
        <v>248</v>
      </c>
      <c r="B351" s="126" t="s">
        <v>387</v>
      </c>
      <c r="C351" s="126" t="s">
        <v>75</v>
      </c>
      <c r="D351" s="126">
        <v>12</v>
      </c>
      <c r="E351" s="126" t="s">
        <v>75</v>
      </c>
      <c r="F351" s="130" t="s">
        <v>4842</v>
      </c>
      <c r="G351" s="89">
        <v>43070</v>
      </c>
      <c r="H351" s="123">
        <v>43089</v>
      </c>
      <c r="I351" s="189">
        <v>43103</v>
      </c>
      <c r="J351" s="130" t="s">
        <v>4890</v>
      </c>
    </row>
    <row r="352" spans="1:10" s="108" customFormat="1" ht="11.25" hidden="1" customHeight="1">
      <c r="A352" s="8" t="s">
        <v>2333</v>
      </c>
      <c r="B352" s="126" t="s">
        <v>387</v>
      </c>
      <c r="C352" s="126" t="s">
        <v>75</v>
      </c>
      <c r="D352" s="126">
        <v>12</v>
      </c>
      <c r="E352" s="126" t="s">
        <v>75</v>
      </c>
      <c r="F352" s="130" t="s">
        <v>4842</v>
      </c>
      <c r="G352" s="89">
        <v>43070</v>
      </c>
      <c r="H352" s="123">
        <v>43089</v>
      </c>
      <c r="I352" s="189">
        <v>43103</v>
      </c>
      <c r="J352" s="130" t="s">
        <v>4890</v>
      </c>
    </row>
    <row r="353" spans="1:10" s="108" customFormat="1" ht="11.25" hidden="1" customHeight="1">
      <c r="A353" s="8" t="s">
        <v>2557</v>
      </c>
      <c r="B353" s="126" t="s">
        <v>4347</v>
      </c>
      <c r="C353" s="130" t="s">
        <v>75</v>
      </c>
      <c r="D353" s="126">
        <v>12</v>
      </c>
      <c r="E353" s="126"/>
      <c r="F353" s="130" t="s">
        <v>4842</v>
      </c>
      <c r="G353" s="89">
        <v>43040</v>
      </c>
      <c r="H353" s="123">
        <v>43048</v>
      </c>
      <c r="I353" s="189">
        <v>43060</v>
      </c>
      <c r="J353" s="130" t="s">
        <v>4890</v>
      </c>
    </row>
    <row r="354" spans="1:10" s="108" customFormat="1" ht="11.25" hidden="1" customHeight="1">
      <c r="A354" s="8" t="s">
        <v>2623</v>
      </c>
      <c r="B354" s="126" t="s">
        <v>397</v>
      </c>
      <c r="C354" s="126" t="s">
        <v>75</v>
      </c>
      <c r="D354" s="126">
        <v>12</v>
      </c>
      <c r="E354" s="126"/>
      <c r="F354" s="130" t="s">
        <v>4842</v>
      </c>
      <c r="G354" s="89">
        <v>43040</v>
      </c>
      <c r="H354" s="123">
        <v>43047</v>
      </c>
      <c r="I354" s="189">
        <v>43060</v>
      </c>
      <c r="J354" s="130" t="s">
        <v>4890</v>
      </c>
    </row>
    <row r="355" spans="1:10" s="108" customFormat="1" ht="11.25" hidden="1" customHeight="1">
      <c r="A355" s="8" t="s">
        <v>2364</v>
      </c>
      <c r="B355" s="126" t="s">
        <v>4330</v>
      </c>
      <c r="C355" s="130" t="s">
        <v>75</v>
      </c>
      <c r="D355" s="126">
        <v>12</v>
      </c>
      <c r="E355" s="126" t="s">
        <v>75</v>
      </c>
      <c r="F355" s="130" t="s">
        <v>4963</v>
      </c>
      <c r="G355" s="89">
        <v>43070</v>
      </c>
      <c r="H355" s="123">
        <v>43095</v>
      </c>
      <c r="I355" s="189">
        <v>43103</v>
      </c>
      <c r="J355" s="130" t="s">
        <v>4890</v>
      </c>
    </row>
    <row r="356" spans="1:10" s="108" customFormat="1" ht="11.25" hidden="1" customHeight="1">
      <c r="A356" s="8" t="s">
        <v>2367</v>
      </c>
      <c r="B356" s="126" t="s">
        <v>4330</v>
      </c>
      <c r="C356" s="130" t="s">
        <v>75</v>
      </c>
      <c r="D356" s="126">
        <v>12</v>
      </c>
      <c r="E356" s="126" t="s">
        <v>75</v>
      </c>
      <c r="F356" s="130" t="s">
        <v>4963</v>
      </c>
      <c r="G356" s="89">
        <v>43070</v>
      </c>
      <c r="H356" s="123">
        <v>43095</v>
      </c>
      <c r="I356" s="189">
        <v>43103</v>
      </c>
      <c r="J356" s="130" t="s">
        <v>4890</v>
      </c>
    </row>
    <row r="357" spans="1:10" s="108" customFormat="1" ht="11.25" hidden="1" customHeight="1">
      <c r="A357" s="8" t="s">
        <v>2397</v>
      </c>
      <c r="B357" s="126" t="s">
        <v>391</v>
      </c>
      <c r="C357" s="130" t="s">
        <v>75</v>
      </c>
      <c r="D357" s="126">
        <v>12</v>
      </c>
      <c r="E357" s="126" t="s">
        <v>75</v>
      </c>
      <c r="F357" s="128" t="s">
        <v>4829</v>
      </c>
      <c r="G357" s="89">
        <v>43070</v>
      </c>
      <c r="H357" s="123">
        <v>43080</v>
      </c>
      <c r="I357" s="189">
        <v>43081</v>
      </c>
      <c r="J357" s="130" t="s">
        <v>4890</v>
      </c>
    </row>
    <row r="358" spans="1:10" s="108" customFormat="1" ht="11.25" hidden="1" customHeight="1">
      <c r="A358" s="8" t="s">
        <v>254</v>
      </c>
      <c r="B358" s="126" t="s">
        <v>391</v>
      </c>
      <c r="C358" s="130" t="s">
        <v>75</v>
      </c>
      <c r="D358" s="126">
        <v>12</v>
      </c>
      <c r="E358" s="126" t="s">
        <v>75</v>
      </c>
      <c r="F358" s="128" t="s">
        <v>4829</v>
      </c>
      <c r="G358" s="89">
        <v>43070</v>
      </c>
      <c r="H358" s="123">
        <v>43080</v>
      </c>
      <c r="I358" s="189">
        <v>43081</v>
      </c>
      <c r="J358" s="130" t="s">
        <v>4890</v>
      </c>
    </row>
    <row r="359" spans="1:10" s="108" customFormat="1" ht="11.25" hidden="1" customHeight="1">
      <c r="A359" s="8" t="s">
        <v>255</v>
      </c>
      <c r="B359" s="126" t="s">
        <v>391</v>
      </c>
      <c r="C359" s="130" t="s">
        <v>75</v>
      </c>
      <c r="D359" s="126">
        <v>12</v>
      </c>
      <c r="E359" s="126" t="s">
        <v>75</v>
      </c>
      <c r="F359" s="128" t="s">
        <v>4829</v>
      </c>
      <c r="G359" s="89">
        <v>43070</v>
      </c>
      <c r="H359" s="123">
        <v>43095</v>
      </c>
      <c r="I359" s="189">
        <v>43103</v>
      </c>
      <c r="J359" s="130" t="s">
        <v>4890</v>
      </c>
    </row>
    <row r="360" spans="1:10" s="108" customFormat="1" ht="11.25" hidden="1" customHeight="1">
      <c r="A360" s="8" t="s">
        <v>2398</v>
      </c>
      <c r="B360" s="126" t="s">
        <v>391</v>
      </c>
      <c r="C360" s="130" t="s">
        <v>75</v>
      </c>
      <c r="D360" s="126">
        <v>12</v>
      </c>
      <c r="E360" s="126" t="s">
        <v>75</v>
      </c>
      <c r="F360" s="128" t="s">
        <v>4829</v>
      </c>
      <c r="G360" s="89">
        <v>43070</v>
      </c>
      <c r="H360" s="123">
        <v>43080</v>
      </c>
      <c r="I360" s="189">
        <v>43081</v>
      </c>
      <c r="J360" s="130" t="s">
        <v>4890</v>
      </c>
    </row>
    <row r="361" spans="1:10" s="108" customFormat="1" ht="11.25" hidden="1" customHeight="1">
      <c r="A361" s="8" t="s">
        <v>2400</v>
      </c>
      <c r="B361" s="126" t="s">
        <v>391</v>
      </c>
      <c r="C361" s="126" t="s">
        <v>75</v>
      </c>
      <c r="D361" s="126">
        <v>12</v>
      </c>
      <c r="E361" s="126" t="s">
        <v>75</v>
      </c>
      <c r="F361" s="128" t="s">
        <v>4829</v>
      </c>
      <c r="G361" s="89">
        <v>43070</v>
      </c>
      <c r="H361" s="123">
        <v>43097</v>
      </c>
      <c r="I361" s="189">
        <v>43103</v>
      </c>
      <c r="J361" s="130" t="s">
        <v>4890</v>
      </c>
    </row>
    <row r="362" spans="1:10" s="108" customFormat="1" ht="11.25" hidden="1" customHeight="1">
      <c r="A362" s="8" t="s">
        <v>256</v>
      </c>
      <c r="B362" s="126" t="s">
        <v>391</v>
      </c>
      <c r="C362" s="130" t="s">
        <v>75</v>
      </c>
      <c r="D362" s="126">
        <v>12</v>
      </c>
      <c r="E362" s="126" t="s">
        <v>75</v>
      </c>
      <c r="F362" s="128" t="s">
        <v>4829</v>
      </c>
      <c r="G362" s="89">
        <v>43070</v>
      </c>
      <c r="H362" s="123">
        <v>43080</v>
      </c>
      <c r="I362" s="189">
        <v>43081</v>
      </c>
      <c r="J362" s="130" t="s">
        <v>4890</v>
      </c>
    </row>
    <row r="363" spans="1:10" s="108" customFormat="1" ht="11.25" hidden="1" customHeight="1">
      <c r="A363" s="8" t="s">
        <v>2436</v>
      </c>
      <c r="B363" s="126" t="s">
        <v>393</v>
      </c>
      <c r="C363" s="130" t="s">
        <v>75</v>
      </c>
      <c r="D363" s="126">
        <v>12</v>
      </c>
      <c r="E363" s="126" t="s">
        <v>75</v>
      </c>
      <c r="F363" s="128" t="s">
        <v>4829</v>
      </c>
      <c r="G363" s="89">
        <v>43070</v>
      </c>
      <c r="H363" s="123">
        <v>43097</v>
      </c>
      <c r="I363" s="189">
        <v>43103</v>
      </c>
      <c r="J363" s="130" t="s">
        <v>4890</v>
      </c>
    </row>
    <row r="364" spans="1:10" s="108" customFormat="1" ht="11.25" hidden="1" customHeight="1">
      <c r="A364" s="8" t="s">
        <v>2465</v>
      </c>
      <c r="B364" s="126" t="s">
        <v>4341</v>
      </c>
      <c r="C364" s="126" t="s">
        <v>75</v>
      </c>
      <c r="D364" s="126">
        <v>12</v>
      </c>
      <c r="E364" s="126" t="s">
        <v>75</v>
      </c>
      <c r="F364" s="128" t="s">
        <v>4829</v>
      </c>
      <c r="G364" s="89">
        <v>43070</v>
      </c>
      <c r="H364" s="123">
        <v>43097</v>
      </c>
      <c r="I364" s="189">
        <v>43103</v>
      </c>
      <c r="J364" s="130" t="s">
        <v>4890</v>
      </c>
    </row>
    <row r="365" spans="1:10" s="108" customFormat="1" ht="11.25" hidden="1" customHeight="1">
      <c r="A365" s="8" t="s">
        <v>2511</v>
      </c>
      <c r="B365" s="126" t="s">
        <v>395</v>
      </c>
      <c r="C365" s="130" t="s">
        <v>75</v>
      </c>
      <c r="D365" s="126">
        <v>12</v>
      </c>
      <c r="E365" s="126" t="s">
        <v>75</v>
      </c>
      <c r="F365" s="128" t="s">
        <v>4829</v>
      </c>
      <c r="G365" s="89">
        <v>43070</v>
      </c>
      <c r="H365" s="123">
        <v>43089</v>
      </c>
      <c r="I365" s="189">
        <v>43096</v>
      </c>
      <c r="J365" s="130" t="s">
        <v>4890</v>
      </c>
    </row>
    <row r="366" spans="1:10" s="108" customFormat="1" ht="11.25" hidden="1" customHeight="1">
      <c r="A366" s="8" t="s">
        <v>2543</v>
      </c>
      <c r="B366" s="126" t="s">
        <v>4345</v>
      </c>
      <c r="C366" s="130" t="s">
        <v>75</v>
      </c>
      <c r="D366" s="126">
        <v>12</v>
      </c>
      <c r="E366" s="126" t="s">
        <v>75</v>
      </c>
      <c r="F366" s="128" t="s">
        <v>4829</v>
      </c>
      <c r="G366" s="89">
        <v>43070</v>
      </c>
      <c r="H366" s="123">
        <v>43097</v>
      </c>
      <c r="I366" s="189">
        <v>43103</v>
      </c>
      <c r="J366" s="130" t="s">
        <v>4890</v>
      </c>
    </row>
    <row r="367" spans="1:10" s="108" customFormat="1" ht="11.25" hidden="1" customHeight="1">
      <c r="A367" s="8" t="s">
        <v>2627</v>
      </c>
      <c r="B367" s="126" t="s">
        <v>394</v>
      </c>
      <c r="C367" s="126" t="s">
        <v>75</v>
      </c>
      <c r="D367" s="126">
        <v>12</v>
      </c>
      <c r="E367" s="126" t="s">
        <v>75</v>
      </c>
      <c r="F367" s="128" t="s">
        <v>4829</v>
      </c>
      <c r="G367" s="89">
        <v>43070</v>
      </c>
      <c r="H367" s="123">
        <v>43080</v>
      </c>
      <c r="I367" s="189">
        <v>43081</v>
      </c>
      <c r="J367" s="130" t="s">
        <v>4890</v>
      </c>
    </row>
    <row r="368" spans="1:10" s="108" customFormat="1" ht="11.25" hidden="1" customHeight="1">
      <c r="A368" s="8" t="s">
        <v>246</v>
      </c>
      <c r="B368" s="126" t="s">
        <v>386</v>
      </c>
      <c r="C368" s="130" t="s">
        <v>75</v>
      </c>
      <c r="D368" s="126">
        <v>12</v>
      </c>
      <c r="E368" s="126"/>
      <c r="F368" s="128" t="s">
        <v>4829</v>
      </c>
      <c r="G368" s="89">
        <v>43040</v>
      </c>
      <c r="H368" s="123">
        <v>43069</v>
      </c>
      <c r="I368" s="189">
        <v>43073</v>
      </c>
      <c r="J368" s="130" t="s">
        <v>4890</v>
      </c>
    </row>
    <row r="369" spans="1:10" s="108" customFormat="1" ht="11.25" hidden="1" customHeight="1">
      <c r="A369" s="8" t="s">
        <v>2358</v>
      </c>
      <c r="B369" s="126" t="s">
        <v>388</v>
      </c>
      <c r="C369" s="126" t="s">
        <v>75</v>
      </c>
      <c r="D369" s="126">
        <v>12</v>
      </c>
      <c r="E369" s="126"/>
      <c r="F369" s="128" t="s">
        <v>4829</v>
      </c>
      <c r="G369" s="89">
        <v>43040</v>
      </c>
      <c r="H369" s="123">
        <v>43063</v>
      </c>
      <c r="I369" s="189">
        <v>43073</v>
      </c>
      <c r="J369" s="130" t="s">
        <v>4890</v>
      </c>
    </row>
    <row r="370" spans="1:10" s="108" customFormat="1" ht="11.25" hidden="1" customHeight="1">
      <c r="A370" s="8" t="s">
        <v>2371</v>
      </c>
      <c r="B370" s="126" t="s">
        <v>390</v>
      </c>
      <c r="C370" s="130" t="s">
        <v>75</v>
      </c>
      <c r="D370" s="126">
        <v>12</v>
      </c>
      <c r="E370" s="126"/>
      <c r="F370" s="128" t="s">
        <v>4829</v>
      </c>
      <c r="G370" s="89">
        <v>43040</v>
      </c>
      <c r="H370" s="123">
        <v>43049</v>
      </c>
      <c r="I370" s="189">
        <v>43060</v>
      </c>
      <c r="J370" s="130" t="s">
        <v>4890</v>
      </c>
    </row>
    <row r="371" spans="1:10" s="108" customFormat="1" ht="11.25" hidden="1" customHeight="1">
      <c r="A371" s="8" t="s">
        <v>2421</v>
      </c>
      <c r="B371" s="126" t="s">
        <v>4333</v>
      </c>
      <c r="C371" s="130" t="s">
        <v>75</v>
      </c>
      <c r="D371" s="126">
        <v>12</v>
      </c>
      <c r="E371" s="126"/>
      <c r="F371" s="128" t="s">
        <v>4829</v>
      </c>
      <c r="G371" s="89">
        <v>43040</v>
      </c>
      <c r="H371" s="123">
        <v>43063</v>
      </c>
      <c r="I371" s="189">
        <v>43073</v>
      </c>
      <c r="J371" s="130" t="s">
        <v>4890</v>
      </c>
    </row>
    <row r="372" spans="1:10" s="108" customFormat="1" ht="11.25" hidden="1" customHeight="1">
      <c r="A372" s="8" t="s">
        <v>2424</v>
      </c>
      <c r="B372" s="126" t="s">
        <v>4333</v>
      </c>
      <c r="C372" s="130" t="s">
        <v>75</v>
      </c>
      <c r="D372" s="126">
        <v>12</v>
      </c>
      <c r="E372" s="126"/>
      <c r="F372" s="128" t="s">
        <v>4829</v>
      </c>
      <c r="G372" s="89">
        <v>43040</v>
      </c>
      <c r="H372" s="123">
        <v>43069</v>
      </c>
      <c r="I372" s="189">
        <v>43073</v>
      </c>
      <c r="J372" s="130" t="s">
        <v>4890</v>
      </c>
    </row>
    <row r="373" spans="1:10" s="108" customFormat="1" ht="11.25" hidden="1" customHeight="1">
      <c r="A373" s="8" t="s">
        <v>2425</v>
      </c>
      <c r="B373" s="126" t="s">
        <v>4333</v>
      </c>
      <c r="C373" s="130" t="s">
        <v>75</v>
      </c>
      <c r="D373" s="126">
        <v>12</v>
      </c>
      <c r="E373" s="126"/>
      <c r="F373" s="128" t="s">
        <v>4829</v>
      </c>
      <c r="G373" s="89">
        <v>43040</v>
      </c>
      <c r="H373" s="123">
        <v>43063</v>
      </c>
      <c r="I373" s="189">
        <v>43073</v>
      </c>
      <c r="J373" s="130" t="s">
        <v>4890</v>
      </c>
    </row>
    <row r="374" spans="1:10" s="108" customFormat="1" ht="11.25" hidden="1" customHeight="1">
      <c r="A374" s="8" t="s">
        <v>2426</v>
      </c>
      <c r="B374" s="126" t="s">
        <v>4334</v>
      </c>
      <c r="C374" s="130" t="s">
        <v>75</v>
      </c>
      <c r="D374" s="126">
        <v>12</v>
      </c>
      <c r="E374" s="126"/>
      <c r="F374" s="128" t="s">
        <v>4829</v>
      </c>
      <c r="G374" s="89">
        <v>43040</v>
      </c>
      <c r="H374" s="123">
        <v>43059</v>
      </c>
      <c r="I374" s="189">
        <v>43060</v>
      </c>
      <c r="J374" s="130" t="s">
        <v>4890</v>
      </c>
    </row>
    <row r="375" spans="1:10" s="108" customFormat="1" ht="11.25" hidden="1" customHeight="1">
      <c r="A375" s="8" t="s">
        <v>2429</v>
      </c>
      <c r="B375" s="126" t="s">
        <v>4334</v>
      </c>
      <c r="C375" s="130" t="s">
        <v>75</v>
      </c>
      <c r="D375" s="126">
        <v>12</v>
      </c>
      <c r="E375" s="126"/>
      <c r="F375" s="128" t="s">
        <v>4829</v>
      </c>
      <c r="G375" s="89">
        <v>43040</v>
      </c>
      <c r="H375" s="123">
        <v>43059</v>
      </c>
      <c r="I375" s="189">
        <v>43060</v>
      </c>
      <c r="J375" s="130" t="s">
        <v>4890</v>
      </c>
    </row>
    <row r="376" spans="1:10" s="108" customFormat="1" ht="11.25" hidden="1" customHeight="1">
      <c r="A376" s="8" t="s">
        <v>2431</v>
      </c>
      <c r="B376" s="126" t="s">
        <v>4336</v>
      </c>
      <c r="C376" s="126" t="s">
        <v>75</v>
      </c>
      <c r="D376" s="126">
        <v>12</v>
      </c>
      <c r="E376" s="126"/>
      <c r="F376" s="128" t="s">
        <v>4829</v>
      </c>
      <c r="G376" s="89">
        <v>43040</v>
      </c>
      <c r="H376" s="123">
        <v>43063</v>
      </c>
      <c r="I376" s="189">
        <v>43073</v>
      </c>
      <c r="J376" s="130" t="s">
        <v>4890</v>
      </c>
    </row>
    <row r="377" spans="1:10" s="108" customFormat="1" ht="11.25" hidden="1" customHeight="1">
      <c r="A377" s="8" t="s">
        <v>2435</v>
      </c>
      <c r="B377" s="126" t="s">
        <v>393</v>
      </c>
      <c r="C377" s="126" t="s">
        <v>75</v>
      </c>
      <c r="D377" s="126">
        <v>12</v>
      </c>
      <c r="E377" s="126"/>
      <c r="F377" s="128" t="s">
        <v>4829</v>
      </c>
      <c r="G377" s="89">
        <v>43040</v>
      </c>
      <c r="H377" s="123">
        <v>43060</v>
      </c>
      <c r="I377" s="189">
        <v>43073</v>
      </c>
      <c r="J377" s="130" t="s">
        <v>4890</v>
      </c>
    </row>
    <row r="378" spans="1:10" s="108" customFormat="1" ht="11.25" hidden="1" customHeight="1">
      <c r="A378" s="8" t="s">
        <v>258</v>
      </c>
      <c r="B378" s="126" t="s">
        <v>393</v>
      </c>
      <c r="C378" s="126" t="s">
        <v>75</v>
      </c>
      <c r="D378" s="126">
        <v>12</v>
      </c>
      <c r="E378" s="126"/>
      <c r="F378" s="128" t="s">
        <v>4829</v>
      </c>
      <c r="G378" s="89">
        <v>43040</v>
      </c>
      <c r="H378" s="123">
        <v>43060</v>
      </c>
      <c r="I378" s="189">
        <v>43073</v>
      </c>
      <c r="J378" s="130" t="s">
        <v>4890</v>
      </c>
    </row>
    <row r="379" spans="1:10" s="108" customFormat="1" ht="11.25" hidden="1" customHeight="1">
      <c r="A379" s="8" t="s">
        <v>259</v>
      </c>
      <c r="B379" s="126" t="s">
        <v>394</v>
      </c>
      <c r="C379" s="126" t="s">
        <v>75</v>
      </c>
      <c r="D379" s="126">
        <v>12</v>
      </c>
      <c r="E379" s="126"/>
      <c r="F379" s="128" t="s">
        <v>4829</v>
      </c>
      <c r="G379" s="89">
        <v>43040</v>
      </c>
      <c r="H379" s="123">
        <v>43069</v>
      </c>
      <c r="I379" s="189">
        <v>43073</v>
      </c>
      <c r="J379" s="130" t="s">
        <v>4890</v>
      </c>
    </row>
    <row r="380" spans="1:10" s="108" customFormat="1" ht="11.25" hidden="1" customHeight="1">
      <c r="A380" s="8" t="s">
        <v>260</v>
      </c>
      <c r="B380" s="126" t="s">
        <v>394</v>
      </c>
      <c r="C380" s="126" t="s">
        <v>75</v>
      </c>
      <c r="D380" s="126">
        <v>12</v>
      </c>
      <c r="E380" s="126"/>
      <c r="F380" s="128" t="s">
        <v>4829</v>
      </c>
      <c r="G380" s="89">
        <v>43040</v>
      </c>
      <c r="H380" s="123">
        <v>43069</v>
      </c>
      <c r="I380" s="189">
        <v>43073</v>
      </c>
      <c r="J380" s="130" t="s">
        <v>4890</v>
      </c>
    </row>
    <row r="381" spans="1:10" s="108" customFormat="1" ht="11.25" hidden="1" customHeight="1">
      <c r="A381" s="8" t="s">
        <v>2459</v>
      </c>
      <c r="B381" s="126" t="s">
        <v>394</v>
      </c>
      <c r="C381" s="126" t="s">
        <v>75</v>
      </c>
      <c r="D381" s="126">
        <v>12</v>
      </c>
      <c r="E381" s="126"/>
      <c r="F381" s="128" t="s">
        <v>4829</v>
      </c>
      <c r="G381" s="89">
        <v>43040</v>
      </c>
      <c r="H381" s="123">
        <v>43068</v>
      </c>
      <c r="I381" s="189">
        <v>43073</v>
      </c>
      <c r="J381" s="130" t="s">
        <v>4890</v>
      </c>
    </row>
    <row r="382" spans="1:10" s="108" customFormat="1" ht="11.25" hidden="1" customHeight="1">
      <c r="A382" s="8" t="s">
        <v>261</v>
      </c>
      <c r="B382" s="126" t="s">
        <v>394</v>
      </c>
      <c r="C382" s="126" t="s">
        <v>75</v>
      </c>
      <c r="D382" s="126">
        <v>12</v>
      </c>
      <c r="E382" s="126"/>
      <c r="F382" s="128" t="s">
        <v>4829</v>
      </c>
      <c r="G382" s="89">
        <v>43040</v>
      </c>
      <c r="H382" s="123">
        <v>43068</v>
      </c>
      <c r="I382" s="189">
        <v>43073</v>
      </c>
      <c r="J382" s="130" t="s">
        <v>4890</v>
      </c>
    </row>
    <row r="383" spans="1:10" s="108" customFormat="1" ht="11.25" hidden="1" customHeight="1">
      <c r="A383" s="8" t="s">
        <v>262</v>
      </c>
      <c r="B383" s="126" t="s">
        <v>394</v>
      </c>
      <c r="C383" s="126" t="s">
        <v>75</v>
      </c>
      <c r="D383" s="126">
        <v>12</v>
      </c>
      <c r="E383" s="126"/>
      <c r="F383" s="128" t="s">
        <v>4829</v>
      </c>
      <c r="G383" s="89">
        <v>43040</v>
      </c>
      <c r="H383" s="123">
        <v>43068</v>
      </c>
      <c r="I383" s="189">
        <v>43073</v>
      </c>
      <c r="J383" s="130" t="s">
        <v>4890</v>
      </c>
    </row>
    <row r="384" spans="1:10" s="108" customFormat="1" ht="11.25" hidden="1" customHeight="1">
      <c r="A384" s="8" t="s">
        <v>2466</v>
      </c>
      <c r="B384" s="126" t="s">
        <v>4342</v>
      </c>
      <c r="C384" s="126" t="s">
        <v>75</v>
      </c>
      <c r="D384" s="126">
        <v>12</v>
      </c>
      <c r="E384" s="126"/>
      <c r="F384" s="130" t="s">
        <v>4829</v>
      </c>
      <c r="G384" s="89">
        <v>43040</v>
      </c>
      <c r="H384" s="123">
        <v>43048</v>
      </c>
      <c r="I384" s="189">
        <v>43069</v>
      </c>
      <c r="J384" s="130" t="s">
        <v>4890</v>
      </c>
    </row>
    <row r="385" spans="1:10" s="108" customFormat="1" ht="11.25" hidden="1" customHeight="1">
      <c r="A385" s="8" t="s">
        <v>2468</v>
      </c>
      <c r="B385" s="126" t="s">
        <v>395</v>
      </c>
      <c r="C385" s="130" t="s">
        <v>75</v>
      </c>
      <c r="D385" s="126">
        <v>12</v>
      </c>
      <c r="E385" s="126"/>
      <c r="F385" s="128" t="s">
        <v>4829</v>
      </c>
      <c r="G385" s="89">
        <v>43040</v>
      </c>
      <c r="H385" s="123">
        <v>43052</v>
      </c>
      <c r="I385" s="189">
        <v>43069</v>
      </c>
      <c r="J385" s="130" t="s">
        <v>4890</v>
      </c>
    </row>
    <row r="386" spans="1:10" s="108" customFormat="1" ht="11.25" hidden="1" customHeight="1">
      <c r="A386" s="8" t="s">
        <v>2473</v>
      </c>
      <c r="B386" s="126" t="s">
        <v>395</v>
      </c>
      <c r="C386" s="126" t="s">
        <v>75</v>
      </c>
      <c r="D386" s="126">
        <v>12</v>
      </c>
      <c r="E386" s="126"/>
      <c r="F386" s="128" t="s">
        <v>4829</v>
      </c>
      <c r="G386" s="89">
        <v>43040</v>
      </c>
      <c r="H386" s="123">
        <v>43059</v>
      </c>
      <c r="I386" s="189">
        <v>43073</v>
      </c>
      <c r="J386" s="130" t="s">
        <v>4890</v>
      </c>
    </row>
    <row r="387" spans="1:10" s="108" customFormat="1" ht="11.25" hidden="1" customHeight="1">
      <c r="A387" s="8" t="s">
        <v>2474</v>
      </c>
      <c r="B387" s="126" t="s">
        <v>395</v>
      </c>
      <c r="C387" s="126" t="s">
        <v>75</v>
      </c>
      <c r="D387" s="126">
        <v>12</v>
      </c>
      <c r="E387" s="126"/>
      <c r="F387" s="130" t="s">
        <v>4829</v>
      </c>
      <c r="G387" s="89">
        <v>43040</v>
      </c>
      <c r="H387" s="123">
        <v>43047</v>
      </c>
      <c r="I387" s="189">
        <v>43073</v>
      </c>
      <c r="J387" s="130" t="s">
        <v>4890</v>
      </c>
    </row>
    <row r="388" spans="1:10" s="108" customFormat="1" ht="11.25" hidden="1" customHeight="1">
      <c r="A388" s="8" t="s">
        <v>2475</v>
      </c>
      <c r="B388" s="126" t="s">
        <v>395</v>
      </c>
      <c r="C388" s="126" t="s">
        <v>75</v>
      </c>
      <c r="D388" s="126">
        <v>12</v>
      </c>
      <c r="E388" s="126"/>
      <c r="F388" s="128" t="s">
        <v>4829</v>
      </c>
      <c r="G388" s="89">
        <v>43040</v>
      </c>
      <c r="H388" s="123">
        <v>43069</v>
      </c>
      <c r="I388" s="189">
        <v>43073</v>
      </c>
      <c r="J388" s="130" t="s">
        <v>4890</v>
      </c>
    </row>
    <row r="389" spans="1:10" s="108" customFormat="1" ht="11.25" hidden="1" customHeight="1">
      <c r="A389" s="8" t="s">
        <v>2476</v>
      </c>
      <c r="B389" s="126" t="s">
        <v>395</v>
      </c>
      <c r="C389" s="126" t="s">
        <v>75</v>
      </c>
      <c r="D389" s="126">
        <v>12</v>
      </c>
      <c r="E389" s="126"/>
      <c r="F389" s="128" t="s">
        <v>4829</v>
      </c>
      <c r="G389" s="89">
        <v>43040</v>
      </c>
      <c r="H389" s="123">
        <v>43049</v>
      </c>
      <c r="I389" s="189">
        <v>43069</v>
      </c>
      <c r="J389" s="130" t="s">
        <v>4890</v>
      </c>
    </row>
    <row r="390" spans="1:10" s="108" customFormat="1" ht="11.25" hidden="1" customHeight="1">
      <c r="A390" s="8" t="s">
        <v>2477</v>
      </c>
      <c r="B390" s="126" t="s">
        <v>395</v>
      </c>
      <c r="C390" s="126" t="s">
        <v>75</v>
      </c>
      <c r="D390" s="126">
        <v>12</v>
      </c>
      <c r="E390" s="126"/>
      <c r="F390" s="128" t="s">
        <v>4829</v>
      </c>
      <c r="G390" s="89">
        <v>43040</v>
      </c>
      <c r="H390" s="123">
        <v>43049</v>
      </c>
      <c r="I390" s="189">
        <v>43069</v>
      </c>
      <c r="J390" s="130" t="s">
        <v>4890</v>
      </c>
    </row>
    <row r="391" spans="1:10" s="108" customFormat="1" ht="11.25" hidden="1" customHeight="1">
      <c r="A391" s="8" t="s">
        <v>2485</v>
      </c>
      <c r="B391" s="126" t="s">
        <v>395</v>
      </c>
      <c r="C391" s="130" t="s">
        <v>75</v>
      </c>
      <c r="D391" s="126">
        <v>12</v>
      </c>
      <c r="E391" s="126"/>
      <c r="F391" s="130" t="s">
        <v>4829</v>
      </c>
      <c r="G391" s="89">
        <v>43040</v>
      </c>
      <c r="H391" s="123">
        <v>43048</v>
      </c>
      <c r="I391" s="189">
        <v>43073</v>
      </c>
      <c r="J391" s="130" t="s">
        <v>4890</v>
      </c>
    </row>
    <row r="392" spans="1:10" s="109" customFormat="1" ht="11.25" hidden="1" customHeight="1">
      <c r="A392" s="8" t="s">
        <v>2321</v>
      </c>
      <c r="B392" s="126" t="s">
        <v>386</v>
      </c>
      <c r="C392" s="130" t="s">
        <v>75</v>
      </c>
      <c r="D392" s="126">
        <v>12</v>
      </c>
      <c r="E392" s="126" t="s">
        <v>75</v>
      </c>
      <c r="F392" s="128" t="s">
        <v>4831</v>
      </c>
      <c r="G392" s="89">
        <v>43070</v>
      </c>
      <c r="H392" s="123">
        <v>43084</v>
      </c>
      <c r="I392" s="189">
        <v>43088</v>
      </c>
      <c r="J392" s="130" t="s">
        <v>4890</v>
      </c>
    </row>
    <row r="393" spans="1:10" s="108" customFormat="1" ht="11.25" hidden="1" customHeight="1">
      <c r="A393" s="8" t="s">
        <v>2354</v>
      </c>
      <c r="B393" s="126" t="s">
        <v>388</v>
      </c>
      <c r="C393" s="130" t="s">
        <v>75</v>
      </c>
      <c r="D393" s="126">
        <v>12</v>
      </c>
      <c r="E393" s="126" t="s">
        <v>75</v>
      </c>
      <c r="F393" s="128" t="s">
        <v>4831</v>
      </c>
      <c r="G393" s="89">
        <v>43070</v>
      </c>
      <c r="H393" s="123">
        <v>43084</v>
      </c>
      <c r="I393" s="189">
        <v>43103</v>
      </c>
      <c r="J393" s="130" t="s">
        <v>4890</v>
      </c>
    </row>
    <row r="394" spans="1:10" s="108" customFormat="1" ht="11.25" hidden="1" customHeight="1">
      <c r="A394" s="8" t="s">
        <v>249</v>
      </c>
      <c r="B394" s="126" t="s">
        <v>388</v>
      </c>
      <c r="C394" s="126" t="s">
        <v>75</v>
      </c>
      <c r="D394" s="126">
        <v>12</v>
      </c>
      <c r="E394" s="126" t="s">
        <v>75</v>
      </c>
      <c r="F394" s="128" t="s">
        <v>4831</v>
      </c>
      <c r="G394" s="89">
        <v>43070</v>
      </c>
      <c r="H394" s="123">
        <v>43097</v>
      </c>
      <c r="I394" s="189">
        <v>43103</v>
      </c>
      <c r="J394" s="130" t="s">
        <v>4890</v>
      </c>
    </row>
    <row r="395" spans="1:10" s="108" customFormat="1" ht="11.25" hidden="1" customHeight="1">
      <c r="A395" s="8" t="s">
        <v>250</v>
      </c>
      <c r="B395" s="126" t="s">
        <v>388</v>
      </c>
      <c r="C395" s="126" t="s">
        <v>75</v>
      </c>
      <c r="D395" s="126">
        <v>12</v>
      </c>
      <c r="E395" s="126" t="s">
        <v>75</v>
      </c>
      <c r="F395" s="128" t="s">
        <v>4831</v>
      </c>
      <c r="G395" s="89">
        <v>43070</v>
      </c>
      <c r="H395" s="123">
        <v>43089</v>
      </c>
      <c r="I395" s="189">
        <v>43103</v>
      </c>
      <c r="J395" s="130" t="s">
        <v>4890</v>
      </c>
    </row>
    <row r="396" spans="1:10" s="108" customFormat="1" ht="11.25" hidden="1" customHeight="1">
      <c r="A396" s="8" t="s">
        <v>2360</v>
      </c>
      <c r="B396" s="126" t="s">
        <v>388</v>
      </c>
      <c r="C396" s="126" t="s">
        <v>75</v>
      </c>
      <c r="D396" s="126">
        <v>12</v>
      </c>
      <c r="E396" s="126" t="s">
        <v>75</v>
      </c>
      <c r="F396" s="128" t="s">
        <v>4831</v>
      </c>
      <c r="G396" s="89">
        <v>43070</v>
      </c>
      <c r="H396" s="123">
        <v>43084</v>
      </c>
      <c r="I396" s="189">
        <v>43103</v>
      </c>
      <c r="J396" s="130" t="s">
        <v>4890</v>
      </c>
    </row>
    <row r="397" spans="1:10" s="108" customFormat="1" ht="11.25" hidden="1" customHeight="1">
      <c r="A397" s="8" t="s">
        <v>2363</v>
      </c>
      <c r="B397" s="126" t="s">
        <v>4330</v>
      </c>
      <c r="C397" s="130" t="s">
        <v>75</v>
      </c>
      <c r="D397" s="126">
        <v>12</v>
      </c>
      <c r="E397" s="126" t="s">
        <v>75</v>
      </c>
      <c r="F397" s="128" t="s">
        <v>4831</v>
      </c>
      <c r="G397" s="89">
        <v>43070</v>
      </c>
      <c r="H397" s="123">
        <v>43080</v>
      </c>
      <c r="I397" s="189">
        <v>43081</v>
      </c>
      <c r="J397" s="130" t="s">
        <v>4890</v>
      </c>
    </row>
    <row r="398" spans="1:10" s="108" customFormat="1" ht="11.25" hidden="1" customHeight="1">
      <c r="A398" s="8" t="s">
        <v>251</v>
      </c>
      <c r="B398" s="126" t="s">
        <v>389</v>
      </c>
      <c r="C398" s="130" t="s">
        <v>75</v>
      </c>
      <c r="D398" s="126">
        <v>12</v>
      </c>
      <c r="E398" s="126" t="s">
        <v>75</v>
      </c>
      <c r="F398" s="128" t="s">
        <v>4831</v>
      </c>
      <c r="G398" s="89">
        <v>43070</v>
      </c>
      <c r="H398" s="123">
        <v>43080</v>
      </c>
      <c r="I398" s="189">
        <v>43081</v>
      </c>
      <c r="J398" s="130" t="s">
        <v>4890</v>
      </c>
    </row>
    <row r="399" spans="1:10" s="108" customFormat="1" ht="11.25" hidden="1" customHeight="1">
      <c r="A399" s="8" t="s">
        <v>252</v>
      </c>
      <c r="B399" s="126" t="s">
        <v>389</v>
      </c>
      <c r="C399" s="130" t="s">
        <v>75</v>
      </c>
      <c r="D399" s="126">
        <v>12</v>
      </c>
      <c r="E399" s="126" t="s">
        <v>75</v>
      </c>
      <c r="F399" s="128" t="s">
        <v>4831</v>
      </c>
      <c r="G399" s="89">
        <v>43070</v>
      </c>
      <c r="H399" s="123">
        <v>43080</v>
      </c>
      <c r="I399" s="189">
        <v>43081</v>
      </c>
      <c r="J399" s="130" t="s">
        <v>4890</v>
      </c>
    </row>
    <row r="400" spans="1:10" s="108" customFormat="1" ht="11.25" hidden="1" customHeight="1">
      <c r="A400" s="8" t="s">
        <v>253</v>
      </c>
      <c r="B400" s="126" t="s">
        <v>390</v>
      </c>
      <c r="C400" s="130" t="s">
        <v>75</v>
      </c>
      <c r="D400" s="126">
        <v>12</v>
      </c>
      <c r="E400" s="126" t="s">
        <v>75</v>
      </c>
      <c r="F400" s="128" t="s">
        <v>4831</v>
      </c>
      <c r="G400" s="89">
        <v>43070</v>
      </c>
      <c r="H400" s="123">
        <v>43084</v>
      </c>
      <c r="I400" s="189">
        <v>43088</v>
      </c>
      <c r="J400" s="130" t="s">
        <v>4890</v>
      </c>
    </row>
    <row r="401" spans="1:10" s="108" customFormat="1" ht="11.25" hidden="1" customHeight="1">
      <c r="A401" s="8" t="s">
        <v>2373</v>
      </c>
      <c r="B401" s="126" t="s">
        <v>390</v>
      </c>
      <c r="C401" s="130" t="s">
        <v>75</v>
      </c>
      <c r="D401" s="126">
        <v>12</v>
      </c>
      <c r="E401" s="126" t="s">
        <v>75</v>
      </c>
      <c r="F401" s="128" t="s">
        <v>4831</v>
      </c>
      <c r="G401" s="89">
        <v>43070</v>
      </c>
      <c r="H401" s="123">
        <v>43084</v>
      </c>
      <c r="I401" s="189">
        <v>43088</v>
      </c>
      <c r="J401" s="130" t="s">
        <v>4890</v>
      </c>
    </row>
    <row r="402" spans="1:10" s="108" customFormat="1" ht="11.25" hidden="1" customHeight="1">
      <c r="A402" s="8" t="s">
        <v>257</v>
      </c>
      <c r="B402" s="126" t="s">
        <v>392</v>
      </c>
      <c r="C402" s="130" t="s">
        <v>75</v>
      </c>
      <c r="D402" s="126">
        <v>12</v>
      </c>
      <c r="E402" s="126" t="s">
        <v>75</v>
      </c>
      <c r="F402" s="128" t="s">
        <v>4831</v>
      </c>
      <c r="G402" s="89">
        <v>43070</v>
      </c>
      <c r="H402" s="123">
        <v>43080</v>
      </c>
      <c r="I402" s="189">
        <v>43081</v>
      </c>
      <c r="J402" s="130" t="s">
        <v>4890</v>
      </c>
    </row>
    <row r="403" spans="1:10" s="108" customFormat="1" ht="11.25" hidden="1" customHeight="1">
      <c r="A403" s="8" t="s">
        <v>2432</v>
      </c>
      <c r="B403" s="126" t="s">
        <v>393</v>
      </c>
      <c r="C403" s="130" t="s">
        <v>75</v>
      </c>
      <c r="D403" s="126">
        <v>12</v>
      </c>
      <c r="E403" s="126" t="s">
        <v>75</v>
      </c>
      <c r="F403" s="128" t="s">
        <v>4831</v>
      </c>
      <c r="G403" s="89">
        <v>43070</v>
      </c>
      <c r="H403" s="123">
        <v>43097</v>
      </c>
      <c r="I403" s="189">
        <v>43103</v>
      </c>
      <c r="J403" s="130" t="s">
        <v>4890</v>
      </c>
    </row>
    <row r="404" spans="1:10" s="108" customFormat="1" ht="11.25" hidden="1" customHeight="1">
      <c r="A404" s="8" t="s">
        <v>2433</v>
      </c>
      <c r="B404" s="126" t="s">
        <v>393</v>
      </c>
      <c r="C404" s="126" t="s">
        <v>75</v>
      </c>
      <c r="D404" s="126">
        <v>12</v>
      </c>
      <c r="E404" s="126" t="s">
        <v>75</v>
      </c>
      <c r="F404" s="128" t="s">
        <v>4831</v>
      </c>
      <c r="G404" s="89">
        <v>43070</v>
      </c>
      <c r="H404" s="123">
        <v>43097</v>
      </c>
      <c r="I404" s="189">
        <v>43103</v>
      </c>
      <c r="J404" s="130" t="s">
        <v>4890</v>
      </c>
    </row>
    <row r="405" spans="1:10" s="108" customFormat="1" ht="11.25" hidden="1" customHeight="1">
      <c r="A405" s="8" t="s">
        <v>2457</v>
      </c>
      <c r="B405" s="126" t="s">
        <v>4338</v>
      </c>
      <c r="C405" s="130" t="s">
        <v>75</v>
      </c>
      <c r="D405" s="126">
        <v>12</v>
      </c>
      <c r="E405" s="126" t="s">
        <v>75</v>
      </c>
      <c r="F405" s="128" t="s">
        <v>4831</v>
      </c>
      <c r="G405" s="89">
        <v>43070</v>
      </c>
      <c r="H405" s="123">
        <v>43089</v>
      </c>
      <c r="I405" s="189">
        <v>43103</v>
      </c>
      <c r="J405" s="130" t="s">
        <v>4890</v>
      </c>
    </row>
    <row r="406" spans="1:10" s="108" customFormat="1" ht="11.25" hidden="1" customHeight="1">
      <c r="A406" s="8" t="s">
        <v>2462</v>
      </c>
      <c r="B406" s="126" t="s">
        <v>4339</v>
      </c>
      <c r="C406" s="126" t="s">
        <v>75</v>
      </c>
      <c r="D406" s="126">
        <v>12</v>
      </c>
      <c r="E406" s="126" t="s">
        <v>75</v>
      </c>
      <c r="F406" s="128" t="s">
        <v>4831</v>
      </c>
      <c r="G406" s="89">
        <v>43070</v>
      </c>
      <c r="H406" s="123">
        <v>43080</v>
      </c>
      <c r="I406" s="189">
        <v>43081</v>
      </c>
      <c r="J406" s="130" t="s">
        <v>4890</v>
      </c>
    </row>
    <row r="407" spans="1:10" s="108" customFormat="1" ht="11.25" hidden="1" customHeight="1">
      <c r="A407" s="8" t="s">
        <v>2463</v>
      </c>
      <c r="B407" s="126" t="s">
        <v>4340</v>
      </c>
      <c r="C407" s="126" t="s">
        <v>75</v>
      </c>
      <c r="D407" s="126">
        <v>12</v>
      </c>
      <c r="E407" s="126" t="s">
        <v>75</v>
      </c>
      <c r="F407" s="128" t="s">
        <v>4831</v>
      </c>
      <c r="G407" s="89">
        <v>43070</v>
      </c>
      <c r="H407" s="123">
        <v>43089</v>
      </c>
      <c r="I407" s="189">
        <v>43103</v>
      </c>
      <c r="J407" s="130" t="s">
        <v>4890</v>
      </c>
    </row>
    <row r="408" spans="1:10" s="108" customFormat="1" ht="11.25" hidden="1" customHeight="1">
      <c r="A408" s="8" t="s">
        <v>2464</v>
      </c>
      <c r="B408" s="126" t="s">
        <v>4340</v>
      </c>
      <c r="C408" s="126" t="s">
        <v>75</v>
      </c>
      <c r="D408" s="126">
        <v>12</v>
      </c>
      <c r="E408" s="126" t="s">
        <v>75</v>
      </c>
      <c r="F408" s="128" t="s">
        <v>4831</v>
      </c>
      <c r="G408" s="89">
        <v>43070</v>
      </c>
      <c r="H408" s="123">
        <v>43089</v>
      </c>
      <c r="I408" s="189">
        <v>43103</v>
      </c>
      <c r="J408" s="130" t="s">
        <v>4890</v>
      </c>
    </row>
    <row r="409" spans="1:10" s="108" customFormat="1" ht="11.25" hidden="1" customHeight="1">
      <c r="A409" s="8" t="s">
        <v>2434</v>
      </c>
      <c r="B409" s="126" t="s">
        <v>393</v>
      </c>
      <c r="C409" s="126" t="s">
        <v>75</v>
      </c>
      <c r="D409" s="126">
        <v>12</v>
      </c>
      <c r="E409" s="126"/>
      <c r="F409" s="128" t="s">
        <v>4831</v>
      </c>
      <c r="G409" s="89">
        <v>43040</v>
      </c>
      <c r="H409" s="123">
        <v>43047</v>
      </c>
      <c r="I409" s="189">
        <v>43073</v>
      </c>
      <c r="J409" s="130" t="s">
        <v>4890</v>
      </c>
    </row>
    <row r="410" spans="1:10" s="108" customFormat="1" ht="11.25" hidden="1" customHeight="1">
      <c r="A410" s="8" t="s">
        <v>2478</v>
      </c>
      <c r="B410" s="126" t="s">
        <v>395</v>
      </c>
      <c r="C410" s="126" t="s">
        <v>75</v>
      </c>
      <c r="D410" s="126">
        <v>12</v>
      </c>
      <c r="E410" s="126"/>
      <c r="F410" s="128" t="s">
        <v>4831</v>
      </c>
      <c r="G410" s="89">
        <v>43040</v>
      </c>
      <c r="H410" s="123">
        <v>43059</v>
      </c>
      <c r="I410" s="189">
        <v>43073</v>
      </c>
      <c r="J410" s="130" t="s">
        <v>4890</v>
      </c>
    </row>
    <row r="411" spans="1:10" s="108" customFormat="1" ht="11.25" hidden="1" customHeight="1">
      <c r="A411" s="8" t="s">
        <v>2479</v>
      </c>
      <c r="B411" s="126" t="s">
        <v>395</v>
      </c>
      <c r="C411" s="126" t="s">
        <v>75</v>
      </c>
      <c r="D411" s="126">
        <v>12</v>
      </c>
      <c r="E411" s="126"/>
      <c r="F411" s="128" t="s">
        <v>4831</v>
      </c>
      <c r="G411" s="89">
        <v>43040</v>
      </c>
      <c r="H411" s="123">
        <v>43059</v>
      </c>
      <c r="I411" s="189">
        <v>43073</v>
      </c>
      <c r="J411" s="130" t="s">
        <v>4890</v>
      </c>
    </row>
    <row r="412" spans="1:10" s="108" customFormat="1" ht="11.25" hidden="1" customHeight="1">
      <c r="A412" s="8" t="s">
        <v>2481</v>
      </c>
      <c r="B412" s="126" t="s">
        <v>395</v>
      </c>
      <c r="C412" s="126" t="s">
        <v>75</v>
      </c>
      <c r="D412" s="126">
        <v>12</v>
      </c>
      <c r="E412" s="126"/>
      <c r="F412" s="128" t="s">
        <v>4831</v>
      </c>
      <c r="G412" s="89">
        <v>43040</v>
      </c>
      <c r="H412" s="123">
        <v>43060</v>
      </c>
      <c r="I412" s="189">
        <v>43073</v>
      </c>
      <c r="J412" s="130" t="s">
        <v>4890</v>
      </c>
    </row>
    <row r="413" spans="1:10" s="108" customFormat="1" ht="11.25" hidden="1" customHeight="1">
      <c r="A413" s="8" t="s">
        <v>2482</v>
      </c>
      <c r="B413" s="126" t="s">
        <v>395</v>
      </c>
      <c r="C413" s="126" t="s">
        <v>75</v>
      </c>
      <c r="D413" s="126">
        <v>12</v>
      </c>
      <c r="E413" s="126"/>
      <c r="F413" s="128" t="s">
        <v>4831</v>
      </c>
      <c r="G413" s="89">
        <v>43040</v>
      </c>
      <c r="H413" s="123">
        <v>43069</v>
      </c>
      <c r="I413" s="189">
        <v>43073</v>
      </c>
      <c r="J413" s="130" t="s">
        <v>4890</v>
      </c>
    </row>
    <row r="414" spans="1:10" s="108" customFormat="1" ht="11.25" hidden="1" customHeight="1">
      <c r="A414" s="8" t="s">
        <v>2483</v>
      </c>
      <c r="B414" s="126" t="s">
        <v>395</v>
      </c>
      <c r="C414" s="126" t="s">
        <v>75</v>
      </c>
      <c r="D414" s="126">
        <v>12</v>
      </c>
      <c r="E414" s="126"/>
      <c r="F414" s="128" t="s">
        <v>4831</v>
      </c>
      <c r="G414" s="89">
        <v>43040</v>
      </c>
      <c r="H414" s="123">
        <v>43063</v>
      </c>
      <c r="I414" s="189">
        <v>43073</v>
      </c>
      <c r="J414" s="130" t="s">
        <v>4890</v>
      </c>
    </row>
    <row r="415" spans="1:10" s="108" customFormat="1" ht="11.25" hidden="1" customHeight="1">
      <c r="A415" s="8" t="s">
        <v>2488</v>
      </c>
      <c r="B415" s="126" t="s">
        <v>395</v>
      </c>
      <c r="C415" s="130" t="s">
        <v>75</v>
      </c>
      <c r="D415" s="126">
        <v>12</v>
      </c>
      <c r="E415" s="126"/>
      <c r="F415" s="128" t="s">
        <v>4831</v>
      </c>
      <c r="G415" s="89">
        <v>43040</v>
      </c>
      <c r="H415" s="123">
        <v>43060</v>
      </c>
      <c r="I415" s="189">
        <v>43066</v>
      </c>
      <c r="J415" s="130" t="s">
        <v>4890</v>
      </c>
    </row>
    <row r="416" spans="1:10" s="108" customFormat="1" ht="11.25" hidden="1" customHeight="1">
      <c r="A416" s="8" t="s">
        <v>2682</v>
      </c>
      <c r="B416" s="126" t="s">
        <v>351</v>
      </c>
      <c r="C416" s="130" t="s">
        <v>4786</v>
      </c>
      <c r="D416" s="126">
        <v>11</v>
      </c>
      <c r="E416" s="126"/>
      <c r="F416" s="128" t="s">
        <v>4882</v>
      </c>
      <c r="G416" s="89">
        <v>43040</v>
      </c>
      <c r="H416" s="123">
        <v>43068</v>
      </c>
      <c r="I416" s="189">
        <v>43075</v>
      </c>
      <c r="J416" s="130" t="s">
        <v>4902</v>
      </c>
    </row>
    <row r="417" spans="1:10" s="108" customFormat="1" ht="11.25" hidden="1" customHeight="1">
      <c r="A417" s="8" t="s">
        <v>2685</v>
      </c>
      <c r="B417" s="126" t="s">
        <v>351</v>
      </c>
      <c r="C417" s="130" t="s">
        <v>4786</v>
      </c>
      <c r="D417" s="126">
        <v>11</v>
      </c>
      <c r="E417" s="126"/>
      <c r="F417" s="128" t="s">
        <v>4883</v>
      </c>
      <c r="G417" s="89">
        <v>43040</v>
      </c>
      <c r="H417" s="123" t="s">
        <v>4933</v>
      </c>
      <c r="I417" s="189" t="s">
        <v>4933</v>
      </c>
      <c r="J417" s="130" t="s">
        <v>4902</v>
      </c>
    </row>
    <row r="418" spans="1:10" s="108" customFormat="1" ht="11.25" hidden="1" customHeight="1">
      <c r="A418" s="8" t="s">
        <v>2703</v>
      </c>
      <c r="B418" s="126" t="s">
        <v>4293</v>
      </c>
      <c r="C418" s="126" t="s">
        <v>4786</v>
      </c>
      <c r="D418" s="126">
        <v>11</v>
      </c>
      <c r="E418" s="126"/>
      <c r="F418" s="128" t="s">
        <v>4883</v>
      </c>
      <c r="G418" s="89">
        <v>43040</v>
      </c>
      <c r="H418" s="123">
        <v>43066</v>
      </c>
      <c r="I418" s="189">
        <v>43075</v>
      </c>
      <c r="J418" s="130" t="s">
        <v>4902</v>
      </c>
    </row>
    <row r="419" spans="1:10" s="108" customFormat="1" ht="11.25" hidden="1" customHeight="1">
      <c r="A419" s="8" t="s">
        <v>2704</v>
      </c>
      <c r="B419" s="126" t="s">
        <v>4293</v>
      </c>
      <c r="C419" s="126" t="s">
        <v>4786</v>
      </c>
      <c r="D419" s="126">
        <v>11</v>
      </c>
      <c r="E419" s="126"/>
      <c r="F419" s="128" t="s">
        <v>4874</v>
      </c>
      <c r="G419" s="89">
        <v>43040</v>
      </c>
      <c r="H419" s="123">
        <v>43063</v>
      </c>
      <c r="I419" s="189">
        <v>43068</v>
      </c>
      <c r="J419" s="130" t="s">
        <v>4902</v>
      </c>
    </row>
    <row r="420" spans="1:10" s="108" customFormat="1" ht="11.25" hidden="1" customHeight="1">
      <c r="A420" s="8" t="s">
        <v>2705</v>
      </c>
      <c r="B420" s="126" t="s">
        <v>4277</v>
      </c>
      <c r="C420" s="126" t="s">
        <v>4788</v>
      </c>
      <c r="D420" s="126">
        <v>11</v>
      </c>
      <c r="E420" s="126"/>
      <c r="F420" s="128" t="s">
        <v>4865</v>
      </c>
      <c r="G420" s="89">
        <v>43040</v>
      </c>
      <c r="H420" s="123">
        <v>43049</v>
      </c>
      <c r="I420" s="189">
        <v>43061</v>
      </c>
      <c r="J420" s="130" t="s">
        <v>4900</v>
      </c>
    </row>
    <row r="421" spans="1:10" s="108" customFormat="1" ht="11.25" hidden="1" customHeight="1">
      <c r="A421" s="8" t="s">
        <v>2740</v>
      </c>
      <c r="B421" s="126" t="s">
        <v>4291</v>
      </c>
      <c r="C421" s="126" t="s">
        <v>450</v>
      </c>
      <c r="D421" s="126">
        <v>13</v>
      </c>
      <c r="E421" s="126"/>
      <c r="F421" s="126" t="s">
        <v>4905</v>
      </c>
      <c r="G421" s="89">
        <v>43040</v>
      </c>
      <c r="H421" s="123">
        <v>43066</v>
      </c>
      <c r="I421" s="189">
        <v>43068</v>
      </c>
      <c r="J421" s="130" t="s">
        <v>4895</v>
      </c>
    </row>
    <row r="422" spans="1:10" s="108" customFormat="1" ht="11.25" hidden="1" customHeight="1">
      <c r="A422" s="8" t="s">
        <v>2741</v>
      </c>
      <c r="B422" s="126" t="s">
        <v>4291</v>
      </c>
      <c r="C422" s="126" t="s">
        <v>450</v>
      </c>
      <c r="D422" s="126">
        <v>13</v>
      </c>
      <c r="E422" s="126"/>
      <c r="F422" s="126" t="s">
        <v>4916</v>
      </c>
      <c r="G422" s="89">
        <v>43040</v>
      </c>
      <c r="H422" s="123">
        <v>43066</v>
      </c>
      <c r="I422" s="189">
        <v>43075</v>
      </c>
      <c r="J422" s="130" t="s">
        <v>4895</v>
      </c>
    </row>
    <row r="423" spans="1:10" s="108" customFormat="1" ht="11.25" hidden="1" customHeight="1">
      <c r="A423" s="8" t="s">
        <v>2742</v>
      </c>
      <c r="B423" s="126" t="s">
        <v>4291</v>
      </c>
      <c r="C423" s="126" t="s">
        <v>450</v>
      </c>
      <c r="D423" s="126">
        <v>13</v>
      </c>
      <c r="E423" s="126"/>
      <c r="F423" s="126" t="s">
        <v>4906</v>
      </c>
      <c r="G423" s="89">
        <v>43040</v>
      </c>
      <c r="H423" s="123">
        <v>43049</v>
      </c>
      <c r="I423" s="189">
        <v>43061</v>
      </c>
      <c r="J423" s="130" t="s">
        <v>4895</v>
      </c>
    </row>
    <row r="424" spans="1:10" s="108" customFormat="1" ht="11.25" hidden="1" customHeight="1">
      <c r="A424" s="8" t="s">
        <v>2743</v>
      </c>
      <c r="B424" s="126" t="s">
        <v>4291</v>
      </c>
      <c r="C424" s="126" t="s">
        <v>450</v>
      </c>
      <c r="D424" s="126">
        <v>13</v>
      </c>
      <c r="E424" s="126"/>
      <c r="F424" s="126" t="s">
        <v>4906</v>
      </c>
      <c r="G424" s="89">
        <v>43040</v>
      </c>
      <c r="H424" s="123">
        <v>43049</v>
      </c>
      <c r="I424" s="189">
        <v>43061</v>
      </c>
      <c r="J424" s="130" t="s">
        <v>4895</v>
      </c>
    </row>
    <row r="425" spans="1:10" s="108" customFormat="1" ht="11.25" hidden="1" customHeight="1">
      <c r="A425" s="8" t="s">
        <v>2744</v>
      </c>
      <c r="B425" s="126" t="s">
        <v>4291</v>
      </c>
      <c r="C425" s="126" t="s">
        <v>450</v>
      </c>
      <c r="D425" s="126">
        <v>13</v>
      </c>
      <c r="E425" s="126"/>
      <c r="F425" s="126" t="s">
        <v>4906</v>
      </c>
      <c r="G425" s="89">
        <v>43040</v>
      </c>
      <c r="H425" s="123">
        <v>43049</v>
      </c>
      <c r="I425" s="189">
        <v>43061</v>
      </c>
      <c r="J425" s="130" t="s">
        <v>4895</v>
      </c>
    </row>
    <row r="426" spans="1:10" s="108" customFormat="1" ht="10.5" hidden="1" customHeight="1">
      <c r="A426" s="8" t="s">
        <v>2745</v>
      </c>
      <c r="B426" s="126" t="s">
        <v>4291</v>
      </c>
      <c r="C426" s="126" t="s">
        <v>450</v>
      </c>
      <c r="D426" s="126">
        <v>13</v>
      </c>
      <c r="E426" s="126"/>
      <c r="F426" s="126" t="s">
        <v>4906</v>
      </c>
      <c r="G426" s="89">
        <v>43040</v>
      </c>
      <c r="H426" s="123">
        <v>43061</v>
      </c>
      <c r="I426" s="189">
        <v>43061</v>
      </c>
      <c r="J426" s="130" t="s">
        <v>4895</v>
      </c>
    </row>
    <row r="427" spans="1:10" s="108" customFormat="1" ht="11.25" hidden="1" customHeight="1">
      <c r="A427" s="8" t="s">
        <v>2746</v>
      </c>
      <c r="B427" s="126" t="s">
        <v>4291</v>
      </c>
      <c r="C427" s="130" t="s">
        <v>450</v>
      </c>
      <c r="D427" s="126">
        <v>13</v>
      </c>
      <c r="E427" s="126"/>
      <c r="F427" s="130" t="s">
        <v>4906</v>
      </c>
      <c r="G427" s="89">
        <v>43040</v>
      </c>
      <c r="H427" s="123">
        <v>43066</v>
      </c>
      <c r="I427" s="189">
        <v>43068</v>
      </c>
      <c r="J427" s="130" t="s">
        <v>4895</v>
      </c>
    </row>
    <row r="428" spans="1:10" s="108" customFormat="1" ht="11.25" hidden="1" customHeight="1">
      <c r="A428" s="8" t="s">
        <v>2749</v>
      </c>
      <c r="B428" s="126" t="s">
        <v>4291</v>
      </c>
      <c r="C428" s="130" t="s">
        <v>450</v>
      </c>
      <c r="D428" s="126">
        <v>13</v>
      </c>
      <c r="E428" s="126"/>
      <c r="F428" s="130" t="s">
        <v>4906</v>
      </c>
      <c r="G428" s="89">
        <v>43040</v>
      </c>
      <c r="H428" s="123">
        <v>43066</v>
      </c>
      <c r="I428" s="189">
        <v>43068</v>
      </c>
      <c r="J428" s="130" t="s">
        <v>4895</v>
      </c>
    </row>
    <row r="429" spans="1:10" s="108" customFormat="1" ht="11.25" hidden="1" customHeight="1">
      <c r="A429" s="8" t="s">
        <v>2750</v>
      </c>
      <c r="B429" s="126" t="s">
        <v>4291</v>
      </c>
      <c r="C429" s="126" t="s">
        <v>450</v>
      </c>
      <c r="D429" s="126">
        <v>13</v>
      </c>
      <c r="E429" s="126"/>
      <c r="F429" s="126" t="s">
        <v>4906</v>
      </c>
      <c r="G429" s="89">
        <v>43040</v>
      </c>
      <c r="H429" s="123">
        <v>43066</v>
      </c>
      <c r="I429" s="189">
        <v>43068</v>
      </c>
      <c r="J429" s="130" t="s">
        <v>4895</v>
      </c>
    </row>
    <row r="430" spans="1:10" s="108" customFormat="1" ht="11.25" hidden="1" customHeight="1">
      <c r="A430" s="8" t="s">
        <v>2759</v>
      </c>
      <c r="B430" s="126" t="s">
        <v>4316</v>
      </c>
      <c r="C430" s="126" t="s">
        <v>451</v>
      </c>
      <c r="D430" s="126" t="s">
        <v>451</v>
      </c>
      <c r="E430" s="126"/>
      <c r="F430" s="128" t="s">
        <v>4843</v>
      </c>
      <c r="G430" s="89">
        <v>43040</v>
      </c>
      <c r="H430" s="123">
        <v>43067</v>
      </c>
      <c r="I430" s="189">
        <v>43075</v>
      </c>
      <c r="J430" s="130" t="s">
        <v>4889</v>
      </c>
    </row>
    <row r="431" spans="1:10" s="108" customFormat="1" ht="11.25" hidden="1" customHeight="1">
      <c r="A431" s="8" t="s">
        <v>2763</v>
      </c>
      <c r="B431" s="126" t="s">
        <v>4298</v>
      </c>
      <c r="C431" s="130" t="s">
        <v>4787</v>
      </c>
      <c r="D431" s="126">
        <v>11</v>
      </c>
      <c r="E431" s="126"/>
      <c r="F431" s="128" t="s">
        <v>4876</v>
      </c>
      <c r="G431" s="89">
        <v>43040</v>
      </c>
      <c r="H431" s="123">
        <v>43055</v>
      </c>
      <c r="I431" s="189">
        <v>43068</v>
      </c>
      <c r="J431" s="130" t="s">
        <v>4901</v>
      </c>
    </row>
    <row r="432" spans="1:10" s="108" customFormat="1" ht="11.25" hidden="1" customHeight="1">
      <c r="A432" s="8" t="s">
        <v>2765</v>
      </c>
      <c r="B432" s="126" t="s">
        <v>356</v>
      </c>
      <c r="C432" s="130" t="s">
        <v>4789</v>
      </c>
      <c r="D432" s="126">
        <v>11</v>
      </c>
      <c r="E432" s="126"/>
      <c r="F432" s="128" t="s">
        <v>4886</v>
      </c>
      <c r="G432" s="89">
        <v>43040</v>
      </c>
      <c r="H432" s="123">
        <v>43068</v>
      </c>
      <c r="I432" s="189">
        <v>43068</v>
      </c>
      <c r="J432" s="130" t="s">
        <v>4888</v>
      </c>
    </row>
    <row r="433" spans="1:10" s="108" customFormat="1" ht="11.25" hidden="1" customHeight="1">
      <c r="A433" s="8" t="s">
        <v>2768</v>
      </c>
      <c r="B433" s="126" t="s">
        <v>360</v>
      </c>
      <c r="C433" s="126" t="s">
        <v>4786</v>
      </c>
      <c r="D433" s="126">
        <v>11</v>
      </c>
      <c r="E433" s="126"/>
      <c r="F433" s="128" t="s">
        <v>4882</v>
      </c>
      <c r="G433" s="89">
        <v>43040</v>
      </c>
      <c r="H433" s="123">
        <v>43063</v>
      </c>
      <c r="I433" s="189">
        <v>43075</v>
      </c>
      <c r="J433" s="130" t="s">
        <v>4902</v>
      </c>
    </row>
    <row r="434" spans="1:10" s="108" customFormat="1" ht="11.25" hidden="1" customHeight="1">
      <c r="A434" s="8" t="s">
        <v>2781</v>
      </c>
      <c r="B434" s="126" t="s">
        <v>366</v>
      </c>
      <c r="C434" s="130" t="s">
        <v>4789</v>
      </c>
      <c r="D434" s="126">
        <v>11</v>
      </c>
      <c r="E434" s="126"/>
      <c r="F434" s="130" t="s">
        <v>4884</v>
      </c>
      <c r="G434" s="89">
        <v>43040</v>
      </c>
      <c r="H434" s="123">
        <v>43060</v>
      </c>
      <c r="I434" s="189">
        <v>43068</v>
      </c>
      <c r="J434" s="130" t="s">
        <v>4888</v>
      </c>
    </row>
    <row r="435" spans="1:10" s="108" customFormat="1" ht="11.25" hidden="1" customHeight="1">
      <c r="A435" s="8" t="s">
        <v>2782</v>
      </c>
      <c r="B435" s="126" t="s">
        <v>4351</v>
      </c>
      <c r="C435" s="130" t="s">
        <v>4789</v>
      </c>
      <c r="D435" s="126">
        <v>11</v>
      </c>
      <c r="E435" s="126"/>
      <c r="F435" s="128" t="s">
        <v>4886</v>
      </c>
      <c r="G435" s="89">
        <v>43040</v>
      </c>
      <c r="H435" s="123">
        <v>43059</v>
      </c>
      <c r="I435" s="189">
        <v>43061</v>
      </c>
      <c r="J435" s="130" t="s">
        <v>4888</v>
      </c>
    </row>
    <row r="436" spans="1:10" s="108" customFormat="1" ht="11.25" hidden="1" customHeight="1">
      <c r="A436" s="8" t="s">
        <v>2798</v>
      </c>
      <c r="B436" s="126" t="s">
        <v>351</v>
      </c>
      <c r="C436" s="130" t="s">
        <v>4788</v>
      </c>
      <c r="D436" s="126">
        <v>11</v>
      </c>
      <c r="E436" s="126"/>
      <c r="F436" s="128" t="s">
        <v>4867</v>
      </c>
      <c r="G436" s="89">
        <v>43040</v>
      </c>
      <c r="H436" s="123">
        <v>43060</v>
      </c>
      <c r="I436" s="189">
        <v>43075</v>
      </c>
      <c r="J436" s="130" t="s">
        <v>4900</v>
      </c>
    </row>
    <row r="437" spans="1:10" s="108" customFormat="1" ht="11.25" hidden="1" customHeight="1">
      <c r="A437" s="8" t="s">
        <v>2800</v>
      </c>
      <c r="B437" s="126" t="s">
        <v>369</v>
      </c>
      <c r="C437" s="130" t="s">
        <v>4789</v>
      </c>
      <c r="D437" s="126">
        <v>11</v>
      </c>
      <c r="E437" s="126"/>
      <c r="F437" s="128" t="s">
        <v>4887</v>
      </c>
      <c r="G437" s="89">
        <v>43040</v>
      </c>
      <c r="H437" s="123">
        <v>43046</v>
      </c>
      <c r="I437" s="189">
        <v>43061</v>
      </c>
      <c r="J437" s="130" t="s">
        <v>4888</v>
      </c>
    </row>
    <row r="438" spans="1:10" s="108" customFormat="1" ht="11.25" hidden="1" customHeight="1">
      <c r="A438" s="8" t="s">
        <v>2801</v>
      </c>
      <c r="B438" s="126" t="s">
        <v>369</v>
      </c>
      <c r="C438" s="126" t="s">
        <v>4789</v>
      </c>
      <c r="D438" s="126">
        <v>11</v>
      </c>
      <c r="E438" s="126"/>
      <c r="F438" s="128" t="s">
        <v>4887</v>
      </c>
      <c r="G438" s="89">
        <v>43040</v>
      </c>
      <c r="H438" s="123">
        <v>43053</v>
      </c>
      <c r="I438" s="189">
        <v>43061</v>
      </c>
      <c r="J438" s="130" t="s">
        <v>4888</v>
      </c>
    </row>
    <row r="439" spans="1:10" s="108" customFormat="1" ht="11.25" hidden="1" customHeight="1">
      <c r="A439" s="8" t="s">
        <v>2815</v>
      </c>
      <c r="B439" s="126" t="s">
        <v>351</v>
      </c>
      <c r="C439" s="126" t="s">
        <v>4788</v>
      </c>
      <c r="D439" s="126">
        <v>11</v>
      </c>
      <c r="E439" s="126"/>
      <c r="F439" s="128" t="s">
        <v>4866</v>
      </c>
      <c r="G439" s="89">
        <v>43040</v>
      </c>
      <c r="H439" s="123">
        <v>43049</v>
      </c>
      <c r="I439" s="189">
        <v>43075</v>
      </c>
      <c r="J439" s="130" t="s">
        <v>4900</v>
      </c>
    </row>
    <row r="440" spans="1:10" s="108" customFormat="1" ht="11.25" hidden="1" customHeight="1">
      <c r="A440" s="8" t="s">
        <v>2817</v>
      </c>
      <c r="B440" s="126" t="s">
        <v>351</v>
      </c>
      <c r="C440" s="126" t="s">
        <v>4788</v>
      </c>
      <c r="D440" s="126">
        <v>11</v>
      </c>
      <c r="E440" s="126"/>
      <c r="F440" s="128" t="s">
        <v>4868</v>
      </c>
      <c r="G440" s="89">
        <v>43040</v>
      </c>
      <c r="H440" s="123">
        <v>43061</v>
      </c>
      <c r="I440" s="189">
        <v>43068</v>
      </c>
      <c r="J440" s="130" t="s">
        <v>4900</v>
      </c>
    </row>
    <row r="441" spans="1:10" s="108" customFormat="1" ht="11.25" hidden="1" customHeight="1">
      <c r="A441" s="8" t="s">
        <v>2824</v>
      </c>
      <c r="B441" s="126" t="s">
        <v>351</v>
      </c>
      <c r="C441" s="126" t="s">
        <v>4788</v>
      </c>
      <c r="D441" s="126">
        <v>11</v>
      </c>
      <c r="E441" s="126"/>
      <c r="F441" s="128" t="s">
        <v>4866</v>
      </c>
      <c r="G441" s="89">
        <v>43040</v>
      </c>
      <c r="H441" s="123">
        <v>43073</v>
      </c>
      <c r="I441" s="189">
        <v>43075</v>
      </c>
      <c r="J441" s="130" t="s">
        <v>4900</v>
      </c>
    </row>
    <row r="442" spans="1:10" s="108" customFormat="1" ht="11.25" hidden="1" customHeight="1">
      <c r="A442" s="8" t="s">
        <v>2825</v>
      </c>
      <c r="B442" s="126" t="s">
        <v>351</v>
      </c>
      <c r="C442" s="130" t="s">
        <v>4788</v>
      </c>
      <c r="D442" s="126">
        <v>11</v>
      </c>
      <c r="E442" s="126"/>
      <c r="F442" s="128" t="s">
        <v>4868</v>
      </c>
      <c r="G442" s="89">
        <v>43040</v>
      </c>
      <c r="H442" s="123">
        <v>43059</v>
      </c>
      <c r="I442" s="189">
        <v>43061</v>
      </c>
      <c r="J442" s="130" t="s">
        <v>4900</v>
      </c>
    </row>
    <row r="443" spans="1:10" s="108" customFormat="1" ht="11.25" hidden="1" customHeight="1">
      <c r="A443" s="8" t="s">
        <v>2876</v>
      </c>
      <c r="B443" s="126" t="s">
        <v>360</v>
      </c>
      <c r="C443" s="126" t="s">
        <v>4786</v>
      </c>
      <c r="D443" s="126">
        <v>11</v>
      </c>
      <c r="E443" s="126"/>
      <c r="F443" s="128" t="s">
        <v>4882</v>
      </c>
      <c r="G443" s="89">
        <v>43040</v>
      </c>
      <c r="H443" s="123">
        <v>43073</v>
      </c>
      <c r="I443" s="189">
        <v>43073</v>
      </c>
      <c r="J443" s="130" t="s">
        <v>4902</v>
      </c>
    </row>
    <row r="444" spans="1:10" s="109" customFormat="1" ht="11.25" hidden="1" customHeight="1">
      <c r="A444" s="8" t="s">
        <v>2877</v>
      </c>
      <c r="B444" s="126" t="s">
        <v>356</v>
      </c>
      <c r="C444" s="126" t="s">
        <v>4789</v>
      </c>
      <c r="D444" s="126">
        <v>11</v>
      </c>
      <c r="E444" s="126"/>
      <c r="F444" s="128" t="s">
        <v>4886</v>
      </c>
      <c r="G444" s="89">
        <v>43040</v>
      </c>
      <c r="H444" s="123">
        <v>43049</v>
      </c>
      <c r="I444" s="189">
        <v>43055</v>
      </c>
      <c r="J444" s="130" t="s">
        <v>4888</v>
      </c>
    </row>
    <row r="445" spans="1:10" s="108" customFormat="1" ht="11.25" hidden="1" customHeight="1">
      <c r="A445" s="8" t="s">
        <v>2878</v>
      </c>
      <c r="B445" s="126" t="s">
        <v>360</v>
      </c>
      <c r="C445" s="126" t="s">
        <v>4786</v>
      </c>
      <c r="D445" s="126">
        <v>11</v>
      </c>
      <c r="E445" s="126"/>
      <c r="F445" s="128" t="s">
        <v>4874</v>
      </c>
      <c r="G445" s="89">
        <v>43040</v>
      </c>
      <c r="H445" s="123">
        <v>43068</v>
      </c>
      <c r="I445" s="189">
        <v>43068</v>
      </c>
      <c r="J445" s="130" t="s">
        <v>4902</v>
      </c>
    </row>
    <row r="446" spans="1:10" s="109" customFormat="1" ht="11.25" hidden="1" customHeight="1">
      <c r="A446" s="8" t="s">
        <v>2881</v>
      </c>
      <c r="B446" s="126" t="s">
        <v>4352</v>
      </c>
      <c r="C446" s="126" t="s">
        <v>71</v>
      </c>
      <c r="D446" s="126">
        <v>14</v>
      </c>
      <c r="E446" s="126"/>
      <c r="F446" s="128" t="s">
        <v>4862</v>
      </c>
      <c r="G446" s="89">
        <v>43040</v>
      </c>
      <c r="H446" s="123">
        <v>43061</v>
      </c>
      <c r="I446" s="189">
        <v>43066</v>
      </c>
      <c r="J446" s="130" t="s">
        <v>4897</v>
      </c>
    </row>
    <row r="447" spans="1:10" s="108" customFormat="1" ht="11.25" hidden="1" customHeight="1">
      <c r="A447" s="8" t="s">
        <v>2884</v>
      </c>
      <c r="B447" s="126" t="s">
        <v>4355</v>
      </c>
      <c r="C447" s="126" t="s">
        <v>71</v>
      </c>
      <c r="D447" s="126">
        <v>14</v>
      </c>
      <c r="E447" s="126"/>
      <c r="F447" s="128" t="s">
        <v>4860</v>
      </c>
      <c r="G447" s="89">
        <v>43040</v>
      </c>
      <c r="H447" s="123">
        <v>43067</v>
      </c>
      <c r="I447" s="189">
        <v>43069</v>
      </c>
      <c r="J447" s="130" t="s">
        <v>4897</v>
      </c>
    </row>
    <row r="448" spans="1:10" s="108" customFormat="1" ht="11.25" hidden="1" customHeight="1">
      <c r="A448" s="8" t="s">
        <v>2891</v>
      </c>
      <c r="B448" s="126" t="s">
        <v>4359</v>
      </c>
      <c r="C448" s="126" t="s">
        <v>71</v>
      </c>
      <c r="D448" s="126">
        <v>14</v>
      </c>
      <c r="E448" s="126"/>
      <c r="F448" s="128" t="s">
        <v>4862</v>
      </c>
      <c r="G448" s="89">
        <v>43040</v>
      </c>
      <c r="H448" s="123">
        <v>43053</v>
      </c>
      <c r="I448" s="189">
        <v>43060</v>
      </c>
      <c r="J448" s="130" t="s">
        <v>4897</v>
      </c>
    </row>
    <row r="449" spans="1:10" s="108" customFormat="1" ht="11.25" hidden="1" customHeight="1">
      <c r="A449" s="8" t="s">
        <v>2903</v>
      </c>
      <c r="B449" s="126" t="s">
        <v>398</v>
      </c>
      <c r="C449" s="126" t="s">
        <v>71</v>
      </c>
      <c r="D449" s="126">
        <v>14</v>
      </c>
      <c r="E449" s="126"/>
      <c r="F449" s="126" t="s">
        <v>4857</v>
      </c>
      <c r="G449" s="89">
        <v>43040</v>
      </c>
      <c r="H449" s="123">
        <v>43048</v>
      </c>
      <c r="I449" s="189">
        <v>43061</v>
      </c>
      <c r="J449" s="130" t="s">
        <v>4897</v>
      </c>
    </row>
    <row r="450" spans="1:10" s="108" customFormat="1" ht="11.25" hidden="1" customHeight="1">
      <c r="A450" s="8" t="s">
        <v>267</v>
      </c>
      <c r="B450" s="126" t="s">
        <v>398</v>
      </c>
      <c r="C450" s="126" t="s">
        <v>71</v>
      </c>
      <c r="D450" s="126">
        <v>14</v>
      </c>
      <c r="E450" s="126"/>
      <c r="F450" s="126" t="s">
        <v>4857</v>
      </c>
      <c r="G450" s="89">
        <v>43040</v>
      </c>
      <c r="H450" s="123">
        <v>43053</v>
      </c>
      <c r="I450" s="189">
        <v>43061</v>
      </c>
      <c r="J450" s="130" t="s">
        <v>4897</v>
      </c>
    </row>
    <row r="451" spans="1:10" s="108" customFormat="1" ht="11.25" hidden="1" customHeight="1">
      <c r="A451" s="8" t="s">
        <v>2911</v>
      </c>
      <c r="B451" s="126" t="s">
        <v>4367</v>
      </c>
      <c r="C451" s="126" t="s">
        <v>71</v>
      </c>
      <c r="D451" s="126">
        <v>14</v>
      </c>
      <c r="E451" s="126"/>
      <c r="F451" s="128" t="s">
        <v>4856</v>
      </c>
      <c r="G451" s="89">
        <v>43040</v>
      </c>
      <c r="H451" s="123">
        <v>43066</v>
      </c>
      <c r="I451" s="189">
        <v>43073</v>
      </c>
      <c r="J451" s="130" t="s">
        <v>4897</v>
      </c>
    </row>
    <row r="452" spans="1:10" s="108" customFormat="1" ht="11.25" hidden="1" customHeight="1">
      <c r="A452" s="8" t="s">
        <v>2921</v>
      </c>
      <c r="B452" s="126" t="s">
        <v>399</v>
      </c>
      <c r="C452" s="126" t="s">
        <v>71</v>
      </c>
      <c r="D452" s="126">
        <v>14</v>
      </c>
      <c r="E452" s="126"/>
      <c r="F452" s="126" t="s">
        <v>4863</v>
      </c>
      <c r="G452" s="89">
        <v>43040</v>
      </c>
      <c r="H452" s="123">
        <v>43048</v>
      </c>
      <c r="I452" s="189">
        <v>43060</v>
      </c>
      <c r="J452" s="130" t="s">
        <v>4897</v>
      </c>
    </row>
    <row r="453" spans="1:10" s="108" customFormat="1" ht="11.25" hidden="1" customHeight="1">
      <c r="A453" s="8" t="s">
        <v>2935</v>
      </c>
      <c r="B453" s="126" t="s">
        <v>4368</v>
      </c>
      <c r="C453" s="126" t="s">
        <v>71</v>
      </c>
      <c r="D453" s="126">
        <v>14</v>
      </c>
      <c r="E453" s="126"/>
      <c r="F453" s="128" t="s">
        <v>4860</v>
      </c>
      <c r="G453" s="89">
        <v>43040</v>
      </c>
      <c r="H453" s="123">
        <v>43055</v>
      </c>
      <c r="I453" s="189">
        <v>43069</v>
      </c>
      <c r="J453" s="130" t="s">
        <v>4897</v>
      </c>
    </row>
    <row r="454" spans="1:10" s="108" customFormat="1" ht="11.25" hidden="1" customHeight="1">
      <c r="A454" s="8" t="s">
        <v>2939</v>
      </c>
      <c r="B454" s="126" t="s">
        <v>4368</v>
      </c>
      <c r="C454" s="126" t="s">
        <v>71</v>
      </c>
      <c r="D454" s="126">
        <v>14</v>
      </c>
      <c r="E454" s="126"/>
      <c r="F454" s="128" t="s">
        <v>4860</v>
      </c>
      <c r="G454" s="89">
        <v>43040</v>
      </c>
      <c r="H454" s="123">
        <v>43060</v>
      </c>
      <c r="I454" s="189">
        <v>43066</v>
      </c>
      <c r="J454" s="130" t="s">
        <v>4897</v>
      </c>
    </row>
    <row r="455" spans="1:10" s="108" customFormat="1" ht="11.25" hidden="1" customHeight="1">
      <c r="A455" s="8" t="s">
        <v>2944</v>
      </c>
      <c r="B455" s="126" t="s">
        <v>4368</v>
      </c>
      <c r="C455" s="126" t="s">
        <v>71</v>
      </c>
      <c r="D455" s="126">
        <v>14</v>
      </c>
      <c r="E455" s="126"/>
      <c r="F455" s="128" t="s">
        <v>4860</v>
      </c>
      <c r="G455" s="89">
        <v>43040</v>
      </c>
      <c r="H455" s="123">
        <v>43049</v>
      </c>
      <c r="I455" s="189">
        <v>43062</v>
      </c>
      <c r="J455" s="130" t="s">
        <v>4897</v>
      </c>
    </row>
    <row r="456" spans="1:10" s="108" customFormat="1" ht="11.25" hidden="1" customHeight="1">
      <c r="A456" s="8" t="s">
        <v>2945</v>
      </c>
      <c r="B456" s="126" t="s">
        <v>4368</v>
      </c>
      <c r="C456" s="126" t="s">
        <v>71</v>
      </c>
      <c r="D456" s="126">
        <v>14</v>
      </c>
      <c r="E456" s="126"/>
      <c r="F456" s="128" t="s">
        <v>4860</v>
      </c>
      <c r="G456" s="89">
        <v>43040</v>
      </c>
      <c r="H456" s="123">
        <v>43055</v>
      </c>
      <c r="I456" s="189">
        <v>43066</v>
      </c>
      <c r="J456" s="130" t="s">
        <v>4897</v>
      </c>
    </row>
    <row r="457" spans="1:10" s="108" customFormat="1" ht="11.25" hidden="1" customHeight="1">
      <c r="A457" s="8" t="s">
        <v>270</v>
      </c>
      <c r="B457" s="126" t="s">
        <v>400</v>
      </c>
      <c r="C457" s="126" t="s">
        <v>71</v>
      </c>
      <c r="D457" s="126">
        <v>14</v>
      </c>
      <c r="E457" s="126"/>
      <c r="F457" s="130" t="s">
        <v>4857</v>
      </c>
      <c r="G457" s="89">
        <v>43040</v>
      </c>
      <c r="H457" s="123">
        <v>43053</v>
      </c>
      <c r="I457" s="189">
        <v>43055</v>
      </c>
      <c r="J457" s="130" t="s">
        <v>4897</v>
      </c>
    </row>
    <row r="458" spans="1:10" s="108" customFormat="1" ht="11.25" hidden="1" customHeight="1">
      <c r="A458" s="8" t="s">
        <v>2951</v>
      </c>
      <c r="B458" s="126" t="s">
        <v>4371</v>
      </c>
      <c r="C458" s="126" t="s">
        <v>71</v>
      </c>
      <c r="D458" s="126">
        <v>14</v>
      </c>
      <c r="E458" s="126"/>
      <c r="F458" s="128" t="s">
        <v>4862</v>
      </c>
      <c r="G458" s="89">
        <v>43040</v>
      </c>
      <c r="H458" s="123">
        <v>43060</v>
      </c>
      <c r="I458" s="189">
        <v>43060</v>
      </c>
      <c r="J458" s="130" t="s">
        <v>4897</v>
      </c>
    </row>
    <row r="459" spans="1:10" s="108" customFormat="1" ht="11.25" hidden="1" customHeight="1">
      <c r="A459" s="8" t="s">
        <v>2956</v>
      </c>
      <c r="B459" s="126" t="s">
        <v>4374</v>
      </c>
      <c r="C459" s="126" t="s">
        <v>71</v>
      </c>
      <c r="D459" s="126">
        <v>14</v>
      </c>
      <c r="E459" s="126"/>
      <c r="F459" s="128" t="s">
        <v>4861</v>
      </c>
      <c r="G459" s="89">
        <v>43040</v>
      </c>
      <c r="H459" s="123">
        <v>43066</v>
      </c>
      <c r="I459" s="189">
        <v>43069</v>
      </c>
      <c r="J459" s="130" t="s">
        <v>4897</v>
      </c>
    </row>
    <row r="460" spans="1:10" s="108" customFormat="1" ht="11.25" hidden="1" customHeight="1">
      <c r="A460" s="8" t="s">
        <v>2957</v>
      </c>
      <c r="B460" s="126" t="s">
        <v>4375</v>
      </c>
      <c r="C460" s="126" t="s">
        <v>71</v>
      </c>
      <c r="D460" s="126">
        <v>14</v>
      </c>
      <c r="E460" s="126"/>
      <c r="F460" s="128" t="s">
        <v>4856</v>
      </c>
      <c r="G460" s="89">
        <v>43040</v>
      </c>
      <c r="H460" s="123">
        <v>43055</v>
      </c>
      <c r="I460" s="189">
        <v>43066</v>
      </c>
      <c r="J460" s="130" t="s">
        <v>4897</v>
      </c>
    </row>
    <row r="461" spans="1:10" s="108" customFormat="1" ht="11.25" hidden="1" customHeight="1">
      <c r="A461" s="8" t="s">
        <v>2959</v>
      </c>
      <c r="B461" s="126" t="s">
        <v>4375</v>
      </c>
      <c r="C461" s="126" t="s">
        <v>71</v>
      </c>
      <c r="D461" s="126">
        <v>14</v>
      </c>
      <c r="E461" s="126"/>
      <c r="F461" s="128" t="s">
        <v>4856</v>
      </c>
      <c r="G461" s="89">
        <v>43040</v>
      </c>
      <c r="H461" s="123">
        <v>43060</v>
      </c>
      <c r="I461" s="189">
        <v>43066</v>
      </c>
      <c r="J461" s="130" t="s">
        <v>4897</v>
      </c>
    </row>
    <row r="462" spans="1:10" s="108" customFormat="1" ht="11.25" hidden="1" customHeight="1">
      <c r="A462" s="8" t="s">
        <v>2963</v>
      </c>
      <c r="B462" s="126" t="s">
        <v>402</v>
      </c>
      <c r="C462" s="126" t="s">
        <v>71</v>
      </c>
      <c r="D462" s="126">
        <v>14</v>
      </c>
      <c r="E462" s="126"/>
      <c r="F462" s="128" t="s">
        <v>4858</v>
      </c>
      <c r="G462" s="89">
        <v>43040</v>
      </c>
      <c r="H462" s="123">
        <v>43060</v>
      </c>
      <c r="I462" s="189">
        <v>43060</v>
      </c>
      <c r="J462" s="130" t="s">
        <v>4897</v>
      </c>
    </row>
    <row r="463" spans="1:10" s="108" customFormat="1" ht="11.25" hidden="1" customHeight="1">
      <c r="A463" s="8" t="s">
        <v>272</v>
      </c>
      <c r="B463" s="126" t="s">
        <v>402</v>
      </c>
      <c r="C463" s="126" t="s">
        <v>71</v>
      </c>
      <c r="D463" s="126">
        <v>14</v>
      </c>
      <c r="E463" s="126"/>
      <c r="F463" s="128" t="s">
        <v>4858</v>
      </c>
      <c r="G463" s="89">
        <v>43040</v>
      </c>
      <c r="H463" s="123">
        <v>43069</v>
      </c>
      <c r="I463" s="189">
        <v>43073</v>
      </c>
      <c r="J463" s="130" t="s">
        <v>4897</v>
      </c>
    </row>
    <row r="464" spans="1:10" s="108" customFormat="1" ht="11.25" hidden="1" customHeight="1">
      <c r="A464" s="8" t="s">
        <v>2965</v>
      </c>
      <c r="B464" s="126" t="s">
        <v>4378</v>
      </c>
      <c r="C464" s="126" t="s">
        <v>71</v>
      </c>
      <c r="D464" s="126">
        <v>14</v>
      </c>
      <c r="E464" s="126"/>
      <c r="F464" s="128" t="s">
        <v>4858</v>
      </c>
      <c r="G464" s="89">
        <v>43040</v>
      </c>
      <c r="H464" s="123">
        <v>43066</v>
      </c>
      <c r="I464" s="189">
        <v>43073</v>
      </c>
      <c r="J464" s="130" t="s">
        <v>4897</v>
      </c>
    </row>
    <row r="465" spans="1:10" s="108" customFormat="1" ht="11.25" hidden="1" customHeight="1">
      <c r="A465" s="8" t="s">
        <v>2966</v>
      </c>
      <c r="B465" s="126" t="s">
        <v>4378</v>
      </c>
      <c r="C465" s="126" t="s">
        <v>71</v>
      </c>
      <c r="D465" s="126">
        <v>14</v>
      </c>
      <c r="E465" s="126"/>
      <c r="F465" s="128" t="s">
        <v>4858</v>
      </c>
      <c r="G465" s="89">
        <v>43040</v>
      </c>
      <c r="H465" s="123">
        <v>43069</v>
      </c>
      <c r="I465" s="189">
        <v>43073</v>
      </c>
      <c r="J465" s="130" t="s">
        <v>4897</v>
      </c>
    </row>
    <row r="466" spans="1:10" s="108" customFormat="1" ht="11.25" hidden="1" customHeight="1">
      <c r="A466" s="8" t="s">
        <v>2969</v>
      </c>
      <c r="B466" s="126" t="s">
        <v>4381</v>
      </c>
      <c r="C466" s="126" t="s">
        <v>71</v>
      </c>
      <c r="D466" s="126">
        <v>14</v>
      </c>
      <c r="E466" s="126"/>
      <c r="F466" s="128" t="s">
        <v>4858</v>
      </c>
      <c r="G466" s="89">
        <v>43040</v>
      </c>
      <c r="H466" s="123">
        <v>43069</v>
      </c>
      <c r="I466" s="189">
        <v>43073</v>
      </c>
      <c r="J466" s="130" t="s">
        <v>4897</v>
      </c>
    </row>
    <row r="467" spans="1:10" s="108" customFormat="1" ht="11.25" hidden="1" customHeight="1">
      <c r="A467" s="8" t="s">
        <v>2973</v>
      </c>
      <c r="B467" s="126" t="s">
        <v>4385</v>
      </c>
      <c r="C467" s="126" t="s">
        <v>71</v>
      </c>
      <c r="D467" s="126">
        <v>14</v>
      </c>
      <c r="E467" s="126"/>
      <c r="F467" s="128" t="s">
        <v>4859</v>
      </c>
      <c r="G467" s="89">
        <v>43040</v>
      </c>
      <c r="H467" s="123">
        <v>43053</v>
      </c>
      <c r="I467" s="189">
        <v>43066</v>
      </c>
      <c r="J467" s="130" t="s">
        <v>4897</v>
      </c>
    </row>
    <row r="468" spans="1:10" s="108" customFormat="1" ht="11.25" hidden="1" customHeight="1">
      <c r="A468" s="8" t="s">
        <v>2974</v>
      </c>
      <c r="B468" s="126" t="s">
        <v>4386</v>
      </c>
      <c r="C468" s="126" t="s">
        <v>71</v>
      </c>
      <c r="D468" s="126">
        <v>14</v>
      </c>
      <c r="E468" s="126"/>
      <c r="F468" s="128" t="s">
        <v>4861</v>
      </c>
      <c r="G468" s="89">
        <v>43040</v>
      </c>
      <c r="H468" s="123">
        <v>43053</v>
      </c>
      <c r="I468" s="189">
        <v>43073</v>
      </c>
      <c r="J468" s="130" t="s">
        <v>4897</v>
      </c>
    </row>
    <row r="469" spans="1:10" s="108" customFormat="1" ht="11.25" hidden="1" customHeight="1">
      <c r="A469" s="8" t="s">
        <v>2975</v>
      </c>
      <c r="B469" s="126" t="s">
        <v>4387</v>
      </c>
      <c r="C469" s="126" t="s">
        <v>71</v>
      </c>
      <c r="D469" s="126">
        <v>14</v>
      </c>
      <c r="E469" s="126"/>
      <c r="F469" s="128" t="s">
        <v>4859</v>
      </c>
      <c r="G469" s="89">
        <v>43040</v>
      </c>
      <c r="H469" s="123">
        <v>43063</v>
      </c>
      <c r="I469" s="189">
        <v>43073</v>
      </c>
      <c r="J469" s="130" t="s">
        <v>4897</v>
      </c>
    </row>
    <row r="470" spans="1:10" s="108" customFormat="1" ht="11.25" hidden="1" customHeight="1">
      <c r="A470" s="8" t="s">
        <v>2979</v>
      </c>
      <c r="B470" s="126" t="s">
        <v>4390</v>
      </c>
      <c r="C470" s="126" t="s">
        <v>71</v>
      </c>
      <c r="D470" s="126">
        <v>14</v>
      </c>
      <c r="E470" s="126"/>
      <c r="F470" s="128" t="s">
        <v>4862</v>
      </c>
      <c r="G470" s="89">
        <v>43040</v>
      </c>
      <c r="H470" s="123">
        <v>43047</v>
      </c>
      <c r="I470" s="189">
        <v>43060</v>
      </c>
      <c r="J470" s="130" t="s">
        <v>4897</v>
      </c>
    </row>
    <row r="471" spans="1:10" s="108" customFormat="1" ht="11.25" hidden="1" customHeight="1">
      <c r="A471" s="8" t="s">
        <v>2982</v>
      </c>
      <c r="B471" s="126" t="s">
        <v>4391</v>
      </c>
      <c r="C471" s="126" t="s">
        <v>71</v>
      </c>
      <c r="D471" s="126">
        <v>14</v>
      </c>
      <c r="E471" s="126"/>
      <c r="F471" s="128" t="s">
        <v>4862</v>
      </c>
      <c r="G471" s="89">
        <v>43040</v>
      </c>
      <c r="H471" s="123">
        <v>43047</v>
      </c>
      <c r="I471" s="189">
        <v>43062</v>
      </c>
      <c r="J471" s="130" t="s">
        <v>4897</v>
      </c>
    </row>
    <row r="472" spans="1:10" s="108" customFormat="1" ht="11.25" hidden="1" customHeight="1">
      <c r="A472" s="8" t="s">
        <v>2985</v>
      </c>
      <c r="B472" s="126" t="s">
        <v>4392</v>
      </c>
      <c r="C472" s="126" t="s">
        <v>71</v>
      </c>
      <c r="D472" s="126">
        <v>14</v>
      </c>
      <c r="E472" s="126"/>
      <c r="F472" s="128" t="s">
        <v>4859</v>
      </c>
      <c r="G472" s="89">
        <v>43040</v>
      </c>
      <c r="H472" s="123">
        <v>43066</v>
      </c>
      <c r="I472" s="189">
        <v>43069</v>
      </c>
      <c r="J472" s="130" t="s">
        <v>4897</v>
      </c>
    </row>
    <row r="473" spans="1:10" s="108" customFormat="1" ht="11.25" hidden="1" customHeight="1">
      <c r="A473" s="8" t="s">
        <v>2994</v>
      </c>
      <c r="B473" s="126" t="s">
        <v>4394</v>
      </c>
      <c r="C473" s="126" t="s">
        <v>71</v>
      </c>
      <c r="D473" s="126">
        <v>14</v>
      </c>
      <c r="E473" s="126"/>
      <c r="F473" s="128" t="s">
        <v>4856</v>
      </c>
      <c r="G473" s="89">
        <v>43040</v>
      </c>
      <c r="H473" s="123">
        <v>43047</v>
      </c>
      <c r="I473" s="189">
        <v>43055</v>
      </c>
      <c r="J473" s="130" t="s">
        <v>4897</v>
      </c>
    </row>
    <row r="474" spans="1:10" s="108" customFormat="1" ht="11.25" hidden="1" customHeight="1">
      <c r="A474" s="8" t="s">
        <v>3002</v>
      </c>
      <c r="B474" s="126" t="s">
        <v>4397</v>
      </c>
      <c r="C474" s="126" t="s">
        <v>71</v>
      </c>
      <c r="D474" s="126">
        <v>14</v>
      </c>
      <c r="E474" s="126"/>
      <c r="F474" s="128" t="s">
        <v>4858</v>
      </c>
      <c r="G474" s="89">
        <v>43040</v>
      </c>
      <c r="H474" s="123">
        <v>43053</v>
      </c>
      <c r="I474" s="189">
        <v>43055</v>
      </c>
      <c r="J474" s="130" t="s">
        <v>4897</v>
      </c>
    </row>
    <row r="475" spans="1:10" s="108" customFormat="1" ht="11.25" hidden="1" customHeight="1">
      <c r="A475" s="8" t="s">
        <v>3006</v>
      </c>
      <c r="B475" s="126" t="s">
        <v>4397</v>
      </c>
      <c r="C475" s="126" t="s">
        <v>71</v>
      </c>
      <c r="D475" s="126">
        <v>14</v>
      </c>
      <c r="E475" s="126"/>
      <c r="F475" s="128" t="s">
        <v>4858</v>
      </c>
      <c r="G475" s="89">
        <v>43040</v>
      </c>
      <c r="H475" s="123">
        <v>43062</v>
      </c>
      <c r="I475" s="189">
        <v>43066</v>
      </c>
      <c r="J475" s="130" t="s">
        <v>4897</v>
      </c>
    </row>
    <row r="476" spans="1:10" s="108" customFormat="1" ht="11.25" hidden="1" customHeight="1">
      <c r="A476" s="8" t="s">
        <v>3020</v>
      </c>
      <c r="B476" s="126" t="s">
        <v>4400</v>
      </c>
      <c r="C476" s="126" t="s">
        <v>71</v>
      </c>
      <c r="D476" s="126">
        <v>14</v>
      </c>
      <c r="E476" s="126"/>
      <c r="F476" s="130" t="s">
        <v>4857</v>
      </c>
      <c r="G476" s="89">
        <v>43040</v>
      </c>
      <c r="H476" s="123">
        <v>43047</v>
      </c>
      <c r="I476" s="189">
        <v>43055</v>
      </c>
      <c r="J476" s="130" t="s">
        <v>4897</v>
      </c>
    </row>
    <row r="477" spans="1:10" s="108" customFormat="1" ht="11.25" hidden="1" customHeight="1">
      <c r="A477" s="8" t="s">
        <v>3025</v>
      </c>
      <c r="B477" s="126" t="s">
        <v>4403</v>
      </c>
      <c r="C477" s="126" t="s">
        <v>71</v>
      </c>
      <c r="D477" s="126">
        <v>14</v>
      </c>
      <c r="E477" s="126"/>
      <c r="F477" s="126" t="s">
        <v>4863</v>
      </c>
      <c r="G477" s="89">
        <v>43040</v>
      </c>
      <c r="H477" s="123">
        <v>43063</v>
      </c>
      <c r="I477" s="189">
        <v>43066</v>
      </c>
      <c r="J477" s="130" t="s">
        <v>4897</v>
      </c>
    </row>
    <row r="478" spans="1:10" s="108" customFormat="1" ht="11.25" hidden="1" customHeight="1">
      <c r="A478" s="8" t="s">
        <v>3043</v>
      </c>
      <c r="B478" s="126" t="s">
        <v>4414</v>
      </c>
      <c r="C478" s="126" t="s">
        <v>71</v>
      </c>
      <c r="D478" s="126">
        <v>14</v>
      </c>
      <c r="E478" s="126"/>
      <c r="F478" s="128" t="s">
        <v>4861</v>
      </c>
      <c r="G478" s="89">
        <v>43040</v>
      </c>
      <c r="H478" s="123">
        <v>43060</v>
      </c>
      <c r="I478" s="189">
        <v>43073</v>
      </c>
      <c r="J478" s="130" t="s">
        <v>4897</v>
      </c>
    </row>
    <row r="479" spans="1:10" s="108" customFormat="1" ht="11.25" hidden="1" customHeight="1">
      <c r="A479" s="8" t="s">
        <v>276</v>
      </c>
      <c r="B479" s="126" t="s">
        <v>406</v>
      </c>
      <c r="C479" s="126" t="s">
        <v>71</v>
      </c>
      <c r="D479" s="126">
        <v>14</v>
      </c>
      <c r="E479" s="126"/>
      <c r="F479" s="128" t="s">
        <v>4858</v>
      </c>
      <c r="G479" s="89">
        <v>43040</v>
      </c>
      <c r="H479" s="123">
        <v>43060</v>
      </c>
      <c r="I479" s="189">
        <v>43062</v>
      </c>
      <c r="J479" s="130" t="s">
        <v>4897</v>
      </c>
    </row>
    <row r="480" spans="1:10" s="108" customFormat="1" ht="11.25" hidden="1" customHeight="1">
      <c r="A480" s="8" t="s">
        <v>277</v>
      </c>
      <c r="B480" s="126" t="s">
        <v>406</v>
      </c>
      <c r="C480" s="126" t="s">
        <v>71</v>
      </c>
      <c r="D480" s="126">
        <v>14</v>
      </c>
      <c r="E480" s="126"/>
      <c r="F480" s="128" t="s">
        <v>4858</v>
      </c>
      <c r="G480" s="89">
        <v>43040</v>
      </c>
      <c r="H480" s="123">
        <v>43063</v>
      </c>
      <c r="I480" s="189">
        <v>43073</v>
      </c>
      <c r="J480" s="130" t="s">
        <v>4897</v>
      </c>
    </row>
    <row r="481" spans="1:10" s="108" customFormat="1" ht="11.25" hidden="1" customHeight="1">
      <c r="A481" s="8" t="s">
        <v>3071</v>
      </c>
      <c r="B481" s="126" t="s">
        <v>4419</v>
      </c>
      <c r="C481" s="126" t="s">
        <v>71</v>
      </c>
      <c r="D481" s="126">
        <v>14</v>
      </c>
      <c r="E481" s="126"/>
      <c r="F481" s="128" t="s">
        <v>4862</v>
      </c>
      <c r="G481" s="89">
        <v>43040</v>
      </c>
      <c r="H481" s="123">
        <v>43063</v>
      </c>
      <c r="I481" s="189">
        <v>43066</v>
      </c>
      <c r="J481" s="130" t="s">
        <v>4897</v>
      </c>
    </row>
    <row r="482" spans="1:10" s="108" customFormat="1" ht="11.25" hidden="1" customHeight="1">
      <c r="A482" s="8" t="s">
        <v>3096</v>
      </c>
      <c r="B482" s="126" t="s">
        <v>4444</v>
      </c>
      <c r="C482" s="126" t="s">
        <v>72</v>
      </c>
      <c r="D482" s="126">
        <v>15</v>
      </c>
      <c r="E482" s="126"/>
      <c r="F482" s="126" t="s">
        <v>4847</v>
      </c>
      <c r="G482" s="89">
        <v>43040</v>
      </c>
      <c r="H482" s="123">
        <v>43055</v>
      </c>
      <c r="I482" s="189">
        <v>43055</v>
      </c>
      <c r="J482" s="130" t="s">
        <v>4980</v>
      </c>
    </row>
    <row r="483" spans="1:10" s="108" customFormat="1" ht="11.25" hidden="1" customHeight="1">
      <c r="A483" s="8" t="s">
        <v>3102</v>
      </c>
      <c r="B483" s="126" t="s">
        <v>4445</v>
      </c>
      <c r="C483" s="130" t="s">
        <v>72</v>
      </c>
      <c r="D483" s="126">
        <v>15</v>
      </c>
      <c r="E483" s="126"/>
      <c r="F483" s="130" t="s">
        <v>4848</v>
      </c>
      <c r="G483" s="89">
        <v>43040</v>
      </c>
      <c r="H483" s="123">
        <v>43055</v>
      </c>
      <c r="I483" s="189">
        <v>43066</v>
      </c>
      <c r="J483" s="130" t="s">
        <v>4980</v>
      </c>
    </row>
    <row r="484" spans="1:10" s="108" customFormat="1" ht="11.25" hidden="1" customHeight="1">
      <c r="A484" s="8" t="s">
        <v>3104</v>
      </c>
      <c r="B484" s="126" t="s">
        <v>410</v>
      </c>
      <c r="C484" s="126" t="s">
        <v>72</v>
      </c>
      <c r="D484" s="126">
        <v>15</v>
      </c>
      <c r="E484" s="126"/>
      <c r="F484" s="126" t="s">
        <v>4848</v>
      </c>
      <c r="G484" s="89">
        <v>43040</v>
      </c>
      <c r="H484" s="123">
        <v>43049</v>
      </c>
      <c r="I484" s="189">
        <v>43066</v>
      </c>
      <c r="J484" s="130" t="s">
        <v>4980</v>
      </c>
    </row>
    <row r="485" spans="1:10" s="108" customFormat="1" ht="11.25" hidden="1" customHeight="1">
      <c r="A485" s="8" t="s">
        <v>3134</v>
      </c>
      <c r="B485" s="126" t="s">
        <v>412</v>
      </c>
      <c r="C485" s="126" t="s">
        <v>72</v>
      </c>
      <c r="D485" s="126">
        <v>15</v>
      </c>
      <c r="E485" s="126"/>
      <c r="F485" s="126" t="s">
        <v>4846</v>
      </c>
      <c r="G485" s="89">
        <v>43040</v>
      </c>
      <c r="H485" s="123">
        <v>43053</v>
      </c>
      <c r="I485" s="189">
        <v>43069</v>
      </c>
      <c r="J485" s="130" t="s">
        <v>4980</v>
      </c>
    </row>
    <row r="486" spans="1:10" s="108" customFormat="1" ht="11.25" hidden="1" customHeight="1">
      <c r="A486" s="8" t="s">
        <v>3140</v>
      </c>
      <c r="B486" s="126" t="s">
        <v>412</v>
      </c>
      <c r="C486" s="126" t="s">
        <v>72</v>
      </c>
      <c r="D486" s="126">
        <v>15</v>
      </c>
      <c r="E486" s="126"/>
      <c r="F486" s="126" t="s">
        <v>4848</v>
      </c>
      <c r="G486" s="89">
        <v>43040</v>
      </c>
      <c r="H486" s="123">
        <v>43055</v>
      </c>
      <c r="I486" s="189">
        <v>43073</v>
      </c>
      <c r="J486" s="130" t="s">
        <v>4980</v>
      </c>
    </row>
    <row r="487" spans="1:10" s="108" customFormat="1" ht="11.25" hidden="1" customHeight="1">
      <c r="A487" s="8" t="s">
        <v>3145</v>
      </c>
      <c r="B487" s="126" t="s">
        <v>412</v>
      </c>
      <c r="C487" s="126" t="s">
        <v>72</v>
      </c>
      <c r="D487" s="126">
        <v>15</v>
      </c>
      <c r="E487" s="126"/>
      <c r="F487" s="126" t="s">
        <v>4845</v>
      </c>
      <c r="G487" s="89">
        <v>43040</v>
      </c>
      <c r="H487" s="123">
        <v>43060</v>
      </c>
      <c r="I487" s="189">
        <v>43073</v>
      </c>
      <c r="J487" s="130" t="s">
        <v>4980</v>
      </c>
    </row>
    <row r="488" spans="1:10" s="108" customFormat="1" ht="11.25" hidden="1" customHeight="1">
      <c r="A488" s="8" t="s">
        <v>3146</v>
      </c>
      <c r="B488" s="126" t="s">
        <v>412</v>
      </c>
      <c r="C488" s="126" t="s">
        <v>72</v>
      </c>
      <c r="D488" s="126">
        <v>15</v>
      </c>
      <c r="E488" s="126"/>
      <c r="F488" s="126" t="s">
        <v>4847</v>
      </c>
      <c r="G488" s="89">
        <v>43040</v>
      </c>
      <c r="H488" s="123">
        <v>43066</v>
      </c>
      <c r="I488" s="189">
        <v>43069</v>
      </c>
      <c r="J488" s="130" t="s">
        <v>4980</v>
      </c>
    </row>
    <row r="489" spans="1:10" s="108" customFormat="1" ht="11.25" hidden="1" customHeight="1">
      <c r="A489" s="8" t="s">
        <v>3150</v>
      </c>
      <c r="B489" s="126" t="s">
        <v>412</v>
      </c>
      <c r="C489" s="126" t="s">
        <v>72</v>
      </c>
      <c r="D489" s="126">
        <v>15</v>
      </c>
      <c r="E489" s="126"/>
      <c r="F489" s="126" t="s">
        <v>4848</v>
      </c>
      <c r="G489" s="89">
        <v>43040</v>
      </c>
      <c r="H489" s="123">
        <v>43049</v>
      </c>
      <c r="I489" s="189">
        <v>43067</v>
      </c>
      <c r="J489" s="130" t="s">
        <v>4980</v>
      </c>
    </row>
    <row r="490" spans="1:10" s="108" customFormat="1" ht="11.25" hidden="1" customHeight="1">
      <c r="A490" s="8" t="s">
        <v>3151</v>
      </c>
      <c r="B490" s="126" t="s">
        <v>412</v>
      </c>
      <c r="C490" s="130" t="s">
        <v>72</v>
      </c>
      <c r="D490" s="126">
        <v>15</v>
      </c>
      <c r="E490" s="126"/>
      <c r="F490" s="130" t="s">
        <v>4845</v>
      </c>
      <c r="G490" s="89">
        <v>43040</v>
      </c>
      <c r="H490" s="123">
        <v>43049</v>
      </c>
      <c r="I490" s="189">
        <v>43050</v>
      </c>
      <c r="J490" s="130" t="s">
        <v>4980</v>
      </c>
    </row>
    <row r="491" spans="1:10" s="108" customFormat="1" ht="11.25" hidden="1" customHeight="1">
      <c r="A491" s="8" t="s">
        <v>3153</v>
      </c>
      <c r="B491" s="126" t="s">
        <v>412</v>
      </c>
      <c r="C491" s="130" t="s">
        <v>72</v>
      </c>
      <c r="D491" s="126">
        <v>15</v>
      </c>
      <c r="E491" s="126"/>
      <c r="F491" s="130" t="s">
        <v>4845</v>
      </c>
      <c r="G491" s="89">
        <v>43040</v>
      </c>
      <c r="H491" s="123">
        <v>43066</v>
      </c>
      <c r="I491" s="189">
        <v>43074</v>
      </c>
      <c r="J491" s="130" t="s">
        <v>4980</v>
      </c>
    </row>
    <row r="492" spans="1:10" s="108" customFormat="1" ht="11.25" hidden="1" customHeight="1">
      <c r="A492" s="8" t="s">
        <v>3155</v>
      </c>
      <c r="B492" s="126" t="s">
        <v>412</v>
      </c>
      <c r="C492" s="130" t="s">
        <v>72</v>
      </c>
      <c r="D492" s="126">
        <v>15</v>
      </c>
      <c r="E492" s="126"/>
      <c r="F492" s="130" t="s">
        <v>4845</v>
      </c>
      <c r="G492" s="89">
        <v>43040</v>
      </c>
      <c r="H492" s="123">
        <v>43049</v>
      </c>
      <c r="I492" s="189">
        <v>43050</v>
      </c>
      <c r="J492" s="130" t="s">
        <v>4980</v>
      </c>
    </row>
    <row r="493" spans="1:10" s="108" customFormat="1" ht="11.25" hidden="1" customHeight="1">
      <c r="A493" s="8" t="s">
        <v>3156</v>
      </c>
      <c r="B493" s="126" t="s">
        <v>412</v>
      </c>
      <c r="C493" s="130" t="s">
        <v>72</v>
      </c>
      <c r="D493" s="126">
        <v>15</v>
      </c>
      <c r="E493" s="126"/>
      <c r="F493" s="130" t="s">
        <v>4847</v>
      </c>
      <c r="G493" s="89">
        <v>43040</v>
      </c>
      <c r="H493" s="123">
        <v>43049</v>
      </c>
      <c r="I493" s="189">
        <v>43055</v>
      </c>
      <c r="J493" s="130" t="s">
        <v>4980</v>
      </c>
    </row>
    <row r="494" spans="1:10" s="108" customFormat="1" ht="11.25" hidden="1" customHeight="1">
      <c r="A494" s="8" t="s">
        <v>3158</v>
      </c>
      <c r="B494" s="126" t="s">
        <v>412</v>
      </c>
      <c r="C494" s="130" t="s">
        <v>72</v>
      </c>
      <c r="D494" s="126">
        <v>15</v>
      </c>
      <c r="E494" s="126"/>
      <c r="F494" s="130" t="s">
        <v>4847</v>
      </c>
      <c r="G494" s="89">
        <v>43040</v>
      </c>
      <c r="H494" s="123">
        <v>43055</v>
      </c>
      <c r="I494" s="189">
        <v>43069</v>
      </c>
      <c r="J494" s="130" t="s">
        <v>4980</v>
      </c>
    </row>
    <row r="495" spans="1:10" s="108" customFormat="1" ht="11.25" hidden="1" customHeight="1">
      <c r="A495" s="8" t="s">
        <v>3159</v>
      </c>
      <c r="B495" s="126" t="s">
        <v>412</v>
      </c>
      <c r="C495" s="130" t="s">
        <v>72</v>
      </c>
      <c r="D495" s="126">
        <v>15</v>
      </c>
      <c r="E495" s="126"/>
      <c r="F495" s="130" t="s">
        <v>4847</v>
      </c>
      <c r="G495" s="89">
        <v>43040</v>
      </c>
      <c r="H495" s="123">
        <v>43055</v>
      </c>
      <c r="I495" s="189">
        <v>43060</v>
      </c>
      <c r="J495" s="130" t="s">
        <v>4980</v>
      </c>
    </row>
    <row r="496" spans="1:10" s="108" customFormat="1" ht="11.25" hidden="1" customHeight="1">
      <c r="A496" s="8" t="s">
        <v>3160</v>
      </c>
      <c r="B496" s="126" t="s">
        <v>412</v>
      </c>
      <c r="C496" s="126" t="s">
        <v>72</v>
      </c>
      <c r="D496" s="126">
        <v>15</v>
      </c>
      <c r="E496" s="126"/>
      <c r="F496" s="126" t="s">
        <v>4846</v>
      </c>
      <c r="G496" s="89">
        <v>43040</v>
      </c>
      <c r="H496" s="123">
        <v>43052</v>
      </c>
      <c r="I496" s="189">
        <v>43069</v>
      </c>
      <c r="J496" s="130" t="s">
        <v>4980</v>
      </c>
    </row>
    <row r="497" spans="1:10" s="108" customFormat="1" ht="11.25" hidden="1" customHeight="1">
      <c r="A497" s="8" t="s">
        <v>287</v>
      </c>
      <c r="B497" s="126" t="s">
        <v>412</v>
      </c>
      <c r="C497" s="126" t="s">
        <v>72</v>
      </c>
      <c r="D497" s="126">
        <v>15</v>
      </c>
      <c r="E497" s="126"/>
      <c r="F497" s="130" t="s">
        <v>4845</v>
      </c>
      <c r="G497" s="89">
        <v>43040</v>
      </c>
      <c r="H497" s="123">
        <v>43069</v>
      </c>
      <c r="I497" s="189">
        <v>43073</v>
      </c>
      <c r="J497" s="130" t="s">
        <v>4980</v>
      </c>
    </row>
    <row r="498" spans="1:10" s="108" customFormat="1" ht="11.25" hidden="1" customHeight="1">
      <c r="A498" s="8" t="s">
        <v>3162</v>
      </c>
      <c r="B498" s="126" t="s">
        <v>412</v>
      </c>
      <c r="C498" s="126" t="s">
        <v>72</v>
      </c>
      <c r="D498" s="126">
        <v>15</v>
      </c>
      <c r="E498" s="126"/>
      <c r="F498" s="126" t="s">
        <v>4846</v>
      </c>
      <c r="G498" s="89">
        <v>43040</v>
      </c>
      <c r="H498" s="123">
        <v>43049</v>
      </c>
      <c r="I498" s="189">
        <v>43069</v>
      </c>
      <c r="J498" s="130" t="s">
        <v>4980</v>
      </c>
    </row>
    <row r="499" spans="1:10" s="108" customFormat="1" ht="11.25" hidden="1" customHeight="1">
      <c r="A499" s="8" t="s">
        <v>3164</v>
      </c>
      <c r="B499" s="126" t="s">
        <v>412</v>
      </c>
      <c r="C499" s="126" t="s">
        <v>72</v>
      </c>
      <c r="D499" s="126">
        <v>15</v>
      </c>
      <c r="E499" s="126"/>
      <c r="F499" s="130" t="s">
        <v>4847</v>
      </c>
      <c r="G499" s="89">
        <v>43040</v>
      </c>
      <c r="H499" s="123">
        <v>43055</v>
      </c>
      <c r="I499" s="189">
        <v>43060</v>
      </c>
      <c r="J499" s="130" t="s">
        <v>4980</v>
      </c>
    </row>
    <row r="500" spans="1:10" s="108" customFormat="1" ht="11.25" hidden="1" customHeight="1">
      <c r="A500" s="8" t="s">
        <v>3165</v>
      </c>
      <c r="B500" s="126" t="s">
        <v>412</v>
      </c>
      <c r="C500" s="126" t="s">
        <v>72</v>
      </c>
      <c r="D500" s="126">
        <v>15</v>
      </c>
      <c r="E500" s="126"/>
      <c r="F500" s="130" t="s">
        <v>4845</v>
      </c>
      <c r="G500" s="89">
        <v>43040</v>
      </c>
      <c r="H500" s="123" t="s">
        <v>4933</v>
      </c>
      <c r="I500" s="189" t="s">
        <v>4933</v>
      </c>
      <c r="J500" s="130" t="s">
        <v>4980</v>
      </c>
    </row>
    <row r="501" spans="1:10" s="108" customFormat="1" ht="11.25" hidden="1" customHeight="1">
      <c r="A501" s="8" t="s">
        <v>3166</v>
      </c>
      <c r="B501" s="126" t="s">
        <v>412</v>
      </c>
      <c r="C501" s="126" t="s">
        <v>72</v>
      </c>
      <c r="D501" s="126">
        <v>15</v>
      </c>
      <c r="E501" s="126"/>
      <c r="F501" s="130" t="s">
        <v>4848</v>
      </c>
      <c r="G501" s="89">
        <v>43040</v>
      </c>
      <c r="H501" s="123">
        <v>43049</v>
      </c>
      <c r="I501" s="189">
        <v>43067</v>
      </c>
      <c r="J501" s="130" t="s">
        <v>4980</v>
      </c>
    </row>
    <row r="502" spans="1:10" s="108" customFormat="1" ht="11.25" hidden="1" customHeight="1">
      <c r="A502" s="8" t="s">
        <v>3172</v>
      </c>
      <c r="B502" s="126" t="s">
        <v>412</v>
      </c>
      <c r="C502" s="130" t="s">
        <v>72</v>
      </c>
      <c r="D502" s="126">
        <v>15</v>
      </c>
      <c r="E502" s="126"/>
      <c r="F502" s="130" t="s">
        <v>4847</v>
      </c>
      <c r="G502" s="89">
        <v>43040</v>
      </c>
      <c r="H502" s="123">
        <v>43049</v>
      </c>
      <c r="I502" s="189">
        <v>43055</v>
      </c>
      <c r="J502" s="130" t="s">
        <v>4980</v>
      </c>
    </row>
    <row r="503" spans="1:10" s="108" customFormat="1" ht="11.25" hidden="1" customHeight="1">
      <c r="A503" s="8" t="s">
        <v>3181</v>
      </c>
      <c r="B503" s="126" t="s">
        <v>4463</v>
      </c>
      <c r="C503" s="126" t="s">
        <v>72</v>
      </c>
      <c r="D503" s="126">
        <v>15</v>
      </c>
      <c r="E503" s="126"/>
      <c r="F503" s="130" t="s">
        <v>4848</v>
      </c>
      <c r="G503" s="89">
        <v>43040</v>
      </c>
      <c r="H503" s="123">
        <v>43066</v>
      </c>
      <c r="I503" s="189">
        <v>43073</v>
      </c>
      <c r="J503" s="130" t="s">
        <v>4980</v>
      </c>
    </row>
    <row r="504" spans="1:10" s="108" customFormat="1" ht="11.25" hidden="1" customHeight="1">
      <c r="A504" s="8" t="s">
        <v>3182</v>
      </c>
      <c r="B504" s="126" t="s">
        <v>4464</v>
      </c>
      <c r="C504" s="126" t="s">
        <v>72</v>
      </c>
      <c r="D504" s="126">
        <v>15</v>
      </c>
      <c r="E504" s="126"/>
      <c r="F504" s="130" t="s">
        <v>4847</v>
      </c>
      <c r="G504" s="89">
        <v>43040</v>
      </c>
      <c r="H504" s="123">
        <v>43060</v>
      </c>
      <c r="I504" s="189">
        <v>43073</v>
      </c>
      <c r="J504" s="130" t="s">
        <v>4980</v>
      </c>
    </row>
    <row r="505" spans="1:10" s="108" customFormat="1" ht="11.25" hidden="1" customHeight="1">
      <c r="A505" s="8" t="s">
        <v>3183</v>
      </c>
      <c r="B505" s="126" t="s">
        <v>4465</v>
      </c>
      <c r="C505" s="126" t="s">
        <v>72</v>
      </c>
      <c r="D505" s="126">
        <v>15</v>
      </c>
      <c r="E505" s="126"/>
      <c r="F505" s="130" t="s">
        <v>4847</v>
      </c>
      <c r="G505" s="89">
        <v>43040</v>
      </c>
      <c r="H505" s="123">
        <v>43066</v>
      </c>
      <c r="I505" s="189">
        <v>43073</v>
      </c>
      <c r="J505" s="130" t="s">
        <v>4980</v>
      </c>
    </row>
    <row r="506" spans="1:10" s="108" customFormat="1" ht="11.25" hidden="1" customHeight="1">
      <c r="A506" s="8" t="s">
        <v>3209</v>
      </c>
      <c r="B506" s="126" t="s">
        <v>4457</v>
      </c>
      <c r="C506" s="126" t="s">
        <v>72</v>
      </c>
      <c r="D506" s="126">
        <v>15</v>
      </c>
      <c r="E506" s="126"/>
      <c r="F506" s="126" t="s">
        <v>4849</v>
      </c>
      <c r="G506" s="89">
        <v>43040</v>
      </c>
      <c r="H506" s="123">
        <v>43049</v>
      </c>
      <c r="I506" s="189">
        <v>43069</v>
      </c>
      <c r="J506" s="130" t="s">
        <v>4980</v>
      </c>
    </row>
    <row r="507" spans="1:10" s="108" customFormat="1" ht="11.25" hidden="1" customHeight="1">
      <c r="A507" s="8" t="s">
        <v>3210</v>
      </c>
      <c r="B507" s="126" t="s">
        <v>4459</v>
      </c>
      <c r="C507" s="126" t="s">
        <v>72</v>
      </c>
      <c r="D507" s="126">
        <v>15</v>
      </c>
      <c r="E507" s="126"/>
      <c r="F507" s="130" t="s">
        <v>4848</v>
      </c>
      <c r="G507" s="89">
        <v>43040</v>
      </c>
      <c r="H507" s="123">
        <v>43060</v>
      </c>
      <c r="I507" s="189">
        <v>43067</v>
      </c>
      <c r="J507" s="130" t="s">
        <v>4980</v>
      </c>
    </row>
    <row r="508" spans="1:10" s="108" customFormat="1" ht="11.25" hidden="1" customHeight="1">
      <c r="A508" s="8" t="s">
        <v>3211</v>
      </c>
      <c r="B508" s="126" t="s">
        <v>412</v>
      </c>
      <c r="C508" s="126" t="s">
        <v>72</v>
      </c>
      <c r="D508" s="126">
        <v>15</v>
      </c>
      <c r="E508" s="126"/>
      <c r="F508" s="130" t="s">
        <v>4845</v>
      </c>
      <c r="G508" s="89">
        <v>43040</v>
      </c>
      <c r="H508" s="123" t="s">
        <v>4933</v>
      </c>
      <c r="I508" s="189" t="s">
        <v>4933</v>
      </c>
      <c r="J508" s="130" t="s">
        <v>4980</v>
      </c>
    </row>
    <row r="509" spans="1:10" s="108" customFormat="1" ht="11.25" hidden="1" customHeight="1">
      <c r="A509" s="8" t="s">
        <v>3244</v>
      </c>
      <c r="B509" s="126" t="s">
        <v>4477</v>
      </c>
      <c r="C509" s="126" t="s">
        <v>74</v>
      </c>
      <c r="D509" s="126">
        <v>16</v>
      </c>
      <c r="E509" s="126"/>
      <c r="F509" s="126" t="s">
        <v>4850</v>
      </c>
      <c r="G509" s="89">
        <v>43040</v>
      </c>
      <c r="H509" s="123">
        <v>43073</v>
      </c>
      <c r="I509" s="189">
        <v>43073</v>
      </c>
      <c r="J509" s="130" t="s">
        <v>4892</v>
      </c>
    </row>
    <row r="510" spans="1:10" s="108" customFormat="1" ht="11.25" hidden="1" customHeight="1">
      <c r="A510" s="8" t="s">
        <v>294</v>
      </c>
      <c r="B510" s="126" t="s">
        <v>416</v>
      </c>
      <c r="C510" s="130" t="s">
        <v>74</v>
      </c>
      <c r="D510" s="126">
        <v>16</v>
      </c>
      <c r="E510" s="126"/>
      <c r="F510" s="130" t="s">
        <v>4839</v>
      </c>
      <c r="G510" s="89">
        <v>43040</v>
      </c>
      <c r="H510" s="123">
        <v>43047</v>
      </c>
      <c r="I510" s="189">
        <v>43060</v>
      </c>
      <c r="J510" s="130" t="s">
        <v>4892</v>
      </c>
    </row>
    <row r="511" spans="1:10" s="108" customFormat="1" ht="11.25" hidden="1" customHeight="1">
      <c r="A511" s="8" t="s">
        <v>295</v>
      </c>
      <c r="B511" s="126" t="s">
        <v>417</v>
      </c>
      <c r="C511" s="130" t="s">
        <v>74</v>
      </c>
      <c r="D511" s="126">
        <v>16</v>
      </c>
      <c r="E511" s="126"/>
      <c r="F511" s="130" t="s">
        <v>4850</v>
      </c>
      <c r="G511" s="89">
        <v>43040</v>
      </c>
      <c r="H511" s="123">
        <v>43063</v>
      </c>
      <c r="I511" s="189">
        <v>43069</v>
      </c>
      <c r="J511" s="130" t="s">
        <v>4892</v>
      </c>
    </row>
    <row r="512" spans="1:10" s="108" customFormat="1" ht="11.25" hidden="1" customHeight="1">
      <c r="A512" s="8" t="s">
        <v>296</v>
      </c>
      <c r="B512" s="126" t="s">
        <v>418</v>
      </c>
      <c r="C512" s="130" t="s">
        <v>74</v>
      </c>
      <c r="D512" s="126">
        <v>16</v>
      </c>
      <c r="E512" s="126"/>
      <c r="F512" s="130" t="s">
        <v>4850</v>
      </c>
      <c r="G512" s="89">
        <v>43040</v>
      </c>
      <c r="H512" s="123">
        <v>43061</v>
      </c>
      <c r="I512" s="189">
        <v>43069</v>
      </c>
      <c r="J512" s="130" t="s">
        <v>4892</v>
      </c>
    </row>
    <row r="513" spans="1:10" s="108" customFormat="1" ht="11.25" hidden="1" customHeight="1">
      <c r="A513" s="8" t="s">
        <v>3266</v>
      </c>
      <c r="B513" s="126" t="s">
        <v>4481</v>
      </c>
      <c r="C513" s="130" t="s">
        <v>74</v>
      </c>
      <c r="D513" s="126">
        <v>16</v>
      </c>
      <c r="E513" s="126"/>
      <c r="F513" s="130" t="s">
        <v>4850</v>
      </c>
      <c r="G513" s="89">
        <v>43040</v>
      </c>
      <c r="H513" s="123">
        <v>43047</v>
      </c>
      <c r="I513" s="189">
        <v>43060</v>
      </c>
      <c r="J513" s="130" t="s">
        <v>4892</v>
      </c>
    </row>
    <row r="514" spans="1:10" s="108" customFormat="1" ht="11.25" hidden="1" customHeight="1">
      <c r="A514" s="8" t="s">
        <v>3269</v>
      </c>
      <c r="B514" s="126" t="s">
        <v>4484</v>
      </c>
      <c r="C514" s="130" t="s">
        <v>74</v>
      </c>
      <c r="D514" s="126">
        <v>16</v>
      </c>
      <c r="E514" s="126"/>
      <c r="F514" s="130" t="s">
        <v>4850</v>
      </c>
      <c r="G514" s="89">
        <v>43040</v>
      </c>
      <c r="H514" s="123">
        <v>43063</v>
      </c>
      <c r="I514" s="189">
        <v>43069</v>
      </c>
      <c r="J514" s="130" t="s">
        <v>4892</v>
      </c>
    </row>
    <row r="515" spans="1:10" s="108" customFormat="1" ht="11.25" hidden="1" customHeight="1">
      <c r="A515" s="8" t="s">
        <v>3280</v>
      </c>
      <c r="B515" s="126" t="s">
        <v>4490</v>
      </c>
      <c r="C515" s="126" t="s">
        <v>74</v>
      </c>
      <c r="D515" s="126">
        <v>16</v>
      </c>
      <c r="E515" s="126"/>
      <c r="F515" s="130" t="s">
        <v>4850</v>
      </c>
      <c r="G515" s="89">
        <v>43040</v>
      </c>
      <c r="H515" s="123">
        <v>43061</v>
      </c>
      <c r="I515" s="189">
        <v>43069</v>
      </c>
      <c r="J515" s="130" t="s">
        <v>4892</v>
      </c>
    </row>
    <row r="516" spans="1:10" s="108" customFormat="1" ht="11.25" hidden="1" customHeight="1">
      <c r="A516" s="8" t="s">
        <v>3284</v>
      </c>
      <c r="B516" s="126" t="s">
        <v>4491</v>
      </c>
      <c r="C516" s="126" t="s">
        <v>74</v>
      </c>
      <c r="D516" s="126">
        <v>16</v>
      </c>
      <c r="E516" s="126"/>
      <c r="F516" s="130" t="s">
        <v>4850</v>
      </c>
      <c r="G516" s="89">
        <v>43040</v>
      </c>
      <c r="H516" s="123">
        <v>43047</v>
      </c>
      <c r="I516" s="189">
        <v>43060</v>
      </c>
      <c r="J516" s="130" t="s">
        <v>4892</v>
      </c>
    </row>
    <row r="517" spans="1:10" s="108" customFormat="1" ht="11.25" hidden="1" customHeight="1">
      <c r="A517" s="8" t="s">
        <v>3285</v>
      </c>
      <c r="B517" s="126" t="s">
        <v>4491</v>
      </c>
      <c r="C517" s="126" t="s">
        <v>74</v>
      </c>
      <c r="D517" s="126">
        <v>16</v>
      </c>
      <c r="E517" s="126"/>
      <c r="F517" s="130" t="s">
        <v>4850</v>
      </c>
      <c r="G517" s="89">
        <v>43040</v>
      </c>
      <c r="H517" s="123">
        <v>43047</v>
      </c>
      <c r="I517" s="189">
        <v>43060</v>
      </c>
      <c r="J517" s="130" t="s">
        <v>4892</v>
      </c>
    </row>
    <row r="518" spans="1:10" s="108" customFormat="1" ht="11.25" hidden="1" customHeight="1">
      <c r="A518" s="8" t="s">
        <v>3290</v>
      </c>
      <c r="B518" s="126" t="s">
        <v>4496</v>
      </c>
      <c r="C518" s="126" t="s">
        <v>74</v>
      </c>
      <c r="D518" s="126">
        <v>16</v>
      </c>
      <c r="E518" s="126"/>
      <c r="F518" s="126" t="s">
        <v>4851</v>
      </c>
      <c r="G518" s="89">
        <v>43040</v>
      </c>
      <c r="H518" s="123">
        <v>43048</v>
      </c>
      <c r="I518" s="189">
        <v>43060</v>
      </c>
      <c r="J518" s="130" t="s">
        <v>4892</v>
      </c>
    </row>
    <row r="519" spans="1:10" s="108" customFormat="1" ht="11.25" hidden="1" customHeight="1">
      <c r="A519" s="8" t="s">
        <v>3295</v>
      </c>
      <c r="B519" s="126" t="s">
        <v>4498</v>
      </c>
      <c r="C519" s="126" t="s">
        <v>74</v>
      </c>
      <c r="D519" s="126">
        <v>16</v>
      </c>
      <c r="E519" s="126"/>
      <c r="F519" s="130" t="s">
        <v>4850</v>
      </c>
      <c r="G519" s="89">
        <v>43040</v>
      </c>
      <c r="H519" s="123">
        <v>43052</v>
      </c>
      <c r="I519" s="189">
        <v>43060</v>
      </c>
      <c r="J519" s="130" t="s">
        <v>4892</v>
      </c>
    </row>
    <row r="520" spans="1:10" s="108" customFormat="1" ht="11.25" hidden="1" customHeight="1">
      <c r="A520" s="8" t="s">
        <v>3299</v>
      </c>
      <c r="B520" s="126" t="s">
        <v>4500</v>
      </c>
      <c r="C520" s="126" t="s">
        <v>74</v>
      </c>
      <c r="D520" s="126">
        <v>16</v>
      </c>
      <c r="E520" s="126"/>
      <c r="F520" s="126" t="s">
        <v>4841</v>
      </c>
      <c r="G520" s="89">
        <v>43040</v>
      </c>
      <c r="H520" s="123">
        <v>43052</v>
      </c>
      <c r="I520" s="189">
        <v>43060</v>
      </c>
      <c r="J520" s="130" t="s">
        <v>4892</v>
      </c>
    </row>
    <row r="521" spans="1:10" s="108" customFormat="1" ht="11.25" hidden="1" customHeight="1">
      <c r="A521" s="8" t="s">
        <v>3304</v>
      </c>
      <c r="B521" s="126" t="s">
        <v>4504</v>
      </c>
      <c r="C521" s="126" t="s">
        <v>74</v>
      </c>
      <c r="D521" s="126">
        <v>16</v>
      </c>
      <c r="E521" s="126"/>
      <c r="F521" s="126" t="s">
        <v>4841</v>
      </c>
      <c r="G521" s="89">
        <v>43040</v>
      </c>
      <c r="H521" s="123">
        <v>43048</v>
      </c>
      <c r="I521" s="189">
        <v>43060</v>
      </c>
      <c r="J521" s="130" t="s">
        <v>4892</v>
      </c>
    </row>
    <row r="522" spans="1:10" s="108" customFormat="1" ht="11.25" hidden="1" customHeight="1">
      <c r="A522" s="8" t="s">
        <v>3307</v>
      </c>
      <c r="B522" s="126" t="s">
        <v>4506</v>
      </c>
      <c r="C522" s="126" t="s">
        <v>74</v>
      </c>
      <c r="D522" s="126">
        <v>16</v>
      </c>
      <c r="E522" s="126"/>
      <c r="F522" s="126" t="s">
        <v>4837</v>
      </c>
      <c r="G522" s="89">
        <v>43040</v>
      </c>
      <c r="H522" s="123">
        <v>43049</v>
      </c>
      <c r="I522" s="189">
        <v>43060</v>
      </c>
      <c r="J522" s="130" t="s">
        <v>4892</v>
      </c>
    </row>
    <row r="523" spans="1:10" s="108" customFormat="1" ht="11.25" hidden="1" customHeight="1">
      <c r="A523" s="8" t="s">
        <v>3308</v>
      </c>
      <c r="B523" s="126" t="s">
        <v>4507</v>
      </c>
      <c r="C523" s="126" t="s">
        <v>74</v>
      </c>
      <c r="D523" s="126">
        <v>16</v>
      </c>
      <c r="E523" s="126"/>
      <c r="F523" s="126" t="s">
        <v>4839</v>
      </c>
      <c r="G523" s="89">
        <v>43040</v>
      </c>
      <c r="H523" s="123">
        <v>43061</v>
      </c>
      <c r="I523" s="189">
        <v>43067</v>
      </c>
      <c r="J523" s="130" t="s">
        <v>4892</v>
      </c>
    </row>
    <row r="524" spans="1:10" s="108" customFormat="1" ht="11.25" hidden="1" customHeight="1">
      <c r="A524" s="8" t="s">
        <v>3312</v>
      </c>
      <c r="B524" s="126" t="s">
        <v>420</v>
      </c>
      <c r="C524" s="126" t="s">
        <v>74</v>
      </c>
      <c r="D524" s="126">
        <v>16</v>
      </c>
      <c r="E524" s="126"/>
      <c r="F524" s="130" t="s">
        <v>4850</v>
      </c>
      <c r="G524" s="89">
        <v>43040</v>
      </c>
      <c r="H524" s="123">
        <v>43061</v>
      </c>
      <c r="I524" s="189">
        <v>43069</v>
      </c>
      <c r="J524" s="130" t="s">
        <v>4892</v>
      </c>
    </row>
    <row r="525" spans="1:10" s="108" customFormat="1" ht="11.25" hidden="1" customHeight="1">
      <c r="A525" s="8" t="s">
        <v>3321</v>
      </c>
      <c r="B525" s="126" t="s">
        <v>420</v>
      </c>
      <c r="C525" s="126" t="s">
        <v>74</v>
      </c>
      <c r="D525" s="126">
        <v>16</v>
      </c>
      <c r="E525" s="126"/>
      <c r="F525" s="130" t="s">
        <v>4850</v>
      </c>
      <c r="G525" s="89">
        <v>43040</v>
      </c>
      <c r="H525" s="123">
        <v>43063</v>
      </c>
      <c r="I525" s="189">
        <v>43069</v>
      </c>
      <c r="J525" s="130" t="s">
        <v>4892</v>
      </c>
    </row>
    <row r="526" spans="1:10" s="108" customFormat="1" ht="11.25" hidden="1" customHeight="1">
      <c r="A526" s="8" t="s">
        <v>3322</v>
      </c>
      <c r="B526" s="126" t="s">
        <v>420</v>
      </c>
      <c r="C526" s="126" t="s">
        <v>74</v>
      </c>
      <c r="D526" s="126">
        <v>16</v>
      </c>
      <c r="E526" s="126"/>
      <c r="F526" s="130" t="s">
        <v>4850</v>
      </c>
      <c r="G526" s="89">
        <v>43040</v>
      </c>
      <c r="H526" s="123">
        <v>43059</v>
      </c>
      <c r="I526" s="189">
        <v>43069</v>
      </c>
      <c r="J526" s="130" t="s">
        <v>4892</v>
      </c>
    </row>
    <row r="527" spans="1:10" s="108" customFormat="1" ht="11.25" hidden="1" customHeight="1">
      <c r="A527" s="8" t="s">
        <v>3325</v>
      </c>
      <c r="B527" s="126" t="s">
        <v>420</v>
      </c>
      <c r="C527" s="126" t="s">
        <v>74</v>
      </c>
      <c r="D527" s="126">
        <v>16</v>
      </c>
      <c r="E527" s="126"/>
      <c r="F527" s="126" t="s">
        <v>4851</v>
      </c>
      <c r="G527" s="89">
        <v>43040</v>
      </c>
      <c r="H527" s="123">
        <v>43060</v>
      </c>
      <c r="I527" s="189">
        <v>43069</v>
      </c>
      <c r="J527" s="130" t="s">
        <v>4892</v>
      </c>
    </row>
    <row r="528" spans="1:10" s="108" customFormat="1" ht="11.25" hidden="1" customHeight="1">
      <c r="A528" s="8" t="s">
        <v>3326</v>
      </c>
      <c r="B528" s="126" t="s">
        <v>420</v>
      </c>
      <c r="C528" s="126" t="s">
        <v>74</v>
      </c>
      <c r="D528" s="126">
        <v>16</v>
      </c>
      <c r="E528" s="126"/>
      <c r="F528" s="130" t="s">
        <v>4850</v>
      </c>
      <c r="G528" s="89">
        <v>43040</v>
      </c>
      <c r="H528" s="123">
        <v>43059</v>
      </c>
      <c r="I528" s="189">
        <v>43073</v>
      </c>
      <c r="J528" s="130" t="s">
        <v>4892</v>
      </c>
    </row>
    <row r="529" spans="1:10" s="108" customFormat="1" ht="11.25" hidden="1" customHeight="1">
      <c r="A529" s="8" t="s">
        <v>300</v>
      </c>
      <c r="B529" s="126" t="s">
        <v>420</v>
      </c>
      <c r="C529" s="126" t="s">
        <v>74</v>
      </c>
      <c r="D529" s="126">
        <v>16</v>
      </c>
      <c r="E529" s="126"/>
      <c r="F529" s="130" t="s">
        <v>4850</v>
      </c>
      <c r="G529" s="89">
        <v>43040</v>
      </c>
      <c r="H529" s="123">
        <v>43048</v>
      </c>
      <c r="I529" s="189">
        <v>43060</v>
      </c>
      <c r="J529" s="130" t="s">
        <v>4892</v>
      </c>
    </row>
    <row r="530" spans="1:10" s="108" customFormat="1" ht="11.25" hidden="1" customHeight="1">
      <c r="A530" s="8" t="s">
        <v>3327</v>
      </c>
      <c r="B530" s="126" t="s">
        <v>420</v>
      </c>
      <c r="C530" s="126" t="s">
        <v>74</v>
      </c>
      <c r="D530" s="126">
        <v>16</v>
      </c>
      <c r="E530" s="126"/>
      <c r="F530" s="126" t="s">
        <v>4838</v>
      </c>
      <c r="G530" s="89">
        <v>43040</v>
      </c>
      <c r="H530" s="123">
        <v>43049</v>
      </c>
      <c r="I530" s="189">
        <v>43067</v>
      </c>
      <c r="J530" s="130" t="s">
        <v>4892</v>
      </c>
    </row>
    <row r="531" spans="1:10" s="108" customFormat="1" ht="11.25" hidden="1" customHeight="1">
      <c r="A531" s="8" t="s">
        <v>3329</v>
      </c>
      <c r="B531" s="126" t="s">
        <v>420</v>
      </c>
      <c r="C531" s="126" t="s">
        <v>74</v>
      </c>
      <c r="D531" s="126">
        <v>16</v>
      </c>
      <c r="E531" s="126"/>
      <c r="F531" s="130" t="s">
        <v>4850</v>
      </c>
      <c r="G531" s="89">
        <v>43040</v>
      </c>
      <c r="H531" s="123">
        <v>43049</v>
      </c>
      <c r="I531" s="189">
        <v>43060</v>
      </c>
      <c r="J531" s="130" t="s">
        <v>4892</v>
      </c>
    </row>
    <row r="532" spans="1:10" s="108" customFormat="1" ht="11.25" hidden="1" customHeight="1">
      <c r="A532" s="8" t="s">
        <v>3330</v>
      </c>
      <c r="B532" s="126" t="s">
        <v>420</v>
      </c>
      <c r="C532" s="126" t="s">
        <v>74</v>
      </c>
      <c r="D532" s="126">
        <v>16</v>
      </c>
      <c r="E532" s="126"/>
      <c r="F532" s="130" t="s">
        <v>4851</v>
      </c>
      <c r="G532" s="89">
        <v>43040</v>
      </c>
      <c r="H532" s="123">
        <v>43073</v>
      </c>
      <c r="I532" s="189">
        <v>43073</v>
      </c>
      <c r="J532" s="130" t="s">
        <v>4892</v>
      </c>
    </row>
    <row r="533" spans="1:10" s="108" customFormat="1" ht="11.25" hidden="1" customHeight="1">
      <c r="A533" s="8" t="s">
        <v>3331</v>
      </c>
      <c r="B533" s="126" t="s">
        <v>420</v>
      </c>
      <c r="C533" s="126" t="s">
        <v>74</v>
      </c>
      <c r="D533" s="126">
        <v>16</v>
      </c>
      <c r="E533" s="126"/>
      <c r="F533" s="130" t="s">
        <v>4850</v>
      </c>
      <c r="G533" s="89">
        <v>43040</v>
      </c>
      <c r="H533" s="123">
        <v>43061</v>
      </c>
      <c r="I533" s="189">
        <v>43069</v>
      </c>
      <c r="J533" s="130" t="s">
        <v>4892</v>
      </c>
    </row>
    <row r="534" spans="1:10" s="108" customFormat="1" ht="11.25" hidden="1" customHeight="1">
      <c r="A534" s="8" t="s">
        <v>301</v>
      </c>
      <c r="B534" s="126" t="s">
        <v>420</v>
      </c>
      <c r="C534" s="126" t="s">
        <v>74</v>
      </c>
      <c r="D534" s="126">
        <v>16</v>
      </c>
      <c r="E534" s="126"/>
      <c r="F534" s="130" t="s">
        <v>4850</v>
      </c>
      <c r="G534" s="89">
        <v>43040</v>
      </c>
      <c r="H534" s="123">
        <v>43059</v>
      </c>
      <c r="I534" s="189">
        <v>43060</v>
      </c>
      <c r="J534" s="130" t="s">
        <v>4892</v>
      </c>
    </row>
    <row r="535" spans="1:10" s="108" customFormat="1" ht="11.25" hidden="1" customHeight="1">
      <c r="A535" s="8" t="s">
        <v>3333</v>
      </c>
      <c r="B535" s="126" t="s">
        <v>420</v>
      </c>
      <c r="C535" s="126" t="s">
        <v>74</v>
      </c>
      <c r="D535" s="126">
        <v>16</v>
      </c>
      <c r="E535" s="126"/>
      <c r="F535" s="130" t="s">
        <v>4850</v>
      </c>
      <c r="G535" s="89">
        <v>43040</v>
      </c>
      <c r="H535" s="123">
        <v>43052</v>
      </c>
      <c r="I535" s="189">
        <v>43060</v>
      </c>
      <c r="J535" s="130" t="s">
        <v>4892</v>
      </c>
    </row>
    <row r="536" spans="1:10" s="108" customFormat="1" ht="11.25" hidden="1" customHeight="1">
      <c r="A536" s="8" t="s">
        <v>3339</v>
      </c>
      <c r="B536" s="126" t="s">
        <v>420</v>
      </c>
      <c r="C536" s="130" t="s">
        <v>74</v>
      </c>
      <c r="D536" s="126">
        <v>16</v>
      </c>
      <c r="E536" s="126"/>
      <c r="F536" s="130" t="s">
        <v>4850</v>
      </c>
      <c r="G536" s="89">
        <v>43040</v>
      </c>
      <c r="H536" s="123">
        <v>43055</v>
      </c>
      <c r="I536" s="189">
        <v>43060</v>
      </c>
      <c r="J536" s="130" t="s">
        <v>4892</v>
      </c>
    </row>
    <row r="537" spans="1:10" s="108" customFormat="1" ht="11.25" hidden="1" customHeight="1">
      <c r="A537" s="8" t="s">
        <v>3342</v>
      </c>
      <c r="B537" s="126" t="s">
        <v>420</v>
      </c>
      <c r="C537" s="130" t="s">
        <v>74</v>
      </c>
      <c r="D537" s="126">
        <v>16</v>
      </c>
      <c r="E537" s="126"/>
      <c r="F537" s="130" t="s">
        <v>4840</v>
      </c>
      <c r="G537" s="89">
        <v>43040</v>
      </c>
      <c r="H537" s="123">
        <v>43048</v>
      </c>
      <c r="I537" s="189">
        <v>43060</v>
      </c>
      <c r="J537" s="130" t="s">
        <v>4892</v>
      </c>
    </row>
    <row r="538" spans="1:10" s="108" customFormat="1" ht="11.25" hidden="1" customHeight="1">
      <c r="A538" s="8" t="s">
        <v>3349</v>
      </c>
      <c r="B538" s="126" t="s">
        <v>4510</v>
      </c>
      <c r="C538" s="126" t="s">
        <v>74</v>
      </c>
      <c r="D538" s="126">
        <v>16</v>
      </c>
      <c r="E538" s="126"/>
      <c r="F538" s="126" t="s">
        <v>4839</v>
      </c>
      <c r="G538" s="89">
        <v>43040</v>
      </c>
      <c r="H538" s="123">
        <v>43048</v>
      </c>
      <c r="I538" s="189">
        <v>43074</v>
      </c>
      <c r="J538" s="130" t="s">
        <v>4892</v>
      </c>
    </row>
    <row r="539" spans="1:10" s="108" customFormat="1" ht="11.25" hidden="1" customHeight="1">
      <c r="A539" s="8" t="s">
        <v>3366</v>
      </c>
      <c r="B539" s="126" t="s">
        <v>4514</v>
      </c>
      <c r="C539" s="126" t="s">
        <v>74</v>
      </c>
      <c r="D539" s="126">
        <v>16</v>
      </c>
      <c r="E539" s="126"/>
      <c r="F539" s="130" t="s">
        <v>4850</v>
      </c>
      <c r="G539" s="89">
        <v>43040</v>
      </c>
      <c r="H539" s="123">
        <v>43063</v>
      </c>
      <c r="I539" s="189">
        <v>43069</v>
      </c>
      <c r="J539" s="130" t="s">
        <v>4892</v>
      </c>
    </row>
    <row r="540" spans="1:10" s="108" customFormat="1" ht="11.25" hidden="1" customHeight="1">
      <c r="A540" s="8" t="s">
        <v>3368</v>
      </c>
      <c r="B540" s="126" t="s">
        <v>4515</v>
      </c>
      <c r="C540" s="126" t="s">
        <v>74</v>
      </c>
      <c r="D540" s="126">
        <v>16</v>
      </c>
      <c r="E540" s="126"/>
      <c r="F540" s="130" t="s">
        <v>4850</v>
      </c>
      <c r="G540" s="89">
        <v>43040</v>
      </c>
      <c r="H540" s="123">
        <v>43066</v>
      </c>
      <c r="I540" s="189">
        <v>43069</v>
      </c>
      <c r="J540" s="130" t="s">
        <v>4892</v>
      </c>
    </row>
    <row r="541" spans="1:10" s="108" customFormat="1" ht="11.25" hidden="1" customHeight="1">
      <c r="A541" s="8" t="s">
        <v>3369</v>
      </c>
      <c r="B541" s="126" t="s">
        <v>4515</v>
      </c>
      <c r="C541" s="126" t="s">
        <v>74</v>
      </c>
      <c r="D541" s="126">
        <v>16</v>
      </c>
      <c r="E541" s="126"/>
      <c r="F541" s="130" t="s">
        <v>4850</v>
      </c>
      <c r="G541" s="89">
        <v>43040</v>
      </c>
      <c r="H541" s="123">
        <v>43066</v>
      </c>
      <c r="I541" s="189">
        <v>43069</v>
      </c>
      <c r="J541" s="130" t="s">
        <v>4892</v>
      </c>
    </row>
    <row r="542" spans="1:10" s="108" customFormat="1" ht="11.25" hidden="1" customHeight="1">
      <c r="A542" s="8" t="s">
        <v>3371</v>
      </c>
      <c r="B542" s="126" t="s">
        <v>4517</v>
      </c>
      <c r="C542" s="126" t="s">
        <v>74</v>
      </c>
      <c r="D542" s="126">
        <v>16</v>
      </c>
      <c r="E542" s="126"/>
      <c r="F542" s="130" t="s">
        <v>4838</v>
      </c>
      <c r="G542" s="89">
        <v>43040</v>
      </c>
      <c r="H542" s="123">
        <v>43061</v>
      </c>
      <c r="I542" s="189">
        <v>43069</v>
      </c>
      <c r="J542" s="130" t="s">
        <v>4892</v>
      </c>
    </row>
    <row r="543" spans="1:10" s="108" customFormat="1" ht="11.25" hidden="1" customHeight="1">
      <c r="A543" s="8" t="s">
        <v>306</v>
      </c>
      <c r="B543" s="126" t="s">
        <v>423</v>
      </c>
      <c r="C543" s="126" t="s">
        <v>74</v>
      </c>
      <c r="D543" s="126">
        <v>16</v>
      </c>
      <c r="E543" s="126"/>
      <c r="F543" s="126" t="s">
        <v>4840</v>
      </c>
      <c r="G543" s="89">
        <v>43040</v>
      </c>
      <c r="H543" s="123">
        <v>43061</v>
      </c>
      <c r="I543" s="189">
        <v>43067</v>
      </c>
      <c r="J543" s="130" t="s">
        <v>4892</v>
      </c>
    </row>
    <row r="544" spans="1:10" s="108" customFormat="1" ht="11.25" hidden="1" customHeight="1">
      <c r="A544" s="8" t="s">
        <v>3376</v>
      </c>
      <c r="B544" s="126" t="s">
        <v>4519</v>
      </c>
      <c r="C544" s="126" t="s">
        <v>74</v>
      </c>
      <c r="D544" s="126">
        <v>16</v>
      </c>
      <c r="E544" s="126"/>
      <c r="F544" s="130" t="s">
        <v>4850</v>
      </c>
      <c r="G544" s="89">
        <v>43040</v>
      </c>
      <c r="H544" s="123">
        <v>43068</v>
      </c>
      <c r="I544" s="189">
        <v>43073</v>
      </c>
      <c r="J544" s="130" t="s">
        <v>4892</v>
      </c>
    </row>
    <row r="545" spans="1:10" s="108" customFormat="1" ht="11.25" hidden="1" customHeight="1">
      <c r="A545" s="8" t="s">
        <v>3400</v>
      </c>
      <c r="B545" s="126" t="s">
        <v>4533</v>
      </c>
      <c r="C545" s="126" t="s">
        <v>73</v>
      </c>
      <c r="D545" s="126">
        <v>17</v>
      </c>
      <c r="E545" s="126"/>
      <c r="F545" s="128" t="s">
        <v>4832</v>
      </c>
      <c r="G545" s="89">
        <v>43040</v>
      </c>
      <c r="H545" s="123">
        <v>43066</v>
      </c>
      <c r="I545" s="189">
        <v>43066</v>
      </c>
      <c r="J545" s="130" t="s">
        <v>4896</v>
      </c>
    </row>
    <row r="546" spans="1:10" s="108" customFormat="1" ht="11.25" hidden="1" customHeight="1">
      <c r="A546" s="8" t="s">
        <v>3451</v>
      </c>
      <c r="B546" s="126" t="s">
        <v>4557</v>
      </c>
      <c r="C546" s="130" t="s">
        <v>73</v>
      </c>
      <c r="D546" s="126">
        <v>17</v>
      </c>
      <c r="E546" s="126"/>
      <c r="F546" s="128" t="s">
        <v>4854</v>
      </c>
      <c r="G546" s="89">
        <v>43040</v>
      </c>
      <c r="H546" s="123">
        <v>43061</v>
      </c>
      <c r="I546" s="189">
        <v>43073</v>
      </c>
      <c r="J546" s="130" t="s">
        <v>4896</v>
      </c>
    </row>
    <row r="547" spans="1:10" s="108" customFormat="1" ht="11.25" hidden="1" customHeight="1">
      <c r="A547" s="8" t="s">
        <v>3453</v>
      </c>
      <c r="B547" s="126" t="s">
        <v>4559</v>
      </c>
      <c r="C547" s="130" t="s">
        <v>73</v>
      </c>
      <c r="D547" s="126">
        <v>17</v>
      </c>
      <c r="E547" s="126"/>
      <c r="F547" s="128" t="s">
        <v>4853</v>
      </c>
      <c r="G547" s="89">
        <v>43040</v>
      </c>
      <c r="H547" s="123">
        <v>43068</v>
      </c>
      <c r="I547" s="189">
        <v>43073</v>
      </c>
      <c r="J547" s="130" t="s">
        <v>4896</v>
      </c>
    </row>
    <row r="548" spans="1:10" s="108" customFormat="1" ht="11.25" hidden="1" customHeight="1">
      <c r="A548" s="8" t="s">
        <v>3455</v>
      </c>
      <c r="B548" s="126" t="s">
        <v>4560</v>
      </c>
      <c r="C548" s="130" t="s">
        <v>73</v>
      </c>
      <c r="D548" s="126">
        <v>17</v>
      </c>
      <c r="E548" s="126"/>
      <c r="F548" s="128" t="s">
        <v>4852</v>
      </c>
      <c r="G548" s="89">
        <v>43040</v>
      </c>
      <c r="H548" s="123">
        <v>43060</v>
      </c>
      <c r="I548" s="189">
        <v>43061</v>
      </c>
      <c r="J548" s="130" t="s">
        <v>4896</v>
      </c>
    </row>
    <row r="549" spans="1:10" s="108" customFormat="1" ht="11.25" hidden="1" customHeight="1">
      <c r="A549" s="8" t="s">
        <v>3456</v>
      </c>
      <c r="B549" s="126" t="s">
        <v>4561</v>
      </c>
      <c r="C549" s="126" t="s">
        <v>73</v>
      </c>
      <c r="D549" s="126">
        <v>17</v>
      </c>
      <c r="E549" s="126"/>
      <c r="F549" s="128" t="s">
        <v>4832</v>
      </c>
      <c r="G549" s="89">
        <v>43040</v>
      </c>
      <c r="H549" s="123">
        <v>43060</v>
      </c>
      <c r="I549" s="189">
        <v>43061</v>
      </c>
      <c r="J549" s="130" t="s">
        <v>4896</v>
      </c>
    </row>
    <row r="550" spans="1:10" s="108" customFormat="1" ht="11.25" hidden="1" customHeight="1">
      <c r="A550" s="8" t="s">
        <v>3458</v>
      </c>
      <c r="B550" s="126" t="s">
        <v>4563</v>
      </c>
      <c r="C550" s="130" t="s">
        <v>73</v>
      </c>
      <c r="D550" s="126">
        <v>17</v>
      </c>
      <c r="E550" s="126"/>
      <c r="F550" s="128" t="s">
        <v>4852</v>
      </c>
      <c r="G550" s="89">
        <v>43040</v>
      </c>
      <c r="H550" s="123">
        <v>43069</v>
      </c>
      <c r="I550" s="189">
        <v>43073</v>
      </c>
      <c r="J550" s="130" t="s">
        <v>4896</v>
      </c>
    </row>
    <row r="551" spans="1:10" s="108" customFormat="1" ht="11.25" hidden="1" customHeight="1">
      <c r="A551" s="8" t="s">
        <v>3461</v>
      </c>
      <c r="B551" s="126" t="s">
        <v>4566</v>
      </c>
      <c r="C551" s="130" t="s">
        <v>73</v>
      </c>
      <c r="D551" s="126">
        <v>17</v>
      </c>
      <c r="E551" s="126"/>
      <c r="F551" s="128" t="s">
        <v>4852</v>
      </c>
      <c r="G551" s="89">
        <v>43040</v>
      </c>
      <c r="H551" s="123">
        <v>43049</v>
      </c>
      <c r="I551" s="189">
        <v>43050</v>
      </c>
      <c r="J551" s="130" t="s">
        <v>4896</v>
      </c>
    </row>
    <row r="552" spans="1:10" s="108" customFormat="1" ht="11.25" hidden="1" customHeight="1">
      <c r="A552" s="8" t="s">
        <v>3463</v>
      </c>
      <c r="B552" s="126" t="s">
        <v>4568</v>
      </c>
      <c r="C552" s="130" t="s">
        <v>73</v>
      </c>
      <c r="D552" s="126">
        <v>17</v>
      </c>
      <c r="E552" s="126"/>
      <c r="F552" s="128" t="s">
        <v>4854</v>
      </c>
      <c r="G552" s="89">
        <v>43040</v>
      </c>
      <c r="H552" s="123">
        <v>43069</v>
      </c>
      <c r="I552" s="189">
        <v>43073</v>
      </c>
      <c r="J552" s="130" t="s">
        <v>4896</v>
      </c>
    </row>
    <row r="553" spans="1:10" s="108" customFormat="1" ht="11.25" hidden="1" customHeight="1">
      <c r="A553" s="8" t="s">
        <v>3464</v>
      </c>
      <c r="B553" s="126" t="s">
        <v>4569</v>
      </c>
      <c r="C553" s="130" t="s">
        <v>73</v>
      </c>
      <c r="D553" s="126">
        <v>17</v>
      </c>
      <c r="E553" s="126"/>
      <c r="F553" s="128" t="s">
        <v>4852</v>
      </c>
      <c r="G553" s="89">
        <v>43040</v>
      </c>
      <c r="H553" s="123">
        <v>43049</v>
      </c>
      <c r="I553" s="189">
        <v>43050</v>
      </c>
      <c r="J553" s="130" t="s">
        <v>4896</v>
      </c>
    </row>
    <row r="554" spans="1:10" s="108" customFormat="1" ht="11.25" hidden="1" customHeight="1">
      <c r="A554" s="8" t="s">
        <v>3465</v>
      </c>
      <c r="B554" s="126" t="s">
        <v>4570</v>
      </c>
      <c r="C554" s="130" t="s">
        <v>73</v>
      </c>
      <c r="D554" s="126">
        <v>17</v>
      </c>
      <c r="E554" s="126"/>
      <c r="F554" s="128" t="s">
        <v>4853</v>
      </c>
      <c r="G554" s="89">
        <v>43040</v>
      </c>
      <c r="H554" s="123" t="s">
        <v>4934</v>
      </c>
      <c r="I554" s="189" t="s">
        <v>4934</v>
      </c>
      <c r="J554" s="130" t="s">
        <v>4896</v>
      </c>
    </row>
    <row r="555" spans="1:10" s="108" customFormat="1" ht="11.25" hidden="1" customHeight="1">
      <c r="A555" s="8" t="s">
        <v>3466</v>
      </c>
      <c r="B555" s="126" t="s">
        <v>4570</v>
      </c>
      <c r="C555" s="130" t="s">
        <v>73</v>
      </c>
      <c r="D555" s="126">
        <v>17</v>
      </c>
      <c r="E555" s="126"/>
      <c r="F555" s="128" t="s">
        <v>4853</v>
      </c>
      <c r="G555" s="89">
        <v>43040</v>
      </c>
      <c r="H555" s="123">
        <v>43060</v>
      </c>
      <c r="I555" s="189">
        <v>43061</v>
      </c>
      <c r="J555" s="130" t="s">
        <v>4896</v>
      </c>
    </row>
    <row r="556" spans="1:10" s="108" customFormat="1" ht="11.25" hidden="1" customHeight="1">
      <c r="A556" s="8" t="s">
        <v>3469</v>
      </c>
      <c r="B556" s="126" t="s">
        <v>4572</v>
      </c>
      <c r="C556" s="130" t="s">
        <v>73</v>
      </c>
      <c r="D556" s="126">
        <v>17</v>
      </c>
      <c r="E556" s="126"/>
      <c r="F556" s="128" t="s">
        <v>4853</v>
      </c>
      <c r="G556" s="89">
        <v>43040</v>
      </c>
      <c r="H556" s="123">
        <v>43049</v>
      </c>
      <c r="I556" s="189">
        <v>43060</v>
      </c>
      <c r="J556" s="130" t="s">
        <v>4896</v>
      </c>
    </row>
    <row r="557" spans="1:10" s="108" customFormat="1" ht="11.25" hidden="1" customHeight="1">
      <c r="A557" s="8" t="s">
        <v>3471</v>
      </c>
      <c r="B557" s="126" t="s">
        <v>4572</v>
      </c>
      <c r="C557" s="126" t="s">
        <v>73</v>
      </c>
      <c r="D557" s="126">
        <v>17</v>
      </c>
      <c r="E557" s="126"/>
      <c r="F557" s="128" t="s">
        <v>4853</v>
      </c>
      <c r="G557" s="89">
        <v>43040</v>
      </c>
      <c r="H557" s="123">
        <v>43069</v>
      </c>
      <c r="I557" s="189">
        <v>43073</v>
      </c>
      <c r="J557" s="130" t="s">
        <v>4896</v>
      </c>
    </row>
    <row r="558" spans="1:10" s="108" customFormat="1" ht="11.25" hidden="1" customHeight="1">
      <c r="A558" s="8" t="s">
        <v>3472</v>
      </c>
      <c r="B558" s="126" t="s">
        <v>4573</v>
      </c>
      <c r="C558" s="126" t="s">
        <v>73</v>
      </c>
      <c r="D558" s="126">
        <v>17</v>
      </c>
      <c r="E558" s="126"/>
      <c r="F558" s="128" t="s">
        <v>4855</v>
      </c>
      <c r="G558" s="89">
        <v>43040</v>
      </c>
      <c r="H558" s="123">
        <v>43061</v>
      </c>
      <c r="I558" s="189">
        <v>43073</v>
      </c>
      <c r="J558" s="130" t="s">
        <v>4896</v>
      </c>
    </row>
    <row r="559" spans="1:10" s="108" customFormat="1" ht="11.25" hidden="1" customHeight="1">
      <c r="A559" s="8" t="s">
        <v>3473</v>
      </c>
      <c r="B559" s="126" t="s">
        <v>4574</v>
      </c>
      <c r="C559" s="130" t="s">
        <v>73</v>
      </c>
      <c r="D559" s="126">
        <v>17</v>
      </c>
      <c r="E559" s="126"/>
      <c r="F559" s="128" t="s">
        <v>4852</v>
      </c>
      <c r="G559" s="89">
        <v>43040</v>
      </c>
      <c r="H559" s="123">
        <v>43059</v>
      </c>
      <c r="I559" s="189">
        <v>43073</v>
      </c>
      <c r="J559" s="130" t="s">
        <v>4896</v>
      </c>
    </row>
    <row r="560" spans="1:10" s="108" customFormat="1" ht="11.25" hidden="1" customHeight="1">
      <c r="A560" s="8" t="s">
        <v>3476</v>
      </c>
      <c r="B560" s="126" t="s">
        <v>4575</v>
      </c>
      <c r="C560" s="130" t="s">
        <v>73</v>
      </c>
      <c r="D560" s="126">
        <v>17</v>
      </c>
      <c r="E560" s="126"/>
      <c r="F560" s="128" t="s">
        <v>4854</v>
      </c>
      <c r="G560" s="89">
        <v>43040</v>
      </c>
      <c r="H560" s="123">
        <v>43049</v>
      </c>
      <c r="I560" s="189">
        <v>43050</v>
      </c>
      <c r="J560" s="130" t="s">
        <v>4896</v>
      </c>
    </row>
    <row r="561" spans="1:10" s="108" customFormat="1" ht="11.25" hidden="1" customHeight="1">
      <c r="A561" s="8" t="s">
        <v>3481</v>
      </c>
      <c r="B561" s="126" t="s">
        <v>4580</v>
      </c>
      <c r="C561" s="130" t="s">
        <v>73</v>
      </c>
      <c r="D561" s="126">
        <v>17</v>
      </c>
      <c r="E561" s="126"/>
      <c r="F561" s="128" t="s">
        <v>4853</v>
      </c>
      <c r="G561" s="89">
        <v>43040</v>
      </c>
      <c r="H561" s="123">
        <v>43063</v>
      </c>
      <c r="I561" s="189">
        <v>43070</v>
      </c>
      <c r="J561" s="130" t="s">
        <v>4896</v>
      </c>
    </row>
    <row r="562" spans="1:10" s="108" customFormat="1" ht="11.25" hidden="1" customHeight="1">
      <c r="A562" s="8" t="s">
        <v>3488</v>
      </c>
      <c r="B562" s="126" t="s">
        <v>4584</v>
      </c>
      <c r="C562" s="126" t="s">
        <v>73</v>
      </c>
      <c r="D562" s="126">
        <v>17</v>
      </c>
      <c r="E562" s="126"/>
      <c r="F562" s="128" t="s">
        <v>4852</v>
      </c>
      <c r="G562" s="89">
        <v>43040</v>
      </c>
      <c r="H562" s="123">
        <v>43059</v>
      </c>
      <c r="I562" s="189">
        <v>43060</v>
      </c>
      <c r="J562" s="130" t="s">
        <v>4896</v>
      </c>
    </row>
    <row r="563" spans="1:10" s="108" customFormat="1" ht="11.25" hidden="1" customHeight="1">
      <c r="A563" s="8" t="s">
        <v>3491</v>
      </c>
      <c r="B563" s="126" t="s">
        <v>4586</v>
      </c>
      <c r="C563" s="126" t="s">
        <v>73</v>
      </c>
      <c r="D563" s="126">
        <v>17</v>
      </c>
      <c r="E563" s="126"/>
      <c r="F563" s="128" t="s">
        <v>4832</v>
      </c>
      <c r="G563" s="89">
        <v>43040</v>
      </c>
      <c r="H563" s="123">
        <v>43061</v>
      </c>
      <c r="I563" s="189">
        <v>43066</v>
      </c>
      <c r="J563" s="130" t="s">
        <v>4896</v>
      </c>
    </row>
    <row r="564" spans="1:10" s="108" customFormat="1" ht="11.25" hidden="1" customHeight="1">
      <c r="A564" s="8" t="s">
        <v>3492</v>
      </c>
      <c r="B564" s="126" t="s">
        <v>4587</v>
      </c>
      <c r="C564" s="126" t="s">
        <v>73</v>
      </c>
      <c r="D564" s="126">
        <v>17</v>
      </c>
      <c r="E564" s="126"/>
      <c r="F564" s="128" t="s">
        <v>4854</v>
      </c>
      <c r="G564" s="89">
        <v>43040</v>
      </c>
      <c r="H564" s="123">
        <v>43063</v>
      </c>
      <c r="I564" s="189">
        <v>43073</v>
      </c>
      <c r="J564" s="130" t="s">
        <v>4896</v>
      </c>
    </row>
    <row r="565" spans="1:10" s="108" customFormat="1" ht="11.25" hidden="1" customHeight="1">
      <c r="A565" s="8" t="s">
        <v>3504</v>
      </c>
      <c r="B565" s="126" t="s">
        <v>4598</v>
      </c>
      <c r="C565" s="126" t="s">
        <v>73</v>
      </c>
      <c r="D565" s="126">
        <v>17</v>
      </c>
      <c r="E565" s="126"/>
      <c r="F565" s="128" t="s">
        <v>4855</v>
      </c>
      <c r="G565" s="89">
        <v>43040</v>
      </c>
      <c r="H565" s="123">
        <v>43061</v>
      </c>
      <c r="I565" s="189">
        <v>43073</v>
      </c>
      <c r="J565" s="130" t="s">
        <v>4896</v>
      </c>
    </row>
    <row r="566" spans="1:10" s="108" customFormat="1" ht="11.25" hidden="1" customHeight="1">
      <c r="A566" s="8" t="s">
        <v>3507</v>
      </c>
      <c r="B566" s="126" t="s">
        <v>4599</v>
      </c>
      <c r="C566" s="130" t="s">
        <v>73</v>
      </c>
      <c r="D566" s="126">
        <v>17</v>
      </c>
      <c r="E566" s="126"/>
      <c r="F566" s="128" t="s">
        <v>4854</v>
      </c>
      <c r="G566" s="89">
        <v>43040</v>
      </c>
      <c r="H566" s="123">
        <v>43049</v>
      </c>
      <c r="I566" s="189">
        <v>43050</v>
      </c>
      <c r="J566" s="130" t="s">
        <v>4896</v>
      </c>
    </row>
    <row r="567" spans="1:10" s="108" customFormat="1" ht="11.25" hidden="1" customHeight="1">
      <c r="A567" s="8" t="s">
        <v>3511</v>
      </c>
      <c r="B567" s="126" t="s">
        <v>4601</v>
      </c>
      <c r="C567" s="126" t="s">
        <v>73</v>
      </c>
      <c r="D567" s="126">
        <v>17</v>
      </c>
      <c r="E567" s="126"/>
      <c r="F567" s="128" t="s">
        <v>4852</v>
      </c>
      <c r="G567" s="89">
        <v>43040</v>
      </c>
      <c r="H567" s="168">
        <v>43063</v>
      </c>
      <c r="I567" s="189">
        <v>43073</v>
      </c>
      <c r="J567" s="130" t="s">
        <v>4896</v>
      </c>
    </row>
    <row r="568" spans="1:10" s="108" customFormat="1" ht="11.25" hidden="1" customHeight="1">
      <c r="A568" s="8" t="s">
        <v>3538</v>
      </c>
      <c r="B568" s="126" t="s">
        <v>4604</v>
      </c>
      <c r="C568" s="130" t="s">
        <v>73</v>
      </c>
      <c r="D568" s="126">
        <v>17</v>
      </c>
      <c r="E568" s="126"/>
      <c r="F568" s="128" t="s">
        <v>4832</v>
      </c>
      <c r="G568" s="89">
        <v>43040</v>
      </c>
      <c r="H568" s="123">
        <v>43049</v>
      </c>
      <c r="I568" s="189">
        <v>43050</v>
      </c>
      <c r="J568" s="130" t="s">
        <v>4896</v>
      </c>
    </row>
    <row r="569" spans="1:10" s="108" customFormat="1" ht="11.25" hidden="1" customHeight="1">
      <c r="A569" s="8" t="s">
        <v>3543</v>
      </c>
      <c r="B569" s="126" t="s">
        <v>4608</v>
      </c>
      <c r="C569" s="126" t="s">
        <v>73</v>
      </c>
      <c r="D569" s="126">
        <v>17</v>
      </c>
      <c r="E569" s="126"/>
      <c r="F569" s="128" t="s">
        <v>4852</v>
      </c>
      <c r="G569" s="89">
        <v>43040</v>
      </c>
      <c r="H569" s="123">
        <v>43049</v>
      </c>
      <c r="I569" s="189">
        <v>43050</v>
      </c>
      <c r="J569" s="130" t="s">
        <v>4896</v>
      </c>
    </row>
    <row r="570" spans="1:10" s="108" customFormat="1" ht="11.25" hidden="1" customHeight="1">
      <c r="A570" s="8" t="s">
        <v>3545</v>
      </c>
      <c r="B570" s="126" t="s">
        <v>4610</v>
      </c>
      <c r="C570" s="130" t="s">
        <v>73</v>
      </c>
      <c r="D570" s="126">
        <v>17</v>
      </c>
      <c r="E570" s="126"/>
      <c r="F570" s="128" t="s">
        <v>4854</v>
      </c>
      <c r="G570" s="89">
        <v>43040</v>
      </c>
      <c r="H570" s="123">
        <v>43049</v>
      </c>
      <c r="I570" s="189">
        <v>43050</v>
      </c>
      <c r="J570" s="130" t="s">
        <v>4896</v>
      </c>
    </row>
    <row r="571" spans="1:10" s="108" customFormat="1" ht="11.25" hidden="1" customHeight="1">
      <c r="A571" s="8" t="s">
        <v>318</v>
      </c>
      <c r="B571" s="126" t="s">
        <v>429</v>
      </c>
      <c r="C571" s="130" t="s">
        <v>73</v>
      </c>
      <c r="D571" s="126">
        <v>17</v>
      </c>
      <c r="E571" s="126"/>
      <c r="F571" s="128" t="s">
        <v>4855</v>
      </c>
      <c r="G571" s="89">
        <v>43040</v>
      </c>
      <c r="H571" s="123">
        <v>43061</v>
      </c>
      <c r="I571" s="189">
        <v>43073</v>
      </c>
      <c r="J571" s="130" t="s">
        <v>4896</v>
      </c>
    </row>
    <row r="572" spans="1:10" s="108" customFormat="1" ht="11.25" hidden="1" customHeight="1">
      <c r="A572" s="8" t="s">
        <v>3548</v>
      </c>
      <c r="B572" s="126" t="s">
        <v>4612</v>
      </c>
      <c r="C572" s="126" t="s">
        <v>73</v>
      </c>
      <c r="D572" s="126">
        <v>17</v>
      </c>
      <c r="E572" s="126"/>
      <c r="F572" s="128" t="s">
        <v>4855</v>
      </c>
      <c r="G572" s="89">
        <v>43040</v>
      </c>
      <c r="H572" s="123">
        <v>43049</v>
      </c>
      <c r="I572" s="189">
        <v>43050</v>
      </c>
      <c r="J572" s="130" t="s">
        <v>4896</v>
      </c>
    </row>
    <row r="573" spans="1:10" s="108" customFormat="1" ht="11.25" hidden="1" customHeight="1">
      <c r="A573" s="8" t="s">
        <v>3551</v>
      </c>
      <c r="B573" s="126" t="s">
        <v>4614</v>
      </c>
      <c r="C573" s="126" t="s">
        <v>73</v>
      </c>
      <c r="D573" s="126">
        <v>17</v>
      </c>
      <c r="E573" s="126"/>
      <c r="F573" s="128" t="s">
        <v>4852</v>
      </c>
      <c r="G573" s="89">
        <v>43040</v>
      </c>
      <c r="H573" s="123">
        <v>43066</v>
      </c>
      <c r="I573" s="189">
        <v>43073</v>
      </c>
      <c r="J573" s="130" t="s">
        <v>4896</v>
      </c>
    </row>
    <row r="574" spans="1:10" s="108" customFormat="1" ht="11.25" hidden="1" customHeight="1">
      <c r="A574" s="8" t="s">
        <v>3552</v>
      </c>
      <c r="B574" s="126" t="s">
        <v>4615</v>
      </c>
      <c r="C574" s="126" t="s">
        <v>73</v>
      </c>
      <c r="D574" s="126">
        <v>17</v>
      </c>
      <c r="E574" s="126"/>
      <c r="F574" s="128" t="s">
        <v>4852</v>
      </c>
      <c r="G574" s="89">
        <v>43040</v>
      </c>
      <c r="H574" s="123">
        <v>43052</v>
      </c>
      <c r="I574" s="189">
        <v>43060</v>
      </c>
      <c r="J574" s="130" t="s">
        <v>4896</v>
      </c>
    </row>
    <row r="575" spans="1:10" s="108" customFormat="1" ht="11.25" hidden="1" customHeight="1">
      <c r="A575" s="8" t="s">
        <v>3555</v>
      </c>
      <c r="B575" s="126" t="s">
        <v>4616</v>
      </c>
      <c r="C575" s="126" t="s">
        <v>73</v>
      </c>
      <c r="D575" s="126">
        <v>17</v>
      </c>
      <c r="E575" s="126"/>
      <c r="F575" s="128" t="s">
        <v>4855</v>
      </c>
      <c r="G575" s="89">
        <v>43040</v>
      </c>
      <c r="H575" s="123">
        <v>43049</v>
      </c>
      <c r="I575" s="189">
        <v>43050</v>
      </c>
      <c r="J575" s="130" t="s">
        <v>4896</v>
      </c>
    </row>
    <row r="576" spans="1:10" s="108" customFormat="1" ht="11.25" hidden="1" customHeight="1">
      <c r="A576" s="8" t="s">
        <v>3557</v>
      </c>
      <c r="B576" s="126" t="s">
        <v>4582</v>
      </c>
      <c r="C576" s="126" t="s">
        <v>73</v>
      </c>
      <c r="D576" s="126">
        <v>17</v>
      </c>
      <c r="E576" s="126"/>
      <c r="F576" s="128" t="s">
        <v>4855</v>
      </c>
      <c r="G576" s="89">
        <v>43040</v>
      </c>
      <c r="H576" s="123">
        <v>43068</v>
      </c>
      <c r="I576" s="189">
        <v>43073</v>
      </c>
      <c r="J576" s="130" t="s">
        <v>4896</v>
      </c>
    </row>
    <row r="577" spans="1:10" s="108" customFormat="1" ht="11.25" hidden="1" customHeight="1">
      <c r="A577" s="8" t="s">
        <v>3562</v>
      </c>
      <c r="B577" s="126" t="s">
        <v>4618</v>
      </c>
      <c r="C577" s="126" t="s">
        <v>77</v>
      </c>
      <c r="D577" s="126">
        <v>18</v>
      </c>
      <c r="E577" s="126"/>
      <c r="F577" s="126" t="s">
        <v>4922</v>
      </c>
      <c r="G577" s="89">
        <v>43040</v>
      </c>
      <c r="H577" s="123">
        <v>43060</v>
      </c>
      <c r="I577" s="189">
        <v>43069</v>
      </c>
      <c r="J577" s="130" t="s">
        <v>4899</v>
      </c>
    </row>
    <row r="578" spans="1:10" s="108" customFormat="1" ht="11.25" hidden="1" customHeight="1">
      <c r="A578" s="8" t="s">
        <v>3569</v>
      </c>
      <c r="B578" s="126" t="s">
        <v>4623</v>
      </c>
      <c r="C578" s="130" t="s">
        <v>77</v>
      </c>
      <c r="D578" s="126">
        <v>18</v>
      </c>
      <c r="E578" s="126"/>
      <c r="F578" s="131" t="s">
        <v>4920</v>
      </c>
      <c r="G578" s="89">
        <v>43040</v>
      </c>
      <c r="H578" s="123">
        <v>43052</v>
      </c>
      <c r="I578" s="189">
        <v>43055</v>
      </c>
      <c r="J578" s="130" t="s">
        <v>4899</v>
      </c>
    </row>
    <row r="579" spans="1:10" s="108" customFormat="1" ht="11.25" hidden="1" customHeight="1">
      <c r="A579" s="8" t="s">
        <v>319</v>
      </c>
      <c r="B579" s="126" t="s">
        <v>430</v>
      </c>
      <c r="C579" s="130" t="s">
        <v>77</v>
      </c>
      <c r="D579" s="126">
        <v>18</v>
      </c>
      <c r="E579" s="126"/>
      <c r="F579" s="130" t="s">
        <v>4877</v>
      </c>
      <c r="G579" s="89">
        <v>43040</v>
      </c>
      <c r="H579" s="123">
        <v>43069</v>
      </c>
      <c r="I579" s="189">
        <v>43074</v>
      </c>
      <c r="J579" s="130" t="s">
        <v>4899</v>
      </c>
    </row>
    <row r="580" spans="1:10" s="108" customFormat="1" ht="11.25" hidden="1" customHeight="1">
      <c r="A580" s="8" t="s">
        <v>3575</v>
      </c>
      <c r="B580" s="126" t="s">
        <v>430</v>
      </c>
      <c r="C580" s="130" t="s">
        <v>77</v>
      </c>
      <c r="D580" s="126">
        <v>18</v>
      </c>
      <c r="E580" s="126"/>
      <c r="F580" s="130" t="s">
        <v>4881</v>
      </c>
      <c r="G580" s="89">
        <v>43040</v>
      </c>
      <c r="H580" s="123">
        <v>43061</v>
      </c>
      <c r="I580" s="189">
        <v>43062</v>
      </c>
      <c r="J580" s="130" t="s">
        <v>4899</v>
      </c>
    </row>
    <row r="581" spans="1:10" s="108" customFormat="1" ht="11.25" hidden="1" customHeight="1">
      <c r="A581" s="8" t="s">
        <v>3583</v>
      </c>
      <c r="B581" s="126" t="s">
        <v>431</v>
      </c>
      <c r="C581" s="130" t="s">
        <v>77</v>
      </c>
      <c r="D581" s="126">
        <v>18</v>
      </c>
      <c r="E581" s="126"/>
      <c r="F581" s="130" t="s">
        <v>4921</v>
      </c>
      <c r="G581" s="89">
        <v>43040</v>
      </c>
      <c r="H581" s="123">
        <v>43055</v>
      </c>
      <c r="I581" s="189">
        <v>43055</v>
      </c>
      <c r="J581" s="130" t="s">
        <v>4899</v>
      </c>
    </row>
    <row r="582" spans="1:10" s="108" customFormat="1" ht="11.25" hidden="1" customHeight="1">
      <c r="A582" s="8" t="s">
        <v>320</v>
      </c>
      <c r="B582" s="126" t="s">
        <v>431</v>
      </c>
      <c r="C582" s="126" t="s">
        <v>77</v>
      </c>
      <c r="D582" s="126">
        <v>18</v>
      </c>
      <c r="E582" s="126"/>
      <c r="F582" s="131" t="s">
        <v>4920</v>
      </c>
      <c r="G582" s="89">
        <v>43040</v>
      </c>
      <c r="H582" s="123">
        <v>43060</v>
      </c>
      <c r="I582" s="189">
        <v>43062</v>
      </c>
      <c r="J582" s="130" t="s">
        <v>4899</v>
      </c>
    </row>
    <row r="583" spans="1:10" s="108" customFormat="1" ht="11.25" hidden="1" customHeight="1">
      <c r="A583" s="8" t="s">
        <v>3587</v>
      </c>
      <c r="B583" s="126" t="s">
        <v>4624</v>
      </c>
      <c r="C583" s="126" t="s">
        <v>77</v>
      </c>
      <c r="D583" s="126">
        <v>18</v>
      </c>
      <c r="E583" s="126"/>
      <c r="F583" s="126" t="s">
        <v>4877</v>
      </c>
      <c r="G583" s="89">
        <v>43040</v>
      </c>
      <c r="H583" s="123">
        <v>43049</v>
      </c>
      <c r="I583" s="189">
        <v>43055</v>
      </c>
      <c r="J583" s="130" t="s">
        <v>4899</v>
      </c>
    </row>
    <row r="584" spans="1:10" s="108" customFormat="1" ht="11.25" hidden="1" customHeight="1">
      <c r="A584" s="8" t="s">
        <v>3592</v>
      </c>
      <c r="B584" s="126" t="s">
        <v>4626</v>
      </c>
      <c r="C584" s="126" t="s">
        <v>77</v>
      </c>
      <c r="D584" s="126">
        <v>18</v>
      </c>
      <c r="E584" s="126"/>
      <c r="F584" s="126" t="s">
        <v>4877</v>
      </c>
      <c r="G584" s="89">
        <v>43040</v>
      </c>
      <c r="H584" s="123">
        <v>43049</v>
      </c>
      <c r="I584" s="189">
        <v>43062</v>
      </c>
      <c r="J584" s="130" t="s">
        <v>4899</v>
      </c>
    </row>
    <row r="585" spans="1:10" s="108" customFormat="1" ht="11.25" hidden="1" customHeight="1">
      <c r="A585" s="8" t="s">
        <v>3593</v>
      </c>
      <c r="B585" s="126" t="s">
        <v>4627</v>
      </c>
      <c r="C585" s="130" t="s">
        <v>77</v>
      </c>
      <c r="D585" s="126">
        <v>18</v>
      </c>
      <c r="E585" s="126"/>
      <c r="F585" s="130" t="s">
        <v>4879</v>
      </c>
      <c r="G585" s="89">
        <v>43040</v>
      </c>
      <c r="H585" s="123">
        <v>43049</v>
      </c>
      <c r="I585" s="189">
        <v>43074</v>
      </c>
      <c r="J585" s="130" t="s">
        <v>4899</v>
      </c>
    </row>
    <row r="586" spans="1:10" s="108" customFormat="1" ht="11.25" hidden="1" customHeight="1">
      <c r="A586" s="8" t="s">
        <v>3594</v>
      </c>
      <c r="B586" s="126" t="s">
        <v>4628</v>
      </c>
      <c r="C586" s="130" t="s">
        <v>77</v>
      </c>
      <c r="D586" s="126">
        <v>18</v>
      </c>
      <c r="E586" s="126"/>
      <c r="F586" s="130" t="s">
        <v>4881</v>
      </c>
      <c r="G586" s="89">
        <v>43040</v>
      </c>
      <c r="H586" s="123">
        <v>43048</v>
      </c>
      <c r="I586" s="189">
        <v>43055</v>
      </c>
      <c r="J586" s="130" t="s">
        <v>4899</v>
      </c>
    </row>
    <row r="587" spans="1:10" s="108" customFormat="1" ht="11.25" hidden="1" customHeight="1">
      <c r="A587" s="8" t="s">
        <v>3596</v>
      </c>
      <c r="B587" s="126" t="s">
        <v>4629</v>
      </c>
      <c r="C587" s="126" t="s">
        <v>77</v>
      </c>
      <c r="D587" s="126">
        <v>18</v>
      </c>
      <c r="E587" s="126"/>
      <c r="F587" s="126" t="s">
        <v>4921</v>
      </c>
      <c r="G587" s="89">
        <v>43040</v>
      </c>
      <c r="H587" s="123">
        <v>43060</v>
      </c>
      <c r="I587" s="189">
        <v>43062</v>
      </c>
      <c r="J587" s="130" t="s">
        <v>4899</v>
      </c>
    </row>
    <row r="588" spans="1:10" s="108" customFormat="1" ht="11.25" hidden="1" customHeight="1">
      <c r="A588" s="8" t="s">
        <v>3597</v>
      </c>
      <c r="B588" s="126" t="s">
        <v>4630</v>
      </c>
      <c r="C588" s="126" t="s">
        <v>77</v>
      </c>
      <c r="D588" s="126">
        <v>18</v>
      </c>
      <c r="E588" s="126"/>
      <c r="F588" s="126" t="s">
        <v>4880</v>
      </c>
      <c r="G588" s="89">
        <v>43040</v>
      </c>
      <c r="H588" s="123">
        <v>43047</v>
      </c>
      <c r="I588" s="189">
        <v>43050</v>
      </c>
      <c r="J588" s="130" t="s">
        <v>4899</v>
      </c>
    </row>
    <row r="589" spans="1:10" s="108" customFormat="1" ht="11.25" hidden="1" customHeight="1">
      <c r="A589" s="8" t="s">
        <v>3600</v>
      </c>
      <c r="B589" s="126" t="s">
        <v>4633</v>
      </c>
      <c r="C589" s="126" t="s">
        <v>77</v>
      </c>
      <c r="D589" s="126">
        <v>18</v>
      </c>
      <c r="E589" s="126"/>
      <c r="F589" s="130" t="s">
        <v>4877</v>
      </c>
      <c r="G589" s="89">
        <v>43040</v>
      </c>
      <c r="H589" s="123">
        <v>43067</v>
      </c>
      <c r="I589" s="189">
        <v>43066</v>
      </c>
      <c r="J589" s="130" t="s">
        <v>4899</v>
      </c>
    </row>
    <row r="590" spans="1:10" s="108" customFormat="1" ht="11.25" hidden="1" customHeight="1">
      <c r="A590" s="8" t="s">
        <v>3606</v>
      </c>
      <c r="B590" s="126" t="s">
        <v>4638</v>
      </c>
      <c r="C590" s="126" t="s">
        <v>77</v>
      </c>
      <c r="D590" s="126">
        <v>18</v>
      </c>
      <c r="E590" s="126"/>
      <c r="F590" s="126" t="s">
        <v>4878</v>
      </c>
      <c r="G590" s="89">
        <v>43040</v>
      </c>
      <c r="H590" s="123">
        <v>43049</v>
      </c>
      <c r="I590" s="189">
        <v>43060</v>
      </c>
      <c r="J590" s="130" t="s">
        <v>4899</v>
      </c>
    </row>
    <row r="591" spans="1:10" s="108" customFormat="1" ht="11.25" hidden="1" customHeight="1">
      <c r="A591" s="8" t="s">
        <v>3610</v>
      </c>
      <c r="B591" s="126" t="s">
        <v>4641</v>
      </c>
      <c r="C591" s="126" t="s">
        <v>77</v>
      </c>
      <c r="D591" s="126">
        <v>18</v>
      </c>
      <c r="E591" s="126"/>
      <c r="F591" s="126" t="s">
        <v>4921</v>
      </c>
      <c r="G591" s="89">
        <v>43040</v>
      </c>
      <c r="H591" s="123">
        <v>43060</v>
      </c>
      <c r="I591" s="189">
        <v>43061</v>
      </c>
      <c r="J591" s="130" t="s">
        <v>4899</v>
      </c>
    </row>
    <row r="592" spans="1:10" s="108" customFormat="1" ht="11.25" hidden="1" customHeight="1">
      <c r="A592" s="8" t="s">
        <v>3620</v>
      </c>
      <c r="B592" s="126" t="s">
        <v>4650</v>
      </c>
      <c r="C592" s="126" t="s">
        <v>77</v>
      </c>
      <c r="D592" s="126">
        <v>18</v>
      </c>
      <c r="E592" s="126"/>
      <c r="F592" s="126" t="s">
        <v>4881</v>
      </c>
      <c r="G592" s="89">
        <v>43040</v>
      </c>
      <c r="H592" s="123">
        <v>43067</v>
      </c>
      <c r="I592" s="189">
        <v>43069</v>
      </c>
      <c r="J592" s="130" t="s">
        <v>4899</v>
      </c>
    </row>
    <row r="593" spans="1:10" s="108" customFormat="1" ht="11.25" hidden="1" customHeight="1">
      <c r="A593" s="8" t="s">
        <v>3622</v>
      </c>
      <c r="B593" s="126" t="s">
        <v>4652</v>
      </c>
      <c r="C593" s="126" t="s">
        <v>77</v>
      </c>
      <c r="D593" s="126">
        <v>18</v>
      </c>
      <c r="E593" s="126"/>
      <c r="F593" s="126" t="s">
        <v>4922</v>
      </c>
      <c r="G593" s="89">
        <v>43040</v>
      </c>
      <c r="H593" s="123">
        <v>43066</v>
      </c>
      <c r="I593" s="189">
        <v>43069</v>
      </c>
      <c r="J593" s="130" t="s">
        <v>4899</v>
      </c>
    </row>
    <row r="594" spans="1:10" s="108" customFormat="1" ht="11.25" hidden="1" customHeight="1">
      <c r="A594" s="8" t="s">
        <v>3634</v>
      </c>
      <c r="B594" s="126" t="s">
        <v>4663</v>
      </c>
      <c r="C594" s="126" t="s">
        <v>77</v>
      </c>
      <c r="D594" s="126">
        <v>18</v>
      </c>
      <c r="E594" s="126"/>
      <c r="F594" s="126" t="s">
        <v>4878</v>
      </c>
      <c r="G594" s="89">
        <v>43040</v>
      </c>
      <c r="H594" s="123">
        <v>43052</v>
      </c>
      <c r="I594" s="189">
        <v>43060</v>
      </c>
      <c r="J594" s="130" t="s">
        <v>4899</v>
      </c>
    </row>
    <row r="595" spans="1:10" s="108" customFormat="1" ht="11.25" hidden="1" customHeight="1">
      <c r="A595" s="8" t="s">
        <v>3647</v>
      </c>
      <c r="B595" s="126" t="s">
        <v>433</v>
      </c>
      <c r="C595" s="130" t="s">
        <v>77</v>
      </c>
      <c r="D595" s="126">
        <v>18</v>
      </c>
      <c r="E595" s="126"/>
      <c r="F595" s="130" t="s">
        <v>4881</v>
      </c>
      <c r="G595" s="89">
        <v>43040</v>
      </c>
      <c r="H595" s="123">
        <v>43061</v>
      </c>
      <c r="I595" s="189">
        <v>43062</v>
      </c>
      <c r="J595" s="130" t="s">
        <v>4899</v>
      </c>
    </row>
    <row r="596" spans="1:10" s="108" customFormat="1" ht="11.25" hidden="1" customHeight="1">
      <c r="A596" s="8" t="s">
        <v>3648</v>
      </c>
      <c r="B596" s="126" t="s">
        <v>4675</v>
      </c>
      <c r="C596" s="126" t="s">
        <v>77</v>
      </c>
      <c r="D596" s="126">
        <v>18</v>
      </c>
      <c r="E596" s="126"/>
      <c r="F596" s="130" t="s">
        <v>4881</v>
      </c>
      <c r="G596" s="89">
        <v>43040</v>
      </c>
      <c r="H596" s="123">
        <v>43049</v>
      </c>
      <c r="I596" s="189">
        <v>43055</v>
      </c>
      <c r="J596" s="130" t="s">
        <v>4899</v>
      </c>
    </row>
    <row r="597" spans="1:10" s="108" customFormat="1" ht="11.25" hidden="1" customHeight="1">
      <c r="A597" s="8" t="s">
        <v>3658</v>
      </c>
      <c r="B597" s="126" t="s">
        <v>434</v>
      </c>
      <c r="C597" s="126" t="s">
        <v>77</v>
      </c>
      <c r="D597" s="126">
        <v>18</v>
      </c>
      <c r="E597" s="126"/>
      <c r="F597" s="131" t="s">
        <v>4920</v>
      </c>
      <c r="G597" s="89">
        <v>43040</v>
      </c>
      <c r="H597" s="123">
        <v>43060</v>
      </c>
      <c r="I597" s="189">
        <v>43069</v>
      </c>
      <c r="J597" s="130" t="s">
        <v>4899</v>
      </c>
    </row>
    <row r="598" spans="1:10" s="108" customFormat="1" ht="11.25" hidden="1" customHeight="1">
      <c r="A598" s="8" t="s">
        <v>3664</v>
      </c>
      <c r="B598" s="126" t="s">
        <v>434</v>
      </c>
      <c r="C598" s="126" t="s">
        <v>77</v>
      </c>
      <c r="D598" s="126">
        <v>18</v>
      </c>
      <c r="E598" s="126"/>
      <c r="F598" s="126" t="s">
        <v>4880</v>
      </c>
      <c r="G598" s="89">
        <v>43040</v>
      </c>
      <c r="H598" s="123">
        <v>43047</v>
      </c>
      <c r="I598" s="189">
        <v>43066</v>
      </c>
      <c r="J598" s="130" t="s">
        <v>4899</v>
      </c>
    </row>
    <row r="599" spans="1:10" s="108" customFormat="1" ht="11.25" hidden="1" customHeight="1">
      <c r="A599" s="8" t="s">
        <v>3668</v>
      </c>
      <c r="B599" s="126" t="s">
        <v>4678</v>
      </c>
      <c r="C599" s="126" t="s">
        <v>77</v>
      </c>
      <c r="D599" s="126">
        <v>18</v>
      </c>
      <c r="E599" s="126"/>
      <c r="F599" s="126" t="s">
        <v>4880</v>
      </c>
      <c r="G599" s="89">
        <v>43040</v>
      </c>
      <c r="H599" s="123">
        <v>43067</v>
      </c>
      <c r="I599" s="189">
        <v>43066</v>
      </c>
      <c r="J599" s="130" t="s">
        <v>4899</v>
      </c>
    </row>
    <row r="600" spans="1:10" s="108" customFormat="1" ht="11.25" hidden="1" customHeight="1">
      <c r="A600" s="8" t="s">
        <v>3688</v>
      </c>
      <c r="B600" s="126" t="s">
        <v>4694</v>
      </c>
      <c r="C600" s="126" t="s">
        <v>77</v>
      </c>
      <c r="D600" s="126">
        <v>18</v>
      </c>
      <c r="E600" s="126"/>
      <c r="F600" s="130" t="s">
        <v>4880</v>
      </c>
      <c r="G600" s="89">
        <v>43040</v>
      </c>
      <c r="H600" s="123">
        <v>43049</v>
      </c>
      <c r="I600" s="189">
        <v>43050</v>
      </c>
      <c r="J600" s="130" t="s">
        <v>4899</v>
      </c>
    </row>
    <row r="601" spans="1:10" s="108" customFormat="1" ht="11.25" hidden="1" customHeight="1">
      <c r="A601" s="8" t="s">
        <v>3690</v>
      </c>
      <c r="B601" s="126" t="s">
        <v>4695</v>
      </c>
      <c r="C601" s="126" t="s">
        <v>77</v>
      </c>
      <c r="D601" s="126">
        <v>18</v>
      </c>
      <c r="E601" s="126"/>
      <c r="F601" s="130" t="s">
        <v>4878</v>
      </c>
      <c r="G601" s="89">
        <v>43040</v>
      </c>
      <c r="H601" s="123">
        <v>43060</v>
      </c>
      <c r="I601" s="189">
        <v>43060</v>
      </c>
      <c r="J601" s="130" t="s">
        <v>4899</v>
      </c>
    </row>
    <row r="602" spans="1:10" s="108" customFormat="1" ht="11.25" hidden="1" customHeight="1">
      <c r="A602" s="8" t="s">
        <v>3695</v>
      </c>
      <c r="B602" s="126" t="s">
        <v>4699</v>
      </c>
      <c r="C602" s="126" t="s">
        <v>77</v>
      </c>
      <c r="D602" s="126">
        <v>18</v>
      </c>
      <c r="E602" s="126"/>
      <c r="F602" s="130" t="s">
        <v>4881</v>
      </c>
      <c r="G602" s="89">
        <v>43040</v>
      </c>
      <c r="H602" s="123">
        <v>43060</v>
      </c>
      <c r="I602" s="189">
        <v>43074</v>
      </c>
      <c r="J602" s="130" t="s">
        <v>4899</v>
      </c>
    </row>
    <row r="603" spans="1:10" s="108" customFormat="1" ht="11.25" hidden="1" customHeight="1">
      <c r="A603" s="8" t="s">
        <v>3700</v>
      </c>
      <c r="B603" s="126" t="s">
        <v>4670</v>
      </c>
      <c r="C603" s="126" t="s">
        <v>77</v>
      </c>
      <c r="D603" s="126">
        <v>18</v>
      </c>
      <c r="E603" s="126"/>
      <c r="F603" s="126" t="s">
        <v>4922</v>
      </c>
      <c r="G603" s="89">
        <v>43040</v>
      </c>
      <c r="H603" s="123">
        <v>43069</v>
      </c>
      <c r="I603" s="189">
        <v>43074</v>
      </c>
      <c r="J603" s="130" t="s">
        <v>4899</v>
      </c>
    </row>
    <row r="604" spans="1:10" s="108" customFormat="1" ht="11.25" hidden="1" customHeight="1">
      <c r="A604" s="8" t="s">
        <v>3710</v>
      </c>
      <c r="B604" s="126" t="s">
        <v>4702</v>
      </c>
      <c r="C604" s="126" t="s">
        <v>68</v>
      </c>
      <c r="D604" s="126">
        <v>19</v>
      </c>
      <c r="E604" s="126"/>
      <c r="F604" s="128" t="s">
        <v>4834</v>
      </c>
      <c r="G604" s="89">
        <v>43040</v>
      </c>
      <c r="H604" s="123">
        <v>43056</v>
      </c>
      <c r="I604" s="189">
        <v>43074</v>
      </c>
      <c r="J604" s="130" t="s">
        <v>4898</v>
      </c>
    </row>
    <row r="605" spans="1:10" s="108" customFormat="1" ht="11.25" hidden="1" customHeight="1">
      <c r="A605" s="8" t="s">
        <v>3765</v>
      </c>
      <c r="B605" s="126" t="s">
        <v>438</v>
      </c>
      <c r="C605" s="126" t="s">
        <v>67</v>
      </c>
      <c r="D605" s="126">
        <v>19</v>
      </c>
      <c r="E605" s="126"/>
      <c r="F605" s="128" t="s">
        <v>4835</v>
      </c>
      <c r="G605" s="89">
        <v>43040</v>
      </c>
      <c r="H605" s="123">
        <v>43056</v>
      </c>
      <c r="I605" s="189">
        <v>43069</v>
      </c>
      <c r="J605" s="130" t="s">
        <v>4891</v>
      </c>
    </row>
    <row r="606" spans="1:10" s="108" customFormat="1" ht="11.25" hidden="1" customHeight="1">
      <c r="A606" s="8" t="s">
        <v>3767</v>
      </c>
      <c r="B606" s="126" t="s">
        <v>438</v>
      </c>
      <c r="C606" s="126" t="s">
        <v>67</v>
      </c>
      <c r="D606" s="126">
        <v>19</v>
      </c>
      <c r="E606" s="126"/>
      <c r="F606" s="128" t="s">
        <v>4835</v>
      </c>
      <c r="G606" s="89">
        <v>43040</v>
      </c>
      <c r="H606" s="123">
        <v>43056</v>
      </c>
      <c r="I606" s="189">
        <v>43069</v>
      </c>
      <c r="J606" s="130" t="s">
        <v>4891</v>
      </c>
    </row>
    <row r="607" spans="1:10" s="108" customFormat="1" ht="11.25" hidden="1" customHeight="1">
      <c r="A607" s="8" t="s">
        <v>3770</v>
      </c>
      <c r="B607" s="126" t="s">
        <v>438</v>
      </c>
      <c r="C607" s="126" t="s">
        <v>67</v>
      </c>
      <c r="D607" s="126">
        <v>19</v>
      </c>
      <c r="E607" s="126"/>
      <c r="F607" s="128" t="s">
        <v>4835</v>
      </c>
      <c r="G607" s="89">
        <v>43040</v>
      </c>
      <c r="H607" s="123">
        <v>43047</v>
      </c>
      <c r="I607" s="189">
        <v>43069</v>
      </c>
      <c r="J607" s="130" t="s">
        <v>4891</v>
      </c>
    </row>
    <row r="608" spans="1:10" s="108" customFormat="1" ht="11.25" hidden="1" customHeight="1">
      <c r="A608" s="8" t="s">
        <v>329</v>
      </c>
      <c r="B608" s="126" t="s">
        <v>438</v>
      </c>
      <c r="C608" s="126" t="s">
        <v>67</v>
      </c>
      <c r="D608" s="126">
        <v>19</v>
      </c>
      <c r="E608" s="126"/>
      <c r="F608" s="128" t="s">
        <v>4835</v>
      </c>
      <c r="G608" s="89">
        <v>43040</v>
      </c>
      <c r="H608" s="123" t="s">
        <v>4933</v>
      </c>
      <c r="I608" s="189" t="s">
        <v>4933</v>
      </c>
      <c r="J608" s="130" t="s">
        <v>4891</v>
      </c>
    </row>
    <row r="609" spans="1:10" s="108" customFormat="1" ht="11.25" hidden="1" customHeight="1">
      <c r="A609" s="8" t="s">
        <v>3780</v>
      </c>
      <c r="B609" s="126" t="s">
        <v>438</v>
      </c>
      <c r="C609" s="126" t="s">
        <v>67</v>
      </c>
      <c r="D609" s="126">
        <v>19</v>
      </c>
      <c r="E609" s="126"/>
      <c r="F609" s="128" t="s">
        <v>4835</v>
      </c>
      <c r="G609" s="89">
        <v>43040</v>
      </c>
      <c r="H609" s="123">
        <v>43068</v>
      </c>
      <c r="I609" s="189">
        <v>43069</v>
      </c>
      <c r="J609" s="130" t="s">
        <v>4891</v>
      </c>
    </row>
    <row r="610" spans="1:10" s="108" customFormat="1" ht="11.25" hidden="1" customHeight="1">
      <c r="A610" s="8" t="s">
        <v>331</v>
      </c>
      <c r="B610" s="126" t="s">
        <v>438</v>
      </c>
      <c r="C610" s="126" t="s">
        <v>67</v>
      </c>
      <c r="D610" s="126">
        <v>19</v>
      </c>
      <c r="E610" s="126"/>
      <c r="F610" s="128" t="s">
        <v>4835</v>
      </c>
      <c r="G610" s="89">
        <v>43040</v>
      </c>
      <c r="H610" s="123">
        <v>43056</v>
      </c>
      <c r="I610" s="189">
        <v>43073</v>
      </c>
      <c r="J610" s="130" t="s">
        <v>4891</v>
      </c>
    </row>
    <row r="611" spans="1:10" s="108" customFormat="1" ht="11.25" hidden="1" customHeight="1">
      <c r="A611" s="8" t="s">
        <v>3801</v>
      </c>
      <c r="B611" s="126" t="s">
        <v>438</v>
      </c>
      <c r="C611" s="126" t="s">
        <v>67</v>
      </c>
      <c r="D611" s="126">
        <v>19</v>
      </c>
      <c r="E611" s="126"/>
      <c r="F611" s="128" t="s">
        <v>4835</v>
      </c>
      <c r="G611" s="89">
        <v>43040</v>
      </c>
      <c r="H611" s="123" t="s">
        <v>4933</v>
      </c>
      <c r="I611" s="189" t="s">
        <v>4933</v>
      </c>
      <c r="J611" s="130" t="s">
        <v>4891</v>
      </c>
    </row>
    <row r="612" spans="1:10" s="108" customFormat="1" ht="11.25" hidden="1" customHeight="1">
      <c r="A612" s="8" t="s">
        <v>332</v>
      </c>
      <c r="B612" s="126" t="s">
        <v>438</v>
      </c>
      <c r="C612" s="126" t="s">
        <v>67</v>
      </c>
      <c r="D612" s="126">
        <v>19</v>
      </c>
      <c r="E612" s="126"/>
      <c r="F612" s="128" t="s">
        <v>4835</v>
      </c>
      <c r="G612" s="89">
        <v>43040</v>
      </c>
      <c r="H612" s="123" t="s">
        <v>4933</v>
      </c>
      <c r="I612" s="189" t="s">
        <v>4933</v>
      </c>
      <c r="J612" s="130" t="s">
        <v>4891</v>
      </c>
    </row>
    <row r="613" spans="1:10" s="108" customFormat="1" ht="11.25" hidden="1" customHeight="1">
      <c r="A613" s="8" t="s">
        <v>3875</v>
      </c>
      <c r="B613" s="126" t="s">
        <v>4712</v>
      </c>
      <c r="C613" s="126" t="s">
        <v>68</v>
      </c>
      <c r="D613" s="126">
        <v>19</v>
      </c>
      <c r="E613" s="126"/>
      <c r="F613" s="128" t="s">
        <v>4833</v>
      </c>
      <c r="G613" s="89">
        <v>43040</v>
      </c>
      <c r="H613" s="123" t="s">
        <v>4933</v>
      </c>
      <c r="I613" s="189" t="s">
        <v>4933</v>
      </c>
      <c r="J613" s="130" t="s">
        <v>4898</v>
      </c>
    </row>
    <row r="614" spans="1:10" s="108" customFormat="1" ht="11.25" hidden="1" customHeight="1">
      <c r="A614" s="8" t="s">
        <v>3876</v>
      </c>
      <c r="B614" s="126" t="s">
        <v>4712</v>
      </c>
      <c r="C614" s="126" t="s">
        <v>68</v>
      </c>
      <c r="D614" s="126">
        <v>19</v>
      </c>
      <c r="E614" s="126"/>
      <c r="F614" s="128" t="s">
        <v>4833</v>
      </c>
      <c r="G614" s="89">
        <v>43040</v>
      </c>
      <c r="H614" s="123">
        <v>43066</v>
      </c>
      <c r="I614" s="189">
        <v>43074</v>
      </c>
      <c r="J614" s="130" t="s">
        <v>4898</v>
      </c>
    </row>
    <row r="615" spans="1:10" s="108" customFormat="1" ht="11.25" hidden="1" customHeight="1">
      <c r="A615" s="8" t="s">
        <v>3879</v>
      </c>
      <c r="B615" s="126" t="s">
        <v>4713</v>
      </c>
      <c r="C615" s="126" t="s">
        <v>68</v>
      </c>
      <c r="D615" s="126">
        <v>19</v>
      </c>
      <c r="E615" s="126"/>
      <c r="F615" s="128" t="s">
        <v>4833</v>
      </c>
      <c r="G615" s="89">
        <v>43040</v>
      </c>
      <c r="H615" s="123" t="s">
        <v>4933</v>
      </c>
      <c r="I615" s="189" t="s">
        <v>4933</v>
      </c>
      <c r="J615" s="130" t="s">
        <v>4898</v>
      </c>
    </row>
    <row r="616" spans="1:10" s="108" customFormat="1" ht="11.25" hidden="1" customHeight="1">
      <c r="A616" s="8" t="s">
        <v>3896</v>
      </c>
      <c r="B616" s="126" t="s">
        <v>440</v>
      </c>
      <c r="C616" s="126" t="s">
        <v>67</v>
      </c>
      <c r="D616" s="126">
        <v>19</v>
      </c>
      <c r="E616" s="126"/>
      <c r="F616" s="128" t="s">
        <v>4835</v>
      </c>
      <c r="G616" s="89">
        <v>43040</v>
      </c>
      <c r="H616" s="123" t="s">
        <v>4933</v>
      </c>
      <c r="I616" s="189" t="s">
        <v>4933</v>
      </c>
      <c r="J616" s="130" t="s">
        <v>4891</v>
      </c>
    </row>
    <row r="617" spans="1:10" s="108" customFormat="1" ht="11.25" hidden="1" customHeight="1">
      <c r="A617" s="8" t="s">
        <v>3913</v>
      </c>
      <c r="B617" s="126" t="s">
        <v>4722</v>
      </c>
      <c r="C617" s="126" t="s">
        <v>67</v>
      </c>
      <c r="D617" s="126">
        <v>19</v>
      </c>
      <c r="E617" s="126"/>
      <c r="F617" s="128" t="s">
        <v>4835</v>
      </c>
      <c r="G617" s="89">
        <v>43040</v>
      </c>
      <c r="H617" s="123">
        <v>43060</v>
      </c>
      <c r="I617" s="189">
        <v>43067</v>
      </c>
      <c r="J617" s="130" t="s">
        <v>4891</v>
      </c>
    </row>
    <row r="618" spans="1:10" s="108" customFormat="1" ht="11.25" hidden="1" customHeight="1">
      <c r="A618" s="8" t="s">
        <v>3930</v>
      </c>
      <c r="B618" s="126" t="s">
        <v>4725</v>
      </c>
      <c r="C618" s="126" t="s">
        <v>68</v>
      </c>
      <c r="D618" s="126">
        <v>19</v>
      </c>
      <c r="E618" s="126"/>
      <c r="F618" s="128" t="s">
        <v>4833</v>
      </c>
      <c r="G618" s="89">
        <v>43040</v>
      </c>
      <c r="H618" s="123">
        <v>43067</v>
      </c>
      <c r="I618" s="189">
        <v>43060</v>
      </c>
      <c r="J618" s="130" t="s">
        <v>4898</v>
      </c>
    </row>
    <row r="619" spans="1:10" s="108" customFormat="1" ht="11.25" hidden="1" customHeight="1">
      <c r="A619" s="8" t="s">
        <v>3948</v>
      </c>
      <c r="B619" s="126" t="s">
        <v>4730</v>
      </c>
      <c r="C619" s="126" t="s">
        <v>68</v>
      </c>
      <c r="D619" s="126">
        <v>19</v>
      </c>
      <c r="E619" s="126"/>
      <c r="F619" s="128" t="s">
        <v>4833</v>
      </c>
      <c r="G619" s="89">
        <v>43040</v>
      </c>
      <c r="H619" s="123">
        <v>43063</v>
      </c>
      <c r="I619" s="189">
        <v>43073</v>
      </c>
      <c r="J619" s="130" t="s">
        <v>4898</v>
      </c>
    </row>
    <row r="620" spans="1:10" s="108" customFormat="1" ht="11.25" hidden="1" customHeight="1">
      <c r="A620" s="8" t="s">
        <v>3949</v>
      </c>
      <c r="B620" s="126" t="s">
        <v>4730</v>
      </c>
      <c r="C620" s="126" t="s">
        <v>68</v>
      </c>
      <c r="D620" s="126">
        <v>19</v>
      </c>
      <c r="E620" s="126"/>
      <c r="F620" s="128" t="s">
        <v>4936</v>
      </c>
      <c r="G620" s="89">
        <v>43040</v>
      </c>
      <c r="H620" s="123">
        <v>43063</v>
      </c>
      <c r="I620" s="189">
        <v>43074</v>
      </c>
      <c r="J620" s="130" t="s">
        <v>4898</v>
      </c>
    </row>
    <row r="621" spans="1:10" s="108" customFormat="1" ht="11.25" hidden="1" customHeight="1">
      <c r="A621" s="8" t="s">
        <v>3956</v>
      </c>
      <c r="B621" s="126" t="s">
        <v>4730</v>
      </c>
      <c r="C621" s="130" t="s">
        <v>68</v>
      </c>
      <c r="D621" s="126">
        <v>19</v>
      </c>
      <c r="E621" s="126"/>
      <c r="F621" s="128" t="s">
        <v>4833</v>
      </c>
      <c r="G621" s="89">
        <v>43040</v>
      </c>
      <c r="H621" s="123">
        <v>43049</v>
      </c>
      <c r="I621" s="189">
        <v>43066</v>
      </c>
      <c r="J621" s="130" t="s">
        <v>4898</v>
      </c>
    </row>
    <row r="622" spans="1:10" s="108" customFormat="1" ht="11.25" hidden="1" customHeight="1">
      <c r="A622" s="8" t="s">
        <v>3957</v>
      </c>
      <c r="B622" s="126" t="s">
        <v>4730</v>
      </c>
      <c r="C622" s="126" t="s">
        <v>68</v>
      </c>
      <c r="D622" s="126">
        <v>19</v>
      </c>
      <c r="E622" s="126"/>
      <c r="F622" s="128" t="s">
        <v>4833</v>
      </c>
      <c r="G622" s="89">
        <v>43040</v>
      </c>
      <c r="H622" s="123">
        <v>43049</v>
      </c>
      <c r="I622" s="189">
        <v>43062</v>
      </c>
      <c r="J622" s="130" t="s">
        <v>4898</v>
      </c>
    </row>
    <row r="623" spans="1:10" s="108" customFormat="1" ht="11.25" hidden="1" customHeight="1">
      <c r="A623" s="8" t="s">
        <v>3964</v>
      </c>
      <c r="B623" s="126" t="s">
        <v>4730</v>
      </c>
      <c r="C623" s="130" t="s">
        <v>68</v>
      </c>
      <c r="D623" s="126">
        <v>19</v>
      </c>
      <c r="E623" s="126"/>
      <c r="F623" s="128" t="s">
        <v>4833</v>
      </c>
      <c r="G623" s="89">
        <v>43040</v>
      </c>
      <c r="H623" s="123">
        <v>43063</v>
      </c>
      <c r="I623" s="189">
        <v>43074</v>
      </c>
      <c r="J623" s="130" t="s">
        <v>4898</v>
      </c>
    </row>
    <row r="624" spans="1:10" s="108" customFormat="1" ht="11.25" hidden="1" customHeight="1">
      <c r="A624" s="8" t="s">
        <v>340</v>
      </c>
      <c r="B624" s="126" t="s">
        <v>443</v>
      </c>
      <c r="C624" s="126" t="s">
        <v>67</v>
      </c>
      <c r="D624" s="126">
        <v>19</v>
      </c>
      <c r="E624" s="126"/>
      <c r="F624" s="126" t="s">
        <v>4844</v>
      </c>
      <c r="G624" s="89">
        <v>43040</v>
      </c>
      <c r="H624" s="123">
        <v>43063</v>
      </c>
      <c r="I624" s="189">
        <v>43075</v>
      </c>
      <c r="J624" s="130" t="s">
        <v>4891</v>
      </c>
    </row>
    <row r="625" spans="1:10" s="108" customFormat="1" ht="11.25" hidden="1" customHeight="1">
      <c r="A625" s="8" t="s">
        <v>3984</v>
      </c>
      <c r="B625" s="126" t="s">
        <v>444</v>
      </c>
      <c r="C625" s="126" t="s">
        <v>67</v>
      </c>
      <c r="D625" s="126">
        <v>19</v>
      </c>
      <c r="E625" s="126"/>
      <c r="F625" s="126" t="s">
        <v>4844</v>
      </c>
      <c r="G625" s="89">
        <v>43040</v>
      </c>
      <c r="H625" s="123">
        <v>43063</v>
      </c>
      <c r="I625" s="189">
        <v>43075</v>
      </c>
      <c r="J625" s="130" t="s">
        <v>4891</v>
      </c>
    </row>
    <row r="626" spans="1:10" s="108" customFormat="1" ht="11.25" hidden="1" customHeight="1">
      <c r="A626" s="8" t="s">
        <v>4011</v>
      </c>
      <c r="B626" s="126" t="s">
        <v>445</v>
      </c>
      <c r="C626" s="126" t="s">
        <v>68</v>
      </c>
      <c r="D626" s="126">
        <v>19</v>
      </c>
      <c r="E626" s="126"/>
      <c r="F626" s="128" t="s">
        <v>4833</v>
      </c>
      <c r="G626" s="89">
        <v>43040</v>
      </c>
      <c r="H626" s="123" t="s">
        <v>4933</v>
      </c>
      <c r="I626" s="189" t="s">
        <v>4933</v>
      </c>
      <c r="J626" s="130" t="s">
        <v>4898</v>
      </c>
    </row>
    <row r="627" spans="1:10" s="108" customFormat="1" ht="11.25" hidden="1" customHeight="1">
      <c r="A627" s="8" t="s">
        <v>4012</v>
      </c>
      <c r="B627" s="126" t="s">
        <v>445</v>
      </c>
      <c r="C627" s="126" t="s">
        <v>68</v>
      </c>
      <c r="D627" s="126">
        <v>19</v>
      </c>
      <c r="E627" s="126"/>
      <c r="F627" s="128" t="s">
        <v>4833</v>
      </c>
      <c r="G627" s="89">
        <v>43040</v>
      </c>
      <c r="H627" s="123">
        <v>43049</v>
      </c>
      <c r="I627" s="189">
        <v>43050</v>
      </c>
      <c r="J627" s="130" t="s">
        <v>4898</v>
      </c>
    </row>
    <row r="628" spans="1:10" s="108" customFormat="1" ht="11.25" hidden="1" customHeight="1">
      <c r="A628" s="8" t="s">
        <v>4013</v>
      </c>
      <c r="B628" s="126" t="s">
        <v>445</v>
      </c>
      <c r="C628" s="126" t="s">
        <v>68</v>
      </c>
      <c r="D628" s="126">
        <v>19</v>
      </c>
      <c r="E628" s="126"/>
      <c r="F628" s="128" t="s">
        <v>4833</v>
      </c>
      <c r="G628" s="89">
        <v>43040</v>
      </c>
      <c r="H628" s="123">
        <v>43066</v>
      </c>
      <c r="I628" s="189">
        <v>43074</v>
      </c>
      <c r="J628" s="130" t="s">
        <v>4898</v>
      </c>
    </row>
    <row r="629" spans="1:10" s="108" customFormat="1" ht="11.25" hidden="1" customHeight="1">
      <c r="A629" s="8" t="s">
        <v>4014</v>
      </c>
      <c r="B629" s="126" t="s">
        <v>445</v>
      </c>
      <c r="C629" s="126" t="s">
        <v>68</v>
      </c>
      <c r="D629" s="126">
        <v>19</v>
      </c>
      <c r="E629" s="126"/>
      <c r="F629" s="128" t="s">
        <v>4935</v>
      </c>
      <c r="G629" s="89">
        <v>43040</v>
      </c>
      <c r="H629" s="123">
        <v>43063</v>
      </c>
      <c r="I629" s="189">
        <v>43073</v>
      </c>
      <c r="J629" s="130" t="s">
        <v>4898</v>
      </c>
    </row>
    <row r="630" spans="1:10" s="108" customFormat="1" ht="11.25" hidden="1" customHeight="1">
      <c r="A630" s="8" t="s">
        <v>4015</v>
      </c>
      <c r="B630" s="126" t="s">
        <v>445</v>
      </c>
      <c r="C630" s="126" t="s">
        <v>68</v>
      </c>
      <c r="D630" s="126">
        <v>19</v>
      </c>
      <c r="E630" s="126"/>
      <c r="F630" s="128" t="s">
        <v>4935</v>
      </c>
      <c r="G630" s="89">
        <v>43040</v>
      </c>
      <c r="H630" s="123">
        <v>43063</v>
      </c>
      <c r="I630" s="189">
        <v>43073</v>
      </c>
      <c r="J630" s="130" t="s">
        <v>4898</v>
      </c>
    </row>
    <row r="631" spans="1:10" s="108" customFormat="1" ht="11.25" hidden="1" customHeight="1">
      <c r="A631" s="8" t="s">
        <v>343</v>
      </c>
      <c r="B631" s="126" t="s">
        <v>445</v>
      </c>
      <c r="C631" s="126" t="s">
        <v>68</v>
      </c>
      <c r="D631" s="126">
        <v>19</v>
      </c>
      <c r="E631" s="126"/>
      <c r="F631" s="128" t="s">
        <v>4833</v>
      </c>
      <c r="G631" s="89">
        <v>43040</v>
      </c>
      <c r="H631" s="123" t="s">
        <v>4933</v>
      </c>
      <c r="I631" s="189" t="s">
        <v>4933</v>
      </c>
      <c r="J631" s="130" t="s">
        <v>4898</v>
      </c>
    </row>
    <row r="632" spans="1:10" s="108" customFormat="1" ht="11.25" hidden="1" customHeight="1">
      <c r="A632" s="8" t="s">
        <v>4018</v>
      </c>
      <c r="B632" s="126" t="s">
        <v>445</v>
      </c>
      <c r="C632" s="126" t="s">
        <v>68</v>
      </c>
      <c r="D632" s="126">
        <v>19</v>
      </c>
      <c r="E632" s="126"/>
      <c r="F632" s="128" t="s">
        <v>4833</v>
      </c>
      <c r="G632" s="89">
        <v>43040</v>
      </c>
      <c r="H632" s="123">
        <v>43061</v>
      </c>
      <c r="I632" s="189">
        <v>43074</v>
      </c>
      <c r="J632" s="130" t="s">
        <v>4898</v>
      </c>
    </row>
    <row r="633" spans="1:10" s="108" customFormat="1" ht="11.25" hidden="1" customHeight="1">
      <c r="A633" s="8" t="s">
        <v>4020</v>
      </c>
      <c r="B633" s="126" t="s">
        <v>445</v>
      </c>
      <c r="C633" s="126" t="s">
        <v>68</v>
      </c>
      <c r="D633" s="126">
        <v>19</v>
      </c>
      <c r="E633" s="126"/>
      <c r="F633" s="128" t="s">
        <v>4833</v>
      </c>
      <c r="G633" s="89">
        <v>43040</v>
      </c>
      <c r="H633" s="123" t="s">
        <v>4933</v>
      </c>
      <c r="I633" s="189" t="s">
        <v>4933</v>
      </c>
      <c r="J633" s="130" t="s">
        <v>4898</v>
      </c>
    </row>
    <row r="634" spans="1:10" s="108" customFormat="1" ht="11.25" hidden="1" customHeight="1">
      <c r="A634" s="8" t="s">
        <v>4043</v>
      </c>
      <c r="B634" s="126" t="s">
        <v>4736</v>
      </c>
      <c r="C634" s="126" t="s">
        <v>68</v>
      </c>
      <c r="D634" s="126">
        <v>19</v>
      </c>
      <c r="E634" s="126"/>
      <c r="F634" s="128" t="s">
        <v>4834</v>
      </c>
      <c r="G634" s="89">
        <v>43040</v>
      </c>
      <c r="H634" s="123">
        <v>43049</v>
      </c>
      <c r="I634" s="189">
        <v>43074</v>
      </c>
      <c r="J634" s="130" t="s">
        <v>4898</v>
      </c>
    </row>
    <row r="635" spans="1:10" s="108" customFormat="1" ht="11.25" hidden="1" customHeight="1">
      <c r="A635" s="8" t="s">
        <v>4046</v>
      </c>
      <c r="B635" s="126" t="s">
        <v>4737</v>
      </c>
      <c r="C635" s="126" t="s">
        <v>67</v>
      </c>
      <c r="D635" s="126">
        <v>19</v>
      </c>
      <c r="E635" s="126"/>
      <c r="F635" s="126" t="s">
        <v>4844</v>
      </c>
      <c r="G635" s="89">
        <v>43040</v>
      </c>
      <c r="H635" s="123">
        <v>43048</v>
      </c>
      <c r="I635" s="189">
        <v>43069</v>
      </c>
      <c r="J635" s="130" t="s">
        <v>4891</v>
      </c>
    </row>
    <row r="636" spans="1:10" s="108" customFormat="1" ht="11.25" hidden="1" customHeight="1">
      <c r="A636" s="8" t="s">
        <v>4048</v>
      </c>
      <c r="B636" s="126" t="s">
        <v>446</v>
      </c>
      <c r="C636" s="126" t="s">
        <v>67</v>
      </c>
      <c r="D636" s="126">
        <v>19</v>
      </c>
      <c r="E636" s="126"/>
      <c r="F636" s="128" t="s">
        <v>4836</v>
      </c>
      <c r="G636" s="89">
        <v>43040</v>
      </c>
      <c r="H636" s="123">
        <v>43060</v>
      </c>
      <c r="I636" s="189">
        <v>43069</v>
      </c>
      <c r="J636" s="130" t="s">
        <v>4891</v>
      </c>
    </row>
    <row r="637" spans="1:10" s="108" customFormat="1" ht="11.25" hidden="1" customHeight="1">
      <c r="A637" s="8" t="s">
        <v>4049</v>
      </c>
      <c r="B637" s="126" t="s">
        <v>446</v>
      </c>
      <c r="C637" s="126" t="s">
        <v>67</v>
      </c>
      <c r="D637" s="126">
        <v>19</v>
      </c>
      <c r="E637" s="126"/>
      <c r="F637" s="128" t="s">
        <v>4835</v>
      </c>
      <c r="G637" s="89">
        <v>43040</v>
      </c>
      <c r="H637" s="123">
        <v>43060</v>
      </c>
      <c r="I637" s="189">
        <v>43069</v>
      </c>
      <c r="J637" s="130" t="s">
        <v>4891</v>
      </c>
    </row>
    <row r="638" spans="1:10" s="108" customFormat="1" ht="11.25" hidden="1" customHeight="1">
      <c r="A638" s="8" t="s">
        <v>4053</v>
      </c>
      <c r="B638" s="126" t="s">
        <v>446</v>
      </c>
      <c r="C638" s="130" t="s">
        <v>67</v>
      </c>
      <c r="D638" s="126">
        <v>19</v>
      </c>
      <c r="E638" s="126"/>
      <c r="F638" s="128" t="s">
        <v>4836</v>
      </c>
      <c r="G638" s="89">
        <v>43040</v>
      </c>
      <c r="H638" s="123">
        <v>43063</v>
      </c>
      <c r="I638" s="189">
        <v>43066</v>
      </c>
      <c r="J638" s="130" t="s">
        <v>4891</v>
      </c>
    </row>
    <row r="639" spans="1:10" s="108" customFormat="1" ht="11.25" hidden="1" customHeight="1">
      <c r="A639" s="8" t="s">
        <v>4054</v>
      </c>
      <c r="B639" s="126" t="s">
        <v>446</v>
      </c>
      <c r="C639" s="126" t="s">
        <v>67</v>
      </c>
      <c r="D639" s="126">
        <v>19</v>
      </c>
      <c r="E639" s="126"/>
      <c r="F639" s="128" t="s">
        <v>4836</v>
      </c>
      <c r="G639" s="89">
        <v>43040</v>
      </c>
      <c r="H639" s="123">
        <v>43063</v>
      </c>
      <c r="I639" s="189">
        <v>43069</v>
      </c>
      <c r="J639" s="130" t="s">
        <v>4891</v>
      </c>
    </row>
    <row r="640" spans="1:10" s="108" customFormat="1" ht="11.25" hidden="1" customHeight="1">
      <c r="A640" s="8" t="s">
        <v>4058</v>
      </c>
      <c r="B640" s="126" t="s">
        <v>446</v>
      </c>
      <c r="C640" s="126" t="s">
        <v>67</v>
      </c>
      <c r="D640" s="126">
        <v>19</v>
      </c>
      <c r="E640" s="126"/>
      <c r="F640" s="128" t="s">
        <v>4836</v>
      </c>
      <c r="G640" s="89">
        <v>43040</v>
      </c>
      <c r="H640" s="123">
        <v>43067</v>
      </c>
      <c r="I640" s="189">
        <v>43066</v>
      </c>
      <c r="J640" s="130" t="s">
        <v>4891</v>
      </c>
    </row>
    <row r="641" spans="1:10" s="108" customFormat="1" ht="11.25" hidden="1" customHeight="1">
      <c r="A641" s="8" t="s">
        <v>4063</v>
      </c>
      <c r="B641" s="126" t="s">
        <v>4739</v>
      </c>
      <c r="C641" s="126" t="s">
        <v>68</v>
      </c>
      <c r="D641" s="126">
        <v>19</v>
      </c>
      <c r="E641" s="126"/>
      <c r="F641" s="128" t="s">
        <v>4833</v>
      </c>
      <c r="G641" s="89">
        <v>43040</v>
      </c>
      <c r="H641" s="123">
        <v>43066</v>
      </c>
      <c r="I641" s="189">
        <v>43073</v>
      </c>
      <c r="J641" s="130" t="s">
        <v>4898</v>
      </c>
    </row>
    <row r="642" spans="1:10" s="108" customFormat="1" ht="11.25" hidden="1" customHeight="1">
      <c r="A642" s="8" t="s">
        <v>4069</v>
      </c>
      <c r="B642" s="126" t="s">
        <v>4739</v>
      </c>
      <c r="C642" s="126" t="s">
        <v>68</v>
      </c>
      <c r="D642" s="126">
        <v>19</v>
      </c>
      <c r="E642" s="126"/>
      <c r="F642" s="128" t="s">
        <v>4833</v>
      </c>
      <c r="G642" s="89">
        <v>43040</v>
      </c>
      <c r="H642" s="123">
        <v>43066</v>
      </c>
      <c r="I642" s="189">
        <v>43074</v>
      </c>
      <c r="J642" s="130" t="s">
        <v>4898</v>
      </c>
    </row>
    <row r="643" spans="1:10" s="108" customFormat="1" ht="11.25" hidden="1" customHeight="1">
      <c r="A643" s="8" t="s">
        <v>4070</v>
      </c>
      <c r="B643" s="126" t="s">
        <v>4740</v>
      </c>
      <c r="C643" s="126" t="s">
        <v>68</v>
      </c>
      <c r="D643" s="126">
        <v>19</v>
      </c>
      <c r="E643" s="126"/>
      <c r="F643" s="128" t="s">
        <v>4935</v>
      </c>
      <c r="G643" s="89">
        <v>43040</v>
      </c>
      <c r="H643" s="123">
        <v>43063</v>
      </c>
      <c r="I643" s="189">
        <v>43074</v>
      </c>
      <c r="J643" s="130" t="s">
        <v>4898</v>
      </c>
    </row>
    <row r="644" spans="1:10" s="108" customFormat="1" ht="11.25" hidden="1" customHeight="1">
      <c r="A644" s="8" t="s">
        <v>4072</v>
      </c>
      <c r="B644" s="126" t="s">
        <v>4741</v>
      </c>
      <c r="C644" s="126" t="s">
        <v>68</v>
      </c>
      <c r="D644" s="126">
        <v>19</v>
      </c>
      <c r="E644" s="126"/>
      <c r="F644" s="128" t="s">
        <v>4833</v>
      </c>
      <c r="G644" s="89">
        <v>43040</v>
      </c>
      <c r="H644" s="123">
        <v>43063</v>
      </c>
      <c r="I644" s="189">
        <v>43074</v>
      </c>
      <c r="J644" s="130" t="s">
        <v>4898</v>
      </c>
    </row>
    <row r="645" spans="1:10" s="108" customFormat="1" ht="11.25" hidden="1" customHeight="1">
      <c r="A645" s="8" t="s">
        <v>4073</v>
      </c>
      <c r="B645" s="126" t="s">
        <v>4742</v>
      </c>
      <c r="C645" s="126" t="s">
        <v>68</v>
      </c>
      <c r="D645" s="126">
        <v>19</v>
      </c>
      <c r="E645" s="126"/>
      <c r="F645" s="128" t="s">
        <v>4833</v>
      </c>
      <c r="G645" s="89">
        <v>43040</v>
      </c>
      <c r="H645" s="123">
        <v>43063</v>
      </c>
      <c r="I645" s="189">
        <v>43073</v>
      </c>
      <c r="J645" s="130" t="s">
        <v>4898</v>
      </c>
    </row>
    <row r="646" spans="1:10" s="108" customFormat="1" ht="11.25" hidden="1" customHeight="1">
      <c r="A646" s="8" t="s">
        <v>4074</v>
      </c>
      <c r="B646" s="126" t="s">
        <v>4743</v>
      </c>
      <c r="C646" s="126" t="s">
        <v>67</v>
      </c>
      <c r="D646" s="126">
        <v>19</v>
      </c>
      <c r="E646" s="126"/>
      <c r="F646" s="126" t="s">
        <v>4844</v>
      </c>
      <c r="G646" s="89">
        <v>43040</v>
      </c>
      <c r="H646" s="123">
        <v>43060</v>
      </c>
      <c r="I646" s="189">
        <v>43074</v>
      </c>
      <c r="J646" s="130" t="s">
        <v>4891</v>
      </c>
    </row>
    <row r="647" spans="1:10" s="108" customFormat="1" ht="11.25" hidden="1" customHeight="1">
      <c r="A647" s="8" t="s">
        <v>4075</v>
      </c>
      <c r="B647" s="126" t="s">
        <v>4744</v>
      </c>
      <c r="C647" s="126" t="s">
        <v>68</v>
      </c>
      <c r="D647" s="126">
        <v>19</v>
      </c>
      <c r="E647" s="126"/>
      <c r="F647" s="128" t="s">
        <v>4834</v>
      </c>
      <c r="G647" s="89">
        <v>43040</v>
      </c>
      <c r="H647" s="123">
        <v>43066</v>
      </c>
      <c r="I647" s="189">
        <v>43073</v>
      </c>
      <c r="J647" s="130" t="s">
        <v>4898</v>
      </c>
    </row>
    <row r="648" spans="1:10" s="108" customFormat="1" ht="11.25" hidden="1" customHeight="1">
      <c r="A648" s="8" t="s">
        <v>4076</v>
      </c>
      <c r="B648" s="126" t="s">
        <v>4745</v>
      </c>
      <c r="C648" s="126" t="s">
        <v>68</v>
      </c>
      <c r="D648" s="126">
        <v>19</v>
      </c>
      <c r="E648" s="126"/>
      <c r="F648" s="128" t="s">
        <v>4936</v>
      </c>
      <c r="G648" s="89">
        <v>43040</v>
      </c>
      <c r="H648" s="123">
        <v>43063</v>
      </c>
      <c r="I648" s="189">
        <v>43074</v>
      </c>
      <c r="J648" s="130" t="s">
        <v>4898</v>
      </c>
    </row>
    <row r="649" spans="1:10" s="108" customFormat="1" ht="11.25" hidden="1" customHeight="1">
      <c r="A649" s="8" t="s">
        <v>4077</v>
      </c>
      <c r="B649" s="126" t="s">
        <v>4746</v>
      </c>
      <c r="C649" s="126" t="s">
        <v>68</v>
      </c>
      <c r="D649" s="126">
        <v>19</v>
      </c>
      <c r="E649" s="126"/>
      <c r="F649" s="128" t="s">
        <v>4834</v>
      </c>
      <c r="G649" s="89">
        <v>43040</v>
      </c>
      <c r="H649" s="123">
        <v>43049</v>
      </c>
      <c r="I649" s="189">
        <v>43066</v>
      </c>
      <c r="J649" s="130" t="s">
        <v>4898</v>
      </c>
    </row>
    <row r="650" spans="1:10" s="108" customFormat="1" ht="11.25" hidden="1" customHeight="1">
      <c r="A650" s="8" t="s">
        <v>4078</v>
      </c>
      <c r="B650" s="126" t="s">
        <v>4746</v>
      </c>
      <c r="C650" s="126" t="s">
        <v>68</v>
      </c>
      <c r="D650" s="126">
        <v>19</v>
      </c>
      <c r="E650" s="126"/>
      <c r="F650" s="128" t="s">
        <v>4834</v>
      </c>
      <c r="G650" s="89">
        <v>43040</v>
      </c>
      <c r="H650" s="123">
        <v>43049</v>
      </c>
      <c r="I650" s="189">
        <v>43066</v>
      </c>
      <c r="J650" s="130" t="s">
        <v>4898</v>
      </c>
    </row>
    <row r="651" spans="1:10" s="108" customFormat="1" ht="11.25" hidden="1" customHeight="1">
      <c r="A651" s="8" t="s">
        <v>4081</v>
      </c>
      <c r="B651" s="126" t="s">
        <v>4747</v>
      </c>
      <c r="C651" s="126" t="s">
        <v>68</v>
      </c>
      <c r="D651" s="126">
        <v>19</v>
      </c>
      <c r="E651" s="126"/>
      <c r="F651" s="128" t="s">
        <v>4834</v>
      </c>
      <c r="G651" s="89">
        <v>43040</v>
      </c>
      <c r="H651" s="123">
        <v>43049</v>
      </c>
      <c r="I651" s="189">
        <v>43061</v>
      </c>
      <c r="J651" s="130" t="s">
        <v>4898</v>
      </c>
    </row>
    <row r="652" spans="1:10" s="108" customFormat="1" ht="11.25" hidden="1" customHeight="1">
      <c r="A652" s="8" t="s">
        <v>4088</v>
      </c>
      <c r="B652" s="126" t="s">
        <v>4748</v>
      </c>
      <c r="C652" s="126" t="s">
        <v>67</v>
      </c>
      <c r="D652" s="126">
        <v>19</v>
      </c>
      <c r="E652" s="126"/>
      <c r="F652" s="126" t="s">
        <v>4844</v>
      </c>
      <c r="G652" s="89">
        <v>43040</v>
      </c>
      <c r="H652" s="123">
        <v>43053</v>
      </c>
      <c r="I652" s="189">
        <v>43069</v>
      </c>
      <c r="J652" s="130" t="s">
        <v>4891</v>
      </c>
    </row>
    <row r="653" spans="1:10" s="108" customFormat="1" ht="11.25" hidden="1" customHeight="1">
      <c r="A653" s="8" t="s">
        <v>4089</v>
      </c>
      <c r="B653" s="126" t="s">
        <v>4748</v>
      </c>
      <c r="C653" s="126" t="s">
        <v>67</v>
      </c>
      <c r="D653" s="126">
        <v>19</v>
      </c>
      <c r="E653" s="126"/>
      <c r="F653" s="130" t="s">
        <v>4844</v>
      </c>
      <c r="G653" s="89">
        <v>43040</v>
      </c>
      <c r="H653" s="123">
        <v>43053</v>
      </c>
      <c r="I653" s="189">
        <v>43069</v>
      </c>
      <c r="J653" s="130" t="s">
        <v>4891</v>
      </c>
    </row>
    <row r="654" spans="1:10" s="108" customFormat="1" ht="11.25" hidden="1" customHeight="1">
      <c r="A654" s="8" t="s">
        <v>4090</v>
      </c>
      <c r="B654" s="126" t="s">
        <v>4748</v>
      </c>
      <c r="C654" s="126" t="s">
        <v>67</v>
      </c>
      <c r="D654" s="126">
        <v>19</v>
      </c>
      <c r="E654" s="126"/>
      <c r="F654" s="130" t="s">
        <v>4844</v>
      </c>
      <c r="G654" s="89">
        <v>43040</v>
      </c>
      <c r="H654" s="123">
        <v>43053</v>
      </c>
      <c r="I654" s="189">
        <v>43074</v>
      </c>
      <c r="J654" s="130" t="s">
        <v>4891</v>
      </c>
    </row>
    <row r="655" spans="1:10" s="108" customFormat="1" ht="11.25" hidden="1" customHeight="1">
      <c r="A655" s="8" t="s">
        <v>4092</v>
      </c>
      <c r="B655" s="126" t="s">
        <v>4749</v>
      </c>
      <c r="C655" s="126" t="s">
        <v>67</v>
      </c>
      <c r="D655" s="126">
        <v>19</v>
      </c>
      <c r="E655" s="126"/>
      <c r="F655" s="130" t="s">
        <v>4844</v>
      </c>
      <c r="G655" s="89">
        <v>43040</v>
      </c>
      <c r="H655" s="123">
        <v>43067</v>
      </c>
      <c r="I655" s="189">
        <v>43069</v>
      </c>
      <c r="J655" s="130" t="s">
        <v>4891</v>
      </c>
    </row>
    <row r="656" spans="1:10" s="108" customFormat="1" ht="11.25" hidden="1" customHeight="1">
      <c r="A656" s="8" t="s">
        <v>4094</v>
      </c>
      <c r="B656" s="126" t="s">
        <v>4749</v>
      </c>
      <c r="C656" s="126" t="s">
        <v>67</v>
      </c>
      <c r="D656" s="126">
        <v>19</v>
      </c>
      <c r="E656" s="126"/>
      <c r="F656" s="130" t="s">
        <v>4844</v>
      </c>
      <c r="G656" s="89">
        <v>43040</v>
      </c>
      <c r="H656" s="123" t="s">
        <v>4933</v>
      </c>
      <c r="I656" s="189" t="s">
        <v>4933</v>
      </c>
      <c r="J656" s="130" t="s">
        <v>4891</v>
      </c>
    </row>
    <row r="657" spans="1:10" s="108" customFormat="1" ht="11.25" hidden="1" customHeight="1">
      <c r="A657" s="8" t="s">
        <v>4097</v>
      </c>
      <c r="B657" s="126" t="s">
        <v>4750</v>
      </c>
      <c r="C657" s="126" t="s">
        <v>68</v>
      </c>
      <c r="D657" s="126">
        <v>19</v>
      </c>
      <c r="E657" s="126"/>
      <c r="F657" s="128" t="s">
        <v>4935</v>
      </c>
      <c r="G657" s="89">
        <v>43040</v>
      </c>
      <c r="H657" s="123" t="s">
        <v>4933</v>
      </c>
      <c r="I657" s="189" t="s">
        <v>4933</v>
      </c>
      <c r="J657" s="130" t="s">
        <v>4898</v>
      </c>
    </row>
    <row r="658" spans="1:10" s="108" customFormat="1" ht="11.25" hidden="1" customHeight="1">
      <c r="A658" s="8" t="s">
        <v>346</v>
      </c>
      <c r="B658" s="126" t="s">
        <v>447</v>
      </c>
      <c r="C658" s="126" t="s">
        <v>68</v>
      </c>
      <c r="D658" s="126">
        <v>19</v>
      </c>
      <c r="E658" s="126"/>
      <c r="F658" s="128" t="s">
        <v>4834</v>
      </c>
      <c r="G658" s="89">
        <v>43040</v>
      </c>
      <c r="H658" s="123">
        <v>43049</v>
      </c>
      <c r="I658" s="189">
        <v>43061</v>
      </c>
      <c r="J658" s="130" t="s">
        <v>4898</v>
      </c>
    </row>
    <row r="659" spans="1:10" s="108" customFormat="1" ht="11.25" hidden="1" customHeight="1">
      <c r="A659" s="8" t="s">
        <v>4101</v>
      </c>
      <c r="B659" s="126" t="s">
        <v>447</v>
      </c>
      <c r="C659" s="126" t="s">
        <v>68</v>
      </c>
      <c r="D659" s="126">
        <v>19</v>
      </c>
      <c r="E659" s="126"/>
      <c r="F659" s="128" t="s">
        <v>4834</v>
      </c>
      <c r="G659" s="89">
        <v>43040</v>
      </c>
      <c r="H659" s="123">
        <v>43067</v>
      </c>
      <c r="I659" s="189">
        <v>43074</v>
      </c>
      <c r="J659" s="130" t="s">
        <v>4898</v>
      </c>
    </row>
    <row r="660" spans="1:10" s="108" customFormat="1" ht="11.25" hidden="1" customHeight="1">
      <c r="A660" s="8" t="s">
        <v>348</v>
      </c>
      <c r="B660" s="126" t="s">
        <v>448</v>
      </c>
      <c r="C660" s="126" t="s">
        <v>68</v>
      </c>
      <c r="D660" s="126">
        <v>19</v>
      </c>
      <c r="E660" s="126"/>
      <c r="F660" s="128" t="s">
        <v>4833</v>
      </c>
      <c r="G660" s="89">
        <v>43040</v>
      </c>
      <c r="H660" s="123" t="s">
        <v>4933</v>
      </c>
      <c r="I660" s="189" t="s">
        <v>4933</v>
      </c>
      <c r="J660" s="130" t="s">
        <v>4898</v>
      </c>
    </row>
    <row r="661" spans="1:10" s="108" customFormat="1" ht="11.25" hidden="1" customHeight="1">
      <c r="A661" s="8" t="s">
        <v>4106</v>
      </c>
      <c r="B661" s="126" t="s">
        <v>448</v>
      </c>
      <c r="C661" s="126" t="s">
        <v>68</v>
      </c>
      <c r="D661" s="126">
        <v>19</v>
      </c>
      <c r="E661" s="126"/>
      <c r="F661" s="128" t="s">
        <v>4833</v>
      </c>
      <c r="G661" s="89">
        <v>43040</v>
      </c>
      <c r="H661" s="123">
        <v>43062</v>
      </c>
      <c r="I661" s="189">
        <v>43073</v>
      </c>
      <c r="J661" s="130" t="s">
        <v>4898</v>
      </c>
    </row>
    <row r="662" spans="1:10" s="108" customFormat="1" ht="11.25" hidden="1" customHeight="1">
      <c r="A662" s="8" t="s">
        <v>4108</v>
      </c>
      <c r="B662" s="126" t="s">
        <v>448</v>
      </c>
      <c r="C662" s="126" t="s">
        <v>68</v>
      </c>
      <c r="D662" s="126">
        <v>19</v>
      </c>
      <c r="E662" s="126"/>
      <c r="F662" s="128" t="s">
        <v>4833</v>
      </c>
      <c r="G662" s="89">
        <v>43040</v>
      </c>
      <c r="H662" s="123" t="s">
        <v>4933</v>
      </c>
      <c r="I662" s="189" t="s">
        <v>4933</v>
      </c>
      <c r="J662" s="130" t="s">
        <v>4898</v>
      </c>
    </row>
    <row r="663" spans="1:10" s="108" customFormat="1" ht="11.25" hidden="1" customHeight="1">
      <c r="A663" s="8" t="s">
        <v>4109</v>
      </c>
      <c r="B663" s="126" t="s">
        <v>448</v>
      </c>
      <c r="C663" s="126" t="s">
        <v>68</v>
      </c>
      <c r="D663" s="126">
        <v>19</v>
      </c>
      <c r="E663" s="126"/>
      <c r="F663" s="128" t="s">
        <v>4833</v>
      </c>
      <c r="G663" s="89">
        <v>43040</v>
      </c>
      <c r="H663" s="123">
        <v>43066</v>
      </c>
      <c r="I663" s="189">
        <v>43073</v>
      </c>
      <c r="J663" s="130" t="s">
        <v>4898</v>
      </c>
    </row>
    <row r="664" spans="1:10" s="108" customFormat="1" ht="11.25" hidden="1" customHeight="1">
      <c r="A664" s="8" t="s">
        <v>4112</v>
      </c>
      <c r="B664" s="126" t="s">
        <v>448</v>
      </c>
      <c r="C664" s="126" t="s">
        <v>68</v>
      </c>
      <c r="D664" s="126">
        <v>19</v>
      </c>
      <c r="E664" s="126"/>
      <c r="F664" s="128" t="s">
        <v>4833</v>
      </c>
      <c r="G664" s="89">
        <v>43040</v>
      </c>
      <c r="H664" s="123">
        <v>43049</v>
      </c>
      <c r="I664" s="189">
        <v>43074</v>
      </c>
      <c r="J664" s="130" t="s">
        <v>4898</v>
      </c>
    </row>
    <row r="665" spans="1:10" s="108" customFormat="1" ht="11.25" hidden="1" customHeight="1">
      <c r="A665" s="8" t="s">
        <v>4113</v>
      </c>
      <c r="B665" s="126" t="s">
        <v>448</v>
      </c>
      <c r="C665" s="126" t="s">
        <v>68</v>
      </c>
      <c r="D665" s="126">
        <v>19</v>
      </c>
      <c r="E665" s="126"/>
      <c r="F665" s="128" t="s">
        <v>4833</v>
      </c>
      <c r="G665" s="89">
        <v>43040</v>
      </c>
      <c r="H665" s="123">
        <v>43049</v>
      </c>
      <c r="I665" s="189">
        <v>43074</v>
      </c>
      <c r="J665" s="130" t="s">
        <v>4898</v>
      </c>
    </row>
    <row r="666" spans="1:10" s="108" customFormat="1" ht="11.25" hidden="1" customHeight="1">
      <c r="A666" s="8" t="s">
        <v>4114</v>
      </c>
      <c r="B666" s="126" t="s">
        <v>448</v>
      </c>
      <c r="C666" s="126" t="s">
        <v>68</v>
      </c>
      <c r="D666" s="126">
        <v>19</v>
      </c>
      <c r="E666" s="126"/>
      <c r="F666" s="128" t="s">
        <v>4833</v>
      </c>
      <c r="G666" s="89">
        <v>43040</v>
      </c>
      <c r="H666" s="123" t="s">
        <v>4933</v>
      </c>
      <c r="I666" s="189" t="s">
        <v>4933</v>
      </c>
      <c r="J666" s="130" t="s">
        <v>4898</v>
      </c>
    </row>
    <row r="667" spans="1:10" s="108" customFormat="1" ht="11.25" hidden="1" customHeight="1">
      <c r="A667" s="8" t="s">
        <v>4116</v>
      </c>
      <c r="B667" s="126" t="s">
        <v>448</v>
      </c>
      <c r="C667" s="126" t="s">
        <v>68</v>
      </c>
      <c r="D667" s="126">
        <v>19</v>
      </c>
      <c r="E667" s="126"/>
      <c r="F667" s="128" t="s">
        <v>4833</v>
      </c>
      <c r="G667" s="89">
        <v>43040</v>
      </c>
      <c r="H667" s="123">
        <v>43067</v>
      </c>
      <c r="I667" s="189">
        <v>43074</v>
      </c>
      <c r="J667" s="130" t="s">
        <v>4898</v>
      </c>
    </row>
    <row r="668" spans="1:10" s="108" customFormat="1" ht="11.25" hidden="1" customHeight="1">
      <c r="A668" s="8" t="s">
        <v>4117</v>
      </c>
      <c r="B668" s="126" t="s">
        <v>448</v>
      </c>
      <c r="C668" s="126" t="s">
        <v>68</v>
      </c>
      <c r="D668" s="126">
        <v>19</v>
      </c>
      <c r="E668" s="126"/>
      <c r="F668" s="128" t="s">
        <v>4833</v>
      </c>
      <c r="G668" s="89">
        <v>43040</v>
      </c>
      <c r="H668" s="123">
        <v>43049</v>
      </c>
      <c r="I668" s="189">
        <v>43052</v>
      </c>
      <c r="J668" s="130" t="s">
        <v>4898</v>
      </c>
    </row>
    <row r="669" spans="1:10" s="108" customFormat="1" ht="11.25" hidden="1" customHeight="1">
      <c r="A669" s="8" t="s">
        <v>4118</v>
      </c>
      <c r="B669" s="126" t="s">
        <v>448</v>
      </c>
      <c r="C669" s="126" t="s">
        <v>68</v>
      </c>
      <c r="D669" s="126">
        <v>19</v>
      </c>
      <c r="E669" s="126"/>
      <c r="F669" s="128" t="s">
        <v>4833</v>
      </c>
      <c r="G669" s="89">
        <v>43040</v>
      </c>
      <c r="H669" s="123">
        <v>43049</v>
      </c>
      <c r="I669" s="189">
        <v>43052</v>
      </c>
      <c r="J669" s="130" t="s">
        <v>4898</v>
      </c>
    </row>
    <row r="670" spans="1:10" s="108" customFormat="1" ht="11.25" hidden="1" customHeight="1">
      <c r="A670" s="8" t="s">
        <v>4119</v>
      </c>
      <c r="B670" s="126" t="s">
        <v>448</v>
      </c>
      <c r="C670" s="126" t="s">
        <v>68</v>
      </c>
      <c r="D670" s="126">
        <v>19</v>
      </c>
      <c r="E670" s="126"/>
      <c r="F670" s="128" t="s">
        <v>4833</v>
      </c>
      <c r="G670" s="89">
        <v>43040</v>
      </c>
      <c r="H670" s="123">
        <v>43061</v>
      </c>
      <c r="I670" s="189">
        <v>43066</v>
      </c>
      <c r="J670" s="130" t="s">
        <v>4898</v>
      </c>
    </row>
    <row r="671" spans="1:10" s="108" customFormat="1" ht="11.25" hidden="1" customHeight="1">
      <c r="A671" s="8" t="s">
        <v>4120</v>
      </c>
      <c r="B671" s="126" t="s">
        <v>448</v>
      </c>
      <c r="C671" s="126" t="s">
        <v>68</v>
      </c>
      <c r="D671" s="126">
        <v>19</v>
      </c>
      <c r="E671" s="126"/>
      <c r="F671" s="128" t="s">
        <v>4833</v>
      </c>
      <c r="G671" s="89">
        <v>43040</v>
      </c>
      <c r="H671" s="123">
        <v>43049</v>
      </c>
      <c r="I671" s="189">
        <v>43052</v>
      </c>
      <c r="J671" s="130" t="s">
        <v>4898</v>
      </c>
    </row>
    <row r="672" spans="1:10" s="108" customFormat="1" ht="11.25" hidden="1" customHeight="1">
      <c r="A672" s="8" t="s">
        <v>4121</v>
      </c>
      <c r="B672" s="126" t="s">
        <v>448</v>
      </c>
      <c r="C672" s="130" t="s">
        <v>68</v>
      </c>
      <c r="D672" s="126">
        <v>19</v>
      </c>
      <c r="E672" s="126"/>
      <c r="F672" s="128" t="s">
        <v>4936</v>
      </c>
      <c r="G672" s="89">
        <v>43040</v>
      </c>
      <c r="H672" s="123" t="s">
        <v>4933</v>
      </c>
      <c r="I672" s="189" t="s">
        <v>4933</v>
      </c>
      <c r="J672" s="130" t="s">
        <v>4898</v>
      </c>
    </row>
    <row r="673" spans="1:10" s="108" customFormat="1" ht="11.25" hidden="1" customHeight="1">
      <c r="A673" s="8" t="s">
        <v>4128</v>
      </c>
      <c r="B673" s="126" t="s">
        <v>449</v>
      </c>
      <c r="C673" s="126" t="s">
        <v>67</v>
      </c>
      <c r="D673" s="126">
        <v>19</v>
      </c>
      <c r="E673" s="126"/>
      <c r="F673" s="128" t="s">
        <v>4836</v>
      </c>
      <c r="G673" s="89">
        <v>43040</v>
      </c>
      <c r="H673" s="123">
        <v>43061</v>
      </c>
      <c r="I673" s="189">
        <v>43066</v>
      </c>
      <c r="J673" s="130" t="s">
        <v>4891</v>
      </c>
    </row>
    <row r="674" spans="1:10" s="108" customFormat="1" ht="11.25" hidden="1" customHeight="1">
      <c r="A674" s="8" t="s">
        <v>350</v>
      </c>
      <c r="B674" s="126" t="s">
        <v>449</v>
      </c>
      <c r="C674" s="126" t="s">
        <v>67</v>
      </c>
      <c r="D674" s="126">
        <v>19</v>
      </c>
      <c r="E674" s="126"/>
      <c r="F674" s="128" t="s">
        <v>4836</v>
      </c>
      <c r="G674" s="89">
        <v>43040</v>
      </c>
      <c r="H674" s="123">
        <v>43061</v>
      </c>
      <c r="I674" s="189">
        <v>43069</v>
      </c>
      <c r="J674" s="130" t="s">
        <v>4891</v>
      </c>
    </row>
    <row r="675" spans="1:10" s="108" customFormat="1" ht="11.25" hidden="1" customHeight="1">
      <c r="A675" s="8" t="s">
        <v>4130</v>
      </c>
      <c r="B675" s="126" t="s">
        <v>449</v>
      </c>
      <c r="C675" s="130" t="s">
        <v>67</v>
      </c>
      <c r="D675" s="126">
        <v>19</v>
      </c>
      <c r="E675" s="126"/>
      <c r="F675" s="128" t="s">
        <v>4836</v>
      </c>
      <c r="G675" s="89">
        <v>43040</v>
      </c>
      <c r="H675" s="123">
        <v>43060</v>
      </c>
      <c r="I675" s="189">
        <v>43070</v>
      </c>
      <c r="J675" s="130" t="s">
        <v>4891</v>
      </c>
    </row>
    <row r="676" spans="1:10" s="108" customFormat="1" ht="11.25" hidden="1" customHeight="1">
      <c r="A676" s="8" t="s">
        <v>4132</v>
      </c>
      <c r="B676" s="126" t="s">
        <v>449</v>
      </c>
      <c r="C676" s="126" t="s">
        <v>67</v>
      </c>
      <c r="D676" s="126">
        <v>19</v>
      </c>
      <c r="E676" s="126"/>
      <c r="F676" s="128" t="s">
        <v>4836</v>
      </c>
      <c r="G676" s="89">
        <v>43040</v>
      </c>
      <c r="H676" s="123">
        <v>43067</v>
      </c>
      <c r="I676" s="189">
        <v>43069</v>
      </c>
      <c r="J676" s="130" t="s">
        <v>4891</v>
      </c>
    </row>
    <row r="677" spans="1:10" s="108" customFormat="1" ht="11.25" hidden="1" customHeight="1">
      <c r="A677" s="8" t="s">
        <v>4144</v>
      </c>
      <c r="B677" s="126" t="s">
        <v>4753</v>
      </c>
      <c r="C677" s="126" t="s">
        <v>68</v>
      </c>
      <c r="D677" s="126">
        <v>19</v>
      </c>
      <c r="E677" s="126"/>
      <c r="F677" s="128" t="s">
        <v>4834</v>
      </c>
      <c r="G677" s="89">
        <v>43040</v>
      </c>
      <c r="H677" s="123">
        <v>43070</v>
      </c>
      <c r="I677" s="189">
        <v>43043</v>
      </c>
      <c r="J677" s="130" t="s">
        <v>4898</v>
      </c>
    </row>
    <row r="678" spans="1:10" s="108" customFormat="1" ht="11.25" hidden="1" customHeight="1">
      <c r="A678" s="8" t="s">
        <v>4151</v>
      </c>
      <c r="B678" s="126" t="s">
        <v>4756</v>
      </c>
      <c r="C678" s="126" t="s">
        <v>68</v>
      </c>
      <c r="D678" s="126">
        <v>19</v>
      </c>
      <c r="E678" s="126"/>
      <c r="F678" s="128" t="s">
        <v>4834</v>
      </c>
      <c r="G678" s="89">
        <v>43040</v>
      </c>
      <c r="H678" s="123">
        <v>43067</v>
      </c>
      <c r="I678" s="189">
        <v>43073</v>
      </c>
      <c r="J678" s="130" t="s">
        <v>4898</v>
      </c>
    </row>
    <row r="679" spans="1:10" s="108" customFormat="1" ht="11.25" hidden="1" customHeight="1">
      <c r="A679" s="8" t="s">
        <v>4152</v>
      </c>
      <c r="B679" s="126" t="s">
        <v>4757</v>
      </c>
      <c r="C679" s="126" t="s">
        <v>67</v>
      </c>
      <c r="D679" s="126">
        <v>19</v>
      </c>
      <c r="E679" s="126"/>
      <c r="F679" s="128" t="s">
        <v>4836</v>
      </c>
      <c r="G679" s="89">
        <v>43040</v>
      </c>
      <c r="H679" s="123" t="s">
        <v>4938</v>
      </c>
      <c r="I679" s="189" t="s">
        <v>4938</v>
      </c>
      <c r="J679" s="130" t="s">
        <v>4891</v>
      </c>
    </row>
    <row r="680" spans="1:10" s="108" customFormat="1" ht="11.25" hidden="1" customHeight="1">
      <c r="A680" s="8" t="s">
        <v>4154</v>
      </c>
      <c r="B680" s="126" t="s">
        <v>4757</v>
      </c>
      <c r="C680" s="126" t="s">
        <v>67</v>
      </c>
      <c r="D680" s="126">
        <v>19</v>
      </c>
      <c r="E680" s="126"/>
      <c r="F680" s="128" t="s">
        <v>4836</v>
      </c>
      <c r="G680" s="89">
        <v>43040</v>
      </c>
      <c r="H680" s="123">
        <v>43063</v>
      </c>
      <c r="I680" s="189">
        <v>43069</v>
      </c>
      <c r="J680" s="130" t="s">
        <v>4891</v>
      </c>
    </row>
    <row r="681" spans="1:10" s="108" customFormat="1" ht="11.25" hidden="1" customHeight="1">
      <c r="A681" s="8" t="s">
        <v>4156</v>
      </c>
      <c r="B681" s="126" t="s">
        <v>4757</v>
      </c>
      <c r="C681" s="126" t="s">
        <v>67</v>
      </c>
      <c r="D681" s="126">
        <v>19</v>
      </c>
      <c r="E681" s="126"/>
      <c r="F681" s="128" t="s">
        <v>4835</v>
      </c>
      <c r="G681" s="89">
        <v>43040</v>
      </c>
      <c r="H681" s="123">
        <v>43055</v>
      </c>
      <c r="I681" s="189">
        <v>43069</v>
      </c>
      <c r="J681" s="130" t="s">
        <v>4891</v>
      </c>
    </row>
    <row r="682" spans="1:10" s="108" customFormat="1" ht="11.25" hidden="1" customHeight="1">
      <c r="A682" s="8" t="s">
        <v>4160</v>
      </c>
      <c r="B682" s="126" t="s">
        <v>4758</v>
      </c>
      <c r="C682" s="126" t="s">
        <v>67</v>
      </c>
      <c r="D682" s="126">
        <v>19</v>
      </c>
      <c r="E682" s="126"/>
      <c r="F682" s="128" t="s">
        <v>4835</v>
      </c>
      <c r="G682" s="89">
        <v>43040</v>
      </c>
      <c r="H682" s="123">
        <v>43063</v>
      </c>
      <c r="I682" s="189">
        <v>43073</v>
      </c>
      <c r="J682" s="130" t="s">
        <v>4891</v>
      </c>
    </row>
    <row r="683" spans="1:10" s="108" customFormat="1" ht="11.25" hidden="1" customHeight="1">
      <c r="A683" s="8" t="s">
        <v>4163</v>
      </c>
      <c r="B683" s="126" t="s">
        <v>4758</v>
      </c>
      <c r="C683" s="126" t="s">
        <v>67</v>
      </c>
      <c r="D683" s="126">
        <v>19</v>
      </c>
      <c r="E683" s="126"/>
      <c r="F683" s="128" t="s">
        <v>4835</v>
      </c>
      <c r="G683" s="89">
        <v>43040</v>
      </c>
      <c r="H683" s="123" t="s">
        <v>4933</v>
      </c>
      <c r="I683" s="189" t="s">
        <v>4933</v>
      </c>
      <c r="J683" s="130" t="s">
        <v>4891</v>
      </c>
    </row>
    <row r="684" spans="1:10" s="108" customFormat="1" ht="11.25" hidden="1" customHeight="1">
      <c r="A684" s="8" t="s">
        <v>4164</v>
      </c>
      <c r="B684" s="126" t="s">
        <v>4758</v>
      </c>
      <c r="C684" s="126" t="s">
        <v>67</v>
      </c>
      <c r="D684" s="126">
        <v>19</v>
      </c>
      <c r="E684" s="126"/>
      <c r="F684" s="128" t="s">
        <v>4835</v>
      </c>
      <c r="G684" s="89">
        <v>43040</v>
      </c>
      <c r="H684" s="123" t="s">
        <v>4933</v>
      </c>
      <c r="I684" s="189" t="s">
        <v>4933</v>
      </c>
      <c r="J684" s="130" t="s">
        <v>4891</v>
      </c>
    </row>
    <row r="685" spans="1:10" s="108" customFormat="1" ht="11.25" hidden="1" customHeight="1">
      <c r="A685" s="8" t="s">
        <v>4177</v>
      </c>
      <c r="B685" s="126" t="s">
        <v>444</v>
      </c>
      <c r="C685" s="126" t="s">
        <v>67</v>
      </c>
      <c r="D685" s="126">
        <v>19</v>
      </c>
      <c r="E685" s="126"/>
      <c r="F685" s="130" t="s">
        <v>4844</v>
      </c>
      <c r="G685" s="89">
        <v>43040</v>
      </c>
      <c r="H685" s="123">
        <v>43060</v>
      </c>
      <c r="I685" s="189">
        <v>43069</v>
      </c>
      <c r="J685" s="130" t="s">
        <v>4891</v>
      </c>
    </row>
    <row r="686" spans="1:10" s="108" customFormat="1" ht="11.25" hidden="1" customHeight="1">
      <c r="A686" s="8" t="s">
        <v>4180</v>
      </c>
      <c r="B686" s="126" t="s">
        <v>4760</v>
      </c>
      <c r="C686" s="126" t="s">
        <v>68</v>
      </c>
      <c r="D686" s="126">
        <v>19</v>
      </c>
      <c r="E686" s="126"/>
      <c r="F686" s="128" t="s">
        <v>4833</v>
      </c>
      <c r="G686" s="89">
        <v>43040</v>
      </c>
      <c r="H686" s="123" t="s">
        <v>4934</v>
      </c>
      <c r="I686" s="189" t="s">
        <v>4934</v>
      </c>
      <c r="J686" s="130" t="s">
        <v>4898</v>
      </c>
    </row>
    <row r="687" spans="1:10" s="108" customFormat="1" ht="11.25" hidden="1" customHeight="1">
      <c r="A687" s="8" t="s">
        <v>4182</v>
      </c>
      <c r="B687" s="126" t="s">
        <v>356</v>
      </c>
      <c r="C687" s="126" t="s">
        <v>4789</v>
      </c>
      <c r="D687" s="126">
        <v>11</v>
      </c>
      <c r="E687" s="126"/>
      <c r="F687" s="128" t="s">
        <v>4886</v>
      </c>
      <c r="G687" s="89">
        <v>43040</v>
      </c>
      <c r="H687" s="123">
        <v>43056</v>
      </c>
      <c r="I687" s="189">
        <v>43075</v>
      </c>
      <c r="J687" s="130" t="s">
        <v>4888</v>
      </c>
    </row>
    <row r="688" spans="1:10" s="108" customFormat="1" ht="11.25" hidden="1" customHeight="1">
      <c r="A688" s="8" t="s">
        <v>4206</v>
      </c>
      <c r="B688" s="126" t="s">
        <v>351</v>
      </c>
      <c r="C688" s="126" t="s">
        <v>4787</v>
      </c>
      <c r="D688" s="126">
        <v>11</v>
      </c>
      <c r="E688" s="126"/>
      <c r="F688" s="126" t="s">
        <v>4871</v>
      </c>
      <c r="G688" s="89">
        <v>43040</v>
      </c>
      <c r="H688" s="123">
        <v>43042</v>
      </c>
      <c r="I688" s="189">
        <v>43068</v>
      </c>
      <c r="J688" s="130" t="s">
        <v>4901</v>
      </c>
    </row>
    <row r="689" spans="1:10" s="108" customFormat="1" ht="11.25" hidden="1" customHeight="1">
      <c r="A689" s="8" t="s">
        <v>4207</v>
      </c>
      <c r="B689" s="126" t="s">
        <v>351</v>
      </c>
      <c r="C689" s="130" t="s">
        <v>4787</v>
      </c>
      <c r="D689" s="126">
        <v>11</v>
      </c>
      <c r="E689" s="126"/>
      <c r="F689" s="130" t="s">
        <v>4871</v>
      </c>
      <c r="G689" s="89">
        <v>43040</v>
      </c>
      <c r="H689" s="123">
        <v>43049</v>
      </c>
      <c r="I689" s="189">
        <v>43068</v>
      </c>
      <c r="J689" s="130" t="s">
        <v>4901</v>
      </c>
    </row>
    <row r="690" spans="1:10" s="108" customFormat="1" ht="11.25" hidden="1" customHeight="1">
      <c r="A690" s="8" t="s">
        <v>4255</v>
      </c>
      <c r="B690" s="126" t="s">
        <v>452</v>
      </c>
      <c r="C690" s="130" t="s">
        <v>450</v>
      </c>
      <c r="D690" s="126">
        <v>13</v>
      </c>
      <c r="E690" s="126"/>
      <c r="F690" s="130" t="s">
        <v>4917</v>
      </c>
      <c r="G690" s="89">
        <v>43040</v>
      </c>
      <c r="H690" s="123">
        <v>43049</v>
      </c>
      <c r="I690" s="189">
        <v>43068</v>
      </c>
      <c r="J690" s="130" t="s">
        <v>4895</v>
      </c>
    </row>
    <row r="691" spans="1:10" s="108" customFormat="1" ht="11.25" hidden="1" customHeight="1">
      <c r="A691" s="8" t="s">
        <v>3708</v>
      </c>
      <c r="B691" s="126" t="s">
        <v>4702</v>
      </c>
      <c r="C691" s="130" t="s">
        <v>68</v>
      </c>
      <c r="D691" s="126">
        <v>19</v>
      </c>
      <c r="E691" s="130" t="s">
        <v>68</v>
      </c>
      <c r="F691" s="128" t="s">
        <v>4834</v>
      </c>
      <c r="G691" s="89">
        <v>43070</v>
      </c>
      <c r="H691" s="123">
        <v>43104</v>
      </c>
      <c r="I691" s="189">
        <v>43105</v>
      </c>
      <c r="J691" s="130" t="s">
        <v>5205</v>
      </c>
    </row>
    <row r="692" spans="1:10" s="108" customFormat="1" ht="11.25" hidden="1" customHeight="1">
      <c r="A692" s="8" t="s">
        <v>100</v>
      </c>
      <c r="B692" s="126" t="s">
        <v>352</v>
      </c>
      <c r="C692" s="126" t="s">
        <v>4787</v>
      </c>
      <c r="D692" s="126">
        <v>11</v>
      </c>
      <c r="E692" s="130" t="s">
        <v>4787</v>
      </c>
      <c r="F692" s="128" t="s">
        <v>4872</v>
      </c>
      <c r="G692" s="89">
        <v>43070</v>
      </c>
      <c r="H692" s="123">
        <v>43080</v>
      </c>
      <c r="I692" s="189">
        <v>43105</v>
      </c>
      <c r="J692" s="130" t="s">
        <v>4901</v>
      </c>
    </row>
    <row r="693" spans="1:10" s="108" customFormat="1" ht="11.25" hidden="1" customHeight="1">
      <c r="A693" s="8" t="s">
        <v>138</v>
      </c>
      <c r="B693" s="126" t="s">
        <v>367</v>
      </c>
      <c r="C693" s="126" t="s">
        <v>4787</v>
      </c>
      <c r="D693" s="126">
        <v>11</v>
      </c>
      <c r="E693" s="130" t="s">
        <v>4787</v>
      </c>
      <c r="F693" s="128" t="s">
        <v>4876</v>
      </c>
      <c r="G693" s="89">
        <v>43070</v>
      </c>
      <c r="H693" s="123">
        <v>43082</v>
      </c>
      <c r="I693" s="189">
        <v>43096</v>
      </c>
      <c r="J693" s="130" t="s">
        <v>4901</v>
      </c>
    </row>
    <row r="694" spans="1:10" s="108" customFormat="1" ht="11.25" hidden="1" customHeight="1">
      <c r="A694" s="8" t="s">
        <v>142</v>
      </c>
      <c r="B694" s="126" t="s">
        <v>368</v>
      </c>
      <c r="C694" s="126" t="s">
        <v>4789</v>
      </c>
      <c r="D694" s="126">
        <v>11</v>
      </c>
      <c r="E694" s="130" t="s">
        <v>4789</v>
      </c>
      <c r="F694" s="130" t="s">
        <v>4955</v>
      </c>
      <c r="G694" s="89">
        <v>43070</v>
      </c>
      <c r="H694" s="123">
        <v>43102</v>
      </c>
      <c r="I694" s="189">
        <v>43105</v>
      </c>
      <c r="J694" s="130" t="s">
        <v>4888</v>
      </c>
    </row>
    <row r="695" spans="1:10" s="108" customFormat="1" ht="11.25" hidden="1" customHeight="1">
      <c r="A695" s="8" t="s">
        <v>143</v>
      </c>
      <c r="B695" s="126" t="s">
        <v>368</v>
      </c>
      <c r="C695" s="126" t="s">
        <v>4789</v>
      </c>
      <c r="D695" s="126">
        <v>11</v>
      </c>
      <c r="E695" s="130" t="s">
        <v>4789</v>
      </c>
      <c r="F695" s="130" t="s">
        <v>4955</v>
      </c>
      <c r="G695" s="89">
        <v>43070</v>
      </c>
      <c r="H695" s="123">
        <v>43081</v>
      </c>
      <c r="I695" s="189">
        <v>43082</v>
      </c>
      <c r="J695" s="130" t="s">
        <v>4888</v>
      </c>
    </row>
    <row r="696" spans="1:10" s="108" customFormat="1" ht="11.25" hidden="1" customHeight="1">
      <c r="A696" s="8" t="s">
        <v>144</v>
      </c>
      <c r="B696" s="126" t="s">
        <v>368</v>
      </c>
      <c r="C696" s="126" t="s">
        <v>4789</v>
      </c>
      <c r="D696" s="126">
        <v>11</v>
      </c>
      <c r="E696" s="130" t="s">
        <v>4789</v>
      </c>
      <c r="F696" s="130" t="s">
        <v>4955</v>
      </c>
      <c r="G696" s="89">
        <v>43070</v>
      </c>
      <c r="H696" s="123">
        <v>43081</v>
      </c>
      <c r="I696" s="189">
        <v>43082</v>
      </c>
      <c r="J696" s="130" t="s">
        <v>4888</v>
      </c>
    </row>
    <row r="697" spans="1:10" s="108" customFormat="1" ht="11.25" hidden="1" customHeight="1">
      <c r="A697" s="8" t="s">
        <v>145</v>
      </c>
      <c r="B697" s="126" t="s">
        <v>369</v>
      </c>
      <c r="C697" s="126" t="s">
        <v>4789</v>
      </c>
      <c r="D697" s="126">
        <v>11</v>
      </c>
      <c r="E697" s="130" t="s">
        <v>4789</v>
      </c>
      <c r="F697" s="128" t="s">
        <v>4887</v>
      </c>
      <c r="G697" s="89">
        <v>43070</v>
      </c>
      <c r="H697" s="123">
        <v>43084</v>
      </c>
      <c r="I697" s="189">
        <v>43089</v>
      </c>
      <c r="J697" s="130" t="s">
        <v>4888</v>
      </c>
    </row>
    <row r="698" spans="1:10" s="108" customFormat="1" ht="11.25" hidden="1" customHeight="1">
      <c r="A698" s="8" t="s">
        <v>147</v>
      </c>
      <c r="B698" s="126" t="s">
        <v>369</v>
      </c>
      <c r="C698" s="126" t="s">
        <v>4789</v>
      </c>
      <c r="D698" s="126">
        <v>11</v>
      </c>
      <c r="E698" s="130" t="s">
        <v>4789</v>
      </c>
      <c r="F698" s="128" t="s">
        <v>4887</v>
      </c>
      <c r="G698" s="89">
        <v>43070</v>
      </c>
      <c r="H698" s="123">
        <v>43087</v>
      </c>
      <c r="I698" s="189">
        <v>43096</v>
      </c>
      <c r="J698" s="130" t="s">
        <v>4888</v>
      </c>
    </row>
    <row r="699" spans="1:10" s="108" customFormat="1" ht="11.25" hidden="1" customHeight="1">
      <c r="A699" s="8" t="s">
        <v>157</v>
      </c>
      <c r="B699" s="126" t="s">
        <v>351</v>
      </c>
      <c r="C699" s="126" t="s">
        <v>4788</v>
      </c>
      <c r="D699" s="126">
        <v>11</v>
      </c>
      <c r="E699" s="130" t="s">
        <v>4788</v>
      </c>
      <c r="F699" s="128" t="s">
        <v>4868</v>
      </c>
      <c r="G699" s="89">
        <v>43070</v>
      </c>
      <c r="H699" s="123">
        <v>43095</v>
      </c>
      <c r="I699" s="189">
        <v>43096</v>
      </c>
      <c r="J699" s="130" t="s">
        <v>4900</v>
      </c>
    </row>
    <row r="700" spans="1:10" s="108" customFormat="1" ht="11.25" hidden="1" customHeight="1">
      <c r="A700" s="8" t="s">
        <v>158</v>
      </c>
      <c r="B700" s="126" t="s">
        <v>351</v>
      </c>
      <c r="C700" s="126" t="s">
        <v>4788</v>
      </c>
      <c r="D700" s="126">
        <v>11</v>
      </c>
      <c r="E700" s="130" t="s">
        <v>4788</v>
      </c>
      <c r="F700" s="128" t="s">
        <v>4864</v>
      </c>
      <c r="G700" s="89">
        <v>43070</v>
      </c>
      <c r="H700" s="123">
        <v>43095</v>
      </c>
      <c r="I700" s="189">
        <v>43105</v>
      </c>
      <c r="J700" s="130" t="s">
        <v>4900</v>
      </c>
    </row>
    <row r="701" spans="1:10" s="108" customFormat="1" ht="11.25" hidden="1" customHeight="1">
      <c r="A701" s="8" t="s">
        <v>160</v>
      </c>
      <c r="B701" s="126" t="s">
        <v>351</v>
      </c>
      <c r="C701" s="126" t="s">
        <v>4788</v>
      </c>
      <c r="D701" s="126">
        <v>11</v>
      </c>
      <c r="E701" s="130" t="s">
        <v>4788</v>
      </c>
      <c r="F701" s="128" t="s">
        <v>4864</v>
      </c>
      <c r="G701" s="89">
        <v>43070</v>
      </c>
      <c r="H701" s="123">
        <v>43080</v>
      </c>
      <c r="I701" s="189">
        <v>43082</v>
      </c>
      <c r="J701" s="130" t="s">
        <v>4900</v>
      </c>
    </row>
    <row r="702" spans="1:10" s="108" customFormat="1" ht="11.25" hidden="1" customHeight="1">
      <c r="A702" s="8" t="s">
        <v>164</v>
      </c>
      <c r="B702" s="126" t="s">
        <v>351</v>
      </c>
      <c r="C702" s="126" t="s">
        <v>4787</v>
      </c>
      <c r="D702" s="126">
        <v>11</v>
      </c>
      <c r="E702" s="130" t="s">
        <v>4787</v>
      </c>
      <c r="F702" s="128" t="s">
        <v>4876</v>
      </c>
      <c r="G702" s="89">
        <v>43070</v>
      </c>
      <c r="H702" s="123" t="s">
        <v>4933</v>
      </c>
      <c r="I702" s="189">
        <v>43105</v>
      </c>
      <c r="J702" s="130" t="s">
        <v>4901</v>
      </c>
    </row>
    <row r="703" spans="1:10" s="108" customFormat="1" ht="11.25" hidden="1" customHeight="1">
      <c r="A703" s="8" t="s">
        <v>169</v>
      </c>
      <c r="B703" s="126" t="s">
        <v>351</v>
      </c>
      <c r="C703" s="126" t="s">
        <v>4786</v>
      </c>
      <c r="D703" s="126">
        <v>11</v>
      </c>
      <c r="E703" s="130" t="s">
        <v>4786</v>
      </c>
      <c r="F703" s="128" t="s">
        <v>4874</v>
      </c>
      <c r="G703" s="89">
        <v>43070</v>
      </c>
      <c r="H703" s="123">
        <v>43080</v>
      </c>
      <c r="I703" s="189">
        <v>43082</v>
      </c>
      <c r="J703" s="130" t="s">
        <v>4902</v>
      </c>
    </row>
    <row r="704" spans="1:10" s="108" customFormat="1" ht="11.25" hidden="1" customHeight="1">
      <c r="A704" s="8" t="s">
        <v>171</v>
      </c>
      <c r="B704" s="126" t="s">
        <v>351</v>
      </c>
      <c r="C704" s="130" t="s">
        <v>4786</v>
      </c>
      <c r="D704" s="126">
        <v>11</v>
      </c>
      <c r="E704" s="130" t="s">
        <v>4786</v>
      </c>
      <c r="F704" s="128" t="s">
        <v>4874</v>
      </c>
      <c r="G704" s="89">
        <v>43070</v>
      </c>
      <c r="H704" s="123">
        <v>43087</v>
      </c>
      <c r="I704" s="189">
        <v>43089</v>
      </c>
      <c r="J704" s="130" t="s">
        <v>4902</v>
      </c>
    </row>
    <row r="705" spans="1:10" s="108" customFormat="1" ht="11.25" hidden="1" customHeight="1">
      <c r="A705" s="8" t="s">
        <v>182</v>
      </c>
      <c r="B705" s="126" t="s">
        <v>351</v>
      </c>
      <c r="C705" s="126" t="s">
        <v>4788</v>
      </c>
      <c r="D705" s="126">
        <v>11</v>
      </c>
      <c r="E705" s="130" t="s">
        <v>4788</v>
      </c>
      <c r="F705" s="128" t="s">
        <v>4864</v>
      </c>
      <c r="G705" s="89">
        <v>43070</v>
      </c>
      <c r="H705" s="123">
        <v>43081</v>
      </c>
      <c r="I705" s="189">
        <v>43089</v>
      </c>
      <c r="J705" s="130" t="s">
        <v>4900</v>
      </c>
    </row>
    <row r="706" spans="1:10" s="108" customFormat="1" ht="11.25" hidden="1" customHeight="1">
      <c r="A706" s="8" t="s">
        <v>183</v>
      </c>
      <c r="B706" s="126" t="s">
        <v>351</v>
      </c>
      <c r="C706" s="126" t="s">
        <v>4788</v>
      </c>
      <c r="D706" s="126">
        <v>11</v>
      </c>
      <c r="E706" s="130" t="s">
        <v>4788</v>
      </c>
      <c r="F706" s="128" t="s">
        <v>4864</v>
      </c>
      <c r="G706" s="89">
        <v>43070</v>
      </c>
      <c r="H706" s="123">
        <v>43095</v>
      </c>
      <c r="I706" s="189">
        <v>43105</v>
      </c>
      <c r="J706" s="130" t="s">
        <v>4900</v>
      </c>
    </row>
    <row r="707" spans="1:10" s="108" customFormat="1" ht="11.25" hidden="1" customHeight="1">
      <c r="A707" s="8" t="s">
        <v>185</v>
      </c>
      <c r="B707" s="126" t="s">
        <v>351</v>
      </c>
      <c r="C707" s="126" t="s">
        <v>4788</v>
      </c>
      <c r="D707" s="126">
        <v>11</v>
      </c>
      <c r="E707" s="130" t="s">
        <v>4788</v>
      </c>
      <c r="F707" s="130" t="s">
        <v>4866</v>
      </c>
      <c r="G707" s="89">
        <v>43070</v>
      </c>
      <c r="H707" s="123">
        <v>43090</v>
      </c>
      <c r="I707" s="189">
        <v>43102</v>
      </c>
      <c r="J707" s="130" t="s">
        <v>4900</v>
      </c>
    </row>
    <row r="708" spans="1:10" s="108" customFormat="1" ht="11.25" hidden="1" customHeight="1">
      <c r="A708" s="8" t="s">
        <v>186</v>
      </c>
      <c r="B708" s="126" t="s">
        <v>351</v>
      </c>
      <c r="C708" s="126" t="s">
        <v>4788</v>
      </c>
      <c r="D708" s="126">
        <v>11</v>
      </c>
      <c r="E708" s="130" t="s">
        <v>4788</v>
      </c>
      <c r="F708" s="128" t="s">
        <v>4864</v>
      </c>
      <c r="G708" s="89">
        <v>43070</v>
      </c>
      <c r="H708" s="123">
        <v>43087</v>
      </c>
      <c r="I708" s="189">
        <v>43105</v>
      </c>
      <c r="J708" s="130" t="s">
        <v>4900</v>
      </c>
    </row>
    <row r="709" spans="1:10" s="108" customFormat="1" ht="11.25" hidden="1" customHeight="1">
      <c r="A709" s="8" t="s">
        <v>188</v>
      </c>
      <c r="B709" s="126" t="s">
        <v>351</v>
      </c>
      <c r="C709" s="126" t="s">
        <v>4788</v>
      </c>
      <c r="D709" s="126">
        <v>11</v>
      </c>
      <c r="E709" s="130" t="s">
        <v>4788</v>
      </c>
      <c r="F709" s="128" t="s">
        <v>4868</v>
      </c>
      <c r="G709" s="89">
        <v>43070</v>
      </c>
      <c r="H709" s="123">
        <v>43081</v>
      </c>
      <c r="I709" s="189">
        <v>43089</v>
      </c>
      <c r="J709" s="130" t="s">
        <v>4900</v>
      </c>
    </row>
    <row r="710" spans="1:10" s="108" customFormat="1" ht="11.25" hidden="1" customHeight="1">
      <c r="A710" s="8" t="s">
        <v>193</v>
      </c>
      <c r="B710" s="126" t="s">
        <v>351</v>
      </c>
      <c r="C710" s="126" t="s">
        <v>4788</v>
      </c>
      <c r="D710" s="126">
        <v>11</v>
      </c>
      <c r="E710" s="130" t="s">
        <v>4788</v>
      </c>
      <c r="F710" s="130" t="s">
        <v>4866</v>
      </c>
      <c r="G710" s="89">
        <v>43070</v>
      </c>
      <c r="H710" s="123">
        <v>43096</v>
      </c>
      <c r="I710" s="189">
        <v>43096</v>
      </c>
      <c r="J710" s="130" t="s">
        <v>4900</v>
      </c>
    </row>
    <row r="711" spans="1:10" s="108" customFormat="1" ht="11.25" hidden="1" customHeight="1">
      <c r="A711" s="8" t="s">
        <v>196</v>
      </c>
      <c r="B711" s="126" t="s">
        <v>351</v>
      </c>
      <c r="C711" s="126" t="s">
        <v>4789</v>
      </c>
      <c r="D711" s="126">
        <v>11</v>
      </c>
      <c r="E711" s="130" t="s">
        <v>4789</v>
      </c>
      <c r="F711" s="130" t="s">
        <v>4955</v>
      </c>
      <c r="G711" s="89">
        <v>43070</v>
      </c>
      <c r="H711" s="123">
        <v>43098</v>
      </c>
      <c r="I711" s="189">
        <v>43102</v>
      </c>
      <c r="J711" s="130" t="s">
        <v>4888</v>
      </c>
    </row>
    <row r="712" spans="1:10" s="108" customFormat="1" ht="11.25" hidden="1" customHeight="1">
      <c r="A712" s="8" t="s">
        <v>197</v>
      </c>
      <c r="B712" s="126" t="s">
        <v>351</v>
      </c>
      <c r="C712" s="126" t="s">
        <v>4789</v>
      </c>
      <c r="D712" s="126">
        <v>11</v>
      </c>
      <c r="E712" s="130" t="s">
        <v>4789</v>
      </c>
      <c r="F712" s="130" t="s">
        <v>4955</v>
      </c>
      <c r="G712" s="89">
        <v>43070</v>
      </c>
      <c r="H712" s="123">
        <v>43098</v>
      </c>
      <c r="I712" s="189">
        <v>43102</v>
      </c>
      <c r="J712" s="130" t="s">
        <v>4888</v>
      </c>
    </row>
    <row r="713" spans="1:10" s="108" customFormat="1" ht="11.25" hidden="1" customHeight="1">
      <c r="A713" s="8" t="s">
        <v>200</v>
      </c>
      <c r="B713" s="126" t="s">
        <v>361</v>
      </c>
      <c r="C713" s="126" t="s">
        <v>4786</v>
      </c>
      <c r="D713" s="126">
        <v>11</v>
      </c>
      <c r="E713" s="130" t="s">
        <v>4786</v>
      </c>
      <c r="F713" s="128" t="s">
        <v>4883</v>
      </c>
      <c r="G713" s="89">
        <v>43070</v>
      </c>
      <c r="H713" s="123">
        <v>43090</v>
      </c>
      <c r="I713" s="189">
        <v>43096</v>
      </c>
      <c r="J713" s="130" t="s">
        <v>4902</v>
      </c>
    </row>
    <row r="714" spans="1:10" s="108" customFormat="1" ht="11.25" hidden="1" customHeight="1">
      <c r="A714" s="8" t="s">
        <v>202</v>
      </c>
      <c r="B714" s="126" t="s">
        <v>351</v>
      </c>
      <c r="C714" s="126" t="s">
        <v>4788</v>
      </c>
      <c r="D714" s="126">
        <v>11</v>
      </c>
      <c r="E714" s="130" t="s">
        <v>4788</v>
      </c>
      <c r="F714" s="130" t="s">
        <v>4866</v>
      </c>
      <c r="G714" s="89">
        <v>43070</v>
      </c>
      <c r="H714" s="123">
        <v>43087</v>
      </c>
      <c r="I714" s="189">
        <v>43089</v>
      </c>
      <c r="J714" s="130" t="s">
        <v>4900</v>
      </c>
    </row>
    <row r="715" spans="1:10" s="108" customFormat="1" ht="11.25" hidden="1" customHeight="1">
      <c r="A715" s="8" t="s">
        <v>214</v>
      </c>
      <c r="B715" s="126" t="s">
        <v>373</v>
      </c>
      <c r="C715" s="126" t="s">
        <v>450</v>
      </c>
      <c r="D715" s="126">
        <v>13</v>
      </c>
      <c r="E715" s="130" t="s">
        <v>450</v>
      </c>
      <c r="F715" s="130" t="s">
        <v>4969</v>
      </c>
      <c r="G715" s="89">
        <v>43070</v>
      </c>
      <c r="H715" s="123">
        <v>43087</v>
      </c>
      <c r="I715" s="189">
        <v>43105</v>
      </c>
      <c r="J715" s="130" t="s">
        <v>4895</v>
      </c>
    </row>
    <row r="716" spans="1:10" s="108" customFormat="1" ht="11.25" hidden="1" customHeight="1">
      <c r="A716" s="8" t="s">
        <v>225</v>
      </c>
      <c r="B716" s="126" t="s">
        <v>376</v>
      </c>
      <c r="C716" s="126" t="s">
        <v>450</v>
      </c>
      <c r="D716" s="126">
        <v>13</v>
      </c>
      <c r="E716" s="130" t="s">
        <v>450</v>
      </c>
      <c r="F716" s="130" t="s">
        <v>4969</v>
      </c>
      <c r="G716" s="89">
        <v>43070</v>
      </c>
      <c r="H716" s="123">
        <v>43087</v>
      </c>
      <c r="I716" s="189">
        <v>43105</v>
      </c>
      <c r="J716" s="130" t="s">
        <v>4895</v>
      </c>
    </row>
    <row r="717" spans="1:10" s="108" customFormat="1" ht="11.25" hidden="1" customHeight="1">
      <c r="A717" s="8" t="s">
        <v>232</v>
      </c>
      <c r="B717" s="126" t="s">
        <v>378</v>
      </c>
      <c r="C717" s="126" t="s">
        <v>450</v>
      </c>
      <c r="D717" s="126">
        <v>13</v>
      </c>
      <c r="E717" s="130" t="s">
        <v>450</v>
      </c>
      <c r="F717" s="130" t="s">
        <v>4970</v>
      </c>
      <c r="G717" s="89">
        <v>43070</v>
      </c>
      <c r="H717" s="123">
        <v>43087</v>
      </c>
      <c r="I717" s="189">
        <v>43096</v>
      </c>
      <c r="J717" s="130" t="s">
        <v>4895</v>
      </c>
    </row>
    <row r="718" spans="1:10" s="108" customFormat="1" ht="11.25" hidden="1" customHeight="1">
      <c r="A718" s="8" t="s">
        <v>233</v>
      </c>
      <c r="B718" s="126" t="s">
        <v>378</v>
      </c>
      <c r="C718" s="126" t="s">
        <v>450</v>
      </c>
      <c r="D718" s="126">
        <v>13</v>
      </c>
      <c r="E718" s="130" t="s">
        <v>450</v>
      </c>
      <c r="F718" s="130" t="s">
        <v>4970</v>
      </c>
      <c r="G718" s="89">
        <v>43070</v>
      </c>
      <c r="H718" s="123">
        <v>43087</v>
      </c>
      <c r="I718" s="189">
        <v>43096</v>
      </c>
      <c r="J718" s="130" t="s">
        <v>4895</v>
      </c>
    </row>
    <row r="719" spans="1:10" s="108" customFormat="1" ht="11.25" hidden="1" customHeight="1">
      <c r="A719" s="8" t="s">
        <v>234</v>
      </c>
      <c r="B719" s="126" t="s">
        <v>379</v>
      </c>
      <c r="C719" s="126" t="s">
        <v>450</v>
      </c>
      <c r="D719" s="126">
        <v>13</v>
      </c>
      <c r="E719" s="130" t="s">
        <v>450</v>
      </c>
      <c r="F719" s="130" t="s">
        <v>4970</v>
      </c>
      <c r="G719" s="89">
        <v>43070</v>
      </c>
      <c r="H719" s="123">
        <v>43087</v>
      </c>
      <c r="I719" s="189">
        <v>43096</v>
      </c>
      <c r="J719" s="130" t="s">
        <v>4895</v>
      </c>
    </row>
    <row r="720" spans="1:10" s="108" customFormat="1" ht="11.25" customHeight="1">
      <c r="A720" s="8" t="s">
        <v>238</v>
      </c>
      <c r="B720" s="126" t="s">
        <v>381</v>
      </c>
      <c r="C720" s="126" t="s">
        <v>451</v>
      </c>
      <c r="D720" s="126" t="s">
        <v>451</v>
      </c>
      <c r="E720" s="130" t="s">
        <v>451</v>
      </c>
      <c r="F720" s="128" t="s">
        <v>4843</v>
      </c>
      <c r="G720" s="89">
        <v>43070</v>
      </c>
      <c r="H720" s="123">
        <v>43105</v>
      </c>
      <c r="I720" s="189"/>
      <c r="J720" s="130" t="s">
        <v>4889</v>
      </c>
    </row>
    <row r="721" spans="1:10" s="108" customFormat="1" ht="11.25" customHeight="1">
      <c r="A721" s="8" t="s">
        <v>242</v>
      </c>
      <c r="B721" s="126" t="s">
        <v>383</v>
      </c>
      <c r="C721" s="126" t="s">
        <v>451</v>
      </c>
      <c r="D721" s="126" t="s">
        <v>451</v>
      </c>
      <c r="E721" s="130" t="s">
        <v>451</v>
      </c>
      <c r="F721" s="128" t="s">
        <v>4843</v>
      </c>
      <c r="G721" s="89">
        <v>43070</v>
      </c>
      <c r="H721" s="123">
        <v>43104</v>
      </c>
      <c r="I721" s="189"/>
      <c r="J721" s="130" t="s">
        <v>4889</v>
      </c>
    </row>
    <row r="722" spans="1:10" s="108" customFormat="1" ht="11.25" customHeight="1">
      <c r="A722" s="8" t="s">
        <v>243</v>
      </c>
      <c r="B722" s="126" t="s">
        <v>384</v>
      </c>
      <c r="C722" s="126" t="s">
        <v>451</v>
      </c>
      <c r="D722" s="126" t="s">
        <v>451</v>
      </c>
      <c r="E722" s="130" t="s">
        <v>451</v>
      </c>
      <c r="F722" s="128" t="s">
        <v>4843</v>
      </c>
      <c r="G722" s="89">
        <v>43070</v>
      </c>
      <c r="H722" s="123">
        <v>43104</v>
      </c>
      <c r="I722" s="189"/>
      <c r="J722" s="130" t="s">
        <v>4889</v>
      </c>
    </row>
    <row r="723" spans="1:10" s="108" customFormat="1" ht="11.25" hidden="1" customHeight="1">
      <c r="A723" s="8" t="s">
        <v>244</v>
      </c>
      <c r="B723" s="126" t="s">
        <v>385</v>
      </c>
      <c r="C723" s="126" t="s">
        <v>451</v>
      </c>
      <c r="D723" s="126" t="s">
        <v>451</v>
      </c>
      <c r="E723" s="130" t="s">
        <v>451</v>
      </c>
      <c r="F723" s="128" t="s">
        <v>4843</v>
      </c>
      <c r="G723" s="89">
        <v>43070</v>
      </c>
      <c r="H723" s="123">
        <v>43082</v>
      </c>
      <c r="I723" s="189">
        <v>43089</v>
      </c>
      <c r="J723" s="130" t="s">
        <v>4889</v>
      </c>
    </row>
    <row r="724" spans="1:10" s="108" customFormat="1" ht="11.25" hidden="1" customHeight="1">
      <c r="A724" s="8" t="s">
        <v>457</v>
      </c>
      <c r="B724" s="126" t="s">
        <v>4276</v>
      </c>
      <c r="C724" s="126" t="s">
        <v>4787</v>
      </c>
      <c r="D724" s="126">
        <v>11</v>
      </c>
      <c r="E724" s="130" t="s">
        <v>4787</v>
      </c>
      <c r="F724" s="128" t="s">
        <v>4876</v>
      </c>
      <c r="G724" s="89">
        <v>43070</v>
      </c>
      <c r="H724" s="123">
        <v>43096</v>
      </c>
      <c r="I724" s="189">
        <v>43096</v>
      </c>
      <c r="J724" s="130" t="s">
        <v>4901</v>
      </c>
    </row>
    <row r="725" spans="1:10" s="108" customFormat="1" ht="11.25" hidden="1" customHeight="1">
      <c r="A725" s="8" t="s">
        <v>473</v>
      </c>
      <c r="B725" s="126" t="s">
        <v>362</v>
      </c>
      <c r="C725" s="126" t="s">
        <v>4786</v>
      </c>
      <c r="D725" s="126">
        <v>11</v>
      </c>
      <c r="E725" s="130" t="s">
        <v>4786</v>
      </c>
      <c r="F725" s="128" t="s">
        <v>4873</v>
      </c>
      <c r="G725" s="89">
        <v>43070</v>
      </c>
      <c r="H725" s="123">
        <v>43087</v>
      </c>
      <c r="I725" s="189">
        <v>43089</v>
      </c>
      <c r="J725" s="130" t="s">
        <v>4902</v>
      </c>
    </row>
    <row r="726" spans="1:10" s="108" customFormat="1" ht="11.25" hidden="1" customHeight="1">
      <c r="A726" s="8" t="s">
        <v>476</v>
      </c>
      <c r="B726" s="126" t="s">
        <v>4278</v>
      </c>
      <c r="C726" s="126" t="s">
        <v>4786</v>
      </c>
      <c r="D726" s="126">
        <v>11</v>
      </c>
      <c r="E726" s="130" t="s">
        <v>4786</v>
      </c>
      <c r="F726" s="128" t="s">
        <v>4874</v>
      </c>
      <c r="G726" s="89">
        <v>43070</v>
      </c>
      <c r="H726" s="123">
        <v>43090</v>
      </c>
      <c r="I726" s="189">
        <v>43096</v>
      </c>
      <c r="J726" s="130" t="s">
        <v>4902</v>
      </c>
    </row>
    <row r="727" spans="1:10" s="108" customFormat="1" ht="11.25" hidden="1" customHeight="1">
      <c r="A727" s="8" t="s">
        <v>483</v>
      </c>
      <c r="B727" s="126" t="s">
        <v>364</v>
      </c>
      <c r="C727" s="126" t="s">
        <v>4787</v>
      </c>
      <c r="D727" s="126">
        <v>11</v>
      </c>
      <c r="E727" s="130" t="s">
        <v>4787</v>
      </c>
      <c r="F727" s="128" t="s">
        <v>4870</v>
      </c>
      <c r="G727" s="89">
        <v>43070</v>
      </c>
      <c r="H727" s="123">
        <v>43104</v>
      </c>
      <c r="I727" s="189">
        <v>43105</v>
      </c>
      <c r="J727" s="130" t="s">
        <v>4901</v>
      </c>
    </row>
    <row r="728" spans="1:10" s="108" customFormat="1" ht="11.25" hidden="1" customHeight="1">
      <c r="A728" s="8" t="s">
        <v>484</v>
      </c>
      <c r="B728" s="126" t="s">
        <v>364</v>
      </c>
      <c r="C728" s="126" t="s">
        <v>4787</v>
      </c>
      <c r="D728" s="126">
        <v>11</v>
      </c>
      <c r="E728" s="130" t="s">
        <v>4787</v>
      </c>
      <c r="F728" s="128" t="s">
        <v>4870</v>
      </c>
      <c r="G728" s="89">
        <v>43070</v>
      </c>
      <c r="H728" s="123">
        <v>43097</v>
      </c>
      <c r="I728" s="189">
        <v>43105</v>
      </c>
      <c r="J728" s="130" t="s">
        <v>4901</v>
      </c>
    </row>
    <row r="729" spans="1:10" s="108" customFormat="1" ht="11.25" hidden="1" customHeight="1">
      <c r="A729" s="8" t="s">
        <v>486</v>
      </c>
      <c r="B729" s="126" t="s">
        <v>365</v>
      </c>
      <c r="C729" s="126" t="s">
        <v>4787</v>
      </c>
      <c r="D729" s="126">
        <v>11</v>
      </c>
      <c r="E729" s="130" t="s">
        <v>4787</v>
      </c>
      <c r="F729" s="128" t="s">
        <v>4872</v>
      </c>
      <c r="G729" s="89">
        <v>43070</v>
      </c>
      <c r="H729" s="123">
        <v>43096</v>
      </c>
      <c r="I729" s="189">
        <v>43096</v>
      </c>
      <c r="J729" s="130" t="s">
        <v>4901</v>
      </c>
    </row>
    <row r="730" spans="1:10" s="108" customFormat="1" ht="11.25" hidden="1" customHeight="1">
      <c r="A730" s="8" t="s">
        <v>488</v>
      </c>
      <c r="B730" s="126" t="s">
        <v>351</v>
      </c>
      <c r="C730" s="126" t="s">
        <v>4786</v>
      </c>
      <c r="D730" s="126">
        <v>11</v>
      </c>
      <c r="E730" s="130" t="s">
        <v>4786</v>
      </c>
      <c r="F730" s="128" t="s">
        <v>4874</v>
      </c>
      <c r="G730" s="89">
        <v>43070</v>
      </c>
      <c r="H730" s="123">
        <v>43080</v>
      </c>
      <c r="I730" s="189">
        <v>43096</v>
      </c>
      <c r="J730" s="130" t="s">
        <v>4902</v>
      </c>
    </row>
    <row r="731" spans="1:10" s="108" customFormat="1" ht="11.25" hidden="1" customHeight="1">
      <c r="A731" s="8" t="s">
        <v>494</v>
      </c>
      <c r="B731" s="126" t="s">
        <v>367</v>
      </c>
      <c r="C731" s="126" t="s">
        <v>4787</v>
      </c>
      <c r="D731" s="126">
        <v>11</v>
      </c>
      <c r="E731" s="130" t="s">
        <v>4787</v>
      </c>
      <c r="F731" s="128" t="s">
        <v>4876</v>
      </c>
      <c r="G731" s="89">
        <v>43070</v>
      </c>
      <c r="H731" s="123">
        <v>43080</v>
      </c>
      <c r="I731" s="189">
        <v>43082</v>
      </c>
      <c r="J731" s="130" t="s">
        <v>4901</v>
      </c>
    </row>
    <row r="732" spans="1:10" s="108" customFormat="1" ht="11.25" hidden="1" customHeight="1">
      <c r="A732" s="8" t="s">
        <v>496</v>
      </c>
      <c r="B732" s="126" t="s">
        <v>368</v>
      </c>
      <c r="C732" s="126" t="s">
        <v>4789</v>
      </c>
      <c r="D732" s="126">
        <v>11</v>
      </c>
      <c r="E732" s="130" t="s">
        <v>4789</v>
      </c>
      <c r="F732" s="130" t="s">
        <v>4955</v>
      </c>
      <c r="G732" s="89">
        <v>43070</v>
      </c>
      <c r="H732" s="123">
        <v>43095</v>
      </c>
      <c r="I732" s="189">
        <v>43105</v>
      </c>
      <c r="J732" s="130" t="s">
        <v>4888</v>
      </c>
    </row>
    <row r="733" spans="1:10" s="108" customFormat="1" ht="11.25" hidden="1" customHeight="1">
      <c r="A733" s="8" t="s">
        <v>497</v>
      </c>
      <c r="B733" s="126" t="s">
        <v>368</v>
      </c>
      <c r="C733" s="126" t="s">
        <v>4789</v>
      </c>
      <c r="D733" s="126">
        <v>11</v>
      </c>
      <c r="E733" s="130" t="s">
        <v>4789</v>
      </c>
      <c r="F733" s="130" t="s">
        <v>4955</v>
      </c>
      <c r="G733" s="89">
        <v>43070</v>
      </c>
      <c r="H733" s="123">
        <v>43095</v>
      </c>
      <c r="I733" s="189">
        <v>43105</v>
      </c>
      <c r="J733" s="130" t="s">
        <v>4888</v>
      </c>
    </row>
    <row r="734" spans="1:10" s="108" customFormat="1" ht="11.25" hidden="1" customHeight="1">
      <c r="A734" s="8" t="s">
        <v>498</v>
      </c>
      <c r="B734" s="126" t="s">
        <v>368</v>
      </c>
      <c r="C734" s="126" t="s">
        <v>4789</v>
      </c>
      <c r="D734" s="126">
        <v>11</v>
      </c>
      <c r="E734" s="130" t="s">
        <v>4789</v>
      </c>
      <c r="F734" s="130" t="s">
        <v>4955</v>
      </c>
      <c r="G734" s="89">
        <v>43070</v>
      </c>
      <c r="H734" s="123">
        <v>43089</v>
      </c>
      <c r="I734" s="189">
        <v>43096</v>
      </c>
      <c r="J734" s="130" t="s">
        <v>4888</v>
      </c>
    </row>
    <row r="735" spans="1:10" s="108" customFormat="1" ht="11.25" hidden="1" customHeight="1">
      <c r="A735" s="8" t="s">
        <v>505</v>
      </c>
      <c r="B735" s="126" t="s">
        <v>369</v>
      </c>
      <c r="C735" s="126" t="s">
        <v>4789</v>
      </c>
      <c r="D735" s="126">
        <v>11</v>
      </c>
      <c r="E735" s="130" t="s">
        <v>4789</v>
      </c>
      <c r="F735" s="128" t="s">
        <v>4887</v>
      </c>
      <c r="G735" s="89">
        <v>43070</v>
      </c>
      <c r="H735" s="123">
        <v>43089</v>
      </c>
      <c r="I735" s="189">
        <v>43096</v>
      </c>
      <c r="J735" s="130" t="s">
        <v>4888</v>
      </c>
    </row>
    <row r="736" spans="1:10" s="108" customFormat="1" ht="11.25" hidden="1" customHeight="1">
      <c r="A736" s="8" t="s">
        <v>507</v>
      </c>
      <c r="B736" s="126" t="s">
        <v>369</v>
      </c>
      <c r="C736" s="126" t="s">
        <v>4789</v>
      </c>
      <c r="D736" s="126">
        <v>11</v>
      </c>
      <c r="E736" s="130" t="s">
        <v>4789</v>
      </c>
      <c r="F736" s="128" t="s">
        <v>4887</v>
      </c>
      <c r="G736" s="89">
        <v>43070</v>
      </c>
      <c r="H736" s="123">
        <v>43087</v>
      </c>
      <c r="I736" s="189">
        <v>43089</v>
      </c>
      <c r="J736" s="130" t="s">
        <v>4888</v>
      </c>
    </row>
    <row r="737" spans="1:10" s="108" customFormat="1" ht="11.25" hidden="1" customHeight="1">
      <c r="A737" s="8" t="s">
        <v>508</v>
      </c>
      <c r="B737" s="126" t="s">
        <v>4284</v>
      </c>
      <c r="C737" s="126" t="s">
        <v>4789</v>
      </c>
      <c r="D737" s="126">
        <v>11</v>
      </c>
      <c r="E737" s="130" t="s">
        <v>4789</v>
      </c>
      <c r="F737" s="130" t="s">
        <v>4955</v>
      </c>
      <c r="G737" s="89">
        <v>43070</v>
      </c>
      <c r="H737" s="123">
        <v>43084</v>
      </c>
      <c r="I737" s="189">
        <v>43089</v>
      </c>
      <c r="J737" s="130" t="s">
        <v>4888</v>
      </c>
    </row>
    <row r="738" spans="1:10" s="108" customFormat="1" ht="11.25" hidden="1" customHeight="1">
      <c r="A738" s="8" t="s">
        <v>524</v>
      </c>
      <c r="B738" s="126" t="s">
        <v>351</v>
      </c>
      <c r="C738" s="126" t="s">
        <v>4789</v>
      </c>
      <c r="D738" s="126">
        <v>11</v>
      </c>
      <c r="E738" s="130" t="s">
        <v>4789</v>
      </c>
      <c r="F738" s="130" t="s">
        <v>4955</v>
      </c>
      <c r="G738" s="89">
        <v>43070</v>
      </c>
      <c r="H738" s="123">
        <v>43095</v>
      </c>
      <c r="I738" s="189">
        <v>43096</v>
      </c>
      <c r="J738" s="130" t="s">
        <v>4888</v>
      </c>
    </row>
    <row r="739" spans="1:10" s="108" customFormat="1" ht="11.25" hidden="1" customHeight="1">
      <c r="A739" s="8" t="s">
        <v>531</v>
      </c>
      <c r="B739" s="126" t="s">
        <v>351</v>
      </c>
      <c r="C739" s="126" t="s">
        <v>4788</v>
      </c>
      <c r="D739" s="126">
        <v>11</v>
      </c>
      <c r="E739" s="130" t="s">
        <v>4788</v>
      </c>
      <c r="F739" s="130" t="s">
        <v>4866</v>
      </c>
      <c r="G739" s="89">
        <v>43070</v>
      </c>
      <c r="H739" s="123">
        <v>43081</v>
      </c>
      <c r="I739" s="189">
        <v>43082</v>
      </c>
      <c r="J739" s="130" t="s">
        <v>4900</v>
      </c>
    </row>
    <row r="740" spans="1:10" s="108" customFormat="1" ht="11.25" hidden="1" customHeight="1">
      <c r="A740" s="8" t="s">
        <v>532</v>
      </c>
      <c r="B740" s="126" t="s">
        <v>351</v>
      </c>
      <c r="C740" s="126" t="s">
        <v>4788</v>
      </c>
      <c r="D740" s="126">
        <v>11</v>
      </c>
      <c r="E740" s="130" t="s">
        <v>4788</v>
      </c>
      <c r="F740" s="130" t="s">
        <v>4866</v>
      </c>
      <c r="G740" s="89">
        <v>43070</v>
      </c>
      <c r="H740" s="123">
        <v>43081</v>
      </c>
      <c r="I740" s="189">
        <v>43105</v>
      </c>
      <c r="J740" s="130" t="s">
        <v>4900</v>
      </c>
    </row>
    <row r="741" spans="1:10" s="108" customFormat="1" ht="11.25" hidden="1" customHeight="1">
      <c r="A741" s="8" t="s">
        <v>537</v>
      </c>
      <c r="B741" s="126" t="s">
        <v>351</v>
      </c>
      <c r="C741" s="126" t="s">
        <v>4787</v>
      </c>
      <c r="D741" s="126">
        <v>11</v>
      </c>
      <c r="E741" s="130" t="s">
        <v>4787</v>
      </c>
      <c r="F741" s="128" t="s">
        <v>4876</v>
      </c>
      <c r="G741" s="89">
        <v>43070</v>
      </c>
      <c r="H741" s="123">
        <v>43081</v>
      </c>
      <c r="I741" s="189">
        <v>43096</v>
      </c>
      <c r="J741" s="130" t="s">
        <v>4901</v>
      </c>
    </row>
    <row r="742" spans="1:10" s="108" customFormat="1" ht="11.25" hidden="1" customHeight="1">
      <c r="A742" s="8" t="s">
        <v>541</v>
      </c>
      <c r="B742" s="126" t="s">
        <v>351</v>
      </c>
      <c r="C742" s="126" t="s">
        <v>4786</v>
      </c>
      <c r="D742" s="126">
        <v>11</v>
      </c>
      <c r="E742" s="130" t="s">
        <v>4786</v>
      </c>
      <c r="F742" s="128" t="s">
        <v>4874</v>
      </c>
      <c r="G742" s="89">
        <v>43070</v>
      </c>
      <c r="H742" s="123">
        <v>43087</v>
      </c>
      <c r="I742" s="189">
        <v>43089</v>
      </c>
      <c r="J742" s="130" t="s">
        <v>4902</v>
      </c>
    </row>
    <row r="743" spans="1:10" s="108" customFormat="1" ht="11.25" hidden="1" customHeight="1">
      <c r="A743" s="8" t="s">
        <v>547</v>
      </c>
      <c r="B743" s="126" t="s">
        <v>351</v>
      </c>
      <c r="C743" s="126" t="s">
        <v>4788</v>
      </c>
      <c r="D743" s="126">
        <v>11</v>
      </c>
      <c r="E743" s="130" t="s">
        <v>4788</v>
      </c>
      <c r="F743" s="128" t="s">
        <v>4864</v>
      </c>
      <c r="G743" s="89">
        <v>43070</v>
      </c>
      <c r="H743" s="123">
        <v>43089</v>
      </c>
      <c r="I743" s="189">
        <v>43089</v>
      </c>
      <c r="J743" s="130" t="s">
        <v>4900</v>
      </c>
    </row>
    <row r="744" spans="1:10" s="108" customFormat="1" ht="11.25" hidden="1" customHeight="1">
      <c r="A744" s="8" t="s">
        <v>548</v>
      </c>
      <c r="B744" s="126" t="s">
        <v>351</v>
      </c>
      <c r="C744" s="126" t="s">
        <v>4788</v>
      </c>
      <c r="D744" s="126">
        <v>11</v>
      </c>
      <c r="E744" s="130" t="s">
        <v>4788</v>
      </c>
      <c r="F744" s="128" t="s">
        <v>4864</v>
      </c>
      <c r="G744" s="89">
        <v>43070</v>
      </c>
      <c r="H744" s="123">
        <v>43095</v>
      </c>
      <c r="I744" s="189">
        <v>43102</v>
      </c>
      <c r="J744" s="130" t="s">
        <v>4900</v>
      </c>
    </row>
    <row r="745" spans="1:10" s="108" customFormat="1" ht="11.25" hidden="1" customHeight="1">
      <c r="A745" s="8" t="s">
        <v>551</v>
      </c>
      <c r="B745" s="126" t="s">
        <v>351</v>
      </c>
      <c r="C745" s="126" t="s">
        <v>4787</v>
      </c>
      <c r="D745" s="126">
        <v>11</v>
      </c>
      <c r="E745" s="130" t="s">
        <v>4787</v>
      </c>
      <c r="F745" s="128" t="s">
        <v>4870</v>
      </c>
      <c r="G745" s="89">
        <v>43070</v>
      </c>
      <c r="H745" s="123" t="s">
        <v>4933</v>
      </c>
      <c r="I745" s="189">
        <v>43105</v>
      </c>
      <c r="J745" s="130" t="s">
        <v>4901</v>
      </c>
    </row>
    <row r="746" spans="1:10" s="108" customFormat="1" ht="11.25" hidden="1" customHeight="1">
      <c r="A746" s="8" t="s">
        <v>555</v>
      </c>
      <c r="B746" s="126" t="s">
        <v>351</v>
      </c>
      <c r="C746" s="126" t="s">
        <v>4788</v>
      </c>
      <c r="D746" s="126">
        <v>11</v>
      </c>
      <c r="E746" s="130" t="s">
        <v>4788</v>
      </c>
      <c r="F746" s="130" t="s">
        <v>4866</v>
      </c>
      <c r="G746" s="89">
        <v>43070</v>
      </c>
      <c r="H746" s="123">
        <v>43095</v>
      </c>
      <c r="I746" s="189">
        <v>43105</v>
      </c>
      <c r="J746" s="130" t="s">
        <v>4900</v>
      </c>
    </row>
    <row r="747" spans="1:10" s="108" customFormat="1" ht="11.25" hidden="1" customHeight="1">
      <c r="A747" s="8" t="s">
        <v>556</v>
      </c>
      <c r="B747" s="126" t="s">
        <v>351</v>
      </c>
      <c r="C747" s="126" t="s">
        <v>4788</v>
      </c>
      <c r="D747" s="126">
        <v>11</v>
      </c>
      <c r="E747" s="130" t="s">
        <v>4788</v>
      </c>
      <c r="F747" s="128" t="s">
        <v>4864</v>
      </c>
      <c r="G747" s="89">
        <v>43070</v>
      </c>
      <c r="H747" s="123">
        <v>43087</v>
      </c>
      <c r="I747" s="189">
        <v>43096</v>
      </c>
      <c r="J747" s="130" t="s">
        <v>4900</v>
      </c>
    </row>
    <row r="748" spans="1:10" s="108" customFormat="1" ht="11.25" hidden="1" customHeight="1">
      <c r="A748" s="8" t="s">
        <v>558</v>
      </c>
      <c r="B748" s="126" t="s">
        <v>351</v>
      </c>
      <c r="C748" s="126" t="s">
        <v>4786</v>
      </c>
      <c r="D748" s="126">
        <v>11</v>
      </c>
      <c r="E748" s="130" t="s">
        <v>4786</v>
      </c>
      <c r="F748" s="128" t="s">
        <v>4882</v>
      </c>
      <c r="G748" s="89">
        <v>43070</v>
      </c>
      <c r="H748" s="123">
        <v>43090</v>
      </c>
      <c r="I748" s="189">
        <v>43105</v>
      </c>
      <c r="J748" s="130" t="s">
        <v>4902</v>
      </c>
    </row>
    <row r="749" spans="1:10" s="108" customFormat="1" ht="11.25" hidden="1" customHeight="1">
      <c r="A749" s="8" t="s">
        <v>597</v>
      </c>
      <c r="B749" s="126" t="s">
        <v>371</v>
      </c>
      <c r="C749" s="126" t="s">
        <v>4787</v>
      </c>
      <c r="D749" s="126">
        <v>11</v>
      </c>
      <c r="E749" s="130" t="s">
        <v>4787</v>
      </c>
      <c r="F749" s="128" t="s">
        <v>4872</v>
      </c>
      <c r="G749" s="89">
        <v>43070</v>
      </c>
      <c r="H749" s="123">
        <v>43082</v>
      </c>
      <c r="I749" s="189">
        <v>43105</v>
      </c>
      <c r="J749" s="130" t="s">
        <v>4901</v>
      </c>
    </row>
    <row r="750" spans="1:10" s="108" customFormat="1" ht="11.25" hidden="1" customHeight="1">
      <c r="A750" s="8" t="s">
        <v>603</v>
      </c>
      <c r="B750" s="126" t="s">
        <v>377</v>
      </c>
      <c r="C750" s="126" t="s">
        <v>450</v>
      </c>
      <c r="D750" s="126">
        <v>13</v>
      </c>
      <c r="E750" s="130" t="s">
        <v>450</v>
      </c>
      <c r="F750" s="130" t="s">
        <v>4971</v>
      </c>
      <c r="G750" s="89">
        <v>43070</v>
      </c>
      <c r="H750" s="123">
        <v>43104</v>
      </c>
      <c r="I750" s="189">
        <v>43105</v>
      </c>
      <c r="J750" s="130" t="s">
        <v>4895</v>
      </c>
    </row>
    <row r="751" spans="1:10" s="108" customFormat="1" ht="11.25" hidden="1" customHeight="1">
      <c r="A751" s="8" t="s">
        <v>613</v>
      </c>
      <c r="B751" s="126" t="s">
        <v>4289</v>
      </c>
      <c r="C751" s="126" t="s">
        <v>450</v>
      </c>
      <c r="D751" s="126">
        <v>13</v>
      </c>
      <c r="E751" s="130" t="s">
        <v>450</v>
      </c>
      <c r="F751" s="130" t="s">
        <v>4970</v>
      </c>
      <c r="G751" s="89">
        <v>43070</v>
      </c>
      <c r="H751" s="123">
        <v>43087</v>
      </c>
      <c r="I751" s="189">
        <v>43096</v>
      </c>
      <c r="J751" s="130" t="s">
        <v>4895</v>
      </c>
    </row>
    <row r="752" spans="1:10" s="108" customFormat="1" ht="11.25" hidden="1" customHeight="1">
      <c r="A752" s="8" t="s">
        <v>614</v>
      </c>
      <c r="B752" s="126" t="s">
        <v>4289</v>
      </c>
      <c r="C752" s="126" t="s">
        <v>450</v>
      </c>
      <c r="D752" s="126">
        <v>13</v>
      </c>
      <c r="E752" s="130" t="s">
        <v>450</v>
      </c>
      <c r="F752" s="130" t="s">
        <v>4970</v>
      </c>
      <c r="G752" s="89">
        <v>43070</v>
      </c>
      <c r="H752" s="123">
        <v>43087</v>
      </c>
      <c r="I752" s="189">
        <v>43105</v>
      </c>
      <c r="J752" s="130" t="s">
        <v>4895</v>
      </c>
    </row>
    <row r="753" spans="1:10" s="108" customFormat="1" ht="11.25" hidden="1" customHeight="1">
      <c r="A753" s="8" t="s">
        <v>615</v>
      </c>
      <c r="B753" s="126" t="s">
        <v>4290</v>
      </c>
      <c r="C753" s="126" t="s">
        <v>450</v>
      </c>
      <c r="D753" s="126">
        <v>13</v>
      </c>
      <c r="E753" s="130" t="s">
        <v>450</v>
      </c>
      <c r="F753" s="130" t="s">
        <v>4970</v>
      </c>
      <c r="G753" s="89">
        <v>43070</v>
      </c>
      <c r="H753" s="123">
        <v>43087</v>
      </c>
      <c r="I753" s="189">
        <v>43105</v>
      </c>
      <c r="J753" s="130" t="s">
        <v>4895</v>
      </c>
    </row>
    <row r="754" spans="1:10" s="108" customFormat="1" ht="11.25" hidden="1" customHeight="1">
      <c r="A754" s="8" t="s">
        <v>616</v>
      </c>
      <c r="B754" s="126" t="s">
        <v>452</v>
      </c>
      <c r="C754" s="126" t="s">
        <v>450</v>
      </c>
      <c r="D754" s="126">
        <v>13</v>
      </c>
      <c r="E754" s="130" t="s">
        <v>450</v>
      </c>
      <c r="F754" s="130" t="s">
        <v>4969</v>
      </c>
      <c r="G754" s="89">
        <v>43070</v>
      </c>
      <c r="H754" s="123">
        <v>43087</v>
      </c>
      <c r="I754" s="189">
        <v>43105</v>
      </c>
      <c r="J754" s="130" t="s">
        <v>4895</v>
      </c>
    </row>
    <row r="755" spans="1:10" s="108" customFormat="1" ht="11.25" hidden="1" customHeight="1">
      <c r="A755" s="8" t="s">
        <v>617</v>
      </c>
      <c r="B755" s="126" t="s">
        <v>452</v>
      </c>
      <c r="C755" s="126" t="s">
        <v>450</v>
      </c>
      <c r="D755" s="126">
        <v>13</v>
      </c>
      <c r="E755" s="130" t="s">
        <v>450</v>
      </c>
      <c r="F755" s="130" t="s">
        <v>4972</v>
      </c>
      <c r="G755" s="89">
        <v>43070</v>
      </c>
      <c r="H755" s="123">
        <v>43089</v>
      </c>
      <c r="I755" s="189">
        <v>43105</v>
      </c>
      <c r="J755" s="130" t="s">
        <v>4895</v>
      </c>
    </row>
    <row r="756" spans="1:10" s="108" customFormat="1" ht="11.25" hidden="1" customHeight="1">
      <c r="A756" s="8" t="s">
        <v>618</v>
      </c>
      <c r="B756" s="126" t="s">
        <v>452</v>
      </c>
      <c r="C756" s="126" t="s">
        <v>450</v>
      </c>
      <c r="D756" s="126">
        <v>13</v>
      </c>
      <c r="E756" s="130" t="s">
        <v>450</v>
      </c>
      <c r="F756" s="130" t="s">
        <v>4973</v>
      </c>
      <c r="G756" s="89">
        <v>43070</v>
      </c>
      <c r="H756" s="123">
        <v>43087</v>
      </c>
      <c r="I756" s="189">
        <v>43105</v>
      </c>
      <c r="J756" s="130" t="s">
        <v>4895</v>
      </c>
    </row>
    <row r="757" spans="1:10" s="108" customFormat="1" ht="11.25" hidden="1" customHeight="1">
      <c r="A757" s="8" t="s">
        <v>619</v>
      </c>
      <c r="B757" s="126" t="s">
        <v>452</v>
      </c>
      <c r="C757" s="126" t="s">
        <v>450</v>
      </c>
      <c r="D757" s="126">
        <v>13</v>
      </c>
      <c r="E757" s="130" t="s">
        <v>450</v>
      </c>
      <c r="F757" s="130" t="s">
        <v>4973</v>
      </c>
      <c r="G757" s="89">
        <v>43070</v>
      </c>
      <c r="H757" s="123">
        <v>43087</v>
      </c>
      <c r="I757" s="189">
        <v>43096</v>
      </c>
      <c r="J757" s="130" t="s">
        <v>4895</v>
      </c>
    </row>
    <row r="758" spans="1:10" s="108" customFormat="1" ht="11.25" hidden="1" customHeight="1">
      <c r="A758" s="8" t="s">
        <v>620</v>
      </c>
      <c r="B758" s="126" t="s">
        <v>452</v>
      </c>
      <c r="C758" s="126" t="s">
        <v>450</v>
      </c>
      <c r="D758" s="126">
        <v>13</v>
      </c>
      <c r="E758" s="130" t="s">
        <v>450</v>
      </c>
      <c r="F758" s="130" t="s">
        <v>4972</v>
      </c>
      <c r="G758" s="89">
        <v>43070</v>
      </c>
      <c r="H758" s="123">
        <v>43104</v>
      </c>
      <c r="I758" s="189">
        <v>43105</v>
      </c>
      <c r="J758" s="130" t="s">
        <v>4895</v>
      </c>
    </row>
    <row r="759" spans="1:10" s="108" customFormat="1" ht="11.25" hidden="1" customHeight="1">
      <c r="A759" s="8" t="s">
        <v>621</v>
      </c>
      <c r="B759" s="126" t="s">
        <v>452</v>
      </c>
      <c r="C759" s="130" t="s">
        <v>450</v>
      </c>
      <c r="D759" s="126">
        <v>13</v>
      </c>
      <c r="E759" s="130" t="s">
        <v>450</v>
      </c>
      <c r="F759" s="130" t="s">
        <v>4973</v>
      </c>
      <c r="G759" s="89">
        <v>43070</v>
      </c>
      <c r="H759" s="123">
        <v>43089</v>
      </c>
      <c r="I759" s="189">
        <v>43105</v>
      </c>
      <c r="J759" s="130" t="s">
        <v>4895</v>
      </c>
    </row>
    <row r="760" spans="1:10" s="108" customFormat="1" ht="11.25" hidden="1" customHeight="1">
      <c r="A760" s="8" t="s">
        <v>623</v>
      </c>
      <c r="B760" s="126" t="s">
        <v>452</v>
      </c>
      <c r="C760" s="130" t="s">
        <v>450</v>
      </c>
      <c r="D760" s="126">
        <v>13</v>
      </c>
      <c r="E760" s="130" t="s">
        <v>450</v>
      </c>
      <c r="F760" s="130" t="s">
        <v>4973</v>
      </c>
      <c r="G760" s="89">
        <v>43070</v>
      </c>
      <c r="H760" s="123">
        <v>43089</v>
      </c>
      <c r="I760" s="189">
        <v>43105</v>
      </c>
      <c r="J760" s="130" t="s">
        <v>4895</v>
      </c>
    </row>
    <row r="761" spans="1:10" s="108" customFormat="1" ht="11.25" hidden="1" customHeight="1">
      <c r="A761" s="8" t="s">
        <v>624</v>
      </c>
      <c r="B761" s="126" t="s">
        <v>452</v>
      </c>
      <c r="C761" s="130" t="s">
        <v>450</v>
      </c>
      <c r="D761" s="126">
        <v>13</v>
      </c>
      <c r="E761" s="130" t="s">
        <v>450</v>
      </c>
      <c r="F761" s="130" t="s">
        <v>4971</v>
      </c>
      <c r="G761" s="89">
        <v>43070</v>
      </c>
      <c r="H761" s="123">
        <v>43104</v>
      </c>
      <c r="I761" s="189">
        <v>43105</v>
      </c>
      <c r="J761" s="130" t="s">
        <v>4895</v>
      </c>
    </row>
    <row r="762" spans="1:10" s="108" customFormat="1" ht="11.25" hidden="1" customHeight="1">
      <c r="A762" s="8" t="s">
        <v>627</v>
      </c>
      <c r="B762" s="126" t="s">
        <v>4291</v>
      </c>
      <c r="C762" s="126" t="s">
        <v>450</v>
      </c>
      <c r="D762" s="126">
        <v>13</v>
      </c>
      <c r="E762" s="130" t="s">
        <v>450</v>
      </c>
      <c r="F762" s="130" t="s">
        <v>4972</v>
      </c>
      <c r="G762" s="89">
        <v>43070</v>
      </c>
      <c r="H762" s="123">
        <v>43087</v>
      </c>
      <c r="I762" s="189">
        <v>43105</v>
      </c>
      <c r="J762" s="130" t="s">
        <v>4895</v>
      </c>
    </row>
    <row r="763" spans="1:10" s="108" customFormat="1" ht="11.25" hidden="1" customHeight="1">
      <c r="A763" s="8" t="s">
        <v>632</v>
      </c>
      <c r="B763" s="126" t="s">
        <v>383</v>
      </c>
      <c r="C763" s="126" t="s">
        <v>451</v>
      </c>
      <c r="D763" s="126" t="s">
        <v>451</v>
      </c>
      <c r="E763" s="130" t="s">
        <v>451</v>
      </c>
      <c r="F763" s="128" t="s">
        <v>4843</v>
      </c>
      <c r="G763" s="89">
        <v>43070</v>
      </c>
      <c r="H763" s="123">
        <v>43105</v>
      </c>
      <c r="I763" s="189">
        <v>43105</v>
      </c>
      <c r="J763" s="130" t="s">
        <v>4889</v>
      </c>
    </row>
    <row r="764" spans="1:10" s="108" customFormat="1" ht="11.25" customHeight="1">
      <c r="A764" s="8" t="s">
        <v>633</v>
      </c>
      <c r="B764" s="126" t="s">
        <v>383</v>
      </c>
      <c r="C764" s="130" t="s">
        <v>451</v>
      </c>
      <c r="D764" s="126" t="s">
        <v>451</v>
      </c>
      <c r="E764" s="130" t="s">
        <v>451</v>
      </c>
      <c r="F764" s="128" t="s">
        <v>4843</v>
      </c>
      <c r="G764" s="89">
        <v>43070</v>
      </c>
      <c r="H764" s="123">
        <v>43104</v>
      </c>
      <c r="I764" s="189"/>
      <c r="J764" s="130" t="s">
        <v>4889</v>
      </c>
    </row>
    <row r="765" spans="1:10" s="108" customFormat="1" ht="11.25" customHeight="1">
      <c r="A765" s="8" t="s">
        <v>638</v>
      </c>
      <c r="B765" s="126" t="s">
        <v>385</v>
      </c>
      <c r="C765" s="130" t="s">
        <v>451</v>
      </c>
      <c r="D765" s="126" t="s">
        <v>451</v>
      </c>
      <c r="E765" s="130" t="s">
        <v>451</v>
      </c>
      <c r="F765" s="128" t="s">
        <v>4843</v>
      </c>
      <c r="G765" s="89">
        <v>43070</v>
      </c>
      <c r="H765" s="123">
        <v>43104</v>
      </c>
      <c r="I765" s="189"/>
      <c r="J765" s="130" t="s">
        <v>4889</v>
      </c>
    </row>
    <row r="766" spans="1:10" s="108" customFormat="1" ht="11.25" hidden="1" customHeight="1">
      <c r="A766" s="8" t="s">
        <v>639</v>
      </c>
      <c r="B766" s="126" t="s">
        <v>385</v>
      </c>
      <c r="C766" s="130" t="s">
        <v>451</v>
      </c>
      <c r="D766" s="126" t="s">
        <v>451</v>
      </c>
      <c r="E766" s="130" t="s">
        <v>451</v>
      </c>
      <c r="F766" s="128" t="s">
        <v>4843</v>
      </c>
      <c r="G766" s="89">
        <v>43070</v>
      </c>
      <c r="H766" s="123">
        <v>43084</v>
      </c>
      <c r="I766" s="189">
        <v>43089</v>
      </c>
      <c r="J766" s="130" t="s">
        <v>4889</v>
      </c>
    </row>
    <row r="767" spans="1:10" s="108" customFormat="1" ht="11.25" hidden="1" customHeight="1">
      <c r="A767" s="8" t="s">
        <v>650</v>
      </c>
      <c r="B767" s="126" t="s">
        <v>4276</v>
      </c>
      <c r="C767" s="130" t="s">
        <v>4787</v>
      </c>
      <c r="D767" s="126">
        <v>11</v>
      </c>
      <c r="E767" s="130" t="s">
        <v>4787</v>
      </c>
      <c r="F767" s="128" t="s">
        <v>4876</v>
      </c>
      <c r="G767" s="89">
        <v>43070</v>
      </c>
      <c r="H767" s="123">
        <v>43084</v>
      </c>
      <c r="I767" s="189">
        <v>43105</v>
      </c>
      <c r="J767" s="130" t="s">
        <v>4901</v>
      </c>
    </row>
    <row r="768" spans="1:10" s="108" customFormat="1" ht="11.25" hidden="1" customHeight="1">
      <c r="A768" s="8" t="s">
        <v>651</v>
      </c>
      <c r="B768" s="126" t="s">
        <v>4276</v>
      </c>
      <c r="C768" s="130" t="s">
        <v>4787</v>
      </c>
      <c r="D768" s="126">
        <v>11</v>
      </c>
      <c r="E768" s="130" t="s">
        <v>4787</v>
      </c>
      <c r="F768" s="128" t="s">
        <v>4876</v>
      </c>
      <c r="G768" s="89">
        <v>43070</v>
      </c>
      <c r="H768" s="123">
        <v>43104</v>
      </c>
      <c r="I768" s="189">
        <v>43105</v>
      </c>
      <c r="J768" s="130" t="s">
        <v>4901</v>
      </c>
    </row>
    <row r="769" spans="1:10" s="108" customFormat="1" ht="11.25" hidden="1" customHeight="1">
      <c r="A769" s="8" t="s">
        <v>661</v>
      </c>
      <c r="B769" s="126" t="s">
        <v>358</v>
      </c>
      <c r="C769" s="130" t="s">
        <v>4787</v>
      </c>
      <c r="D769" s="126">
        <v>11</v>
      </c>
      <c r="E769" s="130" t="s">
        <v>4787</v>
      </c>
      <c r="F769" s="128" t="s">
        <v>4872</v>
      </c>
      <c r="G769" s="89">
        <v>43070</v>
      </c>
      <c r="H769" s="123">
        <v>43084</v>
      </c>
      <c r="I769" s="189">
        <v>43089</v>
      </c>
      <c r="J769" s="130" t="s">
        <v>4901</v>
      </c>
    </row>
    <row r="770" spans="1:10" s="108" customFormat="1" ht="11.25" hidden="1" customHeight="1">
      <c r="A770" s="8" t="s">
        <v>664</v>
      </c>
      <c r="B770" s="126" t="s">
        <v>359</v>
      </c>
      <c r="C770" s="130" t="s">
        <v>4787</v>
      </c>
      <c r="D770" s="126">
        <v>11</v>
      </c>
      <c r="E770" s="130" t="s">
        <v>4787</v>
      </c>
      <c r="F770" s="128" t="s">
        <v>4872</v>
      </c>
      <c r="G770" s="89">
        <v>43070</v>
      </c>
      <c r="H770" s="123">
        <v>43084</v>
      </c>
      <c r="I770" s="189">
        <v>43089</v>
      </c>
      <c r="J770" s="130" t="s">
        <v>4901</v>
      </c>
    </row>
    <row r="771" spans="1:10" s="108" customFormat="1" ht="11.25" hidden="1" customHeight="1">
      <c r="A771" s="8" t="s">
        <v>676</v>
      </c>
      <c r="B771" s="126" t="s">
        <v>361</v>
      </c>
      <c r="C771" s="126" t="s">
        <v>4786</v>
      </c>
      <c r="D771" s="126">
        <v>11</v>
      </c>
      <c r="E771" s="130" t="s">
        <v>4786</v>
      </c>
      <c r="F771" s="128" t="s">
        <v>4873</v>
      </c>
      <c r="G771" s="89">
        <v>43070</v>
      </c>
      <c r="H771" s="123">
        <v>43080</v>
      </c>
      <c r="I771" s="189">
        <v>43082</v>
      </c>
      <c r="J771" s="130" t="s">
        <v>4902</v>
      </c>
    </row>
    <row r="772" spans="1:10" s="108" customFormat="1" ht="11.25" hidden="1" customHeight="1">
      <c r="A772" s="8" t="s">
        <v>678</v>
      </c>
      <c r="B772" s="126" t="s">
        <v>362</v>
      </c>
      <c r="C772" s="126" t="s">
        <v>4786</v>
      </c>
      <c r="D772" s="126">
        <v>11</v>
      </c>
      <c r="E772" s="130" t="s">
        <v>4786</v>
      </c>
      <c r="F772" s="128" t="s">
        <v>4873</v>
      </c>
      <c r="G772" s="89">
        <v>43070</v>
      </c>
      <c r="H772" s="123">
        <v>43082</v>
      </c>
      <c r="I772" s="189">
        <v>43082</v>
      </c>
      <c r="J772" s="130" t="s">
        <v>4902</v>
      </c>
    </row>
    <row r="773" spans="1:10" s="108" customFormat="1" ht="11.25" hidden="1" customHeight="1">
      <c r="A773" s="8" t="s">
        <v>682</v>
      </c>
      <c r="B773" s="126" t="s">
        <v>362</v>
      </c>
      <c r="C773" s="126" t="s">
        <v>4786</v>
      </c>
      <c r="D773" s="126">
        <v>11</v>
      </c>
      <c r="E773" s="130" t="s">
        <v>4786</v>
      </c>
      <c r="F773" s="128" t="s">
        <v>4873</v>
      </c>
      <c r="G773" s="89">
        <v>43070</v>
      </c>
      <c r="H773" s="123">
        <v>43096</v>
      </c>
      <c r="I773" s="189">
        <v>43096</v>
      </c>
      <c r="J773" s="130" t="s">
        <v>4902</v>
      </c>
    </row>
    <row r="774" spans="1:10" s="108" customFormat="1" ht="11.25" hidden="1" customHeight="1">
      <c r="A774" s="8" t="s">
        <v>683</v>
      </c>
      <c r="B774" s="126" t="s">
        <v>362</v>
      </c>
      <c r="C774" s="126" t="s">
        <v>4786</v>
      </c>
      <c r="D774" s="126">
        <v>11</v>
      </c>
      <c r="E774" s="130" t="s">
        <v>4786</v>
      </c>
      <c r="F774" s="128" t="s">
        <v>4873</v>
      </c>
      <c r="G774" s="89">
        <v>43070</v>
      </c>
      <c r="H774" s="123">
        <v>43090</v>
      </c>
      <c r="I774" s="189">
        <v>43096</v>
      </c>
      <c r="J774" s="130" t="s">
        <v>4902</v>
      </c>
    </row>
    <row r="775" spans="1:10" s="108" customFormat="1" ht="11.25" hidden="1" customHeight="1">
      <c r="A775" s="8" t="s">
        <v>684</v>
      </c>
      <c r="B775" s="126" t="s">
        <v>362</v>
      </c>
      <c r="C775" s="126" t="s">
        <v>4786</v>
      </c>
      <c r="D775" s="126">
        <v>11</v>
      </c>
      <c r="E775" s="130" t="s">
        <v>4786</v>
      </c>
      <c r="F775" s="128" t="s">
        <v>4873</v>
      </c>
      <c r="G775" s="89">
        <v>43070</v>
      </c>
      <c r="H775" s="123">
        <v>43090</v>
      </c>
      <c r="I775" s="189">
        <v>43096</v>
      </c>
      <c r="J775" s="130" t="s">
        <v>4902</v>
      </c>
    </row>
    <row r="776" spans="1:10" s="108" customFormat="1" ht="11.25" hidden="1" customHeight="1">
      <c r="A776" s="8" t="s">
        <v>694</v>
      </c>
      <c r="B776" s="126" t="s">
        <v>364</v>
      </c>
      <c r="C776" s="130" t="s">
        <v>4787</v>
      </c>
      <c r="D776" s="126">
        <v>11</v>
      </c>
      <c r="E776" s="130" t="s">
        <v>4787</v>
      </c>
      <c r="F776" s="128" t="s">
        <v>4870</v>
      </c>
      <c r="G776" s="89">
        <v>43070</v>
      </c>
      <c r="H776" s="123">
        <v>43104</v>
      </c>
      <c r="I776" s="189">
        <v>43105</v>
      </c>
      <c r="J776" s="130" t="s">
        <v>4901</v>
      </c>
    </row>
    <row r="777" spans="1:10" s="108" customFormat="1" ht="11.25" hidden="1" customHeight="1">
      <c r="A777" s="8" t="s">
        <v>695</v>
      </c>
      <c r="B777" s="126" t="s">
        <v>365</v>
      </c>
      <c r="C777" s="130" t="s">
        <v>4787</v>
      </c>
      <c r="D777" s="126">
        <v>11</v>
      </c>
      <c r="E777" s="130" t="s">
        <v>4787</v>
      </c>
      <c r="F777" s="128" t="s">
        <v>4872</v>
      </c>
      <c r="G777" s="89">
        <v>43070</v>
      </c>
      <c r="H777" s="123">
        <v>43104</v>
      </c>
      <c r="I777" s="189">
        <v>43105</v>
      </c>
      <c r="J777" s="130" t="s">
        <v>4901</v>
      </c>
    </row>
    <row r="778" spans="1:10" s="108" customFormat="1" ht="11.25" hidden="1" customHeight="1">
      <c r="A778" s="8" t="s">
        <v>696</v>
      </c>
      <c r="B778" s="126" t="s">
        <v>365</v>
      </c>
      <c r="C778" s="130" t="s">
        <v>4787</v>
      </c>
      <c r="D778" s="126">
        <v>11</v>
      </c>
      <c r="E778" s="130" t="s">
        <v>4787</v>
      </c>
      <c r="F778" s="128" t="s">
        <v>4872</v>
      </c>
      <c r="G778" s="89">
        <v>43070</v>
      </c>
      <c r="H778" s="123">
        <v>43095</v>
      </c>
      <c r="I778" s="189">
        <v>43096</v>
      </c>
      <c r="J778" s="130" t="s">
        <v>4901</v>
      </c>
    </row>
    <row r="779" spans="1:10" s="108" customFormat="1" ht="11.25" hidden="1" customHeight="1">
      <c r="A779" s="8" t="s">
        <v>709</v>
      </c>
      <c r="B779" s="126" t="s">
        <v>368</v>
      </c>
      <c r="C779" s="130" t="s">
        <v>4789</v>
      </c>
      <c r="D779" s="126">
        <v>11</v>
      </c>
      <c r="E779" s="130" t="s">
        <v>4789</v>
      </c>
      <c r="F779" s="130" t="s">
        <v>4884</v>
      </c>
      <c r="G779" s="89">
        <v>43070</v>
      </c>
      <c r="H779" s="123">
        <v>43081</v>
      </c>
      <c r="I779" s="189">
        <v>43082</v>
      </c>
      <c r="J779" s="130" t="s">
        <v>4888</v>
      </c>
    </row>
    <row r="780" spans="1:10" s="108" customFormat="1" ht="11.25" hidden="1" customHeight="1">
      <c r="A780" s="8" t="s">
        <v>710</v>
      </c>
      <c r="B780" s="126" t="s">
        <v>368</v>
      </c>
      <c r="C780" s="130" t="s">
        <v>4789</v>
      </c>
      <c r="D780" s="126">
        <v>11</v>
      </c>
      <c r="E780" s="130" t="s">
        <v>4789</v>
      </c>
      <c r="F780" s="130" t="s">
        <v>4884</v>
      </c>
      <c r="G780" s="89">
        <v>43070</v>
      </c>
      <c r="H780" s="123">
        <v>43080</v>
      </c>
      <c r="I780" s="189">
        <v>43082</v>
      </c>
      <c r="J780" s="130" t="s">
        <v>4888</v>
      </c>
    </row>
    <row r="781" spans="1:10" s="108" customFormat="1" ht="11.25" hidden="1" customHeight="1">
      <c r="A781" s="8" t="s">
        <v>711</v>
      </c>
      <c r="B781" s="126" t="s">
        <v>368</v>
      </c>
      <c r="C781" s="126" t="s">
        <v>4789</v>
      </c>
      <c r="D781" s="126">
        <v>11</v>
      </c>
      <c r="E781" s="130" t="s">
        <v>4789</v>
      </c>
      <c r="F781" s="130" t="s">
        <v>4884</v>
      </c>
      <c r="G781" s="89">
        <v>43070</v>
      </c>
      <c r="H781" s="123">
        <v>43081</v>
      </c>
      <c r="I781" s="189">
        <v>43082</v>
      </c>
      <c r="J781" s="130" t="s">
        <v>4888</v>
      </c>
    </row>
    <row r="782" spans="1:10" s="108" customFormat="1" ht="11.25" hidden="1" customHeight="1">
      <c r="A782" s="8" t="s">
        <v>712</v>
      </c>
      <c r="B782" s="126" t="s">
        <v>368</v>
      </c>
      <c r="C782" s="130" t="s">
        <v>4789</v>
      </c>
      <c r="D782" s="126">
        <v>11</v>
      </c>
      <c r="E782" s="130" t="s">
        <v>4789</v>
      </c>
      <c r="F782" s="130" t="s">
        <v>4884</v>
      </c>
      <c r="G782" s="89">
        <v>43070</v>
      </c>
      <c r="H782" s="123">
        <v>43081</v>
      </c>
      <c r="I782" s="189">
        <v>43082</v>
      </c>
      <c r="J782" s="130" t="s">
        <v>4888</v>
      </c>
    </row>
    <row r="783" spans="1:10" s="108" customFormat="1" ht="11.25" hidden="1" customHeight="1">
      <c r="A783" s="8" t="s">
        <v>713</v>
      </c>
      <c r="B783" s="126" t="s">
        <v>368</v>
      </c>
      <c r="C783" s="126" t="s">
        <v>4789</v>
      </c>
      <c r="D783" s="126">
        <v>11</v>
      </c>
      <c r="E783" s="130" t="s">
        <v>4789</v>
      </c>
      <c r="F783" s="130" t="s">
        <v>4884</v>
      </c>
      <c r="G783" s="89">
        <v>43070</v>
      </c>
      <c r="H783" s="123">
        <v>43082</v>
      </c>
      <c r="I783" s="189">
        <v>43082</v>
      </c>
      <c r="J783" s="130" t="s">
        <v>4888</v>
      </c>
    </row>
    <row r="784" spans="1:10" s="108" customFormat="1" ht="11.25" hidden="1" customHeight="1">
      <c r="A784" s="8" t="s">
        <v>714</v>
      </c>
      <c r="B784" s="126" t="s">
        <v>368</v>
      </c>
      <c r="C784" s="126" t="s">
        <v>4789</v>
      </c>
      <c r="D784" s="126">
        <v>11</v>
      </c>
      <c r="E784" s="130" t="s">
        <v>4789</v>
      </c>
      <c r="F784" s="130" t="s">
        <v>4884</v>
      </c>
      <c r="G784" s="89">
        <v>43070</v>
      </c>
      <c r="H784" s="123">
        <v>43087</v>
      </c>
      <c r="I784" s="189">
        <v>43105</v>
      </c>
      <c r="J784" s="130" t="s">
        <v>4888</v>
      </c>
    </row>
    <row r="785" spans="1:10" s="108" customFormat="1" ht="11.25" hidden="1" customHeight="1">
      <c r="A785" s="8" t="s">
        <v>726</v>
      </c>
      <c r="B785" s="126" t="s">
        <v>351</v>
      </c>
      <c r="C785" s="130" t="s">
        <v>4786</v>
      </c>
      <c r="D785" s="126">
        <v>11</v>
      </c>
      <c r="E785" s="130" t="s">
        <v>4786</v>
      </c>
      <c r="F785" s="128" t="s">
        <v>4874</v>
      </c>
      <c r="G785" s="89">
        <v>43070</v>
      </c>
      <c r="H785" s="123">
        <v>43098</v>
      </c>
      <c r="I785" s="189">
        <v>43102</v>
      </c>
      <c r="J785" s="130" t="s">
        <v>4902</v>
      </c>
    </row>
    <row r="786" spans="1:10" s="108" customFormat="1" ht="11.25" hidden="1" customHeight="1">
      <c r="A786" s="8" t="s">
        <v>750</v>
      </c>
      <c r="B786" s="126" t="s">
        <v>351</v>
      </c>
      <c r="C786" s="126" t="s">
        <v>4788</v>
      </c>
      <c r="D786" s="126">
        <v>11</v>
      </c>
      <c r="E786" s="130" t="s">
        <v>4788</v>
      </c>
      <c r="F786" s="128" t="s">
        <v>4864</v>
      </c>
      <c r="G786" s="89">
        <v>43070</v>
      </c>
      <c r="H786" s="123">
        <v>43081</v>
      </c>
      <c r="I786" s="189">
        <v>43082</v>
      </c>
      <c r="J786" s="130" t="s">
        <v>4900</v>
      </c>
    </row>
    <row r="787" spans="1:10" s="108" customFormat="1" ht="11.25" hidden="1" customHeight="1">
      <c r="A787" s="8" t="s">
        <v>751</v>
      </c>
      <c r="B787" s="126" t="s">
        <v>351</v>
      </c>
      <c r="C787" s="126" t="s">
        <v>4788</v>
      </c>
      <c r="D787" s="126">
        <v>11</v>
      </c>
      <c r="E787" s="130" t="s">
        <v>4788</v>
      </c>
      <c r="F787" s="128" t="s">
        <v>4864</v>
      </c>
      <c r="G787" s="89">
        <v>43070</v>
      </c>
      <c r="H787" s="123">
        <v>43080</v>
      </c>
      <c r="I787" s="189">
        <v>43082</v>
      </c>
      <c r="J787" s="130" t="s">
        <v>4900</v>
      </c>
    </row>
    <row r="788" spans="1:10" s="108" customFormat="1" ht="11.25" hidden="1" customHeight="1">
      <c r="A788" s="8" t="s">
        <v>752</v>
      </c>
      <c r="B788" s="126" t="s">
        <v>351</v>
      </c>
      <c r="C788" s="130" t="s">
        <v>4787</v>
      </c>
      <c r="D788" s="126">
        <v>11</v>
      </c>
      <c r="E788" s="130" t="s">
        <v>4787</v>
      </c>
      <c r="F788" s="128" t="s">
        <v>4872</v>
      </c>
      <c r="G788" s="89">
        <v>43070</v>
      </c>
      <c r="H788" s="123">
        <v>43080</v>
      </c>
      <c r="I788" s="189">
        <v>43082</v>
      </c>
      <c r="J788" s="130" t="s">
        <v>4901</v>
      </c>
    </row>
    <row r="789" spans="1:10" s="108" customFormat="1" ht="11.25" hidden="1" customHeight="1">
      <c r="A789" s="8" t="s">
        <v>753</v>
      </c>
      <c r="B789" s="126" t="s">
        <v>351</v>
      </c>
      <c r="C789" s="130" t="s">
        <v>4788</v>
      </c>
      <c r="D789" s="126">
        <v>11</v>
      </c>
      <c r="E789" s="130" t="s">
        <v>4788</v>
      </c>
      <c r="F789" s="130" t="s">
        <v>4866</v>
      </c>
      <c r="G789" s="89">
        <v>43070</v>
      </c>
      <c r="H789" s="123">
        <v>43082</v>
      </c>
      <c r="I789" s="189">
        <v>43082</v>
      </c>
      <c r="J789" s="130" t="s">
        <v>4900</v>
      </c>
    </row>
    <row r="790" spans="1:10" s="108" customFormat="1" ht="11.25" hidden="1" customHeight="1">
      <c r="A790" s="8" t="s">
        <v>760</v>
      </c>
      <c r="B790" s="126" t="s">
        <v>351</v>
      </c>
      <c r="C790" s="126" t="s">
        <v>4787</v>
      </c>
      <c r="D790" s="126">
        <v>11</v>
      </c>
      <c r="E790" s="130" t="s">
        <v>4787</v>
      </c>
      <c r="F790" s="128" t="s">
        <v>4870</v>
      </c>
      <c r="G790" s="89">
        <v>43070</v>
      </c>
      <c r="H790" s="123">
        <v>43082</v>
      </c>
      <c r="I790" s="189">
        <v>43105</v>
      </c>
      <c r="J790" s="130" t="s">
        <v>4901</v>
      </c>
    </row>
    <row r="791" spans="1:10" s="108" customFormat="1" ht="11.25" hidden="1" customHeight="1">
      <c r="A791" s="8" t="s">
        <v>764</v>
      </c>
      <c r="B791" s="126" t="s">
        <v>351</v>
      </c>
      <c r="C791" s="130" t="s">
        <v>4788</v>
      </c>
      <c r="D791" s="126">
        <v>11</v>
      </c>
      <c r="E791" s="130" t="s">
        <v>4788</v>
      </c>
      <c r="F791" s="128" t="s">
        <v>4868</v>
      </c>
      <c r="G791" s="89">
        <v>43070</v>
      </c>
      <c r="H791" s="123">
        <v>43087</v>
      </c>
      <c r="I791" s="189">
        <v>43089</v>
      </c>
      <c r="J791" s="130" t="s">
        <v>4900</v>
      </c>
    </row>
    <row r="792" spans="1:10" s="108" customFormat="1" ht="11.25" hidden="1" customHeight="1">
      <c r="A792" s="8" t="s">
        <v>766</v>
      </c>
      <c r="B792" s="126" t="s">
        <v>351</v>
      </c>
      <c r="C792" s="126" t="s">
        <v>4788</v>
      </c>
      <c r="D792" s="126">
        <v>11</v>
      </c>
      <c r="E792" s="130" t="s">
        <v>4788</v>
      </c>
      <c r="F792" s="128" t="s">
        <v>4868</v>
      </c>
      <c r="G792" s="89">
        <v>43070</v>
      </c>
      <c r="H792" s="123">
        <v>43087</v>
      </c>
      <c r="I792" s="189">
        <v>43089</v>
      </c>
      <c r="J792" s="130" t="s">
        <v>4900</v>
      </c>
    </row>
    <row r="793" spans="1:10" s="108" customFormat="1" ht="11.25" hidden="1" customHeight="1">
      <c r="A793" s="8" t="s">
        <v>769</v>
      </c>
      <c r="B793" s="126" t="s">
        <v>351</v>
      </c>
      <c r="C793" s="126" t="s">
        <v>4788</v>
      </c>
      <c r="D793" s="126">
        <v>11</v>
      </c>
      <c r="E793" s="130" t="s">
        <v>4788</v>
      </c>
      <c r="F793" s="128" t="s">
        <v>4864</v>
      </c>
      <c r="G793" s="89">
        <v>43070</v>
      </c>
      <c r="H793" s="123">
        <v>43095</v>
      </c>
      <c r="I793" s="189">
        <v>43102</v>
      </c>
      <c r="J793" s="130" t="s">
        <v>4900</v>
      </c>
    </row>
    <row r="794" spans="1:10" s="108" customFormat="1" ht="11.25" hidden="1" customHeight="1">
      <c r="A794" s="8" t="s">
        <v>772</v>
      </c>
      <c r="B794" s="126" t="s">
        <v>351</v>
      </c>
      <c r="C794" s="126" t="s">
        <v>4788</v>
      </c>
      <c r="D794" s="126">
        <v>11</v>
      </c>
      <c r="E794" s="130" t="s">
        <v>4788</v>
      </c>
      <c r="F794" s="130" t="s">
        <v>4866</v>
      </c>
      <c r="G794" s="89">
        <v>43070</v>
      </c>
      <c r="H794" s="123">
        <v>43089</v>
      </c>
      <c r="I794" s="189">
        <v>43089</v>
      </c>
      <c r="J794" s="130" t="s">
        <v>4900</v>
      </c>
    </row>
    <row r="795" spans="1:10" s="108" customFormat="1" ht="11.25" hidden="1" customHeight="1">
      <c r="A795" s="8" t="s">
        <v>777</v>
      </c>
      <c r="B795" s="126" t="s">
        <v>351</v>
      </c>
      <c r="C795" s="126" t="s">
        <v>4788</v>
      </c>
      <c r="D795" s="126">
        <v>11</v>
      </c>
      <c r="E795" s="130" t="s">
        <v>4788</v>
      </c>
      <c r="F795" s="128" t="s">
        <v>4864</v>
      </c>
      <c r="G795" s="89">
        <v>43070</v>
      </c>
      <c r="H795" s="123">
        <v>43087</v>
      </c>
      <c r="I795" s="189">
        <v>43089</v>
      </c>
      <c r="J795" s="130" t="s">
        <v>4900</v>
      </c>
    </row>
    <row r="796" spans="1:10" s="108" customFormat="1" ht="11.25" hidden="1" customHeight="1">
      <c r="A796" s="8" t="s">
        <v>778</v>
      </c>
      <c r="B796" s="126" t="s">
        <v>351</v>
      </c>
      <c r="C796" s="130" t="s">
        <v>4788</v>
      </c>
      <c r="D796" s="126">
        <v>11</v>
      </c>
      <c r="E796" s="130" t="s">
        <v>4788</v>
      </c>
      <c r="F796" s="128" t="s">
        <v>4864</v>
      </c>
      <c r="G796" s="89">
        <v>43070</v>
      </c>
      <c r="H796" s="123">
        <v>43090</v>
      </c>
      <c r="I796" s="189">
        <v>43096</v>
      </c>
      <c r="J796" s="130" t="s">
        <v>4900</v>
      </c>
    </row>
    <row r="797" spans="1:10" s="108" customFormat="1" ht="11.25" hidden="1" customHeight="1">
      <c r="A797" s="8" t="s">
        <v>779</v>
      </c>
      <c r="B797" s="126" t="s">
        <v>369</v>
      </c>
      <c r="C797" s="130" t="s">
        <v>4789</v>
      </c>
      <c r="D797" s="126">
        <v>11</v>
      </c>
      <c r="E797" s="130" t="s">
        <v>4789</v>
      </c>
      <c r="F797" s="128" t="s">
        <v>4887</v>
      </c>
      <c r="G797" s="89">
        <v>43070</v>
      </c>
      <c r="H797" s="123">
        <v>43095</v>
      </c>
      <c r="I797" s="189">
        <v>43102</v>
      </c>
      <c r="J797" s="130" t="s">
        <v>4888</v>
      </c>
    </row>
    <row r="798" spans="1:10" s="108" customFormat="1" ht="11.25" hidden="1" customHeight="1">
      <c r="A798" s="8" t="s">
        <v>780</v>
      </c>
      <c r="B798" s="126" t="s">
        <v>351</v>
      </c>
      <c r="C798" s="126" t="s">
        <v>4788</v>
      </c>
      <c r="D798" s="126">
        <v>11</v>
      </c>
      <c r="E798" s="130" t="s">
        <v>4788</v>
      </c>
      <c r="F798" s="130"/>
      <c r="G798" s="89">
        <v>43070</v>
      </c>
      <c r="H798" s="123">
        <v>43084</v>
      </c>
      <c r="I798" s="189">
        <v>43105</v>
      </c>
      <c r="J798" s="130" t="s">
        <v>4900</v>
      </c>
    </row>
    <row r="799" spans="1:10" s="108" customFormat="1" ht="11.25" hidden="1" customHeight="1">
      <c r="A799" s="8" t="s">
        <v>781</v>
      </c>
      <c r="B799" s="126" t="s">
        <v>368</v>
      </c>
      <c r="C799" s="126" t="s">
        <v>4789</v>
      </c>
      <c r="D799" s="126">
        <v>11</v>
      </c>
      <c r="E799" s="130" t="s">
        <v>4789</v>
      </c>
      <c r="F799" s="130" t="s">
        <v>4884</v>
      </c>
      <c r="G799" s="89">
        <v>43070</v>
      </c>
      <c r="H799" s="123">
        <v>43089</v>
      </c>
      <c r="I799" s="189">
        <v>43089</v>
      </c>
      <c r="J799" s="130" t="s">
        <v>4888</v>
      </c>
    </row>
    <row r="800" spans="1:10" s="108" customFormat="1" ht="11.25" hidden="1" customHeight="1">
      <c r="A800" s="8" t="s">
        <v>784</v>
      </c>
      <c r="B800" s="126" t="s">
        <v>351</v>
      </c>
      <c r="C800" s="126" t="s">
        <v>4788</v>
      </c>
      <c r="D800" s="126">
        <v>11</v>
      </c>
      <c r="E800" s="130" t="s">
        <v>4788</v>
      </c>
      <c r="F800" s="128" t="s">
        <v>4868</v>
      </c>
      <c r="G800" s="89">
        <v>43070</v>
      </c>
      <c r="H800" s="123">
        <v>43087</v>
      </c>
      <c r="I800" s="189">
        <v>43096</v>
      </c>
      <c r="J800" s="130" t="s">
        <v>4900</v>
      </c>
    </row>
    <row r="801" spans="1:10" s="108" customFormat="1" ht="11.25" hidden="1" customHeight="1">
      <c r="A801" s="8" t="s">
        <v>785</v>
      </c>
      <c r="B801" s="126" t="s">
        <v>4284</v>
      </c>
      <c r="C801" s="126" t="s">
        <v>4789</v>
      </c>
      <c r="D801" s="126">
        <v>11</v>
      </c>
      <c r="E801" s="130" t="s">
        <v>4789</v>
      </c>
      <c r="F801" s="130" t="s">
        <v>4955</v>
      </c>
      <c r="G801" s="89">
        <v>43070</v>
      </c>
      <c r="H801" s="123">
        <v>43084</v>
      </c>
      <c r="I801" s="189">
        <v>43089</v>
      </c>
      <c r="J801" s="130" t="s">
        <v>4888</v>
      </c>
    </row>
    <row r="802" spans="1:10" s="108" customFormat="1" ht="11.25" hidden="1" customHeight="1">
      <c r="A802" s="8" t="s">
        <v>787</v>
      </c>
      <c r="B802" s="126" t="s">
        <v>4284</v>
      </c>
      <c r="C802" s="126" t="s">
        <v>4789</v>
      </c>
      <c r="D802" s="126">
        <v>11</v>
      </c>
      <c r="E802" s="130" t="s">
        <v>4789</v>
      </c>
      <c r="F802" s="130" t="s">
        <v>4955</v>
      </c>
      <c r="G802" s="89">
        <v>43070</v>
      </c>
      <c r="H802" s="123">
        <v>43087</v>
      </c>
      <c r="I802" s="189">
        <v>43089</v>
      </c>
      <c r="J802" s="130" t="s">
        <v>4888</v>
      </c>
    </row>
    <row r="803" spans="1:10" s="108" customFormat="1" ht="11.25" hidden="1" customHeight="1">
      <c r="A803" s="8" t="s">
        <v>789</v>
      </c>
      <c r="B803" s="126" t="s">
        <v>351</v>
      </c>
      <c r="C803" s="126" t="s">
        <v>4788</v>
      </c>
      <c r="D803" s="126">
        <v>11</v>
      </c>
      <c r="E803" s="130" t="s">
        <v>4788</v>
      </c>
      <c r="F803" s="130" t="s">
        <v>4866</v>
      </c>
      <c r="G803" s="89">
        <v>43070</v>
      </c>
      <c r="H803" s="123">
        <v>43087</v>
      </c>
      <c r="I803" s="189">
        <v>43089</v>
      </c>
      <c r="J803" s="130" t="s">
        <v>4900</v>
      </c>
    </row>
    <row r="804" spans="1:10" s="108" customFormat="1" ht="11.25" hidden="1" customHeight="1">
      <c r="A804" s="8" t="s">
        <v>798</v>
      </c>
      <c r="B804" s="126" t="s">
        <v>360</v>
      </c>
      <c r="C804" s="126" t="s">
        <v>4786</v>
      </c>
      <c r="D804" s="126">
        <v>11</v>
      </c>
      <c r="E804" s="130" t="s">
        <v>4786</v>
      </c>
      <c r="F804" s="128" t="s">
        <v>4883</v>
      </c>
      <c r="G804" s="89">
        <v>43070</v>
      </c>
      <c r="H804" s="123">
        <v>43087</v>
      </c>
      <c r="I804" s="189">
        <v>43102</v>
      </c>
      <c r="J804" s="130" t="s">
        <v>4902</v>
      </c>
    </row>
    <row r="805" spans="1:10" s="108" customFormat="1" ht="11.25" hidden="1" customHeight="1">
      <c r="A805" s="8" t="s">
        <v>799</v>
      </c>
      <c r="B805" s="126" t="s">
        <v>360</v>
      </c>
      <c r="C805" s="126" t="s">
        <v>4786</v>
      </c>
      <c r="D805" s="126">
        <v>11</v>
      </c>
      <c r="E805" s="130" t="s">
        <v>4786</v>
      </c>
      <c r="F805" s="128" t="s">
        <v>4883</v>
      </c>
      <c r="G805" s="89">
        <v>43070</v>
      </c>
      <c r="H805" s="123">
        <v>43098</v>
      </c>
      <c r="I805" s="189">
        <v>43102</v>
      </c>
      <c r="J805" s="130" t="s">
        <v>4902</v>
      </c>
    </row>
    <row r="806" spans="1:10" s="108" customFormat="1" ht="11.25" hidden="1" customHeight="1">
      <c r="A806" s="8" t="s">
        <v>803</v>
      </c>
      <c r="B806" s="126" t="s">
        <v>360</v>
      </c>
      <c r="C806" s="126" t="s">
        <v>4786</v>
      </c>
      <c r="D806" s="126">
        <v>11</v>
      </c>
      <c r="E806" s="130" t="s">
        <v>4786</v>
      </c>
      <c r="F806" s="128" t="s">
        <v>4882</v>
      </c>
      <c r="G806" s="89">
        <v>43070</v>
      </c>
      <c r="H806" s="123">
        <v>43105</v>
      </c>
      <c r="I806" s="189">
        <v>43105</v>
      </c>
      <c r="J806" s="130" t="s">
        <v>4902</v>
      </c>
    </row>
    <row r="807" spans="1:10" s="108" customFormat="1" ht="11.25" hidden="1" customHeight="1">
      <c r="A807" s="8" t="s">
        <v>830</v>
      </c>
      <c r="B807" s="126" t="s">
        <v>375</v>
      </c>
      <c r="C807" s="126" t="s">
        <v>450</v>
      </c>
      <c r="D807" s="126">
        <v>13</v>
      </c>
      <c r="E807" s="130" t="s">
        <v>450</v>
      </c>
      <c r="F807" s="130" t="s">
        <v>4974</v>
      </c>
      <c r="G807" s="89">
        <v>43070</v>
      </c>
      <c r="H807" s="123">
        <v>43087</v>
      </c>
      <c r="I807" s="189">
        <v>43096</v>
      </c>
      <c r="J807" s="130" t="s">
        <v>4895</v>
      </c>
    </row>
    <row r="808" spans="1:10" s="108" customFormat="1" ht="11.25" customHeight="1">
      <c r="A808" s="8" t="s">
        <v>843</v>
      </c>
      <c r="B808" s="126" t="s">
        <v>383</v>
      </c>
      <c r="C808" s="126" t="s">
        <v>451</v>
      </c>
      <c r="D808" s="126" t="s">
        <v>451</v>
      </c>
      <c r="E808" s="130" t="s">
        <v>451</v>
      </c>
      <c r="F808" s="128" t="s">
        <v>4843</v>
      </c>
      <c r="G808" s="89">
        <v>43070</v>
      </c>
      <c r="H808" s="123">
        <v>43105</v>
      </c>
      <c r="I808" s="189"/>
      <c r="J808" s="130" t="s">
        <v>4889</v>
      </c>
    </row>
    <row r="809" spans="1:10" s="108" customFormat="1" ht="11.25" hidden="1" customHeight="1">
      <c r="A809" s="8" t="s">
        <v>858</v>
      </c>
      <c r="B809" s="126" t="s">
        <v>4276</v>
      </c>
      <c r="C809" s="130" t="s">
        <v>4787</v>
      </c>
      <c r="D809" s="126">
        <v>11</v>
      </c>
      <c r="E809" s="130" t="s">
        <v>4787</v>
      </c>
      <c r="F809" s="128" t="s">
        <v>4876</v>
      </c>
      <c r="G809" s="89">
        <v>43070</v>
      </c>
      <c r="H809" s="123">
        <v>43104</v>
      </c>
      <c r="I809" s="189">
        <v>43105</v>
      </c>
      <c r="J809" s="130" t="s">
        <v>4901</v>
      </c>
    </row>
    <row r="810" spans="1:10" s="108" customFormat="1" ht="11.25" hidden="1" customHeight="1">
      <c r="A810" s="8" t="s">
        <v>862</v>
      </c>
      <c r="B810" s="126" t="s">
        <v>358</v>
      </c>
      <c r="C810" s="126" t="s">
        <v>4787</v>
      </c>
      <c r="D810" s="126">
        <v>11</v>
      </c>
      <c r="E810" s="130" t="s">
        <v>4787</v>
      </c>
      <c r="F810" s="128" t="s">
        <v>4872</v>
      </c>
      <c r="G810" s="89">
        <v>43070</v>
      </c>
      <c r="H810" s="123">
        <v>43089</v>
      </c>
      <c r="I810" s="189">
        <v>43089</v>
      </c>
      <c r="J810" s="130" t="s">
        <v>4901</v>
      </c>
    </row>
    <row r="811" spans="1:10" s="108" customFormat="1" ht="11.25" hidden="1" customHeight="1">
      <c r="A811" s="8" t="s">
        <v>863</v>
      </c>
      <c r="B811" s="126" t="s">
        <v>358</v>
      </c>
      <c r="C811" s="126" t="s">
        <v>4787</v>
      </c>
      <c r="D811" s="126">
        <v>11</v>
      </c>
      <c r="E811" s="130" t="s">
        <v>4787</v>
      </c>
      <c r="F811" s="128" t="s">
        <v>4872</v>
      </c>
      <c r="G811" s="89">
        <v>43070</v>
      </c>
      <c r="H811" s="123">
        <v>43089</v>
      </c>
      <c r="I811" s="189">
        <v>43089</v>
      </c>
      <c r="J811" s="130" t="s">
        <v>4901</v>
      </c>
    </row>
    <row r="812" spans="1:10" s="108" customFormat="1" ht="11.25" hidden="1" customHeight="1">
      <c r="A812" s="8" t="s">
        <v>865</v>
      </c>
      <c r="B812" s="126" t="s">
        <v>359</v>
      </c>
      <c r="C812" s="126" t="s">
        <v>4787</v>
      </c>
      <c r="D812" s="126">
        <v>11</v>
      </c>
      <c r="E812" s="130" t="s">
        <v>4787</v>
      </c>
      <c r="F812" s="128" t="s">
        <v>4872</v>
      </c>
      <c r="G812" s="89">
        <v>43070</v>
      </c>
      <c r="H812" s="123">
        <v>43097</v>
      </c>
      <c r="I812" s="189">
        <v>43105</v>
      </c>
      <c r="J812" s="130" t="s">
        <v>4901</v>
      </c>
    </row>
    <row r="813" spans="1:10" s="108" customFormat="1" ht="11.25" hidden="1" customHeight="1">
      <c r="A813" s="8" t="s">
        <v>872</v>
      </c>
      <c r="B813" s="126" t="s">
        <v>361</v>
      </c>
      <c r="C813" s="126" t="s">
        <v>4786</v>
      </c>
      <c r="D813" s="126">
        <v>11</v>
      </c>
      <c r="E813" s="130" t="s">
        <v>4786</v>
      </c>
      <c r="F813" s="128" t="s">
        <v>4883</v>
      </c>
      <c r="G813" s="89">
        <v>43070</v>
      </c>
      <c r="H813" s="123">
        <v>43081</v>
      </c>
      <c r="I813" s="189">
        <v>43082</v>
      </c>
      <c r="J813" s="130" t="s">
        <v>4902</v>
      </c>
    </row>
    <row r="814" spans="1:10" s="108" customFormat="1" ht="11.25" hidden="1" customHeight="1">
      <c r="A814" s="8" t="s">
        <v>873</v>
      </c>
      <c r="B814" s="126" t="s">
        <v>361</v>
      </c>
      <c r="C814" s="126" t="s">
        <v>4786</v>
      </c>
      <c r="D814" s="126">
        <v>11</v>
      </c>
      <c r="E814" s="130" t="s">
        <v>4786</v>
      </c>
      <c r="F814" s="128" t="s">
        <v>4873</v>
      </c>
      <c r="G814" s="89">
        <v>43070</v>
      </c>
      <c r="H814" s="123">
        <v>43080</v>
      </c>
      <c r="I814" s="189">
        <v>43082</v>
      </c>
      <c r="J814" s="130" t="s">
        <v>4902</v>
      </c>
    </row>
    <row r="815" spans="1:10" s="108" customFormat="1" ht="11.25" hidden="1" customHeight="1">
      <c r="A815" s="8" t="s">
        <v>874</v>
      </c>
      <c r="B815" s="126" t="s">
        <v>361</v>
      </c>
      <c r="C815" s="126" t="s">
        <v>4786</v>
      </c>
      <c r="D815" s="126">
        <v>11</v>
      </c>
      <c r="E815" s="130" t="s">
        <v>4786</v>
      </c>
      <c r="F815" s="128" t="s">
        <v>4873</v>
      </c>
      <c r="G815" s="89">
        <v>43070</v>
      </c>
      <c r="H815" s="123">
        <v>43087</v>
      </c>
      <c r="I815" s="189">
        <v>43089</v>
      </c>
      <c r="J815" s="130" t="s">
        <v>4902</v>
      </c>
    </row>
    <row r="816" spans="1:10" s="108" customFormat="1" ht="11.25" hidden="1" customHeight="1">
      <c r="A816" s="8" t="s">
        <v>882</v>
      </c>
      <c r="B816" s="126" t="s">
        <v>363</v>
      </c>
      <c r="C816" s="126" t="s">
        <v>4787</v>
      </c>
      <c r="D816" s="126">
        <v>11</v>
      </c>
      <c r="E816" s="130" t="s">
        <v>4787</v>
      </c>
      <c r="F816" s="128" t="s">
        <v>4872</v>
      </c>
      <c r="G816" s="89">
        <v>43070</v>
      </c>
      <c r="H816" s="123">
        <v>43089</v>
      </c>
      <c r="I816" s="189">
        <v>43096</v>
      </c>
      <c r="J816" s="130" t="s">
        <v>4901</v>
      </c>
    </row>
    <row r="817" spans="1:10" s="108" customFormat="1" ht="11.25" hidden="1" customHeight="1">
      <c r="A817" s="8" t="s">
        <v>883</v>
      </c>
      <c r="B817" s="126" t="s">
        <v>364</v>
      </c>
      <c r="C817" s="126" t="s">
        <v>4787</v>
      </c>
      <c r="D817" s="126">
        <v>11</v>
      </c>
      <c r="E817" s="130" t="s">
        <v>4787</v>
      </c>
      <c r="F817" s="128" t="s">
        <v>4870</v>
      </c>
      <c r="G817" s="89">
        <v>43070</v>
      </c>
      <c r="H817" s="123">
        <v>43104</v>
      </c>
      <c r="I817" s="189">
        <v>43105</v>
      </c>
      <c r="J817" s="130" t="s">
        <v>4901</v>
      </c>
    </row>
    <row r="818" spans="1:10" s="108" customFormat="1" ht="11.25" hidden="1" customHeight="1">
      <c r="A818" s="8" t="s">
        <v>884</v>
      </c>
      <c r="B818" s="126" t="s">
        <v>365</v>
      </c>
      <c r="C818" s="130" t="s">
        <v>4787</v>
      </c>
      <c r="D818" s="126">
        <v>11</v>
      </c>
      <c r="E818" s="130" t="s">
        <v>4787</v>
      </c>
      <c r="F818" s="128" t="s">
        <v>4872</v>
      </c>
      <c r="G818" s="89">
        <v>43070</v>
      </c>
      <c r="H818" s="123">
        <v>43095</v>
      </c>
      <c r="I818" s="189">
        <v>43096</v>
      </c>
      <c r="J818" s="130" t="s">
        <v>4901</v>
      </c>
    </row>
    <row r="819" spans="1:10" s="108" customFormat="1" ht="11.25" hidden="1" customHeight="1">
      <c r="A819" s="8" t="s">
        <v>887</v>
      </c>
      <c r="B819" s="126" t="s">
        <v>368</v>
      </c>
      <c r="C819" s="126" t="s">
        <v>4789</v>
      </c>
      <c r="D819" s="126">
        <v>11</v>
      </c>
      <c r="E819" s="130" t="s">
        <v>4789</v>
      </c>
      <c r="F819" s="130" t="s">
        <v>4884</v>
      </c>
      <c r="G819" s="89">
        <v>43070</v>
      </c>
      <c r="H819" s="123">
        <v>43098</v>
      </c>
      <c r="I819" s="189">
        <v>43102</v>
      </c>
      <c r="J819" s="130" t="s">
        <v>4888</v>
      </c>
    </row>
    <row r="820" spans="1:10" s="108" customFormat="1" ht="11.25" hidden="1" customHeight="1">
      <c r="A820" s="8" t="s">
        <v>894</v>
      </c>
      <c r="B820" s="126" t="s">
        <v>368</v>
      </c>
      <c r="C820" s="126" t="s">
        <v>4789</v>
      </c>
      <c r="D820" s="126">
        <v>11</v>
      </c>
      <c r="E820" s="130" t="s">
        <v>4789</v>
      </c>
      <c r="F820" s="130" t="s">
        <v>4884</v>
      </c>
      <c r="G820" s="89">
        <v>43070</v>
      </c>
      <c r="H820" s="123">
        <v>43087</v>
      </c>
      <c r="I820" s="189">
        <v>43089</v>
      </c>
      <c r="J820" s="130" t="s">
        <v>4888</v>
      </c>
    </row>
    <row r="821" spans="1:10" s="108" customFormat="1" ht="11.25" hidden="1" customHeight="1">
      <c r="A821" s="8" t="s">
        <v>897</v>
      </c>
      <c r="B821" s="126" t="s">
        <v>368</v>
      </c>
      <c r="C821" s="130" t="s">
        <v>4789</v>
      </c>
      <c r="D821" s="126">
        <v>11</v>
      </c>
      <c r="E821" s="130" t="s">
        <v>4789</v>
      </c>
      <c r="F821" s="130" t="s">
        <v>4955</v>
      </c>
      <c r="G821" s="89">
        <v>43070</v>
      </c>
      <c r="H821" s="123">
        <v>43087</v>
      </c>
      <c r="I821" s="189">
        <v>43105</v>
      </c>
      <c r="J821" s="130" t="s">
        <v>4888</v>
      </c>
    </row>
    <row r="822" spans="1:10" s="108" customFormat="1" ht="11.25" hidden="1" customHeight="1">
      <c r="A822" s="8" t="s">
        <v>898</v>
      </c>
      <c r="B822" s="126" t="s">
        <v>368</v>
      </c>
      <c r="C822" s="130" t="s">
        <v>4789</v>
      </c>
      <c r="D822" s="126">
        <v>11</v>
      </c>
      <c r="E822" s="130" t="s">
        <v>4789</v>
      </c>
      <c r="F822" s="130" t="s">
        <v>4955</v>
      </c>
      <c r="G822" s="89">
        <v>43070</v>
      </c>
      <c r="H822" s="123">
        <v>43081</v>
      </c>
      <c r="I822" s="189">
        <v>43105</v>
      </c>
      <c r="J822" s="130" t="s">
        <v>4888</v>
      </c>
    </row>
    <row r="823" spans="1:10" s="108" customFormat="1" ht="11.25" hidden="1" customHeight="1">
      <c r="A823" s="8" t="s">
        <v>899</v>
      </c>
      <c r="B823" s="126" t="s">
        <v>369</v>
      </c>
      <c r="C823" s="126" t="s">
        <v>4789</v>
      </c>
      <c r="D823" s="126">
        <v>11</v>
      </c>
      <c r="E823" s="130" t="s">
        <v>4789</v>
      </c>
      <c r="F823" s="128" t="s">
        <v>4887</v>
      </c>
      <c r="G823" s="89">
        <v>43070</v>
      </c>
      <c r="H823" s="123">
        <v>43097</v>
      </c>
      <c r="I823" s="189">
        <v>43105</v>
      </c>
      <c r="J823" s="130" t="s">
        <v>4888</v>
      </c>
    </row>
    <row r="824" spans="1:10" s="108" customFormat="1" ht="11.25" hidden="1" customHeight="1">
      <c r="A824" s="8" t="s">
        <v>900</v>
      </c>
      <c r="B824" s="126" t="s">
        <v>369</v>
      </c>
      <c r="C824" s="126" t="s">
        <v>4789</v>
      </c>
      <c r="D824" s="126">
        <v>11</v>
      </c>
      <c r="E824" s="130" t="s">
        <v>4789</v>
      </c>
      <c r="F824" s="128" t="s">
        <v>4887</v>
      </c>
      <c r="G824" s="89">
        <v>43070</v>
      </c>
      <c r="H824" s="123">
        <v>43097</v>
      </c>
      <c r="I824" s="189">
        <v>43105</v>
      </c>
      <c r="J824" s="130" t="s">
        <v>4888</v>
      </c>
    </row>
    <row r="825" spans="1:10" s="108" customFormat="1" ht="11.25" hidden="1" customHeight="1">
      <c r="A825" s="8" t="s">
        <v>901</v>
      </c>
      <c r="B825" s="126" t="s">
        <v>369</v>
      </c>
      <c r="C825" s="126" t="s">
        <v>4789</v>
      </c>
      <c r="D825" s="126">
        <v>11</v>
      </c>
      <c r="E825" s="130" t="s">
        <v>4789</v>
      </c>
      <c r="F825" s="128" t="s">
        <v>4887</v>
      </c>
      <c r="G825" s="89">
        <v>43070</v>
      </c>
      <c r="H825" s="123">
        <v>43084</v>
      </c>
      <c r="I825" s="189">
        <v>43089</v>
      </c>
      <c r="J825" s="130" t="s">
        <v>4888</v>
      </c>
    </row>
    <row r="826" spans="1:10" s="108" customFormat="1" ht="11.25" hidden="1" customHeight="1">
      <c r="A826" s="8" t="s">
        <v>902</v>
      </c>
      <c r="B826" s="126" t="s">
        <v>369</v>
      </c>
      <c r="C826" s="126" t="s">
        <v>4789</v>
      </c>
      <c r="D826" s="126">
        <v>11</v>
      </c>
      <c r="E826" s="130" t="s">
        <v>4789</v>
      </c>
      <c r="F826" s="128" t="s">
        <v>4887</v>
      </c>
      <c r="G826" s="89">
        <v>43070</v>
      </c>
      <c r="H826" s="123">
        <v>43084</v>
      </c>
      <c r="I826" s="189">
        <v>43089</v>
      </c>
      <c r="J826" s="130" t="s">
        <v>4888</v>
      </c>
    </row>
    <row r="827" spans="1:10" s="108" customFormat="1" ht="11.25" hidden="1" customHeight="1">
      <c r="A827" s="8" t="s">
        <v>903</v>
      </c>
      <c r="B827" s="126" t="s">
        <v>369</v>
      </c>
      <c r="C827" s="126" t="s">
        <v>4789</v>
      </c>
      <c r="D827" s="126">
        <v>11</v>
      </c>
      <c r="E827" s="130" t="s">
        <v>4789</v>
      </c>
      <c r="F827" s="128" t="s">
        <v>4887</v>
      </c>
      <c r="G827" s="89">
        <v>43070</v>
      </c>
      <c r="H827" s="123">
        <v>43095</v>
      </c>
      <c r="I827" s="189">
        <v>43096</v>
      </c>
      <c r="J827" s="130" t="s">
        <v>4888</v>
      </c>
    </row>
    <row r="828" spans="1:10" s="108" customFormat="1" ht="11.25" hidden="1" customHeight="1">
      <c r="A828" s="8" t="s">
        <v>904</v>
      </c>
      <c r="B828" s="126" t="s">
        <v>369</v>
      </c>
      <c r="C828" s="126" t="s">
        <v>4789</v>
      </c>
      <c r="D828" s="126">
        <v>11</v>
      </c>
      <c r="E828" s="130" t="s">
        <v>4789</v>
      </c>
      <c r="F828" s="128" t="s">
        <v>4887</v>
      </c>
      <c r="G828" s="89">
        <v>43070</v>
      </c>
      <c r="H828" s="123">
        <v>43080</v>
      </c>
      <c r="I828" s="189">
        <v>43082</v>
      </c>
      <c r="J828" s="130" t="s">
        <v>4888</v>
      </c>
    </row>
    <row r="829" spans="1:10" s="108" customFormat="1" ht="11.25" hidden="1" customHeight="1">
      <c r="A829" s="8" t="s">
        <v>905</v>
      </c>
      <c r="B829" s="126" t="s">
        <v>4284</v>
      </c>
      <c r="C829" s="126" t="s">
        <v>4789</v>
      </c>
      <c r="D829" s="126">
        <v>11</v>
      </c>
      <c r="E829" s="130" t="s">
        <v>4789</v>
      </c>
      <c r="F829" s="130" t="s">
        <v>4955</v>
      </c>
      <c r="G829" s="89">
        <v>43070</v>
      </c>
      <c r="H829" s="123">
        <v>43087</v>
      </c>
      <c r="I829" s="189">
        <v>43089</v>
      </c>
      <c r="J829" s="130" t="s">
        <v>4888</v>
      </c>
    </row>
    <row r="830" spans="1:10" s="108" customFormat="1" ht="11.25" hidden="1" customHeight="1">
      <c r="A830" s="8" t="s">
        <v>911</v>
      </c>
      <c r="B830" s="126" t="s">
        <v>351</v>
      </c>
      <c r="C830" s="126" t="s">
        <v>4789</v>
      </c>
      <c r="D830" s="126">
        <v>11</v>
      </c>
      <c r="E830" s="130" t="s">
        <v>4789</v>
      </c>
      <c r="F830" s="130" t="s">
        <v>4955</v>
      </c>
      <c r="G830" s="89">
        <v>43070</v>
      </c>
      <c r="H830" s="123">
        <v>43095</v>
      </c>
      <c r="I830" s="189">
        <v>43096</v>
      </c>
      <c r="J830" s="130" t="s">
        <v>4888</v>
      </c>
    </row>
    <row r="831" spans="1:10" s="108" customFormat="1" ht="11.25" hidden="1" customHeight="1">
      <c r="A831" s="8" t="s">
        <v>913</v>
      </c>
      <c r="B831" s="126" t="s">
        <v>351</v>
      </c>
      <c r="C831" s="126" t="s">
        <v>4786</v>
      </c>
      <c r="D831" s="126">
        <v>11</v>
      </c>
      <c r="E831" s="130" t="s">
        <v>4786</v>
      </c>
      <c r="F831" s="128" t="s">
        <v>4874</v>
      </c>
      <c r="G831" s="89">
        <v>43070</v>
      </c>
      <c r="H831" s="123">
        <v>43098</v>
      </c>
      <c r="I831" s="189">
        <v>43102</v>
      </c>
      <c r="J831" s="130" t="s">
        <v>4902</v>
      </c>
    </row>
    <row r="832" spans="1:10" s="108" customFormat="1" ht="11.25" hidden="1" customHeight="1">
      <c r="A832" s="8" t="s">
        <v>919</v>
      </c>
      <c r="B832" s="126" t="s">
        <v>360</v>
      </c>
      <c r="C832" s="130" t="s">
        <v>4786</v>
      </c>
      <c r="D832" s="126">
        <v>11</v>
      </c>
      <c r="E832" s="130" t="s">
        <v>4786</v>
      </c>
      <c r="F832" s="128" t="s">
        <v>4883</v>
      </c>
      <c r="G832" s="89">
        <v>43070</v>
      </c>
      <c r="H832" s="123">
        <v>43095</v>
      </c>
      <c r="I832" s="189">
        <v>43102</v>
      </c>
      <c r="J832" s="130" t="s">
        <v>4902</v>
      </c>
    </row>
    <row r="833" spans="1:10" s="108" customFormat="1" ht="11.25" hidden="1" customHeight="1">
      <c r="A833" s="8" t="s">
        <v>920</v>
      </c>
      <c r="B833" s="126" t="s">
        <v>351</v>
      </c>
      <c r="C833" s="126" t="s">
        <v>4789</v>
      </c>
      <c r="D833" s="126">
        <v>11</v>
      </c>
      <c r="E833" s="130" t="s">
        <v>4789</v>
      </c>
      <c r="F833" s="130" t="s">
        <v>4955</v>
      </c>
      <c r="G833" s="89">
        <v>43070</v>
      </c>
      <c r="H833" s="123">
        <v>43080</v>
      </c>
      <c r="I833" s="189">
        <v>43082</v>
      </c>
      <c r="J833" s="130" t="s">
        <v>4888</v>
      </c>
    </row>
    <row r="834" spans="1:10" s="108" customFormat="1" ht="11.25" hidden="1" customHeight="1">
      <c r="A834" s="8" t="s">
        <v>929</v>
      </c>
      <c r="B834" s="126" t="s">
        <v>351</v>
      </c>
      <c r="C834" s="126" t="s">
        <v>4788</v>
      </c>
      <c r="D834" s="126">
        <v>11</v>
      </c>
      <c r="E834" s="130" t="s">
        <v>4788</v>
      </c>
      <c r="F834" s="128" t="s">
        <v>4868</v>
      </c>
      <c r="G834" s="89">
        <v>43070</v>
      </c>
      <c r="H834" s="123">
        <v>43096</v>
      </c>
      <c r="I834" s="189">
        <v>43102</v>
      </c>
      <c r="J834" s="130" t="s">
        <v>4900</v>
      </c>
    </row>
    <row r="835" spans="1:10" s="108" customFormat="1" ht="11.25" hidden="1" customHeight="1">
      <c r="A835" s="8" t="s">
        <v>957</v>
      </c>
      <c r="B835" s="126" t="s">
        <v>351</v>
      </c>
      <c r="C835" s="126" t="s">
        <v>4788</v>
      </c>
      <c r="D835" s="126">
        <v>11</v>
      </c>
      <c r="E835" s="130" t="s">
        <v>4788</v>
      </c>
      <c r="F835" s="128" t="s">
        <v>4868</v>
      </c>
      <c r="G835" s="89">
        <v>43070</v>
      </c>
      <c r="H835" s="123">
        <v>43081</v>
      </c>
      <c r="I835" s="189">
        <v>43082</v>
      </c>
      <c r="J835" s="130" t="s">
        <v>4900</v>
      </c>
    </row>
    <row r="836" spans="1:10" s="108" customFormat="1" ht="11.25" hidden="1" customHeight="1">
      <c r="A836" s="8" t="s">
        <v>961</v>
      </c>
      <c r="B836" s="126" t="s">
        <v>351</v>
      </c>
      <c r="C836" s="126" t="s">
        <v>4788</v>
      </c>
      <c r="D836" s="126">
        <v>11</v>
      </c>
      <c r="E836" s="130" t="s">
        <v>4788</v>
      </c>
      <c r="F836" s="128" t="s">
        <v>4868</v>
      </c>
      <c r="G836" s="89">
        <v>43070</v>
      </c>
      <c r="H836" s="123">
        <v>43087</v>
      </c>
      <c r="I836" s="189">
        <v>43089</v>
      </c>
      <c r="J836" s="130" t="s">
        <v>4900</v>
      </c>
    </row>
    <row r="837" spans="1:10" s="108" customFormat="1" ht="11.25" hidden="1" customHeight="1">
      <c r="A837" s="8" t="s">
        <v>965</v>
      </c>
      <c r="B837" s="126" t="s">
        <v>351</v>
      </c>
      <c r="C837" s="130" t="s">
        <v>4788</v>
      </c>
      <c r="D837" s="126">
        <v>11</v>
      </c>
      <c r="E837" s="130" t="s">
        <v>4788</v>
      </c>
      <c r="F837" s="130" t="s">
        <v>4866</v>
      </c>
      <c r="G837" s="89">
        <v>43070</v>
      </c>
      <c r="H837" s="123">
        <v>43095</v>
      </c>
      <c r="I837" s="189">
        <v>43105</v>
      </c>
      <c r="J837" s="130" t="s">
        <v>4900</v>
      </c>
    </row>
    <row r="838" spans="1:10" s="108" customFormat="1" ht="11.25" hidden="1" customHeight="1">
      <c r="A838" s="8" t="s">
        <v>966</v>
      </c>
      <c r="B838" s="126" t="s">
        <v>351</v>
      </c>
      <c r="C838" s="126" t="s">
        <v>4787</v>
      </c>
      <c r="D838" s="126">
        <v>11</v>
      </c>
      <c r="E838" s="130" t="s">
        <v>4787</v>
      </c>
      <c r="F838" s="128" t="s">
        <v>4870</v>
      </c>
      <c r="G838" s="89">
        <v>43070</v>
      </c>
      <c r="H838" s="123">
        <v>43080</v>
      </c>
      <c r="I838" s="189">
        <v>43105</v>
      </c>
      <c r="J838" s="130" t="s">
        <v>4901</v>
      </c>
    </row>
    <row r="839" spans="1:10" s="108" customFormat="1" ht="11.25" hidden="1" customHeight="1">
      <c r="A839" s="8" t="s">
        <v>967</v>
      </c>
      <c r="B839" s="126" t="s">
        <v>351</v>
      </c>
      <c r="C839" s="126" t="s">
        <v>4789</v>
      </c>
      <c r="D839" s="126">
        <v>11</v>
      </c>
      <c r="E839" s="130" t="s">
        <v>4789</v>
      </c>
      <c r="F839" s="130" t="s">
        <v>4955</v>
      </c>
      <c r="G839" s="89">
        <v>43070</v>
      </c>
      <c r="H839" s="123">
        <v>43080</v>
      </c>
      <c r="I839" s="189">
        <v>43082</v>
      </c>
      <c r="J839" s="130" t="s">
        <v>4888</v>
      </c>
    </row>
    <row r="840" spans="1:10" s="108" customFormat="1" ht="11.25" hidden="1" customHeight="1">
      <c r="A840" s="8" t="s">
        <v>969</v>
      </c>
      <c r="B840" s="126" t="s">
        <v>351</v>
      </c>
      <c r="C840" s="126" t="s">
        <v>4788</v>
      </c>
      <c r="D840" s="126">
        <v>11</v>
      </c>
      <c r="E840" s="130" t="s">
        <v>4788</v>
      </c>
      <c r="F840" s="128" t="s">
        <v>4868</v>
      </c>
      <c r="G840" s="89">
        <v>43070</v>
      </c>
      <c r="H840" s="123">
        <v>43082</v>
      </c>
      <c r="I840" s="189">
        <v>43082</v>
      </c>
      <c r="J840" s="130" t="s">
        <v>4900</v>
      </c>
    </row>
    <row r="841" spans="1:10" s="108" customFormat="1" ht="11.25" hidden="1" customHeight="1">
      <c r="A841" s="8" t="s">
        <v>970</v>
      </c>
      <c r="B841" s="126" t="s">
        <v>351</v>
      </c>
      <c r="C841" s="126" t="s">
        <v>4788</v>
      </c>
      <c r="D841" s="126">
        <v>11</v>
      </c>
      <c r="E841" s="130" t="s">
        <v>4788</v>
      </c>
      <c r="F841" s="128" t="s">
        <v>4868</v>
      </c>
      <c r="G841" s="89">
        <v>43070</v>
      </c>
      <c r="H841" s="123">
        <v>43081</v>
      </c>
      <c r="I841" s="189">
        <v>43082</v>
      </c>
      <c r="J841" s="130" t="s">
        <v>4900</v>
      </c>
    </row>
    <row r="842" spans="1:10" s="108" customFormat="1" ht="11.25" hidden="1" customHeight="1">
      <c r="A842" s="8" t="s">
        <v>974</v>
      </c>
      <c r="B842" s="126" t="s">
        <v>351</v>
      </c>
      <c r="C842" s="126" t="s">
        <v>4788</v>
      </c>
      <c r="D842" s="126">
        <v>11</v>
      </c>
      <c r="E842" s="130" t="s">
        <v>4788</v>
      </c>
      <c r="F842" s="130" t="s">
        <v>4866</v>
      </c>
      <c r="G842" s="89">
        <v>43070</v>
      </c>
      <c r="H842" s="123">
        <v>43087</v>
      </c>
      <c r="I842" s="189">
        <v>43089</v>
      </c>
      <c r="J842" s="130" t="s">
        <v>4900</v>
      </c>
    </row>
    <row r="843" spans="1:10" s="108" customFormat="1" ht="11.25" hidden="1" customHeight="1">
      <c r="A843" s="8" t="s">
        <v>979</v>
      </c>
      <c r="B843" s="126" t="s">
        <v>369</v>
      </c>
      <c r="C843" s="126" t="s">
        <v>4789</v>
      </c>
      <c r="D843" s="126">
        <v>11</v>
      </c>
      <c r="E843" s="130" t="s">
        <v>4789</v>
      </c>
      <c r="F843" s="128" t="s">
        <v>4887</v>
      </c>
      <c r="G843" s="89">
        <v>43070</v>
      </c>
      <c r="H843" s="123">
        <v>43081</v>
      </c>
      <c r="I843" s="189">
        <v>43082</v>
      </c>
      <c r="J843" s="130" t="s">
        <v>4888</v>
      </c>
    </row>
    <row r="844" spans="1:10" s="108" customFormat="1" ht="11.25" hidden="1" customHeight="1">
      <c r="A844" s="8" t="s">
        <v>980</v>
      </c>
      <c r="B844" s="126" t="s">
        <v>351</v>
      </c>
      <c r="C844" s="126" t="s">
        <v>4788</v>
      </c>
      <c r="D844" s="126">
        <v>11</v>
      </c>
      <c r="E844" s="130" t="s">
        <v>4788</v>
      </c>
      <c r="F844" s="128" t="s">
        <v>4864</v>
      </c>
      <c r="G844" s="89">
        <v>43070</v>
      </c>
      <c r="H844" s="123">
        <v>43087</v>
      </c>
      <c r="I844" s="189">
        <v>43105</v>
      </c>
      <c r="J844" s="130" t="s">
        <v>4900</v>
      </c>
    </row>
    <row r="845" spans="1:10" s="108" customFormat="1" ht="11.25" hidden="1" customHeight="1">
      <c r="A845" s="8" t="s">
        <v>981</v>
      </c>
      <c r="B845" s="126" t="s">
        <v>351</v>
      </c>
      <c r="C845" s="130" t="s">
        <v>4787</v>
      </c>
      <c r="D845" s="126">
        <v>11</v>
      </c>
      <c r="E845" s="130" t="s">
        <v>4787</v>
      </c>
      <c r="F845" s="128" t="s">
        <v>4870</v>
      </c>
      <c r="G845" s="89">
        <v>43070</v>
      </c>
      <c r="H845" s="123">
        <v>43104</v>
      </c>
      <c r="I845" s="189">
        <v>43105</v>
      </c>
      <c r="J845" s="130" t="s">
        <v>4901</v>
      </c>
    </row>
    <row r="846" spans="1:10" s="108" customFormat="1" ht="11.25" hidden="1" customHeight="1">
      <c r="A846" s="8" t="s">
        <v>982</v>
      </c>
      <c r="B846" s="126" t="s">
        <v>351</v>
      </c>
      <c r="C846" s="126" t="s">
        <v>4786</v>
      </c>
      <c r="D846" s="126">
        <v>11</v>
      </c>
      <c r="E846" s="130" t="s">
        <v>4786</v>
      </c>
      <c r="F846" s="128" t="s">
        <v>4882</v>
      </c>
      <c r="G846" s="89">
        <v>43070</v>
      </c>
      <c r="H846" s="123">
        <v>43080</v>
      </c>
      <c r="I846" s="189">
        <v>43096</v>
      </c>
      <c r="J846" s="130" t="s">
        <v>4902</v>
      </c>
    </row>
    <row r="847" spans="1:10" s="108" customFormat="1" ht="11.25" hidden="1" customHeight="1">
      <c r="A847" s="8" t="s">
        <v>987</v>
      </c>
      <c r="B847" s="126" t="s">
        <v>368</v>
      </c>
      <c r="C847" s="126" t="s">
        <v>4789</v>
      </c>
      <c r="D847" s="126">
        <v>11</v>
      </c>
      <c r="E847" s="130" t="s">
        <v>4789</v>
      </c>
      <c r="F847" s="130" t="s">
        <v>4884</v>
      </c>
      <c r="G847" s="89">
        <v>43070</v>
      </c>
      <c r="H847" s="123">
        <v>43084</v>
      </c>
      <c r="I847" s="189">
        <v>43089</v>
      </c>
      <c r="J847" s="130" t="s">
        <v>4888</v>
      </c>
    </row>
    <row r="848" spans="1:10" s="108" customFormat="1" ht="11.25" hidden="1" customHeight="1">
      <c r="A848" s="8" t="s">
        <v>995</v>
      </c>
      <c r="B848" s="126" t="s">
        <v>360</v>
      </c>
      <c r="C848" s="126" t="s">
        <v>4786</v>
      </c>
      <c r="D848" s="126">
        <v>11</v>
      </c>
      <c r="E848" s="130" t="s">
        <v>4786</v>
      </c>
      <c r="F848" s="128" t="s">
        <v>4882</v>
      </c>
      <c r="G848" s="89">
        <v>43070</v>
      </c>
      <c r="H848" s="123">
        <v>43105</v>
      </c>
      <c r="I848" s="189">
        <v>43105</v>
      </c>
      <c r="J848" s="130" t="s">
        <v>4902</v>
      </c>
    </row>
    <row r="849" spans="1:10" s="108" customFormat="1" ht="11.25" hidden="1" customHeight="1">
      <c r="A849" s="8" t="s">
        <v>998</v>
      </c>
      <c r="B849" s="126" t="s">
        <v>360</v>
      </c>
      <c r="C849" s="126" t="s">
        <v>4786</v>
      </c>
      <c r="D849" s="126">
        <v>11</v>
      </c>
      <c r="E849" s="130" t="s">
        <v>4786</v>
      </c>
      <c r="F849" s="128" t="s">
        <v>4883</v>
      </c>
      <c r="G849" s="89">
        <v>43070</v>
      </c>
      <c r="H849" s="123">
        <v>43080</v>
      </c>
      <c r="I849" s="189">
        <v>43089</v>
      </c>
      <c r="J849" s="130" t="s">
        <v>4902</v>
      </c>
    </row>
    <row r="850" spans="1:10" s="108" customFormat="1" ht="11.25" hidden="1" customHeight="1">
      <c r="A850" s="8" t="s">
        <v>1000</v>
      </c>
      <c r="B850" s="126" t="s">
        <v>360</v>
      </c>
      <c r="C850" s="126" t="s">
        <v>4786</v>
      </c>
      <c r="D850" s="126">
        <v>11</v>
      </c>
      <c r="E850" s="130" t="s">
        <v>4786</v>
      </c>
      <c r="F850" s="128" t="s">
        <v>4883</v>
      </c>
      <c r="G850" s="89">
        <v>43070</v>
      </c>
      <c r="H850" s="123">
        <v>43087</v>
      </c>
      <c r="I850" s="189">
        <v>43089</v>
      </c>
      <c r="J850" s="130" t="s">
        <v>4902</v>
      </c>
    </row>
    <row r="851" spans="1:10" s="108" customFormat="1" ht="11.25" hidden="1" customHeight="1">
      <c r="A851" s="8" t="s">
        <v>1032</v>
      </c>
      <c r="B851" s="126" t="s">
        <v>375</v>
      </c>
      <c r="C851" s="126" t="s">
        <v>450</v>
      </c>
      <c r="D851" s="126">
        <v>13</v>
      </c>
      <c r="E851" s="130" t="s">
        <v>450</v>
      </c>
      <c r="F851" s="130" t="s">
        <v>4974</v>
      </c>
      <c r="G851" s="89">
        <v>43070</v>
      </c>
      <c r="H851" s="123">
        <v>43087</v>
      </c>
      <c r="I851" s="189">
        <v>43096</v>
      </c>
      <c r="J851" s="130" t="s">
        <v>4895</v>
      </c>
    </row>
    <row r="852" spans="1:10" s="108" customFormat="1" ht="11.25" hidden="1" customHeight="1">
      <c r="A852" s="8" t="s">
        <v>1033</v>
      </c>
      <c r="B852" s="126" t="s">
        <v>375</v>
      </c>
      <c r="C852" s="126" t="s">
        <v>450</v>
      </c>
      <c r="D852" s="126">
        <v>13</v>
      </c>
      <c r="E852" s="130" t="s">
        <v>450</v>
      </c>
      <c r="F852" s="130" t="s">
        <v>4974</v>
      </c>
      <c r="G852" s="89">
        <v>43070</v>
      </c>
      <c r="H852" s="123">
        <v>43087</v>
      </c>
      <c r="I852" s="189">
        <v>43105</v>
      </c>
      <c r="J852" s="130" t="s">
        <v>4895</v>
      </c>
    </row>
    <row r="853" spans="1:10" s="108" customFormat="1" ht="11.25" hidden="1" customHeight="1">
      <c r="A853" s="8" t="s">
        <v>1034</v>
      </c>
      <c r="B853" s="126" t="s">
        <v>375</v>
      </c>
      <c r="C853" s="126" t="s">
        <v>450</v>
      </c>
      <c r="D853" s="126">
        <v>13</v>
      </c>
      <c r="E853" s="130" t="s">
        <v>450</v>
      </c>
      <c r="F853" s="130" t="s">
        <v>4974</v>
      </c>
      <c r="G853" s="89">
        <v>43070</v>
      </c>
      <c r="H853" s="123">
        <v>43087</v>
      </c>
      <c r="I853" s="189">
        <v>43096</v>
      </c>
      <c r="J853" s="130" t="s">
        <v>4895</v>
      </c>
    </row>
    <row r="854" spans="1:10" s="108" customFormat="1" ht="11.25" hidden="1" customHeight="1">
      <c r="A854" s="8" t="s">
        <v>1035</v>
      </c>
      <c r="B854" s="126" t="s">
        <v>375</v>
      </c>
      <c r="C854" s="126" t="s">
        <v>450</v>
      </c>
      <c r="D854" s="126">
        <v>13</v>
      </c>
      <c r="E854" s="130" t="s">
        <v>450</v>
      </c>
      <c r="F854" s="130" t="s">
        <v>4975</v>
      </c>
      <c r="G854" s="89">
        <v>43070</v>
      </c>
      <c r="H854" s="123">
        <v>43087</v>
      </c>
      <c r="I854" s="189">
        <v>43105</v>
      </c>
      <c r="J854" s="130" t="s">
        <v>4895</v>
      </c>
    </row>
    <row r="855" spans="1:10" s="108" customFormat="1" ht="11.25" hidden="1" customHeight="1">
      <c r="A855" s="8" t="s">
        <v>1036</v>
      </c>
      <c r="B855" s="126" t="s">
        <v>375</v>
      </c>
      <c r="C855" s="126" t="s">
        <v>450</v>
      </c>
      <c r="D855" s="126">
        <v>13</v>
      </c>
      <c r="E855" s="130" t="s">
        <v>450</v>
      </c>
      <c r="F855" s="130" t="s">
        <v>4974</v>
      </c>
      <c r="G855" s="89">
        <v>43070</v>
      </c>
      <c r="H855" s="123">
        <v>43087</v>
      </c>
      <c r="I855" s="189">
        <v>43096</v>
      </c>
      <c r="J855" s="130" t="s">
        <v>4895</v>
      </c>
    </row>
    <row r="856" spans="1:10" s="108" customFormat="1" ht="11.25" hidden="1" customHeight="1">
      <c r="A856" s="8" t="s">
        <v>1037</v>
      </c>
      <c r="B856" s="126" t="s">
        <v>375</v>
      </c>
      <c r="C856" s="126" t="s">
        <v>450</v>
      </c>
      <c r="D856" s="126">
        <v>13</v>
      </c>
      <c r="E856" s="130" t="s">
        <v>450</v>
      </c>
      <c r="F856" s="130" t="s">
        <v>4975</v>
      </c>
      <c r="G856" s="89">
        <v>43070</v>
      </c>
      <c r="H856" s="123">
        <v>43087</v>
      </c>
      <c r="I856" s="189">
        <v>43105</v>
      </c>
      <c r="J856" s="130" t="s">
        <v>4895</v>
      </c>
    </row>
    <row r="857" spans="1:10" s="108" customFormat="1" ht="11.25" hidden="1" customHeight="1">
      <c r="A857" s="8" t="s">
        <v>1038</v>
      </c>
      <c r="B857" s="126" t="s">
        <v>375</v>
      </c>
      <c r="C857" s="126" t="s">
        <v>450</v>
      </c>
      <c r="D857" s="126">
        <v>13</v>
      </c>
      <c r="E857" s="130" t="s">
        <v>450</v>
      </c>
      <c r="F857" s="130" t="s">
        <v>4974</v>
      </c>
      <c r="G857" s="89">
        <v>43070</v>
      </c>
      <c r="H857" s="123">
        <v>43087</v>
      </c>
      <c r="I857" s="189">
        <v>43105</v>
      </c>
      <c r="J857" s="130" t="s">
        <v>4895</v>
      </c>
    </row>
    <row r="858" spans="1:10" s="108" customFormat="1" ht="11.25" hidden="1" customHeight="1">
      <c r="A858" s="8" t="s">
        <v>1039</v>
      </c>
      <c r="B858" s="126" t="s">
        <v>375</v>
      </c>
      <c r="C858" s="126" t="s">
        <v>450</v>
      </c>
      <c r="D858" s="126">
        <v>13</v>
      </c>
      <c r="E858" s="130" t="s">
        <v>450</v>
      </c>
      <c r="F858" s="130" t="s">
        <v>4974</v>
      </c>
      <c r="G858" s="89">
        <v>43070</v>
      </c>
      <c r="H858" s="123">
        <v>43087</v>
      </c>
      <c r="I858" s="189">
        <v>43105</v>
      </c>
      <c r="J858" s="130" t="s">
        <v>4895</v>
      </c>
    </row>
    <row r="859" spans="1:10" s="108" customFormat="1" ht="11.25" hidden="1" customHeight="1">
      <c r="A859" s="8" t="s">
        <v>1042</v>
      </c>
      <c r="B859" s="126" t="s">
        <v>4286</v>
      </c>
      <c r="C859" s="126" t="s">
        <v>450</v>
      </c>
      <c r="D859" s="126">
        <v>13</v>
      </c>
      <c r="E859" s="130" t="s">
        <v>450</v>
      </c>
      <c r="F859" s="130" t="s">
        <v>4973</v>
      </c>
      <c r="G859" s="89">
        <v>43070</v>
      </c>
      <c r="H859" s="123">
        <v>43104</v>
      </c>
      <c r="I859" s="189">
        <v>43105</v>
      </c>
      <c r="J859" s="130" t="s">
        <v>4895</v>
      </c>
    </row>
    <row r="860" spans="1:10" s="108" customFormat="1" ht="11.25" customHeight="1">
      <c r="A860" s="8" t="s">
        <v>1051</v>
      </c>
      <c r="B860" s="126" t="s">
        <v>385</v>
      </c>
      <c r="C860" s="126" t="s">
        <v>451</v>
      </c>
      <c r="D860" s="126" t="s">
        <v>451</v>
      </c>
      <c r="E860" s="130" t="s">
        <v>451</v>
      </c>
      <c r="F860" s="128" t="s">
        <v>4843</v>
      </c>
      <c r="G860" s="89">
        <v>43070</v>
      </c>
      <c r="H860" s="123">
        <v>43104</v>
      </c>
      <c r="I860" s="189"/>
      <c r="J860" s="130" t="s">
        <v>4889</v>
      </c>
    </row>
    <row r="861" spans="1:10" s="108" customFormat="1" ht="11.25" hidden="1" customHeight="1">
      <c r="A861" s="8" t="s">
        <v>1073</v>
      </c>
      <c r="B861" s="126" t="s">
        <v>4276</v>
      </c>
      <c r="C861" s="126" t="s">
        <v>4787</v>
      </c>
      <c r="D861" s="126">
        <v>11</v>
      </c>
      <c r="E861" s="130" t="s">
        <v>4787</v>
      </c>
      <c r="F861" s="128" t="s">
        <v>4876</v>
      </c>
      <c r="G861" s="89">
        <v>43070</v>
      </c>
      <c r="H861" s="123">
        <v>43096</v>
      </c>
      <c r="I861" s="189">
        <v>43096</v>
      </c>
      <c r="J861" s="130" t="s">
        <v>4901</v>
      </c>
    </row>
    <row r="862" spans="1:10" s="108" customFormat="1" ht="11.25" hidden="1" customHeight="1">
      <c r="A862" s="8" t="s">
        <v>1074</v>
      </c>
      <c r="B862" s="126" t="s">
        <v>4276</v>
      </c>
      <c r="C862" s="126" t="s">
        <v>4787</v>
      </c>
      <c r="D862" s="126">
        <v>11</v>
      </c>
      <c r="E862" s="130" t="s">
        <v>4787</v>
      </c>
      <c r="F862" s="128" t="s">
        <v>4876</v>
      </c>
      <c r="G862" s="89">
        <v>43070</v>
      </c>
      <c r="H862" s="123">
        <v>43104</v>
      </c>
      <c r="I862" s="189">
        <v>43105</v>
      </c>
      <c r="J862" s="130" t="s">
        <v>4901</v>
      </c>
    </row>
    <row r="863" spans="1:10" s="108" customFormat="1" ht="11.25" hidden="1" customHeight="1">
      <c r="A863" s="8" t="s">
        <v>1075</v>
      </c>
      <c r="B863" s="126" t="s">
        <v>4276</v>
      </c>
      <c r="C863" s="126" t="s">
        <v>4787</v>
      </c>
      <c r="D863" s="126">
        <v>11</v>
      </c>
      <c r="E863" s="130" t="s">
        <v>4787</v>
      </c>
      <c r="F863" s="128" t="s">
        <v>4876</v>
      </c>
      <c r="G863" s="89">
        <v>43070</v>
      </c>
      <c r="H863" s="123">
        <v>43095</v>
      </c>
      <c r="I863" s="189">
        <v>43096</v>
      </c>
      <c r="J863" s="130" t="s">
        <v>4901</v>
      </c>
    </row>
    <row r="864" spans="1:10" s="108" customFormat="1" ht="11.25" hidden="1" customHeight="1">
      <c r="A864" s="8" t="s">
        <v>1076</v>
      </c>
      <c r="B864" s="126" t="s">
        <v>4276</v>
      </c>
      <c r="C864" s="126" t="s">
        <v>4787</v>
      </c>
      <c r="D864" s="126">
        <v>11</v>
      </c>
      <c r="E864" s="130" t="s">
        <v>4787</v>
      </c>
      <c r="F864" s="128" t="s">
        <v>4876</v>
      </c>
      <c r="G864" s="89">
        <v>43070</v>
      </c>
      <c r="H864" s="123">
        <v>43089</v>
      </c>
      <c r="I864" s="189">
        <v>43096</v>
      </c>
      <c r="J864" s="130" t="s">
        <v>4901</v>
      </c>
    </row>
    <row r="865" spans="1:10" s="108" customFormat="1" ht="11.25" hidden="1" customHeight="1">
      <c r="A865" s="8" t="s">
        <v>1084</v>
      </c>
      <c r="B865" s="126" t="s">
        <v>361</v>
      </c>
      <c r="C865" s="126" t="s">
        <v>4786</v>
      </c>
      <c r="D865" s="126">
        <v>11</v>
      </c>
      <c r="E865" s="130" t="s">
        <v>4786</v>
      </c>
      <c r="F865" s="128" t="s">
        <v>4883</v>
      </c>
      <c r="G865" s="89">
        <v>43070</v>
      </c>
      <c r="H865" s="123">
        <v>43090</v>
      </c>
      <c r="I865" s="189">
        <v>43096</v>
      </c>
      <c r="J865" s="130" t="s">
        <v>4902</v>
      </c>
    </row>
    <row r="866" spans="1:10" s="108" customFormat="1" ht="11.25" hidden="1" customHeight="1">
      <c r="A866" s="8" t="s">
        <v>1085</v>
      </c>
      <c r="B866" s="126" t="s">
        <v>361</v>
      </c>
      <c r="C866" s="126" t="s">
        <v>4786</v>
      </c>
      <c r="D866" s="126">
        <v>11</v>
      </c>
      <c r="E866" s="130" t="s">
        <v>4786</v>
      </c>
      <c r="F866" s="128" t="s">
        <v>4883</v>
      </c>
      <c r="G866" s="89">
        <v>43070</v>
      </c>
      <c r="H866" s="123">
        <v>43095</v>
      </c>
      <c r="I866" s="189">
        <v>43096</v>
      </c>
      <c r="J866" s="130" t="s">
        <v>4902</v>
      </c>
    </row>
    <row r="867" spans="1:10" s="108" customFormat="1" ht="11.25" hidden="1" customHeight="1">
      <c r="A867" s="8" t="s">
        <v>1087</v>
      </c>
      <c r="B867" s="126" t="s">
        <v>362</v>
      </c>
      <c r="C867" s="126" t="s">
        <v>4786</v>
      </c>
      <c r="D867" s="126">
        <v>11</v>
      </c>
      <c r="E867" s="130" t="s">
        <v>4786</v>
      </c>
      <c r="F867" s="128" t="s">
        <v>4873</v>
      </c>
      <c r="G867" s="89">
        <v>43070</v>
      </c>
      <c r="H867" s="123">
        <v>43087</v>
      </c>
      <c r="I867" s="189">
        <v>43089</v>
      </c>
      <c r="J867" s="130" t="s">
        <v>4902</v>
      </c>
    </row>
    <row r="868" spans="1:10" s="108" customFormat="1" ht="11.25" hidden="1" customHeight="1">
      <c r="A868" s="8" t="s">
        <v>1088</v>
      </c>
      <c r="B868" s="126" t="s">
        <v>362</v>
      </c>
      <c r="C868" s="126" t="s">
        <v>4786</v>
      </c>
      <c r="D868" s="126">
        <v>11</v>
      </c>
      <c r="E868" s="130" t="s">
        <v>4786</v>
      </c>
      <c r="F868" s="128" t="s">
        <v>4873</v>
      </c>
      <c r="G868" s="89">
        <v>43070</v>
      </c>
      <c r="H868" s="123">
        <v>43090</v>
      </c>
      <c r="I868" s="189">
        <v>43096</v>
      </c>
      <c r="J868" s="130" t="s">
        <v>4902</v>
      </c>
    </row>
    <row r="869" spans="1:10" s="108" customFormat="1" ht="11.25" hidden="1" customHeight="1">
      <c r="A869" s="8" t="s">
        <v>1091</v>
      </c>
      <c r="B869" s="126" t="s">
        <v>362</v>
      </c>
      <c r="C869" s="126" t="s">
        <v>4786</v>
      </c>
      <c r="D869" s="126">
        <v>11</v>
      </c>
      <c r="E869" s="130" t="s">
        <v>4786</v>
      </c>
      <c r="F869" s="128" t="s">
        <v>4873</v>
      </c>
      <c r="G869" s="89">
        <v>43070</v>
      </c>
      <c r="H869" s="123">
        <v>43090</v>
      </c>
      <c r="I869" s="189">
        <v>43096</v>
      </c>
      <c r="J869" s="130" t="s">
        <v>4902</v>
      </c>
    </row>
    <row r="870" spans="1:10" s="108" customFormat="1" ht="11.25" hidden="1" customHeight="1">
      <c r="A870" s="8" t="s">
        <v>1099</v>
      </c>
      <c r="B870" s="126" t="s">
        <v>363</v>
      </c>
      <c r="C870" s="126" t="s">
        <v>4787</v>
      </c>
      <c r="D870" s="126">
        <v>11</v>
      </c>
      <c r="E870" s="130" t="s">
        <v>4787</v>
      </c>
      <c r="F870" s="128" t="s">
        <v>4872</v>
      </c>
      <c r="G870" s="89">
        <v>43070</v>
      </c>
      <c r="H870" s="123">
        <v>43089</v>
      </c>
      <c r="I870" s="189">
        <v>43105</v>
      </c>
      <c r="J870" s="130" t="s">
        <v>4901</v>
      </c>
    </row>
    <row r="871" spans="1:10" s="108" customFormat="1" ht="11.25" hidden="1" customHeight="1">
      <c r="A871" s="8" t="s">
        <v>1100</v>
      </c>
      <c r="B871" s="126" t="s">
        <v>363</v>
      </c>
      <c r="C871" s="126" t="s">
        <v>4787</v>
      </c>
      <c r="D871" s="126">
        <v>11</v>
      </c>
      <c r="E871" s="130" t="s">
        <v>4787</v>
      </c>
      <c r="F871" s="128" t="s">
        <v>4872</v>
      </c>
      <c r="G871" s="89">
        <v>43070</v>
      </c>
      <c r="H871" s="123">
        <v>43089</v>
      </c>
      <c r="I871" s="189">
        <v>43105</v>
      </c>
      <c r="J871" s="130" t="s">
        <v>4901</v>
      </c>
    </row>
    <row r="872" spans="1:10" s="108" customFormat="1" ht="11.25" hidden="1" customHeight="1">
      <c r="A872" s="8" t="s">
        <v>1103</v>
      </c>
      <c r="B872" s="126" t="s">
        <v>4282</v>
      </c>
      <c r="C872" s="126" t="s">
        <v>4787</v>
      </c>
      <c r="D872" s="126">
        <v>11</v>
      </c>
      <c r="E872" s="130" t="s">
        <v>4787</v>
      </c>
      <c r="F872" s="128" t="s">
        <v>4870</v>
      </c>
      <c r="G872" s="89">
        <v>43070</v>
      </c>
      <c r="H872" s="123">
        <v>43104</v>
      </c>
      <c r="I872" s="189">
        <v>43105</v>
      </c>
      <c r="J872" s="130" t="s">
        <v>4901</v>
      </c>
    </row>
    <row r="873" spans="1:10" s="108" customFormat="1" ht="11.25" hidden="1" customHeight="1">
      <c r="A873" s="8" t="s">
        <v>1104</v>
      </c>
      <c r="B873" s="126" t="s">
        <v>4282</v>
      </c>
      <c r="C873" s="126" t="s">
        <v>4787</v>
      </c>
      <c r="D873" s="126">
        <v>11</v>
      </c>
      <c r="E873" s="130" t="s">
        <v>4787</v>
      </c>
      <c r="F873" s="128" t="s">
        <v>4870</v>
      </c>
      <c r="G873" s="89">
        <v>43070</v>
      </c>
      <c r="H873" s="123">
        <v>43104</v>
      </c>
      <c r="I873" s="189">
        <v>43105</v>
      </c>
      <c r="J873" s="130" t="s">
        <v>4901</v>
      </c>
    </row>
    <row r="874" spans="1:10" s="108" customFormat="1" ht="11.25" hidden="1" customHeight="1">
      <c r="A874" s="8" t="s">
        <v>1106</v>
      </c>
      <c r="B874" s="126" t="s">
        <v>368</v>
      </c>
      <c r="C874" s="126" t="s">
        <v>4789</v>
      </c>
      <c r="D874" s="126">
        <v>11</v>
      </c>
      <c r="E874" s="130" t="s">
        <v>4789</v>
      </c>
      <c r="F874" s="130" t="s">
        <v>4884</v>
      </c>
      <c r="G874" s="89">
        <v>43070</v>
      </c>
      <c r="H874" s="123">
        <v>43087</v>
      </c>
      <c r="I874" s="189">
        <v>43105</v>
      </c>
      <c r="J874" s="130" t="s">
        <v>4888</v>
      </c>
    </row>
    <row r="875" spans="1:10" s="108" customFormat="1" ht="11.25" hidden="1" customHeight="1">
      <c r="A875" s="8" t="s">
        <v>1108</v>
      </c>
      <c r="B875" s="126" t="s">
        <v>368</v>
      </c>
      <c r="C875" s="126" t="s">
        <v>4789</v>
      </c>
      <c r="D875" s="126">
        <v>11</v>
      </c>
      <c r="E875" s="130" t="s">
        <v>4789</v>
      </c>
      <c r="F875" s="130" t="s">
        <v>4955</v>
      </c>
      <c r="G875" s="89">
        <v>43070</v>
      </c>
      <c r="H875" s="123">
        <v>43084</v>
      </c>
      <c r="I875" s="189">
        <v>43096</v>
      </c>
      <c r="J875" s="130" t="s">
        <v>4888</v>
      </c>
    </row>
    <row r="876" spans="1:10" s="108" customFormat="1" ht="11.25" hidden="1" customHeight="1">
      <c r="A876" s="8" t="s">
        <v>1109</v>
      </c>
      <c r="B876" s="126" t="s">
        <v>368</v>
      </c>
      <c r="C876" s="126" t="s">
        <v>4789</v>
      </c>
      <c r="D876" s="126">
        <v>11</v>
      </c>
      <c r="E876" s="130" t="s">
        <v>4789</v>
      </c>
      <c r="F876" s="130" t="s">
        <v>4884</v>
      </c>
      <c r="G876" s="89">
        <v>43070</v>
      </c>
      <c r="H876" s="123">
        <v>43080</v>
      </c>
      <c r="I876" s="189">
        <v>43082</v>
      </c>
      <c r="J876" s="130" t="s">
        <v>4888</v>
      </c>
    </row>
    <row r="877" spans="1:10" s="108" customFormat="1" ht="11.25" hidden="1" customHeight="1">
      <c r="A877" s="8" t="s">
        <v>1164</v>
      </c>
      <c r="B877" s="126" t="s">
        <v>351</v>
      </c>
      <c r="C877" s="126" t="s">
        <v>4788</v>
      </c>
      <c r="D877" s="126">
        <v>11</v>
      </c>
      <c r="E877" s="130" t="s">
        <v>4788</v>
      </c>
      <c r="F877" s="130" t="s">
        <v>4866</v>
      </c>
      <c r="G877" s="89">
        <v>43070</v>
      </c>
      <c r="H877" s="123">
        <v>43095</v>
      </c>
      <c r="I877" s="189">
        <v>43105</v>
      </c>
      <c r="J877" s="130" t="s">
        <v>4900</v>
      </c>
    </row>
    <row r="878" spans="1:10" s="108" customFormat="1" ht="11.25" hidden="1" customHeight="1">
      <c r="A878" s="8" t="s">
        <v>1171</v>
      </c>
      <c r="B878" s="126" t="s">
        <v>351</v>
      </c>
      <c r="C878" s="126" t="s">
        <v>4788</v>
      </c>
      <c r="D878" s="126">
        <v>11</v>
      </c>
      <c r="E878" s="130" t="s">
        <v>4788</v>
      </c>
      <c r="F878" s="128" t="s">
        <v>4864</v>
      </c>
      <c r="G878" s="89">
        <v>43070</v>
      </c>
      <c r="H878" s="123">
        <v>43087</v>
      </c>
      <c r="I878" s="189">
        <v>43105</v>
      </c>
      <c r="J878" s="130" t="s">
        <v>4900</v>
      </c>
    </row>
    <row r="879" spans="1:10" s="108" customFormat="1" ht="11.25" hidden="1" customHeight="1">
      <c r="A879" s="8" t="s">
        <v>1173</v>
      </c>
      <c r="B879" s="126" t="s">
        <v>368</v>
      </c>
      <c r="C879" s="126" t="s">
        <v>4789</v>
      </c>
      <c r="D879" s="126">
        <v>11</v>
      </c>
      <c r="E879" s="130" t="s">
        <v>4789</v>
      </c>
      <c r="F879" s="130" t="s">
        <v>4884</v>
      </c>
      <c r="G879" s="89">
        <v>43070</v>
      </c>
      <c r="H879" s="123">
        <v>43097</v>
      </c>
      <c r="I879" s="189">
        <v>43105</v>
      </c>
      <c r="J879" s="130" t="s">
        <v>4888</v>
      </c>
    </row>
    <row r="880" spans="1:10" s="108" customFormat="1" ht="11.25" hidden="1" customHeight="1">
      <c r="A880" s="8" t="s">
        <v>1177</v>
      </c>
      <c r="B880" s="126" t="s">
        <v>351</v>
      </c>
      <c r="C880" s="126" t="s">
        <v>4786</v>
      </c>
      <c r="D880" s="126">
        <v>11</v>
      </c>
      <c r="E880" s="130" t="s">
        <v>4786</v>
      </c>
      <c r="F880" s="128" t="s">
        <v>4882</v>
      </c>
      <c r="G880" s="89">
        <v>43070</v>
      </c>
      <c r="H880" s="123">
        <v>43080</v>
      </c>
      <c r="I880" s="189">
        <v>43096</v>
      </c>
      <c r="J880" s="130" t="s">
        <v>4902</v>
      </c>
    </row>
    <row r="881" spans="1:10" s="108" customFormat="1" ht="11.25" hidden="1" customHeight="1">
      <c r="A881" s="8" t="s">
        <v>1178</v>
      </c>
      <c r="B881" s="126" t="s">
        <v>351</v>
      </c>
      <c r="C881" s="130" t="s">
        <v>4786</v>
      </c>
      <c r="D881" s="126">
        <v>11</v>
      </c>
      <c r="E881" s="130" t="s">
        <v>4786</v>
      </c>
      <c r="F881" s="128" t="s">
        <v>4882</v>
      </c>
      <c r="G881" s="89">
        <v>43070</v>
      </c>
      <c r="H881" s="123">
        <v>43081</v>
      </c>
      <c r="I881" s="189">
        <v>43096</v>
      </c>
      <c r="J881" s="130" t="s">
        <v>4902</v>
      </c>
    </row>
    <row r="882" spans="1:10" s="108" customFormat="1" ht="11.25" hidden="1" customHeight="1">
      <c r="A882" s="8" t="s">
        <v>1197</v>
      </c>
      <c r="B882" s="126" t="s">
        <v>360</v>
      </c>
      <c r="C882" s="126" t="s">
        <v>4786</v>
      </c>
      <c r="D882" s="126">
        <v>11</v>
      </c>
      <c r="E882" s="130" t="s">
        <v>4786</v>
      </c>
      <c r="F882" s="128" t="s">
        <v>4883</v>
      </c>
      <c r="G882" s="89">
        <v>43070</v>
      </c>
      <c r="H882" s="123">
        <v>43080</v>
      </c>
      <c r="I882" s="189">
        <v>43102</v>
      </c>
      <c r="J882" s="130" t="s">
        <v>4902</v>
      </c>
    </row>
    <row r="883" spans="1:10" s="108" customFormat="1" ht="11.25" hidden="1" customHeight="1">
      <c r="A883" s="8" t="s">
        <v>1207</v>
      </c>
      <c r="B883" s="126" t="s">
        <v>361</v>
      </c>
      <c r="C883" s="126" t="s">
        <v>4786</v>
      </c>
      <c r="D883" s="126">
        <v>11</v>
      </c>
      <c r="E883" s="130" t="s">
        <v>4786</v>
      </c>
      <c r="F883" s="128" t="s">
        <v>4873</v>
      </c>
      <c r="G883" s="89">
        <v>43070</v>
      </c>
      <c r="H883" s="123">
        <v>43089</v>
      </c>
      <c r="I883" s="189">
        <v>43089</v>
      </c>
      <c r="J883" s="130" t="s">
        <v>4902</v>
      </c>
    </row>
    <row r="884" spans="1:10" s="108" customFormat="1" ht="11.25" hidden="1" customHeight="1">
      <c r="A884" s="8" t="s">
        <v>1238</v>
      </c>
      <c r="B884" s="126" t="s">
        <v>375</v>
      </c>
      <c r="C884" s="126" t="s">
        <v>450</v>
      </c>
      <c r="D884" s="126">
        <v>13</v>
      </c>
      <c r="E884" s="130" t="s">
        <v>450</v>
      </c>
      <c r="F884" s="130" t="s">
        <v>4975</v>
      </c>
      <c r="G884" s="89">
        <v>43070</v>
      </c>
      <c r="H884" s="123">
        <v>43089</v>
      </c>
      <c r="I884" s="189">
        <v>43096</v>
      </c>
      <c r="J884" s="130" t="s">
        <v>4895</v>
      </c>
    </row>
    <row r="885" spans="1:10" s="108" customFormat="1" ht="11.25" hidden="1" customHeight="1">
      <c r="A885" s="8" t="s">
        <v>1239</v>
      </c>
      <c r="B885" s="126" t="s">
        <v>375</v>
      </c>
      <c r="C885" s="126" t="s">
        <v>450</v>
      </c>
      <c r="D885" s="126">
        <v>13</v>
      </c>
      <c r="E885" s="130" t="s">
        <v>450</v>
      </c>
      <c r="F885" s="130" t="s">
        <v>4974</v>
      </c>
      <c r="G885" s="89">
        <v>43070</v>
      </c>
      <c r="H885" s="123">
        <v>43087</v>
      </c>
      <c r="I885" s="189">
        <v>43105</v>
      </c>
      <c r="J885" s="130" t="s">
        <v>4895</v>
      </c>
    </row>
    <row r="886" spans="1:10" s="108" customFormat="1" ht="11.25" hidden="1" customHeight="1">
      <c r="A886" s="8" t="s">
        <v>1240</v>
      </c>
      <c r="B886" s="126" t="s">
        <v>375</v>
      </c>
      <c r="C886" s="126" t="s">
        <v>450</v>
      </c>
      <c r="D886" s="126">
        <v>13</v>
      </c>
      <c r="E886" s="130" t="s">
        <v>450</v>
      </c>
      <c r="F886" s="130" t="s">
        <v>4975</v>
      </c>
      <c r="G886" s="89">
        <v>43070</v>
      </c>
      <c r="H886" s="123">
        <v>43089</v>
      </c>
      <c r="I886" s="189">
        <v>43105</v>
      </c>
      <c r="J886" s="130" t="s">
        <v>4895</v>
      </c>
    </row>
    <row r="887" spans="1:10" s="108" customFormat="1" ht="11.25" hidden="1" customHeight="1">
      <c r="A887" s="8" t="s">
        <v>1241</v>
      </c>
      <c r="B887" s="126" t="s">
        <v>375</v>
      </c>
      <c r="C887" s="130" t="s">
        <v>450</v>
      </c>
      <c r="D887" s="126">
        <v>13</v>
      </c>
      <c r="E887" s="130" t="s">
        <v>450</v>
      </c>
      <c r="F887" s="130" t="s">
        <v>4975</v>
      </c>
      <c r="G887" s="89">
        <v>43070</v>
      </c>
      <c r="H887" s="123">
        <v>43089</v>
      </c>
      <c r="I887" s="189">
        <v>43105</v>
      </c>
      <c r="J887" s="130" t="s">
        <v>4895</v>
      </c>
    </row>
    <row r="888" spans="1:10" s="108" customFormat="1" ht="11.25" hidden="1" customHeight="1">
      <c r="A888" s="8" t="s">
        <v>1246</v>
      </c>
      <c r="B888" s="126" t="s">
        <v>376</v>
      </c>
      <c r="C888" s="130" t="s">
        <v>450</v>
      </c>
      <c r="D888" s="126">
        <v>13</v>
      </c>
      <c r="E888" s="130" t="s">
        <v>450</v>
      </c>
      <c r="F888" s="130" t="s">
        <v>4976</v>
      </c>
      <c r="G888" s="89">
        <v>43070</v>
      </c>
      <c r="H888" s="123">
        <v>43087</v>
      </c>
      <c r="I888" s="189">
        <v>43105</v>
      </c>
      <c r="J888" s="130" t="s">
        <v>4895</v>
      </c>
    </row>
    <row r="889" spans="1:10" s="108" customFormat="1" ht="11.25" hidden="1" customHeight="1">
      <c r="A889" s="8" t="s">
        <v>1247</v>
      </c>
      <c r="B889" s="126" t="s">
        <v>376</v>
      </c>
      <c r="C889" s="126" t="s">
        <v>450</v>
      </c>
      <c r="D889" s="126">
        <v>13</v>
      </c>
      <c r="E889" s="130" t="s">
        <v>450</v>
      </c>
      <c r="F889" s="130" t="s">
        <v>4976</v>
      </c>
      <c r="G889" s="89">
        <v>43070</v>
      </c>
      <c r="H889" s="123">
        <v>43087</v>
      </c>
      <c r="I889" s="189">
        <v>43105</v>
      </c>
      <c r="J889" s="130" t="s">
        <v>4895</v>
      </c>
    </row>
    <row r="890" spans="1:10" s="108" customFormat="1" ht="11.25" hidden="1" customHeight="1">
      <c r="A890" s="8" t="s">
        <v>1248</v>
      </c>
      <c r="B890" s="126" t="s">
        <v>376</v>
      </c>
      <c r="C890" s="130" t="s">
        <v>450</v>
      </c>
      <c r="D890" s="126">
        <v>13</v>
      </c>
      <c r="E890" s="130" t="s">
        <v>450</v>
      </c>
      <c r="F890" s="130" t="s">
        <v>4976</v>
      </c>
      <c r="G890" s="89">
        <v>43070</v>
      </c>
      <c r="H890" s="123">
        <v>43089</v>
      </c>
      <c r="I890" s="189">
        <v>43096</v>
      </c>
      <c r="J890" s="130" t="s">
        <v>4895</v>
      </c>
    </row>
    <row r="891" spans="1:10" s="108" customFormat="1" ht="11.25" hidden="1" customHeight="1">
      <c r="A891" s="8" t="s">
        <v>1263</v>
      </c>
      <c r="B891" s="126" t="s">
        <v>385</v>
      </c>
      <c r="C891" s="126" t="s">
        <v>451</v>
      </c>
      <c r="D891" s="126" t="s">
        <v>451</v>
      </c>
      <c r="E891" s="130" t="s">
        <v>451</v>
      </c>
      <c r="F891" s="128" t="s">
        <v>4843</v>
      </c>
      <c r="G891" s="89">
        <v>43070</v>
      </c>
      <c r="H891" s="123">
        <v>43080</v>
      </c>
      <c r="I891" s="189">
        <v>43082</v>
      </c>
      <c r="J891" s="130" t="s">
        <v>4889</v>
      </c>
    </row>
    <row r="892" spans="1:10" s="108" customFormat="1" ht="11.25" hidden="1" customHeight="1">
      <c r="A892" s="8" t="s">
        <v>1265</v>
      </c>
      <c r="B892" s="126" t="s">
        <v>385</v>
      </c>
      <c r="C892" s="126" t="s">
        <v>451</v>
      </c>
      <c r="D892" s="126" t="s">
        <v>451</v>
      </c>
      <c r="E892" s="130" t="s">
        <v>451</v>
      </c>
      <c r="F892" s="128" t="s">
        <v>4843</v>
      </c>
      <c r="G892" s="89">
        <v>43070</v>
      </c>
      <c r="H892" s="123">
        <v>43080</v>
      </c>
      <c r="I892" s="189">
        <v>43082</v>
      </c>
      <c r="J892" s="130" t="s">
        <v>4889</v>
      </c>
    </row>
    <row r="893" spans="1:10" s="108" customFormat="1" ht="11.25" hidden="1" customHeight="1">
      <c r="A893" s="8" t="s">
        <v>1271</v>
      </c>
      <c r="B893" s="126" t="s">
        <v>4276</v>
      </c>
      <c r="C893" s="126" t="s">
        <v>4787</v>
      </c>
      <c r="D893" s="126">
        <v>11</v>
      </c>
      <c r="E893" s="130" t="s">
        <v>4787</v>
      </c>
      <c r="F893" s="128" t="s">
        <v>4876</v>
      </c>
      <c r="G893" s="89">
        <v>43070</v>
      </c>
      <c r="H893" s="123">
        <v>43084</v>
      </c>
      <c r="I893" s="189">
        <v>43105</v>
      </c>
      <c r="J893" s="130" t="s">
        <v>4901</v>
      </c>
    </row>
    <row r="894" spans="1:10" s="108" customFormat="1" ht="11.25" hidden="1" customHeight="1">
      <c r="A894" s="8" t="s">
        <v>1292</v>
      </c>
      <c r="B894" s="126" t="s">
        <v>360</v>
      </c>
      <c r="C894" s="126" t="s">
        <v>4786</v>
      </c>
      <c r="D894" s="126">
        <v>11</v>
      </c>
      <c r="E894" s="130" t="s">
        <v>4786</v>
      </c>
      <c r="F894" s="128" t="s">
        <v>4883</v>
      </c>
      <c r="G894" s="89">
        <v>43070</v>
      </c>
      <c r="H894" s="123">
        <v>43087</v>
      </c>
      <c r="I894" s="189">
        <v>43096</v>
      </c>
      <c r="J894" s="130" t="s">
        <v>4902</v>
      </c>
    </row>
    <row r="895" spans="1:10" s="108" customFormat="1" ht="11.25" hidden="1" customHeight="1">
      <c r="A895" s="8" t="s">
        <v>1294</v>
      </c>
      <c r="B895" s="126" t="s">
        <v>361</v>
      </c>
      <c r="C895" s="126" t="s">
        <v>4786</v>
      </c>
      <c r="D895" s="126">
        <v>11</v>
      </c>
      <c r="E895" s="130" t="s">
        <v>4786</v>
      </c>
      <c r="F895" s="128" t="s">
        <v>4873</v>
      </c>
      <c r="G895" s="89">
        <v>43070</v>
      </c>
      <c r="H895" s="123">
        <v>43089</v>
      </c>
      <c r="I895" s="189">
        <v>43089</v>
      </c>
      <c r="J895" s="130" t="s">
        <v>4902</v>
      </c>
    </row>
    <row r="896" spans="1:10" s="108" customFormat="1" ht="11.25" hidden="1" customHeight="1">
      <c r="A896" s="8" t="s">
        <v>1295</v>
      </c>
      <c r="B896" s="126" t="s">
        <v>361</v>
      </c>
      <c r="C896" s="126" t="s">
        <v>4786</v>
      </c>
      <c r="D896" s="126">
        <v>11</v>
      </c>
      <c r="E896" s="130" t="s">
        <v>4786</v>
      </c>
      <c r="F896" s="128" t="s">
        <v>4873</v>
      </c>
      <c r="G896" s="89">
        <v>43070</v>
      </c>
      <c r="H896" s="123">
        <v>43080</v>
      </c>
      <c r="I896" s="189">
        <v>43082</v>
      </c>
      <c r="J896" s="130" t="s">
        <v>4902</v>
      </c>
    </row>
    <row r="897" spans="1:10" s="108" customFormat="1" ht="11.25" hidden="1" customHeight="1">
      <c r="A897" s="8" t="s">
        <v>1296</v>
      </c>
      <c r="B897" s="126" t="s">
        <v>362</v>
      </c>
      <c r="C897" s="126" t="s">
        <v>4786</v>
      </c>
      <c r="D897" s="126">
        <v>11</v>
      </c>
      <c r="E897" s="130" t="s">
        <v>4786</v>
      </c>
      <c r="F897" s="128" t="s">
        <v>4873</v>
      </c>
      <c r="G897" s="89">
        <v>43070</v>
      </c>
      <c r="H897" s="123">
        <v>43082</v>
      </c>
      <c r="I897" s="189">
        <v>43082</v>
      </c>
      <c r="J897" s="130" t="s">
        <v>4902</v>
      </c>
    </row>
    <row r="898" spans="1:10" s="108" customFormat="1" ht="11.25" hidden="1" customHeight="1">
      <c r="A898" s="8" t="s">
        <v>1302</v>
      </c>
      <c r="B898" s="126" t="s">
        <v>364</v>
      </c>
      <c r="C898" s="126" t="s">
        <v>4787</v>
      </c>
      <c r="D898" s="126">
        <v>11</v>
      </c>
      <c r="E898" s="130" t="s">
        <v>4787</v>
      </c>
      <c r="F898" s="128" t="s">
        <v>4870</v>
      </c>
      <c r="G898" s="89">
        <v>43070</v>
      </c>
      <c r="H898" s="123">
        <v>43104</v>
      </c>
      <c r="I898" s="189">
        <v>43105</v>
      </c>
      <c r="J898" s="130" t="s">
        <v>4901</v>
      </c>
    </row>
    <row r="899" spans="1:10" s="108" customFormat="1" ht="11.25" hidden="1" customHeight="1">
      <c r="A899" s="8" t="s">
        <v>1303</v>
      </c>
      <c r="B899" s="126" t="s">
        <v>364</v>
      </c>
      <c r="C899" s="126" t="s">
        <v>4787</v>
      </c>
      <c r="D899" s="126">
        <v>11</v>
      </c>
      <c r="E899" s="130" t="s">
        <v>4787</v>
      </c>
      <c r="F899" s="128" t="s">
        <v>4870</v>
      </c>
      <c r="G899" s="89">
        <v>43070</v>
      </c>
      <c r="H899" s="123">
        <v>43097</v>
      </c>
      <c r="I899" s="189">
        <v>43105</v>
      </c>
      <c r="J899" s="130" t="s">
        <v>4901</v>
      </c>
    </row>
    <row r="900" spans="1:10" s="108" customFormat="1" ht="11.25" hidden="1" customHeight="1">
      <c r="A900" s="8" t="s">
        <v>1304</v>
      </c>
      <c r="B900" s="126" t="s">
        <v>364</v>
      </c>
      <c r="C900" s="126" t="s">
        <v>4787</v>
      </c>
      <c r="D900" s="126">
        <v>11</v>
      </c>
      <c r="E900" s="130" t="s">
        <v>4787</v>
      </c>
      <c r="F900" s="128" t="s">
        <v>4870</v>
      </c>
      <c r="G900" s="89">
        <v>43070</v>
      </c>
      <c r="H900" s="123">
        <v>43095</v>
      </c>
      <c r="I900" s="189">
        <v>43105</v>
      </c>
      <c r="J900" s="130" t="s">
        <v>4901</v>
      </c>
    </row>
    <row r="901" spans="1:10" s="108" customFormat="1" ht="11.25" hidden="1" customHeight="1">
      <c r="A901" s="8" t="s">
        <v>1308</v>
      </c>
      <c r="B901" s="126" t="s">
        <v>351</v>
      </c>
      <c r="C901" s="126" t="s">
        <v>4786</v>
      </c>
      <c r="D901" s="126">
        <v>11</v>
      </c>
      <c r="E901" s="130" t="s">
        <v>4786</v>
      </c>
      <c r="F901" s="128" t="s">
        <v>4874</v>
      </c>
      <c r="G901" s="89">
        <v>43070</v>
      </c>
      <c r="H901" s="123">
        <v>43098</v>
      </c>
      <c r="I901" s="189">
        <v>43102</v>
      </c>
      <c r="J901" s="130" t="s">
        <v>4902</v>
      </c>
    </row>
    <row r="902" spans="1:10" s="108" customFormat="1" ht="11.25" hidden="1" customHeight="1">
      <c r="A902" s="8" t="s">
        <v>1310</v>
      </c>
      <c r="B902" s="126" t="s">
        <v>367</v>
      </c>
      <c r="C902" s="126" t="s">
        <v>4787</v>
      </c>
      <c r="D902" s="126">
        <v>11</v>
      </c>
      <c r="E902" s="130" t="s">
        <v>4787</v>
      </c>
      <c r="F902" s="128" t="s">
        <v>4872</v>
      </c>
      <c r="G902" s="89">
        <v>43070</v>
      </c>
      <c r="H902" s="123">
        <v>43084</v>
      </c>
      <c r="I902" s="189">
        <v>43105</v>
      </c>
      <c r="J902" s="130" t="s">
        <v>4901</v>
      </c>
    </row>
    <row r="903" spans="1:10" s="108" customFormat="1" ht="11.25" hidden="1" customHeight="1">
      <c r="A903" s="8" t="s">
        <v>1311</v>
      </c>
      <c r="B903" s="126" t="s">
        <v>367</v>
      </c>
      <c r="C903" s="130" t="s">
        <v>4787</v>
      </c>
      <c r="D903" s="126">
        <v>11</v>
      </c>
      <c r="E903" s="130" t="s">
        <v>4787</v>
      </c>
      <c r="F903" s="128" t="s">
        <v>4872</v>
      </c>
      <c r="G903" s="89">
        <v>43070</v>
      </c>
      <c r="H903" s="123">
        <v>43095</v>
      </c>
      <c r="I903" s="189">
        <v>43096</v>
      </c>
      <c r="J903" s="130" t="s">
        <v>4901</v>
      </c>
    </row>
    <row r="904" spans="1:10" s="108" customFormat="1" ht="11.25" hidden="1" customHeight="1">
      <c r="A904" s="8" t="s">
        <v>1315</v>
      </c>
      <c r="B904" s="126" t="s">
        <v>368</v>
      </c>
      <c r="C904" s="126" t="s">
        <v>4789</v>
      </c>
      <c r="D904" s="126">
        <v>11</v>
      </c>
      <c r="E904" s="130" t="s">
        <v>4789</v>
      </c>
      <c r="F904" s="130" t="s">
        <v>4884</v>
      </c>
      <c r="G904" s="89">
        <v>43070</v>
      </c>
      <c r="H904" s="123">
        <v>43095</v>
      </c>
      <c r="I904" s="189">
        <v>43096</v>
      </c>
      <c r="J904" s="130" t="s">
        <v>4888</v>
      </c>
    </row>
    <row r="905" spans="1:10" s="108" customFormat="1" ht="11.25" hidden="1" customHeight="1">
      <c r="A905" s="8" t="s">
        <v>1316</v>
      </c>
      <c r="B905" s="126" t="s">
        <v>368</v>
      </c>
      <c r="C905" s="130" t="s">
        <v>4789</v>
      </c>
      <c r="D905" s="126">
        <v>11</v>
      </c>
      <c r="E905" s="130" t="s">
        <v>4789</v>
      </c>
      <c r="F905" s="130" t="s">
        <v>4884</v>
      </c>
      <c r="G905" s="89">
        <v>43070</v>
      </c>
      <c r="H905" s="123">
        <v>43095</v>
      </c>
      <c r="I905" s="189">
        <v>43105</v>
      </c>
      <c r="J905" s="130" t="s">
        <v>4888</v>
      </c>
    </row>
    <row r="906" spans="1:10" s="108" customFormat="1" ht="11.25" hidden="1" customHeight="1">
      <c r="A906" s="8" t="s">
        <v>1317</v>
      </c>
      <c r="B906" s="126" t="s">
        <v>369</v>
      </c>
      <c r="C906" s="126" t="s">
        <v>4789</v>
      </c>
      <c r="D906" s="126">
        <v>11</v>
      </c>
      <c r="E906" s="130" t="s">
        <v>4789</v>
      </c>
      <c r="F906" s="128" t="s">
        <v>4887</v>
      </c>
      <c r="G906" s="89">
        <v>43070</v>
      </c>
      <c r="H906" s="123">
        <v>43095</v>
      </c>
      <c r="I906" s="189">
        <v>43096</v>
      </c>
      <c r="J906" s="130" t="s">
        <v>4888</v>
      </c>
    </row>
    <row r="907" spans="1:10" s="108" customFormat="1" ht="11.25" hidden="1" customHeight="1">
      <c r="A907" s="8" t="s">
        <v>1318</v>
      </c>
      <c r="B907" s="126" t="s">
        <v>369</v>
      </c>
      <c r="C907" s="126" t="s">
        <v>4789</v>
      </c>
      <c r="D907" s="126">
        <v>11</v>
      </c>
      <c r="E907" s="130" t="s">
        <v>4789</v>
      </c>
      <c r="F907" s="128" t="s">
        <v>4887</v>
      </c>
      <c r="G907" s="89">
        <v>43070</v>
      </c>
      <c r="H907" s="123">
        <v>43087</v>
      </c>
      <c r="I907" s="189">
        <v>43089</v>
      </c>
      <c r="J907" s="130" t="s">
        <v>4888</v>
      </c>
    </row>
    <row r="908" spans="1:10" s="108" customFormat="1" ht="11.25" hidden="1" customHeight="1">
      <c r="A908" s="8" t="s">
        <v>1334</v>
      </c>
      <c r="B908" s="126" t="s">
        <v>351</v>
      </c>
      <c r="C908" s="126" t="s">
        <v>4788</v>
      </c>
      <c r="D908" s="126">
        <v>11</v>
      </c>
      <c r="E908" s="130" t="s">
        <v>4788</v>
      </c>
      <c r="F908" s="128" t="s">
        <v>4868</v>
      </c>
      <c r="G908" s="89">
        <v>43070</v>
      </c>
      <c r="H908" s="123">
        <v>43095</v>
      </c>
      <c r="I908" s="189">
        <v>43102</v>
      </c>
      <c r="J908" s="130" t="s">
        <v>4900</v>
      </c>
    </row>
    <row r="909" spans="1:10" s="108" customFormat="1" ht="11.25" hidden="1" customHeight="1">
      <c r="A909" s="8" t="s">
        <v>1341</v>
      </c>
      <c r="B909" s="126" t="s">
        <v>351</v>
      </c>
      <c r="C909" s="130" t="s">
        <v>4788</v>
      </c>
      <c r="D909" s="126">
        <v>11</v>
      </c>
      <c r="E909" s="130" t="s">
        <v>4788</v>
      </c>
      <c r="F909" s="128" t="s">
        <v>4864</v>
      </c>
      <c r="G909" s="89">
        <v>43070</v>
      </c>
      <c r="H909" s="123">
        <v>43095</v>
      </c>
      <c r="I909" s="189">
        <v>43096</v>
      </c>
      <c r="J909" s="130" t="s">
        <v>4900</v>
      </c>
    </row>
    <row r="910" spans="1:10" s="108" customFormat="1" ht="11.25" hidden="1" customHeight="1">
      <c r="A910" s="8" t="s">
        <v>1354</v>
      </c>
      <c r="B910" s="126" t="s">
        <v>351</v>
      </c>
      <c r="C910" s="126" t="s">
        <v>4786</v>
      </c>
      <c r="D910" s="126">
        <v>11</v>
      </c>
      <c r="E910" s="130" t="s">
        <v>4786</v>
      </c>
      <c r="F910" s="128" t="s">
        <v>4874</v>
      </c>
      <c r="G910" s="89">
        <v>43070</v>
      </c>
      <c r="H910" s="123">
        <v>43089</v>
      </c>
      <c r="I910" s="189">
        <v>43089</v>
      </c>
      <c r="J910" s="130" t="s">
        <v>4902</v>
      </c>
    </row>
    <row r="911" spans="1:10" s="108" customFormat="1" ht="11.25" hidden="1" customHeight="1">
      <c r="A911" s="8" t="s">
        <v>1369</v>
      </c>
      <c r="B911" s="126" t="s">
        <v>351</v>
      </c>
      <c r="C911" s="130" t="s">
        <v>4788</v>
      </c>
      <c r="D911" s="126">
        <v>11</v>
      </c>
      <c r="E911" s="130" t="s">
        <v>4788</v>
      </c>
      <c r="F911" s="130" t="s">
        <v>4866</v>
      </c>
      <c r="G911" s="89">
        <v>43070</v>
      </c>
      <c r="H911" s="123">
        <v>43089</v>
      </c>
      <c r="I911" s="189">
        <v>43102</v>
      </c>
      <c r="J911" s="130" t="s">
        <v>4900</v>
      </c>
    </row>
    <row r="912" spans="1:10" s="108" customFormat="1" ht="11.25" hidden="1" customHeight="1">
      <c r="A912" s="8" t="s">
        <v>1372</v>
      </c>
      <c r="B912" s="126" t="s">
        <v>351</v>
      </c>
      <c r="C912" s="130" t="s">
        <v>4786</v>
      </c>
      <c r="D912" s="126">
        <v>11</v>
      </c>
      <c r="E912" s="130" t="s">
        <v>4786</v>
      </c>
      <c r="F912" s="130" t="s">
        <v>4953</v>
      </c>
      <c r="G912" s="89">
        <v>43070</v>
      </c>
      <c r="H912" s="123">
        <v>43080</v>
      </c>
      <c r="I912" s="189">
        <v>43105</v>
      </c>
      <c r="J912" s="130" t="s">
        <v>4902</v>
      </c>
    </row>
    <row r="913" spans="1:10" s="108" customFormat="1" ht="11.25" hidden="1" customHeight="1">
      <c r="A913" s="8" t="s">
        <v>1375</v>
      </c>
      <c r="B913" s="126" t="s">
        <v>351</v>
      </c>
      <c r="C913" s="126" t="s">
        <v>4788</v>
      </c>
      <c r="D913" s="126">
        <v>11</v>
      </c>
      <c r="E913" s="130" t="s">
        <v>4788</v>
      </c>
      <c r="F913" s="128" t="s">
        <v>4864</v>
      </c>
      <c r="G913" s="89">
        <v>43070</v>
      </c>
      <c r="H913" s="123">
        <v>43087</v>
      </c>
      <c r="I913" s="189">
        <v>43102</v>
      </c>
      <c r="J913" s="130" t="s">
        <v>4900</v>
      </c>
    </row>
    <row r="914" spans="1:10" s="108" customFormat="1" ht="11.25" hidden="1" customHeight="1">
      <c r="A914" s="8" t="s">
        <v>1385</v>
      </c>
      <c r="B914" s="126" t="s">
        <v>360</v>
      </c>
      <c r="C914" s="126" t="s">
        <v>4786</v>
      </c>
      <c r="D914" s="126">
        <v>11</v>
      </c>
      <c r="E914" s="130" t="s">
        <v>4786</v>
      </c>
      <c r="F914" s="128" t="s">
        <v>4882</v>
      </c>
      <c r="G914" s="89">
        <v>43070</v>
      </c>
      <c r="H914" s="123">
        <v>43080</v>
      </c>
      <c r="I914" s="189">
        <v>43082</v>
      </c>
      <c r="J914" s="130" t="s">
        <v>4902</v>
      </c>
    </row>
    <row r="915" spans="1:10" s="108" customFormat="1" ht="11.25" hidden="1" customHeight="1">
      <c r="A915" s="8" t="s">
        <v>1386</v>
      </c>
      <c r="B915" s="126" t="s">
        <v>360</v>
      </c>
      <c r="C915" s="126" t="s">
        <v>4786</v>
      </c>
      <c r="D915" s="126">
        <v>11</v>
      </c>
      <c r="E915" s="130" t="s">
        <v>4786</v>
      </c>
      <c r="F915" s="128" t="s">
        <v>4882</v>
      </c>
      <c r="G915" s="89">
        <v>43070</v>
      </c>
      <c r="H915" s="123">
        <v>43090</v>
      </c>
      <c r="I915" s="189">
        <v>43105</v>
      </c>
      <c r="J915" s="130" t="s">
        <v>4902</v>
      </c>
    </row>
    <row r="916" spans="1:10" s="108" customFormat="1" ht="11.25" hidden="1" customHeight="1">
      <c r="A916" s="8" t="s">
        <v>1387</v>
      </c>
      <c r="B916" s="126" t="s">
        <v>360</v>
      </c>
      <c r="C916" s="130" t="s">
        <v>4786</v>
      </c>
      <c r="D916" s="126">
        <v>11</v>
      </c>
      <c r="E916" s="130" t="s">
        <v>4786</v>
      </c>
      <c r="F916" s="128" t="s">
        <v>4882</v>
      </c>
      <c r="G916" s="89">
        <v>43070</v>
      </c>
      <c r="H916" s="123">
        <v>43090</v>
      </c>
      <c r="I916" s="189">
        <v>43105</v>
      </c>
      <c r="J916" s="130" t="s">
        <v>4902</v>
      </c>
    </row>
    <row r="917" spans="1:10" s="108" customFormat="1" ht="11.25" hidden="1" customHeight="1">
      <c r="A917" s="8" t="s">
        <v>1388</v>
      </c>
      <c r="B917" s="126" t="s">
        <v>360</v>
      </c>
      <c r="C917" s="126" t="s">
        <v>4786</v>
      </c>
      <c r="D917" s="126">
        <v>11</v>
      </c>
      <c r="E917" s="130" t="s">
        <v>4786</v>
      </c>
      <c r="F917" s="128" t="s">
        <v>4882</v>
      </c>
      <c r="G917" s="89">
        <v>43070</v>
      </c>
      <c r="H917" s="123">
        <v>43096</v>
      </c>
      <c r="I917" s="189">
        <v>43096</v>
      </c>
      <c r="J917" s="130" t="s">
        <v>4902</v>
      </c>
    </row>
    <row r="918" spans="1:10" s="108" customFormat="1" ht="11.25" hidden="1" customHeight="1">
      <c r="A918" s="8" t="s">
        <v>1394</v>
      </c>
      <c r="B918" s="126" t="s">
        <v>360</v>
      </c>
      <c r="C918" s="126" t="s">
        <v>4786</v>
      </c>
      <c r="D918" s="126">
        <v>11</v>
      </c>
      <c r="E918" s="130" t="s">
        <v>4786</v>
      </c>
      <c r="F918" s="128" t="s">
        <v>4883</v>
      </c>
      <c r="G918" s="89">
        <v>43070</v>
      </c>
      <c r="H918" s="123">
        <v>43102</v>
      </c>
      <c r="I918" s="189">
        <v>43102</v>
      </c>
      <c r="J918" s="130" t="s">
        <v>4902</v>
      </c>
    </row>
    <row r="919" spans="1:10" s="108" customFormat="1" ht="11.25" hidden="1" customHeight="1">
      <c r="A919" s="8" t="s">
        <v>1395</v>
      </c>
      <c r="B919" s="126" t="s">
        <v>360</v>
      </c>
      <c r="C919" s="130" t="s">
        <v>4786</v>
      </c>
      <c r="D919" s="126">
        <v>11</v>
      </c>
      <c r="E919" s="130" t="s">
        <v>4786</v>
      </c>
      <c r="F919" s="128" t="s">
        <v>4883</v>
      </c>
      <c r="G919" s="89">
        <v>43070</v>
      </c>
      <c r="H919" s="123">
        <v>43090</v>
      </c>
      <c r="I919" s="189">
        <v>43096</v>
      </c>
      <c r="J919" s="130" t="s">
        <v>4902</v>
      </c>
    </row>
    <row r="920" spans="1:10" s="108" customFormat="1" ht="11.25" hidden="1" customHeight="1">
      <c r="A920" s="8" t="s">
        <v>1396</v>
      </c>
      <c r="B920" s="126" t="s">
        <v>360</v>
      </c>
      <c r="C920" s="126" t="s">
        <v>4786</v>
      </c>
      <c r="D920" s="126">
        <v>11</v>
      </c>
      <c r="E920" s="130" t="s">
        <v>4786</v>
      </c>
      <c r="F920" s="128" t="s">
        <v>4883</v>
      </c>
      <c r="G920" s="89">
        <v>43070</v>
      </c>
      <c r="H920" s="123">
        <v>43089</v>
      </c>
      <c r="I920" s="189">
        <v>43089</v>
      </c>
      <c r="J920" s="130" t="s">
        <v>4902</v>
      </c>
    </row>
    <row r="921" spans="1:10" s="108" customFormat="1" ht="11.25" hidden="1" customHeight="1">
      <c r="A921" s="8" t="s">
        <v>1397</v>
      </c>
      <c r="B921" s="126" t="s">
        <v>361</v>
      </c>
      <c r="C921" s="126" t="s">
        <v>4786</v>
      </c>
      <c r="D921" s="126">
        <v>11</v>
      </c>
      <c r="E921" s="130" t="s">
        <v>4786</v>
      </c>
      <c r="F921" s="128" t="s">
        <v>4883</v>
      </c>
      <c r="G921" s="89">
        <v>43070</v>
      </c>
      <c r="H921" s="123">
        <v>43082</v>
      </c>
      <c r="I921" s="189">
        <v>43082</v>
      </c>
      <c r="J921" s="130" t="s">
        <v>4902</v>
      </c>
    </row>
    <row r="922" spans="1:10" s="108" customFormat="1" ht="11.25" hidden="1" customHeight="1">
      <c r="A922" s="8" t="s">
        <v>1398</v>
      </c>
      <c r="B922" s="126" t="s">
        <v>361</v>
      </c>
      <c r="C922" s="126" t="s">
        <v>4786</v>
      </c>
      <c r="D922" s="126">
        <v>11</v>
      </c>
      <c r="E922" s="130" t="s">
        <v>4786</v>
      </c>
      <c r="F922" s="128" t="s">
        <v>4883</v>
      </c>
      <c r="G922" s="89">
        <v>43070</v>
      </c>
      <c r="H922" s="123">
        <v>43080</v>
      </c>
      <c r="I922" s="189">
        <v>43082</v>
      </c>
      <c r="J922" s="130" t="s">
        <v>4902</v>
      </c>
    </row>
    <row r="923" spans="1:10" s="108" customFormat="1" ht="11.25" hidden="1" customHeight="1">
      <c r="A923" s="8" t="s">
        <v>1452</v>
      </c>
      <c r="B923" s="126" t="s">
        <v>4287</v>
      </c>
      <c r="C923" s="126" t="s">
        <v>450</v>
      </c>
      <c r="D923" s="126">
        <v>13</v>
      </c>
      <c r="E923" s="130" t="s">
        <v>450</v>
      </c>
      <c r="F923" s="130" t="s">
        <v>4970</v>
      </c>
      <c r="G923" s="89">
        <v>43070</v>
      </c>
      <c r="H923" s="123">
        <v>43095</v>
      </c>
      <c r="I923" s="189">
        <v>43105</v>
      </c>
      <c r="J923" s="130" t="s">
        <v>4895</v>
      </c>
    </row>
    <row r="924" spans="1:10" s="108" customFormat="1" ht="11.25" hidden="1" customHeight="1">
      <c r="A924" s="8" t="s">
        <v>1455</v>
      </c>
      <c r="B924" s="126" t="s">
        <v>4291</v>
      </c>
      <c r="C924" s="126" t="s">
        <v>450</v>
      </c>
      <c r="D924" s="126">
        <v>13</v>
      </c>
      <c r="E924" s="130" t="s">
        <v>450</v>
      </c>
      <c r="F924" s="130" t="s">
        <v>4972</v>
      </c>
      <c r="G924" s="89">
        <v>43070</v>
      </c>
      <c r="H924" s="123">
        <v>43087</v>
      </c>
      <c r="I924" s="189">
        <v>43105</v>
      </c>
      <c r="J924" s="130" t="s">
        <v>4895</v>
      </c>
    </row>
    <row r="925" spans="1:10" s="108" customFormat="1" ht="11.25" hidden="1" customHeight="1">
      <c r="A925" s="8" t="s">
        <v>1464</v>
      </c>
      <c r="B925" s="126" t="s">
        <v>4299</v>
      </c>
      <c r="C925" s="126" t="s">
        <v>451</v>
      </c>
      <c r="D925" s="126" t="s">
        <v>451</v>
      </c>
      <c r="E925" s="130" t="s">
        <v>451</v>
      </c>
      <c r="F925" s="128" t="s">
        <v>4843</v>
      </c>
      <c r="G925" s="89">
        <v>43070</v>
      </c>
      <c r="H925" s="123">
        <v>43081</v>
      </c>
      <c r="I925" s="189">
        <v>43082</v>
      </c>
      <c r="J925" s="130" t="s">
        <v>4889</v>
      </c>
    </row>
    <row r="926" spans="1:10" s="108" customFormat="1" ht="11.25" hidden="1" customHeight="1">
      <c r="A926" s="8" t="s">
        <v>1468</v>
      </c>
      <c r="B926" s="126" t="s">
        <v>385</v>
      </c>
      <c r="C926" s="126" t="s">
        <v>451</v>
      </c>
      <c r="D926" s="126" t="s">
        <v>451</v>
      </c>
      <c r="E926" s="130" t="s">
        <v>451</v>
      </c>
      <c r="F926" s="128" t="s">
        <v>4843</v>
      </c>
      <c r="G926" s="89">
        <v>43070</v>
      </c>
      <c r="H926" s="123">
        <v>43102</v>
      </c>
      <c r="I926" s="189">
        <v>43105</v>
      </c>
      <c r="J926" s="130" t="s">
        <v>4889</v>
      </c>
    </row>
    <row r="927" spans="1:10" s="108" customFormat="1" ht="11.25" hidden="1" customHeight="1">
      <c r="A927" s="8" t="s">
        <v>1489</v>
      </c>
      <c r="B927" s="126" t="s">
        <v>351</v>
      </c>
      <c r="C927" s="126" t="s">
        <v>4786</v>
      </c>
      <c r="D927" s="126">
        <v>11</v>
      </c>
      <c r="E927" s="130" t="s">
        <v>4786</v>
      </c>
      <c r="F927" s="128" t="s">
        <v>4874</v>
      </c>
      <c r="G927" s="89">
        <v>43070</v>
      </c>
      <c r="H927" s="123">
        <v>43089</v>
      </c>
      <c r="I927" s="189">
        <v>43089</v>
      </c>
      <c r="J927" s="130" t="s">
        <v>4902</v>
      </c>
    </row>
    <row r="928" spans="1:10" s="108" customFormat="1" ht="11.25" hidden="1" customHeight="1">
      <c r="A928" s="8" t="s">
        <v>1492</v>
      </c>
      <c r="B928" s="126" t="s">
        <v>363</v>
      </c>
      <c r="C928" s="126" t="s">
        <v>4787</v>
      </c>
      <c r="D928" s="126">
        <v>11</v>
      </c>
      <c r="E928" s="130" t="s">
        <v>4787</v>
      </c>
      <c r="F928" s="128" t="s">
        <v>4872</v>
      </c>
      <c r="G928" s="89">
        <v>43070</v>
      </c>
      <c r="H928" s="123">
        <v>43089</v>
      </c>
      <c r="I928" s="189">
        <v>43089</v>
      </c>
      <c r="J928" s="130" t="s">
        <v>4901</v>
      </c>
    </row>
    <row r="929" spans="1:10" s="108" customFormat="1" ht="11.25" hidden="1" customHeight="1">
      <c r="A929" s="8" t="s">
        <v>1493</v>
      </c>
      <c r="B929" s="126" t="s">
        <v>363</v>
      </c>
      <c r="C929" s="126" t="s">
        <v>4787</v>
      </c>
      <c r="D929" s="126">
        <v>11</v>
      </c>
      <c r="E929" s="130" t="s">
        <v>4787</v>
      </c>
      <c r="F929" s="128" t="s">
        <v>4872</v>
      </c>
      <c r="G929" s="89">
        <v>43070</v>
      </c>
      <c r="H929" s="123">
        <v>43089</v>
      </c>
      <c r="I929" s="189">
        <v>43096</v>
      </c>
      <c r="J929" s="130" t="s">
        <v>4901</v>
      </c>
    </row>
    <row r="930" spans="1:10" s="108" customFormat="1" ht="11.25" hidden="1" customHeight="1">
      <c r="A930" s="8" t="s">
        <v>1494</v>
      </c>
      <c r="B930" s="126" t="s">
        <v>363</v>
      </c>
      <c r="C930" s="126" t="s">
        <v>4787</v>
      </c>
      <c r="D930" s="126">
        <v>11</v>
      </c>
      <c r="E930" s="130" t="s">
        <v>4787</v>
      </c>
      <c r="F930" s="128" t="s">
        <v>4876</v>
      </c>
      <c r="G930" s="89">
        <v>43070</v>
      </c>
      <c r="H930" s="123">
        <v>43080</v>
      </c>
      <c r="I930" s="189">
        <v>43082</v>
      </c>
      <c r="J930" s="130" t="s">
        <v>4901</v>
      </c>
    </row>
    <row r="931" spans="1:10" s="108" customFormat="1" ht="11.25" hidden="1" customHeight="1">
      <c r="A931" s="8" t="s">
        <v>1495</v>
      </c>
      <c r="B931" s="126" t="s">
        <v>364</v>
      </c>
      <c r="C931" s="126" t="s">
        <v>4787</v>
      </c>
      <c r="D931" s="126">
        <v>11</v>
      </c>
      <c r="E931" s="130" t="s">
        <v>4787</v>
      </c>
      <c r="F931" s="128" t="s">
        <v>4870</v>
      </c>
      <c r="G931" s="89">
        <v>43070</v>
      </c>
      <c r="H931" s="123">
        <v>43095</v>
      </c>
      <c r="I931" s="189">
        <v>43105</v>
      </c>
      <c r="J931" s="130" t="s">
        <v>4901</v>
      </c>
    </row>
    <row r="932" spans="1:10" s="108" customFormat="1" ht="11.25" hidden="1" customHeight="1">
      <c r="A932" s="8" t="s">
        <v>1496</v>
      </c>
      <c r="B932" s="126" t="s">
        <v>4310</v>
      </c>
      <c r="C932" s="126" t="s">
        <v>4787</v>
      </c>
      <c r="D932" s="126">
        <v>11</v>
      </c>
      <c r="E932" s="130" t="s">
        <v>4787</v>
      </c>
      <c r="F932" s="128" t="s">
        <v>4876</v>
      </c>
      <c r="G932" s="89">
        <v>43070</v>
      </c>
      <c r="H932" s="123">
        <v>43081</v>
      </c>
      <c r="I932" s="189">
        <v>43082</v>
      </c>
      <c r="J932" s="130" t="s">
        <v>4901</v>
      </c>
    </row>
    <row r="933" spans="1:10" s="108" customFormat="1" ht="11.25" hidden="1" customHeight="1">
      <c r="A933" s="8" t="s">
        <v>1497</v>
      </c>
      <c r="B933" s="126" t="s">
        <v>4310</v>
      </c>
      <c r="C933" s="126" t="s">
        <v>4787</v>
      </c>
      <c r="D933" s="126">
        <v>11</v>
      </c>
      <c r="E933" s="130" t="s">
        <v>4787</v>
      </c>
      <c r="F933" s="128" t="s">
        <v>4876</v>
      </c>
      <c r="G933" s="89">
        <v>43070</v>
      </c>
      <c r="H933" s="123">
        <v>43080</v>
      </c>
      <c r="I933" s="189">
        <v>43082</v>
      </c>
      <c r="J933" s="130" t="s">
        <v>4901</v>
      </c>
    </row>
    <row r="934" spans="1:10" s="108" customFormat="1" ht="11.25" hidden="1" customHeight="1">
      <c r="A934" s="8" t="s">
        <v>1499</v>
      </c>
      <c r="B934" s="126" t="s">
        <v>365</v>
      </c>
      <c r="C934" s="126" t="s">
        <v>4787</v>
      </c>
      <c r="D934" s="126">
        <v>11</v>
      </c>
      <c r="E934" s="130" t="s">
        <v>4787</v>
      </c>
      <c r="F934" s="128" t="s">
        <v>4872</v>
      </c>
      <c r="G934" s="89">
        <v>43070</v>
      </c>
      <c r="H934" s="123">
        <v>43104</v>
      </c>
      <c r="I934" s="189">
        <v>43105</v>
      </c>
      <c r="J934" s="130" t="s">
        <v>4901</v>
      </c>
    </row>
    <row r="935" spans="1:10" s="108" customFormat="1" ht="11.25" hidden="1" customHeight="1">
      <c r="A935" s="8" t="s">
        <v>1505</v>
      </c>
      <c r="B935" s="126" t="s">
        <v>367</v>
      </c>
      <c r="C935" s="126" t="s">
        <v>4787</v>
      </c>
      <c r="D935" s="126">
        <v>11</v>
      </c>
      <c r="E935" s="130" t="s">
        <v>4787</v>
      </c>
      <c r="F935" s="128" t="s">
        <v>4872</v>
      </c>
      <c r="G935" s="89">
        <v>43070</v>
      </c>
      <c r="H935" s="123">
        <v>43095</v>
      </c>
      <c r="I935" s="189">
        <v>43105</v>
      </c>
      <c r="J935" s="130" t="s">
        <v>4901</v>
      </c>
    </row>
    <row r="936" spans="1:10" s="108" customFormat="1" ht="11.25" hidden="1" customHeight="1">
      <c r="A936" s="8" t="s">
        <v>1506</v>
      </c>
      <c r="B936" s="126" t="s">
        <v>367</v>
      </c>
      <c r="C936" s="126" t="s">
        <v>4787</v>
      </c>
      <c r="D936" s="126">
        <v>11</v>
      </c>
      <c r="E936" s="130" t="s">
        <v>4787</v>
      </c>
      <c r="F936" s="128" t="s">
        <v>4872</v>
      </c>
      <c r="G936" s="89">
        <v>43070</v>
      </c>
      <c r="H936" s="123">
        <v>43095</v>
      </c>
      <c r="I936" s="189">
        <v>43096</v>
      </c>
      <c r="J936" s="130" t="s">
        <v>4901</v>
      </c>
    </row>
    <row r="937" spans="1:10" s="108" customFormat="1" ht="11.25" hidden="1" customHeight="1">
      <c r="A937" s="8" t="s">
        <v>1507</v>
      </c>
      <c r="B937" s="126" t="s">
        <v>367</v>
      </c>
      <c r="C937" s="126" t="s">
        <v>4787</v>
      </c>
      <c r="D937" s="126">
        <v>11</v>
      </c>
      <c r="E937" s="130" t="s">
        <v>4787</v>
      </c>
      <c r="F937" s="128" t="s">
        <v>4872</v>
      </c>
      <c r="G937" s="89">
        <v>43070</v>
      </c>
      <c r="H937" s="123">
        <v>43104</v>
      </c>
      <c r="I937" s="189">
        <v>43105</v>
      </c>
      <c r="J937" s="130" t="s">
        <v>4901</v>
      </c>
    </row>
    <row r="938" spans="1:10" s="108" customFormat="1" ht="11.25" hidden="1" customHeight="1">
      <c r="A938" s="8" t="s">
        <v>1508</v>
      </c>
      <c r="B938" s="126" t="s">
        <v>367</v>
      </c>
      <c r="C938" s="126" t="s">
        <v>4787</v>
      </c>
      <c r="D938" s="126">
        <v>11</v>
      </c>
      <c r="E938" s="130" t="s">
        <v>4787</v>
      </c>
      <c r="F938" s="128" t="s">
        <v>4870</v>
      </c>
      <c r="G938" s="89">
        <v>43070</v>
      </c>
      <c r="H938" s="123">
        <v>43081</v>
      </c>
      <c r="I938" s="189">
        <v>43105</v>
      </c>
      <c r="J938" s="130" t="s">
        <v>4901</v>
      </c>
    </row>
    <row r="939" spans="1:10" s="108" customFormat="1" ht="11.25" hidden="1" customHeight="1">
      <c r="A939" s="8" t="s">
        <v>1509</v>
      </c>
      <c r="B939" s="126" t="s">
        <v>367</v>
      </c>
      <c r="C939" s="126" t="s">
        <v>4787</v>
      </c>
      <c r="D939" s="126">
        <v>11</v>
      </c>
      <c r="E939" s="130" t="s">
        <v>4787</v>
      </c>
      <c r="F939" s="128" t="s">
        <v>4870</v>
      </c>
      <c r="G939" s="89">
        <v>43070</v>
      </c>
      <c r="H939" s="123">
        <v>43081</v>
      </c>
      <c r="I939" s="189">
        <v>43105</v>
      </c>
      <c r="J939" s="130" t="s">
        <v>4901</v>
      </c>
    </row>
    <row r="940" spans="1:10" s="108" customFormat="1" ht="11.25" hidden="1" customHeight="1">
      <c r="A940" s="8" t="s">
        <v>1510</v>
      </c>
      <c r="B940" s="126" t="s">
        <v>367</v>
      </c>
      <c r="C940" s="126" t="s">
        <v>4787</v>
      </c>
      <c r="D940" s="126">
        <v>11</v>
      </c>
      <c r="E940" s="130" t="s">
        <v>4787</v>
      </c>
      <c r="F940" s="128" t="s">
        <v>4870</v>
      </c>
      <c r="G940" s="89">
        <v>43070</v>
      </c>
      <c r="H940" s="123">
        <v>43104</v>
      </c>
      <c r="I940" s="189">
        <v>43105</v>
      </c>
      <c r="J940" s="130" t="s">
        <v>4901</v>
      </c>
    </row>
    <row r="941" spans="1:10" s="108" customFormat="1" ht="11.25" hidden="1" customHeight="1">
      <c r="A941" s="8" t="s">
        <v>1513</v>
      </c>
      <c r="B941" s="126" t="s">
        <v>368</v>
      </c>
      <c r="C941" s="126" t="s">
        <v>4789</v>
      </c>
      <c r="D941" s="126">
        <v>11</v>
      </c>
      <c r="E941" s="130" t="s">
        <v>4789</v>
      </c>
      <c r="F941" s="130" t="s">
        <v>4884</v>
      </c>
      <c r="G941" s="89">
        <v>43070</v>
      </c>
      <c r="H941" s="123">
        <v>43084</v>
      </c>
      <c r="I941" s="189">
        <v>43089</v>
      </c>
      <c r="J941" s="130" t="s">
        <v>4888</v>
      </c>
    </row>
    <row r="942" spans="1:10" s="108" customFormat="1" ht="11.25" hidden="1" customHeight="1">
      <c r="A942" s="8" t="s">
        <v>1517</v>
      </c>
      <c r="B942" s="126" t="s">
        <v>369</v>
      </c>
      <c r="C942" s="126" t="s">
        <v>4789</v>
      </c>
      <c r="D942" s="126">
        <v>11</v>
      </c>
      <c r="E942" s="130" t="s">
        <v>4789</v>
      </c>
      <c r="F942" s="128" t="s">
        <v>4887</v>
      </c>
      <c r="G942" s="89">
        <v>43070</v>
      </c>
      <c r="H942" s="123">
        <v>43087</v>
      </c>
      <c r="I942" s="189">
        <v>43089</v>
      </c>
      <c r="J942" s="130" t="s">
        <v>4888</v>
      </c>
    </row>
    <row r="943" spans="1:10" s="108" customFormat="1" ht="11.25" hidden="1" customHeight="1">
      <c r="A943" s="8" t="s">
        <v>1518</v>
      </c>
      <c r="B943" s="126" t="s">
        <v>4284</v>
      </c>
      <c r="C943" s="126" t="s">
        <v>4789</v>
      </c>
      <c r="D943" s="126">
        <v>11</v>
      </c>
      <c r="E943" s="130" t="s">
        <v>4789</v>
      </c>
      <c r="F943" s="130" t="s">
        <v>4955</v>
      </c>
      <c r="G943" s="89">
        <v>43070</v>
      </c>
      <c r="H943" s="123">
        <v>43095</v>
      </c>
      <c r="I943" s="189">
        <v>43102</v>
      </c>
      <c r="J943" s="130" t="s">
        <v>4888</v>
      </c>
    </row>
    <row r="944" spans="1:10" s="108" customFormat="1" ht="11.25" hidden="1" customHeight="1">
      <c r="A944" s="8" t="s">
        <v>1521</v>
      </c>
      <c r="B944" s="126" t="s">
        <v>4275</v>
      </c>
      <c r="C944" s="126" t="s">
        <v>4787</v>
      </c>
      <c r="D944" s="126">
        <v>11</v>
      </c>
      <c r="E944" s="130" t="s">
        <v>4787</v>
      </c>
      <c r="F944" s="128" t="s">
        <v>4872</v>
      </c>
      <c r="G944" s="89">
        <v>43070</v>
      </c>
      <c r="H944" s="123">
        <v>43084</v>
      </c>
      <c r="I944" s="189">
        <v>43105</v>
      </c>
      <c r="J944" s="130" t="s">
        <v>4901</v>
      </c>
    </row>
    <row r="945" spans="1:10" s="108" customFormat="1" ht="11.25" hidden="1" customHeight="1">
      <c r="A945" s="8" t="s">
        <v>1544</v>
      </c>
      <c r="B945" s="126" t="s">
        <v>351</v>
      </c>
      <c r="C945" s="126" t="s">
        <v>4788</v>
      </c>
      <c r="D945" s="126">
        <v>11</v>
      </c>
      <c r="E945" s="130" t="s">
        <v>4788</v>
      </c>
      <c r="F945" s="128" t="s">
        <v>4868</v>
      </c>
      <c r="G945" s="89">
        <v>43070</v>
      </c>
      <c r="H945" s="123">
        <v>43089</v>
      </c>
      <c r="I945" s="189">
        <v>43096</v>
      </c>
      <c r="J945" s="130" t="s">
        <v>4900</v>
      </c>
    </row>
    <row r="946" spans="1:10" s="108" customFormat="1" ht="11.25" hidden="1" customHeight="1">
      <c r="A946" s="8" t="s">
        <v>1549</v>
      </c>
      <c r="B946" s="126" t="s">
        <v>351</v>
      </c>
      <c r="C946" s="126" t="s">
        <v>4788</v>
      </c>
      <c r="D946" s="126">
        <v>11</v>
      </c>
      <c r="E946" s="130" t="s">
        <v>4788</v>
      </c>
      <c r="F946" s="130" t="s">
        <v>4866</v>
      </c>
      <c r="G946" s="89">
        <v>43070</v>
      </c>
      <c r="H946" s="123">
        <v>43097</v>
      </c>
      <c r="I946" s="189">
        <v>43102</v>
      </c>
      <c r="J946" s="130" t="s">
        <v>4900</v>
      </c>
    </row>
    <row r="947" spans="1:10" s="108" customFormat="1" ht="11.25" hidden="1" customHeight="1">
      <c r="A947" s="8" t="s">
        <v>1573</v>
      </c>
      <c r="B947" s="126" t="s">
        <v>351</v>
      </c>
      <c r="C947" s="126" t="s">
        <v>4788</v>
      </c>
      <c r="D947" s="126">
        <v>11</v>
      </c>
      <c r="E947" s="130" t="s">
        <v>4788</v>
      </c>
      <c r="F947" s="128" t="s">
        <v>4868</v>
      </c>
      <c r="G947" s="89">
        <v>43070</v>
      </c>
      <c r="H947" s="123">
        <v>43087</v>
      </c>
      <c r="I947" s="189">
        <v>43089</v>
      </c>
      <c r="J947" s="130" t="s">
        <v>4900</v>
      </c>
    </row>
    <row r="948" spans="1:10" s="108" customFormat="1" ht="11.25" hidden="1" customHeight="1">
      <c r="A948" s="8" t="s">
        <v>1576</v>
      </c>
      <c r="B948" s="126" t="s">
        <v>351</v>
      </c>
      <c r="C948" s="126" t="s">
        <v>4788</v>
      </c>
      <c r="D948" s="126">
        <v>11</v>
      </c>
      <c r="E948" s="130" t="s">
        <v>4788</v>
      </c>
      <c r="F948" s="128" t="s">
        <v>4868</v>
      </c>
      <c r="G948" s="89">
        <v>43070</v>
      </c>
      <c r="H948" s="123">
        <v>43087</v>
      </c>
      <c r="I948" s="189">
        <v>43096</v>
      </c>
      <c r="J948" s="130" t="s">
        <v>4900</v>
      </c>
    </row>
    <row r="949" spans="1:10" s="108" customFormat="1" ht="11.25" hidden="1" customHeight="1">
      <c r="A949" s="8" t="s">
        <v>1577</v>
      </c>
      <c r="B949" s="126" t="s">
        <v>351</v>
      </c>
      <c r="C949" s="126" t="s">
        <v>4788</v>
      </c>
      <c r="D949" s="126">
        <v>11</v>
      </c>
      <c r="E949" s="130" t="s">
        <v>4788</v>
      </c>
      <c r="F949" s="128" t="s">
        <v>4868</v>
      </c>
      <c r="G949" s="89">
        <v>43070</v>
      </c>
      <c r="H949" s="123">
        <v>43081</v>
      </c>
      <c r="I949" s="189">
        <v>43082</v>
      </c>
      <c r="J949" s="130" t="s">
        <v>4900</v>
      </c>
    </row>
    <row r="950" spans="1:10" s="108" customFormat="1" ht="11.25" hidden="1" customHeight="1">
      <c r="A950" s="8" t="s">
        <v>1578</v>
      </c>
      <c r="B950" s="126" t="s">
        <v>351</v>
      </c>
      <c r="C950" s="126" t="s">
        <v>4788</v>
      </c>
      <c r="D950" s="126">
        <v>11</v>
      </c>
      <c r="E950" s="130" t="s">
        <v>4788</v>
      </c>
      <c r="F950" s="128" t="s">
        <v>4868</v>
      </c>
      <c r="G950" s="89">
        <v>43070</v>
      </c>
      <c r="H950" s="123">
        <v>43081</v>
      </c>
      <c r="I950" s="189">
        <v>43082</v>
      </c>
      <c r="J950" s="130" t="s">
        <v>4900</v>
      </c>
    </row>
    <row r="951" spans="1:10" s="108" customFormat="1" ht="11.25" hidden="1" customHeight="1">
      <c r="A951" s="8" t="s">
        <v>1584</v>
      </c>
      <c r="B951" s="126" t="s">
        <v>351</v>
      </c>
      <c r="C951" s="126" t="s">
        <v>4788</v>
      </c>
      <c r="D951" s="126">
        <v>11</v>
      </c>
      <c r="E951" s="130" t="s">
        <v>4788</v>
      </c>
      <c r="F951" s="128" t="s">
        <v>4864</v>
      </c>
      <c r="G951" s="89">
        <v>43070</v>
      </c>
      <c r="H951" s="123">
        <v>43081</v>
      </c>
      <c r="I951" s="189">
        <v>43082</v>
      </c>
      <c r="J951" s="130" t="s">
        <v>4900</v>
      </c>
    </row>
    <row r="952" spans="1:10" s="108" customFormat="1" ht="11.25" hidden="1" customHeight="1">
      <c r="A952" s="8" t="s">
        <v>1618</v>
      </c>
      <c r="B952" s="126" t="s">
        <v>351</v>
      </c>
      <c r="C952" s="126" t="s">
        <v>4788</v>
      </c>
      <c r="D952" s="126">
        <v>11</v>
      </c>
      <c r="E952" s="130" t="s">
        <v>4788</v>
      </c>
      <c r="F952" s="128" t="s">
        <v>4868</v>
      </c>
      <c r="G952" s="89">
        <v>43070</v>
      </c>
      <c r="H952" s="123">
        <v>43087</v>
      </c>
      <c r="I952" s="189">
        <v>43102</v>
      </c>
      <c r="J952" s="130" t="s">
        <v>4900</v>
      </c>
    </row>
    <row r="953" spans="1:10" s="108" customFormat="1" ht="11.25" hidden="1" customHeight="1">
      <c r="A953" s="8" t="s">
        <v>1620</v>
      </c>
      <c r="B953" s="126" t="s">
        <v>360</v>
      </c>
      <c r="C953" s="126" t="s">
        <v>4786</v>
      </c>
      <c r="D953" s="126">
        <v>11</v>
      </c>
      <c r="E953" s="130" t="s">
        <v>4786</v>
      </c>
      <c r="F953" s="128" t="s">
        <v>4882</v>
      </c>
      <c r="G953" s="89">
        <v>43070</v>
      </c>
      <c r="H953" s="123">
        <v>43096</v>
      </c>
      <c r="I953" s="189">
        <v>43096</v>
      </c>
      <c r="J953" s="130" t="s">
        <v>4902</v>
      </c>
    </row>
    <row r="954" spans="1:10" s="108" customFormat="1" ht="11.25" hidden="1" customHeight="1">
      <c r="A954" s="8" t="s">
        <v>1623</v>
      </c>
      <c r="B954" s="126" t="s">
        <v>360</v>
      </c>
      <c r="C954" s="126" t="s">
        <v>4786</v>
      </c>
      <c r="D954" s="126">
        <v>11</v>
      </c>
      <c r="E954" s="130" t="s">
        <v>4786</v>
      </c>
      <c r="F954" s="128" t="s">
        <v>4882</v>
      </c>
      <c r="G954" s="89">
        <v>43070</v>
      </c>
      <c r="H954" s="123">
        <v>43087</v>
      </c>
      <c r="I954" s="189">
        <v>43105</v>
      </c>
      <c r="J954" s="130" t="s">
        <v>4902</v>
      </c>
    </row>
    <row r="955" spans="1:10" s="108" customFormat="1" ht="11.25" hidden="1" customHeight="1">
      <c r="A955" s="8" t="s">
        <v>1627</v>
      </c>
      <c r="B955" s="126" t="s">
        <v>360</v>
      </c>
      <c r="C955" s="126" t="s">
        <v>4786</v>
      </c>
      <c r="D955" s="126">
        <v>11</v>
      </c>
      <c r="E955" s="130" t="s">
        <v>4786</v>
      </c>
      <c r="F955" s="128" t="s">
        <v>4883</v>
      </c>
      <c r="G955" s="89">
        <v>43070</v>
      </c>
      <c r="H955" s="123">
        <v>43080</v>
      </c>
      <c r="I955" s="189">
        <v>43089</v>
      </c>
      <c r="J955" s="130" t="s">
        <v>4902</v>
      </c>
    </row>
    <row r="956" spans="1:10" s="108" customFormat="1" ht="11.25" hidden="1" customHeight="1">
      <c r="A956" s="8" t="s">
        <v>1628</v>
      </c>
      <c r="B956" s="126" t="s">
        <v>360</v>
      </c>
      <c r="C956" s="130" t="s">
        <v>4786</v>
      </c>
      <c r="D956" s="126">
        <v>11</v>
      </c>
      <c r="E956" s="130" t="s">
        <v>4786</v>
      </c>
      <c r="F956" s="128" t="s">
        <v>4883</v>
      </c>
      <c r="G956" s="89">
        <v>43070</v>
      </c>
      <c r="H956" s="123">
        <v>43102</v>
      </c>
      <c r="I956" s="189">
        <v>43102</v>
      </c>
      <c r="J956" s="130" t="s">
        <v>4902</v>
      </c>
    </row>
    <row r="957" spans="1:10" s="108" customFormat="1" ht="11.25" hidden="1" customHeight="1">
      <c r="A957" s="8" t="s">
        <v>1629</v>
      </c>
      <c r="B957" s="126" t="s">
        <v>360</v>
      </c>
      <c r="C957" s="126" t="s">
        <v>4786</v>
      </c>
      <c r="D957" s="126">
        <v>11</v>
      </c>
      <c r="E957" s="130" t="s">
        <v>4786</v>
      </c>
      <c r="F957" s="128" t="s">
        <v>4883</v>
      </c>
      <c r="G957" s="89">
        <v>43070</v>
      </c>
      <c r="H957" s="123">
        <v>43080</v>
      </c>
      <c r="I957" s="189">
        <v>43082</v>
      </c>
      <c r="J957" s="130" t="s">
        <v>4902</v>
      </c>
    </row>
    <row r="958" spans="1:10" s="108" customFormat="1" ht="11.25" hidden="1" customHeight="1">
      <c r="A958" s="8" t="s">
        <v>1647</v>
      </c>
      <c r="B958" s="126" t="s">
        <v>351</v>
      </c>
      <c r="C958" s="126" t="s">
        <v>4789</v>
      </c>
      <c r="D958" s="126">
        <v>11</v>
      </c>
      <c r="E958" s="130" t="s">
        <v>4789</v>
      </c>
      <c r="F958" s="130" t="s">
        <v>4955</v>
      </c>
      <c r="G958" s="89">
        <v>43070</v>
      </c>
      <c r="H958" s="123">
        <v>43089</v>
      </c>
      <c r="I958" s="189">
        <v>43089</v>
      </c>
      <c r="J958" s="130" t="s">
        <v>4888</v>
      </c>
    </row>
    <row r="959" spans="1:10" s="108" customFormat="1" ht="11.25" hidden="1" customHeight="1">
      <c r="A959" s="8" t="s">
        <v>1668</v>
      </c>
      <c r="B959" s="126" t="s">
        <v>4313</v>
      </c>
      <c r="C959" s="126" t="s">
        <v>4787</v>
      </c>
      <c r="D959" s="126" t="s">
        <v>4787</v>
      </c>
      <c r="E959" s="130" t="s">
        <v>4787</v>
      </c>
      <c r="F959" s="128" t="s">
        <v>4872</v>
      </c>
      <c r="G959" s="89">
        <v>43070</v>
      </c>
      <c r="H959" s="123">
        <v>43089</v>
      </c>
      <c r="I959" s="189">
        <v>43089</v>
      </c>
      <c r="J959" s="130" t="s">
        <v>4901</v>
      </c>
    </row>
    <row r="960" spans="1:10" s="108" customFormat="1" ht="11.25" hidden="1" customHeight="1">
      <c r="A960" s="8" t="s">
        <v>1670</v>
      </c>
      <c r="B960" s="126" t="s">
        <v>385</v>
      </c>
      <c r="C960" s="130" t="s">
        <v>451</v>
      </c>
      <c r="D960" s="126" t="s">
        <v>451</v>
      </c>
      <c r="E960" s="130" t="s">
        <v>451</v>
      </c>
      <c r="F960" s="128" t="s">
        <v>4843</v>
      </c>
      <c r="G960" s="89">
        <v>43070</v>
      </c>
      <c r="H960" s="123">
        <v>43084</v>
      </c>
      <c r="I960" s="189">
        <v>43089</v>
      </c>
      <c r="J960" s="130" t="s">
        <v>4889</v>
      </c>
    </row>
    <row r="961" spans="1:10" s="108" customFormat="1" ht="11.25" hidden="1" customHeight="1">
      <c r="A961" s="8" t="s">
        <v>1671</v>
      </c>
      <c r="B961" s="126" t="s">
        <v>385</v>
      </c>
      <c r="C961" s="130" t="s">
        <v>451</v>
      </c>
      <c r="D961" s="126" t="s">
        <v>451</v>
      </c>
      <c r="E961" s="130" t="s">
        <v>451</v>
      </c>
      <c r="F961" s="128" t="s">
        <v>4843</v>
      </c>
      <c r="G961" s="89">
        <v>43070</v>
      </c>
      <c r="H961" s="123">
        <v>43102</v>
      </c>
      <c r="I961" s="189">
        <v>43105</v>
      </c>
      <c r="J961" s="130" t="s">
        <v>4889</v>
      </c>
    </row>
    <row r="962" spans="1:10" s="108" customFormat="1" ht="11.25" hidden="1" customHeight="1">
      <c r="A962" s="8" t="s">
        <v>1678</v>
      </c>
      <c r="B962" s="126" t="s">
        <v>4308</v>
      </c>
      <c r="C962" s="126" t="s">
        <v>4786</v>
      </c>
      <c r="D962" s="126">
        <v>11</v>
      </c>
      <c r="E962" s="130" t="s">
        <v>4786</v>
      </c>
      <c r="F962" s="130" t="s">
        <v>4866</v>
      </c>
      <c r="G962" s="89">
        <v>43070</v>
      </c>
      <c r="H962" s="123">
        <v>43087</v>
      </c>
      <c r="I962" s="189">
        <v>43105</v>
      </c>
      <c r="J962" s="130" t="s">
        <v>4902</v>
      </c>
    </row>
    <row r="963" spans="1:10" s="108" customFormat="1" ht="11.25" hidden="1" customHeight="1">
      <c r="A963" s="8" t="s">
        <v>1689</v>
      </c>
      <c r="B963" s="126" t="s">
        <v>369</v>
      </c>
      <c r="C963" s="130" t="s">
        <v>4789</v>
      </c>
      <c r="D963" s="126">
        <v>11</v>
      </c>
      <c r="E963" s="130" t="s">
        <v>4789</v>
      </c>
      <c r="F963" s="128" t="s">
        <v>4887</v>
      </c>
      <c r="G963" s="89">
        <v>43070</v>
      </c>
      <c r="H963" s="123">
        <v>43095</v>
      </c>
      <c r="I963" s="189">
        <v>43105</v>
      </c>
      <c r="J963" s="130" t="s">
        <v>4888</v>
      </c>
    </row>
    <row r="964" spans="1:10" s="108" customFormat="1" ht="11.25" hidden="1" customHeight="1">
      <c r="A964" s="8" t="s">
        <v>1700</v>
      </c>
      <c r="B964" s="126" t="s">
        <v>362</v>
      </c>
      <c r="C964" s="126" t="s">
        <v>4786</v>
      </c>
      <c r="D964" s="126">
        <v>11</v>
      </c>
      <c r="E964" s="130" t="s">
        <v>4786</v>
      </c>
      <c r="F964" s="128" t="s">
        <v>4873</v>
      </c>
      <c r="G964" s="89">
        <v>43070</v>
      </c>
      <c r="H964" s="123">
        <v>43081</v>
      </c>
      <c r="I964" s="189">
        <v>43082</v>
      </c>
      <c r="J964" s="130" t="s">
        <v>4902</v>
      </c>
    </row>
    <row r="965" spans="1:10" s="108" customFormat="1" ht="11.25" hidden="1" customHeight="1">
      <c r="A965" s="8" t="s">
        <v>1701</v>
      </c>
      <c r="B965" s="126" t="s">
        <v>4310</v>
      </c>
      <c r="C965" s="126" t="s">
        <v>4787</v>
      </c>
      <c r="D965" s="126">
        <v>11</v>
      </c>
      <c r="E965" s="130" t="s">
        <v>4787</v>
      </c>
      <c r="F965" s="128" t="s">
        <v>4876</v>
      </c>
      <c r="G965" s="89">
        <v>43070</v>
      </c>
      <c r="H965" s="123" t="s">
        <v>4933</v>
      </c>
      <c r="I965" s="189">
        <v>43105</v>
      </c>
      <c r="J965" s="130" t="s">
        <v>4901</v>
      </c>
    </row>
    <row r="966" spans="1:10" s="108" customFormat="1" ht="11.25" hidden="1" customHeight="1">
      <c r="A966" s="8" t="s">
        <v>1709</v>
      </c>
      <c r="B966" s="126" t="s">
        <v>351</v>
      </c>
      <c r="C966" s="126" t="s">
        <v>4786</v>
      </c>
      <c r="D966" s="126">
        <v>11</v>
      </c>
      <c r="E966" s="130" t="s">
        <v>4786</v>
      </c>
      <c r="F966" s="128" t="s">
        <v>4874</v>
      </c>
      <c r="G966" s="89">
        <v>43070</v>
      </c>
      <c r="H966" s="123">
        <v>43095</v>
      </c>
      <c r="I966" s="189">
        <v>43096</v>
      </c>
      <c r="J966" s="130" t="s">
        <v>4902</v>
      </c>
    </row>
    <row r="967" spans="1:10" s="108" customFormat="1" ht="11.25" hidden="1" customHeight="1">
      <c r="A967" s="8" t="s">
        <v>1711</v>
      </c>
      <c r="B967" s="126" t="s">
        <v>367</v>
      </c>
      <c r="C967" s="126" t="s">
        <v>4787</v>
      </c>
      <c r="D967" s="126">
        <v>11</v>
      </c>
      <c r="E967" s="130" t="s">
        <v>4787</v>
      </c>
      <c r="F967" s="128" t="s">
        <v>4876</v>
      </c>
      <c r="G967" s="89">
        <v>43070</v>
      </c>
      <c r="H967" s="123">
        <v>43096</v>
      </c>
      <c r="I967" s="189">
        <v>43096</v>
      </c>
      <c r="J967" s="130" t="s">
        <v>4901</v>
      </c>
    </row>
    <row r="968" spans="1:10" s="108" customFormat="1" ht="11.25" hidden="1" customHeight="1">
      <c r="A968" s="8" t="s">
        <v>1712</v>
      </c>
      <c r="B968" s="126" t="s">
        <v>367</v>
      </c>
      <c r="C968" s="130" t="s">
        <v>4787</v>
      </c>
      <c r="D968" s="126">
        <v>11</v>
      </c>
      <c r="E968" s="130" t="s">
        <v>4787</v>
      </c>
      <c r="F968" s="128" t="s">
        <v>4870</v>
      </c>
      <c r="G968" s="89">
        <v>43070</v>
      </c>
      <c r="H968" s="123">
        <v>43089</v>
      </c>
      <c r="I968" s="189">
        <v>43105</v>
      </c>
      <c r="J968" s="130" t="s">
        <v>4901</v>
      </c>
    </row>
    <row r="969" spans="1:10" s="108" customFormat="1" ht="11.25" hidden="1" customHeight="1">
      <c r="A969" s="8" t="s">
        <v>1713</v>
      </c>
      <c r="B969" s="126" t="s">
        <v>367</v>
      </c>
      <c r="C969" s="130" t="s">
        <v>4787</v>
      </c>
      <c r="D969" s="126">
        <v>11</v>
      </c>
      <c r="E969" s="130" t="s">
        <v>4787</v>
      </c>
      <c r="F969" s="128" t="s">
        <v>4876</v>
      </c>
      <c r="G969" s="89">
        <v>43070</v>
      </c>
      <c r="H969" s="123">
        <v>43096</v>
      </c>
      <c r="I969" s="189">
        <v>43096</v>
      </c>
      <c r="J969" s="130" t="s">
        <v>4901</v>
      </c>
    </row>
    <row r="970" spans="1:10" s="108" customFormat="1" ht="11.25" hidden="1" customHeight="1">
      <c r="A970" s="8" t="s">
        <v>1715</v>
      </c>
      <c r="B970" s="126" t="s">
        <v>368</v>
      </c>
      <c r="C970" s="126" t="s">
        <v>4789</v>
      </c>
      <c r="D970" s="126">
        <v>11</v>
      </c>
      <c r="E970" s="130" t="s">
        <v>4789</v>
      </c>
      <c r="F970" s="130" t="s">
        <v>4884</v>
      </c>
      <c r="G970" s="89">
        <v>43070</v>
      </c>
      <c r="H970" s="123">
        <v>43095</v>
      </c>
      <c r="I970" s="189">
        <v>43105</v>
      </c>
      <c r="J970" s="130" t="s">
        <v>4888</v>
      </c>
    </row>
    <row r="971" spans="1:10" s="108" customFormat="1" ht="11.25" hidden="1" customHeight="1">
      <c r="A971" s="8" t="s">
        <v>1716</v>
      </c>
      <c r="B971" s="126" t="s">
        <v>368</v>
      </c>
      <c r="C971" s="130" t="s">
        <v>4789</v>
      </c>
      <c r="D971" s="126">
        <v>11</v>
      </c>
      <c r="E971" s="130" t="s">
        <v>4789</v>
      </c>
      <c r="F971" s="130" t="s">
        <v>4884</v>
      </c>
      <c r="G971" s="89">
        <v>43070</v>
      </c>
      <c r="H971" s="123">
        <v>43084</v>
      </c>
      <c r="I971" s="189">
        <v>43089</v>
      </c>
      <c r="J971" s="130" t="s">
        <v>4888</v>
      </c>
    </row>
    <row r="972" spans="1:10" s="108" customFormat="1" ht="11.25" hidden="1" customHeight="1">
      <c r="A972" s="8" t="s">
        <v>1717</v>
      </c>
      <c r="B972" s="126" t="s">
        <v>368</v>
      </c>
      <c r="C972" s="126" t="s">
        <v>4789</v>
      </c>
      <c r="D972" s="126">
        <v>11</v>
      </c>
      <c r="E972" s="130" t="s">
        <v>4789</v>
      </c>
      <c r="F972" s="130" t="s">
        <v>4884</v>
      </c>
      <c r="G972" s="89">
        <v>43070</v>
      </c>
      <c r="H972" s="123">
        <v>43104</v>
      </c>
      <c r="I972" s="189">
        <v>43105</v>
      </c>
      <c r="J972" s="130" t="s">
        <v>4888</v>
      </c>
    </row>
    <row r="973" spans="1:10" s="108" customFormat="1" ht="11.25" hidden="1" customHeight="1">
      <c r="A973" s="8" t="s">
        <v>1718</v>
      </c>
      <c r="B973" s="126" t="s">
        <v>368</v>
      </c>
      <c r="C973" s="130" t="s">
        <v>4789</v>
      </c>
      <c r="D973" s="126">
        <v>11</v>
      </c>
      <c r="E973" s="130" t="s">
        <v>4789</v>
      </c>
      <c r="F973" s="130" t="s">
        <v>4884</v>
      </c>
      <c r="G973" s="89">
        <v>43070</v>
      </c>
      <c r="H973" s="123">
        <v>43104</v>
      </c>
      <c r="I973" s="189">
        <v>43105</v>
      </c>
      <c r="J973" s="130" t="s">
        <v>4888</v>
      </c>
    </row>
    <row r="974" spans="1:10" s="108" customFormat="1" ht="11.25" hidden="1" customHeight="1">
      <c r="A974" s="8" t="s">
        <v>1719</v>
      </c>
      <c r="B974" s="126" t="s">
        <v>368</v>
      </c>
      <c r="C974" s="130" t="s">
        <v>4789</v>
      </c>
      <c r="D974" s="126">
        <v>11</v>
      </c>
      <c r="E974" s="130" t="s">
        <v>4789</v>
      </c>
      <c r="F974" s="130" t="s">
        <v>4884</v>
      </c>
      <c r="G974" s="89">
        <v>43070</v>
      </c>
      <c r="H974" s="123">
        <v>43087</v>
      </c>
      <c r="I974" s="189">
        <v>43089</v>
      </c>
      <c r="J974" s="130" t="s">
        <v>4888</v>
      </c>
    </row>
    <row r="975" spans="1:10" s="108" customFormat="1" ht="11.25" hidden="1" customHeight="1">
      <c r="A975" s="8" t="s">
        <v>1725</v>
      </c>
      <c r="B975" s="126" t="s">
        <v>4284</v>
      </c>
      <c r="C975" s="126" t="s">
        <v>4789</v>
      </c>
      <c r="D975" s="126">
        <v>11</v>
      </c>
      <c r="E975" s="130" t="s">
        <v>4789</v>
      </c>
      <c r="F975" s="130" t="s">
        <v>4955</v>
      </c>
      <c r="G975" s="89">
        <v>43070</v>
      </c>
      <c r="H975" s="123">
        <v>43087</v>
      </c>
      <c r="I975" s="189">
        <v>43105</v>
      </c>
      <c r="J975" s="130" t="s">
        <v>4888</v>
      </c>
    </row>
    <row r="976" spans="1:10" s="108" customFormat="1" ht="11.25" hidden="1" customHeight="1">
      <c r="A976" s="8" t="s">
        <v>1739</v>
      </c>
      <c r="B976" s="126" t="s">
        <v>351</v>
      </c>
      <c r="C976" s="126" t="s">
        <v>4788</v>
      </c>
      <c r="D976" s="126">
        <v>11</v>
      </c>
      <c r="E976" s="130" t="s">
        <v>4788</v>
      </c>
      <c r="F976" s="128" t="s">
        <v>4864</v>
      </c>
      <c r="G976" s="89">
        <v>43070</v>
      </c>
      <c r="H976" s="123">
        <v>43095</v>
      </c>
      <c r="I976" s="189">
        <v>43102</v>
      </c>
      <c r="J976" s="130" t="s">
        <v>4900</v>
      </c>
    </row>
    <row r="977" spans="1:10" s="108" customFormat="1" ht="11.25" hidden="1" customHeight="1">
      <c r="A977" s="8" t="s">
        <v>1741</v>
      </c>
      <c r="B977" s="126" t="s">
        <v>351</v>
      </c>
      <c r="C977" s="126" t="s">
        <v>4786</v>
      </c>
      <c r="D977" s="126">
        <v>11</v>
      </c>
      <c r="E977" s="130" t="s">
        <v>4786</v>
      </c>
      <c r="F977" s="128" t="s">
        <v>4874</v>
      </c>
      <c r="G977" s="89">
        <v>43070</v>
      </c>
      <c r="H977" s="123">
        <v>43080</v>
      </c>
      <c r="I977" s="189">
        <v>43082</v>
      </c>
      <c r="J977" s="130" t="s">
        <v>4902</v>
      </c>
    </row>
    <row r="978" spans="1:10" s="108" customFormat="1" ht="11.25" hidden="1" customHeight="1">
      <c r="A978" s="8" t="s">
        <v>1746</v>
      </c>
      <c r="B978" s="126" t="s">
        <v>351</v>
      </c>
      <c r="C978" s="126" t="s">
        <v>4788</v>
      </c>
      <c r="D978" s="126">
        <v>11</v>
      </c>
      <c r="E978" s="130" t="s">
        <v>4788</v>
      </c>
      <c r="F978" s="128" t="s">
        <v>4864</v>
      </c>
      <c r="G978" s="89">
        <v>43070</v>
      </c>
      <c r="H978" s="123">
        <v>43089</v>
      </c>
      <c r="I978" s="189">
        <v>43105</v>
      </c>
      <c r="J978" s="130" t="s">
        <v>4900</v>
      </c>
    </row>
    <row r="979" spans="1:10" s="108" customFormat="1" ht="11.25" hidden="1" customHeight="1">
      <c r="A979" s="8" t="s">
        <v>1757</v>
      </c>
      <c r="B979" s="126" t="s">
        <v>351</v>
      </c>
      <c r="C979" s="130" t="s">
        <v>4788</v>
      </c>
      <c r="D979" s="126">
        <v>11</v>
      </c>
      <c r="E979" s="130" t="s">
        <v>4788</v>
      </c>
      <c r="F979" s="128" t="s">
        <v>4864</v>
      </c>
      <c r="G979" s="89">
        <v>43070</v>
      </c>
      <c r="H979" s="123">
        <v>43087</v>
      </c>
      <c r="I979" s="189">
        <v>43105</v>
      </c>
      <c r="J979" s="130" t="s">
        <v>4900</v>
      </c>
    </row>
    <row r="980" spans="1:10" s="108" customFormat="1" ht="11.25" hidden="1" customHeight="1">
      <c r="A980" s="8" t="s">
        <v>1767</v>
      </c>
      <c r="B980" s="126" t="s">
        <v>351</v>
      </c>
      <c r="C980" s="130" t="s">
        <v>4788</v>
      </c>
      <c r="D980" s="126">
        <v>11</v>
      </c>
      <c r="E980" s="130" t="s">
        <v>4788</v>
      </c>
      <c r="F980" s="128" t="s">
        <v>4868</v>
      </c>
      <c r="G980" s="89">
        <v>43070</v>
      </c>
      <c r="H980" s="123">
        <v>43081</v>
      </c>
      <c r="I980" s="189">
        <v>43082</v>
      </c>
      <c r="J980" s="130" t="s">
        <v>4900</v>
      </c>
    </row>
    <row r="981" spans="1:10" s="108" customFormat="1" ht="11.25" hidden="1" customHeight="1">
      <c r="A981" s="8" t="s">
        <v>1769</v>
      </c>
      <c r="B981" s="126" t="s">
        <v>351</v>
      </c>
      <c r="C981" s="126" t="s">
        <v>4788</v>
      </c>
      <c r="D981" s="126">
        <v>11</v>
      </c>
      <c r="E981" s="130" t="s">
        <v>4788</v>
      </c>
      <c r="F981" s="130" t="s">
        <v>4866</v>
      </c>
      <c r="G981" s="89">
        <v>43070</v>
      </c>
      <c r="H981" s="123">
        <v>43089</v>
      </c>
      <c r="I981" s="189">
        <v>43105</v>
      </c>
      <c r="J981" s="130" t="s">
        <v>4900</v>
      </c>
    </row>
    <row r="982" spans="1:10" s="108" customFormat="1" ht="11.25" hidden="1" customHeight="1">
      <c r="A982" s="8" t="s">
        <v>1770</v>
      </c>
      <c r="B982" s="126" t="s">
        <v>351</v>
      </c>
      <c r="C982" s="130" t="s">
        <v>4788</v>
      </c>
      <c r="D982" s="126">
        <v>11</v>
      </c>
      <c r="E982" s="130" t="s">
        <v>4788</v>
      </c>
      <c r="F982" s="130" t="s">
        <v>4866</v>
      </c>
      <c r="G982" s="89">
        <v>43070</v>
      </c>
      <c r="H982" s="123">
        <v>43097</v>
      </c>
      <c r="I982" s="189">
        <v>43102</v>
      </c>
      <c r="J982" s="130" t="s">
        <v>4900</v>
      </c>
    </row>
    <row r="983" spans="1:10" s="108" customFormat="1" ht="11.25" hidden="1" customHeight="1">
      <c r="A983" s="8" t="s">
        <v>1772</v>
      </c>
      <c r="B983" s="126" t="s">
        <v>351</v>
      </c>
      <c r="C983" s="130" t="s">
        <v>4788</v>
      </c>
      <c r="D983" s="126">
        <v>11</v>
      </c>
      <c r="E983" s="130" t="s">
        <v>4788</v>
      </c>
      <c r="F983" s="128" t="s">
        <v>4868</v>
      </c>
      <c r="G983" s="89">
        <v>43070</v>
      </c>
      <c r="H983" s="123">
        <v>43080</v>
      </c>
      <c r="I983" s="189">
        <v>43082</v>
      </c>
      <c r="J983" s="130" t="s">
        <v>4900</v>
      </c>
    </row>
    <row r="984" spans="1:10" s="108" customFormat="1" ht="11.25" hidden="1" customHeight="1">
      <c r="A984" s="8" t="s">
        <v>1773</v>
      </c>
      <c r="B984" s="126" t="s">
        <v>351</v>
      </c>
      <c r="C984" s="130" t="s">
        <v>4786</v>
      </c>
      <c r="D984" s="126">
        <v>11</v>
      </c>
      <c r="E984" s="130" t="s">
        <v>4786</v>
      </c>
      <c r="F984" s="128" t="s">
        <v>4874</v>
      </c>
      <c r="G984" s="89">
        <v>43070</v>
      </c>
      <c r="H984" s="123">
        <v>43090</v>
      </c>
      <c r="I984" s="189">
        <v>43096</v>
      </c>
      <c r="J984" s="130" t="s">
        <v>4902</v>
      </c>
    </row>
    <row r="985" spans="1:10" s="108" customFormat="1" ht="11.25" hidden="1" customHeight="1">
      <c r="A985" s="8" t="s">
        <v>1774</v>
      </c>
      <c r="B985" s="126" t="s">
        <v>351</v>
      </c>
      <c r="C985" s="130" t="s">
        <v>4788</v>
      </c>
      <c r="D985" s="126">
        <v>11</v>
      </c>
      <c r="E985" s="130" t="s">
        <v>4788</v>
      </c>
      <c r="F985" s="128" t="s">
        <v>4868</v>
      </c>
      <c r="G985" s="89">
        <v>43070</v>
      </c>
      <c r="H985" s="123">
        <v>43080</v>
      </c>
      <c r="I985" s="189">
        <v>43082</v>
      </c>
      <c r="J985" s="130" t="s">
        <v>4900</v>
      </c>
    </row>
    <row r="986" spans="1:10" s="108" customFormat="1" ht="11.25" hidden="1" customHeight="1">
      <c r="A986" s="8" t="s">
        <v>1775</v>
      </c>
      <c r="B986" s="126" t="s">
        <v>351</v>
      </c>
      <c r="C986" s="130" t="s">
        <v>4788</v>
      </c>
      <c r="D986" s="126">
        <v>11</v>
      </c>
      <c r="E986" s="130" t="s">
        <v>4788</v>
      </c>
      <c r="F986" s="128" t="s">
        <v>4868</v>
      </c>
      <c r="G986" s="89">
        <v>43070</v>
      </c>
      <c r="H986" s="123">
        <v>43080</v>
      </c>
      <c r="I986" s="189">
        <v>43082</v>
      </c>
      <c r="J986" s="130" t="s">
        <v>4900</v>
      </c>
    </row>
    <row r="987" spans="1:10" s="108" customFormat="1" ht="11.25" hidden="1" customHeight="1">
      <c r="A987" s="8" t="s">
        <v>1776</v>
      </c>
      <c r="B987" s="126" t="s">
        <v>351</v>
      </c>
      <c r="C987" s="130" t="s">
        <v>4788</v>
      </c>
      <c r="D987" s="126">
        <v>11</v>
      </c>
      <c r="E987" s="130" t="s">
        <v>4788</v>
      </c>
      <c r="F987" s="128" t="s">
        <v>4868</v>
      </c>
      <c r="G987" s="89">
        <v>43070</v>
      </c>
      <c r="H987" s="123">
        <v>43080</v>
      </c>
      <c r="I987" s="189">
        <v>43082</v>
      </c>
      <c r="J987" s="130" t="s">
        <v>4900</v>
      </c>
    </row>
    <row r="988" spans="1:10" s="108" customFormat="1" ht="11.25" hidden="1" customHeight="1">
      <c r="A988" s="8" t="s">
        <v>1777</v>
      </c>
      <c r="B988" s="126" t="s">
        <v>351</v>
      </c>
      <c r="C988" s="130" t="s">
        <v>4788</v>
      </c>
      <c r="D988" s="126">
        <v>11</v>
      </c>
      <c r="E988" s="130" t="s">
        <v>4788</v>
      </c>
      <c r="F988" s="128" t="s">
        <v>4868</v>
      </c>
      <c r="G988" s="89">
        <v>43070</v>
      </c>
      <c r="H988" s="123">
        <v>43081</v>
      </c>
      <c r="I988" s="189">
        <v>43082</v>
      </c>
      <c r="J988" s="130" t="s">
        <v>4900</v>
      </c>
    </row>
    <row r="989" spans="1:10" s="108" customFormat="1" ht="11.25" hidden="1" customHeight="1">
      <c r="A989" s="8" t="s">
        <v>1780</v>
      </c>
      <c r="B989" s="126" t="s">
        <v>369</v>
      </c>
      <c r="C989" s="130" t="s">
        <v>4789</v>
      </c>
      <c r="D989" s="126">
        <v>11</v>
      </c>
      <c r="E989" s="130" t="s">
        <v>4789</v>
      </c>
      <c r="F989" s="128" t="s">
        <v>4887</v>
      </c>
      <c r="G989" s="89">
        <v>43070</v>
      </c>
      <c r="H989" s="123">
        <v>43080</v>
      </c>
      <c r="I989" s="189">
        <v>43082</v>
      </c>
      <c r="J989" s="130" t="s">
        <v>4888</v>
      </c>
    </row>
    <row r="990" spans="1:10" s="108" customFormat="1" ht="11.25" hidden="1" customHeight="1">
      <c r="A990" s="8" t="s">
        <v>1786</v>
      </c>
      <c r="B990" s="126" t="s">
        <v>351</v>
      </c>
      <c r="C990" s="130" t="s">
        <v>4788</v>
      </c>
      <c r="D990" s="126">
        <v>11</v>
      </c>
      <c r="E990" s="130" t="s">
        <v>4788</v>
      </c>
      <c r="F990" s="128" t="s">
        <v>4864</v>
      </c>
      <c r="G990" s="89">
        <v>43070</v>
      </c>
      <c r="H990" s="123">
        <v>43096</v>
      </c>
      <c r="I990" s="189">
        <v>43105</v>
      </c>
      <c r="J990" s="130" t="s">
        <v>4900</v>
      </c>
    </row>
    <row r="991" spans="1:10" s="108" customFormat="1" ht="11.25" hidden="1" customHeight="1">
      <c r="A991" s="8" t="s">
        <v>1787</v>
      </c>
      <c r="B991" s="126" t="s">
        <v>368</v>
      </c>
      <c r="C991" s="126" t="s">
        <v>4789</v>
      </c>
      <c r="D991" s="126">
        <v>11</v>
      </c>
      <c r="E991" s="130" t="s">
        <v>4789</v>
      </c>
      <c r="F991" s="130" t="s">
        <v>4884</v>
      </c>
      <c r="G991" s="89">
        <v>43070</v>
      </c>
      <c r="H991" s="123">
        <v>43087</v>
      </c>
      <c r="I991" s="189">
        <v>43089</v>
      </c>
      <c r="J991" s="130" t="s">
        <v>4888</v>
      </c>
    </row>
    <row r="992" spans="1:10" s="108" customFormat="1" ht="11.25" hidden="1" customHeight="1">
      <c r="A992" s="8" t="s">
        <v>1788</v>
      </c>
      <c r="B992" s="126" t="s">
        <v>351</v>
      </c>
      <c r="C992" s="130" t="s">
        <v>4788</v>
      </c>
      <c r="D992" s="126">
        <v>11</v>
      </c>
      <c r="E992" s="130" t="s">
        <v>4788</v>
      </c>
      <c r="F992" s="130" t="s">
        <v>4866</v>
      </c>
      <c r="G992" s="89">
        <v>43070</v>
      </c>
      <c r="H992" s="123">
        <v>43090</v>
      </c>
      <c r="I992" s="189">
        <v>43105</v>
      </c>
      <c r="J992" s="130" t="s">
        <v>4900</v>
      </c>
    </row>
    <row r="993" spans="1:10" s="108" customFormat="1" ht="11.25" hidden="1" customHeight="1">
      <c r="A993" s="8" t="s">
        <v>1794</v>
      </c>
      <c r="B993" s="126" t="s">
        <v>351</v>
      </c>
      <c r="C993" s="126" t="s">
        <v>4787</v>
      </c>
      <c r="D993" s="126">
        <v>11</v>
      </c>
      <c r="E993" s="130" t="s">
        <v>4787</v>
      </c>
      <c r="F993" s="128" t="s">
        <v>4872</v>
      </c>
      <c r="G993" s="89">
        <v>43070</v>
      </c>
      <c r="H993" s="123">
        <v>43084</v>
      </c>
      <c r="I993" s="189">
        <v>43096</v>
      </c>
      <c r="J993" s="130" t="s">
        <v>4901</v>
      </c>
    </row>
    <row r="994" spans="1:10" s="108" customFormat="1" ht="11.25" hidden="1" customHeight="1">
      <c r="A994" s="8" t="s">
        <v>1796</v>
      </c>
      <c r="B994" s="126" t="s">
        <v>368</v>
      </c>
      <c r="C994" s="126" t="s">
        <v>4789</v>
      </c>
      <c r="D994" s="126">
        <v>11</v>
      </c>
      <c r="E994" s="130" t="s">
        <v>4789</v>
      </c>
      <c r="F994" s="130" t="s">
        <v>4884</v>
      </c>
      <c r="G994" s="89">
        <v>43070</v>
      </c>
      <c r="H994" s="123">
        <v>43095</v>
      </c>
      <c r="I994" s="189">
        <v>43096</v>
      </c>
      <c r="J994" s="130" t="s">
        <v>4888</v>
      </c>
    </row>
    <row r="995" spans="1:10" s="108" customFormat="1" ht="11.25" hidden="1" customHeight="1">
      <c r="A995" s="8" t="s">
        <v>1797</v>
      </c>
      <c r="B995" s="126" t="s">
        <v>351</v>
      </c>
      <c r="C995" s="126" t="s">
        <v>4788</v>
      </c>
      <c r="D995" s="126">
        <v>11</v>
      </c>
      <c r="E995" s="130" t="s">
        <v>4788</v>
      </c>
      <c r="F995" s="130" t="s">
        <v>4866</v>
      </c>
      <c r="G995" s="89">
        <v>43070</v>
      </c>
      <c r="H995" s="123">
        <v>43087</v>
      </c>
      <c r="I995" s="189">
        <v>43105</v>
      </c>
      <c r="J995" s="130" t="s">
        <v>4900</v>
      </c>
    </row>
    <row r="996" spans="1:10" s="108" customFormat="1" ht="11.25" hidden="1" customHeight="1">
      <c r="A996" s="8" t="s">
        <v>1798</v>
      </c>
      <c r="B996" s="126" t="s">
        <v>351</v>
      </c>
      <c r="C996" s="126" t="s">
        <v>4788</v>
      </c>
      <c r="D996" s="126">
        <v>11</v>
      </c>
      <c r="E996" s="130" t="s">
        <v>4788</v>
      </c>
      <c r="F996" s="130" t="s">
        <v>4866</v>
      </c>
      <c r="G996" s="89">
        <v>43070</v>
      </c>
      <c r="H996" s="123">
        <v>43087</v>
      </c>
      <c r="I996" s="189">
        <v>43089</v>
      </c>
      <c r="J996" s="130" t="s">
        <v>4900</v>
      </c>
    </row>
    <row r="997" spans="1:10" s="108" customFormat="1" ht="11.25" hidden="1" customHeight="1">
      <c r="A997" s="8" t="s">
        <v>1808</v>
      </c>
      <c r="B997" s="126" t="s">
        <v>360</v>
      </c>
      <c r="C997" s="126" t="s">
        <v>4786</v>
      </c>
      <c r="D997" s="126">
        <v>11</v>
      </c>
      <c r="E997" s="130" t="s">
        <v>4786</v>
      </c>
      <c r="F997" s="128" t="s">
        <v>4883</v>
      </c>
      <c r="G997" s="89">
        <v>43070</v>
      </c>
      <c r="H997" s="123">
        <v>43096</v>
      </c>
      <c r="I997" s="189">
        <v>43096</v>
      </c>
      <c r="J997" s="130" t="s">
        <v>4902</v>
      </c>
    </row>
    <row r="998" spans="1:10" s="108" customFormat="1" ht="11.25" hidden="1" customHeight="1">
      <c r="A998" s="8" t="s">
        <v>1810</v>
      </c>
      <c r="B998" s="126" t="s">
        <v>361</v>
      </c>
      <c r="C998" s="126" t="s">
        <v>4786</v>
      </c>
      <c r="D998" s="126">
        <v>11</v>
      </c>
      <c r="E998" s="130" t="s">
        <v>4786</v>
      </c>
      <c r="F998" s="128" t="s">
        <v>4873</v>
      </c>
      <c r="G998" s="89">
        <v>43070</v>
      </c>
      <c r="H998" s="123">
        <v>43089</v>
      </c>
      <c r="I998" s="189">
        <v>43089</v>
      </c>
      <c r="J998" s="130" t="s">
        <v>4902</v>
      </c>
    </row>
    <row r="999" spans="1:10" s="108" customFormat="1" ht="11.25" hidden="1" customHeight="1">
      <c r="A999" s="8" t="s">
        <v>1842</v>
      </c>
      <c r="B999" s="126" t="s">
        <v>351</v>
      </c>
      <c r="C999" s="126" t="s">
        <v>4787</v>
      </c>
      <c r="D999" s="126">
        <v>11</v>
      </c>
      <c r="E999" s="130" t="s">
        <v>4787</v>
      </c>
      <c r="F999" s="128" t="s">
        <v>4870</v>
      </c>
      <c r="G999" s="89">
        <v>43070</v>
      </c>
      <c r="H999" s="123">
        <v>43082</v>
      </c>
      <c r="I999" s="189">
        <v>43105</v>
      </c>
      <c r="J999" s="130" t="s">
        <v>4901</v>
      </c>
    </row>
    <row r="1000" spans="1:10" s="108" customFormat="1" ht="11.25" hidden="1" customHeight="1">
      <c r="A1000" s="8" t="s">
        <v>1863</v>
      </c>
      <c r="B1000" s="126" t="s">
        <v>380</v>
      </c>
      <c r="C1000" s="126" t="s">
        <v>450</v>
      </c>
      <c r="D1000" s="126">
        <v>13</v>
      </c>
      <c r="E1000" s="130" t="s">
        <v>450</v>
      </c>
      <c r="F1000" s="130" t="s">
        <v>4972</v>
      </c>
      <c r="G1000" s="89">
        <v>43070</v>
      </c>
      <c r="H1000" s="123">
        <v>43087</v>
      </c>
      <c r="I1000" s="189">
        <v>43105</v>
      </c>
      <c r="J1000" s="130" t="s">
        <v>4895</v>
      </c>
    </row>
    <row r="1001" spans="1:10" s="108" customFormat="1" ht="11.25" hidden="1" customHeight="1">
      <c r="A1001" s="8" t="s">
        <v>1870</v>
      </c>
      <c r="B1001" s="126" t="s">
        <v>4299</v>
      </c>
      <c r="C1001" s="126" t="s">
        <v>451</v>
      </c>
      <c r="D1001" s="126" t="s">
        <v>451</v>
      </c>
      <c r="E1001" s="130" t="s">
        <v>451</v>
      </c>
      <c r="F1001" s="128" t="s">
        <v>4843</v>
      </c>
      <c r="G1001" s="89">
        <v>43070</v>
      </c>
      <c r="H1001" s="123">
        <v>43082</v>
      </c>
      <c r="I1001" s="189">
        <v>43089</v>
      </c>
      <c r="J1001" s="130" t="s">
        <v>4889</v>
      </c>
    </row>
    <row r="1002" spans="1:10" s="108" customFormat="1" ht="11.25" hidden="1" customHeight="1">
      <c r="A1002" s="8" t="s">
        <v>1872</v>
      </c>
      <c r="B1002" s="126" t="s">
        <v>384</v>
      </c>
      <c r="C1002" s="126" t="s">
        <v>451</v>
      </c>
      <c r="D1002" s="126" t="s">
        <v>451</v>
      </c>
      <c r="E1002" s="130" t="s">
        <v>451</v>
      </c>
      <c r="F1002" s="128" t="s">
        <v>4843</v>
      </c>
      <c r="G1002" s="89">
        <v>43070</v>
      </c>
      <c r="H1002" s="123">
        <v>43102</v>
      </c>
      <c r="I1002" s="189">
        <v>43105</v>
      </c>
      <c r="J1002" s="130" t="s">
        <v>4889</v>
      </c>
    </row>
    <row r="1003" spans="1:10" s="108" customFormat="1" ht="11.25" customHeight="1">
      <c r="A1003" s="8" t="s">
        <v>1873</v>
      </c>
      <c r="B1003" s="126" t="s">
        <v>385</v>
      </c>
      <c r="C1003" s="126" t="s">
        <v>451</v>
      </c>
      <c r="D1003" s="126" t="s">
        <v>451</v>
      </c>
      <c r="E1003" s="130" t="s">
        <v>451</v>
      </c>
      <c r="F1003" s="128" t="s">
        <v>4843</v>
      </c>
      <c r="G1003" s="89">
        <v>43070</v>
      </c>
      <c r="H1003" s="123">
        <v>43104</v>
      </c>
      <c r="I1003" s="189"/>
      <c r="J1003" s="130" t="s">
        <v>4889</v>
      </c>
    </row>
    <row r="1004" spans="1:10" s="108" customFormat="1" ht="11.25" hidden="1" customHeight="1">
      <c r="A1004" s="8" t="s">
        <v>1888</v>
      </c>
      <c r="B1004" s="126" t="s">
        <v>4276</v>
      </c>
      <c r="C1004" s="130" t="s">
        <v>4787</v>
      </c>
      <c r="D1004" s="126">
        <v>11</v>
      </c>
      <c r="E1004" s="130" t="s">
        <v>4787</v>
      </c>
      <c r="F1004" s="128" t="s">
        <v>4876</v>
      </c>
      <c r="G1004" s="89">
        <v>43070</v>
      </c>
      <c r="H1004" s="123">
        <v>43104</v>
      </c>
      <c r="I1004" s="189">
        <v>43105</v>
      </c>
      <c r="J1004" s="130" t="s">
        <v>4901</v>
      </c>
    </row>
    <row r="1005" spans="1:10" s="108" customFormat="1" ht="11.25" hidden="1" customHeight="1">
      <c r="A1005" s="8" t="s">
        <v>1900</v>
      </c>
      <c r="B1005" s="126" t="s">
        <v>361</v>
      </c>
      <c r="C1005" s="126" t="s">
        <v>4786</v>
      </c>
      <c r="D1005" s="126">
        <v>11</v>
      </c>
      <c r="E1005" s="130" t="s">
        <v>4786</v>
      </c>
      <c r="F1005" s="128" t="s">
        <v>4883</v>
      </c>
      <c r="G1005" s="89">
        <v>43070</v>
      </c>
      <c r="H1005" s="123">
        <v>43090</v>
      </c>
      <c r="I1005" s="189">
        <v>43096</v>
      </c>
      <c r="J1005" s="130" t="s">
        <v>4902</v>
      </c>
    </row>
    <row r="1006" spans="1:10" s="108" customFormat="1" ht="11.25" hidden="1" customHeight="1">
      <c r="A1006" s="8" t="s">
        <v>1901</v>
      </c>
      <c r="B1006" s="126" t="s">
        <v>361</v>
      </c>
      <c r="C1006" s="126" t="s">
        <v>4786</v>
      </c>
      <c r="D1006" s="126">
        <v>11</v>
      </c>
      <c r="E1006" s="130" t="s">
        <v>4786</v>
      </c>
      <c r="F1006" s="128" t="s">
        <v>4883</v>
      </c>
      <c r="G1006" s="89">
        <v>43070</v>
      </c>
      <c r="H1006" s="123">
        <v>43082</v>
      </c>
      <c r="I1006" s="189">
        <v>43082</v>
      </c>
      <c r="J1006" s="130" t="s">
        <v>4902</v>
      </c>
    </row>
    <row r="1007" spans="1:10" s="108" customFormat="1" ht="11.25" hidden="1" customHeight="1">
      <c r="A1007" s="8" t="s">
        <v>1902</v>
      </c>
      <c r="B1007" s="126" t="s">
        <v>361</v>
      </c>
      <c r="C1007" s="126" t="s">
        <v>4786</v>
      </c>
      <c r="D1007" s="126">
        <v>11</v>
      </c>
      <c r="E1007" s="130" t="s">
        <v>4786</v>
      </c>
      <c r="F1007" s="128" t="s">
        <v>4873</v>
      </c>
      <c r="G1007" s="89">
        <v>43070</v>
      </c>
      <c r="H1007" s="123">
        <v>43095</v>
      </c>
      <c r="I1007" s="189">
        <v>43096</v>
      </c>
      <c r="J1007" s="130" t="s">
        <v>4902</v>
      </c>
    </row>
    <row r="1008" spans="1:10" s="108" customFormat="1" ht="11.25" hidden="1" customHeight="1">
      <c r="A1008" s="8" t="s">
        <v>1909</v>
      </c>
      <c r="B1008" s="126" t="s">
        <v>363</v>
      </c>
      <c r="C1008" s="126" t="s">
        <v>4787</v>
      </c>
      <c r="D1008" s="126">
        <v>11</v>
      </c>
      <c r="E1008" s="130" t="s">
        <v>4787</v>
      </c>
      <c r="F1008" s="128" t="s">
        <v>4876</v>
      </c>
      <c r="G1008" s="89">
        <v>43070</v>
      </c>
      <c r="H1008" s="123">
        <v>43080</v>
      </c>
      <c r="I1008" s="189">
        <v>43089</v>
      </c>
      <c r="J1008" s="130" t="s">
        <v>4901</v>
      </c>
    </row>
    <row r="1009" spans="1:10" s="108" customFormat="1" ht="11.25" hidden="1" customHeight="1">
      <c r="A1009" s="8" t="s">
        <v>1911</v>
      </c>
      <c r="B1009" s="126" t="s">
        <v>4310</v>
      </c>
      <c r="C1009" s="126" t="s">
        <v>4787</v>
      </c>
      <c r="D1009" s="126">
        <v>11</v>
      </c>
      <c r="E1009" s="130" t="s">
        <v>4787</v>
      </c>
      <c r="F1009" s="128" t="s">
        <v>4876</v>
      </c>
      <c r="G1009" s="89">
        <v>43070</v>
      </c>
      <c r="H1009" s="123">
        <v>43080</v>
      </c>
      <c r="I1009" s="189">
        <v>43082</v>
      </c>
      <c r="J1009" s="130" t="s">
        <v>4901</v>
      </c>
    </row>
    <row r="1010" spans="1:10" s="108" customFormat="1" ht="11.25" hidden="1" customHeight="1">
      <c r="A1010" s="8" t="s">
        <v>1914</v>
      </c>
      <c r="B1010" s="126" t="s">
        <v>367</v>
      </c>
      <c r="C1010" s="126" t="s">
        <v>4787</v>
      </c>
      <c r="D1010" s="126">
        <v>11</v>
      </c>
      <c r="E1010" s="130" t="s">
        <v>4787</v>
      </c>
      <c r="F1010" s="128" t="s">
        <v>4870</v>
      </c>
      <c r="G1010" s="89">
        <v>43070</v>
      </c>
      <c r="H1010" s="123">
        <v>43081</v>
      </c>
      <c r="I1010" s="189">
        <v>43105</v>
      </c>
      <c r="J1010" s="130" t="s">
        <v>4901</v>
      </c>
    </row>
    <row r="1011" spans="1:10" s="108" customFormat="1" ht="11.25" hidden="1" customHeight="1">
      <c r="A1011" s="8" t="s">
        <v>1915</v>
      </c>
      <c r="B1011" s="126" t="s">
        <v>367</v>
      </c>
      <c r="C1011" s="126" t="s">
        <v>4787</v>
      </c>
      <c r="D1011" s="126">
        <v>11</v>
      </c>
      <c r="E1011" s="130" t="s">
        <v>4787</v>
      </c>
      <c r="F1011" s="128" t="s">
        <v>4870</v>
      </c>
      <c r="G1011" s="89">
        <v>43070</v>
      </c>
      <c r="H1011" s="123">
        <v>43084</v>
      </c>
      <c r="I1011" s="189">
        <v>43105</v>
      </c>
      <c r="J1011" s="130" t="s">
        <v>4901</v>
      </c>
    </row>
    <row r="1012" spans="1:10" s="108" customFormat="1" ht="11.25" hidden="1" customHeight="1">
      <c r="A1012" s="8" t="s">
        <v>1917</v>
      </c>
      <c r="B1012" s="126" t="s">
        <v>367</v>
      </c>
      <c r="C1012" s="126" t="s">
        <v>4787</v>
      </c>
      <c r="D1012" s="126">
        <v>11</v>
      </c>
      <c r="E1012" s="130" t="s">
        <v>4787</v>
      </c>
      <c r="F1012" s="128" t="s">
        <v>4876</v>
      </c>
      <c r="G1012" s="89">
        <v>43070</v>
      </c>
      <c r="H1012" s="123">
        <v>43096</v>
      </c>
      <c r="I1012" s="189">
        <v>43096</v>
      </c>
      <c r="J1012" s="130" t="s">
        <v>4901</v>
      </c>
    </row>
    <row r="1013" spans="1:10" s="108" customFormat="1" ht="11.25" hidden="1" customHeight="1">
      <c r="A1013" s="8" t="s">
        <v>1920</v>
      </c>
      <c r="B1013" s="126" t="s">
        <v>368</v>
      </c>
      <c r="C1013" s="126" t="s">
        <v>4789</v>
      </c>
      <c r="D1013" s="126">
        <v>11</v>
      </c>
      <c r="E1013" s="130" t="s">
        <v>4789</v>
      </c>
      <c r="F1013" s="130" t="s">
        <v>4884</v>
      </c>
      <c r="G1013" s="89">
        <v>43070</v>
      </c>
      <c r="H1013" s="123">
        <v>43095</v>
      </c>
      <c r="I1013" s="189">
        <v>43102</v>
      </c>
      <c r="J1013" s="130" t="s">
        <v>4888</v>
      </c>
    </row>
    <row r="1014" spans="1:10" s="108" customFormat="1" ht="11.25" hidden="1" customHeight="1">
      <c r="A1014" s="8" t="s">
        <v>1921</v>
      </c>
      <c r="B1014" s="126" t="s">
        <v>368</v>
      </c>
      <c r="C1014" s="126" t="s">
        <v>4789</v>
      </c>
      <c r="D1014" s="126">
        <v>11</v>
      </c>
      <c r="E1014" s="130" t="s">
        <v>4789</v>
      </c>
      <c r="F1014" s="130" t="s">
        <v>4884</v>
      </c>
      <c r="G1014" s="89">
        <v>43070</v>
      </c>
      <c r="H1014" s="123">
        <v>43098</v>
      </c>
      <c r="I1014" s="189">
        <v>43102</v>
      </c>
      <c r="J1014" s="130" t="s">
        <v>4888</v>
      </c>
    </row>
    <row r="1015" spans="1:10" s="108" customFormat="1" ht="11.25" hidden="1" customHeight="1">
      <c r="A1015" s="8" t="s">
        <v>1923</v>
      </c>
      <c r="B1015" s="126" t="s">
        <v>368</v>
      </c>
      <c r="C1015" s="126" t="s">
        <v>4789</v>
      </c>
      <c r="D1015" s="126">
        <v>11</v>
      </c>
      <c r="E1015" s="130" t="s">
        <v>4789</v>
      </c>
      <c r="F1015" s="130" t="s">
        <v>4884</v>
      </c>
      <c r="G1015" s="89">
        <v>43070</v>
      </c>
      <c r="H1015" s="123">
        <v>43089</v>
      </c>
      <c r="I1015" s="189">
        <v>43089</v>
      </c>
      <c r="J1015" s="130" t="s">
        <v>4888</v>
      </c>
    </row>
    <row r="1016" spans="1:10" s="108" customFormat="1" ht="11.25" hidden="1" customHeight="1">
      <c r="A1016" s="8" t="s">
        <v>1924</v>
      </c>
      <c r="B1016" s="126" t="s">
        <v>369</v>
      </c>
      <c r="C1016" s="126" t="s">
        <v>4789</v>
      </c>
      <c r="D1016" s="126">
        <v>11</v>
      </c>
      <c r="E1016" s="130" t="s">
        <v>4789</v>
      </c>
      <c r="F1016" s="128" t="s">
        <v>4887</v>
      </c>
      <c r="G1016" s="89">
        <v>43070</v>
      </c>
      <c r="H1016" s="123">
        <v>43104</v>
      </c>
      <c r="I1016" s="189">
        <v>43105</v>
      </c>
      <c r="J1016" s="130" t="s">
        <v>4888</v>
      </c>
    </row>
    <row r="1017" spans="1:10" s="108" customFormat="1" ht="11.25" hidden="1" customHeight="1">
      <c r="A1017" s="8" t="s">
        <v>1925</v>
      </c>
      <c r="B1017" s="126" t="s">
        <v>369</v>
      </c>
      <c r="C1017" s="126" t="s">
        <v>4789</v>
      </c>
      <c r="D1017" s="126">
        <v>11</v>
      </c>
      <c r="E1017" s="130" t="s">
        <v>4789</v>
      </c>
      <c r="F1017" s="128" t="s">
        <v>4887</v>
      </c>
      <c r="G1017" s="89">
        <v>43070</v>
      </c>
      <c r="H1017" s="123">
        <v>43089</v>
      </c>
      <c r="I1017" s="189">
        <v>43096</v>
      </c>
      <c r="J1017" s="130" t="s">
        <v>4888</v>
      </c>
    </row>
    <row r="1018" spans="1:10" s="108" customFormat="1" ht="11.25" hidden="1" customHeight="1">
      <c r="A1018" s="8" t="s">
        <v>1929</v>
      </c>
      <c r="B1018" s="126" t="s">
        <v>369</v>
      </c>
      <c r="C1018" s="130" t="s">
        <v>4789</v>
      </c>
      <c r="D1018" s="126">
        <v>11</v>
      </c>
      <c r="E1018" s="130" t="s">
        <v>4789</v>
      </c>
      <c r="F1018" s="128" t="s">
        <v>4887</v>
      </c>
      <c r="G1018" s="89">
        <v>43070</v>
      </c>
      <c r="H1018" s="123">
        <v>43095</v>
      </c>
      <c r="I1018" s="189">
        <v>43096</v>
      </c>
      <c r="J1018" s="130" t="s">
        <v>4888</v>
      </c>
    </row>
    <row r="1019" spans="1:10" s="108" customFormat="1" ht="11.25" hidden="1" customHeight="1">
      <c r="A1019" s="8" t="s">
        <v>1930</v>
      </c>
      <c r="B1019" s="126" t="s">
        <v>4284</v>
      </c>
      <c r="C1019" s="130" t="s">
        <v>4789</v>
      </c>
      <c r="D1019" s="126">
        <v>11</v>
      </c>
      <c r="E1019" s="130" t="s">
        <v>4789</v>
      </c>
      <c r="F1019" s="130" t="s">
        <v>4955</v>
      </c>
      <c r="G1019" s="89">
        <v>43070</v>
      </c>
      <c r="H1019" s="123">
        <v>43095</v>
      </c>
      <c r="I1019" s="189">
        <v>43102</v>
      </c>
      <c r="J1019" s="130" t="s">
        <v>4888</v>
      </c>
    </row>
    <row r="1020" spans="1:10" s="108" customFormat="1" ht="11.25" hidden="1" customHeight="1">
      <c r="A1020" s="8" t="s">
        <v>1931</v>
      </c>
      <c r="B1020" s="126" t="s">
        <v>4284</v>
      </c>
      <c r="C1020" s="126" t="s">
        <v>4789</v>
      </c>
      <c r="D1020" s="126">
        <v>11</v>
      </c>
      <c r="E1020" s="130" t="s">
        <v>4789</v>
      </c>
      <c r="F1020" s="130" t="s">
        <v>4955</v>
      </c>
      <c r="G1020" s="89">
        <v>43070</v>
      </c>
      <c r="H1020" s="123">
        <v>43087</v>
      </c>
      <c r="I1020" s="189">
        <v>43089</v>
      </c>
      <c r="J1020" s="130" t="s">
        <v>4888</v>
      </c>
    </row>
    <row r="1021" spans="1:10" s="108" customFormat="1" ht="11.25" hidden="1" customHeight="1">
      <c r="A1021" s="8" t="s">
        <v>1932</v>
      </c>
      <c r="B1021" s="126" t="s">
        <v>4284</v>
      </c>
      <c r="C1021" s="126" t="s">
        <v>4789</v>
      </c>
      <c r="D1021" s="126">
        <v>11</v>
      </c>
      <c r="E1021" s="130" t="s">
        <v>4789</v>
      </c>
      <c r="F1021" s="130" t="s">
        <v>4955</v>
      </c>
      <c r="G1021" s="89">
        <v>43070</v>
      </c>
      <c r="H1021" s="123">
        <v>43087</v>
      </c>
      <c r="I1021" s="189">
        <v>43089</v>
      </c>
      <c r="J1021" s="130" t="s">
        <v>4888</v>
      </c>
    </row>
    <row r="1022" spans="1:10" s="108" customFormat="1" ht="11.25" hidden="1" customHeight="1">
      <c r="A1022" s="8" t="s">
        <v>1942</v>
      </c>
      <c r="B1022" s="126" t="s">
        <v>351</v>
      </c>
      <c r="C1022" s="126" t="s">
        <v>4786</v>
      </c>
      <c r="D1022" s="126">
        <v>11</v>
      </c>
      <c r="E1022" s="130" t="s">
        <v>4786</v>
      </c>
      <c r="F1022" s="128" t="s">
        <v>4874</v>
      </c>
      <c r="G1022" s="89">
        <v>43070</v>
      </c>
      <c r="H1022" s="123">
        <v>43089</v>
      </c>
      <c r="I1022" s="189">
        <v>43089</v>
      </c>
      <c r="J1022" s="130" t="s">
        <v>4902</v>
      </c>
    </row>
    <row r="1023" spans="1:10" s="108" customFormat="1" ht="11.25" hidden="1" customHeight="1">
      <c r="A1023" s="8" t="s">
        <v>1944</v>
      </c>
      <c r="B1023" s="126" t="s">
        <v>351</v>
      </c>
      <c r="C1023" s="126" t="s">
        <v>4788</v>
      </c>
      <c r="D1023" s="126">
        <v>11</v>
      </c>
      <c r="E1023" s="130" t="s">
        <v>4788</v>
      </c>
      <c r="F1023" s="128" t="s">
        <v>4864</v>
      </c>
      <c r="G1023" s="89">
        <v>43070</v>
      </c>
      <c r="H1023" s="123">
        <v>43081</v>
      </c>
      <c r="I1023" s="189">
        <v>43102</v>
      </c>
      <c r="J1023" s="130" t="s">
        <v>4900</v>
      </c>
    </row>
    <row r="1024" spans="1:10" s="108" customFormat="1" ht="11.25" hidden="1" customHeight="1">
      <c r="A1024" s="8" t="s">
        <v>1965</v>
      </c>
      <c r="B1024" s="126" t="s">
        <v>351</v>
      </c>
      <c r="C1024" s="126" t="s">
        <v>4786</v>
      </c>
      <c r="D1024" s="126">
        <v>11</v>
      </c>
      <c r="E1024" s="130" t="s">
        <v>4786</v>
      </c>
      <c r="F1024" s="128" t="s">
        <v>4874</v>
      </c>
      <c r="G1024" s="89">
        <v>43070</v>
      </c>
      <c r="H1024" s="123">
        <v>43095</v>
      </c>
      <c r="I1024" s="189">
        <v>43096</v>
      </c>
      <c r="J1024" s="130" t="s">
        <v>4902</v>
      </c>
    </row>
    <row r="1025" spans="1:10" s="108" customFormat="1" ht="11.25" hidden="1" customHeight="1">
      <c r="A1025" s="8" t="s">
        <v>1976</v>
      </c>
      <c r="B1025" s="126" t="s">
        <v>351</v>
      </c>
      <c r="C1025" s="126" t="s">
        <v>4788</v>
      </c>
      <c r="D1025" s="126">
        <v>11</v>
      </c>
      <c r="E1025" s="130" t="s">
        <v>4788</v>
      </c>
      <c r="F1025" s="130" t="s">
        <v>4866</v>
      </c>
      <c r="G1025" s="89">
        <v>43070</v>
      </c>
      <c r="H1025" s="123">
        <v>43081</v>
      </c>
      <c r="I1025" s="189">
        <v>43082</v>
      </c>
      <c r="J1025" s="130" t="s">
        <v>4900</v>
      </c>
    </row>
    <row r="1026" spans="1:10" s="108" customFormat="1" ht="11.25" hidden="1" customHeight="1">
      <c r="A1026" s="8" t="s">
        <v>1979</v>
      </c>
      <c r="B1026" s="126" t="s">
        <v>351</v>
      </c>
      <c r="C1026" s="126" t="s">
        <v>4787</v>
      </c>
      <c r="D1026" s="126">
        <v>11</v>
      </c>
      <c r="E1026" s="130" t="s">
        <v>4787</v>
      </c>
      <c r="F1026" s="128" t="s">
        <v>4870</v>
      </c>
      <c r="G1026" s="89">
        <v>43070</v>
      </c>
      <c r="H1026" s="123">
        <v>43082</v>
      </c>
      <c r="I1026" s="189">
        <v>43105</v>
      </c>
      <c r="J1026" s="130" t="s">
        <v>4901</v>
      </c>
    </row>
    <row r="1027" spans="1:10" s="108" customFormat="1" ht="11.25" hidden="1" customHeight="1">
      <c r="A1027" s="8" t="s">
        <v>1982</v>
      </c>
      <c r="B1027" s="126" t="s">
        <v>369</v>
      </c>
      <c r="C1027" s="126" t="s">
        <v>4789</v>
      </c>
      <c r="D1027" s="126">
        <v>11</v>
      </c>
      <c r="E1027" s="130" t="s">
        <v>4789</v>
      </c>
      <c r="F1027" s="128" t="s">
        <v>4887</v>
      </c>
      <c r="G1027" s="89">
        <v>43070</v>
      </c>
      <c r="H1027" s="123">
        <v>43087</v>
      </c>
      <c r="I1027" s="189">
        <v>43089</v>
      </c>
      <c r="J1027" s="130" t="s">
        <v>4888</v>
      </c>
    </row>
    <row r="1028" spans="1:10" s="108" customFormat="1" ht="11.25" hidden="1" customHeight="1">
      <c r="A1028" s="8" t="s">
        <v>1983</v>
      </c>
      <c r="B1028" s="126" t="s">
        <v>369</v>
      </c>
      <c r="C1028" s="126" t="s">
        <v>4789</v>
      </c>
      <c r="D1028" s="126">
        <v>11</v>
      </c>
      <c r="E1028" s="130" t="s">
        <v>4789</v>
      </c>
      <c r="F1028" s="128" t="s">
        <v>4887</v>
      </c>
      <c r="G1028" s="89">
        <v>43070</v>
      </c>
      <c r="H1028" s="123">
        <v>43084</v>
      </c>
      <c r="I1028" s="189">
        <v>43089</v>
      </c>
      <c r="J1028" s="130" t="s">
        <v>4888</v>
      </c>
    </row>
    <row r="1029" spans="1:10" s="108" customFormat="1" ht="11.25" hidden="1" customHeight="1">
      <c r="A1029" s="8" t="s">
        <v>1984</v>
      </c>
      <c r="B1029" s="126" t="s">
        <v>369</v>
      </c>
      <c r="C1029" s="130" t="s">
        <v>4789</v>
      </c>
      <c r="D1029" s="126">
        <v>11</v>
      </c>
      <c r="E1029" s="130" t="s">
        <v>4789</v>
      </c>
      <c r="F1029" s="128" t="s">
        <v>4887</v>
      </c>
      <c r="G1029" s="89">
        <v>43070</v>
      </c>
      <c r="H1029" s="123">
        <v>43098</v>
      </c>
      <c r="I1029" s="189">
        <v>43105</v>
      </c>
      <c r="J1029" s="130" t="s">
        <v>4888</v>
      </c>
    </row>
    <row r="1030" spans="1:10" s="108" customFormat="1" ht="11.25" hidden="1" customHeight="1">
      <c r="A1030" s="8" t="s">
        <v>1985</v>
      </c>
      <c r="B1030" s="126" t="s">
        <v>351</v>
      </c>
      <c r="C1030" s="126" t="s">
        <v>4788</v>
      </c>
      <c r="D1030" s="126">
        <v>11</v>
      </c>
      <c r="E1030" s="130" t="s">
        <v>4788</v>
      </c>
      <c r="F1030" s="128" t="s">
        <v>4864</v>
      </c>
      <c r="G1030" s="89">
        <v>43070</v>
      </c>
      <c r="H1030" s="123">
        <v>43087</v>
      </c>
      <c r="I1030" s="189">
        <v>43089</v>
      </c>
      <c r="J1030" s="130" t="s">
        <v>4900</v>
      </c>
    </row>
    <row r="1031" spans="1:10" s="108" customFormat="1" ht="11.25" hidden="1" customHeight="1">
      <c r="A1031" s="8" t="s">
        <v>2005</v>
      </c>
      <c r="B1031" s="126" t="s">
        <v>351</v>
      </c>
      <c r="C1031" s="130" t="s">
        <v>4788</v>
      </c>
      <c r="D1031" s="126">
        <v>11</v>
      </c>
      <c r="E1031" s="130" t="s">
        <v>4788</v>
      </c>
      <c r="F1031" s="130" t="s">
        <v>4866</v>
      </c>
      <c r="G1031" s="89">
        <v>43070</v>
      </c>
      <c r="H1031" s="123">
        <v>43087</v>
      </c>
      <c r="I1031" s="189">
        <v>43089</v>
      </c>
      <c r="J1031" s="130" t="s">
        <v>4900</v>
      </c>
    </row>
    <row r="1032" spans="1:10" s="108" customFormat="1" ht="11.25" hidden="1" customHeight="1">
      <c r="A1032" s="8" t="s">
        <v>2006</v>
      </c>
      <c r="B1032" s="126" t="s">
        <v>351</v>
      </c>
      <c r="C1032" s="130" t="s">
        <v>4788</v>
      </c>
      <c r="D1032" s="126">
        <v>11</v>
      </c>
      <c r="E1032" s="130" t="s">
        <v>4788</v>
      </c>
      <c r="F1032" s="130" t="s">
        <v>4866</v>
      </c>
      <c r="G1032" s="89">
        <v>43070</v>
      </c>
      <c r="H1032" s="123">
        <v>43087</v>
      </c>
      <c r="I1032" s="189">
        <v>43105</v>
      </c>
      <c r="J1032" s="130" t="s">
        <v>4900</v>
      </c>
    </row>
    <row r="1033" spans="1:10" s="108" customFormat="1" ht="11.25" hidden="1" customHeight="1">
      <c r="A1033" s="8" t="s">
        <v>2007</v>
      </c>
      <c r="B1033" s="126" t="s">
        <v>351</v>
      </c>
      <c r="C1033" s="126" t="s">
        <v>4788</v>
      </c>
      <c r="D1033" s="126">
        <v>11</v>
      </c>
      <c r="E1033" s="130" t="s">
        <v>4788</v>
      </c>
      <c r="F1033" s="130" t="s">
        <v>4866</v>
      </c>
      <c r="G1033" s="89">
        <v>43070</v>
      </c>
      <c r="H1033" s="123">
        <v>43087</v>
      </c>
      <c r="I1033" s="189">
        <v>43089</v>
      </c>
      <c r="J1033" s="130" t="s">
        <v>4900</v>
      </c>
    </row>
    <row r="1034" spans="1:10" s="108" customFormat="1" ht="11.25" hidden="1" customHeight="1">
      <c r="A1034" s="8" t="s">
        <v>2009</v>
      </c>
      <c r="B1034" s="126" t="s">
        <v>351</v>
      </c>
      <c r="C1034" s="126" t="s">
        <v>4788</v>
      </c>
      <c r="D1034" s="126">
        <v>11</v>
      </c>
      <c r="E1034" s="130" t="s">
        <v>4788</v>
      </c>
      <c r="F1034" s="130" t="s">
        <v>4866</v>
      </c>
      <c r="G1034" s="89">
        <v>43070</v>
      </c>
      <c r="H1034" s="123">
        <v>43095</v>
      </c>
      <c r="I1034" s="189">
        <v>43102</v>
      </c>
      <c r="J1034" s="130" t="s">
        <v>4900</v>
      </c>
    </row>
    <row r="1035" spans="1:10" s="108" customFormat="1" ht="11.25" hidden="1" customHeight="1">
      <c r="A1035" s="8" t="s">
        <v>2010</v>
      </c>
      <c r="B1035" s="126" t="s">
        <v>360</v>
      </c>
      <c r="C1035" s="130" t="s">
        <v>4786</v>
      </c>
      <c r="D1035" s="126">
        <v>11</v>
      </c>
      <c r="E1035" s="130" t="s">
        <v>4786</v>
      </c>
      <c r="F1035" s="128" t="s">
        <v>4882</v>
      </c>
      <c r="G1035" s="89">
        <v>43070</v>
      </c>
      <c r="H1035" s="123">
        <v>43080</v>
      </c>
      <c r="I1035" s="189">
        <v>43082</v>
      </c>
      <c r="J1035" s="130" t="s">
        <v>4902</v>
      </c>
    </row>
    <row r="1036" spans="1:10" s="108" customFormat="1" ht="11.25" hidden="1" customHeight="1">
      <c r="A1036" s="8" t="s">
        <v>2012</v>
      </c>
      <c r="B1036" s="126" t="s">
        <v>351</v>
      </c>
      <c r="C1036" s="126" t="s">
        <v>4788</v>
      </c>
      <c r="D1036" s="126">
        <v>11</v>
      </c>
      <c r="E1036" s="130" t="s">
        <v>4788</v>
      </c>
      <c r="F1036" s="128" t="s">
        <v>4868</v>
      </c>
      <c r="G1036" s="89">
        <v>43070</v>
      </c>
      <c r="H1036" s="123">
        <v>43087</v>
      </c>
      <c r="I1036" s="189">
        <v>43102</v>
      </c>
      <c r="J1036" s="130" t="s">
        <v>4900</v>
      </c>
    </row>
    <row r="1037" spans="1:10" s="108" customFormat="1" ht="11.25" hidden="1" customHeight="1">
      <c r="A1037" s="8" t="s">
        <v>2014</v>
      </c>
      <c r="B1037" s="126" t="s">
        <v>351</v>
      </c>
      <c r="C1037" s="130" t="s">
        <v>4788</v>
      </c>
      <c r="D1037" s="126">
        <v>11</v>
      </c>
      <c r="E1037" s="130" t="s">
        <v>4788</v>
      </c>
      <c r="F1037" s="130" t="s">
        <v>4866</v>
      </c>
      <c r="G1037" s="89">
        <v>43070</v>
      </c>
      <c r="H1037" s="123">
        <v>43098</v>
      </c>
      <c r="I1037" s="189">
        <v>43105</v>
      </c>
      <c r="J1037" s="130" t="s">
        <v>4900</v>
      </c>
    </row>
    <row r="1038" spans="1:10" s="108" customFormat="1" ht="11.25" hidden="1" customHeight="1">
      <c r="A1038" s="8" t="s">
        <v>2018</v>
      </c>
      <c r="B1038" s="126" t="s">
        <v>351</v>
      </c>
      <c r="C1038" s="126" t="s">
        <v>4788</v>
      </c>
      <c r="D1038" s="126">
        <v>11</v>
      </c>
      <c r="E1038" s="130" t="s">
        <v>4788</v>
      </c>
      <c r="F1038" s="128" t="s">
        <v>4864</v>
      </c>
      <c r="G1038" s="89">
        <v>43070</v>
      </c>
      <c r="H1038" s="123">
        <v>43090</v>
      </c>
      <c r="I1038" s="189">
        <v>43105</v>
      </c>
      <c r="J1038" s="130" t="s">
        <v>4900</v>
      </c>
    </row>
    <row r="1039" spans="1:10" s="108" customFormat="1" ht="11.25" hidden="1" customHeight="1">
      <c r="A1039" s="8" t="s">
        <v>2019</v>
      </c>
      <c r="B1039" s="126" t="s">
        <v>360</v>
      </c>
      <c r="C1039" s="126" t="s">
        <v>4786</v>
      </c>
      <c r="D1039" s="126">
        <v>11</v>
      </c>
      <c r="E1039" s="130" t="s">
        <v>4786</v>
      </c>
      <c r="F1039" s="128" t="s">
        <v>4882</v>
      </c>
      <c r="G1039" s="89">
        <v>43070</v>
      </c>
      <c r="H1039" s="123">
        <v>43096</v>
      </c>
      <c r="I1039" s="189">
        <v>43096</v>
      </c>
      <c r="J1039" s="130" t="s">
        <v>4902</v>
      </c>
    </row>
    <row r="1040" spans="1:10" s="108" customFormat="1" ht="11.25" hidden="1" customHeight="1">
      <c r="A1040" s="8" t="s">
        <v>2028</v>
      </c>
      <c r="B1040" s="126" t="s">
        <v>361</v>
      </c>
      <c r="C1040" s="126" t="s">
        <v>4786</v>
      </c>
      <c r="D1040" s="126">
        <v>11</v>
      </c>
      <c r="E1040" s="130" t="s">
        <v>4786</v>
      </c>
      <c r="F1040" s="128" t="s">
        <v>4873</v>
      </c>
      <c r="G1040" s="89">
        <v>43070</v>
      </c>
      <c r="H1040" s="123">
        <v>43089</v>
      </c>
      <c r="I1040" s="189">
        <v>43089</v>
      </c>
      <c r="J1040" s="130" t="s">
        <v>4902</v>
      </c>
    </row>
    <row r="1041" spans="1:10" s="108" customFormat="1" ht="11.25" hidden="1" customHeight="1">
      <c r="A1041" s="8" t="s">
        <v>2031</v>
      </c>
      <c r="B1041" s="126" t="s">
        <v>370</v>
      </c>
      <c r="C1041" s="130" t="s">
        <v>4786</v>
      </c>
      <c r="D1041" s="126">
        <v>11</v>
      </c>
      <c r="E1041" s="130" t="s">
        <v>4786</v>
      </c>
      <c r="F1041" s="128" t="s">
        <v>4874</v>
      </c>
      <c r="G1041" s="89">
        <v>43070</v>
      </c>
      <c r="H1041" s="123">
        <v>43080</v>
      </c>
      <c r="I1041" s="189">
        <v>43082</v>
      </c>
      <c r="J1041" s="130" t="s">
        <v>4902</v>
      </c>
    </row>
    <row r="1042" spans="1:10" s="108" customFormat="1" ht="11.25" hidden="1" customHeight="1">
      <c r="A1042" s="8" t="s">
        <v>2055</v>
      </c>
      <c r="B1042" s="126" t="s">
        <v>4322</v>
      </c>
      <c r="C1042" s="126" t="s">
        <v>450</v>
      </c>
      <c r="D1042" s="126">
        <v>13</v>
      </c>
      <c r="E1042" s="130" t="s">
        <v>450</v>
      </c>
      <c r="F1042" s="130" t="s">
        <v>4970</v>
      </c>
      <c r="G1042" s="89">
        <v>43070</v>
      </c>
      <c r="H1042" s="123">
        <v>43089</v>
      </c>
      <c r="I1042" s="189">
        <v>43105</v>
      </c>
      <c r="J1042" s="130" t="s">
        <v>4895</v>
      </c>
    </row>
    <row r="1043" spans="1:10" s="108" customFormat="1" ht="11.25" hidden="1" customHeight="1">
      <c r="A1043" s="8" t="s">
        <v>2064</v>
      </c>
      <c r="B1043" s="126" t="s">
        <v>452</v>
      </c>
      <c r="C1043" s="126" t="s">
        <v>450</v>
      </c>
      <c r="D1043" s="126">
        <v>13</v>
      </c>
      <c r="E1043" s="130" t="s">
        <v>450</v>
      </c>
      <c r="F1043" s="130" t="s">
        <v>4972</v>
      </c>
      <c r="G1043" s="89">
        <v>43070</v>
      </c>
      <c r="H1043" s="123">
        <v>43087</v>
      </c>
      <c r="I1043" s="189">
        <v>43105</v>
      </c>
      <c r="J1043" s="130" t="s">
        <v>4895</v>
      </c>
    </row>
    <row r="1044" spans="1:10" s="108" customFormat="1" ht="11.25" hidden="1" customHeight="1">
      <c r="A1044" s="8" t="s">
        <v>2066</v>
      </c>
      <c r="B1044" s="126" t="s">
        <v>452</v>
      </c>
      <c r="C1044" s="126" t="s">
        <v>450</v>
      </c>
      <c r="D1044" s="126">
        <v>13</v>
      </c>
      <c r="E1044" s="130" t="s">
        <v>450</v>
      </c>
      <c r="F1044" s="130" t="s">
        <v>4971</v>
      </c>
      <c r="G1044" s="89">
        <v>43070</v>
      </c>
      <c r="H1044" s="123">
        <v>43089</v>
      </c>
      <c r="I1044" s="189">
        <v>43105</v>
      </c>
      <c r="J1044" s="130" t="s">
        <v>4895</v>
      </c>
    </row>
    <row r="1045" spans="1:10" s="108" customFormat="1" ht="11.25" hidden="1" customHeight="1">
      <c r="A1045" s="8" t="s">
        <v>2067</v>
      </c>
      <c r="B1045" s="126" t="s">
        <v>4291</v>
      </c>
      <c r="C1045" s="126" t="s">
        <v>450</v>
      </c>
      <c r="D1045" s="126">
        <v>13</v>
      </c>
      <c r="E1045" s="130" t="s">
        <v>450</v>
      </c>
      <c r="F1045" s="130" t="s">
        <v>4971</v>
      </c>
      <c r="G1045" s="89">
        <v>43070</v>
      </c>
      <c r="H1045" s="123">
        <v>43089</v>
      </c>
      <c r="I1045" s="189">
        <v>43096</v>
      </c>
      <c r="J1045" s="130" t="s">
        <v>4895</v>
      </c>
    </row>
    <row r="1046" spans="1:10" s="108" customFormat="1" ht="11.25" customHeight="1">
      <c r="A1046" s="8" t="s">
        <v>2072</v>
      </c>
      <c r="B1046" s="126" t="s">
        <v>381</v>
      </c>
      <c r="C1046" s="126" t="s">
        <v>451</v>
      </c>
      <c r="D1046" s="126" t="s">
        <v>451</v>
      </c>
      <c r="E1046" s="130" t="s">
        <v>451</v>
      </c>
      <c r="F1046" s="128" t="s">
        <v>4843</v>
      </c>
      <c r="G1046" s="89">
        <v>43070</v>
      </c>
      <c r="H1046" s="123">
        <v>43104</v>
      </c>
      <c r="I1046" s="189"/>
      <c r="J1046" s="130" t="s">
        <v>4889</v>
      </c>
    </row>
    <row r="1047" spans="1:10" s="108" customFormat="1" ht="11.25" hidden="1" customHeight="1">
      <c r="A1047" s="8" t="s">
        <v>2075</v>
      </c>
      <c r="B1047" s="126" t="s">
        <v>385</v>
      </c>
      <c r="C1047" s="126" t="s">
        <v>451</v>
      </c>
      <c r="D1047" s="126" t="s">
        <v>451</v>
      </c>
      <c r="E1047" s="130" t="s">
        <v>451</v>
      </c>
      <c r="F1047" s="128" t="s">
        <v>4843</v>
      </c>
      <c r="G1047" s="89">
        <v>43070</v>
      </c>
      <c r="H1047" s="123">
        <v>43084</v>
      </c>
      <c r="I1047" s="189">
        <v>43089</v>
      </c>
      <c r="J1047" s="130" t="s">
        <v>4889</v>
      </c>
    </row>
    <row r="1048" spans="1:10" s="108" customFormat="1" ht="11.25" hidden="1" customHeight="1">
      <c r="A1048" s="8" t="s">
        <v>2076</v>
      </c>
      <c r="B1048" s="126" t="s">
        <v>385</v>
      </c>
      <c r="C1048" s="130" t="s">
        <v>451</v>
      </c>
      <c r="D1048" s="126" t="s">
        <v>451</v>
      </c>
      <c r="E1048" s="130" t="s">
        <v>451</v>
      </c>
      <c r="F1048" s="128" t="s">
        <v>4843</v>
      </c>
      <c r="G1048" s="89">
        <v>43070</v>
      </c>
      <c r="H1048" s="123">
        <v>43089</v>
      </c>
      <c r="I1048" s="189">
        <v>43089</v>
      </c>
      <c r="J1048" s="130" t="s">
        <v>4889</v>
      </c>
    </row>
    <row r="1049" spans="1:10" s="108" customFormat="1" ht="11.25" customHeight="1">
      <c r="A1049" s="8" t="s">
        <v>2077</v>
      </c>
      <c r="B1049" s="126" t="s">
        <v>385</v>
      </c>
      <c r="C1049" s="126" t="s">
        <v>451</v>
      </c>
      <c r="D1049" s="126" t="s">
        <v>451</v>
      </c>
      <c r="E1049" s="130" t="s">
        <v>451</v>
      </c>
      <c r="F1049" s="128" t="s">
        <v>4843</v>
      </c>
      <c r="G1049" s="89">
        <v>43070</v>
      </c>
      <c r="H1049" s="123">
        <v>43105</v>
      </c>
      <c r="I1049" s="189"/>
      <c r="J1049" s="130" t="s">
        <v>4889</v>
      </c>
    </row>
    <row r="1050" spans="1:10" s="108" customFormat="1" ht="11.25" hidden="1" customHeight="1">
      <c r="A1050" s="8" t="s">
        <v>2080</v>
      </c>
      <c r="B1050" s="126" t="s">
        <v>351</v>
      </c>
      <c r="C1050" s="126" t="s">
        <v>4786</v>
      </c>
      <c r="D1050" s="126">
        <v>11</v>
      </c>
      <c r="E1050" s="130" t="s">
        <v>4786</v>
      </c>
      <c r="F1050" s="128" t="s">
        <v>4864</v>
      </c>
      <c r="G1050" s="89">
        <v>43070</v>
      </c>
      <c r="H1050" s="123">
        <v>43087</v>
      </c>
      <c r="I1050" s="189">
        <v>43096</v>
      </c>
      <c r="J1050" s="130" t="s">
        <v>4902</v>
      </c>
    </row>
    <row r="1051" spans="1:10" s="108" customFormat="1" ht="11.25" hidden="1" customHeight="1">
      <c r="A1051" s="8" t="s">
        <v>2093</v>
      </c>
      <c r="B1051" s="126" t="s">
        <v>4276</v>
      </c>
      <c r="C1051" s="126" t="s">
        <v>4787</v>
      </c>
      <c r="D1051" s="126">
        <v>11</v>
      </c>
      <c r="E1051" s="130" t="s">
        <v>4787</v>
      </c>
      <c r="F1051" s="128" t="s">
        <v>4876</v>
      </c>
      <c r="G1051" s="89">
        <v>43070</v>
      </c>
      <c r="H1051" s="123">
        <v>43104</v>
      </c>
      <c r="I1051" s="189">
        <v>43105</v>
      </c>
      <c r="J1051" s="130" t="s">
        <v>4901</v>
      </c>
    </row>
    <row r="1052" spans="1:10" s="108" customFormat="1" ht="11.25" hidden="1" customHeight="1">
      <c r="A1052" s="8" t="s">
        <v>2094</v>
      </c>
      <c r="B1052" s="126" t="s">
        <v>358</v>
      </c>
      <c r="C1052" s="126" t="s">
        <v>4787</v>
      </c>
      <c r="D1052" s="126">
        <v>11</v>
      </c>
      <c r="E1052" s="130" t="s">
        <v>4787</v>
      </c>
      <c r="F1052" s="128" t="s">
        <v>4872</v>
      </c>
      <c r="G1052" s="89">
        <v>43070</v>
      </c>
      <c r="H1052" s="123">
        <v>43082</v>
      </c>
      <c r="I1052" s="189">
        <v>43089</v>
      </c>
      <c r="J1052" s="130" t="s">
        <v>4901</v>
      </c>
    </row>
    <row r="1053" spans="1:10" s="108" customFormat="1" ht="11.25" hidden="1" customHeight="1">
      <c r="A1053" s="8" t="s">
        <v>2096</v>
      </c>
      <c r="B1053" s="126" t="s">
        <v>359</v>
      </c>
      <c r="C1053" s="126" t="s">
        <v>4787</v>
      </c>
      <c r="D1053" s="126">
        <v>11</v>
      </c>
      <c r="E1053" s="130" t="s">
        <v>4787</v>
      </c>
      <c r="F1053" s="128" t="s">
        <v>4872</v>
      </c>
      <c r="G1053" s="89">
        <v>43070</v>
      </c>
      <c r="H1053" s="123">
        <v>43082</v>
      </c>
      <c r="I1053" s="189">
        <v>43082</v>
      </c>
      <c r="J1053" s="130" t="s">
        <v>4901</v>
      </c>
    </row>
    <row r="1054" spans="1:10" s="108" customFormat="1" ht="11.25" hidden="1" customHeight="1">
      <c r="A1054" s="8" t="s">
        <v>2101</v>
      </c>
      <c r="B1054" s="126" t="s">
        <v>363</v>
      </c>
      <c r="C1054" s="126" t="s">
        <v>4787</v>
      </c>
      <c r="D1054" s="126">
        <v>11</v>
      </c>
      <c r="E1054" s="130" t="s">
        <v>4787</v>
      </c>
      <c r="F1054" s="128" t="s">
        <v>4876</v>
      </c>
      <c r="G1054" s="89">
        <v>43070</v>
      </c>
      <c r="H1054" s="123">
        <v>43080</v>
      </c>
      <c r="I1054" s="189">
        <v>43105</v>
      </c>
      <c r="J1054" s="130" t="s">
        <v>4901</v>
      </c>
    </row>
    <row r="1055" spans="1:10" s="108" customFormat="1" ht="11.25" hidden="1" customHeight="1">
      <c r="A1055" s="8" t="s">
        <v>2102</v>
      </c>
      <c r="B1055" s="126" t="s">
        <v>363</v>
      </c>
      <c r="C1055" s="126" t="s">
        <v>4787</v>
      </c>
      <c r="D1055" s="126">
        <v>11</v>
      </c>
      <c r="E1055" s="130" t="s">
        <v>4787</v>
      </c>
      <c r="F1055" s="128" t="s">
        <v>4876</v>
      </c>
      <c r="G1055" s="89">
        <v>43070</v>
      </c>
      <c r="H1055" s="123">
        <v>43089</v>
      </c>
      <c r="I1055" s="189">
        <v>43105</v>
      </c>
      <c r="J1055" s="130" t="s">
        <v>4901</v>
      </c>
    </row>
    <row r="1056" spans="1:10" s="108" customFormat="1" ht="11.25" hidden="1" customHeight="1">
      <c r="A1056" s="8" t="s">
        <v>2103</v>
      </c>
      <c r="B1056" s="126" t="s">
        <v>364</v>
      </c>
      <c r="C1056" s="126" t="s">
        <v>4787</v>
      </c>
      <c r="D1056" s="126">
        <v>11</v>
      </c>
      <c r="E1056" s="130" t="s">
        <v>4787</v>
      </c>
      <c r="F1056" s="128" t="s">
        <v>4870</v>
      </c>
      <c r="G1056" s="89">
        <v>43070</v>
      </c>
      <c r="H1056" s="123">
        <v>43095</v>
      </c>
      <c r="I1056" s="189">
        <v>43105</v>
      </c>
      <c r="J1056" s="130" t="s">
        <v>4901</v>
      </c>
    </row>
    <row r="1057" spans="1:10" s="108" customFormat="1" ht="11.25" hidden="1" customHeight="1">
      <c r="A1057" s="8" t="s">
        <v>2104</v>
      </c>
      <c r="B1057" s="126" t="s">
        <v>4310</v>
      </c>
      <c r="C1057" s="126" t="s">
        <v>4787</v>
      </c>
      <c r="D1057" s="126">
        <v>11</v>
      </c>
      <c r="E1057" s="130" t="s">
        <v>4787</v>
      </c>
      <c r="F1057" s="128" t="s">
        <v>4876</v>
      </c>
      <c r="G1057" s="89">
        <v>43070</v>
      </c>
      <c r="H1057" s="123">
        <v>43081</v>
      </c>
      <c r="I1057" s="189">
        <v>43082</v>
      </c>
      <c r="J1057" s="130" t="s">
        <v>4901</v>
      </c>
    </row>
    <row r="1058" spans="1:10" s="108" customFormat="1" ht="11.25" hidden="1" customHeight="1">
      <c r="A1058" s="8" t="s">
        <v>2105</v>
      </c>
      <c r="B1058" s="126" t="s">
        <v>365</v>
      </c>
      <c r="C1058" s="126" t="s">
        <v>4787</v>
      </c>
      <c r="D1058" s="126">
        <v>11</v>
      </c>
      <c r="E1058" s="130" t="s">
        <v>4787</v>
      </c>
      <c r="F1058" s="128" t="s">
        <v>4872</v>
      </c>
      <c r="G1058" s="89">
        <v>43070</v>
      </c>
      <c r="H1058" s="123">
        <v>43104</v>
      </c>
      <c r="I1058" s="189">
        <v>43105</v>
      </c>
      <c r="J1058" s="130" t="s">
        <v>4901</v>
      </c>
    </row>
    <row r="1059" spans="1:10" s="108" customFormat="1" ht="11.25" hidden="1" customHeight="1">
      <c r="A1059" s="8" t="s">
        <v>2106</v>
      </c>
      <c r="B1059" s="126" t="s">
        <v>365</v>
      </c>
      <c r="C1059" s="126" t="s">
        <v>4787</v>
      </c>
      <c r="D1059" s="126">
        <v>11</v>
      </c>
      <c r="E1059" s="130" t="s">
        <v>4787</v>
      </c>
      <c r="F1059" s="128" t="s">
        <v>4872</v>
      </c>
      <c r="G1059" s="89">
        <v>43070</v>
      </c>
      <c r="H1059" s="123">
        <v>43096</v>
      </c>
      <c r="I1059" s="189">
        <v>43096</v>
      </c>
      <c r="J1059" s="130" t="s">
        <v>4901</v>
      </c>
    </row>
    <row r="1060" spans="1:10" s="108" customFormat="1" ht="11.25" hidden="1" customHeight="1">
      <c r="A1060" s="8" t="s">
        <v>2107</v>
      </c>
      <c r="B1060" s="126" t="s">
        <v>366</v>
      </c>
      <c r="C1060" s="126" t="s">
        <v>4789</v>
      </c>
      <c r="D1060" s="126">
        <v>11</v>
      </c>
      <c r="E1060" s="130" t="s">
        <v>4789</v>
      </c>
      <c r="F1060" s="130" t="s">
        <v>4954</v>
      </c>
      <c r="G1060" s="89">
        <v>43070</v>
      </c>
      <c r="H1060" s="123">
        <v>43080</v>
      </c>
      <c r="I1060" s="189">
        <v>43082</v>
      </c>
      <c r="J1060" s="130" t="s">
        <v>4888</v>
      </c>
    </row>
    <row r="1061" spans="1:10" s="108" customFormat="1" ht="11.25" hidden="1" customHeight="1">
      <c r="A1061" s="8" t="s">
        <v>2122</v>
      </c>
      <c r="B1061" s="126" t="s">
        <v>369</v>
      </c>
      <c r="C1061" s="126" t="s">
        <v>4789</v>
      </c>
      <c r="D1061" s="126">
        <v>11</v>
      </c>
      <c r="E1061" s="130" t="s">
        <v>4789</v>
      </c>
      <c r="F1061" s="128" t="s">
        <v>4887</v>
      </c>
      <c r="G1061" s="89">
        <v>43070</v>
      </c>
      <c r="H1061" s="123">
        <v>43087</v>
      </c>
      <c r="I1061" s="189">
        <v>43089</v>
      </c>
      <c r="J1061" s="130" t="s">
        <v>4888</v>
      </c>
    </row>
    <row r="1062" spans="1:10" s="108" customFormat="1" ht="11.25" hidden="1" customHeight="1">
      <c r="A1062" s="8" t="s">
        <v>2123</v>
      </c>
      <c r="B1062" s="126" t="s">
        <v>351</v>
      </c>
      <c r="C1062" s="126" t="s">
        <v>4786</v>
      </c>
      <c r="D1062" s="126">
        <v>11</v>
      </c>
      <c r="E1062" s="130" t="s">
        <v>4786</v>
      </c>
      <c r="F1062" s="128" t="s">
        <v>4882</v>
      </c>
      <c r="G1062" s="89">
        <v>43070</v>
      </c>
      <c r="H1062" s="123">
        <v>43098</v>
      </c>
      <c r="I1062" s="189">
        <v>43105</v>
      </c>
      <c r="J1062" s="130" t="s">
        <v>4902</v>
      </c>
    </row>
    <row r="1063" spans="1:10" s="108" customFormat="1" ht="11.25" hidden="1" customHeight="1">
      <c r="A1063" s="8" t="s">
        <v>2124</v>
      </c>
      <c r="B1063" s="126" t="s">
        <v>369</v>
      </c>
      <c r="C1063" s="126" t="s">
        <v>4789</v>
      </c>
      <c r="D1063" s="126">
        <v>11</v>
      </c>
      <c r="E1063" s="130" t="s">
        <v>4789</v>
      </c>
      <c r="F1063" s="128" t="s">
        <v>4887</v>
      </c>
      <c r="G1063" s="89">
        <v>43070</v>
      </c>
      <c r="H1063" s="123">
        <v>43087</v>
      </c>
      <c r="I1063" s="189">
        <v>43089</v>
      </c>
      <c r="J1063" s="130" t="s">
        <v>4888</v>
      </c>
    </row>
    <row r="1064" spans="1:10" s="108" customFormat="1" ht="11.25" hidden="1" customHeight="1">
      <c r="A1064" s="8" t="s">
        <v>2127</v>
      </c>
      <c r="B1064" s="126" t="s">
        <v>351</v>
      </c>
      <c r="C1064" s="126" t="s">
        <v>4786</v>
      </c>
      <c r="D1064" s="126">
        <v>11</v>
      </c>
      <c r="E1064" s="130" t="s">
        <v>4786</v>
      </c>
      <c r="F1064" s="128" t="s">
        <v>4882</v>
      </c>
      <c r="G1064" s="89">
        <v>43070</v>
      </c>
      <c r="H1064" s="123">
        <v>43096</v>
      </c>
      <c r="I1064" s="189">
        <v>43096</v>
      </c>
      <c r="J1064" s="130" t="s">
        <v>4902</v>
      </c>
    </row>
    <row r="1065" spans="1:10" s="108" customFormat="1" ht="11.25" hidden="1" customHeight="1">
      <c r="A1065" s="8" t="s">
        <v>2128</v>
      </c>
      <c r="B1065" s="126" t="s">
        <v>351</v>
      </c>
      <c r="C1065" s="130" t="s">
        <v>4786</v>
      </c>
      <c r="D1065" s="126">
        <v>11</v>
      </c>
      <c r="E1065" s="130" t="s">
        <v>4786</v>
      </c>
      <c r="F1065" s="128" t="s">
        <v>4882</v>
      </c>
      <c r="G1065" s="89">
        <v>43070</v>
      </c>
      <c r="H1065" s="123">
        <v>43090</v>
      </c>
      <c r="I1065" s="189">
        <v>43096</v>
      </c>
      <c r="J1065" s="130" t="s">
        <v>4902</v>
      </c>
    </row>
    <row r="1066" spans="1:10" s="108" customFormat="1" ht="11.25" hidden="1" customHeight="1">
      <c r="A1066" s="8" t="s">
        <v>2129</v>
      </c>
      <c r="B1066" s="126" t="s">
        <v>351</v>
      </c>
      <c r="C1066" s="130" t="s">
        <v>4786</v>
      </c>
      <c r="D1066" s="126">
        <v>11</v>
      </c>
      <c r="E1066" s="130" t="s">
        <v>4786</v>
      </c>
      <c r="F1066" s="128" t="s">
        <v>4882</v>
      </c>
      <c r="G1066" s="89">
        <v>43070</v>
      </c>
      <c r="H1066" s="123">
        <v>43098</v>
      </c>
      <c r="I1066" s="189">
        <v>43102</v>
      </c>
      <c r="J1066" s="130" t="s">
        <v>4902</v>
      </c>
    </row>
    <row r="1067" spans="1:10" s="108" customFormat="1" ht="11.25" hidden="1" customHeight="1">
      <c r="A1067" s="8" t="s">
        <v>2130</v>
      </c>
      <c r="B1067" s="126" t="s">
        <v>351</v>
      </c>
      <c r="C1067" s="126" t="s">
        <v>4786</v>
      </c>
      <c r="D1067" s="126">
        <v>11</v>
      </c>
      <c r="E1067" s="130" t="s">
        <v>4786</v>
      </c>
      <c r="F1067" s="128" t="s">
        <v>4882</v>
      </c>
      <c r="G1067" s="89">
        <v>43070</v>
      </c>
      <c r="H1067" s="123">
        <v>43080</v>
      </c>
      <c r="I1067" s="189">
        <v>43105</v>
      </c>
      <c r="J1067" s="130" t="s">
        <v>4902</v>
      </c>
    </row>
    <row r="1068" spans="1:10" s="108" customFormat="1" ht="11.25" hidden="1" customHeight="1">
      <c r="A1068" s="8" t="s">
        <v>2205</v>
      </c>
      <c r="B1068" s="126" t="s">
        <v>4323</v>
      </c>
      <c r="C1068" s="126" t="s">
        <v>450</v>
      </c>
      <c r="D1068" s="126">
        <v>13</v>
      </c>
      <c r="E1068" s="130" t="s">
        <v>450</v>
      </c>
      <c r="F1068" s="130" t="s">
        <v>4970</v>
      </c>
      <c r="G1068" s="89">
        <v>43070</v>
      </c>
      <c r="H1068" s="123">
        <v>43089</v>
      </c>
      <c r="I1068" s="189">
        <v>43105</v>
      </c>
      <c r="J1068" s="130" t="s">
        <v>4895</v>
      </c>
    </row>
    <row r="1069" spans="1:10" s="108" customFormat="1" ht="11.25" hidden="1" customHeight="1">
      <c r="A1069" s="8" t="s">
        <v>2211</v>
      </c>
      <c r="B1069" s="126" t="s">
        <v>452</v>
      </c>
      <c r="C1069" s="126" t="s">
        <v>450</v>
      </c>
      <c r="D1069" s="126">
        <v>13</v>
      </c>
      <c r="E1069" s="130" t="s">
        <v>450</v>
      </c>
      <c r="F1069" s="130" t="s">
        <v>4977</v>
      </c>
      <c r="G1069" s="89">
        <v>43070</v>
      </c>
      <c r="H1069" s="123">
        <v>43087</v>
      </c>
      <c r="I1069" s="189">
        <v>43105</v>
      </c>
      <c r="J1069" s="130" t="s">
        <v>4895</v>
      </c>
    </row>
    <row r="1070" spans="1:10" s="108" customFormat="1" ht="11.25" hidden="1" customHeight="1">
      <c r="A1070" s="8" t="s">
        <v>2213</v>
      </c>
      <c r="B1070" s="126" t="s">
        <v>452</v>
      </c>
      <c r="C1070" s="126" t="s">
        <v>450</v>
      </c>
      <c r="D1070" s="126">
        <v>13</v>
      </c>
      <c r="E1070" s="130" t="s">
        <v>450</v>
      </c>
      <c r="F1070" s="130" t="s">
        <v>4977</v>
      </c>
      <c r="G1070" s="89">
        <v>43070</v>
      </c>
      <c r="H1070" s="123">
        <v>43087</v>
      </c>
      <c r="I1070" s="189">
        <v>43105</v>
      </c>
      <c r="J1070" s="130" t="s">
        <v>4895</v>
      </c>
    </row>
    <row r="1071" spans="1:10" s="108" customFormat="1" ht="11.25" hidden="1" customHeight="1">
      <c r="A1071" s="8" t="s">
        <v>2221</v>
      </c>
      <c r="B1071" s="126" t="s">
        <v>4291</v>
      </c>
      <c r="C1071" s="126" t="s">
        <v>450</v>
      </c>
      <c r="D1071" s="126">
        <v>13</v>
      </c>
      <c r="E1071" s="130" t="s">
        <v>450</v>
      </c>
      <c r="F1071" s="130" t="s">
        <v>4971</v>
      </c>
      <c r="G1071" s="89">
        <v>43070</v>
      </c>
      <c r="H1071" s="123">
        <v>43104</v>
      </c>
      <c r="I1071" s="189">
        <v>43105</v>
      </c>
      <c r="J1071" s="130" t="s">
        <v>4895</v>
      </c>
    </row>
    <row r="1072" spans="1:10" s="108" customFormat="1" ht="11.25" hidden="1" customHeight="1">
      <c r="A1072" s="8" t="s">
        <v>2222</v>
      </c>
      <c r="B1072" s="126" t="s">
        <v>4291</v>
      </c>
      <c r="C1072" s="126" t="s">
        <v>450</v>
      </c>
      <c r="D1072" s="126">
        <v>13</v>
      </c>
      <c r="E1072" s="130" t="s">
        <v>450</v>
      </c>
      <c r="F1072" s="130" t="s">
        <v>4971</v>
      </c>
      <c r="G1072" s="89">
        <v>43070</v>
      </c>
      <c r="H1072" s="123">
        <v>43104</v>
      </c>
      <c r="I1072" s="189">
        <v>43105</v>
      </c>
      <c r="J1072" s="130" t="s">
        <v>4895</v>
      </c>
    </row>
    <row r="1073" spans="1:10" s="108" customFormat="1" ht="11.25" hidden="1" customHeight="1">
      <c r="A1073" s="8" t="s">
        <v>2238</v>
      </c>
      <c r="B1073" s="126" t="s">
        <v>4276</v>
      </c>
      <c r="C1073" s="130" t="s">
        <v>4787</v>
      </c>
      <c r="D1073" s="126">
        <v>11</v>
      </c>
      <c r="E1073" s="130" t="s">
        <v>4787</v>
      </c>
      <c r="F1073" s="128" t="s">
        <v>4876</v>
      </c>
      <c r="G1073" s="89">
        <v>43070</v>
      </c>
      <c r="H1073" s="123">
        <v>43104</v>
      </c>
      <c r="I1073" s="189">
        <v>43105</v>
      </c>
      <c r="J1073" s="130" t="s">
        <v>4901</v>
      </c>
    </row>
    <row r="1074" spans="1:10" s="108" customFormat="1" ht="11.25" hidden="1" customHeight="1">
      <c r="A1074" s="8" t="s">
        <v>2242</v>
      </c>
      <c r="B1074" s="126" t="s">
        <v>364</v>
      </c>
      <c r="C1074" s="126" t="s">
        <v>4787</v>
      </c>
      <c r="D1074" s="126">
        <v>11</v>
      </c>
      <c r="E1074" s="130" t="s">
        <v>4787</v>
      </c>
      <c r="F1074" s="128" t="s">
        <v>4870</v>
      </c>
      <c r="G1074" s="89">
        <v>43070</v>
      </c>
      <c r="H1074" s="123">
        <v>43097</v>
      </c>
      <c r="I1074" s="189">
        <v>43105</v>
      </c>
      <c r="J1074" s="130" t="s">
        <v>4901</v>
      </c>
    </row>
    <row r="1075" spans="1:10" s="108" customFormat="1" ht="11.25" hidden="1" customHeight="1">
      <c r="A1075" s="8" t="s">
        <v>2246</v>
      </c>
      <c r="B1075" s="126" t="s">
        <v>351</v>
      </c>
      <c r="C1075" s="126" t="s">
        <v>4786</v>
      </c>
      <c r="D1075" s="126">
        <v>11</v>
      </c>
      <c r="E1075" s="130" t="s">
        <v>4786</v>
      </c>
      <c r="F1075" s="128" t="s">
        <v>4874</v>
      </c>
      <c r="G1075" s="89">
        <v>43070</v>
      </c>
      <c r="H1075" s="123">
        <v>43096</v>
      </c>
      <c r="I1075" s="189">
        <v>43096</v>
      </c>
      <c r="J1075" s="130" t="s">
        <v>4902</v>
      </c>
    </row>
    <row r="1076" spans="1:10" s="108" customFormat="1" ht="11.25" hidden="1" customHeight="1">
      <c r="A1076" s="8" t="s">
        <v>2259</v>
      </c>
      <c r="B1076" s="126" t="s">
        <v>368</v>
      </c>
      <c r="C1076" s="126" t="s">
        <v>4789</v>
      </c>
      <c r="D1076" s="126">
        <v>11</v>
      </c>
      <c r="E1076" s="130" t="s">
        <v>4789</v>
      </c>
      <c r="F1076" s="130" t="s">
        <v>4955</v>
      </c>
      <c r="G1076" s="89">
        <v>43070</v>
      </c>
      <c r="H1076" s="123">
        <v>43081</v>
      </c>
      <c r="I1076" s="189">
        <v>43082</v>
      </c>
      <c r="J1076" s="130" t="s">
        <v>4888</v>
      </c>
    </row>
    <row r="1077" spans="1:10" s="108" customFormat="1" ht="11.25" hidden="1" customHeight="1">
      <c r="A1077" s="8" t="s">
        <v>2260</v>
      </c>
      <c r="B1077" s="126" t="s">
        <v>368</v>
      </c>
      <c r="C1077" s="126" t="s">
        <v>4789</v>
      </c>
      <c r="D1077" s="126">
        <v>11</v>
      </c>
      <c r="E1077" s="130" t="s">
        <v>4789</v>
      </c>
      <c r="F1077" s="130" t="s">
        <v>4884</v>
      </c>
      <c r="G1077" s="89">
        <v>43070</v>
      </c>
      <c r="H1077" s="123">
        <v>43089</v>
      </c>
      <c r="I1077" s="189">
        <v>43089</v>
      </c>
      <c r="J1077" s="130" t="s">
        <v>4888</v>
      </c>
    </row>
    <row r="1078" spans="1:10" s="108" customFormat="1" ht="11.25" hidden="1" customHeight="1">
      <c r="A1078" s="8" t="s">
        <v>2262</v>
      </c>
      <c r="B1078" s="126" t="s">
        <v>368</v>
      </c>
      <c r="C1078" s="126" t="s">
        <v>4789</v>
      </c>
      <c r="D1078" s="126">
        <v>11</v>
      </c>
      <c r="E1078" s="130" t="s">
        <v>4789</v>
      </c>
      <c r="F1078" s="130" t="s">
        <v>4955</v>
      </c>
      <c r="G1078" s="89">
        <v>43070</v>
      </c>
      <c r="H1078" s="123">
        <v>43084</v>
      </c>
      <c r="I1078" s="189">
        <v>43089</v>
      </c>
      <c r="J1078" s="130" t="s">
        <v>4888</v>
      </c>
    </row>
    <row r="1079" spans="1:10" s="108" customFormat="1" ht="11.25" hidden="1" customHeight="1">
      <c r="A1079" s="8" t="s">
        <v>2263</v>
      </c>
      <c r="B1079" s="126" t="s">
        <v>368</v>
      </c>
      <c r="C1079" s="130" t="s">
        <v>4789</v>
      </c>
      <c r="D1079" s="126">
        <v>11</v>
      </c>
      <c r="E1079" s="130" t="s">
        <v>4789</v>
      </c>
      <c r="F1079" s="130" t="s">
        <v>4884</v>
      </c>
      <c r="G1079" s="89">
        <v>43070</v>
      </c>
      <c r="H1079" s="123">
        <v>43095</v>
      </c>
      <c r="I1079" s="189">
        <v>43096</v>
      </c>
      <c r="J1079" s="130" t="s">
        <v>4888</v>
      </c>
    </row>
    <row r="1080" spans="1:10" s="108" customFormat="1" ht="11.25" hidden="1" customHeight="1">
      <c r="A1080" s="8" t="s">
        <v>2264</v>
      </c>
      <c r="B1080" s="126" t="s">
        <v>368</v>
      </c>
      <c r="C1080" s="130" t="s">
        <v>4789</v>
      </c>
      <c r="D1080" s="126">
        <v>11</v>
      </c>
      <c r="E1080" s="130" t="s">
        <v>4789</v>
      </c>
      <c r="F1080" s="130" t="s">
        <v>4884</v>
      </c>
      <c r="G1080" s="89">
        <v>43070</v>
      </c>
      <c r="H1080" s="123">
        <v>43095</v>
      </c>
      <c r="I1080" s="189">
        <v>43105</v>
      </c>
      <c r="J1080" s="130" t="s">
        <v>4888</v>
      </c>
    </row>
    <row r="1081" spans="1:10" s="108" customFormat="1" ht="11.25" hidden="1" customHeight="1">
      <c r="A1081" s="8" t="s">
        <v>2265</v>
      </c>
      <c r="B1081" s="126" t="s">
        <v>368</v>
      </c>
      <c r="C1081" s="126" t="s">
        <v>4789</v>
      </c>
      <c r="D1081" s="126">
        <v>11</v>
      </c>
      <c r="E1081" s="130" t="s">
        <v>4789</v>
      </c>
      <c r="F1081" s="130" t="s">
        <v>4884</v>
      </c>
      <c r="G1081" s="89">
        <v>43070</v>
      </c>
      <c r="H1081" s="123">
        <v>43097</v>
      </c>
      <c r="I1081" s="189">
        <v>43105</v>
      </c>
      <c r="J1081" s="130" t="s">
        <v>4888</v>
      </c>
    </row>
    <row r="1082" spans="1:10" s="108" customFormat="1" ht="11.25" hidden="1" customHeight="1">
      <c r="A1082" s="8" t="s">
        <v>2266</v>
      </c>
      <c r="B1082" s="126" t="s">
        <v>369</v>
      </c>
      <c r="C1082" s="130" t="s">
        <v>4789</v>
      </c>
      <c r="D1082" s="126">
        <v>11</v>
      </c>
      <c r="E1082" s="130" t="s">
        <v>4789</v>
      </c>
      <c r="F1082" s="128" t="s">
        <v>4887</v>
      </c>
      <c r="G1082" s="89">
        <v>43070</v>
      </c>
      <c r="H1082" s="123">
        <v>43104</v>
      </c>
      <c r="I1082" s="189">
        <v>43105</v>
      </c>
      <c r="J1082" s="130" t="s">
        <v>4888</v>
      </c>
    </row>
    <row r="1083" spans="1:10" s="108" customFormat="1" ht="11.25" hidden="1" customHeight="1">
      <c r="A1083" s="8" t="s">
        <v>2267</v>
      </c>
      <c r="B1083" s="126" t="s">
        <v>369</v>
      </c>
      <c r="C1083" s="126" t="s">
        <v>4789</v>
      </c>
      <c r="D1083" s="126">
        <v>11</v>
      </c>
      <c r="E1083" s="130" t="s">
        <v>4789</v>
      </c>
      <c r="F1083" s="128" t="s">
        <v>4887</v>
      </c>
      <c r="G1083" s="89">
        <v>43070</v>
      </c>
      <c r="H1083" s="123">
        <v>43095</v>
      </c>
      <c r="I1083" s="189">
        <v>43105</v>
      </c>
      <c r="J1083" s="130" t="s">
        <v>4888</v>
      </c>
    </row>
    <row r="1084" spans="1:10" s="108" customFormat="1" ht="11.25" hidden="1" customHeight="1">
      <c r="A1084" s="8" t="s">
        <v>2270</v>
      </c>
      <c r="B1084" s="126" t="s">
        <v>369</v>
      </c>
      <c r="C1084" s="126" t="s">
        <v>4789</v>
      </c>
      <c r="D1084" s="126">
        <v>11</v>
      </c>
      <c r="E1084" s="130" t="s">
        <v>4789</v>
      </c>
      <c r="F1084" s="128" t="s">
        <v>4887</v>
      </c>
      <c r="G1084" s="89">
        <v>43070</v>
      </c>
      <c r="H1084" s="123">
        <v>43098</v>
      </c>
      <c r="I1084" s="189">
        <v>43105</v>
      </c>
      <c r="J1084" s="130" t="s">
        <v>4888</v>
      </c>
    </row>
    <row r="1085" spans="1:10" s="108" customFormat="1" ht="11.25" hidden="1" customHeight="1">
      <c r="A1085" s="8" t="s">
        <v>2271</v>
      </c>
      <c r="B1085" s="126" t="s">
        <v>369</v>
      </c>
      <c r="C1085" s="126" t="s">
        <v>4789</v>
      </c>
      <c r="D1085" s="126">
        <v>11</v>
      </c>
      <c r="E1085" s="130" t="s">
        <v>4789</v>
      </c>
      <c r="F1085" s="128" t="s">
        <v>4887</v>
      </c>
      <c r="G1085" s="89">
        <v>43070</v>
      </c>
      <c r="H1085" s="123">
        <v>43084</v>
      </c>
      <c r="I1085" s="189">
        <v>43096</v>
      </c>
      <c r="J1085" s="130" t="s">
        <v>4888</v>
      </c>
    </row>
    <row r="1086" spans="1:10" s="108" customFormat="1" ht="11.25" hidden="1" customHeight="1">
      <c r="A1086" s="8" t="s">
        <v>2275</v>
      </c>
      <c r="B1086" s="126" t="s">
        <v>369</v>
      </c>
      <c r="C1086" s="126" t="s">
        <v>4789</v>
      </c>
      <c r="D1086" s="126">
        <v>11</v>
      </c>
      <c r="E1086" s="130" t="s">
        <v>4789</v>
      </c>
      <c r="F1086" s="128" t="s">
        <v>4887</v>
      </c>
      <c r="G1086" s="89">
        <v>43070</v>
      </c>
      <c r="H1086" s="123">
        <v>43080</v>
      </c>
      <c r="I1086" s="189">
        <v>43082</v>
      </c>
      <c r="J1086" s="130" t="s">
        <v>4888</v>
      </c>
    </row>
    <row r="1087" spans="1:10" s="108" customFormat="1" ht="11.25" hidden="1" customHeight="1">
      <c r="A1087" s="8" t="s">
        <v>2277</v>
      </c>
      <c r="B1087" s="126" t="s">
        <v>369</v>
      </c>
      <c r="C1087" s="126" t="s">
        <v>4789</v>
      </c>
      <c r="D1087" s="126">
        <v>11</v>
      </c>
      <c r="E1087" s="130" t="s">
        <v>4789</v>
      </c>
      <c r="F1087" s="128" t="s">
        <v>4887</v>
      </c>
      <c r="G1087" s="89">
        <v>43070</v>
      </c>
      <c r="H1087" s="123">
        <v>43080</v>
      </c>
      <c r="I1087" s="189">
        <v>43082</v>
      </c>
      <c r="J1087" s="130" t="s">
        <v>4888</v>
      </c>
    </row>
    <row r="1088" spans="1:10" s="108" customFormat="1" ht="11.25" hidden="1" customHeight="1">
      <c r="A1088" s="8" t="s">
        <v>2278</v>
      </c>
      <c r="B1088" s="126" t="s">
        <v>4284</v>
      </c>
      <c r="C1088" s="126" t="s">
        <v>4789</v>
      </c>
      <c r="D1088" s="126">
        <v>11</v>
      </c>
      <c r="E1088" s="130" t="s">
        <v>4789</v>
      </c>
      <c r="F1088" s="130" t="s">
        <v>4955</v>
      </c>
      <c r="G1088" s="89">
        <v>43070</v>
      </c>
      <c r="H1088" s="123">
        <v>43087</v>
      </c>
      <c r="I1088" s="189">
        <v>43089</v>
      </c>
      <c r="J1088" s="130" t="s">
        <v>4888</v>
      </c>
    </row>
    <row r="1089" spans="1:10" s="108" customFormat="1" ht="11.25" hidden="1" customHeight="1">
      <c r="A1089" s="8" t="s">
        <v>2279</v>
      </c>
      <c r="B1089" s="126" t="s">
        <v>4284</v>
      </c>
      <c r="C1089" s="126" t="s">
        <v>4789</v>
      </c>
      <c r="D1089" s="126">
        <v>11</v>
      </c>
      <c r="E1089" s="130" t="s">
        <v>4789</v>
      </c>
      <c r="F1089" s="130" t="s">
        <v>4955</v>
      </c>
      <c r="G1089" s="89">
        <v>43070</v>
      </c>
      <c r="H1089" s="123">
        <v>43084</v>
      </c>
      <c r="I1089" s="189">
        <v>43089</v>
      </c>
      <c r="J1089" s="130" t="s">
        <v>4888</v>
      </c>
    </row>
    <row r="1090" spans="1:10" s="108" customFormat="1" ht="11.25" hidden="1" customHeight="1">
      <c r="A1090" s="8" t="s">
        <v>2280</v>
      </c>
      <c r="B1090" s="126" t="s">
        <v>361</v>
      </c>
      <c r="C1090" s="126" t="s">
        <v>4786</v>
      </c>
      <c r="D1090" s="126">
        <v>11</v>
      </c>
      <c r="E1090" s="130" t="s">
        <v>4786</v>
      </c>
      <c r="F1090" s="128" t="s">
        <v>4883</v>
      </c>
      <c r="G1090" s="89">
        <v>43070</v>
      </c>
      <c r="H1090" s="123">
        <v>43081</v>
      </c>
      <c r="I1090" s="189">
        <v>43082</v>
      </c>
      <c r="J1090" s="130" t="s">
        <v>4902</v>
      </c>
    </row>
    <row r="1091" spans="1:10" s="108" customFormat="1" ht="11.25" hidden="1" customHeight="1">
      <c r="A1091" s="8" t="s">
        <v>2291</v>
      </c>
      <c r="B1091" s="126" t="s">
        <v>351</v>
      </c>
      <c r="C1091" s="126" t="s">
        <v>4788</v>
      </c>
      <c r="D1091" s="126">
        <v>11</v>
      </c>
      <c r="E1091" s="130" t="s">
        <v>4788</v>
      </c>
      <c r="F1091" s="128" t="s">
        <v>4868</v>
      </c>
      <c r="G1091" s="89">
        <v>43070</v>
      </c>
      <c r="H1091" s="123" t="s">
        <v>4934</v>
      </c>
      <c r="I1091" s="189">
        <v>43105</v>
      </c>
      <c r="J1091" s="130" t="s">
        <v>4900</v>
      </c>
    </row>
    <row r="1092" spans="1:10" s="108" customFormat="1" ht="11.25" hidden="1" customHeight="1">
      <c r="A1092" s="8" t="s">
        <v>2296</v>
      </c>
      <c r="B1092" s="126" t="s">
        <v>351</v>
      </c>
      <c r="C1092" s="126" t="s">
        <v>4787</v>
      </c>
      <c r="D1092" s="126">
        <v>11</v>
      </c>
      <c r="E1092" s="130" t="s">
        <v>4787</v>
      </c>
      <c r="F1092" s="128" t="s">
        <v>4870</v>
      </c>
      <c r="G1092" s="89">
        <v>43070</v>
      </c>
      <c r="H1092" s="123">
        <v>43081</v>
      </c>
      <c r="I1092" s="189">
        <v>43082</v>
      </c>
      <c r="J1092" s="130" t="s">
        <v>4901</v>
      </c>
    </row>
    <row r="1093" spans="1:10" s="108" customFormat="1" ht="11.25" hidden="1" customHeight="1">
      <c r="A1093" s="8" t="s">
        <v>2302</v>
      </c>
      <c r="B1093" s="126" t="s">
        <v>351</v>
      </c>
      <c r="C1093" s="126" t="s">
        <v>4786</v>
      </c>
      <c r="D1093" s="126">
        <v>11</v>
      </c>
      <c r="E1093" s="130" t="s">
        <v>4786</v>
      </c>
      <c r="F1093" s="128" t="s">
        <v>4874</v>
      </c>
      <c r="G1093" s="89">
        <v>43070</v>
      </c>
      <c r="H1093" s="123">
        <v>43081</v>
      </c>
      <c r="I1093" s="189">
        <v>43082</v>
      </c>
      <c r="J1093" s="130" t="s">
        <v>4902</v>
      </c>
    </row>
    <row r="1094" spans="1:10" s="108" customFormat="1" ht="11.25" hidden="1" customHeight="1">
      <c r="A1094" s="8" t="s">
        <v>2308</v>
      </c>
      <c r="B1094" s="126" t="s">
        <v>351</v>
      </c>
      <c r="C1094" s="126" t="s">
        <v>4788</v>
      </c>
      <c r="D1094" s="126">
        <v>11</v>
      </c>
      <c r="E1094" s="130" t="s">
        <v>4788</v>
      </c>
      <c r="F1094" s="128" t="s">
        <v>4868</v>
      </c>
      <c r="G1094" s="89">
        <v>43070</v>
      </c>
      <c r="H1094" s="123">
        <v>43080</v>
      </c>
      <c r="I1094" s="189">
        <v>43082</v>
      </c>
      <c r="J1094" s="130" t="s">
        <v>4900</v>
      </c>
    </row>
    <row r="1095" spans="1:10" s="108" customFormat="1" ht="11.25" hidden="1" customHeight="1">
      <c r="A1095" s="8" t="s">
        <v>2309</v>
      </c>
      <c r="B1095" s="126" t="s">
        <v>351</v>
      </c>
      <c r="C1095" s="126" t="s">
        <v>4788</v>
      </c>
      <c r="D1095" s="126">
        <v>11</v>
      </c>
      <c r="E1095" s="130" t="s">
        <v>4788</v>
      </c>
      <c r="F1095" s="128" t="s">
        <v>4868</v>
      </c>
      <c r="G1095" s="89">
        <v>43070</v>
      </c>
      <c r="H1095" s="123">
        <v>43089</v>
      </c>
      <c r="I1095" s="189">
        <v>43096</v>
      </c>
      <c r="J1095" s="130" t="s">
        <v>4900</v>
      </c>
    </row>
    <row r="1096" spans="1:10" s="108" customFormat="1" ht="11.25" hidden="1" customHeight="1">
      <c r="A1096" s="8" t="s">
        <v>2312</v>
      </c>
      <c r="B1096" s="126" t="s">
        <v>351</v>
      </c>
      <c r="C1096" s="126" t="s">
        <v>4788</v>
      </c>
      <c r="D1096" s="126">
        <v>11</v>
      </c>
      <c r="E1096" s="130" t="s">
        <v>4788</v>
      </c>
      <c r="F1096" s="128" t="s">
        <v>4864</v>
      </c>
      <c r="G1096" s="89">
        <v>43070</v>
      </c>
      <c r="H1096" s="123">
        <v>43080</v>
      </c>
      <c r="I1096" s="189">
        <v>43082</v>
      </c>
      <c r="J1096" s="130" t="s">
        <v>4900</v>
      </c>
    </row>
    <row r="1097" spans="1:10" s="108" customFormat="1" ht="11.25" hidden="1" customHeight="1">
      <c r="A1097" s="8" t="s">
        <v>2314</v>
      </c>
      <c r="B1097" s="126" t="s">
        <v>351</v>
      </c>
      <c r="C1097" s="126" t="s">
        <v>4788</v>
      </c>
      <c r="D1097" s="126">
        <v>11</v>
      </c>
      <c r="E1097" s="130" t="s">
        <v>4788</v>
      </c>
      <c r="F1097" s="130" t="s">
        <v>4866</v>
      </c>
      <c r="G1097" s="89">
        <v>43070</v>
      </c>
      <c r="H1097" s="123">
        <v>43081</v>
      </c>
      <c r="I1097" s="189">
        <v>43082</v>
      </c>
      <c r="J1097" s="130" t="s">
        <v>4900</v>
      </c>
    </row>
    <row r="1098" spans="1:10" s="108" customFormat="1" ht="11.25" hidden="1" customHeight="1">
      <c r="A1098" s="8" t="s">
        <v>2315</v>
      </c>
      <c r="B1098" s="126" t="s">
        <v>351</v>
      </c>
      <c r="C1098" s="126" t="s">
        <v>4788</v>
      </c>
      <c r="D1098" s="126">
        <v>11</v>
      </c>
      <c r="E1098" s="130" t="s">
        <v>4788</v>
      </c>
      <c r="F1098" s="130" t="s">
        <v>4866</v>
      </c>
      <c r="G1098" s="89">
        <v>43070</v>
      </c>
      <c r="H1098" s="123">
        <v>43081</v>
      </c>
      <c r="I1098" s="189">
        <v>43105</v>
      </c>
      <c r="J1098" s="130" t="s">
        <v>4900</v>
      </c>
    </row>
    <row r="1099" spans="1:10" s="108" customFormat="1" ht="11.25" hidden="1" customHeight="1">
      <c r="A1099" s="8" t="s">
        <v>2320</v>
      </c>
      <c r="B1099" s="126" t="s">
        <v>351</v>
      </c>
      <c r="C1099" s="126" t="s">
        <v>4788</v>
      </c>
      <c r="D1099" s="126">
        <v>11</v>
      </c>
      <c r="E1099" s="130" t="s">
        <v>4788</v>
      </c>
      <c r="F1099" s="128" t="s">
        <v>4864</v>
      </c>
      <c r="G1099" s="89">
        <v>43070</v>
      </c>
      <c r="H1099" s="123">
        <v>43095</v>
      </c>
      <c r="I1099" s="189">
        <v>43102</v>
      </c>
      <c r="J1099" s="130" t="s">
        <v>4900</v>
      </c>
    </row>
    <row r="1100" spans="1:10" s="108" customFormat="1" ht="11.25" hidden="1" customHeight="1">
      <c r="A1100" s="8" t="s">
        <v>2490</v>
      </c>
      <c r="B1100" s="126" t="s">
        <v>395</v>
      </c>
      <c r="C1100" s="126" t="s">
        <v>75</v>
      </c>
      <c r="D1100" s="126">
        <v>12</v>
      </c>
      <c r="E1100" s="130"/>
      <c r="F1100" s="128" t="s">
        <v>4831</v>
      </c>
      <c r="G1100" s="89">
        <v>43040</v>
      </c>
      <c r="H1100" s="123">
        <v>43062</v>
      </c>
      <c r="I1100" s="189">
        <v>43066</v>
      </c>
      <c r="J1100" s="130" t="s">
        <v>4890</v>
      </c>
    </row>
    <row r="1101" spans="1:10" s="108" customFormat="1" ht="11.25" hidden="1" customHeight="1">
      <c r="A1101" s="8" t="s">
        <v>263</v>
      </c>
      <c r="B1101" s="126" t="s">
        <v>395</v>
      </c>
      <c r="C1101" s="126" t="s">
        <v>75</v>
      </c>
      <c r="D1101" s="126">
        <v>12</v>
      </c>
      <c r="E1101" s="130"/>
      <c r="F1101" s="128" t="s">
        <v>4831</v>
      </c>
      <c r="G1101" s="89">
        <v>43040</v>
      </c>
      <c r="H1101" s="123">
        <v>43066</v>
      </c>
      <c r="I1101" s="189">
        <v>43073</v>
      </c>
      <c r="J1101" s="130" t="s">
        <v>4890</v>
      </c>
    </row>
    <row r="1102" spans="1:10" s="108" customFormat="1" ht="11.25" hidden="1" customHeight="1">
      <c r="A1102" s="8" t="s">
        <v>2493</v>
      </c>
      <c r="B1102" s="126" t="s">
        <v>395</v>
      </c>
      <c r="C1102" s="130" t="s">
        <v>75</v>
      </c>
      <c r="D1102" s="126">
        <v>12</v>
      </c>
      <c r="E1102" s="130"/>
      <c r="F1102" s="128" t="s">
        <v>4831</v>
      </c>
      <c r="G1102" s="89">
        <v>43040</v>
      </c>
      <c r="H1102" s="123">
        <v>43069</v>
      </c>
      <c r="I1102" s="189">
        <v>43073</v>
      </c>
      <c r="J1102" s="130" t="s">
        <v>4890</v>
      </c>
    </row>
    <row r="1103" spans="1:10" s="108" customFormat="1" ht="11.25" hidden="1" customHeight="1">
      <c r="A1103" s="8" t="s">
        <v>2494</v>
      </c>
      <c r="B1103" s="126" t="s">
        <v>395</v>
      </c>
      <c r="C1103" s="126" t="s">
        <v>75</v>
      </c>
      <c r="D1103" s="126">
        <v>12</v>
      </c>
      <c r="E1103" s="130"/>
      <c r="F1103" s="128" t="s">
        <v>4831</v>
      </c>
      <c r="G1103" s="89">
        <v>43040</v>
      </c>
      <c r="H1103" s="123">
        <v>43052</v>
      </c>
      <c r="I1103" s="189">
        <v>43052</v>
      </c>
      <c r="J1103" s="130" t="s">
        <v>4890</v>
      </c>
    </row>
    <row r="1104" spans="1:10" s="108" customFormat="1" ht="11.25" hidden="1" customHeight="1">
      <c r="A1104" s="8" t="s">
        <v>2495</v>
      </c>
      <c r="B1104" s="126" t="s">
        <v>395</v>
      </c>
      <c r="C1104" s="126" t="s">
        <v>75</v>
      </c>
      <c r="D1104" s="126">
        <v>12</v>
      </c>
      <c r="E1104" s="130"/>
      <c r="F1104" s="128" t="s">
        <v>4831</v>
      </c>
      <c r="G1104" s="89">
        <v>43040</v>
      </c>
      <c r="H1104" s="123">
        <v>43062</v>
      </c>
      <c r="I1104" s="189">
        <v>43073</v>
      </c>
      <c r="J1104" s="130" t="s">
        <v>4890</v>
      </c>
    </row>
    <row r="1105" spans="1:10" s="108" customFormat="1" ht="11.25" hidden="1" customHeight="1">
      <c r="A1105" s="8" t="s">
        <v>2496</v>
      </c>
      <c r="B1105" s="126" t="s">
        <v>395</v>
      </c>
      <c r="C1105" s="126" t="s">
        <v>75</v>
      </c>
      <c r="D1105" s="126">
        <v>12</v>
      </c>
      <c r="E1105" s="130"/>
      <c r="F1105" s="128" t="s">
        <v>4831</v>
      </c>
      <c r="G1105" s="89">
        <v>43040</v>
      </c>
      <c r="H1105" s="123">
        <v>43062</v>
      </c>
      <c r="I1105" s="189">
        <v>43073</v>
      </c>
      <c r="J1105" s="130" t="s">
        <v>4890</v>
      </c>
    </row>
    <row r="1106" spans="1:10" s="108" customFormat="1" ht="11.25" hidden="1" customHeight="1">
      <c r="A1106" s="8" t="s">
        <v>2497</v>
      </c>
      <c r="B1106" s="126" t="s">
        <v>395</v>
      </c>
      <c r="C1106" s="126" t="s">
        <v>75</v>
      </c>
      <c r="D1106" s="126">
        <v>12</v>
      </c>
      <c r="E1106" s="130"/>
      <c r="F1106" s="128" t="s">
        <v>4831</v>
      </c>
      <c r="G1106" s="89">
        <v>43040</v>
      </c>
      <c r="H1106" s="123">
        <v>43052</v>
      </c>
      <c r="I1106" s="189">
        <v>43052</v>
      </c>
      <c r="J1106" s="130" t="s">
        <v>4890</v>
      </c>
    </row>
    <row r="1107" spans="1:10" s="108" customFormat="1" ht="11.25" hidden="1" customHeight="1">
      <c r="A1107" s="8" t="s">
        <v>2498</v>
      </c>
      <c r="B1107" s="126" t="s">
        <v>395</v>
      </c>
      <c r="C1107" s="126" t="s">
        <v>75</v>
      </c>
      <c r="D1107" s="126">
        <v>12</v>
      </c>
      <c r="E1107" s="130"/>
      <c r="F1107" s="128" t="s">
        <v>4831</v>
      </c>
      <c r="G1107" s="89">
        <v>43040</v>
      </c>
      <c r="H1107" s="123">
        <v>43063</v>
      </c>
      <c r="I1107" s="189">
        <v>43066</v>
      </c>
      <c r="J1107" s="130" t="s">
        <v>4890</v>
      </c>
    </row>
    <row r="1108" spans="1:10" s="108" customFormat="1" ht="11.25" hidden="1" customHeight="1">
      <c r="A1108" s="8" t="s">
        <v>2508</v>
      </c>
      <c r="B1108" s="126" t="s">
        <v>395</v>
      </c>
      <c r="C1108" s="126" t="s">
        <v>75</v>
      </c>
      <c r="D1108" s="126">
        <v>12</v>
      </c>
      <c r="E1108" s="130"/>
      <c r="F1108" s="128" t="s">
        <v>4831</v>
      </c>
      <c r="G1108" s="89">
        <v>43040</v>
      </c>
      <c r="H1108" s="123">
        <v>43063</v>
      </c>
      <c r="I1108" s="189">
        <v>43073</v>
      </c>
      <c r="J1108" s="130" t="s">
        <v>4890</v>
      </c>
    </row>
    <row r="1109" spans="1:10" s="108" customFormat="1" ht="11.25" hidden="1" customHeight="1">
      <c r="A1109" s="8" t="s">
        <v>2510</v>
      </c>
      <c r="B1109" s="126" t="s">
        <v>395</v>
      </c>
      <c r="C1109" s="126" t="s">
        <v>75</v>
      </c>
      <c r="D1109" s="126">
        <v>12</v>
      </c>
      <c r="E1109" s="130"/>
      <c r="F1109" s="128" t="s">
        <v>4831</v>
      </c>
      <c r="G1109" s="89">
        <v>43040</v>
      </c>
      <c r="H1109" s="123">
        <v>43052</v>
      </c>
      <c r="I1109" s="189">
        <v>43052</v>
      </c>
      <c r="J1109" s="130" t="s">
        <v>4890</v>
      </c>
    </row>
    <row r="1110" spans="1:10" s="108" customFormat="1" ht="11.25" hidden="1" customHeight="1">
      <c r="A1110" s="8" t="s">
        <v>2553</v>
      </c>
      <c r="B1110" s="126" t="s">
        <v>4347</v>
      </c>
      <c r="C1110" s="126" t="s">
        <v>75</v>
      </c>
      <c r="D1110" s="126">
        <v>12</v>
      </c>
      <c r="E1110" s="130"/>
      <c r="F1110" s="128" t="s">
        <v>4831</v>
      </c>
      <c r="G1110" s="89">
        <v>43040</v>
      </c>
      <c r="H1110" s="123">
        <v>43062</v>
      </c>
      <c r="I1110" s="189">
        <v>43066</v>
      </c>
      <c r="J1110" s="130" t="s">
        <v>4890</v>
      </c>
    </row>
    <row r="1111" spans="1:10" s="108" customFormat="1" ht="11.25" hidden="1" customHeight="1">
      <c r="A1111" s="8" t="s">
        <v>2554</v>
      </c>
      <c r="B1111" s="126" t="s">
        <v>4347</v>
      </c>
      <c r="C1111" s="126" t="s">
        <v>75</v>
      </c>
      <c r="D1111" s="126">
        <v>12</v>
      </c>
      <c r="E1111" s="130"/>
      <c r="F1111" s="128" t="s">
        <v>4831</v>
      </c>
      <c r="G1111" s="89">
        <v>43040</v>
      </c>
      <c r="H1111" s="123">
        <v>43066</v>
      </c>
      <c r="I1111" s="189">
        <v>43073</v>
      </c>
      <c r="J1111" s="130" t="s">
        <v>4890</v>
      </c>
    </row>
    <row r="1112" spans="1:10" s="108" customFormat="1" ht="11.25" hidden="1" customHeight="1">
      <c r="A1112" s="8" t="s">
        <v>2555</v>
      </c>
      <c r="B1112" s="126" t="s">
        <v>4347</v>
      </c>
      <c r="C1112" s="126" t="s">
        <v>75</v>
      </c>
      <c r="D1112" s="126">
        <v>12</v>
      </c>
      <c r="E1112" s="130"/>
      <c r="F1112" s="128" t="s">
        <v>4831</v>
      </c>
      <c r="G1112" s="89">
        <v>43040</v>
      </c>
      <c r="H1112" s="123">
        <v>43062</v>
      </c>
      <c r="I1112" s="189">
        <v>43066</v>
      </c>
      <c r="J1112" s="130" t="s">
        <v>4890</v>
      </c>
    </row>
    <row r="1113" spans="1:10" s="108" customFormat="1" ht="11.25" hidden="1" customHeight="1">
      <c r="A1113" s="8" t="s">
        <v>2556</v>
      </c>
      <c r="B1113" s="126" t="s">
        <v>4347</v>
      </c>
      <c r="C1113" s="126" t="s">
        <v>75</v>
      </c>
      <c r="D1113" s="126">
        <v>12</v>
      </c>
      <c r="E1113" s="130"/>
      <c r="F1113" s="128" t="s">
        <v>4831</v>
      </c>
      <c r="G1113" s="89">
        <v>43040</v>
      </c>
      <c r="H1113" s="123">
        <v>43066</v>
      </c>
      <c r="I1113" s="189">
        <v>43073</v>
      </c>
      <c r="J1113" s="130" t="s">
        <v>4890</v>
      </c>
    </row>
    <row r="1114" spans="1:10" s="108" customFormat="1" ht="11.25" hidden="1" customHeight="1">
      <c r="A1114" s="8" t="s">
        <v>2569</v>
      </c>
      <c r="B1114" s="126" t="s">
        <v>4349</v>
      </c>
      <c r="C1114" s="126" t="s">
        <v>75</v>
      </c>
      <c r="D1114" s="126">
        <v>12</v>
      </c>
      <c r="E1114" s="130"/>
      <c r="F1114" s="128" t="s">
        <v>4831</v>
      </c>
      <c r="G1114" s="89">
        <v>43040</v>
      </c>
      <c r="H1114" s="123">
        <v>43055</v>
      </c>
      <c r="I1114" s="189">
        <v>43060</v>
      </c>
      <c r="J1114" s="130" t="s">
        <v>4890</v>
      </c>
    </row>
    <row r="1115" spans="1:10" s="108" customFormat="1" ht="11.25" hidden="1" customHeight="1">
      <c r="A1115" s="8" t="s">
        <v>2570</v>
      </c>
      <c r="B1115" s="126" t="s">
        <v>4349</v>
      </c>
      <c r="C1115" s="126" t="s">
        <v>75</v>
      </c>
      <c r="D1115" s="126">
        <v>12</v>
      </c>
      <c r="E1115" s="130"/>
      <c r="F1115" s="128" t="s">
        <v>4831</v>
      </c>
      <c r="G1115" s="89">
        <v>43040</v>
      </c>
      <c r="H1115" s="123">
        <v>43060</v>
      </c>
      <c r="I1115" s="189">
        <v>43060</v>
      </c>
      <c r="J1115" s="130" t="s">
        <v>4890</v>
      </c>
    </row>
    <row r="1116" spans="1:10" s="108" customFormat="1" ht="11.25" hidden="1" customHeight="1">
      <c r="A1116" s="8" t="s">
        <v>2571</v>
      </c>
      <c r="B1116" s="126" t="s">
        <v>4349</v>
      </c>
      <c r="C1116" s="126" t="s">
        <v>75</v>
      </c>
      <c r="D1116" s="126">
        <v>12</v>
      </c>
      <c r="E1116" s="130"/>
      <c r="F1116" s="128" t="s">
        <v>4831</v>
      </c>
      <c r="G1116" s="89">
        <v>43040</v>
      </c>
      <c r="H1116" s="123">
        <v>43049</v>
      </c>
      <c r="I1116" s="189">
        <v>43060</v>
      </c>
      <c r="J1116" s="130" t="s">
        <v>4890</v>
      </c>
    </row>
    <row r="1117" spans="1:10" s="108" customFormat="1" ht="11.25" hidden="1" customHeight="1">
      <c r="A1117" s="8" t="s">
        <v>2572</v>
      </c>
      <c r="B1117" s="126" t="s">
        <v>396</v>
      </c>
      <c r="C1117" s="126" t="s">
        <v>75</v>
      </c>
      <c r="D1117" s="126">
        <v>12</v>
      </c>
      <c r="E1117" s="130"/>
      <c r="F1117" s="128" t="s">
        <v>4831</v>
      </c>
      <c r="G1117" s="89">
        <v>43040</v>
      </c>
      <c r="H1117" s="123">
        <v>43052</v>
      </c>
      <c r="I1117" s="189">
        <v>43060</v>
      </c>
      <c r="J1117" s="130" t="s">
        <v>4890</v>
      </c>
    </row>
    <row r="1118" spans="1:10" s="108" customFormat="1" ht="11.25" hidden="1" customHeight="1">
      <c r="A1118" s="8" t="s">
        <v>2573</v>
      </c>
      <c r="B1118" s="126" t="s">
        <v>396</v>
      </c>
      <c r="C1118" s="126" t="s">
        <v>75</v>
      </c>
      <c r="D1118" s="126">
        <v>12</v>
      </c>
      <c r="E1118" s="130"/>
      <c r="F1118" s="128" t="s">
        <v>4831</v>
      </c>
      <c r="G1118" s="89">
        <v>43040</v>
      </c>
      <c r="H1118" s="123">
        <v>43053</v>
      </c>
      <c r="I1118" s="189">
        <v>43060</v>
      </c>
      <c r="J1118" s="130" t="s">
        <v>4890</v>
      </c>
    </row>
    <row r="1119" spans="1:10" s="108" customFormat="1" ht="11.25" hidden="1" customHeight="1">
      <c r="A1119" s="8" t="s">
        <v>2576</v>
      </c>
      <c r="B1119" s="126" t="s">
        <v>396</v>
      </c>
      <c r="C1119" s="126" t="s">
        <v>75</v>
      </c>
      <c r="D1119" s="126">
        <v>12</v>
      </c>
      <c r="E1119" s="130"/>
      <c r="F1119" s="128" t="s">
        <v>4831</v>
      </c>
      <c r="G1119" s="89">
        <v>43040</v>
      </c>
      <c r="H1119" s="123">
        <v>43066</v>
      </c>
      <c r="I1119" s="189">
        <v>43073</v>
      </c>
      <c r="J1119" s="130" t="s">
        <v>4890</v>
      </c>
    </row>
    <row r="1120" spans="1:10" s="108" customFormat="1" ht="11.25" hidden="1" customHeight="1">
      <c r="A1120" s="8" t="s">
        <v>2581</v>
      </c>
      <c r="B1120" s="126" t="s">
        <v>396</v>
      </c>
      <c r="C1120" s="126" t="s">
        <v>75</v>
      </c>
      <c r="D1120" s="126">
        <v>12</v>
      </c>
      <c r="E1120" s="130"/>
      <c r="F1120" s="128" t="s">
        <v>4831</v>
      </c>
      <c r="G1120" s="89">
        <v>43040</v>
      </c>
      <c r="H1120" s="123">
        <v>43060</v>
      </c>
      <c r="I1120" s="189">
        <v>43060</v>
      </c>
      <c r="J1120" s="130" t="s">
        <v>4890</v>
      </c>
    </row>
    <row r="1121" spans="1:10" s="108" customFormat="1" ht="11.25" hidden="1" customHeight="1">
      <c r="A1121" s="8" t="s">
        <v>265</v>
      </c>
      <c r="B1121" s="126" t="s">
        <v>396</v>
      </c>
      <c r="C1121" s="126" t="s">
        <v>75</v>
      </c>
      <c r="D1121" s="126">
        <v>12</v>
      </c>
      <c r="E1121" s="130"/>
      <c r="F1121" s="128" t="s">
        <v>4831</v>
      </c>
      <c r="G1121" s="89">
        <v>43040</v>
      </c>
      <c r="H1121" s="123">
        <v>43069</v>
      </c>
      <c r="I1121" s="189">
        <v>43073</v>
      </c>
      <c r="J1121" s="130" t="s">
        <v>4890</v>
      </c>
    </row>
    <row r="1122" spans="1:10" s="108" customFormat="1" ht="11.25" hidden="1" customHeight="1">
      <c r="A1122" s="8" t="s">
        <v>2592</v>
      </c>
      <c r="B1122" s="126" t="s">
        <v>396</v>
      </c>
      <c r="C1122" s="126" t="s">
        <v>75</v>
      </c>
      <c r="D1122" s="126">
        <v>12</v>
      </c>
      <c r="E1122" s="130"/>
      <c r="F1122" s="128" t="s">
        <v>4831</v>
      </c>
      <c r="G1122" s="89">
        <v>43040</v>
      </c>
      <c r="H1122" s="123">
        <v>43059</v>
      </c>
      <c r="I1122" s="189">
        <v>43073</v>
      </c>
      <c r="J1122" s="130" t="s">
        <v>4890</v>
      </c>
    </row>
    <row r="1123" spans="1:10" s="108" customFormat="1" ht="11.25" hidden="1" customHeight="1">
      <c r="A1123" s="8" t="s">
        <v>2593</v>
      </c>
      <c r="B1123" s="126" t="s">
        <v>396</v>
      </c>
      <c r="C1123" s="126" t="s">
        <v>75</v>
      </c>
      <c r="D1123" s="126">
        <v>12</v>
      </c>
      <c r="E1123" s="130"/>
      <c r="F1123" s="128" t="s">
        <v>4831</v>
      </c>
      <c r="G1123" s="89">
        <v>43040</v>
      </c>
      <c r="H1123" s="123">
        <v>43066</v>
      </c>
      <c r="I1123" s="189">
        <v>43073</v>
      </c>
      <c r="J1123" s="130" t="s">
        <v>4890</v>
      </c>
    </row>
    <row r="1124" spans="1:10" s="108" customFormat="1" ht="11.25" hidden="1" customHeight="1">
      <c r="A1124" s="8" t="s">
        <v>2594</v>
      </c>
      <c r="B1124" s="126" t="s">
        <v>396</v>
      </c>
      <c r="C1124" s="126" t="s">
        <v>75</v>
      </c>
      <c r="D1124" s="126">
        <v>12</v>
      </c>
      <c r="E1124" s="130"/>
      <c r="F1124" s="128" t="s">
        <v>4831</v>
      </c>
      <c r="G1124" s="89">
        <v>43040</v>
      </c>
      <c r="H1124" s="123">
        <v>43052</v>
      </c>
      <c r="I1124" s="189">
        <v>43073</v>
      </c>
      <c r="J1124" s="130" t="s">
        <v>4890</v>
      </c>
    </row>
    <row r="1125" spans="1:10" s="108" customFormat="1" ht="11.25" hidden="1" customHeight="1">
      <c r="A1125" s="8" t="s">
        <v>2595</v>
      </c>
      <c r="B1125" s="126" t="s">
        <v>396</v>
      </c>
      <c r="C1125" s="126" t="s">
        <v>75</v>
      </c>
      <c r="D1125" s="126">
        <v>12</v>
      </c>
      <c r="E1125" s="130"/>
      <c r="F1125" s="128" t="s">
        <v>4831</v>
      </c>
      <c r="G1125" s="89">
        <v>43040</v>
      </c>
      <c r="H1125" s="123">
        <v>43052</v>
      </c>
      <c r="I1125" s="189">
        <v>43073</v>
      </c>
      <c r="J1125" s="130" t="s">
        <v>4890</v>
      </c>
    </row>
    <row r="1126" spans="1:10" s="108" customFormat="1" ht="11.25" hidden="1" customHeight="1">
      <c r="A1126" s="8" t="s">
        <v>2596</v>
      </c>
      <c r="B1126" s="126" t="s">
        <v>396</v>
      </c>
      <c r="C1126" s="126" t="s">
        <v>75</v>
      </c>
      <c r="D1126" s="126">
        <v>12</v>
      </c>
      <c r="E1126" s="130"/>
      <c r="F1126" s="128" t="s">
        <v>4831</v>
      </c>
      <c r="G1126" s="89">
        <v>43040</v>
      </c>
      <c r="H1126" s="123">
        <v>43059</v>
      </c>
      <c r="I1126" s="189">
        <v>43073</v>
      </c>
      <c r="J1126" s="130" t="s">
        <v>4890</v>
      </c>
    </row>
    <row r="1127" spans="1:10" s="108" customFormat="1" ht="11.25" hidden="1" customHeight="1">
      <c r="A1127" s="8" t="s">
        <v>2597</v>
      </c>
      <c r="B1127" s="126" t="s">
        <v>396</v>
      </c>
      <c r="C1127" s="126" t="s">
        <v>75</v>
      </c>
      <c r="D1127" s="126">
        <v>12</v>
      </c>
      <c r="E1127" s="130"/>
      <c r="F1127" s="128" t="s">
        <v>4831</v>
      </c>
      <c r="G1127" s="89">
        <v>43040</v>
      </c>
      <c r="H1127" s="123">
        <v>43066</v>
      </c>
      <c r="I1127" s="189">
        <v>43073</v>
      </c>
      <c r="J1127" s="130" t="s">
        <v>4890</v>
      </c>
    </row>
    <row r="1128" spans="1:10" s="108" customFormat="1" ht="11.25" hidden="1" customHeight="1">
      <c r="A1128" s="8" t="s">
        <v>2598</v>
      </c>
      <c r="B1128" s="126" t="s">
        <v>396</v>
      </c>
      <c r="C1128" s="126" t="s">
        <v>75</v>
      </c>
      <c r="D1128" s="126">
        <v>12</v>
      </c>
      <c r="E1128" s="130"/>
      <c r="F1128" s="128" t="s">
        <v>4831</v>
      </c>
      <c r="G1128" s="89">
        <v>43040</v>
      </c>
      <c r="H1128" s="123">
        <v>43066</v>
      </c>
      <c r="I1128" s="189">
        <v>43073</v>
      </c>
      <c r="J1128" s="130" t="s">
        <v>4890</v>
      </c>
    </row>
    <row r="1129" spans="1:10" s="108" customFormat="1" ht="11.25" hidden="1" customHeight="1">
      <c r="A1129" s="8" t="s">
        <v>2599</v>
      </c>
      <c r="B1129" s="126" t="s">
        <v>396</v>
      </c>
      <c r="C1129" s="126" t="s">
        <v>75</v>
      </c>
      <c r="D1129" s="126">
        <v>12</v>
      </c>
      <c r="E1129" s="130"/>
      <c r="F1129" s="128" t="s">
        <v>4831</v>
      </c>
      <c r="G1129" s="89">
        <v>43040</v>
      </c>
      <c r="H1129" s="123">
        <v>43056</v>
      </c>
      <c r="I1129" s="189">
        <v>43073</v>
      </c>
      <c r="J1129" s="130" t="s">
        <v>4890</v>
      </c>
    </row>
    <row r="1130" spans="1:10" s="108" customFormat="1" ht="11.25" hidden="1" customHeight="1">
      <c r="A1130" s="8" t="s">
        <v>2616</v>
      </c>
      <c r="B1130" s="126" t="s">
        <v>397</v>
      </c>
      <c r="C1130" s="126" t="s">
        <v>75</v>
      </c>
      <c r="D1130" s="126">
        <v>12</v>
      </c>
      <c r="E1130" s="130"/>
      <c r="F1130" s="128" t="s">
        <v>4831</v>
      </c>
      <c r="G1130" s="89">
        <v>43040</v>
      </c>
      <c r="H1130" s="123">
        <v>43060</v>
      </c>
      <c r="I1130" s="189">
        <v>43066</v>
      </c>
      <c r="J1130" s="130" t="s">
        <v>4890</v>
      </c>
    </row>
    <row r="1131" spans="1:10" s="108" customFormat="1" ht="11.25" hidden="1" customHeight="1">
      <c r="A1131" s="8" t="s">
        <v>2618</v>
      </c>
      <c r="B1131" s="126" t="s">
        <v>397</v>
      </c>
      <c r="C1131" s="130" t="s">
        <v>75</v>
      </c>
      <c r="D1131" s="126">
        <v>12</v>
      </c>
      <c r="E1131" s="130"/>
      <c r="F1131" s="128" t="s">
        <v>4831</v>
      </c>
      <c r="G1131" s="89">
        <v>43040</v>
      </c>
      <c r="H1131" s="123">
        <v>43049</v>
      </c>
      <c r="I1131" s="189">
        <v>43066</v>
      </c>
      <c r="J1131" s="130" t="s">
        <v>4890</v>
      </c>
    </row>
    <row r="1132" spans="1:10" s="108" customFormat="1" ht="11.25" hidden="1" customHeight="1">
      <c r="A1132" s="8" t="s">
        <v>2621</v>
      </c>
      <c r="B1132" s="126" t="s">
        <v>397</v>
      </c>
      <c r="C1132" s="126" t="s">
        <v>75</v>
      </c>
      <c r="D1132" s="126">
        <v>12</v>
      </c>
      <c r="E1132" s="130"/>
      <c r="F1132" s="128" t="s">
        <v>4831</v>
      </c>
      <c r="G1132" s="89">
        <v>43040</v>
      </c>
      <c r="H1132" s="123">
        <v>43060</v>
      </c>
      <c r="I1132" s="189">
        <v>43073</v>
      </c>
      <c r="J1132" s="130" t="s">
        <v>4890</v>
      </c>
    </row>
    <row r="1133" spans="1:10" s="108" customFormat="1" ht="11.25" hidden="1" customHeight="1">
      <c r="A1133" s="8" t="s">
        <v>2622</v>
      </c>
      <c r="B1133" s="126" t="s">
        <v>397</v>
      </c>
      <c r="C1133" s="126" t="s">
        <v>75</v>
      </c>
      <c r="D1133" s="126">
        <v>12</v>
      </c>
      <c r="E1133" s="130"/>
      <c r="F1133" s="128" t="s">
        <v>4831</v>
      </c>
      <c r="G1133" s="89">
        <v>43040</v>
      </c>
      <c r="H1133" s="123">
        <v>43060</v>
      </c>
      <c r="I1133" s="189">
        <v>43066</v>
      </c>
      <c r="J1133" s="130" t="s">
        <v>4890</v>
      </c>
    </row>
    <row r="1134" spans="1:10" s="108" customFormat="1" ht="11.25" hidden="1" customHeight="1">
      <c r="A1134" s="8" t="s">
        <v>2626</v>
      </c>
      <c r="B1134" s="126" t="s">
        <v>4335</v>
      </c>
      <c r="C1134" s="126" t="s">
        <v>75</v>
      </c>
      <c r="D1134" s="126">
        <v>12</v>
      </c>
      <c r="E1134" s="130"/>
      <c r="F1134" s="128" t="s">
        <v>4831</v>
      </c>
      <c r="G1134" s="89">
        <v>43040</v>
      </c>
      <c r="H1134" s="123">
        <v>43062</v>
      </c>
      <c r="I1134" s="189">
        <v>43066</v>
      </c>
      <c r="J1134" s="130" t="s">
        <v>4890</v>
      </c>
    </row>
    <row r="1135" spans="1:10" s="108" customFormat="1" ht="11.25" hidden="1" customHeight="1">
      <c r="A1135" s="8" t="s">
        <v>2630</v>
      </c>
      <c r="B1135" s="126" t="s">
        <v>395</v>
      </c>
      <c r="C1135" s="126" t="s">
        <v>75</v>
      </c>
      <c r="D1135" s="126">
        <v>12</v>
      </c>
      <c r="E1135" s="130"/>
      <c r="F1135" s="128" t="s">
        <v>4831</v>
      </c>
      <c r="G1135" s="89">
        <v>43040</v>
      </c>
      <c r="H1135" s="123">
        <v>43069</v>
      </c>
      <c r="I1135" s="189">
        <v>43073</v>
      </c>
      <c r="J1135" s="130" t="s">
        <v>4890</v>
      </c>
    </row>
    <row r="1136" spans="1:10" s="108" customFormat="1" ht="11.25" hidden="1" customHeight="1">
      <c r="A1136" s="8" t="s">
        <v>2329</v>
      </c>
      <c r="B1136" s="126" t="s">
        <v>4327</v>
      </c>
      <c r="C1136" s="126" t="s">
        <v>75</v>
      </c>
      <c r="D1136" s="126">
        <v>12</v>
      </c>
      <c r="E1136" s="130" t="s">
        <v>75</v>
      </c>
      <c r="F1136" s="130" t="s">
        <v>4964</v>
      </c>
      <c r="G1136" s="89">
        <v>43070</v>
      </c>
      <c r="H1136" s="123">
        <v>43089</v>
      </c>
      <c r="I1136" s="189">
        <v>43103</v>
      </c>
      <c r="J1136" s="130" t="s">
        <v>4890</v>
      </c>
    </row>
    <row r="1137" spans="1:10" s="108" customFormat="1" ht="11.25" hidden="1" customHeight="1">
      <c r="A1137" s="8" t="s">
        <v>2330</v>
      </c>
      <c r="B1137" s="126" t="s">
        <v>387</v>
      </c>
      <c r="C1137" s="126" t="s">
        <v>75</v>
      </c>
      <c r="D1137" s="126">
        <v>12</v>
      </c>
      <c r="E1137" s="130" t="s">
        <v>75</v>
      </c>
      <c r="F1137" s="130" t="s">
        <v>4964</v>
      </c>
      <c r="G1137" s="89">
        <v>43070</v>
      </c>
      <c r="H1137" s="123">
        <v>43097</v>
      </c>
      <c r="I1137" s="189">
        <v>43103</v>
      </c>
      <c r="J1137" s="130" t="s">
        <v>4890</v>
      </c>
    </row>
    <row r="1138" spans="1:10" s="108" customFormat="1" ht="11.25" hidden="1" customHeight="1">
      <c r="A1138" s="8" t="s">
        <v>2334</v>
      </c>
      <c r="B1138" s="126" t="s">
        <v>387</v>
      </c>
      <c r="C1138" s="126" t="s">
        <v>75</v>
      </c>
      <c r="D1138" s="126">
        <v>12</v>
      </c>
      <c r="E1138" s="130" t="s">
        <v>75</v>
      </c>
      <c r="F1138" s="130" t="s">
        <v>4964</v>
      </c>
      <c r="G1138" s="89">
        <v>43070</v>
      </c>
      <c r="H1138" s="123">
        <v>43097</v>
      </c>
      <c r="I1138" s="189">
        <v>43103</v>
      </c>
      <c r="J1138" s="130" t="s">
        <v>4890</v>
      </c>
    </row>
    <row r="1139" spans="1:10" s="108" customFormat="1" ht="11.25" hidden="1" customHeight="1">
      <c r="A1139" s="8" t="s">
        <v>2352</v>
      </c>
      <c r="B1139" s="126" t="s">
        <v>388</v>
      </c>
      <c r="C1139" s="126" t="s">
        <v>75</v>
      </c>
      <c r="D1139" s="126">
        <v>12</v>
      </c>
      <c r="E1139" s="130" t="s">
        <v>75</v>
      </c>
      <c r="F1139" s="130" t="s">
        <v>4964</v>
      </c>
      <c r="G1139" s="89">
        <v>43070</v>
      </c>
      <c r="H1139" s="123">
        <v>43095</v>
      </c>
      <c r="I1139" s="189">
        <v>43103</v>
      </c>
      <c r="J1139" s="130" t="s">
        <v>4890</v>
      </c>
    </row>
    <row r="1140" spans="1:10" s="108" customFormat="1" ht="11.25" hidden="1" customHeight="1">
      <c r="A1140" s="8" t="s">
        <v>2486</v>
      </c>
      <c r="B1140" s="126" t="s">
        <v>395</v>
      </c>
      <c r="C1140" s="126" t="s">
        <v>75</v>
      </c>
      <c r="D1140" s="126">
        <v>12</v>
      </c>
      <c r="E1140" s="130" t="s">
        <v>75</v>
      </c>
      <c r="F1140" s="126" t="s">
        <v>4829</v>
      </c>
      <c r="G1140" s="89">
        <v>43070</v>
      </c>
      <c r="H1140" s="123">
        <v>43084</v>
      </c>
      <c r="I1140" s="189">
        <v>43088</v>
      </c>
      <c r="J1140" s="130" t="s">
        <v>4890</v>
      </c>
    </row>
    <row r="1141" spans="1:10" s="108" customFormat="1" ht="11.25" hidden="1" customHeight="1">
      <c r="A1141" s="8" t="s">
        <v>2489</v>
      </c>
      <c r="B1141" s="126" t="s">
        <v>395</v>
      </c>
      <c r="C1141" s="126" t="s">
        <v>75</v>
      </c>
      <c r="D1141" s="126">
        <v>12</v>
      </c>
      <c r="E1141" s="130" t="s">
        <v>75</v>
      </c>
      <c r="F1141" s="130" t="s">
        <v>4829</v>
      </c>
      <c r="G1141" s="89">
        <v>43070</v>
      </c>
      <c r="H1141" s="123">
        <v>43084</v>
      </c>
      <c r="I1141" s="189">
        <v>43088</v>
      </c>
      <c r="J1141" s="130" t="s">
        <v>4890</v>
      </c>
    </row>
    <row r="1142" spans="1:10" s="108" customFormat="1" ht="11.25" hidden="1" customHeight="1">
      <c r="A1142" s="8" t="s">
        <v>2492</v>
      </c>
      <c r="B1142" s="126" t="s">
        <v>395</v>
      </c>
      <c r="C1142" s="126" t="s">
        <v>75</v>
      </c>
      <c r="D1142" s="126">
        <v>12</v>
      </c>
      <c r="E1142" s="130" t="s">
        <v>75</v>
      </c>
      <c r="F1142" s="130" t="s">
        <v>4829</v>
      </c>
      <c r="G1142" s="89">
        <v>43070</v>
      </c>
      <c r="H1142" s="123">
        <v>43095</v>
      </c>
      <c r="I1142" s="189">
        <v>43103</v>
      </c>
      <c r="J1142" s="130" t="s">
        <v>4890</v>
      </c>
    </row>
    <row r="1143" spans="1:10" s="108" customFormat="1" ht="11.25" hidden="1" customHeight="1">
      <c r="A1143" s="8" t="s">
        <v>2500</v>
      </c>
      <c r="B1143" s="126" t="s">
        <v>395</v>
      </c>
      <c r="C1143" s="126" t="s">
        <v>75</v>
      </c>
      <c r="D1143" s="126">
        <v>12</v>
      </c>
      <c r="E1143" s="130" t="s">
        <v>75</v>
      </c>
      <c r="F1143" s="130" t="s">
        <v>4829</v>
      </c>
      <c r="G1143" s="89">
        <v>43070</v>
      </c>
      <c r="H1143" s="123">
        <v>43081</v>
      </c>
      <c r="I1143" s="189">
        <v>43088</v>
      </c>
      <c r="J1143" s="130" t="s">
        <v>4890</v>
      </c>
    </row>
    <row r="1144" spans="1:10" s="108" customFormat="1" ht="11.25" hidden="1" customHeight="1">
      <c r="A1144" s="8" t="s">
        <v>2501</v>
      </c>
      <c r="B1144" s="126" t="s">
        <v>395</v>
      </c>
      <c r="C1144" s="126" t="s">
        <v>75</v>
      </c>
      <c r="D1144" s="126">
        <v>12</v>
      </c>
      <c r="E1144" s="130" t="s">
        <v>75</v>
      </c>
      <c r="F1144" s="126" t="s">
        <v>4831</v>
      </c>
      <c r="G1144" s="89">
        <v>43070</v>
      </c>
      <c r="H1144" s="123">
        <v>43080</v>
      </c>
      <c r="I1144" s="189">
        <v>43081</v>
      </c>
      <c r="J1144" s="130" t="s">
        <v>4890</v>
      </c>
    </row>
    <row r="1145" spans="1:10" s="108" customFormat="1" ht="11.25" hidden="1" customHeight="1">
      <c r="A1145" s="8" t="s">
        <v>2503</v>
      </c>
      <c r="B1145" s="126" t="s">
        <v>395</v>
      </c>
      <c r="C1145" s="126" t="s">
        <v>75</v>
      </c>
      <c r="D1145" s="126">
        <v>12</v>
      </c>
      <c r="E1145" s="130" t="s">
        <v>75</v>
      </c>
      <c r="F1145" s="130" t="s">
        <v>4829</v>
      </c>
      <c r="G1145" s="89">
        <v>43070</v>
      </c>
      <c r="H1145" s="123">
        <v>43097</v>
      </c>
      <c r="I1145" s="189">
        <v>43103</v>
      </c>
      <c r="J1145" s="130" t="s">
        <v>4890</v>
      </c>
    </row>
    <row r="1146" spans="1:10" s="108" customFormat="1" ht="11.25" hidden="1" customHeight="1">
      <c r="A1146" s="8" t="s">
        <v>2504</v>
      </c>
      <c r="B1146" s="126" t="s">
        <v>395</v>
      </c>
      <c r="C1146" s="126" t="s">
        <v>75</v>
      </c>
      <c r="D1146" s="126">
        <v>12</v>
      </c>
      <c r="E1146" s="130" t="s">
        <v>75</v>
      </c>
      <c r="F1146" s="130" t="s">
        <v>4829</v>
      </c>
      <c r="G1146" s="89">
        <v>43070</v>
      </c>
      <c r="H1146" s="123">
        <v>43095</v>
      </c>
      <c r="I1146" s="189">
        <v>43103</v>
      </c>
      <c r="J1146" s="130" t="s">
        <v>4890</v>
      </c>
    </row>
    <row r="1147" spans="1:10" s="108" customFormat="1" ht="11.25" hidden="1" customHeight="1">
      <c r="A1147" s="8" t="s">
        <v>2505</v>
      </c>
      <c r="B1147" s="126" t="s">
        <v>395</v>
      </c>
      <c r="C1147" s="126" t="s">
        <v>75</v>
      </c>
      <c r="D1147" s="126">
        <v>12</v>
      </c>
      <c r="E1147" s="130" t="s">
        <v>75</v>
      </c>
      <c r="F1147" s="130" t="s">
        <v>4829</v>
      </c>
      <c r="G1147" s="89">
        <v>43070</v>
      </c>
      <c r="H1147" s="123">
        <v>43097</v>
      </c>
      <c r="I1147" s="189">
        <v>43103</v>
      </c>
      <c r="J1147" s="130" t="s">
        <v>4890</v>
      </c>
    </row>
    <row r="1148" spans="1:10" s="108" customFormat="1" ht="11.25" hidden="1" customHeight="1">
      <c r="A1148" s="8" t="s">
        <v>2514</v>
      </c>
      <c r="B1148" s="126" t="s">
        <v>395</v>
      </c>
      <c r="C1148" s="126" t="s">
        <v>75</v>
      </c>
      <c r="D1148" s="126">
        <v>12</v>
      </c>
      <c r="E1148" s="130" t="s">
        <v>75</v>
      </c>
      <c r="F1148" s="130" t="s">
        <v>4829</v>
      </c>
      <c r="G1148" s="89">
        <v>43070</v>
      </c>
      <c r="H1148" s="123">
        <v>43081</v>
      </c>
      <c r="I1148" s="189">
        <v>43088</v>
      </c>
      <c r="J1148" s="130" t="s">
        <v>4890</v>
      </c>
    </row>
    <row r="1149" spans="1:10" s="108" customFormat="1" ht="11.25" hidden="1" customHeight="1">
      <c r="A1149" s="8" t="s">
        <v>2515</v>
      </c>
      <c r="B1149" s="126" t="s">
        <v>395</v>
      </c>
      <c r="C1149" s="126" t="s">
        <v>75</v>
      </c>
      <c r="D1149" s="126">
        <v>12</v>
      </c>
      <c r="E1149" s="130" t="s">
        <v>75</v>
      </c>
      <c r="F1149" s="130" t="s">
        <v>4829</v>
      </c>
      <c r="G1149" s="89">
        <v>43070</v>
      </c>
      <c r="H1149" s="123">
        <v>43084</v>
      </c>
      <c r="I1149" s="189">
        <v>43088</v>
      </c>
      <c r="J1149" s="130" t="s">
        <v>4890</v>
      </c>
    </row>
    <row r="1150" spans="1:10" s="108" customFormat="1" ht="11.25" hidden="1" customHeight="1">
      <c r="A1150" s="8" t="s">
        <v>2516</v>
      </c>
      <c r="B1150" s="126" t="s">
        <v>395</v>
      </c>
      <c r="C1150" s="126" t="s">
        <v>75</v>
      </c>
      <c r="D1150" s="126">
        <v>12</v>
      </c>
      <c r="E1150" s="130" t="s">
        <v>75</v>
      </c>
      <c r="F1150" s="130" t="s">
        <v>4831</v>
      </c>
      <c r="G1150" s="89">
        <v>43070</v>
      </c>
      <c r="H1150" s="123">
        <v>43095</v>
      </c>
      <c r="I1150" s="189">
        <v>43103</v>
      </c>
      <c r="J1150" s="130" t="s">
        <v>4890</v>
      </c>
    </row>
    <row r="1151" spans="1:10" s="108" customFormat="1" ht="11.25" hidden="1" customHeight="1">
      <c r="A1151" s="8" t="s">
        <v>2519</v>
      </c>
      <c r="B1151" s="126" t="s">
        <v>395</v>
      </c>
      <c r="C1151" s="126" t="s">
        <v>75</v>
      </c>
      <c r="D1151" s="126">
        <v>12</v>
      </c>
      <c r="E1151" s="130" t="s">
        <v>75</v>
      </c>
      <c r="F1151" s="130" t="s">
        <v>4829</v>
      </c>
      <c r="G1151" s="89">
        <v>43070</v>
      </c>
      <c r="H1151" s="123">
        <v>43089</v>
      </c>
      <c r="I1151" s="189">
        <v>43096</v>
      </c>
      <c r="J1151" s="130" t="s">
        <v>4890</v>
      </c>
    </row>
    <row r="1152" spans="1:10" s="108" customFormat="1" ht="11.25" customHeight="1">
      <c r="A1152" s="8" t="s">
        <v>2532</v>
      </c>
      <c r="B1152" s="126" t="s">
        <v>4813</v>
      </c>
      <c r="C1152" s="130" t="s">
        <v>450</v>
      </c>
      <c r="D1152" s="130">
        <v>13</v>
      </c>
      <c r="E1152" s="130" t="s">
        <v>450</v>
      </c>
      <c r="F1152" s="130" t="s">
        <v>4895</v>
      </c>
      <c r="G1152" s="89">
        <v>43070</v>
      </c>
      <c r="H1152" s="123"/>
      <c r="I1152" s="189"/>
      <c r="J1152" s="130" t="s">
        <v>4895</v>
      </c>
    </row>
    <row r="1153" spans="1:10" s="108" customFormat="1" ht="11.25" hidden="1" customHeight="1">
      <c r="A1153" s="8" t="s">
        <v>2533</v>
      </c>
      <c r="B1153" s="126" t="s">
        <v>395</v>
      </c>
      <c r="C1153" s="126" t="s">
        <v>75</v>
      </c>
      <c r="D1153" s="126">
        <v>12</v>
      </c>
      <c r="E1153" s="130" t="s">
        <v>75</v>
      </c>
      <c r="F1153" s="130" t="s">
        <v>4829</v>
      </c>
      <c r="G1153" s="89">
        <v>43070</v>
      </c>
      <c r="H1153" s="123">
        <v>43084</v>
      </c>
      <c r="I1153" s="189">
        <v>43088</v>
      </c>
      <c r="J1153" s="130" t="s">
        <v>4890</v>
      </c>
    </row>
    <row r="1154" spans="1:10" s="108" customFormat="1" ht="11.25" hidden="1" customHeight="1">
      <c r="A1154" s="8" t="s">
        <v>2534</v>
      </c>
      <c r="B1154" s="126" t="s">
        <v>395</v>
      </c>
      <c r="C1154" s="126" t="s">
        <v>75</v>
      </c>
      <c r="D1154" s="126">
        <v>12</v>
      </c>
      <c r="E1154" s="130" t="s">
        <v>75</v>
      </c>
      <c r="F1154" s="130" t="s">
        <v>4829</v>
      </c>
      <c r="G1154" s="89">
        <v>43070</v>
      </c>
      <c r="H1154" s="123">
        <v>43089</v>
      </c>
      <c r="I1154" s="189">
        <v>43096</v>
      </c>
      <c r="J1154" s="130" t="s">
        <v>4890</v>
      </c>
    </row>
    <row r="1155" spans="1:10" s="108" customFormat="1" ht="11.25" hidden="1" customHeight="1">
      <c r="A1155" s="8" t="s">
        <v>2535</v>
      </c>
      <c r="B1155" s="126" t="s">
        <v>395</v>
      </c>
      <c r="C1155" s="130" t="s">
        <v>75</v>
      </c>
      <c r="D1155" s="126">
        <v>12</v>
      </c>
      <c r="E1155" s="130" t="s">
        <v>75</v>
      </c>
      <c r="F1155" s="130" t="s">
        <v>4829</v>
      </c>
      <c r="G1155" s="89">
        <v>43070</v>
      </c>
      <c r="H1155" s="123">
        <v>43089</v>
      </c>
      <c r="I1155" s="189">
        <v>43096</v>
      </c>
      <c r="J1155" s="130" t="s">
        <v>4890</v>
      </c>
    </row>
    <row r="1156" spans="1:10" s="108" customFormat="1" ht="11.25" hidden="1" customHeight="1">
      <c r="A1156" s="8" t="s">
        <v>2536</v>
      </c>
      <c r="B1156" s="126" t="s">
        <v>395</v>
      </c>
      <c r="C1156" s="130" t="s">
        <v>75</v>
      </c>
      <c r="D1156" s="126">
        <v>12</v>
      </c>
      <c r="E1156" s="130" t="s">
        <v>75</v>
      </c>
      <c r="F1156" s="130" t="s">
        <v>4831</v>
      </c>
      <c r="G1156" s="89">
        <v>43070</v>
      </c>
      <c r="H1156" s="123">
        <v>43081</v>
      </c>
      <c r="I1156" s="189">
        <v>43088</v>
      </c>
      <c r="J1156" s="130" t="s">
        <v>4890</v>
      </c>
    </row>
    <row r="1157" spans="1:10" s="108" customFormat="1" ht="11.25" hidden="1" customHeight="1">
      <c r="A1157" s="8" t="s">
        <v>2537</v>
      </c>
      <c r="B1157" s="126" t="s">
        <v>395</v>
      </c>
      <c r="C1157" s="130" t="s">
        <v>75</v>
      </c>
      <c r="D1157" s="126">
        <v>12</v>
      </c>
      <c r="E1157" s="130" t="s">
        <v>75</v>
      </c>
      <c r="F1157" s="130" t="s">
        <v>4831</v>
      </c>
      <c r="G1157" s="89">
        <v>43070</v>
      </c>
      <c r="H1157" s="123">
        <v>43081</v>
      </c>
      <c r="I1157" s="189">
        <v>43088</v>
      </c>
      <c r="J1157" s="130" t="s">
        <v>4890</v>
      </c>
    </row>
    <row r="1158" spans="1:10" s="108" customFormat="1" ht="11.25" hidden="1" customHeight="1">
      <c r="A1158" s="8" t="s">
        <v>2538</v>
      </c>
      <c r="B1158" s="126" t="s">
        <v>395</v>
      </c>
      <c r="C1158" s="130" t="s">
        <v>75</v>
      </c>
      <c r="D1158" s="126">
        <v>12</v>
      </c>
      <c r="E1158" s="130" t="s">
        <v>75</v>
      </c>
      <c r="F1158" s="130" t="s">
        <v>4831</v>
      </c>
      <c r="G1158" s="89">
        <v>43070</v>
      </c>
      <c r="H1158" s="123">
        <v>43089</v>
      </c>
      <c r="I1158" s="189">
        <v>43103</v>
      </c>
      <c r="J1158" s="130" t="s">
        <v>4890</v>
      </c>
    </row>
    <row r="1159" spans="1:10" s="108" customFormat="1" ht="11.25" hidden="1" customHeight="1">
      <c r="A1159" s="8" t="s">
        <v>2545</v>
      </c>
      <c r="B1159" s="126" t="s">
        <v>4347</v>
      </c>
      <c r="C1159" s="126" t="s">
        <v>75</v>
      </c>
      <c r="D1159" s="126">
        <v>12</v>
      </c>
      <c r="E1159" s="130" t="s">
        <v>75</v>
      </c>
      <c r="F1159" s="130" t="s">
        <v>4978</v>
      </c>
      <c r="G1159" s="89">
        <v>43070</v>
      </c>
      <c r="H1159" s="123">
        <v>43089</v>
      </c>
      <c r="I1159" s="189">
        <v>43103</v>
      </c>
      <c r="J1159" s="130" t="s">
        <v>4890</v>
      </c>
    </row>
    <row r="1160" spans="1:10" s="108" customFormat="1" ht="11.25" hidden="1" customHeight="1">
      <c r="A1160" s="8" t="s">
        <v>2546</v>
      </c>
      <c r="B1160" s="126" t="s">
        <v>4347</v>
      </c>
      <c r="C1160" s="126" t="s">
        <v>75</v>
      </c>
      <c r="D1160" s="126">
        <v>12</v>
      </c>
      <c r="E1160" s="130" t="s">
        <v>75</v>
      </c>
      <c r="F1160" s="130" t="s">
        <v>4978</v>
      </c>
      <c r="G1160" s="89">
        <v>43070</v>
      </c>
      <c r="H1160" s="123">
        <v>43084</v>
      </c>
      <c r="I1160" s="189">
        <v>43103</v>
      </c>
      <c r="J1160" s="130" t="s">
        <v>4890</v>
      </c>
    </row>
    <row r="1161" spans="1:10" s="108" customFormat="1" ht="11.25" hidden="1" customHeight="1">
      <c r="A1161" s="8" t="s">
        <v>2547</v>
      </c>
      <c r="B1161" s="126" t="s">
        <v>4347</v>
      </c>
      <c r="C1161" s="126" t="s">
        <v>75</v>
      </c>
      <c r="D1161" s="126">
        <v>12</v>
      </c>
      <c r="E1161" s="130" t="s">
        <v>75</v>
      </c>
      <c r="F1161" s="130" t="s">
        <v>4978</v>
      </c>
      <c r="G1161" s="89">
        <v>43070</v>
      </c>
      <c r="H1161" s="123">
        <v>43097</v>
      </c>
      <c r="I1161" s="189">
        <v>43103</v>
      </c>
      <c r="J1161" s="130" t="s">
        <v>4890</v>
      </c>
    </row>
    <row r="1162" spans="1:10" s="108" customFormat="1" ht="11.25" hidden="1" customHeight="1">
      <c r="A1162" s="8" t="s">
        <v>2548</v>
      </c>
      <c r="B1162" s="126" t="s">
        <v>4347</v>
      </c>
      <c r="C1162" s="126" t="s">
        <v>75</v>
      </c>
      <c r="D1162" s="126">
        <v>12</v>
      </c>
      <c r="E1162" s="130" t="s">
        <v>75</v>
      </c>
      <c r="F1162" s="130" t="s">
        <v>4978</v>
      </c>
      <c r="G1162" s="89">
        <v>43070</v>
      </c>
      <c r="H1162" s="123">
        <v>43097</v>
      </c>
      <c r="I1162" s="189">
        <v>43103</v>
      </c>
      <c r="J1162" s="130" t="s">
        <v>4890</v>
      </c>
    </row>
    <row r="1163" spans="1:10" s="108" customFormat="1" ht="11.25" hidden="1" customHeight="1">
      <c r="A1163" s="8" t="s">
        <v>2549</v>
      </c>
      <c r="B1163" s="126" t="s">
        <v>4347</v>
      </c>
      <c r="C1163" s="126" t="s">
        <v>75</v>
      </c>
      <c r="D1163" s="126">
        <v>12</v>
      </c>
      <c r="E1163" s="130" t="s">
        <v>75</v>
      </c>
      <c r="F1163" s="130" t="s">
        <v>4978</v>
      </c>
      <c r="G1163" s="89">
        <v>43070</v>
      </c>
      <c r="H1163" s="123">
        <v>43097</v>
      </c>
      <c r="I1163" s="189">
        <v>43103</v>
      </c>
      <c r="J1163" s="130" t="s">
        <v>4890</v>
      </c>
    </row>
    <row r="1164" spans="1:10" s="108" customFormat="1" ht="11.25" hidden="1" customHeight="1">
      <c r="A1164" s="8" t="s">
        <v>2550</v>
      </c>
      <c r="B1164" s="126" t="s">
        <v>4347</v>
      </c>
      <c r="C1164" s="126" t="s">
        <v>75</v>
      </c>
      <c r="D1164" s="126">
        <v>12</v>
      </c>
      <c r="E1164" s="130" t="s">
        <v>75</v>
      </c>
      <c r="F1164" s="130" t="s">
        <v>4964</v>
      </c>
      <c r="G1164" s="89">
        <v>43070</v>
      </c>
      <c r="H1164" s="123">
        <v>43097</v>
      </c>
      <c r="I1164" s="189">
        <v>43103</v>
      </c>
      <c r="J1164" s="130" t="s">
        <v>4890</v>
      </c>
    </row>
    <row r="1165" spans="1:10" s="108" customFormat="1" ht="11.25" hidden="1" customHeight="1">
      <c r="A1165" s="8" t="s">
        <v>2551</v>
      </c>
      <c r="B1165" s="126" t="s">
        <v>4347</v>
      </c>
      <c r="C1165" s="126" t="s">
        <v>75</v>
      </c>
      <c r="D1165" s="126">
        <v>12</v>
      </c>
      <c r="E1165" s="130" t="s">
        <v>75</v>
      </c>
      <c r="F1165" s="130" t="s">
        <v>4979</v>
      </c>
      <c r="G1165" s="89">
        <v>43070</v>
      </c>
      <c r="H1165" s="123">
        <v>43097</v>
      </c>
      <c r="I1165" s="189">
        <v>43103</v>
      </c>
      <c r="J1165" s="130" t="s">
        <v>4890</v>
      </c>
    </row>
    <row r="1166" spans="1:10" s="108" customFormat="1" ht="11.25" hidden="1" customHeight="1">
      <c r="A1166" s="8" t="s">
        <v>2552</v>
      </c>
      <c r="B1166" s="126" t="s">
        <v>4347</v>
      </c>
      <c r="C1166" s="126" t="s">
        <v>75</v>
      </c>
      <c r="D1166" s="126">
        <v>12</v>
      </c>
      <c r="E1166" s="130" t="s">
        <v>75</v>
      </c>
      <c r="F1166" s="130" t="s">
        <v>4978</v>
      </c>
      <c r="G1166" s="89">
        <v>43070</v>
      </c>
      <c r="H1166" s="123">
        <v>43089</v>
      </c>
      <c r="I1166" s="189">
        <v>43103</v>
      </c>
      <c r="J1166" s="130" t="s">
        <v>4890</v>
      </c>
    </row>
    <row r="1167" spans="1:10" s="108" customFormat="1" ht="11.25" hidden="1" customHeight="1">
      <c r="A1167" s="8" t="s">
        <v>2600</v>
      </c>
      <c r="B1167" s="126" t="s">
        <v>397</v>
      </c>
      <c r="C1167" s="126" t="s">
        <v>75</v>
      </c>
      <c r="D1167" s="126">
        <v>12</v>
      </c>
      <c r="E1167" s="130" t="s">
        <v>75</v>
      </c>
      <c r="F1167" s="130" t="s">
        <v>4979</v>
      </c>
      <c r="G1167" s="89">
        <v>43070</v>
      </c>
      <c r="H1167" s="123">
        <v>43089</v>
      </c>
      <c r="I1167" s="189">
        <v>43103</v>
      </c>
      <c r="J1167" s="130" t="s">
        <v>4890</v>
      </c>
    </row>
    <row r="1168" spans="1:10" s="108" customFormat="1" ht="11.25" hidden="1" customHeight="1">
      <c r="A1168" s="8" t="s">
        <v>2667</v>
      </c>
      <c r="B1168" s="126" t="s">
        <v>351</v>
      </c>
      <c r="C1168" s="126" t="s">
        <v>4788</v>
      </c>
      <c r="D1168" s="126">
        <v>11</v>
      </c>
      <c r="E1168" s="130" t="s">
        <v>4788</v>
      </c>
      <c r="F1168" s="130" t="s">
        <v>4866</v>
      </c>
      <c r="G1168" s="89">
        <v>43070</v>
      </c>
      <c r="H1168" s="123">
        <v>43087</v>
      </c>
      <c r="I1168" s="189">
        <v>43089</v>
      </c>
      <c r="J1168" s="130" t="s">
        <v>4900</v>
      </c>
    </row>
    <row r="1169" spans="1:10" s="108" customFormat="1" ht="11.25" hidden="1" customHeight="1">
      <c r="A1169" s="8" t="s">
        <v>2668</v>
      </c>
      <c r="B1169" s="126" t="s">
        <v>351</v>
      </c>
      <c r="C1169" s="126" t="s">
        <v>4788</v>
      </c>
      <c r="D1169" s="126">
        <v>11</v>
      </c>
      <c r="E1169" s="130" t="s">
        <v>4788</v>
      </c>
      <c r="F1169" s="130" t="s">
        <v>4866</v>
      </c>
      <c r="G1169" s="89">
        <v>43070</v>
      </c>
      <c r="H1169" s="123">
        <v>43087</v>
      </c>
      <c r="I1169" s="189">
        <v>43089</v>
      </c>
      <c r="J1169" s="130" t="s">
        <v>4900</v>
      </c>
    </row>
    <row r="1170" spans="1:10" s="108" customFormat="1" ht="11.25" hidden="1" customHeight="1">
      <c r="A1170" s="8" t="s">
        <v>2675</v>
      </c>
      <c r="B1170" s="126" t="s">
        <v>351</v>
      </c>
      <c r="C1170" s="126" t="s">
        <v>4788</v>
      </c>
      <c r="D1170" s="126">
        <v>11</v>
      </c>
      <c r="E1170" s="130" t="s">
        <v>4788</v>
      </c>
      <c r="F1170" s="128" t="s">
        <v>4868</v>
      </c>
      <c r="G1170" s="89">
        <v>43070</v>
      </c>
      <c r="H1170" s="123">
        <v>43095</v>
      </c>
      <c r="I1170" s="189">
        <v>43096</v>
      </c>
      <c r="J1170" s="130" t="s">
        <v>4900</v>
      </c>
    </row>
    <row r="1171" spans="1:10" s="108" customFormat="1" ht="11.25" hidden="1" customHeight="1">
      <c r="A1171" s="8" t="s">
        <v>2676</v>
      </c>
      <c r="B1171" s="126" t="s">
        <v>351</v>
      </c>
      <c r="C1171" s="126" t="s">
        <v>4788</v>
      </c>
      <c r="D1171" s="126">
        <v>11</v>
      </c>
      <c r="E1171" s="130" t="s">
        <v>4788</v>
      </c>
      <c r="F1171" s="128" t="s">
        <v>4864</v>
      </c>
      <c r="G1171" s="89">
        <v>43070</v>
      </c>
      <c r="H1171" s="123">
        <v>43081</v>
      </c>
      <c r="I1171" s="189">
        <v>43082</v>
      </c>
      <c r="J1171" s="130" t="s">
        <v>4900</v>
      </c>
    </row>
    <row r="1172" spans="1:10" s="108" customFormat="1" ht="11.25" hidden="1" customHeight="1">
      <c r="A1172" s="8" t="s">
        <v>2678</v>
      </c>
      <c r="B1172" s="126" t="s">
        <v>369</v>
      </c>
      <c r="C1172" s="126" t="s">
        <v>4789</v>
      </c>
      <c r="D1172" s="126">
        <v>11</v>
      </c>
      <c r="E1172" s="130" t="s">
        <v>4789</v>
      </c>
      <c r="F1172" s="128" t="s">
        <v>4887</v>
      </c>
      <c r="G1172" s="89">
        <v>43070</v>
      </c>
      <c r="H1172" s="123">
        <v>43081</v>
      </c>
      <c r="I1172" s="189">
        <v>43082</v>
      </c>
      <c r="J1172" s="130" t="s">
        <v>4888</v>
      </c>
    </row>
    <row r="1173" spans="1:10" s="108" customFormat="1" ht="11.25" hidden="1" customHeight="1">
      <c r="A1173" s="8" t="s">
        <v>2681</v>
      </c>
      <c r="B1173" s="126" t="s">
        <v>368</v>
      </c>
      <c r="C1173" s="130" t="s">
        <v>4789</v>
      </c>
      <c r="D1173" s="126">
        <v>11</v>
      </c>
      <c r="E1173" s="130" t="s">
        <v>4789</v>
      </c>
      <c r="F1173" s="130" t="s">
        <v>4884</v>
      </c>
      <c r="G1173" s="89">
        <v>43070</v>
      </c>
      <c r="H1173" s="123">
        <v>43087</v>
      </c>
      <c r="I1173" s="189">
        <v>43089</v>
      </c>
      <c r="J1173" s="130" t="s">
        <v>4888</v>
      </c>
    </row>
    <row r="1174" spans="1:10" s="108" customFormat="1" ht="11.25" hidden="1" customHeight="1">
      <c r="A1174" s="8" t="s">
        <v>2686</v>
      </c>
      <c r="B1174" s="126" t="s">
        <v>351</v>
      </c>
      <c r="C1174" s="130" t="s">
        <v>4788</v>
      </c>
      <c r="D1174" s="126">
        <v>11</v>
      </c>
      <c r="E1174" s="130" t="s">
        <v>4788</v>
      </c>
      <c r="F1174" s="130" t="s">
        <v>4866</v>
      </c>
      <c r="G1174" s="89">
        <v>43070</v>
      </c>
      <c r="H1174" s="123">
        <v>43096</v>
      </c>
      <c r="I1174" s="189">
        <v>43105</v>
      </c>
      <c r="J1174" s="130" t="s">
        <v>4900</v>
      </c>
    </row>
    <row r="1175" spans="1:10" s="108" customFormat="1" ht="11.25" hidden="1" customHeight="1">
      <c r="A1175" s="8" t="s">
        <v>2694</v>
      </c>
      <c r="B1175" s="126" t="s">
        <v>351</v>
      </c>
      <c r="C1175" s="126" t="s">
        <v>4788</v>
      </c>
      <c r="D1175" s="126">
        <v>11</v>
      </c>
      <c r="E1175" s="130" t="s">
        <v>4788</v>
      </c>
      <c r="F1175" s="128" t="s">
        <v>4868</v>
      </c>
      <c r="G1175" s="89">
        <v>43070</v>
      </c>
      <c r="H1175" s="123">
        <v>43095</v>
      </c>
      <c r="I1175" s="189">
        <v>43096</v>
      </c>
      <c r="J1175" s="130" t="s">
        <v>4900</v>
      </c>
    </row>
    <row r="1176" spans="1:10" s="108" customFormat="1" ht="11.25" hidden="1" customHeight="1">
      <c r="A1176" s="8" t="s">
        <v>2711</v>
      </c>
      <c r="B1176" s="126" t="s">
        <v>362</v>
      </c>
      <c r="C1176" s="130" t="s">
        <v>4786</v>
      </c>
      <c r="D1176" s="126">
        <v>11</v>
      </c>
      <c r="E1176" s="130" t="s">
        <v>4786</v>
      </c>
      <c r="F1176" s="128" t="s">
        <v>4873</v>
      </c>
      <c r="G1176" s="89">
        <v>43070</v>
      </c>
      <c r="H1176" s="123">
        <v>43081</v>
      </c>
      <c r="I1176" s="189">
        <v>43082</v>
      </c>
      <c r="J1176" s="130" t="s">
        <v>4902</v>
      </c>
    </row>
    <row r="1177" spans="1:10" s="108" customFormat="1" ht="11.25" hidden="1" customHeight="1">
      <c r="A1177" s="8" t="s">
        <v>2717</v>
      </c>
      <c r="B1177" s="126" t="s">
        <v>368</v>
      </c>
      <c r="C1177" s="130" t="s">
        <v>4789</v>
      </c>
      <c r="D1177" s="126">
        <v>11</v>
      </c>
      <c r="E1177" s="130" t="s">
        <v>4789</v>
      </c>
      <c r="F1177" s="130" t="s">
        <v>4955</v>
      </c>
      <c r="G1177" s="89">
        <v>43070</v>
      </c>
      <c r="H1177" s="123">
        <v>43087</v>
      </c>
      <c r="I1177" s="189">
        <v>43096</v>
      </c>
      <c r="J1177" s="130" t="s">
        <v>4888</v>
      </c>
    </row>
    <row r="1178" spans="1:10" s="108" customFormat="1" ht="11.25" hidden="1" customHeight="1">
      <c r="A1178" s="8" t="s">
        <v>2736</v>
      </c>
      <c r="B1178" s="126" t="s">
        <v>452</v>
      </c>
      <c r="C1178" s="130" t="s">
        <v>450</v>
      </c>
      <c r="D1178" s="126">
        <v>13</v>
      </c>
      <c r="E1178" s="130" t="s">
        <v>450</v>
      </c>
      <c r="F1178" s="130" t="s">
        <v>4973</v>
      </c>
      <c r="G1178" s="89">
        <v>43070</v>
      </c>
      <c r="H1178" s="123">
        <v>43087</v>
      </c>
      <c r="I1178" s="189">
        <v>43105</v>
      </c>
      <c r="J1178" s="130" t="s">
        <v>4895</v>
      </c>
    </row>
    <row r="1179" spans="1:10" s="108" customFormat="1" ht="11.25" hidden="1" customHeight="1">
      <c r="A1179" s="8" t="s">
        <v>2747</v>
      </c>
      <c r="B1179" s="126" t="s">
        <v>4291</v>
      </c>
      <c r="C1179" s="130" t="s">
        <v>450</v>
      </c>
      <c r="D1179" s="126">
        <v>13</v>
      </c>
      <c r="E1179" s="130" t="s">
        <v>450</v>
      </c>
      <c r="F1179" s="130" t="s">
        <v>4975</v>
      </c>
      <c r="G1179" s="89">
        <v>43070</v>
      </c>
      <c r="H1179" s="123">
        <v>43089</v>
      </c>
      <c r="I1179" s="189">
        <v>43096</v>
      </c>
      <c r="J1179" s="130" t="s">
        <v>4895</v>
      </c>
    </row>
    <row r="1180" spans="1:10" s="108" customFormat="1" ht="11.25" hidden="1" customHeight="1">
      <c r="A1180" s="8" t="s">
        <v>2758</v>
      </c>
      <c r="B1180" s="126" t="s">
        <v>385</v>
      </c>
      <c r="C1180" s="130" t="s">
        <v>451</v>
      </c>
      <c r="D1180" s="126" t="s">
        <v>451</v>
      </c>
      <c r="E1180" s="130" t="s">
        <v>451</v>
      </c>
      <c r="F1180" s="128" t="s">
        <v>4843</v>
      </c>
      <c r="G1180" s="89">
        <v>43070</v>
      </c>
      <c r="H1180" s="123">
        <v>43089</v>
      </c>
      <c r="I1180" s="189">
        <v>43089</v>
      </c>
      <c r="J1180" s="130" t="s">
        <v>4889</v>
      </c>
    </row>
    <row r="1181" spans="1:10" s="108" customFormat="1" ht="11.25" hidden="1" customHeight="1">
      <c r="A1181" s="8" t="s">
        <v>2764</v>
      </c>
      <c r="B1181" s="126" t="s">
        <v>4276</v>
      </c>
      <c r="C1181" s="130" t="s">
        <v>4787</v>
      </c>
      <c r="D1181" s="126">
        <v>11</v>
      </c>
      <c r="E1181" s="130" t="s">
        <v>4787</v>
      </c>
      <c r="F1181" s="128" t="s">
        <v>4876</v>
      </c>
      <c r="G1181" s="89">
        <v>43070</v>
      </c>
      <c r="H1181" s="123">
        <v>43089</v>
      </c>
      <c r="I1181" s="189">
        <v>43096</v>
      </c>
      <c r="J1181" s="130" t="s">
        <v>4901</v>
      </c>
    </row>
    <row r="1182" spans="1:10" s="108" customFormat="1" ht="11.25" hidden="1" customHeight="1">
      <c r="A1182" s="8" t="s">
        <v>2769</v>
      </c>
      <c r="B1182" s="126" t="s">
        <v>361</v>
      </c>
      <c r="C1182" s="130" t="s">
        <v>4786</v>
      </c>
      <c r="D1182" s="126">
        <v>11</v>
      </c>
      <c r="E1182" s="130" t="s">
        <v>4786</v>
      </c>
      <c r="F1182" s="128" t="s">
        <v>4873</v>
      </c>
      <c r="G1182" s="89">
        <v>43070</v>
      </c>
      <c r="H1182" s="123">
        <v>43080</v>
      </c>
      <c r="I1182" s="189">
        <v>43082</v>
      </c>
      <c r="J1182" s="130" t="s">
        <v>4902</v>
      </c>
    </row>
    <row r="1183" spans="1:10" s="108" customFormat="1" ht="11.25" hidden="1" customHeight="1">
      <c r="A1183" s="8" t="s">
        <v>2776</v>
      </c>
      <c r="B1183" s="126" t="s">
        <v>363</v>
      </c>
      <c r="C1183" s="130" t="s">
        <v>4787</v>
      </c>
      <c r="D1183" s="126">
        <v>11</v>
      </c>
      <c r="E1183" s="130" t="s">
        <v>4787</v>
      </c>
      <c r="F1183" s="128" t="s">
        <v>4876</v>
      </c>
      <c r="G1183" s="89">
        <v>43070</v>
      </c>
      <c r="H1183" s="123">
        <v>43081</v>
      </c>
      <c r="I1183" s="189">
        <v>43096</v>
      </c>
      <c r="J1183" s="130" t="s">
        <v>4901</v>
      </c>
    </row>
    <row r="1184" spans="1:10" s="108" customFormat="1" ht="11.25" hidden="1" customHeight="1">
      <c r="A1184" s="8" t="s">
        <v>2777</v>
      </c>
      <c r="B1184" s="126" t="s">
        <v>4310</v>
      </c>
      <c r="C1184" s="126" t="s">
        <v>4787</v>
      </c>
      <c r="D1184" s="126">
        <v>11</v>
      </c>
      <c r="E1184" s="130" t="s">
        <v>4787</v>
      </c>
      <c r="F1184" s="128" t="s">
        <v>4876</v>
      </c>
      <c r="G1184" s="89">
        <v>43070</v>
      </c>
      <c r="H1184" s="123">
        <v>43081</v>
      </c>
      <c r="I1184" s="189">
        <v>43089</v>
      </c>
      <c r="J1184" s="130" t="s">
        <v>4901</v>
      </c>
    </row>
    <row r="1185" spans="1:10" s="108" customFormat="1" ht="11.25" hidden="1" customHeight="1">
      <c r="A1185" s="8" t="s">
        <v>2834</v>
      </c>
      <c r="B1185" s="126" t="s">
        <v>351</v>
      </c>
      <c r="C1185" s="126" t="s">
        <v>4788</v>
      </c>
      <c r="D1185" s="126">
        <v>11</v>
      </c>
      <c r="E1185" s="130" t="s">
        <v>4788</v>
      </c>
      <c r="F1185" s="128" t="s">
        <v>4864</v>
      </c>
      <c r="G1185" s="89">
        <v>43070</v>
      </c>
      <c r="H1185" s="123">
        <v>43080</v>
      </c>
      <c r="I1185" s="189">
        <v>43082</v>
      </c>
      <c r="J1185" s="130" t="s">
        <v>4900</v>
      </c>
    </row>
    <row r="1186" spans="1:10" s="108" customFormat="1" ht="11.25" hidden="1" customHeight="1">
      <c r="A1186" s="8" t="s">
        <v>2835</v>
      </c>
      <c r="B1186" s="126" t="s">
        <v>351</v>
      </c>
      <c r="C1186" s="126" t="s">
        <v>4788</v>
      </c>
      <c r="D1186" s="126">
        <v>11</v>
      </c>
      <c r="E1186" s="130" t="s">
        <v>4788</v>
      </c>
      <c r="F1186" s="128" t="s">
        <v>4864</v>
      </c>
      <c r="G1186" s="89">
        <v>43070</v>
      </c>
      <c r="H1186" s="123">
        <v>43089</v>
      </c>
      <c r="I1186" s="189">
        <v>43102</v>
      </c>
      <c r="J1186" s="130" t="s">
        <v>4900</v>
      </c>
    </row>
    <row r="1187" spans="1:10" s="108" customFormat="1" ht="11.25" hidden="1" customHeight="1">
      <c r="A1187" s="8" t="s">
        <v>2836</v>
      </c>
      <c r="B1187" s="126" t="s">
        <v>351</v>
      </c>
      <c r="C1187" s="126" t="s">
        <v>4788</v>
      </c>
      <c r="D1187" s="126">
        <v>11</v>
      </c>
      <c r="E1187" s="130" t="s">
        <v>4788</v>
      </c>
      <c r="F1187" s="128" t="s">
        <v>4864</v>
      </c>
      <c r="G1187" s="89">
        <v>43070</v>
      </c>
      <c r="H1187" s="123">
        <v>43081</v>
      </c>
      <c r="I1187" s="189">
        <v>43102</v>
      </c>
      <c r="J1187" s="130" t="s">
        <v>4900</v>
      </c>
    </row>
    <row r="1188" spans="1:10" s="108" customFormat="1" ht="11.25" hidden="1" customHeight="1">
      <c r="A1188" s="8" t="s">
        <v>2851</v>
      </c>
      <c r="B1188" s="126" t="s">
        <v>351</v>
      </c>
      <c r="C1188" s="126" t="s">
        <v>4788</v>
      </c>
      <c r="D1188" s="126">
        <v>11</v>
      </c>
      <c r="E1188" s="130" t="s">
        <v>4788</v>
      </c>
      <c r="F1188" s="128" t="s">
        <v>4868</v>
      </c>
      <c r="G1188" s="89">
        <v>43070</v>
      </c>
      <c r="H1188" s="123">
        <v>43087</v>
      </c>
      <c r="I1188" s="189">
        <v>43089</v>
      </c>
      <c r="J1188" s="130" t="s">
        <v>4900</v>
      </c>
    </row>
    <row r="1189" spans="1:10" s="108" customFormat="1" ht="11.25" hidden="1" customHeight="1">
      <c r="A1189" s="8" t="s">
        <v>2860</v>
      </c>
      <c r="B1189" s="126" t="s">
        <v>351</v>
      </c>
      <c r="C1189" s="126" t="s">
        <v>4788</v>
      </c>
      <c r="D1189" s="126">
        <v>11</v>
      </c>
      <c r="E1189" s="130" t="s">
        <v>4788</v>
      </c>
      <c r="F1189" s="128" t="s">
        <v>4868</v>
      </c>
      <c r="G1189" s="89">
        <v>43070</v>
      </c>
      <c r="H1189" s="123">
        <v>43082</v>
      </c>
      <c r="I1189" s="189">
        <v>43082</v>
      </c>
      <c r="J1189" s="130" t="s">
        <v>4900</v>
      </c>
    </row>
    <row r="1190" spans="1:10" s="108" customFormat="1" ht="11.25" hidden="1" customHeight="1">
      <c r="A1190" s="8" t="s">
        <v>2861</v>
      </c>
      <c r="B1190" s="126" t="s">
        <v>351</v>
      </c>
      <c r="C1190" s="130" t="s">
        <v>4788</v>
      </c>
      <c r="D1190" s="126">
        <v>11</v>
      </c>
      <c r="E1190" s="130" t="s">
        <v>4788</v>
      </c>
      <c r="F1190" s="128" t="s">
        <v>4868</v>
      </c>
      <c r="G1190" s="89">
        <v>43070</v>
      </c>
      <c r="H1190" s="123">
        <v>43087</v>
      </c>
      <c r="I1190" s="189">
        <v>43089</v>
      </c>
      <c r="J1190" s="130" t="s">
        <v>4900</v>
      </c>
    </row>
    <row r="1191" spans="1:10" s="108" customFormat="1" ht="11.25" hidden="1" customHeight="1">
      <c r="A1191" s="8" t="s">
        <v>2866</v>
      </c>
      <c r="B1191" s="126" t="s">
        <v>351</v>
      </c>
      <c r="C1191" s="126" t="s">
        <v>4788</v>
      </c>
      <c r="D1191" s="126">
        <v>11</v>
      </c>
      <c r="E1191" s="130" t="s">
        <v>4788</v>
      </c>
      <c r="F1191" s="130" t="s">
        <v>4866</v>
      </c>
      <c r="G1191" s="89">
        <v>43070</v>
      </c>
      <c r="H1191" s="123">
        <v>43081</v>
      </c>
      <c r="I1191" s="189">
        <v>43102</v>
      </c>
      <c r="J1191" s="130" t="s">
        <v>4900</v>
      </c>
    </row>
    <row r="1192" spans="1:10" s="108" customFormat="1" ht="11.25" hidden="1" customHeight="1">
      <c r="A1192" s="8" t="s">
        <v>2868</v>
      </c>
      <c r="B1192" s="126" t="s">
        <v>351</v>
      </c>
      <c r="C1192" s="126" t="s">
        <v>4788</v>
      </c>
      <c r="D1192" s="126">
        <v>11</v>
      </c>
      <c r="E1192" s="130" t="s">
        <v>4788</v>
      </c>
      <c r="F1192" s="128" t="s">
        <v>4868</v>
      </c>
      <c r="G1192" s="89">
        <v>43070</v>
      </c>
      <c r="H1192" s="123">
        <v>43095</v>
      </c>
      <c r="I1192" s="189">
        <v>43102</v>
      </c>
      <c r="J1192" s="130" t="s">
        <v>4900</v>
      </c>
    </row>
    <row r="1193" spans="1:10" s="108" customFormat="1" ht="11.25" hidden="1" customHeight="1">
      <c r="A1193" s="8" t="s">
        <v>2869</v>
      </c>
      <c r="B1193" s="126" t="s">
        <v>351</v>
      </c>
      <c r="C1193" s="126" t="s">
        <v>4788</v>
      </c>
      <c r="D1193" s="126">
        <v>11</v>
      </c>
      <c r="E1193" s="130" t="s">
        <v>4788</v>
      </c>
      <c r="F1193" s="128" t="s">
        <v>4868</v>
      </c>
      <c r="G1193" s="89">
        <v>43070</v>
      </c>
      <c r="H1193" s="123">
        <v>43095</v>
      </c>
      <c r="I1193" s="189">
        <v>43102</v>
      </c>
      <c r="J1193" s="130" t="s">
        <v>4900</v>
      </c>
    </row>
    <row r="1194" spans="1:10" s="108" customFormat="1" ht="11.25" hidden="1" customHeight="1">
      <c r="A1194" s="8" t="s">
        <v>2870</v>
      </c>
      <c r="B1194" s="126" t="s">
        <v>351</v>
      </c>
      <c r="C1194" s="126" t="s">
        <v>4788</v>
      </c>
      <c r="D1194" s="126">
        <v>11</v>
      </c>
      <c r="E1194" s="130" t="s">
        <v>4788</v>
      </c>
      <c r="F1194" s="128" t="s">
        <v>4864</v>
      </c>
      <c r="G1194" s="89">
        <v>43070</v>
      </c>
      <c r="H1194" s="123">
        <v>43087</v>
      </c>
      <c r="I1194" s="189">
        <v>43089</v>
      </c>
      <c r="J1194" s="130" t="s">
        <v>4900</v>
      </c>
    </row>
    <row r="1195" spans="1:10" s="108" customFormat="1" ht="11.25" hidden="1" customHeight="1">
      <c r="A1195" s="8" t="s">
        <v>2871</v>
      </c>
      <c r="B1195" s="126" t="s">
        <v>369</v>
      </c>
      <c r="C1195" s="126" t="s">
        <v>4789</v>
      </c>
      <c r="D1195" s="126">
        <v>11</v>
      </c>
      <c r="E1195" s="130" t="s">
        <v>4789</v>
      </c>
      <c r="F1195" s="128" t="s">
        <v>4887</v>
      </c>
      <c r="G1195" s="89">
        <v>43070</v>
      </c>
      <c r="H1195" s="123">
        <v>43080</v>
      </c>
      <c r="I1195" s="189">
        <v>43082</v>
      </c>
      <c r="J1195" s="130" t="s">
        <v>4888</v>
      </c>
    </row>
    <row r="1196" spans="1:10" s="108" customFormat="1" ht="11.25" hidden="1" customHeight="1">
      <c r="A1196" s="8" t="s">
        <v>2872</v>
      </c>
      <c r="B1196" s="126" t="s">
        <v>351</v>
      </c>
      <c r="C1196" s="126" t="s">
        <v>4789</v>
      </c>
      <c r="D1196" s="126">
        <v>11</v>
      </c>
      <c r="E1196" s="130" t="s">
        <v>4789</v>
      </c>
      <c r="F1196" s="130" t="s">
        <v>4955</v>
      </c>
      <c r="G1196" s="89">
        <v>43070</v>
      </c>
      <c r="H1196" s="123">
        <v>43097</v>
      </c>
      <c r="I1196" s="189">
        <v>43102</v>
      </c>
      <c r="J1196" s="130" t="s">
        <v>4888</v>
      </c>
    </row>
    <row r="1197" spans="1:10" s="108" customFormat="1" ht="11.25" hidden="1" customHeight="1">
      <c r="A1197" s="8" t="s">
        <v>2875</v>
      </c>
      <c r="B1197" s="126" t="s">
        <v>4284</v>
      </c>
      <c r="C1197" s="130" t="s">
        <v>4789</v>
      </c>
      <c r="D1197" s="126">
        <v>11</v>
      </c>
      <c r="E1197" s="130" t="s">
        <v>4789</v>
      </c>
      <c r="F1197" s="130" t="s">
        <v>4955</v>
      </c>
      <c r="G1197" s="89">
        <v>43070</v>
      </c>
      <c r="H1197" s="123">
        <v>43087</v>
      </c>
      <c r="I1197" s="189">
        <v>43089</v>
      </c>
      <c r="J1197" s="130" t="s">
        <v>4888</v>
      </c>
    </row>
    <row r="1198" spans="1:10" s="108" customFormat="1" ht="11.25" hidden="1" customHeight="1">
      <c r="A1198" s="8" t="s">
        <v>2879</v>
      </c>
      <c r="B1198" s="126" t="s">
        <v>4352</v>
      </c>
      <c r="C1198" s="126" t="s">
        <v>71</v>
      </c>
      <c r="D1198" s="126">
        <v>14</v>
      </c>
      <c r="E1198" s="130" t="s">
        <v>71</v>
      </c>
      <c r="F1198" s="128" t="s">
        <v>4862</v>
      </c>
      <c r="G1198" s="89">
        <v>43070</v>
      </c>
      <c r="H1198" s="123">
        <v>43081</v>
      </c>
      <c r="I1198" s="189">
        <v>43102</v>
      </c>
      <c r="J1198" s="130" t="s">
        <v>4897</v>
      </c>
    </row>
    <row r="1199" spans="1:10" s="108" customFormat="1" ht="11.25" hidden="1" customHeight="1">
      <c r="A1199" s="8" t="s">
        <v>2880</v>
      </c>
      <c r="B1199" s="126" t="s">
        <v>4352</v>
      </c>
      <c r="C1199" s="126" t="s">
        <v>71</v>
      </c>
      <c r="D1199" s="126">
        <v>14</v>
      </c>
      <c r="E1199" s="130" t="s">
        <v>71</v>
      </c>
      <c r="F1199" s="128" t="s">
        <v>4862</v>
      </c>
      <c r="G1199" s="89">
        <v>43070</v>
      </c>
      <c r="H1199" s="123">
        <v>43080</v>
      </c>
      <c r="I1199" s="189">
        <v>43097</v>
      </c>
      <c r="J1199" s="130" t="s">
        <v>4897</v>
      </c>
    </row>
    <row r="1200" spans="1:10" s="108" customFormat="1" ht="11.25" hidden="1" customHeight="1">
      <c r="A1200" s="8" t="s">
        <v>2882</v>
      </c>
      <c r="B1200" s="126" t="s">
        <v>4353</v>
      </c>
      <c r="C1200" s="126" t="s">
        <v>71</v>
      </c>
      <c r="D1200" s="126">
        <v>14</v>
      </c>
      <c r="E1200" s="130" t="s">
        <v>71</v>
      </c>
      <c r="F1200" s="128" t="s">
        <v>4862</v>
      </c>
      <c r="G1200" s="89">
        <v>43070</v>
      </c>
      <c r="H1200" s="123">
        <v>43084</v>
      </c>
      <c r="I1200" s="189">
        <v>43102</v>
      </c>
      <c r="J1200" s="130" t="s">
        <v>4897</v>
      </c>
    </row>
    <row r="1201" spans="1:10" s="108" customFormat="1" ht="11.25" hidden="1" customHeight="1">
      <c r="A1201" s="8" t="s">
        <v>2890</v>
      </c>
      <c r="B1201" s="126" t="s">
        <v>4358</v>
      </c>
      <c r="C1201" s="126" t="s">
        <v>71</v>
      </c>
      <c r="D1201" s="126">
        <v>14</v>
      </c>
      <c r="E1201" s="130" t="s">
        <v>71</v>
      </c>
      <c r="F1201" s="128" t="s">
        <v>4859</v>
      </c>
      <c r="G1201" s="89">
        <v>43070</v>
      </c>
      <c r="H1201" s="123">
        <v>43084</v>
      </c>
      <c r="I1201" s="189">
        <v>43088</v>
      </c>
      <c r="J1201" s="130" t="s">
        <v>4897</v>
      </c>
    </row>
    <row r="1202" spans="1:10" s="108" customFormat="1" ht="11.25" hidden="1" customHeight="1">
      <c r="A1202" s="8" t="s">
        <v>2896</v>
      </c>
      <c r="B1202" s="126" t="s">
        <v>4360</v>
      </c>
      <c r="C1202" s="126" t="s">
        <v>71</v>
      </c>
      <c r="D1202" s="126">
        <v>14</v>
      </c>
      <c r="E1202" s="130" t="s">
        <v>71</v>
      </c>
      <c r="F1202" s="128" t="s">
        <v>4861</v>
      </c>
      <c r="G1202" s="89">
        <v>43070</v>
      </c>
      <c r="H1202" s="123">
        <v>43087</v>
      </c>
      <c r="I1202" s="189">
        <v>43102</v>
      </c>
      <c r="J1202" s="130" t="s">
        <v>4897</v>
      </c>
    </row>
    <row r="1203" spans="1:10" s="108" customFormat="1" ht="11.25" hidden="1" customHeight="1">
      <c r="A1203" s="8" t="s">
        <v>2900</v>
      </c>
      <c r="B1203" s="126" t="s">
        <v>4363</v>
      </c>
      <c r="C1203" s="126" t="s">
        <v>71</v>
      </c>
      <c r="D1203" s="126">
        <v>14</v>
      </c>
      <c r="E1203" s="130" t="s">
        <v>71</v>
      </c>
      <c r="F1203" s="128" t="s">
        <v>4860</v>
      </c>
      <c r="G1203" s="89">
        <v>43070</v>
      </c>
      <c r="H1203" s="123">
        <v>43084</v>
      </c>
      <c r="I1203" s="189">
        <v>43087</v>
      </c>
      <c r="J1203" s="130" t="s">
        <v>4897</v>
      </c>
    </row>
    <row r="1204" spans="1:10" s="108" customFormat="1" ht="11.25" hidden="1" customHeight="1">
      <c r="A1204" s="8" t="s">
        <v>2909</v>
      </c>
      <c r="B1204" s="126" t="s">
        <v>4367</v>
      </c>
      <c r="C1204" s="126" t="s">
        <v>71</v>
      </c>
      <c r="D1204" s="126">
        <v>14</v>
      </c>
      <c r="E1204" s="130" t="s">
        <v>71</v>
      </c>
      <c r="F1204" s="128" t="s">
        <v>4859</v>
      </c>
      <c r="G1204" s="89">
        <v>43070</v>
      </c>
      <c r="H1204" s="123">
        <v>43095</v>
      </c>
      <c r="I1204" s="189">
        <v>43102</v>
      </c>
      <c r="J1204" s="130" t="s">
        <v>4897</v>
      </c>
    </row>
    <row r="1205" spans="1:10" s="108" customFormat="1" ht="11.25" hidden="1" customHeight="1">
      <c r="A1205" s="8" t="s">
        <v>2910</v>
      </c>
      <c r="B1205" s="126" t="s">
        <v>4367</v>
      </c>
      <c r="C1205" s="126" t="s">
        <v>71</v>
      </c>
      <c r="D1205" s="126">
        <v>14</v>
      </c>
      <c r="E1205" s="130" t="s">
        <v>71</v>
      </c>
      <c r="F1205" s="128" t="s">
        <v>4859</v>
      </c>
      <c r="G1205" s="89">
        <v>43070</v>
      </c>
      <c r="H1205" s="123">
        <v>43096</v>
      </c>
      <c r="I1205" s="189">
        <v>43102</v>
      </c>
      <c r="J1205" s="130" t="s">
        <v>4897</v>
      </c>
    </row>
    <row r="1206" spans="1:10" s="108" customFormat="1" ht="11.25" hidden="1" customHeight="1">
      <c r="A1206" s="8" t="s">
        <v>2917</v>
      </c>
      <c r="B1206" s="126" t="s">
        <v>399</v>
      </c>
      <c r="C1206" s="126" t="s">
        <v>71</v>
      </c>
      <c r="D1206" s="126">
        <v>14</v>
      </c>
      <c r="E1206" s="130" t="s">
        <v>71</v>
      </c>
      <c r="F1206" s="130" t="s">
        <v>4863</v>
      </c>
      <c r="G1206" s="89">
        <v>43070</v>
      </c>
      <c r="H1206" s="123">
        <v>43080</v>
      </c>
      <c r="I1206" s="189">
        <v>43102</v>
      </c>
      <c r="J1206" s="130" t="s">
        <v>4897</v>
      </c>
    </row>
    <row r="1207" spans="1:10" s="108" customFormat="1" ht="11.25" hidden="1" customHeight="1">
      <c r="A1207" s="8" t="s">
        <v>2918</v>
      </c>
      <c r="B1207" s="126" t="s">
        <v>399</v>
      </c>
      <c r="C1207" s="126" t="s">
        <v>71</v>
      </c>
      <c r="D1207" s="126">
        <v>14</v>
      </c>
      <c r="E1207" s="130" t="s">
        <v>71</v>
      </c>
      <c r="F1207" s="130" t="s">
        <v>4863</v>
      </c>
      <c r="G1207" s="89">
        <v>43070</v>
      </c>
      <c r="H1207" s="123">
        <v>43080</v>
      </c>
      <c r="I1207" s="189">
        <v>43103</v>
      </c>
      <c r="J1207" s="130" t="s">
        <v>4897</v>
      </c>
    </row>
    <row r="1208" spans="1:10" s="108" customFormat="1" ht="11.25" hidden="1" customHeight="1">
      <c r="A1208" s="8" t="s">
        <v>269</v>
      </c>
      <c r="B1208" s="126" t="s">
        <v>399</v>
      </c>
      <c r="C1208" s="126" t="s">
        <v>71</v>
      </c>
      <c r="D1208" s="126">
        <v>14</v>
      </c>
      <c r="E1208" s="130" t="s">
        <v>71</v>
      </c>
      <c r="F1208" s="128" t="s">
        <v>4856</v>
      </c>
      <c r="G1208" s="89">
        <v>43070</v>
      </c>
      <c r="H1208" s="123">
        <v>43081</v>
      </c>
      <c r="I1208" s="189">
        <v>43104</v>
      </c>
      <c r="J1208" s="130" t="s">
        <v>4897</v>
      </c>
    </row>
    <row r="1209" spans="1:10" s="108" customFormat="1" ht="11.25" hidden="1" customHeight="1">
      <c r="A1209" s="8" t="s">
        <v>2929</v>
      </c>
      <c r="B1209" s="126" t="s">
        <v>399</v>
      </c>
      <c r="C1209" s="126" t="s">
        <v>71</v>
      </c>
      <c r="D1209" s="126">
        <v>14</v>
      </c>
      <c r="E1209" s="130" t="s">
        <v>71</v>
      </c>
      <c r="F1209" s="130" t="s">
        <v>4863</v>
      </c>
      <c r="G1209" s="89">
        <v>43070</v>
      </c>
      <c r="H1209" s="123">
        <v>43096</v>
      </c>
      <c r="I1209" s="189">
        <v>43102</v>
      </c>
      <c r="J1209" s="130" t="s">
        <v>4897</v>
      </c>
    </row>
    <row r="1210" spans="1:10" s="108" customFormat="1" ht="11.25" hidden="1" customHeight="1">
      <c r="A1210" s="8" t="s">
        <v>2930</v>
      </c>
      <c r="B1210" s="126" t="s">
        <v>399</v>
      </c>
      <c r="C1210" s="126" t="s">
        <v>71</v>
      </c>
      <c r="D1210" s="126">
        <v>14</v>
      </c>
      <c r="E1210" s="130" t="s">
        <v>71</v>
      </c>
      <c r="F1210" s="128" t="s">
        <v>4856</v>
      </c>
      <c r="G1210" s="89">
        <v>43070</v>
      </c>
      <c r="H1210" s="123">
        <v>43080</v>
      </c>
      <c r="I1210" s="189">
        <v>43087</v>
      </c>
      <c r="J1210" s="130" t="s">
        <v>4897</v>
      </c>
    </row>
    <row r="1211" spans="1:10" s="108" customFormat="1" ht="11.25" hidden="1" customHeight="1">
      <c r="A1211" s="8" t="s">
        <v>2931</v>
      </c>
      <c r="B1211" s="126" t="s">
        <v>399</v>
      </c>
      <c r="C1211" s="126" t="s">
        <v>71</v>
      </c>
      <c r="D1211" s="126">
        <v>14</v>
      </c>
      <c r="E1211" s="130" t="s">
        <v>71</v>
      </c>
      <c r="F1211" s="128" t="s">
        <v>4859</v>
      </c>
      <c r="G1211" s="89">
        <v>43070</v>
      </c>
      <c r="H1211" s="123">
        <v>43084</v>
      </c>
      <c r="I1211" s="189">
        <v>43088</v>
      </c>
      <c r="J1211" s="130" t="s">
        <v>4897</v>
      </c>
    </row>
    <row r="1212" spans="1:10" s="108" customFormat="1" ht="11.25" hidden="1" customHeight="1">
      <c r="A1212" s="8" t="s">
        <v>2932</v>
      </c>
      <c r="B1212" s="126" t="s">
        <v>399</v>
      </c>
      <c r="C1212" s="126" t="s">
        <v>71</v>
      </c>
      <c r="D1212" s="126">
        <v>14</v>
      </c>
      <c r="E1212" s="130" t="s">
        <v>71</v>
      </c>
      <c r="F1212" s="130" t="s">
        <v>4863</v>
      </c>
      <c r="G1212" s="89">
        <v>43070</v>
      </c>
      <c r="H1212" s="123">
        <v>43096</v>
      </c>
      <c r="I1212" s="189">
        <v>43102</v>
      </c>
      <c r="J1212" s="130" t="s">
        <v>4897</v>
      </c>
    </row>
    <row r="1213" spans="1:10" s="108" customFormat="1" ht="11.25" hidden="1" customHeight="1">
      <c r="A1213" s="8" t="s">
        <v>2933</v>
      </c>
      <c r="B1213" s="126" t="s">
        <v>399</v>
      </c>
      <c r="C1213" s="126" t="s">
        <v>71</v>
      </c>
      <c r="D1213" s="126">
        <v>14</v>
      </c>
      <c r="E1213" s="130" t="s">
        <v>71</v>
      </c>
      <c r="F1213" s="128" t="s">
        <v>4859</v>
      </c>
      <c r="G1213" s="89">
        <v>43070</v>
      </c>
      <c r="H1213" s="123">
        <v>43080</v>
      </c>
      <c r="I1213" s="189">
        <v>43087</v>
      </c>
      <c r="J1213" s="130" t="s">
        <v>4897</v>
      </c>
    </row>
    <row r="1214" spans="1:10" s="108" customFormat="1" ht="11.25" hidden="1" customHeight="1">
      <c r="A1214" s="8" t="s">
        <v>2943</v>
      </c>
      <c r="B1214" s="126" t="s">
        <v>4368</v>
      </c>
      <c r="C1214" s="126" t="s">
        <v>71</v>
      </c>
      <c r="D1214" s="126">
        <v>14</v>
      </c>
      <c r="E1214" s="130" t="s">
        <v>71</v>
      </c>
      <c r="F1214" s="128" t="s">
        <v>4860</v>
      </c>
      <c r="G1214" s="89">
        <v>43070</v>
      </c>
      <c r="H1214" s="123">
        <v>43080</v>
      </c>
      <c r="I1214" s="189">
        <v>43080</v>
      </c>
      <c r="J1214" s="130" t="s">
        <v>4897</v>
      </c>
    </row>
    <row r="1215" spans="1:10" s="108" customFormat="1" ht="11.25" hidden="1" customHeight="1">
      <c r="A1215" s="8" t="s">
        <v>2950</v>
      </c>
      <c r="B1215" s="126" t="s">
        <v>4370</v>
      </c>
      <c r="C1215" s="126" t="s">
        <v>71</v>
      </c>
      <c r="D1215" s="126">
        <v>14</v>
      </c>
      <c r="E1215" s="130" t="s">
        <v>71</v>
      </c>
      <c r="F1215" s="128" t="s">
        <v>4858</v>
      </c>
      <c r="G1215" s="89">
        <v>43070</v>
      </c>
      <c r="H1215" s="123">
        <v>43081</v>
      </c>
      <c r="I1215" s="189">
        <v>43081</v>
      </c>
      <c r="J1215" s="130" t="s">
        <v>4897</v>
      </c>
    </row>
    <row r="1216" spans="1:10" s="108" customFormat="1" ht="11.25" hidden="1" customHeight="1">
      <c r="A1216" s="8" t="s">
        <v>2952</v>
      </c>
      <c r="B1216" s="126" t="s">
        <v>4372</v>
      </c>
      <c r="C1216" s="126" t="s">
        <v>71</v>
      </c>
      <c r="D1216" s="126">
        <v>14</v>
      </c>
      <c r="E1216" s="130" t="s">
        <v>71</v>
      </c>
      <c r="F1216" s="128" t="s">
        <v>4860</v>
      </c>
      <c r="G1216" s="89">
        <v>43070</v>
      </c>
      <c r="H1216" s="123">
        <v>43087</v>
      </c>
      <c r="I1216" s="189">
        <v>43090</v>
      </c>
      <c r="J1216" s="130" t="s">
        <v>4897</v>
      </c>
    </row>
    <row r="1217" spans="1:10" s="108" customFormat="1" ht="11.25" hidden="1" customHeight="1">
      <c r="A1217" s="8" t="s">
        <v>2953</v>
      </c>
      <c r="B1217" s="126" t="s">
        <v>4372</v>
      </c>
      <c r="C1217" s="126" t="s">
        <v>71</v>
      </c>
      <c r="D1217" s="126">
        <v>14</v>
      </c>
      <c r="E1217" s="130" t="s">
        <v>71</v>
      </c>
      <c r="F1217" s="128" t="s">
        <v>4860</v>
      </c>
      <c r="G1217" s="89">
        <v>43070</v>
      </c>
      <c r="H1217" s="123">
        <v>43087</v>
      </c>
      <c r="I1217" s="189">
        <v>43103</v>
      </c>
      <c r="J1217" s="130" t="s">
        <v>4897</v>
      </c>
    </row>
    <row r="1218" spans="1:10" s="108" customFormat="1" ht="11.25" hidden="1" customHeight="1">
      <c r="A1218" s="8" t="s">
        <v>2968</v>
      </c>
      <c r="B1218" s="126" t="s">
        <v>4380</v>
      </c>
      <c r="C1218" s="126" t="s">
        <v>71</v>
      </c>
      <c r="D1218" s="126">
        <v>14</v>
      </c>
      <c r="E1218" s="130" t="s">
        <v>71</v>
      </c>
      <c r="F1218" s="128" t="s">
        <v>4861</v>
      </c>
      <c r="G1218" s="89">
        <v>43070</v>
      </c>
      <c r="H1218" s="123">
        <v>43089</v>
      </c>
      <c r="I1218" s="189">
        <v>43102</v>
      </c>
      <c r="J1218" s="130" t="s">
        <v>4897</v>
      </c>
    </row>
    <row r="1219" spans="1:10" s="108" customFormat="1" ht="11.25" hidden="1" customHeight="1">
      <c r="A1219" s="8" t="s">
        <v>2978</v>
      </c>
      <c r="B1219" s="126" t="s">
        <v>4390</v>
      </c>
      <c r="C1219" s="126" t="s">
        <v>71</v>
      </c>
      <c r="D1219" s="126">
        <v>14</v>
      </c>
      <c r="E1219" s="130" t="s">
        <v>71</v>
      </c>
      <c r="F1219" s="128" t="s">
        <v>4860</v>
      </c>
      <c r="G1219" s="89">
        <v>43070</v>
      </c>
      <c r="H1219" s="123">
        <v>43081</v>
      </c>
      <c r="I1219" s="189">
        <v>43081</v>
      </c>
      <c r="J1219" s="130" t="s">
        <v>4897</v>
      </c>
    </row>
    <row r="1220" spans="1:10" s="108" customFormat="1" ht="11.25" hidden="1" customHeight="1">
      <c r="A1220" s="8" t="s">
        <v>2980</v>
      </c>
      <c r="B1220" s="126" t="s">
        <v>4390</v>
      </c>
      <c r="C1220" s="126" t="s">
        <v>71</v>
      </c>
      <c r="D1220" s="126">
        <v>14</v>
      </c>
      <c r="E1220" s="130" t="s">
        <v>71</v>
      </c>
      <c r="F1220" s="128" t="s">
        <v>4860</v>
      </c>
      <c r="G1220" s="89">
        <v>43070</v>
      </c>
      <c r="H1220" s="123">
        <v>43081</v>
      </c>
      <c r="I1220" s="189">
        <v>43081</v>
      </c>
      <c r="J1220" s="130" t="s">
        <v>4897</v>
      </c>
    </row>
    <row r="1221" spans="1:10" s="108" customFormat="1" ht="11.25" hidden="1" customHeight="1">
      <c r="A1221" s="8" t="s">
        <v>2981</v>
      </c>
      <c r="B1221" s="126" t="s">
        <v>4390</v>
      </c>
      <c r="C1221" s="126" t="s">
        <v>71</v>
      </c>
      <c r="D1221" s="126">
        <v>14</v>
      </c>
      <c r="E1221" s="130" t="s">
        <v>71</v>
      </c>
      <c r="F1221" s="128" t="s">
        <v>4860</v>
      </c>
      <c r="G1221" s="89">
        <v>43070</v>
      </c>
      <c r="H1221" s="123">
        <v>43084</v>
      </c>
      <c r="I1221" s="189">
        <v>43087</v>
      </c>
      <c r="J1221" s="130" t="s">
        <v>4897</v>
      </c>
    </row>
    <row r="1222" spans="1:10" s="108" customFormat="1" ht="11.25" hidden="1" customHeight="1">
      <c r="A1222" s="8" t="s">
        <v>2984</v>
      </c>
      <c r="B1222" s="126" t="s">
        <v>4392</v>
      </c>
      <c r="C1222" s="126" t="s">
        <v>71</v>
      </c>
      <c r="D1222" s="126">
        <v>14</v>
      </c>
      <c r="E1222" s="130" t="s">
        <v>71</v>
      </c>
      <c r="F1222" s="130" t="s">
        <v>4863</v>
      </c>
      <c r="G1222" s="89">
        <v>43070</v>
      </c>
      <c r="H1222" s="123">
        <v>43097</v>
      </c>
      <c r="I1222" s="189">
        <v>43102</v>
      </c>
      <c r="J1222" s="130" t="s">
        <v>4897</v>
      </c>
    </row>
    <row r="1223" spans="1:10" s="108" customFormat="1" ht="11.25" hidden="1" customHeight="1">
      <c r="A1223" s="8" t="s">
        <v>2986</v>
      </c>
      <c r="B1223" s="126" t="s">
        <v>4392</v>
      </c>
      <c r="C1223" s="126" t="s">
        <v>71</v>
      </c>
      <c r="D1223" s="126">
        <v>14</v>
      </c>
      <c r="E1223" s="130" t="s">
        <v>71</v>
      </c>
      <c r="F1223" s="130" t="s">
        <v>4863</v>
      </c>
      <c r="G1223" s="89">
        <v>43070</v>
      </c>
      <c r="H1223" s="123">
        <v>43097</v>
      </c>
      <c r="I1223" s="189">
        <v>43103</v>
      </c>
      <c r="J1223" s="130" t="s">
        <v>4897</v>
      </c>
    </row>
    <row r="1224" spans="1:10" s="108" customFormat="1" ht="11.25" hidden="1" customHeight="1">
      <c r="A1224" s="8" t="s">
        <v>2987</v>
      </c>
      <c r="B1224" s="126" t="s">
        <v>4392</v>
      </c>
      <c r="C1224" s="130" t="s">
        <v>71</v>
      </c>
      <c r="D1224" s="126">
        <v>14</v>
      </c>
      <c r="E1224" s="130" t="s">
        <v>71</v>
      </c>
      <c r="F1224" s="128" t="s">
        <v>4856</v>
      </c>
      <c r="G1224" s="89">
        <v>43070</v>
      </c>
      <c r="H1224" s="123">
        <v>43095</v>
      </c>
      <c r="I1224" s="189">
        <v>43097</v>
      </c>
      <c r="J1224" s="130" t="s">
        <v>4897</v>
      </c>
    </row>
    <row r="1225" spans="1:10" s="108" customFormat="1" ht="11.25" hidden="1" customHeight="1">
      <c r="A1225" s="8" t="s">
        <v>2988</v>
      </c>
      <c r="B1225" s="126" t="s">
        <v>4392</v>
      </c>
      <c r="C1225" s="126" t="s">
        <v>71</v>
      </c>
      <c r="D1225" s="126">
        <v>14</v>
      </c>
      <c r="E1225" s="130" t="s">
        <v>71</v>
      </c>
      <c r="F1225" s="128" t="s">
        <v>4856</v>
      </c>
      <c r="G1225" s="89">
        <v>43070</v>
      </c>
      <c r="H1225" s="123">
        <v>43084</v>
      </c>
      <c r="I1225" s="189">
        <v>43102</v>
      </c>
      <c r="J1225" s="130" t="s">
        <v>4897</v>
      </c>
    </row>
    <row r="1226" spans="1:10" s="108" customFormat="1" ht="11.25" hidden="1" customHeight="1">
      <c r="A1226" s="8" t="s">
        <v>274</v>
      </c>
      <c r="B1226" s="126" t="s">
        <v>404</v>
      </c>
      <c r="C1226" s="126" t="s">
        <v>71</v>
      </c>
      <c r="D1226" s="126">
        <v>14</v>
      </c>
      <c r="E1226" s="130" t="s">
        <v>71</v>
      </c>
      <c r="F1226" s="128" t="s">
        <v>4858</v>
      </c>
      <c r="G1226" s="89">
        <v>43070</v>
      </c>
      <c r="H1226" s="123">
        <v>43081</v>
      </c>
      <c r="I1226" s="189">
        <v>43087</v>
      </c>
      <c r="J1226" s="130" t="s">
        <v>4897</v>
      </c>
    </row>
    <row r="1227" spans="1:10" s="108" customFormat="1" ht="11.25" hidden="1" customHeight="1">
      <c r="A1227" s="8" t="s">
        <v>2997</v>
      </c>
      <c r="B1227" s="126" t="s">
        <v>404</v>
      </c>
      <c r="C1227" s="126" t="s">
        <v>71</v>
      </c>
      <c r="D1227" s="126">
        <v>14</v>
      </c>
      <c r="E1227" s="130" t="s">
        <v>71</v>
      </c>
      <c r="F1227" s="128" t="s">
        <v>4861</v>
      </c>
      <c r="G1227" s="89">
        <v>43070</v>
      </c>
      <c r="H1227" s="123">
        <v>43095</v>
      </c>
      <c r="I1227" s="189">
        <v>43103</v>
      </c>
      <c r="J1227" s="130" t="s">
        <v>4897</v>
      </c>
    </row>
    <row r="1228" spans="1:10" s="108" customFormat="1" ht="11.25" hidden="1" customHeight="1">
      <c r="A1228" s="8" t="s">
        <v>3003</v>
      </c>
      <c r="B1228" s="126" t="s">
        <v>4397</v>
      </c>
      <c r="C1228" s="126" t="s">
        <v>71</v>
      </c>
      <c r="D1228" s="126">
        <v>14</v>
      </c>
      <c r="E1228" s="130" t="s">
        <v>71</v>
      </c>
      <c r="F1228" s="128" t="s">
        <v>4861</v>
      </c>
      <c r="G1228" s="89">
        <v>43070</v>
      </c>
      <c r="H1228" s="123">
        <v>43081</v>
      </c>
      <c r="I1228" s="189">
        <v>43097</v>
      </c>
      <c r="J1228" s="130" t="s">
        <v>4897</v>
      </c>
    </row>
    <row r="1229" spans="1:10" s="108" customFormat="1" ht="11.25" hidden="1" customHeight="1">
      <c r="A1229" s="8" t="s">
        <v>3005</v>
      </c>
      <c r="B1229" s="126" t="s">
        <v>4397</v>
      </c>
      <c r="C1229" s="126" t="s">
        <v>71</v>
      </c>
      <c r="D1229" s="126">
        <v>14</v>
      </c>
      <c r="E1229" s="130" t="s">
        <v>71</v>
      </c>
      <c r="F1229" s="128" t="s">
        <v>4858</v>
      </c>
      <c r="G1229" s="89">
        <v>43070</v>
      </c>
      <c r="H1229" s="123">
        <v>43095</v>
      </c>
      <c r="I1229" s="189">
        <v>43102</v>
      </c>
      <c r="J1229" s="130" t="s">
        <v>4897</v>
      </c>
    </row>
    <row r="1230" spans="1:10" s="108" customFormat="1" ht="11.25" hidden="1" customHeight="1">
      <c r="A1230" s="8" t="s">
        <v>3007</v>
      </c>
      <c r="B1230" s="126" t="s">
        <v>4397</v>
      </c>
      <c r="C1230" s="130" t="s">
        <v>71</v>
      </c>
      <c r="D1230" s="126">
        <v>14</v>
      </c>
      <c r="E1230" s="130" t="s">
        <v>71</v>
      </c>
      <c r="F1230" s="128" t="s">
        <v>4861</v>
      </c>
      <c r="G1230" s="89">
        <v>43070</v>
      </c>
      <c r="H1230" s="123">
        <v>43087</v>
      </c>
      <c r="I1230" s="189">
        <v>43103</v>
      </c>
      <c r="J1230" s="130" t="s">
        <v>4897</v>
      </c>
    </row>
    <row r="1231" spans="1:10" s="108" customFormat="1" ht="11.25" hidden="1" customHeight="1">
      <c r="A1231" s="8" t="s">
        <v>3009</v>
      </c>
      <c r="B1231" s="126" t="s">
        <v>4397</v>
      </c>
      <c r="C1231" s="126" t="s">
        <v>71</v>
      </c>
      <c r="D1231" s="126">
        <v>14</v>
      </c>
      <c r="E1231" s="130" t="s">
        <v>71</v>
      </c>
      <c r="F1231" s="128" t="s">
        <v>4861</v>
      </c>
      <c r="G1231" s="89">
        <v>43070</v>
      </c>
      <c r="H1231" s="123">
        <v>43095</v>
      </c>
      <c r="I1231" s="189">
        <v>43102</v>
      </c>
      <c r="J1231" s="130" t="s">
        <v>4897</v>
      </c>
    </row>
    <row r="1232" spans="1:10" s="108" customFormat="1" ht="11.25" hidden="1" customHeight="1">
      <c r="A1232" s="8" t="s">
        <v>3019</v>
      </c>
      <c r="B1232" s="126" t="s">
        <v>4400</v>
      </c>
      <c r="C1232" s="126" t="s">
        <v>71</v>
      </c>
      <c r="D1232" s="126">
        <v>14</v>
      </c>
      <c r="E1232" s="130" t="s">
        <v>71</v>
      </c>
      <c r="F1232" s="130" t="s">
        <v>4857</v>
      </c>
      <c r="G1232" s="89">
        <v>43070</v>
      </c>
      <c r="H1232" s="123">
        <v>43080</v>
      </c>
      <c r="I1232" s="189">
        <v>43080</v>
      </c>
      <c r="J1232" s="130" t="s">
        <v>4897</v>
      </c>
    </row>
    <row r="1233" spans="1:10" s="108" customFormat="1" ht="11.25" hidden="1" customHeight="1">
      <c r="A1233" s="8" t="s">
        <v>3032</v>
      </c>
      <c r="B1233" s="126" t="s">
        <v>4407</v>
      </c>
      <c r="C1233" s="126" t="s">
        <v>71</v>
      </c>
      <c r="D1233" s="126">
        <v>14</v>
      </c>
      <c r="E1233" s="130" t="s">
        <v>71</v>
      </c>
      <c r="F1233" s="128" t="s">
        <v>4856</v>
      </c>
      <c r="G1233" s="89">
        <v>43070</v>
      </c>
      <c r="H1233" s="123">
        <v>43089</v>
      </c>
      <c r="I1233" s="189">
        <v>43097</v>
      </c>
      <c r="J1233" s="130" t="s">
        <v>4897</v>
      </c>
    </row>
    <row r="1234" spans="1:10" s="108" customFormat="1" ht="11.25" hidden="1" customHeight="1">
      <c r="A1234" s="8" t="s">
        <v>3037</v>
      </c>
      <c r="B1234" s="126" t="s">
        <v>4410</v>
      </c>
      <c r="C1234" s="126" t="s">
        <v>71</v>
      </c>
      <c r="D1234" s="126">
        <v>14</v>
      </c>
      <c r="E1234" s="130" t="s">
        <v>71</v>
      </c>
      <c r="F1234" s="128" t="s">
        <v>4858</v>
      </c>
      <c r="G1234" s="89">
        <v>43070</v>
      </c>
      <c r="H1234" s="123">
        <v>43081</v>
      </c>
      <c r="I1234" s="189">
        <v>43081</v>
      </c>
      <c r="J1234" s="130" t="s">
        <v>4897</v>
      </c>
    </row>
    <row r="1235" spans="1:10" s="108" customFormat="1" ht="11.25" hidden="1" customHeight="1">
      <c r="A1235" s="8" t="s">
        <v>3039</v>
      </c>
      <c r="B1235" s="126" t="s">
        <v>4411</v>
      </c>
      <c r="C1235" s="130" t="s">
        <v>71</v>
      </c>
      <c r="D1235" s="126">
        <v>14</v>
      </c>
      <c r="E1235" s="130" t="s">
        <v>71</v>
      </c>
      <c r="F1235" s="130" t="s">
        <v>4857</v>
      </c>
      <c r="G1235" s="89">
        <v>43070</v>
      </c>
      <c r="H1235" s="123">
        <v>43084</v>
      </c>
      <c r="I1235" s="189">
        <v>43087</v>
      </c>
      <c r="J1235" s="130" t="s">
        <v>4897</v>
      </c>
    </row>
    <row r="1236" spans="1:10" s="108" customFormat="1" ht="11.25" hidden="1" customHeight="1">
      <c r="A1236" s="8" t="s">
        <v>3045</v>
      </c>
      <c r="B1236" s="126" t="s">
        <v>4415</v>
      </c>
      <c r="C1236" s="126" t="s">
        <v>71</v>
      </c>
      <c r="D1236" s="126">
        <v>14</v>
      </c>
      <c r="E1236" s="130" t="s">
        <v>71</v>
      </c>
      <c r="F1236" s="130" t="s">
        <v>4857</v>
      </c>
      <c r="G1236" s="89">
        <v>43070</v>
      </c>
      <c r="H1236" s="123">
        <v>43084</v>
      </c>
      <c r="I1236" s="189">
        <v>43087</v>
      </c>
      <c r="J1236" s="130" t="s">
        <v>4897</v>
      </c>
    </row>
    <row r="1237" spans="1:10" s="108" customFormat="1" ht="11.25" hidden="1" customHeight="1">
      <c r="A1237" s="8" t="s">
        <v>3065</v>
      </c>
      <c r="B1237" s="126" t="s">
        <v>4429</v>
      </c>
      <c r="C1237" s="126" t="s">
        <v>71</v>
      </c>
      <c r="D1237" s="126">
        <v>14</v>
      </c>
      <c r="E1237" s="130" t="s">
        <v>71</v>
      </c>
      <c r="F1237" s="130" t="s">
        <v>4861</v>
      </c>
      <c r="G1237" s="89">
        <v>43070</v>
      </c>
      <c r="H1237" s="123">
        <v>43081</v>
      </c>
      <c r="I1237" s="189">
        <v>43097</v>
      </c>
      <c r="J1237" s="130" t="s">
        <v>4897</v>
      </c>
    </row>
    <row r="1238" spans="1:10" s="108" customFormat="1" ht="11.25" hidden="1" customHeight="1">
      <c r="A1238" s="8" t="s">
        <v>3073</v>
      </c>
      <c r="B1238" s="126" t="s">
        <v>4430</v>
      </c>
      <c r="C1238" s="126" t="s">
        <v>71</v>
      </c>
      <c r="D1238" s="126">
        <v>14</v>
      </c>
      <c r="E1238" s="130" t="s">
        <v>71</v>
      </c>
      <c r="F1238" s="130" t="s">
        <v>4897</v>
      </c>
      <c r="G1238" s="89">
        <v>43070</v>
      </c>
      <c r="H1238" s="123" t="s">
        <v>4934</v>
      </c>
      <c r="I1238" s="123" t="s">
        <v>4934</v>
      </c>
      <c r="J1238" s="130" t="s">
        <v>4897</v>
      </c>
    </row>
    <row r="1239" spans="1:10" s="108" customFormat="1" ht="11.25" hidden="1" customHeight="1">
      <c r="A1239" s="8" t="s">
        <v>3074</v>
      </c>
      <c r="B1239" s="126" t="s">
        <v>4431</v>
      </c>
      <c r="C1239" s="126" t="s">
        <v>72</v>
      </c>
      <c r="D1239" s="126">
        <v>15</v>
      </c>
      <c r="E1239" s="130" t="s">
        <v>72</v>
      </c>
      <c r="F1239" s="130" t="s">
        <v>4845</v>
      </c>
      <c r="G1239" s="89">
        <v>43070</v>
      </c>
      <c r="H1239" s="123">
        <v>43098</v>
      </c>
      <c r="I1239" s="189">
        <v>43102</v>
      </c>
      <c r="J1239" s="130" t="s">
        <v>4980</v>
      </c>
    </row>
    <row r="1240" spans="1:10" s="108" customFormat="1" ht="11.25" hidden="1" customHeight="1">
      <c r="A1240" s="8" t="s">
        <v>3075</v>
      </c>
      <c r="B1240" s="126" t="s">
        <v>4432</v>
      </c>
      <c r="C1240" s="126" t="s">
        <v>72</v>
      </c>
      <c r="D1240" s="126">
        <v>15</v>
      </c>
      <c r="E1240" s="130" t="s">
        <v>72</v>
      </c>
      <c r="F1240" s="130" t="s">
        <v>4849</v>
      </c>
      <c r="G1240" s="89">
        <v>43070</v>
      </c>
      <c r="H1240" s="123">
        <v>43082</v>
      </c>
      <c r="I1240" s="189">
        <v>43090</v>
      </c>
      <c r="J1240" s="130" t="s">
        <v>4980</v>
      </c>
    </row>
    <row r="1241" spans="1:10" s="108" customFormat="1" ht="11.25" hidden="1" customHeight="1">
      <c r="A1241" s="8" t="s">
        <v>3076</v>
      </c>
      <c r="B1241" s="126" t="s">
        <v>407</v>
      </c>
      <c r="C1241" s="126" t="s">
        <v>72</v>
      </c>
      <c r="D1241" s="126">
        <v>15</v>
      </c>
      <c r="E1241" s="130" t="s">
        <v>72</v>
      </c>
      <c r="F1241" s="130" t="s">
        <v>4847</v>
      </c>
      <c r="G1241" s="89">
        <v>43070</v>
      </c>
      <c r="H1241" s="123">
        <v>43087</v>
      </c>
      <c r="I1241" s="189">
        <v>43090</v>
      </c>
      <c r="J1241" s="130" t="s">
        <v>4980</v>
      </c>
    </row>
    <row r="1242" spans="1:10" s="108" customFormat="1" ht="11.25" hidden="1" customHeight="1">
      <c r="A1242" s="8" t="s">
        <v>3077</v>
      </c>
      <c r="B1242" s="126" t="s">
        <v>4433</v>
      </c>
      <c r="C1242" s="126" t="s">
        <v>72</v>
      </c>
      <c r="D1242" s="126">
        <v>15</v>
      </c>
      <c r="E1242" s="130" t="s">
        <v>72</v>
      </c>
      <c r="F1242" s="130" t="s">
        <v>4847</v>
      </c>
      <c r="G1242" s="89">
        <v>43070</v>
      </c>
      <c r="H1242" s="123">
        <v>43082</v>
      </c>
      <c r="I1242" s="189">
        <v>43090</v>
      </c>
      <c r="J1242" s="130" t="s">
        <v>4980</v>
      </c>
    </row>
    <row r="1243" spans="1:10" s="108" customFormat="1" ht="11.25" hidden="1" customHeight="1">
      <c r="A1243" s="8" t="s">
        <v>3080</v>
      </c>
      <c r="B1243" s="126" t="s">
        <v>4433</v>
      </c>
      <c r="C1243" s="126" t="s">
        <v>72</v>
      </c>
      <c r="D1243" s="126">
        <v>15</v>
      </c>
      <c r="E1243" s="130" t="s">
        <v>72</v>
      </c>
      <c r="F1243" s="130" t="s">
        <v>4847</v>
      </c>
      <c r="G1243" s="89">
        <v>43070</v>
      </c>
      <c r="H1243" s="123">
        <v>43082</v>
      </c>
      <c r="I1243" s="189">
        <v>43090</v>
      </c>
      <c r="J1243" s="130" t="s">
        <v>4980</v>
      </c>
    </row>
    <row r="1244" spans="1:10" s="108" customFormat="1" ht="11.25" hidden="1" customHeight="1">
      <c r="A1244" s="8" t="s">
        <v>279</v>
      </c>
      <c r="B1244" s="126" t="s">
        <v>408</v>
      </c>
      <c r="C1244" s="126" t="s">
        <v>72</v>
      </c>
      <c r="D1244" s="126">
        <v>15</v>
      </c>
      <c r="E1244" s="130" t="s">
        <v>72</v>
      </c>
      <c r="F1244" s="130" t="s">
        <v>4967</v>
      </c>
      <c r="G1244" s="89">
        <v>43070</v>
      </c>
      <c r="H1244" s="123">
        <v>43103</v>
      </c>
      <c r="I1244" s="123">
        <v>43103</v>
      </c>
      <c r="J1244" s="130" t="s">
        <v>4980</v>
      </c>
    </row>
    <row r="1245" spans="1:10" s="108" customFormat="1" ht="11.25" hidden="1" customHeight="1">
      <c r="A1245" s="8" t="s">
        <v>3085</v>
      </c>
      <c r="B1245" s="126" t="s">
        <v>4436</v>
      </c>
      <c r="C1245" s="126" t="s">
        <v>72</v>
      </c>
      <c r="D1245" s="126">
        <v>15</v>
      </c>
      <c r="E1245" s="130" t="s">
        <v>72</v>
      </c>
      <c r="F1245" s="130" t="s">
        <v>4848</v>
      </c>
      <c r="G1245" s="89">
        <v>43070</v>
      </c>
      <c r="H1245" s="123">
        <v>43082</v>
      </c>
      <c r="I1245" s="189">
        <v>43104</v>
      </c>
      <c r="J1245" s="130" t="s">
        <v>4980</v>
      </c>
    </row>
    <row r="1246" spans="1:10" s="108" customFormat="1" ht="11.25" hidden="1" customHeight="1">
      <c r="A1246" s="8" t="s">
        <v>3088</v>
      </c>
      <c r="B1246" s="126" t="s">
        <v>4431</v>
      </c>
      <c r="C1246" s="126" t="s">
        <v>72</v>
      </c>
      <c r="D1246" s="126">
        <v>15</v>
      </c>
      <c r="E1246" s="130" t="s">
        <v>72</v>
      </c>
      <c r="F1246" s="130" t="s">
        <v>4967</v>
      </c>
      <c r="G1246" s="89">
        <v>43070</v>
      </c>
      <c r="H1246" s="123">
        <v>43098</v>
      </c>
      <c r="I1246" s="189">
        <v>43102</v>
      </c>
      <c r="J1246" s="130" t="s">
        <v>4980</v>
      </c>
    </row>
    <row r="1247" spans="1:10" s="108" customFormat="1" ht="11.25" hidden="1" customHeight="1">
      <c r="A1247" s="8" t="s">
        <v>3091</v>
      </c>
      <c r="B1247" s="126" t="s">
        <v>4439</v>
      </c>
      <c r="C1247" s="126" t="s">
        <v>72</v>
      </c>
      <c r="D1247" s="126">
        <v>15</v>
      </c>
      <c r="E1247" s="130" t="s">
        <v>72</v>
      </c>
      <c r="F1247" s="130" t="s">
        <v>4847</v>
      </c>
      <c r="G1247" s="89">
        <v>43070</v>
      </c>
      <c r="H1247" s="123">
        <v>43087</v>
      </c>
      <c r="I1247" s="189">
        <v>43090</v>
      </c>
      <c r="J1247" s="130" t="s">
        <v>4980</v>
      </c>
    </row>
    <row r="1248" spans="1:10" s="108" customFormat="1" ht="11.25" hidden="1" customHeight="1">
      <c r="A1248" s="8" t="s">
        <v>3094</v>
      </c>
      <c r="B1248" s="126" t="s">
        <v>4442</v>
      </c>
      <c r="C1248" s="126" t="s">
        <v>72</v>
      </c>
      <c r="D1248" s="126">
        <v>15</v>
      </c>
      <c r="E1248" s="130" t="s">
        <v>72</v>
      </c>
      <c r="F1248" s="130" t="s">
        <v>4847</v>
      </c>
      <c r="G1248" s="89">
        <v>43070</v>
      </c>
      <c r="H1248" s="123">
        <v>43087</v>
      </c>
      <c r="I1248" s="189">
        <v>43090</v>
      </c>
      <c r="J1248" s="130" t="s">
        <v>4980</v>
      </c>
    </row>
    <row r="1249" spans="1:10" s="108" customFormat="1" ht="11.25" hidden="1" customHeight="1">
      <c r="A1249" s="8" t="s">
        <v>3099</v>
      </c>
      <c r="B1249" s="126" t="s">
        <v>4444</v>
      </c>
      <c r="C1249" s="126" t="s">
        <v>72</v>
      </c>
      <c r="D1249" s="126">
        <v>15</v>
      </c>
      <c r="E1249" s="130" t="s">
        <v>72</v>
      </c>
      <c r="F1249" s="130" t="s">
        <v>4967</v>
      </c>
      <c r="G1249" s="89">
        <v>43070</v>
      </c>
      <c r="H1249" s="123">
        <v>43096</v>
      </c>
      <c r="I1249" s="189">
        <v>43097</v>
      </c>
      <c r="J1249" s="130" t="s">
        <v>4980</v>
      </c>
    </row>
    <row r="1250" spans="1:10" s="108" customFormat="1" ht="11.25" hidden="1" customHeight="1">
      <c r="A1250" s="8" t="s">
        <v>282</v>
      </c>
      <c r="B1250" s="126" t="s">
        <v>410</v>
      </c>
      <c r="C1250" s="126" t="s">
        <v>72</v>
      </c>
      <c r="D1250" s="126">
        <v>15</v>
      </c>
      <c r="E1250" s="130" t="s">
        <v>72</v>
      </c>
      <c r="F1250" s="130" t="s">
        <v>4847</v>
      </c>
      <c r="G1250" s="89">
        <v>43070</v>
      </c>
      <c r="H1250" s="123">
        <v>43096</v>
      </c>
      <c r="I1250" s="189">
        <v>43103</v>
      </c>
      <c r="J1250" s="130" t="s">
        <v>4980</v>
      </c>
    </row>
    <row r="1251" spans="1:10" s="108" customFormat="1" ht="11.25" hidden="1" customHeight="1">
      <c r="A1251" s="8" t="s">
        <v>3108</v>
      </c>
      <c r="B1251" s="126" t="s">
        <v>410</v>
      </c>
      <c r="C1251" s="126" t="s">
        <v>72</v>
      </c>
      <c r="D1251" s="126">
        <v>15</v>
      </c>
      <c r="E1251" s="130" t="s">
        <v>72</v>
      </c>
      <c r="F1251" s="130" t="s">
        <v>4847</v>
      </c>
      <c r="G1251" s="89">
        <v>43070</v>
      </c>
      <c r="H1251" s="123">
        <v>43087</v>
      </c>
      <c r="I1251" s="189">
        <v>43103</v>
      </c>
      <c r="J1251" s="130" t="s">
        <v>4980</v>
      </c>
    </row>
    <row r="1252" spans="1:10" s="108" customFormat="1" ht="11.25" hidden="1" customHeight="1">
      <c r="A1252" s="8" t="s">
        <v>3109</v>
      </c>
      <c r="B1252" s="126" t="s">
        <v>410</v>
      </c>
      <c r="C1252" s="126" t="s">
        <v>72</v>
      </c>
      <c r="D1252" s="126">
        <v>15</v>
      </c>
      <c r="E1252" s="130" t="s">
        <v>72</v>
      </c>
      <c r="F1252" s="130" t="s">
        <v>4847</v>
      </c>
      <c r="G1252" s="89">
        <v>43070</v>
      </c>
      <c r="H1252" s="123">
        <v>43095</v>
      </c>
      <c r="I1252" s="189">
        <v>43096</v>
      </c>
      <c r="J1252" s="130" t="s">
        <v>4980</v>
      </c>
    </row>
    <row r="1253" spans="1:10" s="108" customFormat="1" ht="11.25" hidden="1" customHeight="1">
      <c r="A1253" s="8" t="s">
        <v>3116</v>
      </c>
      <c r="B1253" s="126" t="s">
        <v>4451</v>
      </c>
      <c r="C1253" s="126" t="s">
        <v>72</v>
      </c>
      <c r="D1253" s="126">
        <v>15</v>
      </c>
      <c r="E1253" s="130" t="s">
        <v>72</v>
      </c>
      <c r="F1253" s="130" t="s">
        <v>4967</v>
      </c>
      <c r="G1253" s="89">
        <v>43070</v>
      </c>
      <c r="H1253" s="123">
        <v>43087</v>
      </c>
      <c r="I1253" s="189">
        <v>43089</v>
      </c>
      <c r="J1253" s="130" t="s">
        <v>4980</v>
      </c>
    </row>
    <row r="1254" spans="1:10" s="108" customFormat="1" ht="11.25" hidden="1" customHeight="1">
      <c r="A1254" s="8" t="s">
        <v>283</v>
      </c>
      <c r="B1254" s="126" t="s">
        <v>411</v>
      </c>
      <c r="C1254" s="126" t="s">
        <v>72</v>
      </c>
      <c r="D1254" s="126">
        <v>15</v>
      </c>
      <c r="E1254" s="130" t="s">
        <v>72</v>
      </c>
      <c r="F1254" s="130" t="s">
        <v>4967</v>
      </c>
      <c r="G1254" s="89">
        <v>43070</v>
      </c>
      <c r="H1254" s="123">
        <v>43096</v>
      </c>
      <c r="I1254" s="189">
        <v>43102</v>
      </c>
      <c r="J1254" s="130" t="s">
        <v>4980</v>
      </c>
    </row>
    <row r="1255" spans="1:10" s="108" customFormat="1" ht="11.25" hidden="1" customHeight="1">
      <c r="A1255" s="8" t="s">
        <v>284</v>
      </c>
      <c r="B1255" s="126" t="s">
        <v>411</v>
      </c>
      <c r="C1255" s="126" t="s">
        <v>72</v>
      </c>
      <c r="D1255" s="126">
        <v>15</v>
      </c>
      <c r="E1255" s="130" t="s">
        <v>72</v>
      </c>
      <c r="F1255" s="130" t="s">
        <v>4967</v>
      </c>
      <c r="G1255" s="89">
        <v>43070</v>
      </c>
      <c r="H1255" s="123">
        <v>43096</v>
      </c>
      <c r="I1255" s="189">
        <v>43102</v>
      </c>
      <c r="J1255" s="130" t="s">
        <v>4980</v>
      </c>
    </row>
    <row r="1256" spans="1:10" s="108" customFormat="1" ht="11.25" hidden="1" customHeight="1">
      <c r="A1256" s="8" t="s">
        <v>3129</v>
      </c>
      <c r="B1256" s="126" t="s">
        <v>411</v>
      </c>
      <c r="C1256" s="126" t="s">
        <v>72</v>
      </c>
      <c r="D1256" s="126">
        <v>15</v>
      </c>
      <c r="E1256" s="130" t="s">
        <v>72</v>
      </c>
      <c r="F1256" s="130" t="s">
        <v>4845</v>
      </c>
      <c r="G1256" s="89">
        <v>43070</v>
      </c>
      <c r="H1256" s="123">
        <v>43082</v>
      </c>
      <c r="I1256" s="189">
        <v>43090</v>
      </c>
      <c r="J1256" s="130" t="s">
        <v>4980</v>
      </c>
    </row>
    <row r="1257" spans="1:10" s="108" customFormat="1" ht="11.25" hidden="1" customHeight="1">
      <c r="A1257" s="8" t="s">
        <v>285</v>
      </c>
      <c r="B1257" s="126" t="s">
        <v>412</v>
      </c>
      <c r="C1257" s="126" t="s">
        <v>72</v>
      </c>
      <c r="D1257" s="126">
        <v>15</v>
      </c>
      <c r="E1257" s="130" t="s">
        <v>72</v>
      </c>
      <c r="F1257" s="130" t="s">
        <v>4967</v>
      </c>
      <c r="G1257" s="89">
        <v>43070</v>
      </c>
      <c r="H1257" s="123">
        <v>43087</v>
      </c>
      <c r="I1257" s="189">
        <v>43090</v>
      </c>
      <c r="J1257" s="130" t="s">
        <v>4980</v>
      </c>
    </row>
    <row r="1258" spans="1:10" s="108" customFormat="1" ht="11.25" hidden="1" customHeight="1">
      <c r="A1258" s="8" t="s">
        <v>286</v>
      </c>
      <c r="B1258" s="126" t="s">
        <v>412</v>
      </c>
      <c r="C1258" s="126" t="s">
        <v>72</v>
      </c>
      <c r="D1258" s="126">
        <v>15</v>
      </c>
      <c r="E1258" s="130" t="s">
        <v>72</v>
      </c>
      <c r="F1258" s="130" t="s">
        <v>4967</v>
      </c>
      <c r="G1258" s="89">
        <v>43070</v>
      </c>
      <c r="H1258" s="123">
        <v>43096</v>
      </c>
      <c r="I1258" s="189">
        <v>43102</v>
      </c>
      <c r="J1258" s="130" t="s">
        <v>4980</v>
      </c>
    </row>
    <row r="1259" spans="1:10" s="108" customFormat="1" ht="11.25" hidden="1" customHeight="1">
      <c r="A1259" s="8" t="s">
        <v>3138</v>
      </c>
      <c r="B1259" s="126" t="s">
        <v>412</v>
      </c>
      <c r="C1259" s="126" t="s">
        <v>72</v>
      </c>
      <c r="D1259" s="126">
        <v>15</v>
      </c>
      <c r="E1259" s="130" t="s">
        <v>72</v>
      </c>
      <c r="F1259" s="130" t="s">
        <v>4967</v>
      </c>
      <c r="G1259" s="89">
        <v>43070</v>
      </c>
      <c r="H1259" s="123">
        <v>43096</v>
      </c>
      <c r="I1259" s="189">
        <v>43102</v>
      </c>
      <c r="J1259" s="130" t="s">
        <v>4980</v>
      </c>
    </row>
    <row r="1260" spans="1:10" s="108" customFormat="1" ht="11.25" hidden="1" customHeight="1">
      <c r="A1260" s="8" t="s">
        <v>3141</v>
      </c>
      <c r="B1260" s="126" t="s">
        <v>412</v>
      </c>
      <c r="C1260" s="126" t="s">
        <v>72</v>
      </c>
      <c r="D1260" s="126">
        <v>15</v>
      </c>
      <c r="E1260" s="130" t="s">
        <v>72</v>
      </c>
      <c r="F1260" s="130" t="s">
        <v>4967</v>
      </c>
      <c r="G1260" s="89">
        <v>43070</v>
      </c>
      <c r="H1260" s="123">
        <v>43089</v>
      </c>
      <c r="I1260" s="189">
        <v>43103</v>
      </c>
      <c r="J1260" s="130" t="s">
        <v>4980</v>
      </c>
    </row>
    <row r="1261" spans="1:10" s="108" customFormat="1" ht="11.25" hidden="1" customHeight="1">
      <c r="A1261" s="8" t="s">
        <v>3142</v>
      </c>
      <c r="B1261" s="126" t="s">
        <v>412</v>
      </c>
      <c r="C1261" s="126" t="s">
        <v>72</v>
      </c>
      <c r="D1261" s="126">
        <v>15</v>
      </c>
      <c r="E1261" s="130" t="s">
        <v>72</v>
      </c>
      <c r="F1261" s="130" t="s">
        <v>4967</v>
      </c>
      <c r="G1261" s="89">
        <v>43070</v>
      </c>
      <c r="H1261" s="123">
        <v>43082</v>
      </c>
      <c r="I1261" s="189">
        <v>43090</v>
      </c>
      <c r="J1261" s="130" t="s">
        <v>4980</v>
      </c>
    </row>
    <row r="1262" spans="1:10" s="108" customFormat="1" ht="11.25" hidden="1" customHeight="1">
      <c r="A1262" s="8" t="s">
        <v>3143</v>
      </c>
      <c r="B1262" s="126" t="s">
        <v>412</v>
      </c>
      <c r="C1262" s="126" t="s">
        <v>72</v>
      </c>
      <c r="D1262" s="126">
        <v>15</v>
      </c>
      <c r="E1262" s="130" t="s">
        <v>72</v>
      </c>
      <c r="F1262" s="130" t="s">
        <v>4967</v>
      </c>
      <c r="G1262" s="89">
        <v>43070</v>
      </c>
      <c r="H1262" s="123">
        <v>43087</v>
      </c>
      <c r="I1262" s="189">
        <v>43090</v>
      </c>
      <c r="J1262" s="130" t="s">
        <v>4980</v>
      </c>
    </row>
    <row r="1263" spans="1:10" s="108" customFormat="1" ht="11.25" hidden="1" customHeight="1">
      <c r="A1263" s="8" t="s">
        <v>3144</v>
      </c>
      <c r="B1263" s="126" t="s">
        <v>412</v>
      </c>
      <c r="C1263" s="126" t="s">
        <v>72</v>
      </c>
      <c r="D1263" s="126">
        <v>15</v>
      </c>
      <c r="E1263" s="130" t="s">
        <v>72</v>
      </c>
      <c r="F1263" s="130" t="s">
        <v>4967</v>
      </c>
      <c r="G1263" s="89">
        <v>43070</v>
      </c>
      <c r="H1263" s="123">
        <v>43087</v>
      </c>
      <c r="I1263" s="189">
        <v>43103</v>
      </c>
      <c r="J1263" s="130" t="s">
        <v>4980</v>
      </c>
    </row>
    <row r="1264" spans="1:10" s="108" customFormat="1" ht="11.25" hidden="1" customHeight="1">
      <c r="A1264" s="8" t="s">
        <v>3147</v>
      </c>
      <c r="B1264" s="126" t="s">
        <v>412</v>
      </c>
      <c r="C1264" s="126" t="s">
        <v>72</v>
      </c>
      <c r="D1264" s="126">
        <v>15</v>
      </c>
      <c r="E1264" s="130" t="s">
        <v>72</v>
      </c>
      <c r="F1264" s="130" t="s">
        <v>4967</v>
      </c>
      <c r="G1264" s="89">
        <v>43070</v>
      </c>
      <c r="H1264" s="123">
        <v>43087</v>
      </c>
      <c r="I1264" s="189">
        <v>43090</v>
      </c>
      <c r="J1264" s="130" t="s">
        <v>4980</v>
      </c>
    </row>
    <row r="1265" spans="1:10" s="108" customFormat="1" ht="11.25" hidden="1" customHeight="1">
      <c r="A1265" s="8" t="s">
        <v>3148</v>
      </c>
      <c r="B1265" s="126" t="s">
        <v>412</v>
      </c>
      <c r="C1265" s="126" t="s">
        <v>72</v>
      </c>
      <c r="D1265" s="126">
        <v>15</v>
      </c>
      <c r="E1265" s="130" t="s">
        <v>72</v>
      </c>
      <c r="F1265" s="130" t="s">
        <v>4967</v>
      </c>
      <c r="G1265" s="89">
        <v>43070</v>
      </c>
      <c r="H1265" s="123">
        <v>43096</v>
      </c>
      <c r="I1265" s="189">
        <v>43097</v>
      </c>
      <c r="J1265" s="130" t="s">
        <v>4980</v>
      </c>
    </row>
    <row r="1266" spans="1:10" s="108" customFormat="1" ht="11.25" hidden="1" customHeight="1">
      <c r="A1266" s="8" t="s">
        <v>3149</v>
      </c>
      <c r="B1266" s="126" t="s">
        <v>412</v>
      </c>
      <c r="C1266" s="126" t="s">
        <v>72</v>
      </c>
      <c r="D1266" s="126">
        <v>15</v>
      </c>
      <c r="E1266" s="130" t="s">
        <v>72</v>
      </c>
      <c r="F1266" s="130" t="s">
        <v>4967</v>
      </c>
      <c r="G1266" s="89">
        <v>43070</v>
      </c>
      <c r="H1266" s="123">
        <v>43082</v>
      </c>
      <c r="I1266" s="189">
        <v>43090</v>
      </c>
      <c r="J1266" s="130" t="s">
        <v>4980</v>
      </c>
    </row>
    <row r="1267" spans="1:10" s="108" customFormat="1" ht="11.25" hidden="1" customHeight="1">
      <c r="A1267" s="8" t="s">
        <v>3168</v>
      </c>
      <c r="B1267" s="126" t="s">
        <v>412</v>
      </c>
      <c r="C1267" s="126" t="s">
        <v>72</v>
      </c>
      <c r="D1267" s="126">
        <v>15</v>
      </c>
      <c r="E1267" s="130" t="s">
        <v>72</v>
      </c>
      <c r="F1267" s="130" t="s">
        <v>4845</v>
      </c>
      <c r="G1267" s="89">
        <v>43070</v>
      </c>
      <c r="H1267" s="123">
        <v>43096</v>
      </c>
      <c r="I1267" s="189">
        <v>43102</v>
      </c>
      <c r="J1267" s="130" t="s">
        <v>4980</v>
      </c>
    </row>
    <row r="1268" spans="1:10" s="108" customFormat="1" ht="11.25" hidden="1" customHeight="1">
      <c r="A1268" s="8" t="s">
        <v>3180</v>
      </c>
      <c r="B1268" s="126" t="s">
        <v>4462</v>
      </c>
      <c r="C1268" s="126" t="s">
        <v>72</v>
      </c>
      <c r="D1268" s="126">
        <v>15</v>
      </c>
      <c r="E1268" s="130" t="s">
        <v>72</v>
      </c>
      <c r="F1268" s="130" t="s">
        <v>4847</v>
      </c>
      <c r="G1268" s="89">
        <v>43070</v>
      </c>
      <c r="H1268" s="123">
        <v>43087</v>
      </c>
      <c r="I1268" s="189">
        <v>43102</v>
      </c>
      <c r="J1268" s="130" t="s">
        <v>4980</v>
      </c>
    </row>
    <row r="1269" spans="1:10" s="108" customFormat="1" ht="11.25" hidden="1" customHeight="1">
      <c r="A1269" s="8" t="s">
        <v>3184</v>
      </c>
      <c r="B1269" s="126" t="s">
        <v>4465</v>
      </c>
      <c r="C1269" s="126" t="s">
        <v>72</v>
      </c>
      <c r="D1269" s="126">
        <v>15</v>
      </c>
      <c r="E1269" s="130" t="s">
        <v>72</v>
      </c>
      <c r="F1269" s="130" t="s">
        <v>4968</v>
      </c>
      <c r="G1269" s="89">
        <v>43070</v>
      </c>
      <c r="H1269" s="123">
        <v>43089</v>
      </c>
      <c r="I1269" s="189">
        <v>43104</v>
      </c>
      <c r="J1269" s="130" t="s">
        <v>4980</v>
      </c>
    </row>
    <row r="1270" spans="1:10" s="108" customFormat="1" ht="11.25" hidden="1" customHeight="1">
      <c r="A1270" s="8" t="s">
        <v>3186</v>
      </c>
      <c r="B1270" s="126" t="s">
        <v>4466</v>
      </c>
      <c r="C1270" s="126" t="s">
        <v>72</v>
      </c>
      <c r="D1270" s="126">
        <v>15</v>
      </c>
      <c r="E1270" s="130" t="s">
        <v>72</v>
      </c>
      <c r="F1270" s="130" t="s">
        <v>4968</v>
      </c>
      <c r="G1270" s="89">
        <v>43070</v>
      </c>
      <c r="H1270" s="123">
        <v>43098</v>
      </c>
      <c r="I1270" s="189">
        <v>43102</v>
      </c>
      <c r="J1270" s="130" t="s">
        <v>4980</v>
      </c>
    </row>
    <row r="1271" spans="1:10" s="108" customFormat="1" ht="11.25" hidden="1" customHeight="1">
      <c r="A1271" s="8" t="s">
        <v>3191</v>
      </c>
      <c r="B1271" s="126" t="s">
        <v>4466</v>
      </c>
      <c r="C1271" s="126" t="s">
        <v>72</v>
      </c>
      <c r="D1271" s="126">
        <v>15</v>
      </c>
      <c r="E1271" s="130" t="s">
        <v>72</v>
      </c>
      <c r="F1271" s="130" t="s">
        <v>4968</v>
      </c>
      <c r="G1271" s="89">
        <v>43070</v>
      </c>
      <c r="H1271" s="123">
        <v>43082</v>
      </c>
      <c r="I1271" s="189">
        <v>43103</v>
      </c>
      <c r="J1271" s="130" t="s">
        <v>4980</v>
      </c>
    </row>
    <row r="1272" spans="1:10" s="108" customFormat="1" ht="11.25" hidden="1" customHeight="1">
      <c r="A1272" s="8" t="s">
        <v>3207</v>
      </c>
      <c r="B1272" s="126" t="s">
        <v>4450</v>
      </c>
      <c r="C1272" s="126" t="s">
        <v>72</v>
      </c>
      <c r="D1272" s="126">
        <v>15</v>
      </c>
      <c r="E1272" s="130" t="s">
        <v>72</v>
      </c>
      <c r="F1272" s="130" t="s">
        <v>4848</v>
      </c>
      <c r="G1272" s="89">
        <v>43070</v>
      </c>
      <c r="H1272" s="123">
        <v>43089</v>
      </c>
      <c r="I1272" s="189">
        <v>43096</v>
      </c>
      <c r="J1272" s="130" t="s">
        <v>4980</v>
      </c>
    </row>
    <row r="1273" spans="1:10" s="108" customFormat="1" ht="11.25" hidden="1" customHeight="1">
      <c r="A1273" s="8" t="s">
        <v>3208</v>
      </c>
      <c r="B1273" s="126" t="s">
        <v>4454</v>
      </c>
      <c r="C1273" s="126" t="s">
        <v>72</v>
      </c>
      <c r="D1273" s="126">
        <v>15</v>
      </c>
      <c r="E1273" s="130" t="s">
        <v>72</v>
      </c>
      <c r="F1273" s="130" t="s">
        <v>4967</v>
      </c>
      <c r="G1273" s="89">
        <v>43070</v>
      </c>
      <c r="H1273" s="123">
        <v>43096</v>
      </c>
      <c r="I1273" s="189">
        <v>43102</v>
      </c>
      <c r="J1273" s="130" t="s">
        <v>4980</v>
      </c>
    </row>
    <row r="1274" spans="1:10" s="108" customFormat="1" ht="11.25" hidden="1" customHeight="1">
      <c r="A1274" s="8" t="s">
        <v>289</v>
      </c>
      <c r="B1274" s="126" t="s">
        <v>413</v>
      </c>
      <c r="C1274" s="126" t="s">
        <v>74</v>
      </c>
      <c r="D1274" s="126">
        <v>16</v>
      </c>
      <c r="E1274" s="130" t="s">
        <v>74</v>
      </c>
      <c r="F1274" s="130" t="s">
        <v>4837</v>
      </c>
      <c r="G1274" s="89">
        <v>43070</v>
      </c>
      <c r="H1274" s="123">
        <v>43090</v>
      </c>
      <c r="I1274" s="189">
        <v>43103</v>
      </c>
      <c r="J1274" s="130" t="s">
        <v>4892</v>
      </c>
    </row>
    <row r="1275" spans="1:10" s="108" customFormat="1" ht="11.25" hidden="1" customHeight="1">
      <c r="A1275" s="8" t="s">
        <v>3213</v>
      </c>
      <c r="B1275" s="126" t="s">
        <v>413</v>
      </c>
      <c r="C1275" s="126" t="s">
        <v>74</v>
      </c>
      <c r="D1275" s="126">
        <v>16</v>
      </c>
      <c r="E1275" s="130" t="s">
        <v>74</v>
      </c>
      <c r="F1275" s="130" t="s">
        <v>4838</v>
      </c>
      <c r="G1275" s="89">
        <v>43070</v>
      </c>
      <c r="H1275" s="123">
        <v>43095</v>
      </c>
      <c r="I1275" s="189">
        <v>43103</v>
      </c>
      <c r="J1275" s="130" t="s">
        <v>4892</v>
      </c>
    </row>
    <row r="1276" spans="1:10" s="108" customFormat="1" ht="11.25" hidden="1" customHeight="1">
      <c r="A1276" s="8" t="s">
        <v>3214</v>
      </c>
      <c r="B1276" s="126" t="s">
        <v>4468</v>
      </c>
      <c r="C1276" s="126" t="s">
        <v>74</v>
      </c>
      <c r="D1276" s="126">
        <v>16</v>
      </c>
      <c r="E1276" s="130" t="s">
        <v>74</v>
      </c>
      <c r="F1276" s="130" t="s">
        <v>4851</v>
      </c>
      <c r="G1276" s="89">
        <v>43070</v>
      </c>
      <c r="H1276" s="123">
        <v>43095</v>
      </c>
      <c r="I1276" s="189">
        <v>43103</v>
      </c>
      <c r="J1276" s="130" t="s">
        <v>4892</v>
      </c>
    </row>
    <row r="1277" spans="1:10" s="108" customFormat="1" ht="11.25" hidden="1" customHeight="1">
      <c r="A1277" s="8" t="s">
        <v>3221</v>
      </c>
      <c r="B1277" s="126" t="s">
        <v>424</v>
      </c>
      <c r="C1277" s="126" t="s">
        <v>74</v>
      </c>
      <c r="D1277" s="126">
        <v>16</v>
      </c>
      <c r="E1277" s="130" t="s">
        <v>74</v>
      </c>
      <c r="F1277" s="130" t="s">
        <v>4837</v>
      </c>
      <c r="G1277" s="89">
        <v>43070</v>
      </c>
      <c r="H1277" s="123">
        <v>43081</v>
      </c>
      <c r="I1277" s="189">
        <v>43090</v>
      </c>
      <c r="J1277" s="130" t="s">
        <v>4892</v>
      </c>
    </row>
    <row r="1278" spans="1:10" s="108" customFormat="1" ht="11.25" hidden="1" customHeight="1">
      <c r="A1278" s="8" t="s">
        <v>3222</v>
      </c>
      <c r="B1278" s="126" t="s">
        <v>424</v>
      </c>
      <c r="C1278" s="126" t="s">
        <v>74</v>
      </c>
      <c r="D1278" s="126">
        <v>16</v>
      </c>
      <c r="E1278" s="130" t="s">
        <v>74</v>
      </c>
      <c r="F1278" s="130" t="s">
        <v>4837</v>
      </c>
      <c r="G1278" s="89">
        <v>43070</v>
      </c>
      <c r="H1278" s="123">
        <v>43081</v>
      </c>
      <c r="I1278" s="189">
        <v>43090</v>
      </c>
      <c r="J1278" s="130" t="s">
        <v>4892</v>
      </c>
    </row>
    <row r="1279" spans="1:10" s="108" customFormat="1" ht="11.25" hidden="1" customHeight="1">
      <c r="A1279" s="8" t="s">
        <v>3225</v>
      </c>
      <c r="B1279" s="126" t="s">
        <v>424</v>
      </c>
      <c r="C1279" s="126" t="s">
        <v>74</v>
      </c>
      <c r="D1279" s="126">
        <v>16</v>
      </c>
      <c r="E1279" s="130" t="s">
        <v>74</v>
      </c>
      <c r="F1279" s="130" t="s">
        <v>4850</v>
      </c>
      <c r="G1279" s="89">
        <v>43070</v>
      </c>
      <c r="H1279" s="123">
        <v>43081</v>
      </c>
      <c r="I1279" s="189">
        <v>43096</v>
      </c>
      <c r="J1279" s="130" t="s">
        <v>4892</v>
      </c>
    </row>
    <row r="1280" spans="1:10" s="108" customFormat="1" ht="11.25" hidden="1" customHeight="1">
      <c r="A1280" s="8" t="s">
        <v>3226</v>
      </c>
      <c r="B1280" s="126" t="s">
        <v>424</v>
      </c>
      <c r="C1280" s="126" t="s">
        <v>74</v>
      </c>
      <c r="D1280" s="126">
        <v>16</v>
      </c>
      <c r="E1280" s="130" t="s">
        <v>74</v>
      </c>
      <c r="F1280" s="130" t="s">
        <v>4850</v>
      </c>
      <c r="G1280" s="89">
        <v>43070</v>
      </c>
      <c r="H1280" s="123">
        <v>43081</v>
      </c>
      <c r="I1280" s="189">
        <v>43090</v>
      </c>
      <c r="J1280" s="130" t="s">
        <v>4892</v>
      </c>
    </row>
    <row r="1281" spans="1:10" s="108" customFormat="1" ht="11.25" hidden="1" customHeight="1">
      <c r="A1281" s="8" t="s">
        <v>290</v>
      </c>
      <c r="B1281" s="126" t="s">
        <v>414</v>
      </c>
      <c r="C1281" s="126" t="s">
        <v>74</v>
      </c>
      <c r="D1281" s="126">
        <v>16</v>
      </c>
      <c r="E1281" s="130" t="s">
        <v>74</v>
      </c>
      <c r="F1281" s="130" t="s">
        <v>4850</v>
      </c>
      <c r="G1281" s="89">
        <v>43070</v>
      </c>
      <c r="H1281" s="123">
        <v>43081</v>
      </c>
      <c r="I1281" s="189">
        <v>43103</v>
      </c>
      <c r="J1281" s="130" t="s">
        <v>4892</v>
      </c>
    </row>
    <row r="1282" spans="1:10" s="108" customFormat="1" ht="11.25" hidden="1" customHeight="1">
      <c r="A1282" s="8" t="s">
        <v>3228</v>
      </c>
      <c r="B1282" s="126" t="s">
        <v>414</v>
      </c>
      <c r="C1282" s="126" t="s">
        <v>74</v>
      </c>
      <c r="D1282" s="126">
        <v>16</v>
      </c>
      <c r="E1282" s="130" t="s">
        <v>74</v>
      </c>
      <c r="F1282" s="130" t="s">
        <v>4850</v>
      </c>
      <c r="G1282" s="89">
        <v>43070</v>
      </c>
      <c r="H1282" s="123">
        <v>43098</v>
      </c>
      <c r="I1282" s="189">
        <v>43103</v>
      </c>
      <c r="J1282" s="130" t="s">
        <v>4892</v>
      </c>
    </row>
    <row r="1283" spans="1:10" s="108" customFormat="1" ht="11.25" hidden="1" customHeight="1">
      <c r="A1283" s="8" t="s">
        <v>3229</v>
      </c>
      <c r="B1283" s="126" t="s">
        <v>414</v>
      </c>
      <c r="C1283" s="126" t="s">
        <v>74</v>
      </c>
      <c r="D1283" s="126">
        <v>16</v>
      </c>
      <c r="E1283" s="130" t="s">
        <v>74</v>
      </c>
      <c r="F1283" s="130" t="s">
        <v>4840</v>
      </c>
      <c r="G1283" s="89">
        <v>43070</v>
      </c>
      <c r="H1283" s="123">
        <v>43091</v>
      </c>
      <c r="I1283" s="189">
        <v>43104</v>
      </c>
      <c r="J1283" s="130" t="s">
        <v>4892</v>
      </c>
    </row>
    <row r="1284" spans="1:10" s="108" customFormat="1" ht="11.25" hidden="1" customHeight="1">
      <c r="A1284" s="8" t="s">
        <v>291</v>
      </c>
      <c r="B1284" s="126" t="s">
        <v>414</v>
      </c>
      <c r="C1284" s="126" t="s">
        <v>74</v>
      </c>
      <c r="D1284" s="126">
        <v>16</v>
      </c>
      <c r="E1284" s="130" t="s">
        <v>74</v>
      </c>
      <c r="F1284" s="130" t="s">
        <v>4840</v>
      </c>
      <c r="G1284" s="89">
        <v>43070</v>
      </c>
      <c r="H1284" s="123">
        <v>43087</v>
      </c>
      <c r="I1284" s="189">
        <v>43103</v>
      </c>
      <c r="J1284" s="130" t="s">
        <v>4892</v>
      </c>
    </row>
    <row r="1285" spans="1:10" s="108" customFormat="1" ht="11.25" hidden="1" customHeight="1">
      <c r="A1285" s="8" t="s">
        <v>3231</v>
      </c>
      <c r="B1285" s="126" t="s">
        <v>4469</v>
      </c>
      <c r="C1285" s="126" t="s">
        <v>74</v>
      </c>
      <c r="D1285" s="126">
        <v>16</v>
      </c>
      <c r="E1285" s="130" t="s">
        <v>74</v>
      </c>
      <c r="F1285" s="130" t="s">
        <v>4837</v>
      </c>
      <c r="G1285" s="89">
        <v>43070</v>
      </c>
      <c r="H1285" s="123">
        <v>43082</v>
      </c>
      <c r="I1285" s="189">
        <v>43096</v>
      </c>
      <c r="J1285" s="130" t="s">
        <v>4892</v>
      </c>
    </row>
    <row r="1286" spans="1:10" s="108" customFormat="1" ht="11.25" hidden="1" customHeight="1">
      <c r="A1286" s="8" t="s">
        <v>3236</v>
      </c>
      <c r="B1286" s="126" t="s">
        <v>4473</v>
      </c>
      <c r="C1286" s="126" t="s">
        <v>74</v>
      </c>
      <c r="D1286" s="126">
        <v>16</v>
      </c>
      <c r="E1286" s="130" t="s">
        <v>74</v>
      </c>
      <c r="F1286" s="130" t="s">
        <v>4850</v>
      </c>
      <c r="G1286" s="89">
        <v>43070</v>
      </c>
      <c r="H1286" s="123">
        <v>43090</v>
      </c>
      <c r="I1286" s="189">
        <v>43103</v>
      </c>
      <c r="J1286" s="130" t="s">
        <v>4892</v>
      </c>
    </row>
    <row r="1287" spans="1:10" s="108" customFormat="1" ht="11.25" hidden="1" customHeight="1">
      <c r="A1287" s="8" t="s">
        <v>3237</v>
      </c>
      <c r="B1287" s="126" t="s">
        <v>4474</v>
      </c>
      <c r="C1287" s="126" t="s">
        <v>74</v>
      </c>
      <c r="D1287" s="126">
        <v>16</v>
      </c>
      <c r="E1287" s="130" t="s">
        <v>74</v>
      </c>
      <c r="F1287" s="130" t="s">
        <v>4850</v>
      </c>
      <c r="G1287" s="89">
        <v>43070</v>
      </c>
      <c r="H1287" s="123">
        <v>43095</v>
      </c>
      <c r="I1287" s="189">
        <v>43103</v>
      </c>
      <c r="J1287" s="130" t="s">
        <v>4892</v>
      </c>
    </row>
    <row r="1288" spans="1:10" s="108" customFormat="1" ht="11.25" hidden="1" customHeight="1">
      <c r="A1288" s="8" t="s">
        <v>292</v>
      </c>
      <c r="B1288" s="126" t="s">
        <v>415</v>
      </c>
      <c r="C1288" s="126" t="s">
        <v>74</v>
      </c>
      <c r="D1288" s="126">
        <v>16</v>
      </c>
      <c r="E1288" s="130" t="s">
        <v>74</v>
      </c>
      <c r="F1288" s="130" t="s">
        <v>4850</v>
      </c>
      <c r="G1288" s="89">
        <v>43070</v>
      </c>
      <c r="H1288" s="123">
        <v>43095</v>
      </c>
      <c r="I1288" s="189">
        <v>43103</v>
      </c>
      <c r="J1288" s="130" t="s">
        <v>4892</v>
      </c>
    </row>
    <row r="1289" spans="1:10" s="108" customFormat="1" ht="11.25" hidden="1" customHeight="1">
      <c r="A1289" s="8" t="s">
        <v>3246</v>
      </c>
      <c r="B1289" s="126" t="s">
        <v>4479</v>
      </c>
      <c r="C1289" s="126" t="s">
        <v>74</v>
      </c>
      <c r="D1289" s="126">
        <v>16</v>
      </c>
      <c r="E1289" s="130" t="s">
        <v>74</v>
      </c>
      <c r="F1289" s="130" t="s">
        <v>4851</v>
      </c>
      <c r="G1289" s="89">
        <v>43070</v>
      </c>
      <c r="H1289" s="123">
        <v>43089</v>
      </c>
      <c r="I1289" s="189">
        <v>43103</v>
      </c>
      <c r="J1289" s="130" t="s">
        <v>4892</v>
      </c>
    </row>
    <row r="1290" spans="1:10" s="108" customFormat="1" ht="11.25" hidden="1" customHeight="1">
      <c r="A1290" s="8" t="s">
        <v>3247</v>
      </c>
      <c r="B1290" s="126" t="s">
        <v>416</v>
      </c>
      <c r="C1290" s="126" t="s">
        <v>74</v>
      </c>
      <c r="D1290" s="126">
        <v>16</v>
      </c>
      <c r="E1290" s="130" t="s">
        <v>74</v>
      </c>
      <c r="F1290" s="130" t="s">
        <v>4850</v>
      </c>
      <c r="G1290" s="89">
        <v>43070</v>
      </c>
      <c r="H1290" s="123">
        <v>43089</v>
      </c>
      <c r="I1290" s="189">
        <v>43103</v>
      </c>
      <c r="J1290" s="130" t="s">
        <v>4892</v>
      </c>
    </row>
    <row r="1291" spans="1:10" s="108" customFormat="1" ht="11.25" hidden="1" customHeight="1">
      <c r="A1291" s="8" t="s">
        <v>3248</v>
      </c>
      <c r="B1291" s="126" t="s">
        <v>416</v>
      </c>
      <c r="C1291" s="126" t="s">
        <v>74</v>
      </c>
      <c r="D1291" s="126">
        <v>16</v>
      </c>
      <c r="E1291" s="130" t="s">
        <v>74</v>
      </c>
      <c r="F1291" s="130" t="s">
        <v>4850</v>
      </c>
      <c r="G1291" s="89">
        <v>43070</v>
      </c>
      <c r="H1291" s="123">
        <v>43090</v>
      </c>
      <c r="I1291" s="189">
        <v>43104</v>
      </c>
      <c r="J1291" s="130" t="s">
        <v>4892</v>
      </c>
    </row>
    <row r="1292" spans="1:10" s="108" customFormat="1" ht="11.25" hidden="1" customHeight="1">
      <c r="A1292" s="8" t="s">
        <v>293</v>
      </c>
      <c r="B1292" s="126" t="s">
        <v>416</v>
      </c>
      <c r="C1292" s="126" t="s">
        <v>74</v>
      </c>
      <c r="D1292" s="126">
        <v>16</v>
      </c>
      <c r="E1292" s="130" t="s">
        <v>74</v>
      </c>
      <c r="F1292" s="130" t="s">
        <v>4839</v>
      </c>
      <c r="G1292" s="89">
        <v>43070</v>
      </c>
      <c r="H1292" s="123">
        <v>43095</v>
      </c>
      <c r="I1292" s="189">
        <v>43104</v>
      </c>
      <c r="J1292" s="130" t="s">
        <v>4892</v>
      </c>
    </row>
    <row r="1293" spans="1:10" s="108" customFormat="1" ht="11.25" hidden="1" customHeight="1">
      <c r="A1293" s="8" t="s">
        <v>3252</v>
      </c>
      <c r="B1293" s="126" t="s">
        <v>416</v>
      </c>
      <c r="C1293" s="126" t="s">
        <v>74</v>
      </c>
      <c r="D1293" s="126">
        <v>16</v>
      </c>
      <c r="E1293" s="130" t="s">
        <v>74</v>
      </c>
      <c r="F1293" s="130" t="s">
        <v>4839</v>
      </c>
      <c r="G1293" s="89">
        <v>43070</v>
      </c>
      <c r="H1293" s="123">
        <v>43087</v>
      </c>
      <c r="I1293" s="189">
        <v>43096</v>
      </c>
      <c r="J1293" s="130" t="s">
        <v>4892</v>
      </c>
    </row>
    <row r="1294" spans="1:10" s="108" customFormat="1" ht="11.25" hidden="1" customHeight="1">
      <c r="A1294" s="8" t="s">
        <v>3256</v>
      </c>
      <c r="B1294" s="126" t="s">
        <v>416</v>
      </c>
      <c r="C1294" s="126" t="s">
        <v>74</v>
      </c>
      <c r="D1294" s="126">
        <v>16</v>
      </c>
      <c r="E1294" s="130" t="s">
        <v>74</v>
      </c>
      <c r="F1294" s="130" t="s">
        <v>4839</v>
      </c>
      <c r="G1294" s="89">
        <v>43070</v>
      </c>
      <c r="H1294" s="123">
        <v>43089</v>
      </c>
      <c r="I1294" s="189">
        <v>43103</v>
      </c>
      <c r="J1294" s="130" t="s">
        <v>4892</v>
      </c>
    </row>
    <row r="1295" spans="1:10" s="108" customFormat="1" ht="11.25" hidden="1" customHeight="1">
      <c r="A1295" s="8" t="s">
        <v>3257</v>
      </c>
      <c r="B1295" s="126" t="s">
        <v>416</v>
      </c>
      <c r="C1295" s="126" t="s">
        <v>74</v>
      </c>
      <c r="D1295" s="126">
        <v>16</v>
      </c>
      <c r="E1295" s="130" t="s">
        <v>74</v>
      </c>
      <c r="F1295" s="130" t="s">
        <v>4839</v>
      </c>
      <c r="G1295" s="89">
        <v>43070</v>
      </c>
      <c r="H1295" s="123">
        <v>43087</v>
      </c>
      <c r="I1295" s="189">
        <v>43096</v>
      </c>
      <c r="J1295" s="130" t="s">
        <v>4892</v>
      </c>
    </row>
    <row r="1296" spans="1:10" s="108" customFormat="1" ht="11.25" hidden="1" customHeight="1">
      <c r="A1296" s="8" t="s">
        <v>3262</v>
      </c>
      <c r="B1296" s="126" t="s">
        <v>416</v>
      </c>
      <c r="C1296" s="126" t="s">
        <v>74</v>
      </c>
      <c r="D1296" s="126">
        <v>16</v>
      </c>
      <c r="E1296" s="130" t="s">
        <v>74</v>
      </c>
      <c r="F1296" s="130" t="s">
        <v>4839</v>
      </c>
      <c r="G1296" s="89">
        <v>43070</v>
      </c>
      <c r="H1296" s="123">
        <v>43087</v>
      </c>
      <c r="I1296" s="189">
        <v>43096</v>
      </c>
      <c r="J1296" s="130" t="s">
        <v>4892</v>
      </c>
    </row>
    <row r="1297" spans="1:10" s="108" customFormat="1" ht="11.25" hidden="1" customHeight="1">
      <c r="A1297" s="8" t="s">
        <v>3264</v>
      </c>
      <c r="B1297" s="126" t="s">
        <v>417</v>
      </c>
      <c r="C1297" s="126" t="s">
        <v>74</v>
      </c>
      <c r="D1297" s="126">
        <v>16</v>
      </c>
      <c r="E1297" s="130" t="s">
        <v>74</v>
      </c>
      <c r="F1297" s="130" t="s">
        <v>4837</v>
      </c>
      <c r="G1297" s="89">
        <v>43070</v>
      </c>
      <c r="H1297" s="123">
        <v>43095</v>
      </c>
      <c r="I1297" s="189">
        <v>43104</v>
      </c>
      <c r="J1297" s="130" t="s">
        <v>4892</v>
      </c>
    </row>
    <row r="1298" spans="1:10" s="108" customFormat="1" ht="11.25" hidden="1" customHeight="1">
      <c r="A1298" s="8" t="s">
        <v>3267</v>
      </c>
      <c r="B1298" s="126" t="s">
        <v>4482</v>
      </c>
      <c r="C1298" s="126" t="s">
        <v>74</v>
      </c>
      <c r="D1298" s="126">
        <v>16</v>
      </c>
      <c r="E1298" s="130" t="s">
        <v>74</v>
      </c>
      <c r="F1298" s="130" t="s">
        <v>4850</v>
      </c>
      <c r="G1298" s="89">
        <v>43070</v>
      </c>
      <c r="H1298" s="123">
        <v>43091</v>
      </c>
      <c r="I1298" s="189">
        <v>43103</v>
      </c>
      <c r="J1298" s="130" t="s">
        <v>4892</v>
      </c>
    </row>
    <row r="1299" spans="1:10" s="108" customFormat="1" ht="11.25" hidden="1" customHeight="1">
      <c r="A1299" s="8" t="s">
        <v>3273</v>
      </c>
      <c r="B1299" s="126" t="s">
        <v>4486</v>
      </c>
      <c r="C1299" s="126" t="s">
        <v>74</v>
      </c>
      <c r="D1299" s="126">
        <v>16</v>
      </c>
      <c r="E1299" s="130" t="s">
        <v>74</v>
      </c>
      <c r="F1299" s="130" t="s">
        <v>4850</v>
      </c>
      <c r="G1299" s="89">
        <v>43070</v>
      </c>
      <c r="H1299" s="123">
        <v>43095</v>
      </c>
      <c r="I1299" s="189">
        <v>43103</v>
      </c>
      <c r="J1299" s="130" t="s">
        <v>4892</v>
      </c>
    </row>
    <row r="1300" spans="1:10" s="108" customFormat="1" ht="11.25" hidden="1" customHeight="1">
      <c r="A1300" s="8" t="s">
        <v>3274</v>
      </c>
      <c r="B1300" s="126" t="s">
        <v>4487</v>
      </c>
      <c r="C1300" s="126" t="s">
        <v>74</v>
      </c>
      <c r="D1300" s="126">
        <v>16</v>
      </c>
      <c r="E1300" s="130" t="s">
        <v>74</v>
      </c>
      <c r="F1300" s="130" t="s">
        <v>4850</v>
      </c>
      <c r="G1300" s="89">
        <v>43070</v>
      </c>
      <c r="H1300" s="123">
        <v>43091</v>
      </c>
      <c r="I1300" s="189">
        <v>43103</v>
      </c>
      <c r="J1300" s="130" t="s">
        <v>4892</v>
      </c>
    </row>
    <row r="1301" spans="1:10" s="108" customFormat="1" ht="11.25" hidden="1" customHeight="1">
      <c r="A1301" s="8" t="s">
        <v>3277</v>
      </c>
      <c r="B1301" s="126" t="s">
        <v>4489</v>
      </c>
      <c r="C1301" s="126" t="s">
        <v>74</v>
      </c>
      <c r="D1301" s="126">
        <v>16</v>
      </c>
      <c r="E1301" s="130" t="s">
        <v>74</v>
      </c>
      <c r="F1301" s="130" t="s">
        <v>4850</v>
      </c>
      <c r="G1301" s="89">
        <v>43070</v>
      </c>
      <c r="H1301" s="123">
        <v>43087</v>
      </c>
      <c r="I1301" s="189">
        <v>43103</v>
      </c>
      <c r="J1301" s="130" t="s">
        <v>4892</v>
      </c>
    </row>
    <row r="1302" spans="1:10" s="108" customFormat="1" ht="11.25" hidden="1" customHeight="1">
      <c r="A1302" s="8" t="s">
        <v>3282</v>
      </c>
      <c r="B1302" s="126" t="s">
        <v>4491</v>
      </c>
      <c r="C1302" s="126" t="s">
        <v>74</v>
      </c>
      <c r="D1302" s="126">
        <v>16</v>
      </c>
      <c r="E1302" s="130" t="s">
        <v>74</v>
      </c>
      <c r="F1302" s="130" t="s">
        <v>4841</v>
      </c>
      <c r="G1302" s="89">
        <v>43070</v>
      </c>
      <c r="H1302" s="123">
        <v>43089</v>
      </c>
      <c r="I1302" s="189">
        <v>43104</v>
      </c>
      <c r="J1302" s="130" t="s">
        <v>4892</v>
      </c>
    </row>
    <row r="1303" spans="1:10" s="108" customFormat="1" ht="11.25" hidden="1" customHeight="1">
      <c r="A1303" s="8" t="s">
        <v>3283</v>
      </c>
      <c r="B1303" s="126" t="s">
        <v>4491</v>
      </c>
      <c r="C1303" s="126" t="s">
        <v>74</v>
      </c>
      <c r="D1303" s="126">
        <v>16</v>
      </c>
      <c r="E1303" s="130" t="s">
        <v>74</v>
      </c>
      <c r="F1303" s="130" t="s">
        <v>4838</v>
      </c>
      <c r="G1303" s="89">
        <v>43070</v>
      </c>
      <c r="H1303" s="123">
        <v>43090</v>
      </c>
      <c r="I1303" s="189">
        <v>43103</v>
      </c>
      <c r="J1303" s="130" t="s">
        <v>4892</v>
      </c>
    </row>
    <row r="1304" spans="1:10" s="108" customFormat="1" ht="11.25" hidden="1" customHeight="1">
      <c r="A1304" s="8" t="s">
        <v>3287</v>
      </c>
      <c r="B1304" s="126" t="s">
        <v>4493</v>
      </c>
      <c r="C1304" s="126" t="s">
        <v>74</v>
      </c>
      <c r="D1304" s="126">
        <v>16</v>
      </c>
      <c r="E1304" s="130" t="s">
        <v>74</v>
      </c>
      <c r="F1304" s="130" t="s">
        <v>4850</v>
      </c>
      <c r="G1304" s="89">
        <v>43070</v>
      </c>
      <c r="H1304" s="123">
        <v>43095</v>
      </c>
      <c r="I1304" s="189">
        <v>43103</v>
      </c>
      <c r="J1304" s="130" t="s">
        <v>4892</v>
      </c>
    </row>
    <row r="1305" spans="1:10" s="108" customFormat="1" ht="11.25" hidden="1" customHeight="1">
      <c r="A1305" s="8" t="s">
        <v>3288</v>
      </c>
      <c r="B1305" s="126" t="s">
        <v>4494</v>
      </c>
      <c r="C1305" s="126" t="s">
        <v>74</v>
      </c>
      <c r="D1305" s="126">
        <v>16</v>
      </c>
      <c r="E1305" s="130" t="s">
        <v>74</v>
      </c>
      <c r="F1305" s="130" t="s">
        <v>4850</v>
      </c>
      <c r="G1305" s="89">
        <v>43070</v>
      </c>
      <c r="H1305" s="123">
        <v>43095</v>
      </c>
      <c r="I1305" s="189">
        <v>43103</v>
      </c>
      <c r="J1305" s="130" t="s">
        <v>4892</v>
      </c>
    </row>
    <row r="1306" spans="1:10" s="108" customFormat="1" ht="11.25" hidden="1" customHeight="1">
      <c r="A1306" s="8" t="s">
        <v>3289</v>
      </c>
      <c r="B1306" s="126" t="s">
        <v>4495</v>
      </c>
      <c r="C1306" s="126" t="s">
        <v>74</v>
      </c>
      <c r="D1306" s="126">
        <v>16</v>
      </c>
      <c r="E1306" s="130" t="s">
        <v>74</v>
      </c>
      <c r="F1306" s="130" t="s">
        <v>4850</v>
      </c>
      <c r="G1306" s="89">
        <v>43070</v>
      </c>
      <c r="H1306" s="123">
        <v>43095</v>
      </c>
      <c r="I1306" s="189">
        <v>43103</v>
      </c>
      <c r="J1306" s="130" t="s">
        <v>4892</v>
      </c>
    </row>
    <row r="1307" spans="1:10" s="108" customFormat="1" ht="11.25" hidden="1" customHeight="1">
      <c r="A1307" s="8" t="s">
        <v>3294</v>
      </c>
      <c r="B1307" s="126" t="s">
        <v>4498</v>
      </c>
      <c r="C1307" s="126" t="s">
        <v>74</v>
      </c>
      <c r="D1307" s="126">
        <v>16</v>
      </c>
      <c r="E1307" s="130" t="s">
        <v>74</v>
      </c>
      <c r="F1307" s="130" t="s">
        <v>4850</v>
      </c>
      <c r="G1307" s="89">
        <v>43070</v>
      </c>
      <c r="H1307" s="123">
        <v>43095</v>
      </c>
      <c r="I1307" s="189">
        <v>43104</v>
      </c>
      <c r="J1307" s="130" t="s">
        <v>4892</v>
      </c>
    </row>
    <row r="1308" spans="1:10" s="108" customFormat="1" ht="11.25" hidden="1" customHeight="1">
      <c r="A1308" s="8" t="s">
        <v>3300</v>
      </c>
      <c r="B1308" s="126" t="s">
        <v>4501</v>
      </c>
      <c r="C1308" s="126" t="s">
        <v>74</v>
      </c>
      <c r="D1308" s="126">
        <v>16</v>
      </c>
      <c r="E1308" s="130" t="s">
        <v>74</v>
      </c>
      <c r="F1308" s="130" t="s">
        <v>4850</v>
      </c>
      <c r="G1308" s="89">
        <v>43070</v>
      </c>
      <c r="H1308" s="123">
        <v>43087</v>
      </c>
      <c r="I1308" s="189">
        <v>43096</v>
      </c>
      <c r="J1308" s="130" t="s">
        <v>4892</v>
      </c>
    </row>
    <row r="1309" spans="1:10" s="108" customFormat="1" ht="11.25" hidden="1" customHeight="1">
      <c r="A1309" s="8" t="s">
        <v>3302</v>
      </c>
      <c r="B1309" s="126" t="s">
        <v>4503</v>
      </c>
      <c r="C1309" s="126" t="s">
        <v>74</v>
      </c>
      <c r="D1309" s="126">
        <v>16</v>
      </c>
      <c r="E1309" s="130" t="s">
        <v>74</v>
      </c>
      <c r="F1309" s="130" t="s">
        <v>4850</v>
      </c>
      <c r="G1309" s="89">
        <v>43070</v>
      </c>
      <c r="H1309" s="123">
        <v>43087</v>
      </c>
      <c r="I1309" s="189">
        <v>43103</v>
      </c>
      <c r="J1309" s="130" t="s">
        <v>4892</v>
      </c>
    </row>
    <row r="1310" spans="1:10" s="108" customFormat="1" ht="11.25" hidden="1" customHeight="1">
      <c r="A1310" s="8" t="s">
        <v>3305</v>
      </c>
      <c r="B1310" s="126" t="s">
        <v>4504</v>
      </c>
      <c r="C1310" s="126" t="s">
        <v>74</v>
      </c>
      <c r="D1310" s="126">
        <v>16</v>
      </c>
      <c r="E1310" s="130" t="s">
        <v>74</v>
      </c>
      <c r="F1310" s="130" t="s">
        <v>4850</v>
      </c>
      <c r="G1310" s="89">
        <v>43070</v>
      </c>
      <c r="H1310" s="123">
        <v>43082</v>
      </c>
      <c r="I1310" s="189">
        <v>43096</v>
      </c>
      <c r="J1310" s="130" t="s">
        <v>4892</v>
      </c>
    </row>
    <row r="1311" spans="1:10" s="108" customFormat="1" ht="11.25" hidden="1" customHeight="1">
      <c r="A1311" s="8" t="s">
        <v>3309</v>
      </c>
      <c r="B1311" s="126" t="s">
        <v>4508</v>
      </c>
      <c r="C1311" s="126" t="s">
        <v>74</v>
      </c>
      <c r="D1311" s="126">
        <v>16</v>
      </c>
      <c r="E1311" s="130" t="s">
        <v>74</v>
      </c>
      <c r="F1311" s="130" t="s">
        <v>4850</v>
      </c>
      <c r="G1311" s="89">
        <v>43070</v>
      </c>
      <c r="H1311" s="123">
        <v>43087</v>
      </c>
      <c r="I1311" s="189">
        <v>43103</v>
      </c>
      <c r="J1311" s="130" t="s">
        <v>4892</v>
      </c>
    </row>
    <row r="1312" spans="1:10" s="108" customFormat="1" ht="11.25" hidden="1" customHeight="1">
      <c r="A1312" s="8" t="s">
        <v>3313</v>
      </c>
      <c r="B1312" s="126" t="s">
        <v>420</v>
      </c>
      <c r="C1312" s="126" t="s">
        <v>74</v>
      </c>
      <c r="D1312" s="126">
        <v>16</v>
      </c>
      <c r="E1312" s="130" t="s">
        <v>74</v>
      </c>
      <c r="F1312" s="130" t="s">
        <v>4850</v>
      </c>
      <c r="G1312" s="89">
        <v>43070</v>
      </c>
      <c r="H1312" s="123">
        <v>43095</v>
      </c>
      <c r="I1312" s="189">
        <v>43103</v>
      </c>
      <c r="J1312" s="130" t="s">
        <v>4892</v>
      </c>
    </row>
    <row r="1313" spans="1:10" s="108" customFormat="1" ht="11.25" hidden="1" customHeight="1">
      <c r="A1313" s="8" t="s">
        <v>3317</v>
      </c>
      <c r="B1313" s="126" t="s">
        <v>420</v>
      </c>
      <c r="C1313" s="126" t="s">
        <v>74</v>
      </c>
      <c r="D1313" s="126">
        <v>16</v>
      </c>
      <c r="E1313" s="130" t="s">
        <v>74</v>
      </c>
      <c r="F1313" s="130" t="s">
        <v>4850</v>
      </c>
      <c r="G1313" s="89">
        <v>43070</v>
      </c>
      <c r="H1313" s="123">
        <v>43080</v>
      </c>
      <c r="I1313" s="189">
        <v>43104</v>
      </c>
      <c r="J1313" s="130" t="s">
        <v>4892</v>
      </c>
    </row>
    <row r="1314" spans="1:10" s="108" customFormat="1" ht="11.25" hidden="1" customHeight="1">
      <c r="A1314" s="8" t="s">
        <v>3320</v>
      </c>
      <c r="B1314" s="126" t="s">
        <v>420</v>
      </c>
      <c r="C1314" s="126" t="s">
        <v>74</v>
      </c>
      <c r="D1314" s="126">
        <v>16</v>
      </c>
      <c r="E1314" s="130" t="s">
        <v>74</v>
      </c>
      <c r="F1314" s="130" t="s">
        <v>4850</v>
      </c>
      <c r="G1314" s="89">
        <v>43070</v>
      </c>
      <c r="H1314" s="123">
        <v>43080</v>
      </c>
      <c r="I1314" s="189">
        <v>43096</v>
      </c>
      <c r="J1314" s="130" t="s">
        <v>4892</v>
      </c>
    </row>
    <row r="1315" spans="1:10" s="108" customFormat="1" ht="11.25" hidden="1" customHeight="1">
      <c r="A1315" s="8" t="s">
        <v>3364</v>
      </c>
      <c r="B1315" s="126" t="s">
        <v>4512</v>
      </c>
      <c r="C1315" s="126" t="s">
        <v>74</v>
      </c>
      <c r="D1315" s="126">
        <v>16</v>
      </c>
      <c r="E1315" s="130" t="s">
        <v>74</v>
      </c>
      <c r="F1315" s="130" t="s">
        <v>4850</v>
      </c>
      <c r="G1315" s="89">
        <v>43070</v>
      </c>
      <c r="H1315" s="123">
        <v>43081</v>
      </c>
      <c r="I1315" s="189">
        <v>43096</v>
      </c>
      <c r="J1315" s="130" t="s">
        <v>4892</v>
      </c>
    </row>
    <row r="1316" spans="1:10" s="108" customFormat="1" ht="11.25" hidden="1" customHeight="1">
      <c r="A1316" s="8" t="s">
        <v>3370</v>
      </c>
      <c r="B1316" s="126" t="s">
        <v>4516</v>
      </c>
      <c r="C1316" s="126" t="s">
        <v>74</v>
      </c>
      <c r="D1316" s="126">
        <v>16</v>
      </c>
      <c r="E1316" s="130" t="s">
        <v>74</v>
      </c>
      <c r="F1316" s="130" t="s">
        <v>4850</v>
      </c>
      <c r="G1316" s="89">
        <v>43070</v>
      </c>
      <c r="H1316" s="123">
        <v>43095</v>
      </c>
      <c r="I1316" s="189">
        <v>43103</v>
      </c>
      <c r="J1316" s="130" t="s">
        <v>4892</v>
      </c>
    </row>
    <row r="1317" spans="1:10" s="108" customFormat="1" ht="11.25" hidden="1" customHeight="1">
      <c r="A1317" s="8" t="s">
        <v>3375</v>
      </c>
      <c r="B1317" s="126" t="s">
        <v>4519</v>
      </c>
      <c r="C1317" s="126" t="s">
        <v>74</v>
      </c>
      <c r="D1317" s="126">
        <v>16</v>
      </c>
      <c r="E1317" s="130" t="s">
        <v>74</v>
      </c>
      <c r="F1317" s="130" t="s">
        <v>4841</v>
      </c>
      <c r="G1317" s="89">
        <v>43070</v>
      </c>
      <c r="H1317" s="123">
        <v>43091</v>
      </c>
      <c r="I1317" s="189">
        <v>43103</v>
      </c>
      <c r="J1317" s="130" t="s">
        <v>4892</v>
      </c>
    </row>
    <row r="1318" spans="1:10" s="108" customFormat="1" ht="11.25" hidden="1" customHeight="1">
      <c r="A1318" s="8" t="s">
        <v>3393</v>
      </c>
      <c r="B1318" s="126" t="s">
        <v>4528</v>
      </c>
      <c r="C1318" s="126" t="s">
        <v>73</v>
      </c>
      <c r="D1318" s="126">
        <v>17</v>
      </c>
      <c r="E1318" s="130" t="s">
        <v>73</v>
      </c>
      <c r="F1318" s="128" t="s">
        <v>4852</v>
      </c>
      <c r="G1318" s="89">
        <v>43070</v>
      </c>
      <c r="H1318" s="123">
        <v>43087</v>
      </c>
      <c r="I1318" s="189">
        <v>43087</v>
      </c>
      <c r="J1318" s="130" t="s">
        <v>4896</v>
      </c>
    </row>
    <row r="1319" spans="1:10" s="108" customFormat="1" ht="11.25" hidden="1" customHeight="1">
      <c r="A1319" s="8" t="s">
        <v>3394</v>
      </c>
      <c r="B1319" s="126" t="s">
        <v>4529</v>
      </c>
      <c r="C1319" s="126" t="s">
        <v>73</v>
      </c>
      <c r="D1319" s="126">
        <v>17</v>
      </c>
      <c r="E1319" s="130" t="s">
        <v>73</v>
      </c>
      <c r="F1319" s="128" t="s">
        <v>4853</v>
      </c>
      <c r="G1319" s="89">
        <v>43070</v>
      </c>
      <c r="H1319" s="123">
        <v>43089</v>
      </c>
      <c r="I1319" s="189">
        <v>43090</v>
      </c>
      <c r="J1319" s="130" t="s">
        <v>4896</v>
      </c>
    </row>
    <row r="1320" spans="1:10" s="108" customFormat="1" ht="11.25" hidden="1" customHeight="1">
      <c r="A1320" s="8" t="s">
        <v>3396</v>
      </c>
      <c r="B1320" s="126" t="s">
        <v>4531</v>
      </c>
      <c r="C1320" s="130" t="s">
        <v>73</v>
      </c>
      <c r="D1320" s="126">
        <v>17</v>
      </c>
      <c r="E1320" s="130" t="s">
        <v>73</v>
      </c>
      <c r="F1320" s="128" t="s">
        <v>4854</v>
      </c>
      <c r="G1320" s="89">
        <v>43070</v>
      </c>
      <c r="H1320" s="123">
        <v>43089</v>
      </c>
      <c r="I1320" s="189">
        <v>43103</v>
      </c>
      <c r="J1320" s="130" t="s">
        <v>4896</v>
      </c>
    </row>
    <row r="1321" spans="1:10" s="108" customFormat="1" ht="11.25" hidden="1" customHeight="1">
      <c r="A1321" s="8" t="s">
        <v>3402</v>
      </c>
      <c r="B1321" s="126" t="s">
        <v>4533</v>
      </c>
      <c r="C1321" s="130" t="s">
        <v>73</v>
      </c>
      <c r="D1321" s="126">
        <v>17</v>
      </c>
      <c r="E1321" s="130" t="s">
        <v>73</v>
      </c>
      <c r="F1321" s="130" t="s">
        <v>4832</v>
      </c>
      <c r="G1321" s="89">
        <v>43070</v>
      </c>
      <c r="H1321" s="123" t="s">
        <v>4933</v>
      </c>
      <c r="I1321" s="123" t="s">
        <v>4933</v>
      </c>
      <c r="J1321" s="130" t="s">
        <v>4896</v>
      </c>
    </row>
    <row r="1322" spans="1:10" s="108" customFormat="1" ht="11.25" hidden="1" customHeight="1">
      <c r="A1322" s="8" t="s">
        <v>312</v>
      </c>
      <c r="B1322" s="126" t="s">
        <v>425</v>
      </c>
      <c r="C1322" s="126" t="s">
        <v>73</v>
      </c>
      <c r="D1322" s="126">
        <v>17</v>
      </c>
      <c r="E1322" s="130" t="s">
        <v>73</v>
      </c>
      <c r="F1322" s="130" t="s">
        <v>4832</v>
      </c>
      <c r="G1322" s="89">
        <v>43070</v>
      </c>
      <c r="H1322" s="123">
        <v>43091</v>
      </c>
      <c r="I1322" s="189">
        <v>43097</v>
      </c>
      <c r="J1322" s="130" t="s">
        <v>4896</v>
      </c>
    </row>
    <row r="1323" spans="1:10" s="108" customFormat="1" ht="11.25" hidden="1" customHeight="1">
      <c r="A1323" s="8" t="s">
        <v>313</v>
      </c>
      <c r="B1323" s="126" t="s">
        <v>425</v>
      </c>
      <c r="C1323" s="126" t="s">
        <v>73</v>
      </c>
      <c r="D1323" s="126">
        <v>17</v>
      </c>
      <c r="E1323" s="130" t="s">
        <v>73</v>
      </c>
      <c r="F1323" s="130" t="s">
        <v>4832</v>
      </c>
      <c r="G1323" s="89">
        <v>43070</v>
      </c>
      <c r="H1323" s="123">
        <v>43091</v>
      </c>
      <c r="I1323" s="189">
        <v>43097</v>
      </c>
      <c r="J1323" s="130" t="s">
        <v>4896</v>
      </c>
    </row>
    <row r="1324" spans="1:10" s="108" customFormat="1" ht="11.25" hidden="1" customHeight="1">
      <c r="A1324" s="8" t="s">
        <v>3421</v>
      </c>
      <c r="B1324" s="126" t="s">
        <v>4535</v>
      </c>
      <c r="C1324" s="126" t="s">
        <v>73</v>
      </c>
      <c r="D1324" s="126">
        <v>17</v>
      </c>
      <c r="E1324" s="130" t="s">
        <v>73</v>
      </c>
      <c r="F1324" s="128" t="s">
        <v>4853</v>
      </c>
      <c r="G1324" s="89">
        <v>43070</v>
      </c>
      <c r="H1324" s="123">
        <v>43087</v>
      </c>
      <c r="I1324" s="189">
        <v>43087</v>
      </c>
      <c r="J1324" s="130" t="s">
        <v>4896</v>
      </c>
    </row>
    <row r="1325" spans="1:10" s="108" customFormat="1" ht="11.25" hidden="1" customHeight="1">
      <c r="A1325" s="8" t="s">
        <v>314</v>
      </c>
      <c r="B1325" s="126" t="s">
        <v>426</v>
      </c>
      <c r="C1325" s="126" t="s">
        <v>73</v>
      </c>
      <c r="D1325" s="126">
        <v>17</v>
      </c>
      <c r="E1325" s="130" t="s">
        <v>73</v>
      </c>
      <c r="F1325" s="128" t="s">
        <v>4855</v>
      </c>
      <c r="G1325" s="89">
        <v>43070</v>
      </c>
      <c r="H1325" s="123">
        <v>43089</v>
      </c>
      <c r="I1325" s="189">
        <v>43103</v>
      </c>
      <c r="J1325" s="130" t="s">
        <v>4896</v>
      </c>
    </row>
    <row r="1326" spans="1:10" s="108" customFormat="1" ht="11.25" hidden="1" customHeight="1">
      <c r="A1326" s="8" t="s">
        <v>3422</v>
      </c>
      <c r="B1326" s="126" t="s">
        <v>426</v>
      </c>
      <c r="C1326" s="126" t="s">
        <v>73</v>
      </c>
      <c r="D1326" s="126">
        <v>17</v>
      </c>
      <c r="E1326" s="130" t="s">
        <v>73</v>
      </c>
      <c r="F1326" s="128" t="s">
        <v>4854</v>
      </c>
      <c r="G1326" s="89">
        <v>43070</v>
      </c>
      <c r="H1326" s="123">
        <v>43103</v>
      </c>
      <c r="I1326" s="189">
        <v>43103</v>
      </c>
      <c r="J1326" s="130" t="s">
        <v>4896</v>
      </c>
    </row>
    <row r="1327" spans="1:10" s="108" customFormat="1" ht="11.25" hidden="1" customHeight="1">
      <c r="A1327" s="8" t="s">
        <v>3423</v>
      </c>
      <c r="B1327" s="126" t="s">
        <v>4536</v>
      </c>
      <c r="C1327" s="126" t="s">
        <v>73</v>
      </c>
      <c r="D1327" s="126">
        <v>17</v>
      </c>
      <c r="E1327" s="130" t="s">
        <v>73</v>
      </c>
      <c r="F1327" s="128" t="s">
        <v>4854</v>
      </c>
      <c r="G1327" s="89">
        <v>43070</v>
      </c>
      <c r="H1327" s="123">
        <v>43080</v>
      </c>
      <c r="I1327" s="189">
        <v>43097</v>
      </c>
      <c r="J1327" s="130" t="s">
        <v>4896</v>
      </c>
    </row>
    <row r="1328" spans="1:10" s="108" customFormat="1" ht="11.25" hidden="1" customHeight="1">
      <c r="A1328" s="8" t="s">
        <v>3425</v>
      </c>
      <c r="B1328" s="126" t="s">
        <v>4538</v>
      </c>
      <c r="C1328" s="126" t="s">
        <v>73</v>
      </c>
      <c r="D1328" s="126">
        <v>17</v>
      </c>
      <c r="E1328" s="130" t="s">
        <v>73</v>
      </c>
      <c r="F1328" s="130" t="s">
        <v>4832</v>
      </c>
      <c r="G1328" s="89">
        <v>43070</v>
      </c>
      <c r="H1328" s="123">
        <v>43089</v>
      </c>
      <c r="I1328" s="189">
        <v>43097</v>
      </c>
      <c r="J1328" s="130" t="s">
        <v>4896</v>
      </c>
    </row>
    <row r="1329" spans="1:10" s="108" customFormat="1" ht="11.25" hidden="1" customHeight="1">
      <c r="A1329" s="8" t="s">
        <v>3429</v>
      </c>
      <c r="B1329" s="126" t="s">
        <v>4541</v>
      </c>
      <c r="C1329" s="126" t="s">
        <v>73</v>
      </c>
      <c r="D1329" s="126">
        <v>17</v>
      </c>
      <c r="E1329" s="130" t="s">
        <v>73</v>
      </c>
      <c r="F1329" s="128" t="s">
        <v>4852</v>
      </c>
      <c r="G1329" s="89">
        <v>43070</v>
      </c>
      <c r="H1329" s="123">
        <v>43087</v>
      </c>
      <c r="I1329" s="189">
        <v>43087</v>
      </c>
      <c r="J1329" s="130" t="s">
        <v>4896</v>
      </c>
    </row>
    <row r="1330" spans="1:10" s="108" customFormat="1" ht="11.25" hidden="1" customHeight="1">
      <c r="A1330" s="8" t="s">
        <v>3432</v>
      </c>
      <c r="B1330" s="126" t="s">
        <v>4542</v>
      </c>
      <c r="C1330" s="126" t="s">
        <v>73</v>
      </c>
      <c r="D1330" s="126">
        <v>17</v>
      </c>
      <c r="E1330" s="130" t="s">
        <v>73</v>
      </c>
      <c r="F1330" s="128" t="s">
        <v>4855</v>
      </c>
      <c r="G1330" s="89">
        <v>43070</v>
      </c>
      <c r="H1330" s="123">
        <v>43103</v>
      </c>
      <c r="I1330" s="189">
        <v>43104</v>
      </c>
      <c r="J1330" s="130" t="s">
        <v>4896</v>
      </c>
    </row>
    <row r="1331" spans="1:10" s="108" customFormat="1" ht="11.25" hidden="1" customHeight="1">
      <c r="A1331" s="8" t="s">
        <v>3435</v>
      </c>
      <c r="B1331" s="126" t="s">
        <v>4544</v>
      </c>
      <c r="C1331" s="126" t="s">
        <v>73</v>
      </c>
      <c r="D1331" s="126">
        <v>17</v>
      </c>
      <c r="E1331" s="130" t="s">
        <v>73</v>
      </c>
      <c r="F1331" s="128" t="s">
        <v>4852</v>
      </c>
      <c r="G1331" s="89">
        <v>43070</v>
      </c>
      <c r="H1331" s="123">
        <v>43091</v>
      </c>
      <c r="I1331" s="189">
        <v>43097</v>
      </c>
      <c r="J1331" s="130" t="s">
        <v>4896</v>
      </c>
    </row>
    <row r="1332" spans="1:10" s="108" customFormat="1" ht="11.25" hidden="1" customHeight="1">
      <c r="A1332" s="8" t="s">
        <v>3437</v>
      </c>
      <c r="B1332" s="126" t="s">
        <v>4546</v>
      </c>
      <c r="C1332" s="126" t="s">
        <v>73</v>
      </c>
      <c r="D1332" s="126">
        <v>17</v>
      </c>
      <c r="E1332" s="130" t="s">
        <v>73</v>
      </c>
      <c r="F1332" s="128" t="s">
        <v>4852</v>
      </c>
      <c r="G1332" s="89">
        <v>43070</v>
      </c>
      <c r="H1332" s="123">
        <v>43080</v>
      </c>
      <c r="I1332" s="189">
        <v>43080</v>
      </c>
      <c r="J1332" s="130" t="s">
        <v>4896</v>
      </c>
    </row>
    <row r="1333" spans="1:10" s="108" customFormat="1" ht="11.25" hidden="1" customHeight="1">
      <c r="A1333" s="8" t="s">
        <v>3438</v>
      </c>
      <c r="B1333" s="126" t="s">
        <v>4547</v>
      </c>
      <c r="C1333" s="126" t="s">
        <v>73</v>
      </c>
      <c r="D1333" s="126">
        <v>17</v>
      </c>
      <c r="E1333" s="130" t="s">
        <v>73</v>
      </c>
      <c r="F1333" s="128" t="s">
        <v>4852</v>
      </c>
      <c r="G1333" s="89">
        <v>43070</v>
      </c>
      <c r="H1333" s="123">
        <v>43103</v>
      </c>
      <c r="I1333" s="189">
        <v>43103</v>
      </c>
      <c r="J1333" s="130" t="s">
        <v>4896</v>
      </c>
    </row>
    <row r="1334" spans="1:10" s="108" customFormat="1" ht="11.25" hidden="1" customHeight="1">
      <c r="A1334" s="8" t="s">
        <v>3441</v>
      </c>
      <c r="B1334" s="126" t="s">
        <v>4548</v>
      </c>
      <c r="C1334" s="126" t="s">
        <v>73</v>
      </c>
      <c r="D1334" s="126">
        <v>17</v>
      </c>
      <c r="E1334" s="130" t="s">
        <v>73</v>
      </c>
      <c r="F1334" s="128" t="s">
        <v>4854</v>
      </c>
      <c r="G1334" s="89">
        <v>43070</v>
      </c>
      <c r="H1334" s="123">
        <v>43089</v>
      </c>
      <c r="I1334" s="189">
        <v>43097</v>
      </c>
      <c r="J1334" s="130" t="s">
        <v>4896</v>
      </c>
    </row>
    <row r="1335" spans="1:10" s="108" customFormat="1" ht="11.25" hidden="1" customHeight="1">
      <c r="A1335" s="8" t="s">
        <v>3443</v>
      </c>
      <c r="B1335" s="126" t="s">
        <v>4550</v>
      </c>
      <c r="C1335" s="126" t="s">
        <v>73</v>
      </c>
      <c r="D1335" s="126">
        <v>17</v>
      </c>
      <c r="E1335" s="130" t="s">
        <v>73</v>
      </c>
      <c r="F1335" s="130" t="s">
        <v>4832</v>
      </c>
      <c r="G1335" s="89">
        <v>43070</v>
      </c>
      <c r="H1335" s="123">
        <v>43087</v>
      </c>
      <c r="I1335" s="189">
        <v>43087</v>
      </c>
      <c r="J1335" s="130" t="s">
        <v>4896</v>
      </c>
    </row>
    <row r="1336" spans="1:10" s="108" customFormat="1" ht="11.25" hidden="1" customHeight="1">
      <c r="A1336" s="8" t="s">
        <v>3444</v>
      </c>
      <c r="B1336" s="126" t="s">
        <v>427</v>
      </c>
      <c r="C1336" s="126" t="s">
        <v>73</v>
      </c>
      <c r="D1336" s="126">
        <v>17</v>
      </c>
      <c r="E1336" s="130" t="s">
        <v>73</v>
      </c>
      <c r="F1336" s="128" t="s">
        <v>4855</v>
      </c>
      <c r="G1336" s="89">
        <v>43070</v>
      </c>
      <c r="H1336" s="123">
        <v>43087</v>
      </c>
      <c r="I1336" s="189">
        <v>43104</v>
      </c>
      <c r="J1336" s="130" t="s">
        <v>4896</v>
      </c>
    </row>
    <row r="1337" spans="1:10" s="108" customFormat="1" ht="11.25" hidden="1" customHeight="1">
      <c r="A1337" s="8" t="s">
        <v>315</v>
      </c>
      <c r="B1337" s="126" t="s">
        <v>427</v>
      </c>
      <c r="C1337" s="126" t="s">
        <v>73</v>
      </c>
      <c r="D1337" s="126">
        <v>17</v>
      </c>
      <c r="E1337" s="130" t="s">
        <v>73</v>
      </c>
      <c r="F1337" s="128" t="s">
        <v>4853</v>
      </c>
      <c r="G1337" s="89">
        <v>43070</v>
      </c>
      <c r="H1337" s="123">
        <v>43087</v>
      </c>
      <c r="I1337" s="189">
        <v>43087</v>
      </c>
      <c r="J1337" s="130" t="s">
        <v>4896</v>
      </c>
    </row>
    <row r="1338" spans="1:10" s="108" customFormat="1" ht="11.25" hidden="1" customHeight="1">
      <c r="A1338" s="8" t="s">
        <v>3445</v>
      </c>
      <c r="B1338" s="126" t="s">
        <v>4551</v>
      </c>
      <c r="C1338" s="126" t="s">
        <v>73</v>
      </c>
      <c r="D1338" s="126">
        <v>17</v>
      </c>
      <c r="E1338" s="130" t="s">
        <v>73</v>
      </c>
      <c r="F1338" s="128" t="s">
        <v>4852</v>
      </c>
      <c r="G1338" s="89">
        <v>43070</v>
      </c>
      <c r="H1338" s="123">
        <v>43080</v>
      </c>
      <c r="I1338" s="189">
        <v>43080</v>
      </c>
      <c r="J1338" s="130" t="s">
        <v>4896</v>
      </c>
    </row>
    <row r="1339" spans="1:10" s="108" customFormat="1" ht="11.25" hidden="1" customHeight="1">
      <c r="A1339" s="8" t="s">
        <v>3448</v>
      </c>
      <c r="B1339" s="126" t="s">
        <v>4554</v>
      </c>
      <c r="C1339" s="126" t="s">
        <v>73</v>
      </c>
      <c r="D1339" s="126">
        <v>17</v>
      </c>
      <c r="E1339" s="130" t="s">
        <v>73</v>
      </c>
      <c r="F1339" s="128" t="s">
        <v>4855</v>
      </c>
      <c r="G1339" s="89">
        <v>43070</v>
      </c>
      <c r="H1339" s="123">
        <v>43087</v>
      </c>
      <c r="I1339" s="189">
        <v>43103</v>
      </c>
      <c r="J1339" s="130" t="s">
        <v>4896</v>
      </c>
    </row>
    <row r="1340" spans="1:10" s="108" customFormat="1" ht="11.25" hidden="1" customHeight="1">
      <c r="A1340" s="8" t="s">
        <v>3454</v>
      </c>
      <c r="B1340" s="126" t="s">
        <v>4559</v>
      </c>
      <c r="C1340" s="126" t="s">
        <v>73</v>
      </c>
      <c r="D1340" s="126">
        <v>17</v>
      </c>
      <c r="E1340" s="130" t="s">
        <v>73</v>
      </c>
      <c r="F1340" s="128" t="s">
        <v>4853</v>
      </c>
      <c r="G1340" s="89">
        <v>43070</v>
      </c>
      <c r="H1340" s="123">
        <v>43103</v>
      </c>
      <c r="I1340" s="189">
        <v>43103</v>
      </c>
      <c r="J1340" s="130" t="s">
        <v>4896</v>
      </c>
    </row>
    <row r="1341" spans="1:10" s="108" customFormat="1" ht="11.25" hidden="1" customHeight="1">
      <c r="A1341" s="8" t="s">
        <v>3459</v>
      </c>
      <c r="B1341" s="126" t="s">
        <v>4564</v>
      </c>
      <c r="C1341" s="126" t="s">
        <v>73</v>
      </c>
      <c r="D1341" s="126">
        <v>17</v>
      </c>
      <c r="E1341" s="130" t="s">
        <v>73</v>
      </c>
      <c r="F1341" s="128" t="s">
        <v>4852</v>
      </c>
      <c r="G1341" s="89">
        <v>43070</v>
      </c>
      <c r="H1341" s="123">
        <v>43087</v>
      </c>
      <c r="I1341" s="189">
        <v>43087</v>
      </c>
      <c r="J1341" s="130" t="s">
        <v>4896</v>
      </c>
    </row>
    <row r="1342" spans="1:10" s="108" customFormat="1" ht="11.25" hidden="1" customHeight="1">
      <c r="A1342" s="8" t="s">
        <v>3462</v>
      </c>
      <c r="B1342" s="126" t="s">
        <v>4567</v>
      </c>
      <c r="C1342" s="126" t="s">
        <v>73</v>
      </c>
      <c r="D1342" s="126">
        <v>17</v>
      </c>
      <c r="E1342" s="130" t="s">
        <v>73</v>
      </c>
      <c r="F1342" s="128" t="s">
        <v>4852</v>
      </c>
      <c r="G1342" s="89">
        <v>43070</v>
      </c>
      <c r="H1342" s="123">
        <v>43087</v>
      </c>
      <c r="I1342" s="189">
        <v>43087</v>
      </c>
      <c r="J1342" s="130" t="s">
        <v>4896</v>
      </c>
    </row>
    <row r="1343" spans="1:10" s="108" customFormat="1" ht="11.25" hidden="1" customHeight="1">
      <c r="A1343" s="8" t="s">
        <v>3467</v>
      </c>
      <c r="B1343" s="126" t="s">
        <v>4570</v>
      </c>
      <c r="C1343" s="126" t="s">
        <v>73</v>
      </c>
      <c r="D1343" s="126">
        <v>17</v>
      </c>
      <c r="E1343" s="130" t="s">
        <v>73</v>
      </c>
      <c r="F1343" s="128" t="s">
        <v>4853</v>
      </c>
      <c r="G1343" s="89">
        <v>43070</v>
      </c>
      <c r="H1343" s="123">
        <v>43089</v>
      </c>
      <c r="I1343" s="189">
        <v>43090</v>
      </c>
      <c r="J1343" s="130" t="s">
        <v>4896</v>
      </c>
    </row>
    <row r="1344" spans="1:10" s="108" customFormat="1" ht="11.25" hidden="1" customHeight="1">
      <c r="A1344" s="8" t="s">
        <v>3479</v>
      </c>
      <c r="B1344" s="126" t="s">
        <v>4578</v>
      </c>
      <c r="C1344" s="126" t="s">
        <v>73</v>
      </c>
      <c r="D1344" s="126">
        <v>17</v>
      </c>
      <c r="E1344" s="130" t="s">
        <v>73</v>
      </c>
      <c r="F1344" s="128" t="s">
        <v>4853</v>
      </c>
      <c r="G1344" s="89">
        <v>43070</v>
      </c>
      <c r="H1344" s="123">
        <v>43080</v>
      </c>
      <c r="I1344" s="189">
        <v>43080</v>
      </c>
      <c r="J1344" s="130" t="s">
        <v>4896</v>
      </c>
    </row>
    <row r="1345" spans="1:10" s="108" customFormat="1" ht="11.25" hidden="1" customHeight="1">
      <c r="A1345" s="8" t="s">
        <v>3480</v>
      </c>
      <c r="B1345" s="126" t="s">
        <v>4579</v>
      </c>
      <c r="C1345" s="126" t="s">
        <v>73</v>
      </c>
      <c r="D1345" s="126">
        <v>17</v>
      </c>
      <c r="E1345" s="130" t="s">
        <v>73</v>
      </c>
      <c r="F1345" s="128" t="s">
        <v>4854</v>
      </c>
      <c r="G1345" s="89">
        <v>43070</v>
      </c>
      <c r="H1345" s="123">
        <v>43091</v>
      </c>
      <c r="I1345" s="189">
        <v>43103</v>
      </c>
      <c r="J1345" s="130" t="s">
        <v>4896</v>
      </c>
    </row>
    <row r="1346" spans="1:10" s="108" customFormat="1" ht="11.25" hidden="1" customHeight="1">
      <c r="A1346" s="8" t="s">
        <v>3484</v>
      </c>
      <c r="B1346" s="126" t="s">
        <v>428</v>
      </c>
      <c r="C1346" s="126" t="s">
        <v>73</v>
      </c>
      <c r="D1346" s="126">
        <v>17</v>
      </c>
      <c r="E1346" s="130" t="s">
        <v>73</v>
      </c>
      <c r="F1346" s="128" t="s">
        <v>4855</v>
      </c>
      <c r="G1346" s="89">
        <v>43070</v>
      </c>
      <c r="H1346" s="123">
        <v>43103</v>
      </c>
      <c r="I1346" s="189">
        <v>43103</v>
      </c>
      <c r="J1346" s="130" t="s">
        <v>4896</v>
      </c>
    </row>
    <row r="1347" spans="1:10" s="108" customFormat="1" ht="11.25" hidden="1" customHeight="1">
      <c r="A1347" s="8" t="s">
        <v>3490</v>
      </c>
      <c r="B1347" s="126" t="s">
        <v>4586</v>
      </c>
      <c r="C1347" s="126" t="s">
        <v>73</v>
      </c>
      <c r="D1347" s="126">
        <v>17</v>
      </c>
      <c r="E1347" s="130" t="s">
        <v>73</v>
      </c>
      <c r="F1347" s="130" t="s">
        <v>4832</v>
      </c>
      <c r="G1347" s="89">
        <v>43070</v>
      </c>
      <c r="H1347" s="123">
        <v>43089</v>
      </c>
      <c r="I1347" s="189">
        <v>43097</v>
      </c>
      <c r="J1347" s="130" t="s">
        <v>4896</v>
      </c>
    </row>
    <row r="1348" spans="1:10" s="108" customFormat="1" ht="11.25" hidden="1" customHeight="1">
      <c r="A1348" s="8" t="s">
        <v>3493</v>
      </c>
      <c r="B1348" s="126" t="s">
        <v>4588</v>
      </c>
      <c r="C1348" s="126" t="s">
        <v>73</v>
      </c>
      <c r="D1348" s="126">
        <v>17</v>
      </c>
      <c r="E1348" s="130" t="s">
        <v>73</v>
      </c>
      <c r="F1348" s="128" t="s">
        <v>4854</v>
      </c>
      <c r="G1348" s="89">
        <v>43070</v>
      </c>
      <c r="H1348" s="123">
        <v>43091</v>
      </c>
      <c r="I1348" s="189">
        <v>43097</v>
      </c>
      <c r="J1348" s="130" t="s">
        <v>4896</v>
      </c>
    </row>
    <row r="1349" spans="1:10" s="108" customFormat="1" ht="11.25" hidden="1" customHeight="1">
      <c r="A1349" s="8" t="s">
        <v>3495</v>
      </c>
      <c r="B1349" s="126" t="s">
        <v>4589</v>
      </c>
      <c r="C1349" s="126" t="s">
        <v>73</v>
      </c>
      <c r="D1349" s="126">
        <v>17</v>
      </c>
      <c r="E1349" s="130" t="s">
        <v>73</v>
      </c>
      <c r="F1349" s="128" t="s">
        <v>4852</v>
      </c>
      <c r="G1349" s="89">
        <v>43070</v>
      </c>
      <c r="H1349" s="123">
        <v>43087</v>
      </c>
      <c r="I1349" s="189">
        <v>43087</v>
      </c>
      <c r="J1349" s="130" t="s">
        <v>4896</v>
      </c>
    </row>
    <row r="1350" spans="1:10" s="108" customFormat="1" ht="11.25" hidden="1" customHeight="1">
      <c r="A1350" s="8" t="s">
        <v>3502</v>
      </c>
      <c r="B1350" s="126" t="s">
        <v>4596</v>
      </c>
      <c r="C1350" s="126" t="s">
        <v>73</v>
      </c>
      <c r="D1350" s="126">
        <v>17</v>
      </c>
      <c r="E1350" s="130" t="s">
        <v>73</v>
      </c>
      <c r="F1350" s="128" t="s">
        <v>4852</v>
      </c>
      <c r="G1350" s="89">
        <v>43070</v>
      </c>
      <c r="H1350" s="123">
        <v>43087</v>
      </c>
      <c r="I1350" s="189">
        <v>43087</v>
      </c>
      <c r="J1350" s="130" t="s">
        <v>4896</v>
      </c>
    </row>
    <row r="1351" spans="1:10" s="108" customFormat="1" ht="11.25" hidden="1" customHeight="1">
      <c r="A1351" s="8" t="s">
        <v>3520</v>
      </c>
      <c r="B1351" s="126" t="s">
        <v>4603</v>
      </c>
      <c r="C1351" s="126" t="s">
        <v>73</v>
      </c>
      <c r="D1351" s="126">
        <v>17</v>
      </c>
      <c r="E1351" s="130" t="s">
        <v>73</v>
      </c>
      <c r="F1351" s="128" t="s">
        <v>4855</v>
      </c>
      <c r="G1351" s="89">
        <v>43070</v>
      </c>
      <c r="H1351" s="123">
        <v>43091</v>
      </c>
      <c r="I1351" s="189">
        <v>43103</v>
      </c>
      <c r="J1351" s="130" t="s">
        <v>4896</v>
      </c>
    </row>
    <row r="1352" spans="1:10" s="108" customFormat="1" ht="11.25" hidden="1" customHeight="1">
      <c r="A1352" s="8" t="s">
        <v>3525</v>
      </c>
      <c r="B1352" s="126" t="s">
        <v>4603</v>
      </c>
      <c r="C1352" s="126" t="s">
        <v>73</v>
      </c>
      <c r="D1352" s="126">
        <v>17</v>
      </c>
      <c r="E1352" s="130" t="s">
        <v>73</v>
      </c>
      <c r="F1352" s="128" t="s">
        <v>4854</v>
      </c>
      <c r="G1352" s="89">
        <v>43070</v>
      </c>
      <c r="H1352" s="123">
        <v>43104</v>
      </c>
      <c r="I1352" s="189">
        <v>43105</v>
      </c>
      <c r="J1352" s="130" t="s">
        <v>4896</v>
      </c>
    </row>
    <row r="1353" spans="1:10" s="108" customFormat="1" ht="11.25" hidden="1" customHeight="1">
      <c r="A1353" s="8" t="s">
        <v>3554</v>
      </c>
      <c r="B1353" s="126" t="s">
        <v>4615</v>
      </c>
      <c r="C1353" s="126" t="s">
        <v>73</v>
      </c>
      <c r="D1353" s="126">
        <v>17</v>
      </c>
      <c r="E1353" s="130" t="s">
        <v>73</v>
      </c>
      <c r="F1353" s="128" t="s">
        <v>4852</v>
      </c>
      <c r="G1353" s="89">
        <v>43070</v>
      </c>
      <c r="H1353" s="123">
        <v>43089</v>
      </c>
      <c r="I1353" s="189">
        <v>43090</v>
      </c>
      <c r="J1353" s="130" t="s">
        <v>4896</v>
      </c>
    </row>
    <row r="1354" spans="1:10" s="108" customFormat="1" ht="11.25" hidden="1" customHeight="1">
      <c r="A1354" s="8" t="s">
        <v>3559</v>
      </c>
      <c r="B1354" s="126" t="s">
        <v>4617</v>
      </c>
      <c r="C1354" s="126" t="s">
        <v>77</v>
      </c>
      <c r="D1354" s="126">
        <v>18</v>
      </c>
      <c r="E1354" s="130" t="s">
        <v>77</v>
      </c>
      <c r="F1354" s="130" t="s">
        <v>4879</v>
      </c>
      <c r="G1354" s="89">
        <v>43070</v>
      </c>
      <c r="H1354" s="123">
        <v>43082</v>
      </c>
      <c r="I1354" s="189">
        <v>43084</v>
      </c>
      <c r="J1354" s="130" t="s">
        <v>4899</v>
      </c>
    </row>
    <row r="1355" spans="1:10" s="108" customFormat="1" ht="11.25" hidden="1" customHeight="1">
      <c r="A1355" s="8" t="s">
        <v>3560</v>
      </c>
      <c r="B1355" s="126" t="s">
        <v>4618</v>
      </c>
      <c r="C1355" s="126" t="s">
        <v>77</v>
      </c>
      <c r="D1355" s="126">
        <v>18</v>
      </c>
      <c r="E1355" s="130" t="s">
        <v>77</v>
      </c>
      <c r="F1355" s="130" t="s">
        <v>4881</v>
      </c>
      <c r="G1355" s="89">
        <v>43070</v>
      </c>
      <c r="H1355" s="123">
        <v>43080</v>
      </c>
      <c r="I1355" s="189">
        <v>43081</v>
      </c>
      <c r="J1355" s="130" t="s">
        <v>4899</v>
      </c>
    </row>
    <row r="1356" spans="1:10" s="108" customFormat="1" ht="11.25" hidden="1" customHeight="1">
      <c r="A1356" s="8" t="s">
        <v>3561</v>
      </c>
      <c r="B1356" s="126" t="s">
        <v>4618</v>
      </c>
      <c r="C1356" s="126" t="s">
        <v>77</v>
      </c>
      <c r="D1356" s="126">
        <v>18</v>
      </c>
      <c r="E1356" s="130" t="s">
        <v>77</v>
      </c>
      <c r="F1356" s="130" t="s">
        <v>4881</v>
      </c>
      <c r="G1356" s="89">
        <v>43070</v>
      </c>
      <c r="H1356" s="123">
        <v>43080</v>
      </c>
      <c r="I1356" s="189">
        <v>43081</v>
      </c>
      <c r="J1356" s="130" t="s">
        <v>4899</v>
      </c>
    </row>
    <row r="1357" spans="1:10" s="108" customFormat="1" ht="11.25" hidden="1" customHeight="1">
      <c r="A1357" s="8" t="s">
        <v>3571</v>
      </c>
      <c r="B1357" s="126" t="s">
        <v>430</v>
      </c>
      <c r="C1357" s="126" t="s">
        <v>77</v>
      </c>
      <c r="D1357" s="126">
        <v>18</v>
      </c>
      <c r="E1357" s="130" t="s">
        <v>77</v>
      </c>
      <c r="F1357" s="130" t="s">
        <v>4881</v>
      </c>
      <c r="G1357" s="89">
        <v>43070</v>
      </c>
      <c r="H1357" s="123">
        <v>43089</v>
      </c>
      <c r="I1357" s="189">
        <v>43090</v>
      </c>
      <c r="J1357" s="130" t="s">
        <v>4899</v>
      </c>
    </row>
    <row r="1358" spans="1:10" s="108" customFormat="1" ht="11.25" hidden="1" customHeight="1">
      <c r="A1358" s="8" t="s">
        <v>3579</v>
      </c>
      <c r="B1358" s="126" t="s">
        <v>430</v>
      </c>
      <c r="C1358" s="126" t="s">
        <v>77</v>
      </c>
      <c r="D1358" s="126">
        <v>18</v>
      </c>
      <c r="E1358" s="130" t="s">
        <v>77</v>
      </c>
      <c r="F1358" s="130" t="s">
        <v>4877</v>
      </c>
      <c r="G1358" s="89">
        <v>43070</v>
      </c>
      <c r="H1358" s="123">
        <v>43087</v>
      </c>
      <c r="I1358" s="189">
        <v>43087</v>
      </c>
      <c r="J1358" s="130" t="s">
        <v>4899</v>
      </c>
    </row>
    <row r="1359" spans="1:10" s="108" customFormat="1" ht="11.25" hidden="1" customHeight="1">
      <c r="A1359" s="8" t="s">
        <v>3581</v>
      </c>
      <c r="B1359" s="126" t="s">
        <v>430</v>
      </c>
      <c r="C1359" s="126" t="s">
        <v>77</v>
      </c>
      <c r="D1359" s="126">
        <v>18</v>
      </c>
      <c r="E1359" s="130" t="s">
        <v>77</v>
      </c>
      <c r="F1359" s="130" t="s">
        <v>4877</v>
      </c>
      <c r="G1359" s="89">
        <v>43070</v>
      </c>
      <c r="H1359" s="123">
        <v>43087</v>
      </c>
      <c r="I1359" s="189">
        <v>43087</v>
      </c>
      <c r="J1359" s="130" t="s">
        <v>4899</v>
      </c>
    </row>
    <row r="1360" spans="1:10" s="108" customFormat="1" ht="11.25" hidden="1" customHeight="1">
      <c r="A1360" s="8" t="s">
        <v>3585</v>
      </c>
      <c r="B1360" s="126" t="s">
        <v>431</v>
      </c>
      <c r="C1360" s="126" t="s">
        <v>77</v>
      </c>
      <c r="D1360" s="126">
        <v>18</v>
      </c>
      <c r="E1360" s="130" t="s">
        <v>77</v>
      </c>
      <c r="F1360" s="131" t="s">
        <v>4920</v>
      </c>
      <c r="G1360" s="89">
        <v>43070</v>
      </c>
      <c r="H1360" s="123">
        <v>43089</v>
      </c>
      <c r="I1360" s="189">
        <v>43090</v>
      </c>
      <c r="J1360" s="130" t="s">
        <v>4899</v>
      </c>
    </row>
    <row r="1361" spans="1:10" s="108" customFormat="1" ht="11.25" hidden="1" customHeight="1">
      <c r="A1361" s="8" t="s">
        <v>3588</v>
      </c>
      <c r="B1361" s="126" t="s">
        <v>432</v>
      </c>
      <c r="C1361" s="126" t="s">
        <v>77</v>
      </c>
      <c r="D1361" s="126">
        <v>18</v>
      </c>
      <c r="E1361" s="130" t="s">
        <v>77</v>
      </c>
      <c r="F1361" s="130" t="s">
        <v>4877</v>
      </c>
      <c r="G1361" s="89">
        <v>43070</v>
      </c>
      <c r="H1361" s="123">
        <v>43089</v>
      </c>
      <c r="I1361" s="189">
        <v>43090</v>
      </c>
      <c r="J1361" s="130" t="s">
        <v>4899</v>
      </c>
    </row>
    <row r="1362" spans="1:10" s="108" customFormat="1" ht="11.25" hidden="1" customHeight="1">
      <c r="A1362" s="8" t="s">
        <v>3591</v>
      </c>
      <c r="B1362" s="126" t="s">
        <v>4625</v>
      </c>
      <c r="C1362" s="126" t="s">
        <v>77</v>
      </c>
      <c r="D1362" s="126">
        <v>18</v>
      </c>
      <c r="E1362" s="130" t="s">
        <v>77</v>
      </c>
      <c r="F1362" s="130" t="s">
        <v>4881</v>
      </c>
      <c r="G1362" s="89">
        <v>43070</v>
      </c>
      <c r="H1362" s="123">
        <v>43080</v>
      </c>
      <c r="I1362" s="189">
        <v>43080</v>
      </c>
      <c r="J1362" s="130" t="s">
        <v>4899</v>
      </c>
    </row>
    <row r="1363" spans="1:10" s="108" customFormat="1" ht="11.25" hidden="1" customHeight="1">
      <c r="A1363" s="8" t="s">
        <v>3605</v>
      </c>
      <c r="B1363" s="126" t="s">
        <v>4637</v>
      </c>
      <c r="C1363" s="130" t="s">
        <v>77</v>
      </c>
      <c r="D1363" s="126">
        <v>18</v>
      </c>
      <c r="E1363" s="130" t="s">
        <v>77</v>
      </c>
      <c r="F1363" s="131" t="s">
        <v>4920</v>
      </c>
      <c r="G1363" s="89">
        <v>43070</v>
      </c>
      <c r="H1363" s="123">
        <v>43080</v>
      </c>
      <c r="I1363" s="189">
        <v>43080</v>
      </c>
      <c r="J1363" s="130" t="s">
        <v>4899</v>
      </c>
    </row>
    <row r="1364" spans="1:10" s="108" customFormat="1" ht="11.25" hidden="1" customHeight="1">
      <c r="A1364" s="8" t="s">
        <v>3607</v>
      </c>
      <c r="B1364" s="126" t="s">
        <v>4639</v>
      </c>
      <c r="C1364" s="130" t="s">
        <v>77</v>
      </c>
      <c r="D1364" s="126">
        <v>18</v>
      </c>
      <c r="E1364" s="130" t="s">
        <v>77</v>
      </c>
      <c r="F1364" s="130" t="s">
        <v>4878</v>
      </c>
      <c r="G1364" s="89">
        <v>43070</v>
      </c>
      <c r="H1364" s="123">
        <v>43089</v>
      </c>
      <c r="I1364" s="189">
        <v>43090</v>
      </c>
      <c r="J1364" s="130" t="s">
        <v>4899</v>
      </c>
    </row>
    <row r="1365" spans="1:10" s="108" customFormat="1" ht="11.25" hidden="1" customHeight="1">
      <c r="A1365" s="8" t="s">
        <v>3611</v>
      </c>
      <c r="B1365" s="126" t="s">
        <v>4642</v>
      </c>
      <c r="C1365" s="126" t="s">
        <v>77</v>
      </c>
      <c r="D1365" s="126">
        <v>18</v>
      </c>
      <c r="E1365" s="130" t="s">
        <v>77</v>
      </c>
      <c r="F1365" s="130" t="s">
        <v>4877</v>
      </c>
      <c r="G1365" s="89">
        <v>43070</v>
      </c>
      <c r="H1365" s="123">
        <v>43090</v>
      </c>
      <c r="I1365" s="189">
        <v>43090</v>
      </c>
      <c r="J1365" s="130" t="s">
        <v>4899</v>
      </c>
    </row>
    <row r="1366" spans="1:10" s="108" customFormat="1" ht="11.25" hidden="1" customHeight="1">
      <c r="A1366" s="8" t="s">
        <v>3613</v>
      </c>
      <c r="B1366" s="126" t="s">
        <v>4644</v>
      </c>
      <c r="C1366" s="126" t="s">
        <v>77</v>
      </c>
      <c r="D1366" s="126">
        <v>18</v>
      </c>
      <c r="E1366" s="130" t="s">
        <v>77</v>
      </c>
      <c r="F1366" s="130" t="s">
        <v>4879</v>
      </c>
      <c r="G1366" s="89">
        <v>43070</v>
      </c>
      <c r="H1366" s="123">
        <v>43083</v>
      </c>
      <c r="I1366" s="189">
        <v>43084</v>
      </c>
      <c r="J1366" s="130" t="s">
        <v>4899</v>
      </c>
    </row>
    <row r="1367" spans="1:10" s="108" customFormat="1" ht="11.25" hidden="1" customHeight="1">
      <c r="A1367" s="8" t="s">
        <v>3619</v>
      </c>
      <c r="B1367" s="126" t="s">
        <v>4649</v>
      </c>
      <c r="C1367" s="126" t="s">
        <v>77</v>
      </c>
      <c r="D1367" s="126">
        <v>18</v>
      </c>
      <c r="E1367" s="130" t="s">
        <v>77</v>
      </c>
      <c r="F1367" s="131" t="s">
        <v>4920</v>
      </c>
      <c r="G1367" s="89">
        <v>43070</v>
      </c>
      <c r="H1367" s="123">
        <v>43081</v>
      </c>
      <c r="I1367" s="189">
        <v>43081</v>
      </c>
      <c r="J1367" s="130" t="s">
        <v>4899</v>
      </c>
    </row>
    <row r="1368" spans="1:10" s="108" customFormat="1" ht="11.25" hidden="1" customHeight="1">
      <c r="A1368" s="8" t="s">
        <v>3625</v>
      </c>
      <c r="B1368" s="126" t="s">
        <v>4655</v>
      </c>
      <c r="C1368" s="126" t="s">
        <v>77</v>
      </c>
      <c r="D1368" s="126">
        <v>18</v>
      </c>
      <c r="E1368" s="130" t="s">
        <v>77</v>
      </c>
      <c r="F1368" s="130" t="s">
        <v>4878</v>
      </c>
      <c r="G1368" s="89">
        <v>43070</v>
      </c>
      <c r="H1368" s="123">
        <v>43095</v>
      </c>
      <c r="I1368" s="189">
        <v>43096</v>
      </c>
      <c r="J1368" s="130" t="s">
        <v>4899</v>
      </c>
    </row>
    <row r="1369" spans="1:10" s="108" customFormat="1" ht="11.25" hidden="1" customHeight="1">
      <c r="A1369" s="8" t="s">
        <v>3626</v>
      </c>
      <c r="B1369" s="126" t="s">
        <v>4656</v>
      </c>
      <c r="C1369" s="126" t="s">
        <v>77</v>
      </c>
      <c r="D1369" s="126">
        <v>18</v>
      </c>
      <c r="E1369" s="130" t="s">
        <v>77</v>
      </c>
      <c r="F1369" s="130" t="s">
        <v>4879</v>
      </c>
      <c r="G1369" s="89">
        <v>43070</v>
      </c>
      <c r="H1369" s="123">
        <v>43089</v>
      </c>
      <c r="I1369" s="189">
        <v>43103</v>
      </c>
      <c r="J1369" s="130" t="s">
        <v>4899</v>
      </c>
    </row>
    <row r="1370" spans="1:10" s="108" customFormat="1" ht="11.25" hidden="1" customHeight="1">
      <c r="A1370" s="8" t="s">
        <v>3628</v>
      </c>
      <c r="B1370" s="126" t="s">
        <v>4658</v>
      </c>
      <c r="C1370" s="126" t="s">
        <v>77</v>
      </c>
      <c r="D1370" s="126">
        <v>18</v>
      </c>
      <c r="E1370" s="130" t="s">
        <v>77</v>
      </c>
      <c r="F1370" s="130" t="s">
        <v>4878</v>
      </c>
      <c r="G1370" s="89">
        <v>43070</v>
      </c>
      <c r="H1370" s="123">
        <v>43089</v>
      </c>
      <c r="I1370" s="189">
        <v>43090</v>
      </c>
      <c r="J1370" s="130" t="s">
        <v>4899</v>
      </c>
    </row>
    <row r="1371" spans="1:10" s="108" customFormat="1" ht="11.25" hidden="1" customHeight="1">
      <c r="A1371" s="8" t="s">
        <v>3632</v>
      </c>
      <c r="B1371" s="126" t="s">
        <v>4661</v>
      </c>
      <c r="C1371" s="126" t="s">
        <v>77</v>
      </c>
      <c r="D1371" s="126">
        <v>18</v>
      </c>
      <c r="E1371" s="130" t="s">
        <v>77</v>
      </c>
      <c r="F1371" s="130" t="s">
        <v>4880</v>
      </c>
      <c r="G1371" s="89">
        <v>43070</v>
      </c>
      <c r="H1371" s="123">
        <v>43080</v>
      </c>
      <c r="I1371" s="189">
        <v>43080</v>
      </c>
      <c r="J1371" s="130" t="s">
        <v>4899</v>
      </c>
    </row>
    <row r="1372" spans="1:10" s="108" customFormat="1" ht="11.25" hidden="1" customHeight="1">
      <c r="A1372" s="8" t="s">
        <v>3635</v>
      </c>
      <c r="B1372" s="126" t="s">
        <v>4664</v>
      </c>
      <c r="C1372" s="126" t="s">
        <v>77</v>
      </c>
      <c r="D1372" s="126">
        <v>18</v>
      </c>
      <c r="E1372" s="130" t="s">
        <v>77</v>
      </c>
      <c r="F1372" s="130" t="s">
        <v>4880</v>
      </c>
      <c r="G1372" s="89">
        <v>43070</v>
      </c>
      <c r="H1372" s="123">
        <v>43083</v>
      </c>
      <c r="I1372" s="189">
        <v>43084</v>
      </c>
      <c r="J1372" s="130" t="s">
        <v>4899</v>
      </c>
    </row>
    <row r="1373" spans="1:10" s="108" customFormat="1" ht="11.25" hidden="1" customHeight="1">
      <c r="A1373" s="8" t="s">
        <v>3641</v>
      </c>
      <c r="B1373" s="126" t="s">
        <v>4670</v>
      </c>
      <c r="C1373" s="126" t="s">
        <v>77</v>
      </c>
      <c r="D1373" s="126">
        <v>18</v>
      </c>
      <c r="E1373" s="130" t="s">
        <v>77</v>
      </c>
      <c r="F1373" s="130" t="s">
        <v>4881</v>
      </c>
      <c r="G1373" s="89">
        <v>43070</v>
      </c>
      <c r="H1373" s="123">
        <v>43080</v>
      </c>
      <c r="I1373" s="189">
        <v>43088</v>
      </c>
      <c r="J1373" s="130" t="s">
        <v>4899</v>
      </c>
    </row>
    <row r="1374" spans="1:10" s="108" customFormat="1" ht="11.25" hidden="1" customHeight="1">
      <c r="A1374" s="8" t="s">
        <v>3645</v>
      </c>
      <c r="B1374" s="126" t="s">
        <v>4673</v>
      </c>
      <c r="C1374" s="126" t="s">
        <v>77</v>
      </c>
      <c r="D1374" s="126">
        <v>18</v>
      </c>
      <c r="E1374" s="130" t="s">
        <v>77</v>
      </c>
      <c r="F1374" s="130" t="s">
        <v>4878</v>
      </c>
      <c r="G1374" s="89">
        <v>43070</v>
      </c>
      <c r="H1374" s="123">
        <v>43089</v>
      </c>
      <c r="I1374" s="189">
        <v>43090</v>
      </c>
      <c r="J1374" s="130" t="s">
        <v>4899</v>
      </c>
    </row>
    <row r="1375" spans="1:10" s="108" customFormat="1" ht="11.25" hidden="1" customHeight="1">
      <c r="A1375" s="8" t="s">
        <v>3692</v>
      </c>
      <c r="B1375" s="126" t="s">
        <v>4697</v>
      </c>
      <c r="C1375" s="126" t="s">
        <v>77</v>
      </c>
      <c r="D1375" s="126">
        <v>18</v>
      </c>
      <c r="E1375" s="130" t="s">
        <v>77</v>
      </c>
      <c r="F1375" s="131" t="s">
        <v>4920</v>
      </c>
      <c r="G1375" s="89">
        <v>43070</v>
      </c>
      <c r="H1375" s="123">
        <v>43089</v>
      </c>
      <c r="I1375" s="189">
        <v>43090</v>
      </c>
      <c r="J1375" s="130" t="s">
        <v>4899</v>
      </c>
    </row>
    <row r="1376" spans="1:10" s="108" customFormat="1" ht="11.25" hidden="1" customHeight="1">
      <c r="A1376" s="8" t="s">
        <v>3699</v>
      </c>
      <c r="B1376" s="126" t="s">
        <v>4663</v>
      </c>
      <c r="C1376" s="126" t="s">
        <v>77</v>
      </c>
      <c r="D1376" s="126">
        <v>18</v>
      </c>
      <c r="E1376" s="130" t="s">
        <v>77</v>
      </c>
      <c r="F1376" s="131" t="s">
        <v>4920</v>
      </c>
      <c r="G1376" s="89">
        <v>43070</v>
      </c>
      <c r="H1376" s="123">
        <v>43089</v>
      </c>
      <c r="I1376" s="189">
        <v>43090</v>
      </c>
      <c r="J1376" s="130" t="s">
        <v>4899</v>
      </c>
    </row>
    <row r="1377" spans="1:10" s="108" customFormat="1" ht="11.25" hidden="1" customHeight="1">
      <c r="A1377" s="8" t="s">
        <v>3718</v>
      </c>
      <c r="B1377" s="126" t="s">
        <v>4705</v>
      </c>
      <c r="C1377" s="126" t="s">
        <v>68</v>
      </c>
      <c r="D1377" s="126">
        <v>19</v>
      </c>
      <c r="E1377" s="130" t="s">
        <v>68</v>
      </c>
      <c r="F1377" s="128" t="s">
        <v>4833</v>
      </c>
      <c r="G1377" s="89">
        <v>43070</v>
      </c>
      <c r="H1377" s="123">
        <v>43105</v>
      </c>
      <c r="I1377" s="189">
        <v>43105</v>
      </c>
      <c r="J1377" s="130" t="s">
        <v>5205</v>
      </c>
    </row>
    <row r="1378" spans="1:10" s="108" customFormat="1" ht="11.25" hidden="1" customHeight="1">
      <c r="A1378" s="8" t="s">
        <v>3872</v>
      </c>
      <c r="B1378" s="126" t="s">
        <v>4709</v>
      </c>
      <c r="C1378" s="126" t="s">
        <v>68</v>
      </c>
      <c r="D1378" s="126">
        <v>19</v>
      </c>
      <c r="E1378" s="130" t="s">
        <v>68</v>
      </c>
      <c r="F1378" s="128" t="s">
        <v>4833</v>
      </c>
      <c r="G1378" s="89">
        <v>43070</v>
      </c>
      <c r="H1378" s="123">
        <v>43097</v>
      </c>
      <c r="I1378" s="189">
        <v>43105</v>
      </c>
      <c r="J1378" s="130" t="s">
        <v>5205</v>
      </c>
    </row>
    <row r="1379" spans="1:10" s="108" customFormat="1" ht="11.25" hidden="1" customHeight="1">
      <c r="A1379" s="8" t="s">
        <v>3873</v>
      </c>
      <c r="B1379" s="126" t="s">
        <v>4710</v>
      </c>
      <c r="C1379" s="126" t="s">
        <v>68</v>
      </c>
      <c r="D1379" s="126">
        <v>19</v>
      </c>
      <c r="E1379" s="130" t="s">
        <v>68</v>
      </c>
      <c r="F1379" s="130" t="s">
        <v>4965</v>
      </c>
      <c r="G1379" s="89">
        <v>43070</v>
      </c>
      <c r="H1379" s="123">
        <v>43097</v>
      </c>
      <c r="I1379" s="189">
        <v>43103</v>
      </c>
      <c r="J1379" s="130" t="s">
        <v>5205</v>
      </c>
    </row>
    <row r="1380" spans="1:10" s="108" customFormat="1" ht="11.25" hidden="1" customHeight="1">
      <c r="A1380" s="8" t="s">
        <v>3989</v>
      </c>
      <c r="B1380" s="126" t="s">
        <v>4733</v>
      </c>
      <c r="C1380" s="126" t="s">
        <v>68</v>
      </c>
      <c r="D1380" s="126">
        <v>19</v>
      </c>
      <c r="E1380" s="130" t="s">
        <v>68</v>
      </c>
      <c r="F1380" s="128" t="s">
        <v>5206</v>
      </c>
      <c r="G1380" s="89">
        <v>43070</v>
      </c>
      <c r="H1380" s="123">
        <v>43104</v>
      </c>
      <c r="I1380" s="189">
        <v>43105</v>
      </c>
      <c r="J1380" s="130" t="s">
        <v>5205</v>
      </c>
    </row>
    <row r="1381" spans="1:10" s="108" customFormat="1" ht="11.25" hidden="1" customHeight="1">
      <c r="A1381" s="8" t="s">
        <v>3997</v>
      </c>
      <c r="B1381" s="126" t="s">
        <v>4735</v>
      </c>
      <c r="C1381" s="126" t="s">
        <v>68</v>
      </c>
      <c r="D1381" s="126">
        <v>19</v>
      </c>
      <c r="E1381" s="130" t="s">
        <v>68</v>
      </c>
      <c r="F1381" s="128" t="s">
        <v>4935</v>
      </c>
      <c r="G1381" s="89">
        <v>43070</v>
      </c>
      <c r="H1381" s="123" t="s">
        <v>4933</v>
      </c>
      <c r="I1381" s="123" t="s">
        <v>4933</v>
      </c>
      <c r="J1381" s="130" t="s">
        <v>5205</v>
      </c>
    </row>
    <row r="1382" spans="1:10" s="108" customFormat="1" ht="11.25" hidden="1" customHeight="1">
      <c r="A1382" s="8" t="s">
        <v>3712</v>
      </c>
      <c r="B1382" s="126" t="s">
        <v>436</v>
      </c>
      <c r="C1382" s="126" t="s">
        <v>67</v>
      </c>
      <c r="D1382" s="126">
        <v>19</v>
      </c>
      <c r="E1382" s="130" t="s">
        <v>67</v>
      </c>
      <c r="F1382" s="130" t="s">
        <v>4844</v>
      </c>
      <c r="G1382" s="89">
        <v>43070</v>
      </c>
      <c r="H1382" s="123">
        <v>43096</v>
      </c>
      <c r="I1382" s="189">
        <v>43104</v>
      </c>
      <c r="J1382" s="130" t="s">
        <v>5205</v>
      </c>
    </row>
    <row r="1383" spans="1:10" s="108" customFormat="1" ht="11.25" hidden="1" customHeight="1">
      <c r="A1383" s="8" t="s">
        <v>325</v>
      </c>
      <c r="B1383" s="126" t="s">
        <v>436</v>
      </c>
      <c r="C1383" s="126" t="s">
        <v>67</v>
      </c>
      <c r="D1383" s="126">
        <v>19</v>
      </c>
      <c r="E1383" s="130" t="s">
        <v>67</v>
      </c>
      <c r="F1383" s="130" t="s">
        <v>4844</v>
      </c>
      <c r="G1383" s="89">
        <v>43070</v>
      </c>
      <c r="H1383" s="123">
        <v>43096</v>
      </c>
      <c r="I1383" s="189">
        <v>43105</v>
      </c>
      <c r="J1383" s="130" t="s">
        <v>5205</v>
      </c>
    </row>
    <row r="1384" spans="1:10" s="108" customFormat="1" ht="11.25" hidden="1" customHeight="1">
      <c r="A1384" s="8" t="s">
        <v>326</v>
      </c>
      <c r="B1384" s="126" t="s">
        <v>437</v>
      </c>
      <c r="C1384" s="130" t="s">
        <v>67</v>
      </c>
      <c r="D1384" s="126">
        <v>19</v>
      </c>
      <c r="E1384" s="130" t="s">
        <v>67</v>
      </c>
      <c r="F1384" s="130" t="s">
        <v>4844</v>
      </c>
      <c r="G1384" s="89">
        <v>43070</v>
      </c>
      <c r="H1384" s="123">
        <v>43097</v>
      </c>
      <c r="I1384" s="189">
        <v>43103</v>
      </c>
      <c r="J1384" s="130" t="s">
        <v>5205</v>
      </c>
    </row>
    <row r="1385" spans="1:10" s="108" customFormat="1" ht="11.25" hidden="1" customHeight="1">
      <c r="A1385" s="8" t="s">
        <v>4001</v>
      </c>
      <c r="B1385" s="126" t="s">
        <v>445</v>
      </c>
      <c r="C1385" s="126" t="s">
        <v>68</v>
      </c>
      <c r="D1385" s="126">
        <v>19</v>
      </c>
      <c r="E1385" s="130" t="s">
        <v>68</v>
      </c>
      <c r="F1385" s="128" t="s">
        <v>4935</v>
      </c>
      <c r="G1385" s="89">
        <v>43070</v>
      </c>
      <c r="H1385" s="123" t="s">
        <v>4933</v>
      </c>
      <c r="I1385" s="189">
        <v>43103</v>
      </c>
      <c r="J1385" s="130" t="s">
        <v>5205</v>
      </c>
    </row>
    <row r="1386" spans="1:10" s="108" customFormat="1" ht="11.25" hidden="1" customHeight="1">
      <c r="A1386" s="8" t="s">
        <v>4060</v>
      </c>
      <c r="B1386" s="126" t="s">
        <v>4738</v>
      </c>
      <c r="C1386" s="130" t="s">
        <v>68</v>
      </c>
      <c r="D1386" s="126">
        <v>19</v>
      </c>
      <c r="E1386" s="130" t="s">
        <v>68</v>
      </c>
      <c r="F1386" s="128" t="s">
        <v>4834</v>
      </c>
      <c r="G1386" s="89">
        <v>43070</v>
      </c>
      <c r="H1386" s="123">
        <v>43104</v>
      </c>
      <c r="I1386" s="189">
        <v>43105</v>
      </c>
      <c r="J1386" s="130" t="s">
        <v>5205</v>
      </c>
    </row>
    <row r="1387" spans="1:10" s="108" customFormat="1" ht="11.25" hidden="1" customHeight="1">
      <c r="A1387" s="8" t="s">
        <v>4082</v>
      </c>
      <c r="B1387" s="126" t="s">
        <v>4747</v>
      </c>
      <c r="C1387" s="130" t="s">
        <v>68</v>
      </c>
      <c r="D1387" s="126">
        <v>19</v>
      </c>
      <c r="E1387" s="130" t="s">
        <v>68</v>
      </c>
      <c r="F1387" s="128" t="s">
        <v>4834</v>
      </c>
      <c r="G1387" s="89">
        <v>43070</v>
      </c>
      <c r="H1387" s="123">
        <v>43103</v>
      </c>
      <c r="I1387" s="123">
        <v>43103</v>
      </c>
      <c r="J1387" s="130" t="s">
        <v>5205</v>
      </c>
    </row>
    <row r="1388" spans="1:10" s="108" customFormat="1" ht="11.25" hidden="1" customHeight="1">
      <c r="A1388" s="8" t="s">
        <v>4102</v>
      </c>
      <c r="B1388" s="126" t="s">
        <v>4751</v>
      </c>
      <c r="C1388" s="126" t="s">
        <v>68</v>
      </c>
      <c r="D1388" s="126">
        <v>19</v>
      </c>
      <c r="E1388" s="130" t="s">
        <v>68</v>
      </c>
      <c r="F1388" s="128" t="s">
        <v>4834</v>
      </c>
      <c r="G1388" s="89">
        <v>43070</v>
      </c>
      <c r="H1388" s="123">
        <v>43098</v>
      </c>
      <c r="I1388" s="189">
        <v>43105</v>
      </c>
      <c r="J1388" s="130" t="s">
        <v>5205</v>
      </c>
    </row>
    <row r="1389" spans="1:10" s="108" customFormat="1" ht="11.25" hidden="1" customHeight="1">
      <c r="A1389" s="8" t="s">
        <v>3743</v>
      </c>
      <c r="B1389" s="126" t="s">
        <v>4706</v>
      </c>
      <c r="C1389" s="130" t="s">
        <v>67</v>
      </c>
      <c r="D1389" s="126">
        <v>19</v>
      </c>
      <c r="E1389" s="130" t="s">
        <v>67</v>
      </c>
      <c r="F1389" s="130" t="s">
        <v>4844</v>
      </c>
      <c r="G1389" s="89">
        <v>43070</v>
      </c>
      <c r="H1389" s="123">
        <v>43095</v>
      </c>
      <c r="I1389" s="189">
        <v>43104</v>
      </c>
      <c r="J1389" s="130" t="s">
        <v>5205</v>
      </c>
    </row>
    <row r="1390" spans="1:10" s="108" customFormat="1" ht="11.25" hidden="1" customHeight="1">
      <c r="A1390" s="8" t="s">
        <v>3744</v>
      </c>
      <c r="B1390" s="126" t="s">
        <v>4706</v>
      </c>
      <c r="C1390" s="126" t="s">
        <v>67</v>
      </c>
      <c r="D1390" s="126">
        <v>19</v>
      </c>
      <c r="E1390" s="130" t="s">
        <v>67</v>
      </c>
      <c r="F1390" s="130" t="s">
        <v>4844</v>
      </c>
      <c r="G1390" s="89">
        <v>43070</v>
      </c>
      <c r="H1390" s="123">
        <v>43096</v>
      </c>
      <c r="I1390" s="189">
        <v>43104</v>
      </c>
      <c r="J1390" s="130" t="s">
        <v>5205</v>
      </c>
    </row>
    <row r="1391" spans="1:10" s="108" customFormat="1" ht="11.25" hidden="1" customHeight="1">
      <c r="A1391" s="8" t="s">
        <v>3745</v>
      </c>
      <c r="B1391" s="126" t="s">
        <v>4706</v>
      </c>
      <c r="C1391" s="130" t="s">
        <v>67</v>
      </c>
      <c r="D1391" s="126">
        <v>19</v>
      </c>
      <c r="E1391" s="130" t="s">
        <v>67</v>
      </c>
      <c r="F1391" s="130" t="s">
        <v>4844</v>
      </c>
      <c r="G1391" s="89">
        <v>43070</v>
      </c>
      <c r="H1391" s="123" t="s">
        <v>4933</v>
      </c>
      <c r="I1391" s="123" t="s">
        <v>4933</v>
      </c>
      <c r="J1391" s="130" t="s">
        <v>5205</v>
      </c>
    </row>
    <row r="1392" spans="1:10" s="108" customFormat="1" ht="11.25" hidden="1" customHeight="1">
      <c r="A1392" s="8" t="s">
        <v>3746</v>
      </c>
      <c r="B1392" s="126" t="s">
        <v>4706</v>
      </c>
      <c r="C1392" s="126" t="s">
        <v>67</v>
      </c>
      <c r="D1392" s="126">
        <v>19</v>
      </c>
      <c r="E1392" s="130" t="s">
        <v>67</v>
      </c>
      <c r="F1392" s="130" t="s">
        <v>4844</v>
      </c>
      <c r="G1392" s="89">
        <v>43070</v>
      </c>
      <c r="H1392" s="123">
        <v>43088</v>
      </c>
      <c r="I1392" s="189">
        <v>43103</v>
      </c>
      <c r="J1392" s="130" t="s">
        <v>5205</v>
      </c>
    </row>
    <row r="1393" spans="1:10" s="108" customFormat="1" ht="11.25" hidden="1" customHeight="1">
      <c r="A1393" s="8" t="s">
        <v>3747</v>
      </c>
      <c r="B1393" s="126" t="s">
        <v>4706</v>
      </c>
      <c r="C1393" s="126" t="s">
        <v>67</v>
      </c>
      <c r="D1393" s="126">
        <v>19</v>
      </c>
      <c r="E1393" s="130" t="s">
        <v>67</v>
      </c>
      <c r="F1393" s="130" t="s">
        <v>4844</v>
      </c>
      <c r="G1393" s="89">
        <v>43070</v>
      </c>
      <c r="H1393" s="123">
        <v>43096</v>
      </c>
      <c r="I1393" s="189">
        <v>43103</v>
      </c>
      <c r="J1393" s="130" t="s">
        <v>5205</v>
      </c>
    </row>
    <row r="1394" spans="1:10" s="108" customFormat="1" ht="11.25" hidden="1" customHeight="1">
      <c r="A1394" s="8" t="s">
        <v>3748</v>
      </c>
      <c r="B1394" s="126" t="s">
        <v>4706</v>
      </c>
      <c r="C1394" s="130" t="s">
        <v>67</v>
      </c>
      <c r="D1394" s="126">
        <v>19</v>
      </c>
      <c r="E1394" s="130" t="s">
        <v>67</v>
      </c>
      <c r="F1394" s="130" t="s">
        <v>4844</v>
      </c>
      <c r="G1394" s="89">
        <v>43070</v>
      </c>
      <c r="H1394" s="123">
        <v>43088</v>
      </c>
      <c r="I1394" s="189">
        <v>43103</v>
      </c>
      <c r="J1394" s="130" t="s">
        <v>5205</v>
      </c>
    </row>
    <row r="1395" spans="1:10" s="108" customFormat="1" ht="11.25" hidden="1" customHeight="1">
      <c r="A1395" s="8" t="s">
        <v>3754</v>
      </c>
      <c r="B1395" s="126" t="s">
        <v>438</v>
      </c>
      <c r="C1395" s="130" t="s">
        <v>67</v>
      </c>
      <c r="D1395" s="126">
        <v>19</v>
      </c>
      <c r="E1395" s="130" t="s">
        <v>67</v>
      </c>
      <c r="F1395" s="128" t="s">
        <v>4966</v>
      </c>
      <c r="G1395" s="89">
        <v>43070</v>
      </c>
      <c r="H1395" s="123">
        <v>42740</v>
      </c>
      <c r="I1395" s="123">
        <v>42740</v>
      </c>
      <c r="J1395" s="130" t="s">
        <v>5205</v>
      </c>
    </row>
    <row r="1396" spans="1:10" s="108" customFormat="1" ht="11.25" hidden="1" customHeight="1">
      <c r="A1396" s="8" t="s">
        <v>3756</v>
      </c>
      <c r="B1396" s="126" t="s">
        <v>438</v>
      </c>
      <c r="C1396" s="130" t="s">
        <v>67</v>
      </c>
      <c r="D1396" s="126">
        <v>19</v>
      </c>
      <c r="E1396" s="130" t="s">
        <v>67</v>
      </c>
      <c r="F1396" s="130" t="s">
        <v>4966</v>
      </c>
      <c r="G1396" s="89">
        <v>43070</v>
      </c>
      <c r="H1396" s="123">
        <v>43080</v>
      </c>
      <c r="I1396" s="189">
        <v>43091</v>
      </c>
      <c r="J1396" s="130" t="s">
        <v>5205</v>
      </c>
    </row>
    <row r="1397" spans="1:10" s="108" customFormat="1" ht="11.25" hidden="1" customHeight="1">
      <c r="A1397" s="8" t="s">
        <v>3758</v>
      </c>
      <c r="B1397" s="126" t="s">
        <v>438</v>
      </c>
      <c r="C1397" s="130" t="s">
        <v>67</v>
      </c>
      <c r="D1397" s="126">
        <v>19</v>
      </c>
      <c r="E1397" s="130" t="s">
        <v>67</v>
      </c>
      <c r="F1397" s="130" t="s">
        <v>4966</v>
      </c>
      <c r="G1397" s="89">
        <v>43070</v>
      </c>
      <c r="H1397" s="123">
        <v>43081</v>
      </c>
      <c r="I1397" s="189">
        <v>43091</v>
      </c>
      <c r="J1397" s="130" t="s">
        <v>5205</v>
      </c>
    </row>
    <row r="1398" spans="1:10" s="108" customFormat="1" ht="11.25" hidden="1" customHeight="1">
      <c r="A1398" s="8" t="s">
        <v>3760</v>
      </c>
      <c r="B1398" s="126" t="s">
        <v>438</v>
      </c>
      <c r="C1398" s="130" t="s">
        <v>67</v>
      </c>
      <c r="D1398" s="126">
        <v>19</v>
      </c>
      <c r="E1398" s="130" t="s">
        <v>67</v>
      </c>
      <c r="F1398" s="130" t="s">
        <v>4966</v>
      </c>
      <c r="G1398" s="89">
        <v>43070</v>
      </c>
      <c r="H1398" s="123">
        <v>43081</v>
      </c>
      <c r="I1398" s="189">
        <v>43091</v>
      </c>
      <c r="J1398" s="130" t="s">
        <v>5205</v>
      </c>
    </row>
    <row r="1399" spans="1:10" s="108" customFormat="1" ht="11.25" hidden="1" customHeight="1">
      <c r="A1399" s="8" t="s">
        <v>3761</v>
      </c>
      <c r="B1399" s="126" t="s">
        <v>438</v>
      </c>
      <c r="C1399" s="126" t="s">
        <v>67</v>
      </c>
      <c r="D1399" s="126">
        <v>19</v>
      </c>
      <c r="E1399" s="130" t="s">
        <v>67</v>
      </c>
      <c r="F1399" s="130" t="s">
        <v>4966</v>
      </c>
      <c r="G1399" s="89">
        <v>43070</v>
      </c>
      <c r="H1399" s="123">
        <v>43082</v>
      </c>
      <c r="I1399" s="189">
        <v>43091</v>
      </c>
      <c r="J1399" s="130" t="s">
        <v>5205</v>
      </c>
    </row>
    <row r="1400" spans="1:10" s="108" customFormat="1" ht="11.25" hidden="1" customHeight="1">
      <c r="A1400" s="8" t="s">
        <v>3762</v>
      </c>
      <c r="B1400" s="126" t="s">
        <v>438</v>
      </c>
      <c r="C1400" s="126" t="s">
        <v>67</v>
      </c>
      <c r="D1400" s="126">
        <v>19</v>
      </c>
      <c r="E1400" s="130" t="s">
        <v>67</v>
      </c>
      <c r="F1400" s="130" t="s">
        <v>4966</v>
      </c>
      <c r="G1400" s="89">
        <v>43070</v>
      </c>
      <c r="H1400" s="123">
        <v>43082</v>
      </c>
      <c r="I1400" s="189">
        <v>43091</v>
      </c>
      <c r="J1400" s="130" t="s">
        <v>5205</v>
      </c>
    </row>
    <row r="1401" spans="1:10" s="108" customFormat="1" ht="11.25" hidden="1" customHeight="1">
      <c r="A1401" s="8" t="s">
        <v>3763</v>
      </c>
      <c r="B1401" s="126" t="s">
        <v>438</v>
      </c>
      <c r="C1401" s="130" t="s">
        <v>67</v>
      </c>
      <c r="D1401" s="126">
        <v>19</v>
      </c>
      <c r="E1401" s="130" t="s">
        <v>67</v>
      </c>
      <c r="F1401" s="130" t="s">
        <v>4966</v>
      </c>
      <c r="G1401" s="89">
        <v>43070</v>
      </c>
      <c r="H1401" s="123">
        <v>43081</v>
      </c>
      <c r="I1401" s="189">
        <v>43091</v>
      </c>
      <c r="J1401" s="130" t="s">
        <v>5205</v>
      </c>
    </row>
    <row r="1402" spans="1:10" s="108" customFormat="1" ht="11.25" hidden="1" customHeight="1">
      <c r="A1402" s="8" t="s">
        <v>3764</v>
      </c>
      <c r="B1402" s="126" t="s">
        <v>438</v>
      </c>
      <c r="C1402" s="130" t="s">
        <v>67</v>
      </c>
      <c r="D1402" s="126">
        <v>19</v>
      </c>
      <c r="E1402" s="130" t="s">
        <v>67</v>
      </c>
      <c r="F1402" s="128" t="s">
        <v>4966</v>
      </c>
      <c r="G1402" s="89">
        <v>43070</v>
      </c>
      <c r="H1402" s="123">
        <v>43105</v>
      </c>
      <c r="I1402" s="189"/>
      <c r="J1402" s="130" t="s">
        <v>5205</v>
      </c>
    </row>
    <row r="1403" spans="1:10" s="108" customFormat="1" ht="11.25" hidden="1" customHeight="1">
      <c r="A1403" s="8" t="s">
        <v>3766</v>
      </c>
      <c r="B1403" s="126" t="s">
        <v>438</v>
      </c>
      <c r="C1403" s="130" t="s">
        <v>67</v>
      </c>
      <c r="D1403" s="126">
        <v>19</v>
      </c>
      <c r="E1403" s="130" t="s">
        <v>67</v>
      </c>
      <c r="F1403" s="128" t="s">
        <v>4835</v>
      </c>
      <c r="G1403" s="89">
        <v>43070</v>
      </c>
      <c r="H1403" s="123">
        <v>43105</v>
      </c>
      <c r="I1403" s="123">
        <v>43105</v>
      </c>
      <c r="J1403" s="130" t="s">
        <v>5205</v>
      </c>
    </row>
    <row r="1404" spans="1:10" s="108" customFormat="1" ht="11.25" hidden="1" customHeight="1">
      <c r="A1404" s="8" t="s">
        <v>328</v>
      </c>
      <c r="B1404" s="126" t="s">
        <v>438</v>
      </c>
      <c r="C1404" s="126" t="s">
        <v>67</v>
      </c>
      <c r="D1404" s="126">
        <v>19</v>
      </c>
      <c r="E1404" s="130" t="s">
        <v>67</v>
      </c>
      <c r="F1404" s="130" t="s">
        <v>4966</v>
      </c>
      <c r="G1404" s="89">
        <v>43070</v>
      </c>
      <c r="H1404" s="123">
        <v>43091</v>
      </c>
      <c r="I1404" s="189">
        <v>43091</v>
      </c>
      <c r="J1404" s="130" t="s">
        <v>5205</v>
      </c>
    </row>
    <row r="1405" spans="1:10" s="108" customFormat="1" ht="11.25" hidden="1" customHeight="1">
      <c r="A1405" s="8" t="s">
        <v>3768</v>
      </c>
      <c r="B1405" s="126" t="s">
        <v>438</v>
      </c>
      <c r="C1405" s="126" t="s">
        <v>67</v>
      </c>
      <c r="D1405" s="126">
        <v>19</v>
      </c>
      <c r="E1405" s="130" t="s">
        <v>67</v>
      </c>
      <c r="F1405" s="130" t="s">
        <v>4966</v>
      </c>
      <c r="G1405" s="89">
        <v>43070</v>
      </c>
      <c r="H1405" s="123">
        <v>43091</v>
      </c>
      <c r="I1405" s="189">
        <v>43091</v>
      </c>
      <c r="J1405" s="130" t="s">
        <v>5205</v>
      </c>
    </row>
    <row r="1406" spans="1:10" s="108" customFormat="1" ht="11.25" hidden="1" customHeight="1">
      <c r="A1406" s="8" t="s">
        <v>3769</v>
      </c>
      <c r="B1406" s="126" t="s">
        <v>438</v>
      </c>
      <c r="C1406" s="126" t="s">
        <v>67</v>
      </c>
      <c r="D1406" s="126">
        <v>19</v>
      </c>
      <c r="E1406" s="130" t="s">
        <v>67</v>
      </c>
      <c r="F1406" s="128" t="s">
        <v>4966</v>
      </c>
      <c r="G1406" s="89">
        <v>43070</v>
      </c>
      <c r="H1406" s="123">
        <v>42740</v>
      </c>
      <c r="I1406" s="123">
        <v>42740</v>
      </c>
      <c r="J1406" s="130" t="s">
        <v>5205</v>
      </c>
    </row>
    <row r="1407" spans="1:10" s="108" customFormat="1" ht="11.25" hidden="1" customHeight="1">
      <c r="A1407" s="8" t="s">
        <v>3771</v>
      </c>
      <c r="B1407" s="126" t="s">
        <v>438</v>
      </c>
      <c r="C1407" s="126" t="s">
        <v>67</v>
      </c>
      <c r="D1407" s="126">
        <v>19</v>
      </c>
      <c r="E1407" s="130" t="s">
        <v>67</v>
      </c>
      <c r="F1407" s="130" t="s">
        <v>4966</v>
      </c>
      <c r="G1407" s="89">
        <v>43070</v>
      </c>
      <c r="H1407" s="123">
        <v>43091</v>
      </c>
      <c r="I1407" s="189">
        <v>43091</v>
      </c>
      <c r="J1407" s="130" t="s">
        <v>5205</v>
      </c>
    </row>
    <row r="1408" spans="1:10" s="108" customFormat="1" ht="11.25" hidden="1" customHeight="1">
      <c r="A1408" s="8" t="s">
        <v>3774</v>
      </c>
      <c r="B1408" s="126" t="s">
        <v>438</v>
      </c>
      <c r="C1408" s="126" t="s">
        <v>67</v>
      </c>
      <c r="D1408" s="126">
        <v>19</v>
      </c>
      <c r="E1408" s="130" t="s">
        <v>67</v>
      </c>
      <c r="F1408" s="128" t="s">
        <v>4966</v>
      </c>
      <c r="G1408" s="89">
        <v>43070</v>
      </c>
      <c r="H1408" s="123">
        <v>42740</v>
      </c>
      <c r="I1408" s="123">
        <v>42740</v>
      </c>
      <c r="J1408" s="130" t="s">
        <v>5205</v>
      </c>
    </row>
    <row r="1409" spans="1:10" s="108" customFormat="1" ht="11.25" hidden="1" customHeight="1">
      <c r="A1409" s="8" t="s">
        <v>3775</v>
      </c>
      <c r="B1409" s="126" t="s">
        <v>438</v>
      </c>
      <c r="C1409" s="126" t="s">
        <v>67</v>
      </c>
      <c r="D1409" s="126">
        <v>19</v>
      </c>
      <c r="E1409" s="130" t="s">
        <v>67</v>
      </c>
      <c r="F1409" s="128" t="s">
        <v>4835</v>
      </c>
      <c r="G1409" s="89">
        <v>43070</v>
      </c>
      <c r="H1409" s="123">
        <v>43082</v>
      </c>
      <c r="I1409" s="189">
        <v>43104</v>
      </c>
      <c r="J1409" s="130" t="s">
        <v>5205</v>
      </c>
    </row>
    <row r="1410" spans="1:10" s="108" customFormat="1" ht="11.25" hidden="1" customHeight="1">
      <c r="A1410" s="8" t="s">
        <v>3778</v>
      </c>
      <c r="B1410" s="126" t="s">
        <v>438</v>
      </c>
      <c r="C1410" s="126" t="s">
        <v>67</v>
      </c>
      <c r="D1410" s="126">
        <v>19</v>
      </c>
      <c r="E1410" s="130" t="s">
        <v>67</v>
      </c>
      <c r="F1410" s="128" t="s">
        <v>4835</v>
      </c>
      <c r="G1410" s="89">
        <v>43070</v>
      </c>
      <c r="H1410" s="123">
        <v>43082</v>
      </c>
      <c r="I1410" s="189">
        <v>43105</v>
      </c>
      <c r="J1410" s="130" t="s">
        <v>5205</v>
      </c>
    </row>
    <row r="1411" spans="1:10" s="108" customFormat="1" ht="11.25" hidden="1" customHeight="1">
      <c r="A1411" s="8" t="s">
        <v>3781</v>
      </c>
      <c r="B1411" s="126" t="s">
        <v>438</v>
      </c>
      <c r="C1411" s="126" t="s">
        <v>67</v>
      </c>
      <c r="D1411" s="126">
        <v>19</v>
      </c>
      <c r="E1411" s="130" t="s">
        <v>67</v>
      </c>
      <c r="F1411" s="128" t="s">
        <v>4966</v>
      </c>
      <c r="G1411" s="89">
        <v>43070</v>
      </c>
      <c r="H1411" s="123">
        <v>43095</v>
      </c>
      <c r="I1411" s="123">
        <v>42740</v>
      </c>
      <c r="J1411" s="130" t="s">
        <v>5205</v>
      </c>
    </row>
    <row r="1412" spans="1:10" s="108" customFormat="1" ht="11.25" hidden="1" customHeight="1">
      <c r="A1412" s="8" t="s">
        <v>3783</v>
      </c>
      <c r="B1412" s="126" t="s">
        <v>438</v>
      </c>
      <c r="C1412" s="126" t="s">
        <v>67</v>
      </c>
      <c r="D1412" s="126">
        <v>19</v>
      </c>
      <c r="E1412" s="130" t="s">
        <v>67</v>
      </c>
      <c r="F1412" s="130" t="s">
        <v>4966</v>
      </c>
      <c r="G1412" s="89">
        <v>43070</v>
      </c>
      <c r="H1412" s="123">
        <v>43081</v>
      </c>
      <c r="I1412" s="189">
        <v>43091</v>
      </c>
      <c r="J1412" s="130" t="s">
        <v>5205</v>
      </c>
    </row>
    <row r="1413" spans="1:10" s="108" customFormat="1" ht="11.25" hidden="1" customHeight="1">
      <c r="A1413" s="8" t="s">
        <v>330</v>
      </c>
      <c r="B1413" s="126" t="s">
        <v>438</v>
      </c>
      <c r="C1413" s="126" t="s">
        <v>67</v>
      </c>
      <c r="D1413" s="126">
        <v>19</v>
      </c>
      <c r="E1413" s="130" t="s">
        <v>67</v>
      </c>
      <c r="F1413" s="128" t="s">
        <v>4835</v>
      </c>
      <c r="G1413" s="89">
        <v>43070</v>
      </c>
      <c r="H1413" s="123">
        <v>43087</v>
      </c>
      <c r="I1413" s="189">
        <v>43105</v>
      </c>
      <c r="J1413" s="130" t="s">
        <v>5205</v>
      </c>
    </row>
    <row r="1414" spans="1:10" s="108" customFormat="1" ht="11.25" hidden="1" customHeight="1">
      <c r="A1414" s="8" t="s">
        <v>3789</v>
      </c>
      <c r="B1414" s="126" t="s">
        <v>438</v>
      </c>
      <c r="C1414" s="126" t="s">
        <v>67</v>
      </c>
      <c r="D1414" s="126">
        <v>19</v>
      </c>
      <c r="E1414" s="130" t="s">
        <v>67</v>
      </c>
      <c r="F1414" s="128" t="s">
        <v>4836</v>
      </c>
      <c r="G1414" s="89">
        <v>43070</v>
      </c>
      <c r="H1414" s="123">
        <v>43080</v>
      </c>
      <c r="I1414" s="189">
        <v>43084</v>
      </c>
      <c r="J1414" s="130" t="s">
        <v>5205</v>
      </c>
    </row>
    <row r="1415" spans="1:10" s="108" customFormat="1" ht="11.25" hidden="1" customHeight="1">
      <c r="A1415" s="8" t="s">
        <v>3790</v>
      </c>
      <c r="B1415" s="126" t="s">
        <v>438</v>
      </c>
      <c r="C1415" s="126" t="s">
        <v>67</v>
      </c>
      <c r="D1415" s="126">
        <v>19</v>
      </c>
      <c r="E1415" s="130" t="s">
        <v>67</v>
      </c>
      <c r="F1415" s="128" t="s">
        <v>4836</v>
      </c>
      <c r="G1415" s="89">
        <v>43070</v>
      </c>
      <c r="H1415" s="123">
        <v>43080</v>
      </c>
      <c r="I1415" s="189">
        <v>43088</v>
      </c>
      <c r="J1415" s="130" t="s">
        <v>5205</v>
      </c>
    </row>
    <row r="1416" spans="1:10" s="108" customFormat="1" ht="11.25" hidden="1" customHeight="1">
      <c r="A1416" s="8" t="s">
        <v>3791</v>
      </c>
      <c r="B1416" s="126" t="s">
        <v>438</v>
      </c>
      <c r="C1416" s="126" t="s">
        <v>67</v>
      </c>
      <c r="D1416" s="126">
        <v>19</v>
      </c>
      <c r="E1416" s="130" t="s">
        <v>67</v>
      </c>
      <c r="F1416" s="128" t="s">
        <v>4835</v>
      </c>
      <c r="G1416" s="89">
        <v>43070</v>
      </c>
      <c r="H1416" s="123">
        <v>43105</v>
      </c>
      <c r="I1416" s="123">
        <v>43105</v>
      </c>
      <c r="J1416" s="130" t="s">
        <v>5205</v>
      </c>
    </row>
    <row r="1417" spans="1:10" s="108" customFormat="1" ht="11.25" hidden="1" customHeight="1">
      <c r="A1417" s="8" t="s">
        <v>333</v>
      </c>
      <c r="B1417" s="126" t="s">
        <v>438</v>
      </c>
      <c r="C1417" s="126" t="s">
        <v>67</v>
      </c>
      <c r="D1417" s="126">
        <v>19</v>
      </c>
      <c r="E1417" s="130" t="s">
        <v>67</v>
      </c>
      <c r="F1417" s="128" t="s">
        <v>4835</v>
      </c>
      <c r="G1417" s="89">
        <v>43070</v>
      </c>
      <c r="H1417" s="123" t="s">
        <v>4933</v>
      </c>
      <c r="I1417" s="123" t="s">
        <v>4933</v>
      </c>
      <c r="J1417" s="130" t="s">
        <v>5205</v>
      </c>
    </row>
    <row r="1418" spans="1:10" s="108" customFormat="1" ht="11.25" hidden="1" customHeight="1">
      <c r="A1418" s="8" t="s">
        <v>3804</v>
      </c>
      <c r="B1418" s="126" t="s">
        <v>438</v>
      </c>
      <c r="C1418" s="126" t="s">
        <v>67</v>
      </c>
      <c r="D1418" s="126">
        <v>19</v>
      </c>
      <c r="E1418" s="130" t="s">
        <v>67</v>
      </c>
      <c r="F1418" s="128" t="s">
        <v>4835</v>
      </c>
      <c r="G1418" s="89">
        <v>43070</v>
      </c>
      <c r="H1418" s="123">
        <v>43096</v>
      </c>
      <c r="I1418" s="189">
        <v>43105</v>
      </c>
      <c r="J1418" s="130" t="s">
        <v>5205</v>
      </c>
    </row>
    <row r="1419" spans="1:10" s="108" customFormat="1" ht="11.25" hidden="1" customHeight="1">
      <c r="A1419" s="8" t="s">
        <v>3806</v>
      </c>
      <c r="B1419" s="126" t="s">
        <v>438</v>
      </c>
      <c r="C1419" s="130" t="s">
        <v>67</v>
      </c>
      <c r="D1419" s="126">
        <v>19</v>
      </c>
      <c r="E1419" s="130" t="s">
        <v>67</v>
      </c>
      <c r="F1419" s="128" t="s">
        <v>4836</v>
      </c>
      <c r="G1419" s="89">
        <v>43070</v>
      </c>
      <c r="H1419" s="123">
        <v>43089</v>
      </c>
      <c r="I1419" s="123">
        <v>43105</v>
      </c>
      <c r="J1419" s="130" t="s">
        <v>5205</v>
      </c>
    </row>
    <row r="1420" spans="1:10" s="108" customFormat="1" ht="11.25" hidden="1" customHeight="1">
      <c r="A1420" s="8" t="s">
        <v>3808</v>
      </c>
      <c r="B1420" s="126" t="s">
        <v>438</v>
      </c>
      <c r="C1420" s="130" t="s">
        <v>67</v>
      </c>
      <c r="D1420" s="126">
        <v>19</v>
      </c>
      <c r="E1420" s="130" t="s">
        <v>67</v>
      </c>
      <c r="F1420" s="128" t="s">
        <v>4835</v>
      </c>
      <c r="G1420" s="89">
        <v>43070</v>
      </c>
      <c r="H1420" s="123" t="s">
        <v>4934</v>
      </c>
      <c r="I1420" s="123" t="s">
        <v>4934</v>
      </c>
      <c r="J1420" s="130" t="s">
        <v>5205</v>
      </c>
    </row>
    <row r="1421" spans="1:10" s="108" customFormat="1" ht="11.25" hidden="1" customHeight="1">
      <c r="A1421" s="8" t="s">
        <v>3811</v>
      </c>
      <c r="B1421" s="126" t="s">
        <v>438</v>
      </c>
      <c r="C1421" s="126" t="s">
        <v>67</v>
      </c>
      <c r="D1421" s="126">
        <v>19</v>
      </c>
      <c r="E1421" s="130" t="s">
        <v>67</v>
      </c>
      <c r="F1421" s="128" t="s">
        <v>4835</v>
      </c>
      <c r="G1421" s="89">
        <v>43070</v>
      </c>
      <c r="H1421" s="123">
        <v>43096</v>
      </c>
      <c r="I1421" s="189">
        <v>43103</v>
      </c>
      <c r="J1421" s="130" t="s">
        <v>5205</v>
      </c>
    </row>
    <row r="1422" spans="1:10" s="108" customFormat="1" ht="11.25" hidden="1" customHeight="1">
      <c r="A1422" s="8" t="s">
        <v>3812</v>
      </c>
      <c r="B1422" s="126" t="s">
        <v>438</v>
      </c>
      <c r="C1422" s="126" t="s">
        <v>67</v>
      </c>
      <c r="D1422" s="126">
        <v>19</v>
      </c>
      <c r="E1422" s="130" t="s">
        <v>67</v>
      </c>
      <c r="F1422" s="128" t="s">
        <v>4836</v>
      </c>
      <c r="G1422" s="89">
        <v>43070</v>
      </c>
      <c r="H1422" s="123">
        <v>43081</v>
      </c>
      <c r="I1422" s="189">
        <v>43088</v>
      </c>
      <c r="J1422" s="130" t="s">
        <v>5205</v>
      </c>
    </row>
    <row r="1423" spans="1:10" s="108" customFormat="1" ht="11.25" hidden="1" customHeight="1">
      <c r="A1423" s="8" t="s">
        <v>3818</v>
      </c>
      <c r="B1423" s="126" t="s">
        <v>438</v>
      </c>
      <c r="C1423" s="126" t="s">
        <v>67</v>
      </c>
      <c r="D1423" s="126">
        <v>19</v>
      </c>
      <c r="E1423" s="130" t="s">
        <v>67</v>
      </c>
      <c r="F1423" s="128" t="s">
        <v>4836</v>
      </c>
      <c r="G1423" s="89">
        <v>43070</v>
      </c>
      <c r="H1423" s="123" t="s">
        <v>4933</v>
      </c>
      <c r="I1423" s="123" t="s">
        <v>4933</v>
      </c>
      <c r="J1423" s="130" t="s">
        <v>5205</v>
      </c>
    </row>
    <row r="1424" spans="1:10" s="108" customFormat="1" ht="11.25" hidden="1" customHeight="1">
      <c r="A1424" s="8" t="s">
        <v>3822</v>
      </c>
      <c r="B1424" s="126" t="s">
        <v>438</v>
      </c>
      <c r="C1424" s="126" t="s">
        <v>67</v>
      </c>
      <c r="D1424" s="126">
        <v>19</v>
      </c>
      <c r="E1424" s="130" t="s">
        <v>67</v>
      </c>
      <c r="F1424" s="128" t="s">
        <v>4836</v>
      </c>
      <c r="G1424" s="89">
        <v>43070</v>
      </c>
      <c r="H1424" s="123">
        <v>43083</v>
      </c>
      <c r="I1424" s="189">
        <v>43084</v>
      </c>
      <c r="J1424" s="130" t="s">
        <v>5205</v>
      </c>
    </row>
    <row r="1425" spans="1:10" s="108" customFormat="1" ht="11.25" hidden="1" customHeight="1">
      <c r="A1425" s="8" t="s">
        <v>3828</v>
      </c>
      <c r="B1425" s="126" t="s">
        <v>438</v>
      </c>
      <c r="C1425" s="126" t="s">
        <v>67</v>
      </c>
      <c r="D1425" s="126">
        <v>19</v>
      </c>
      <c r="E1425" s="130" t="s">
        <v>67</v>
      </c>
      <c r="F1425" s="128" t="s">
        <v>4836</v>
      </c>
      <c r="G1425" s="89">
        <v>43070</v>
      </c>
      <c r="H1425" s="123" t="s">
        <v>4933</v>
      </c>
      <c r="I1425" s="123" t="s">
        <v>4933</v>
      </c>
      <c r="J1425" s="130" t="s">
        <v>5205</v>
      </c>
    </row>
    <row r="1426" spans="1:10" s="108" customFormat="1" ht="11.25" hidden="1" customHeight="1">
      <c r="A1426" s="8" t="s">
        <v>3830</v>
      </c>
      <c r="B1426" s="126" t="s">
        <v>438</v>
      </c>
      <c r="C1426" s="126" t="s">
        <v>67</v>
      </c>
      <c r="D1426" s="126">
        <v>19</v>
      </c>
      <c r="E1426" s="130" t="s">
        <v>67</v>
      </c>
      <c r="F1426" s="128" t="s">
        <v>4835</v>
      </c>
      <c r="G1426" s="89">
        <v>43070</v>
      </c>
      <c r="H1426" s="123">
        <v>43082</v>
      </c>
      <c r="I1426" s="189">
        <v>43105</v>
      </c>
      <c r="J1426" s="130" t="s">
        <v>5205</v>
      </c>
    </row>
    <row r="1427" spans="1:10" s="108" customFormat="1" ht="11.25" hidden="1" customHeight="1">
      <c r="A1427" s="8" t="s">
        <v>4145</v>
      </c>
      <c r="B1427" s="126" t="s">
        <v>4753</v>
      </c>
      <c r="C1427" s="126" t="s">
        <v>68</v>
      </c>
      <c r="D1427" s="126">
        <v>19</v>
      </c>
      <c r="E1427" s="130" t="s">
        <v>68</v>
      </c>
      <c r="F1427" s="128" t="s">
        <v>4834</v>
      </c>
      <c r="G1427" s="89">
        <v>43070</v>
      </c>
      <c r="H1427" s="123">
        <v>43105</v>
      </c>
      <c r="I1427" s="123">
        <v>43105</v>
      </c>
      <c r="J1427" s="130" t="s">
        <v>5205</v>
      </c>
    </row>
    <row r="1428" spans="1:10" s="108" customFormat="1" ht="11.25" hidden="1" customHeight="1">
      <c r="A1428" s="8" t="s">
        <v>4148</v>
      </c>
      <c r="B1428" s="126" t="s">
        <v>4756</v>
      </c>
      <c r="C1428" s="126" t="s">
        <v>68</v>
      </c>
      <c r="D1428" s="126">
        <v>19</v>
      </c>
      <c r="E1428" s="130" t="s">
        <v>68</v>
      </c>
      <c r="F1428" s="128" t="s">
        <v>4834</v>
      </c>
      <c r="G1428" s="89">
        <v>43070</v>
      </c>
      <c r="H1428" s="123">
        <v>43104</v>
      </c>
      <c r="I1428" s="189">
        <v>43105</v>
      </c>
      <c r="J1428" s="130" t="s">
        <v>5205</v>
      </c>
    </row>
    <row r="1429" spans="1:10" s="108" customFormat="1" ht="11.25" hidden="1" customHeight="1">
      <c r="A1429" s="8" t="s">
        <v>3704</v>
      </c>
      <c r="B1429" s="126" t="s">
        <v>435</v>
      </c>
      <c r="C1429" s="126" t="s">
        <v>68</v>
      </c>
      <c r="D1429" s="126">
        <v>19</v>
      </c>
      <c r="E1429" s="130" t="s">
        <v>68</v>
      </c>
      <c r="F1429" s="130" t="s">
        <v>4834</v>
      </c>
      <c r="G1429" s="89">
        <v>43070</v>
      </c>
      <c r="H1429" s="123">
        <v>43090</v>
      </c>
      <c r="I1429" s="189">
        <v>43103</v>
      </c>
      <c r="J1429" s="130" t="s">
        <v>5205</v>
      </c>
    </row>
    <row r="1430" spans="1:10" s="108" customFormat="1" ht="11.25" hidden="1" customHeight="1">
      <c r="A1430" s="8" t="s">
        <v>324</v>
      </c>
      <c r="B1430" s="126" t="s">
        <v>435</v>
      </c>
      <c r="C1430" s="126" t="s">
        <v>68</v>
      </c>
      <c r="D1430" s="126">
        <v>19</v>
      </c>
      <c r="E1430" s="130" t="s">
        <v>68</v>
      </c>
      <c r="F1430" s="128" t="s">
        <v>4834</v>
      </c>
      <c r="G1430" s="89">
        <v>43070</v>
      </c>
      <c r="H1430" s="123">
        <v>43090</v>
      </c>
      <c r="I1430" s="189">
        <v>43103</v>
      </c>
      <c r="J1430" s="130" t="s">
        <v>5205</v>
      </c>
    </row>
    <row r="1431" spans="1:10" s="108" customFormat="1" ht="11.25" hidden="1" customHeight="1">
      <c r="A1431" s="8" t="s">
        <v>3889</v>
      </c>
      <c r="B1431" s="126" t="s">
        <v>4719</v>
      </c>
      <c r="C1431" s="126" t="s">
        <v>67</v>
      </c>
      <c r="D1431" s="126">
        <v>19</v>
      </c>
      <c r="E1431" s="130" t="s">
        <v>67</v>
      </c>
      <c r="F1431" s="130" t="s">
        <v>4844</v>
      </c>
      <c r="G1431" s="89">
        <v>43070</v>
      </c>
      <c r="H1431" s="123">
        <v>43090</v>
      </c>
      <c r="I1431" s="189">
        <v>43103</v>
      </c>
      <c r="J1431" s="130" t="s">
        <v>5205</v>
      </c>
    </row>
    <row r="1432" spans="1:10" s="108" customFormat="1" ht="11.25" hidden="1" customHeight="1">
      <c r="A1432" s="8" t="s">
        <v>3891</v>
      </c>
      <c r="B1432" s="126" t="s">
        <v>4720</v>
      </c>
      <c r="C1432" s="126" t="s">
        <v>67</v>
      </c>
      <c r="D1432" s="126">
        <v>19</v>
      </c>
      <c r="E1432" s="130" t="s">
        <v>67</v>
      </c>
      <c r="F1432" s="130" t="s">
        <v>4844</v>
      </c>
      <c r="G1432" s="89">
        <v>43070</v>
      </c>
      <c r="H1432" s="123">
        <v>43096</v>
      </c>
      <c r="I1432" s="189">
        <v>43103</v>
      </c>
      <c r="J1432" s="130" t="s">
        <v>5205</v>
      </c>
    </row>
    <row r="1433" spans="1:10" s="108" customFormat="1" ht="11.25" hidden="1" customHeight="1">
      <c r="A1433" s="8" t="s">
        <v>3892</v>
      </c>
      <c r="B1433" s="126" t="s">
        <v>4721</v>
      </c>
      <c r="C1433" s="126" t="s">
        <v>67</v>
      </c>
      <c r="D1433" s="126">
        <v>19</v>
      </c>
      <c r="E1433" s="130" t="s">
        <v>67</v>
      </c>
      <c r="F1433" s="130" t="s">
        <v>4965</v>
      </c>
      <c r="G1433" s="89">
        <v>43070</v>
      </c>
      <c r="H1433" s="123">
        <v>43089</v>
      </c>
      <c r="I1433" s="189">
        <v>43096</v>
      </c>
      <c r="J1433" s="130" t="s">
        <v>5205</v>
      </c>
    </row>
    <row r="1434" spans="1:10" s="108" customFormat="1" ht="11.25" hidden="1" customHeight="1">
      <c r="A1434" s="8" t="s">
        <v>337</v>
      </c>
      <c r="B1434" s="126" t="s">
        <v>440</v>
      </c>
      <c r="C1434" s="130" t="s">
        <v>67</v>
      </c>
      <c r="D1434" s="126">
        <v>19</v>
      </c>
      <c r="E1434" s="130" t="s">
        <v>67</v>
      </c>
      <c r="F1434" s="128" t="s">
        <v>4835</v>
      </c>
      <c r="G1434" s="89">
        <v>43070</v>
      </c>
      <c r="H1434" s="123">
        <v>43082</v>
      </c>
      <c r="I1434" s="123">
        <v>43105</v>
      </c>
      <c r="J1434" s="130" t="s">
        <v>5205</v>
      </c>
    </row>
    <row r="1435" spans="1:10" s="108" customFormat="1" ht="11.25" hidden="1" customHeight="1">
      <c r="A1435" s="8" t="s">
        <v>3899</v>
      </c>
      <c r="B1435" s="126" t="s">
        <v>440</v>
      </c>
      <c r="C1435" s="126" t="s">
        <v>67</v>
      </c>
      <c r="D1435" s="126">
        <v>19</v>
      </c>
      <c r="E1435" s="130" t="s">
        <v>67</v>
      </c>
      <c r="F1435" s="128" t="s">
        <v>4836</v>
      </c>
      <c r="G1435" s="89">
        <v>43070</v>
      </c>
      <c r="H1435" s="123">
        <v>43082</v>
      </c>
      <c r="I1435" s="189">
        <v>43084</v>
      </c>
      <c r="J1435" s="130" t="s">
        <v>5205</v>
      </c>
    </row>
    <row r="1436" spans="1:10" s="108" customFormat="1" ht="11.25" hidden="1" customHeight="1">
      <c r="A1436" s="8" t="s">
        <v>3910</v>
      </c>
      <c r="B1436" s="126" t="s">
        <v>4722</v>
      </c>
      <c r="C1436" s="126" t="s">
        <v>67</v>
      </c>
      <c r="D1436" s="126">
        <v>19</v>
      </c>
      <c r="E1436" s="130" t="s">
        <v>67</v>
      </c>
      <c r="F1436" s="128" t="s">
        <v>4836</v>
      </c>
      <c r="G1436" s="89">
        <v>43070</v>
      </c>
      <c r="H1436" s="123">
        <v>43081</v>
      </c>
      <c r="I1436" s="189">
        <v>43105</v>
      </c>
      <c r="J1436" s="130" t="s">
        <v>5205</v>
      </c>
    </row>
    <row r="1437" spans="1:10" s="108" customFormat="1" ht="11.25" hidden="1" customHeight="1">
      <c r="A1437" s="8" t="s">
        <v>3918</v>
      </c>
      <c r="B1437" s="126" t="s">
        <v>4722</v>
      </c>
      <c r="C1437" s="130" t="s">
        <v>67</v>
      </c>
      <c r="D1437" s="126">
        <v>19</v>
      </c>
      <c r="E1437" s="130" t="s">
        <v>67</v>
      </c>
      <c r="F1437" s="128" t="s">
        <v>4836</v>
      </c>
      <c r="G1437" s="89">
        <v>43070</v>
      </c>
      <c r="H1437" s="123">
        <v>43105</v>
      </c>
      <c r="I1437" s="123">
        <v>43105</v>
      </c>
      <c r="J1437" s="130" t="s">
        <v>5205</v>
      </c>
    </row>
    <row r="1438" spans="1:10" s="108" customFormat="1" ht="11.25" hidden="1" customHeight="1">
      <c r="A1438" s="8" t="s">
        <v>3928</v>
      </c>
      <c r="B1438" s="126" t="s">
        <v>4724</v>
      </c>
      <c r="C1438" s="126" t="s">
        <v>67</v>
      </c>
      <c r="D1438" s="126">
        <v>19</v>
      </c>
      <c r="E1438" s="130" t="s">
        <v>67</v>
      </c>
      <c r="F1438" s="130" t="s">
        <v>4965</v>
      </c>
      <c r="G1438" s="89">
        <v>43070</v>
      </c>
      <c r="H1438" s="123" t="s">
        <v>4933</v>
      </c>
      <c r="I1438" s="123" t="s">
        <v>4933</v>
      </c>
      <c r="J1438" s="130" t="s">
        <v>5205</v>
      </c>
    </row>
    <row r="1439" spans="1:10" s="108" customFormat="1" ht="11.25" hidden="1" customHeight="1">
      <c r="A1439" s="8" t="s">
        <v>339</v>
      </c>
      <c r="B1439" s="126" t="s">
        <v>442</v>
      </c>
      <c r="C1439" s="126" t="s">
        <v>67</v>
      </c>
      <c r="D1439" s="126">
        <v>19</v>
      </c>
      <c r="E1439" s="130" t="s">
        <v>67</v>
      </c>
      <c r="F1439" s="130" t="s">
        <v>4844</v>
      </c>
      <c r="G1439" s="89">
        <v>43070</v>
      </c>
      <c r="H1439" s="123">
        <v>43095</v>
      </c>
      <c r="I1439" s="189">
        <v>43103</v>
      </c>
      <c r="J1439" s="130" t="s">
        <v>5205</v>
      </c>
    </row>
    <row r="1440" spans="1:10" s="108" customFormat="1" ht="11.25" hidden="1" customHeight="1">
      <c r="A1440" s="8" t="s">
        <v>3974</v>
      </c>
      <c r="B1440" s="126" t="s">
        <v>4731</v>
      </c>
      <c r="C1440" s="126" t="s">
        <v>67</v>
      </c>
      <c r="D1440" s="126">
        <v>19</v>
      </c>
      <c r="E1440" s="130" t="s">
        <v>67</v>
      </c>
      <c r="F1440" s="130" t="s">
        <v>4844</v>
      </c>
      <c r="G1440" s="89">
        <v>43070</v>
      </c>
      <c r="H1440" s="123">
        <v>43097</v>
      </c>
      <c r="I1440" s="189">
        <v>43103</v>
      </c>
      <c r="J1440" s="130" t="s">
        <v>5205</v>
      </c>
    </row>
    <row r="1441" spans="1:10" s="108" customFormat="1" ht="11.25" hidden="1" customHeight="1">
      <c r="A1441" s="8" t="s">
        <v>3976</v>
      </c>
      <c r="B1441" s="126" t="s">
        <v>443</v>
      </c>
      <c r="C1441" s="126" t="s">
        <v>67</v>
      </c>
      <c r="D1441" s="126">
        <v>19</v>
      </c>
      <c r="E1441" s="130" t="s">
        <v>67</v>
      </c>
      <c r="F1441" s="130" t="s">
        <v>4965</v>
      </c>
      <c r="G1441" s="89">
        <v>43070</v>
      </c>
      <c r="H1441" s="123"/>
      <c r="I1441" s="189"/>
      <c r="J1441" s="130" t="s">
        <v>5205</v>
      </c>
    </row>
    <row r="1442" spans="1:10" s="108" customFormat="1" ht="11.25" hidden="1" customHeight="1">
      <c r="A1442" s="8" t="s">
        <v>3980</v>
      </c>
      <c r="B1442" s="126" t="s">
        <v>444</v>
      </c>
      <c r="C1442" s="126" t="s">
        <v>67</v>
      </c>
      <c r="D1442" s="126">
        <v>19</v>
      </c>
      <c r="E1442" s="130" t="s">
        <v>67</v>
      </c>
      <c r="F1442" s="130" t="s">
        <v>4965</v>
      </c>
      <c r="G1442" s="89">
        <v>43070</v>
      </c>
      <c r="H1442" s="123" t="s">
        <v>4933</v>
      </c>
      <c r="I1442" s="123" t="s">
        <v>4933</v>
      </c>
      <c r="J1442" s="130" t="s">
        <v>5205</v>
      </c>
    </row>
    <row r="1443" spans="1:10" s="108" customFormat="1" ht="11.25" hidden="1" customHeight="1">
      <c r="A1443" s="8" t="s">
        <v>3982</v>
      </c>
      <c r="B1443" s="126" t="s">
        <v>444</v>
      </c>
      <c r="C1443" s="126" t="s">
        <v>67</v>
      </c>
      <c r="D1443" s="126">
        <v>19</v>
      </c>
      <c r="E1443" s="130" t="s">
        <v>67</v>
      </c>
      <c r="F1443" s="130" t="s">
        <v>4965</v>
      </c>
      <c r="G1443" s="89">
        <v>43070</v>
      </c>
      <c r="H1443" s="123">
        <v>43089</v>
      </c>
      <c r="I1443" s="189">
        <v>43105</v>
      </c>
      <c r="J1443" s="130" t="s">
        <v>5205</v>
      </c>
    </row>
    <row r="1444" spans="1:10" s="108" customFormat="1" ht="11.25" hidden="1" customHeight="1">
      <c r="A1444" s="8" t="s">
        <v>341</v>
      </c>
      <c r="B1444" s="126" t="s">
        <v>444</v>
      </c>
      <c r="C1444" s="126" t="s">
        <v>67</v>
      </c>
      <c r="D1444" s="126">
        <v>19</v>
      </c>
      <c r="E1444" s="130" t="s">
        <v>67</v>
      </c>
      <c r="F1444" s="130" t="s">
        <v>4965</v>
      </c>
      <c r="G1444" s="89">
        <v>43070</v>
      </c>
      <c r="H1444" s="123">
        <v>43095</v>
      </c>
      <c r="I1444" s="189">
        <v>43103</v>
      </c>
      <c r="J1444" s="130" t="s">
        <v>5205</v>
      </c>
    </row>
    <row r="1445" spans="1:10" s="108" customFormat="1" ht="11.25" hidden="1" customHeight="1">
      <c r="A1445" s="8" t="s">
        <v>3705</v>
      </c>
      <c r="B1445" s="126" t="s">
        <v>4702</v>
      </c>
      <c r="C1445" s="126" t="s">
        <v>68</v>
      </c>
      <c r="D1445" s="126">
        <v>19</v>
      </c>
      <c r="E1445" s="130" t="s">
        <v>68</v>
      </c>
      <c r="F1445" s="128" t="s">
        <v>4834</v>
      </c>
      <c r="G1445" s="89">
        <v>43070</v>
      </c>
      <c r="H1445" s="123">
        <v>43096</v>
      </c>
      <c r="I1445" s="189">
        <v>43104</v>
      </c>
      <c r="J1445" s="130" t="s">
        <v>5205</v>
      </c>
    </row>
    <row r="1446" spans="1:10" s="108" customFormat="1" ht="11.25" hidden="1" customHeight="1">
      <c r="A1446" s="8" t="s">
        <v>3706</v>
      </c>
      <c r="B1446" s="126" t="s">
        <v>4702</v>
      </c>
      <c r="C1446" s="126" t="s">
        <v>68</v>
      </c>
      <c r="D1446" s="126">
        <v>19</v>
      </c>
      <c r="E1446" s="130" t="s">
        <v>68</v>
      </c>
      <c r="F1446" s="128" t="s">
        <v>4834</v>
      </c>
      <c r="G1446" s="89">
        <v>43070</v>
      </c>
      <c r="H1446" s="123">
        <v>43090</v>
      </c>
      <c r="I1446" s="189">
        <v>43103</v>
      </c>
      <c r="J1446" s="130" t="s">
        <v>5205</v>
      </c>
    </row>
    <row r="1447" spans="1:10" s="108" customFormat="1" ht="11.25" hidden="1" customHeight="1">
      <c r="A1447" s="8" t="s">
        <v>3709</v>
      </c>
      <c r="B1447" s="126" t="s">
        <v>4702</v>
      </c>
      <c r="C1447" s="130" t="s">
        <v>68</v>
      </c>
      <c r="D1447" s="126">
        <v>19</v>
      </c>
      <c r="E1447" s="130" t="s">
        <v>68</v>
      </c>
      <c r="F1447" s="128" t="s">
        <v>4834</v>
      </c>
      <c r="G1447" s="89">
        <v>43070</v>
      </c>
      <c r="H1447" s="123">
        <v>43096</v>
      </c>
      <c r="I1447" s="189">
        <v>43104</v>
      </c>
      <c r="J1447" s="130" t="s">
        <v>5205</v>
      </c>
    </row>
    <row r="1448" spans="1:10" s="108" customFormat="1" ht="11.25" hidden="1" customHeight="1">
      <c r="A1448" s="8" t="s">
        <v>3716</v>
      </c>
      <c r="B1448" s="126" t="s">
        <v>4705</v>
      </c>
      <c r="C1448" s="126" t="s">
        <v>68</v>
      </c>
      <c r="D1448" s="126">
        <v>19</v>
      </c>
      <c r="E1448" s="130" t="s">
        <v>68</v>
      </c>
      <c r="F1448" s="128" t="s">
        <v>4833</v>
      </c>
      <c r="G1448" s="89">
        <v>43070</v>
      </c>
      <c r="H1448" s="123">
        <v>43081</v>
      </c>
      <c r="I1448" s="189">
        <v>43096</v>
      </c>
      <c r="J1448" s="130" t="s">
        <v>5205</v>
      </c>
    </row>
    <row r="1449" spans="1:10" s="108" customFormat="1" ht="11.25" hidden="1" customHeight="1">
      <c r="A1449" s="8" t="s">
        <v>3721</v>
      </c>
      <c r="B1449" s="126" t="s">
        <v>4705</v>
      </c>
      <c r="C1449" s="130" t="s">
        <v>68</v>
      </c>
      <c r="D1449" s="126">
        <v>19</v>
      </c>
      <c r="E1449" s="130" t="s">
        <v>68</v>
      </c>
      <c r="F1449" s="128" t="s">
        <v>4833</v>
      </c>
      <c r="G1449" s="89">
        <v>43070</v>
      </c>
      <c r="H1449" s="123">
        <v>43096</v>
      </c>
      <c r="I1449" s="189">
        <v>43105</v>
      </c>
      <c r="J1449" s="130" t="s">
        <v>5205</v>
      </c>
    </row>
    <row r="1450" spans="1:10" s="108" customFormat="1" ht="11.25" hidden="1" customHeight="1">
      <c r="A1450" s="8" t="s">
        <v>3723</v>
      </c>
      <c r="B1450" s="126" t="s">
        <v>4705</v>
      </c>
      <c r="C1450" s="130" t="s">
        <v>68</v>
      </c>
      <c r="D1450" s="126">
        <v>19</v>
      </c>
      <c r="E1450" s="130" t="s">
        <v>68</v>
      </c>
      <c r="F1450" s="128" t="s">
        <v>4833</v>
      </c>
      <c r="G1450" s="89">
        <v>43070</v>
      </c>
      <c r="H1450" s="123">
        <v>43080</v>
      </c>
      <c r="I1450" s="189">
        <v>43096</v>
      </c>
      <c r="J1450" s="130" t="s">
        <v>5205</v>
      </c>
    </row>
    <row r="1451" spans="1:10" s="108" customFormat="1" ht="11.25" hidden="1" customHeight="1">
      <c r="A1451" s="8" t="s">
        <v>336</v>
      </c>
      <c r="B1451" s="126" t="s">
        <v>439</v>
      </c>
      <c r="C1451" s="126" t="s">
        <v>68</v>
      </c>
      <c r="D1451" s="126">
        <v>19</v>
      </c>
      <c r="E1451" s="130" t="s">
        <v>68</v>
      </c>
      <c r="F1451" s="130" t="s">
        <v>4834</v>
      </c>
      <c r="G1451" s="89">
        <v>43070</v>
      </c>
      <c r="H1451" s="123">
        <v>43096</v>
      </c>
      <c r="I1451" s="189">
        <v>43104</v>
      </c>
      <c r="J1451" s="130" t="s">
        <v>5205</v>
      </c>
    </row>
    <row r="1452" spans="1:10" s="108" customFormat="1" ht="11.25" hidden="1" customHeight="1">
      <c r="A1452" s="8" t="s">
        <v>3881</v>
      </c>
      <c r="B1452" s="126" t="s">
        <v>4714</v>
      </c>
      <c r="C1452" s="126" t="s">
        <v>68</v>
      </c>
      <c r="D1452" s="126">
        <v>19</v>
      </c>
      <c r="E1452" s="130" t="s">
        <v>68</v>
      </c>
      <c r="F1452" s="128" t="s">
        <v>4833</v>
      </c>
      <c r="G1452" s="89">
        <v>43070</v>
      </c>
      <c r="H1452" s="123">
        <v>43084</v>
      </c>
      <c r="I1452" s="189">
        <v>43105</v>
      </c>
      <c r="J1452" s="130" t="s">
        <v>5205</v>
      </c>
    </row>
    <row r="1453" spans="1:10" s="108" customFormat="1" ht="11.25" hidden="1" customHeight="1">
      <c r="A1453" s="8" t="s">
        <v>3987</v>
      </c>
      <c r="B1453" s="126" t="s">
        <v>4732</v>
      </c>
      <c r="C1453" s="126" t="s">
        <v>68</v>
      </c>
      <c r="D1453" s="126">
        <v>19</v>
      </c>
      <c r="E1453" s="130" t="s">
        <v>68</v>
      </c>
      <c r="F1453" s="128" t="s">
        <v>4936</v>
      </c>
      <c r="G1453" s="89">
        <v>43070</v>
      </c>
      <c r="H1453" s="123">
        <v>43096</v>
      </c>
      <c r="I1453" s="189">
        <v>43105</v>
      </c>
      <c r="J1453" s="130" t="s">
        <v>5205</v>
      </c>
    </row>
    <row r="1454" spans="1:10" s="108" customFormat="1" ht="11.25" hidden="1" customHeight="1">
      <c r="A1454" s="8" t="s">
        <v>3994</v>
      </c>
      <c r="B1454" s="126" t="s">
        <v>4735</v>
      </c>
      <c r="C1454" s="126" t="s">
        <v>68</v>
      </c>
      <c r="D1454" s="126">
        <v>19</v>
      </c>
      <c r="E1454" s="130" t="s">
        <v>68</v>
      </c>
      <c r="F1454" s="128" t="s">
        <v>4833</v>
      </c>
      <c r="G1454" s="89">
        <v>43070</v>
      </c>
      <c r="H1454" s="123">
        <v>43082</v>
      </c>
      <c r="I1454" s="189">
        <v>43096</v>
      </c>
      <c r="J1454" s="130" t="s">
        <v>5205</v>
      </c>
    </row>
    <row r="1455" spans="1:10" s="108" customFormat="1" ht="11.25" hidden="1" customHeight="1">
      <c r="A1455" s="8" t="s">
        <v>3996</v>
      </c>
      <c r="B1455" s="126" t="s">
        <v>4735</v>
      </c>
      <c r="C1455" s="126" t="s">
        <v>68</v>
      </c>
      <c r="D1455" s="126">
        <v>19</v>
      </c>
      <c r="E1455" s="130" t="s">
        <v>68</v>
      </c>
      <c r="F1455" s="128" t="s">
        <v>4936</v>
      </c>
      <c r="G1455" s="89">
        <v>43070</v>
      </c>
      <c r="H1455" s="123">
        <v>43096</v>
      </c>
      <c r="I1455" s="189">
        <v>43102</v>
      </c>
      <c r="J1455" s="130" t="s">
        <v>5205</v>
      </c>
    </row>
    <row r="1456" spans="1:10" s="108" customFormat="1" ht="11.25" hidden="1" customHeight="1">
      <c r="A1456" s="8" t="s">
        <v>3999</v>
      </c>
      <c r="B1456" s="126" t="s">
        <v>4735</v>
      </c>
      <c r="C1456" s="126" t="s">
        <v>68</v>
      </c>
      <c r="D1456" s="126">
        <v>19</v>
      </c>
      <c r="E1456" s="130" t="s">
        <v>68</v>
      </c>
      <c r="F1456" s="128" t="s">
        <v>4935</v>
      </c>
      <c r="G1456" s="89">
        <v>43070</v>
      </c>
      <c r="H1456" s="123">
        <v>43095</v>
      </c>
      <c r="I1456" s="189">
        <v>43103</v>
      </c>
      <c r="J1456" s="130" t="s">
        <v>5205</v>
      </c>
    </row>
    <row r="1457" spans="1:10" s="108" customFormat="1" ht="11.25" hidden="1" customHeight="1">
      <c r="A1457" s="8" t="s">
        <v>342</v>
      </c>
      <c r="B1457" s="126" t="s">
        <v>445</v>
      </c>
      <c r="C1457" s="126" t="s">
        <v>68</v>
      </c>
      <c r="D1457" s="126">
        <v>19</v>
      </c>
      <c r="E1457" s="130" t="s">
        <v>68</v>
      </c>
      <c r="F1457" s="128" t="s">
        <v>4833</v>
      </c>
      <c r="G1457" s="89">
        <v>43070</v>
      </c>
      <c r="H1457" s="123">
        <v>43090</v>
      </c>
      <c r="I1457" s="189">
        <v>43105</v>
      </c>
      <c r="J1457" s="130" t="s">
        <v>5205</v>
      </c>
    </row>
    <row r="1458" spans="1:10" s="108" customFormat="1" ht="11.25" hidden="1" customHeight="1">
      <c r="A1458" s="8" t="s">
        <v>4002</v>
      </c>
      <c r="B1458" s="126" t="s">
        <v>445</v>
      </c>
      <c r="C1458" s="126" t="s">
        <v>68</v>
      </c>
      <c r="D1458" s="126">
        <v>19</v>
      </c>
      <c r="E1458" s="130" t="s">
        <v>68</v>
      </c>
      <c r="F1458" s="128" t="s">
        <v>4935</v>
      </c>
      <c r="G1458" s="89">
        <v>43070</v>
      </c>
      <c r="H1458" s="123">
        <v>43081</v>
      </c>
      <c r="I1458" s="189">
        <v>43103</v>
      </c>
      <c r="J1458" s="130" t="s">
        <v>5205</v>
      </c>
    </row>
    <row r="1459" spans="1:10" s="108" customFormat="1" ht="11.25" hidden="1" customHeight="1">
      <c r="A1459" s="8" t="s">
        <v>4003</v>
      </c>
      <c r="B1459" s="126" t="s">
        <v>445</v>
      </c>
      <c r="C1459" s="126" t="s">
        <v>68</v>
      </c>
      <c r="D1459" s="126">
        <v>19</v>
      </c>
      <c r="E1459" s="130" t="s">
        <v>68</v>
      </c>
      <c r="F1459" s="128" t="s">
        <v>4935</v>
      </c>
      <c r="G1459" s="89">
        <v>43070</v>
      </c>
      <c r="H1459" s="123">
        <v>43084</v>
      </c>
      <c r="I1459" s="189">
        <v>43103</v>
      </c>
      <c r="J1459" s="130" t="s">
        <v>5205</v>
      </c>
    </row>
    <row r="1460" spans="1:10" s="108" customFormat="1" ht="11.25" hidden="1" customHeight="1">
      <c r="A1460" s="8" t="s">
        <v>4004</v>
      </c>
      <c r="B1460" s="126" t="s">
        <v>445</v>
      </c>
      <c r="C1460" s="126" t="s">
        <v>68</v>
      </c>
      <c r="D1460" s="126">
        <v>19</v>
      </c>
      <c r="E1460" s="130" t="s">
        <v>68</v>
      </c>
      <c r="F1460" s="128" t="s">
        <v>4935</v>
      </c>
      <c r="G1460" s="89">
        <v>43070</v>
      </c>
      <c r="H1460" s="123">
        <v>43082</v>
      </c>
      <c r="I1460" s="189">
        <v>43103</v>
      </c>
      <c r="J1460" s="130" t="s">
        <v>5205</v>
      </c>
    </row>
    <row r="1461" spans="1:10" s="108" customFormat="1" ht="11.25" hidden="1" customHeight="1">
      <c r="A1461" s="8" t="s">
        <v>4005</v>
      </c>
      <c r="B1461" s="126" t="s">
        <v>445</v>
      </c>
      <c r="C1461" s="126" t="s">
        <v>68</v>
      </c>
      <c r="D1461" s="126">
        <v>19</v>
      </c>
      <c r="E1461" s="130" t="s">
        <v>68</v>
      </c>
      <c r="F1461" s="128" t="s">
        <v>4936</v>
      </c>
      <c r="G1461" s="89">
        <v>43070</v>
      </c>
      <c r="H1461" s="123">
        <v>43095</v>
      </c>
      <c r="I1461" s="189">
        <v>43103</v>
      </c>
      <c r="J1461" s="130" t="s">
        <v>5205</v>
      </c>
    </row>
    <row r="1462" spans="1:10" s="108" customFormat="1" ht="11.25" hidden="1" customHeight="1">
      <c r="A1462" s="8" t="s">
        <v>4007</v>
      </c>
      <c r="B1462" s="126" t="s">
        <v>445</v>
      </c>
      <c r="C1462" s="126" t="s">
        <v>68</v>
      </c>
      <c r="D1462" s="126">
        <v>19</v>
      </c>
      <c r="E1462" s="130" t="s">
        <v>68</v>
      </c>
      <c r="F1462" s="128" t="s">
        <v>4833</v>
      </c>
      <c r="G1462" s="89">
        <v>43070</v>
      </c>
      <c r="H1462" s="123">
        <v>43090</v>
      </c>
      <c r="I1462" s="189">
        <v>43105</v>
      </c>
      <c r="J1462" s="130" t="s">
        <v>5205</v>
      </c>
    </row>
    <row r="1463" spans="1:10" s="108" customFormat="1" ht="11.25" hidden="1" customHeight="1">
      <c r="A1463" s="8" t="s">
        <v>4008</v>
      </c>
      <c r="B1463" s="126" t="s">
        <v>445</v>
      </c>
      <c r="C1463" s="126" t="s">
        <v>68</v>
      </c>
      <c r="D1463" s="126">
        <v>19</v>
      </c>
      <c r="E1463" s="130" t="s">
        <v>68</v>
      </c>
      <c r="F1463" s="128" t="s">
        <v>4935</v>
      </c>
      <c r="G1463" s="89">
        <v>43070</v>
      </c>
      <c r="H1463" s="123">
        <v>43082</v>
      </c>
      <c r="I1463" s="189">
        <v>43103</v>
      </c>
      <c r="J1463" s="130" t="s">
        <v>5205</v>
      </c>
    </row>
    <row r="1464" spans="1:10" s="108" customFormat="1" ht="11.25" hidden="1" customHeight="1">
      <c r="A1464" s="8" t="s">
        <v>4009</v>
      </c>
      <c r="B1464" s="126" t="s">
        <v>445</v>
      </c>
      <c r="C1464" s="126" t="s">
        <v>68</v>
      </c>
      <c r="D1464" s="126">
        <v>19</v>
      </c>
      <c r="E1464" s="130" t="s">
        <v>68</v>
      </c>
      <c r="F1464" s="128" t="s">
        <v>4935</v>
      </c>
      <c r="G1464" s="89">
        <v>43070</v>
      </c>
      <c r="H1464" s="123">
        <v>43087</v>
      </c>
      <c r="I1464" s="189">
        <v>43103</v>
      </c>
      <c r="J1464" s="130" t="s">
        <v>5205</v>
      </c>
    </row>
    <row r="1465" spans="1:10" s="108" customFormat="1" ht="11.25" hidden="1" customHeight="1">
      <c r="A1465" s="8" t="s">
        <v>4010</v>
      </c>
      <c r="B1465" s="126" t="s">
        <v>445</v>
      </c>
      <c r="C1465" s="126" t="s">
        <v>68</v>
      </c>
      <c r="D1465" s="126">
        <v>19</v>
      </c>
      <c r="E1465" s="130" t="s">
        <v>68</v>
      </c>
      <c r="F1465" s="128" t="s">
        <v>4936</v>
      </c>
      <c r="G1465" s="89">
        <v>43070</v>
      </c>
      <c r="H1465" s="123">
        <v>43096</v>
      </c>
      <c r="I1465" s="189">
        <v>43104</v>
      </c>
      <c r="J1465" s="130" t="s">
        <v>5205</v>
      </c>
    </row>
    <row r="1466" spans="1:10" s="108" customFormat="1" ht="11.25" hidden="1" customHeight="1">
      <c r="A1466" s="8" t="s">
        <v>4021</v>
      </c>
      <c r="B1466" s="126" t="s">
        <v>445</v>
      </c>
      <c r="C1466" s="126" t="s">
        <v>68</v>
      </c>
      <c r="D1466" s="126">
        <v>19</v>
      </c>
      <c r="E1466" s="130" t="s">
        <v>68</v>
      </c>
      <c r="F1466" s="128" t="s">
        <v>4936</v>
      </c>
      <c r="G1466" s="89">
        <v>43070</v>
      </c>
      <c r="H1466" s="123">
        <v>43096</v>
      </c>
      <c r="I1466" s="189">
        <v>43097</v>
      </c>
      <c r="J1466" s="130" t="s">
        <v>5205</v>
      </c>
    </row>
    <row r="1467" spans="1:10" s="108" customFormat="1" ht="11.25" hidden="1" customHeight="1">
      <c r="A1467" s="8" t="s">
        <v>4022</v>
      </c>
      <c r="B1467" s="126" t="s">
        <v>445</v>
      </c>
      <c r="C1467" s="126" t="s">
        <v>68</v>
      </c>
      <c r="D1467" s="126">
        <v>19</v>
      </c>
      <c r="E1467" s="130" t="s">
        <v>68</v>
      </c>
      <c r="F1467" s="128" t="s">
        <v>4935</v>
      </c>
      <c r="G1467" s="89">
        <v>43070</v>
      </c>
      <c r="H1467" s="123">
        <v>43096</v>
      </c>
      <c r="I1467" s="189"/>
      <c r="J1467" s="130" t="s">
        <v>5205</v>
      </c>
    </row>
    <row r="1468" spans="1:10" s="108" customFormat="1" ht="11.25" hidden="1" customHeight="1">
      <c r="A1468" s="8" t="s">
        <v>4023</v>
      </c>
      <c r="B1468" s="126" t="s">
        <v>445</v>
      </c>
      <c r="C1468" s="126" t="s">
        <v>68</v>
      </c>
      <c r="D1468" s="126">
        <v>19</v>
      </c>
      <c r="E1468" s="130" t="s">
        <v>68</v>
      </c>
      <c r="F1468" s="128" t="s">
        <v>4935</v>
      </c>
      <c r="G1468" s="89">
        <v>43070</v>
      </c>
      <c r="H1468" s="123">
        <v>43096</v>
      </c>
      <c r="I1468" s="189">
        <v>43103</v>
      </c>
      <c r="J1468" s="130" t="s">
        <v>5205</v>
      </c>
    </row>
    <row r="1469" spans="1:10" s="108" customFormat="1" ht="11.25" hidden="1" customHeight="1">
      <c r="A1469" s="8" t="s">
        <v>4024</v>
      </c>
      <c r="B1469" s="126" t="s">
        <v>445</v>
      </c>
      <c r="C1469" s="126" t="s">
        <v>68</v>
      </c>
      <c r="D1469" s="126">
        <v>19</v>
      </c>
      <c r="E1469" s="130" t="s">
        <v>68</v>
      </c>
      <c r="F1469" s="128" t="s">
        <v>4936</v>
      </c>
      <c r="G1469" s="89">
        <v>43070</v>
      </c>
      <c r="H1469" s="123">
        <v>43096</v>
      </c>
      <c r="I1469" s="189">
        <v>43103</v>
      </c>
      <c r="J1469" s="130" t="s">
        <v>5205</v>
      </c>
    </row>
    <row r="1470" spans="1:10" s="108" customFormat="1" ht="11.25" hidden="1" customHeight="1">
      <c r="A1470" s="8" t="s">
        <v>4025</v>
      </c>
      <c r="B1470" s="126" t="s">
        <v>445</v>
      </c>
      <c r="C1470" s="126" t="s">
        <v>68</v>
      </c>
      <c r="D1470" s="126">
        <v>19</v>
      </c>
      <c r="E1470" s="130" t="s">
        <v>68</v>
      </c>
      <c r="F1470" s="128" t="s">
        <v>4935</v>
      </c>
      <c r="G1470" s="89">
        <v>43070</v>
      </c>
      <c r="H1470" s="123">
        <v>43087</v>
      </c>
      <c r="I1470" s="189">
        <v>43103</v>
      </c>
      <c r="J1470" s="130" t="s">
        <v>5205</v>
      </c>
    </row>
    <row r="1471" spans="1:10" s="108" customFormat="1" ht="11.25" hidden="1" customHeight="1">
      <c r="A1471" s="8" t="s">
        <v>4051</v>
      </c>
      <c r="B1471" s="126" t="s">
        <v>446</v>
      </c>
      <c r="C1471" s="126" t="s">
        <v>67</v>
      </c>
      <c r="D1471" s="126">
        <v>19</v>
      </c>
      <c r="E1471" s="130" t="s">
        <v>67</v>
      </c>
      <c r="F1471" s="128" t="s">
        <v>4835</v>
      </c>
      <c r="G1471" s="89">
        <v>43070</v>
      </c>
      <c r="H1471" s="123">
        <v>43095</v>
      </c>
      <c r="I1471" s="189">
        <v>43103</v>
      </c>
      <c r="J1471" s="130" t="s">
        <v>5205</v>
      </c>
    </row>
    <row r="1472" spans="1:10" s="108" customFormat="1" ht="11.25" hidden="1" customHeight="1">
      <c r="A1472" s="8" t="s">
        <v>4052</v>
      </c>
      <c r="B1472" s="126" t="s">
        <v>446</v>
      </c>
      <c r="C1472" s="126" t="s">
        <v>67</v>
      </c>
      <c r="D1472" s="126">
        <v>19</v>
      </c>
      <c r="E1472" s="130" t="s">
        <v>67</v>
      </c>
      <c r="F1472" s="128" t="s">
        <v>4835</v>
      </c>
      <c r="G1472" s="89">
        <v>43070</v>
      </c>
      <c r="H1472" s="123" t="s">
        <v>4933</v>
      </c>
      <c r="I1472" s="123" t="s">
        <v>4933</v>
      </c>
      <c r="J1472" s="130" t="s">
        <v>5205</v>
      </c>
    </row>
    <row r="1473" spans="1:10" s="108" customFormat="1" ht="11.25" hidden="1" customHeight="1">
      <c r="A1473" s="8" t="s">
        <v>4026</v>
      </c>
      <c r="B1473" s="126" t="s">
        <v>445</v>
      </c>
      <c r="C1473" s="126" t="s">
        <v>68</v>
      </c>
      <c r="D1473" s="126">
        <v>19</v>
      </c>
      <c r="E1473" s="130" t="s">
        <v>68</v>
      </c>
      <c r="F1473" s="128" t="s">
        <v>4936</v>
      </c>
      <c r="G1473" s="89">
        <v>43070</v>
      </c>
      <c r="H1473" s="123">
        <v>43095</v>
      </c>
      <c r="I1473" s="189">
        <v>43103</v>
      </c>
      <c r="J1473" s="130" t="s">
        <v>5205</v>
      </c>
    </row>
    <row r="1474" spans="1:10" s="108" customFormat="1" ht="11.25" hidden="1" customHeight="1">
      <c r="A1474" s="8" t="s">
        <v>4029</v>
      </c>
      <c r="B1474" s="126" t="s">
        <v>445</v>
      </c>
      <c r="C1474" s="126" t="s">
        <v>68</v>
      </c>
      <c r="D1474" s="126">
        <v>19</v>
      </c>
      <c r="E1474" s="130" t="s">
        <v>68</v>
      </c>
      <c r="F1474" s="128" t="s">
        <v>4936</v>
      </c>
      <c r="G1474" s="89">
        <v>43070</v>
      </c>
      <c r="H1474" s="123" t="s">
        <v>4933</v>
      </c>
      <c r="I1474" s="123" t="s">
        <v>4933</v>
      </c>
      <c r="J1474" s="130" t="s">
        <v>5205</v>
      </c>
    </row>
    <row r="1475" spans="1:10" s="108" customFormat="1" ht="11.25" hidden="1" customHeight="1">
      <c r="A1475" s="8" t="s">
        <v>4030</v>
      </c>
      <c r="B1475" s="126" t="s">
        <v>445</v>
      </c>
      <c r="C1475" s="126" t="s">
        <v>68</v>
      </c>
      <c r="D1475" s="126">
        <v>19</v>
      </c>
      <c r="E1475" s="130" t="s">
        <v>68</v>
      </c>
      <c r="F1475" s="128" t="s">
        <v>4935</v>
      </c>
      <c r="G1475" s="89">
        <v>43070</v>
      </c>
      <c r="H1475" s="123">
        <v>43084</v>
      </c>
      <c r="I1475" s="189">
        <v>43103</v>
      </c>
      <c r="J1475" s="130" t="s">
        <v>5205</v>
      </c>
    </row>
    <row r="1476" spans="1:10" s="108" customFormat="1" ht="11.25" hidden="1" customHeight="1">
      <c r="A1476" s="8" t="s">
        <v>4032</v>
      </c>
      <c r="B1476" s="126" t="s">
        <v>445</v>
      </c>
      <c r="C1476" s="126" t="s">
        <v>68</v>
      </c>
      <c r="D1476" s="126">
        <v>19</v>
      </c>
      <c r="E1476" s="130" t="s">
        <v>68</v>
      </c>
      <c r="F1476" s="128" t="s">
        <v>4935</v>
      </c>
      <c r="G1476" s="89">
        <v>43070</v>
      </c>
      <c r="H1476" s="123" t="s">
        <v>4933</v>
      </c>
      <c r="I1476" s="189">
        <v>43103</v>
      </c>
      <c r="J1476" s="130" t="s">
        <v>5205</v>
      </c>
    </row>
    <row r="1477" spans="1:10" s="108" customFormat="1" ht="11.25" hidden="1" customHeight="1">
      <c r="A1477" s="8" t="s">
        <v>4044</v>
      </c>
      <c r="B1477" s="126" t="s">
        <v>4736</v>
      </c>
      <c r="C1477" s="126" t="s">
        <v>68</v>
      </c>
      <c r="D1477" s="126">
        <v>19</v>
      </c>
      <c r="E1477" s="130" t="s">
        <v>68</v>
      </c>
      <c r="F1477" s="128" t="s">
        <v>4834</v>
      </c>
      <c r="G1477" s="89">
        <v>43070</v>
      </c>
      <c r="H1477" s="123">
        <v>43096</v>
      </c>
      <c r="I1477" s="189">
        <v>43103</v>
      </c>
      <c r="J1477" s="130" t="s">
        <v>5205</v>
      </c>
    </row>
    <row r="1478" spans="1:10" s="108" customFormat="1" ht="11.25" hidden="1" customHeight="1">
      <c r="A1478" s="8" t="s">
        <v>4087</v>
      </c>
      <c r="B1478" s="126" t="s">
        <v>4748</v>
      </c>
      <c r="C1478" s="126" t="s">
        <v>67</v>
      </c>
      <c r="D1478" s="126">
        <v>19</v>
      </c>
      <c r="E1478" s="130" t="s">
        <v>67</v>
      </c>
      <c r="F1478" s="130" t="s">
        <v>4844</v>
      </c>
      <c r="G1478" s="89">
        <v>43070</v>
      </c>
      <c r="H1478" s="123">
        <v>43096</v>
      </c>
      <c r="I1478" s="189">
        <v>43103</v>
      </c>
      <c r="J1478" s="130" t="s">
        <v>5205</v>
      </c>
    </row>
    <row r="1479" spans="1:10" s="108" customFormat="1" ht="11.25" hidden="1" customHeight="1">
      <c r="A1479" s="8" t="s">
        <v>4093</v>
      </c>
      <c r="B1479" s="126" t="s">
        <v>4749</v>
      </c>
      <c r="C1479" s="126" t="s">
        <v>67</v>
      </c>
      <c r="D1479" s="126">
        <v>19</v>
      </c>
      <c r="E1479" s="130" t="s">
        <v>67</v>
      </c>
      <c r="F1479" s="130" t="s">
        <v>4844</v>
      </c>
      <c r="G1479" s="89">
        <v>43070</v>
      </c>
      <c r="H1479" s="123">
        <v>43096</v>
      </c>
      <c r="I1479" s="189">
        <v>43104</v>
      </c>
      <c r="J1479" s="130" t="s">
        <v>5205</v>
      </c>
    </row>
    <row r="1480" spans="1:10" s="108" customFormat="1" ht="11.25" hidden="1" customHeight="1">
      <c r="A1480" s="8" t="s">
        <v>4064</v>
      </c>
      <c r="B1480" s="126" t="s">
        <v>4739</v>
      </c>
      <c r="C1480" s="126" t="s">
        <v>68</v>
      </c>
      <c r="D1480" s="126">
        <v>19</v>
      </c>
      <c r="E1480" s="130" t="s">
        <v>68</v>
      </c>
      <c r="F1480" s="128" t="s">
        <v>4833</v>
      </c>
      <c r="G1480" s="89">
        <v>43070</v>
      </c>
      <c r="H1480" s="123">
        <v>43096</v>
      </c>
      <c r="I1480" s="189">
        <v>43105</v>
      </c>
      <c r="J1480" s="130" t="s">
        <v>5205</v>
      </c>
    </row>
    <row r="1481" spans="1:10" s="108" customFormat="1" ht="11.25" hidden="1" customHeight="1">
      <c r="A1481" s="8" t="s">
        <v>4079</v>
      </c>
      <c r="B1481" s="126" t="s">
        <v>4747</v>
      </c>
      <c r="C1481" s="126" t="s">
        <v>68</v>
      </c>
      <c r="D1481" s="126">
        <v>19</v>
      </c>
      <c r="E1481" s="130" t="s">
        <v>68</v>
      </c>
      <c r="F1481" s="128" t="s">
        <v>4834</v>
      </c>
      <c r="G1481" s="89">
        <v>43070</v>
      </c>
      <c r="H1481" s="123">
        <v>43090</v>
      </c>
      <c r="I1481" s="189">
        <v>43103</v>
      </c>
      <c r="J1481" s="130" t="s">
        <v>5205</v>
      </c>
    </row>
    <row r="1482" spans="1:10" s="108" customFormat="1" ht="11.25" hidden="1" customHeight="1">
      <c r="A1482" s="8" t="s">
        <v>4080</v>
      </c>
      <c r="B1482" s="126" t="s">
        <v>4747</v>
      </c>
      <c r="C1482" s="126" t="s">
        <v>68</v>
      </c>
      <c r="D1482" s="126">
        <v>19</v>
      </c>
      <c r="E1482" s="130" t="s">
        <v>68</v>
      </c>
      <c r="F1482" s="128" t="s">
        <v>4834</v>
      </c>
      <c r="G1482" s="89">
        <v>43070</v>
      </c>
      <c r="H1482" s="123">
        <v>43090</v>
      </c>
      <c r="I1482" s="189">
        <v>43103</v>
      </c>
      <c r="J1482" s="130" t="s">
        <v>5205</v>
      </c>
    </row>
    <row r="1483" spans="1:10" s="108" customFormat="1" ht="11.25" hidden="1" customHeight="1">
      <c r="A1483" s="8" t="s">
        <v>4098</v>
      </c>
      <c r="B1483" s="126" t="s">
        <v>447</v>
      </c>
      <c r="C1483" s="126" t="s">
        <v>68</v>
      </c>
      <c r="D1483" s="126">
        <v>19</v>
      </c>
      <c r="E1483" s="130" t="s">
        <v>68</v>
      </c>
      <c r="F1483" s="128" t="s">
        <v>4834</v>
      </c>
      <c r="G1483" s="89">
        <v>43070</v>
      </c>
      <c r="H1483" s="123">
        <v>43096</v>
      </c>
      <c r="I1483" s="189">
        <v>43103</v>
      </c>
      <c r="J1483" s="130" t="s">
        <v>5205</v>
      </c>
    </row>
    <row r="1484" spans="1:10" s="108" customFormat="1" ht="11.25" hidden="1" customHeight="1">
      <c r="A1484" s="8" t="s">
        <v>4133</v>
      </c>
      <c r="B1484" s="126" t="s">
        <v>449</v>
      </c>
      <c r="C1484" s="130" t="s">
        <v>67</v>
      </c>
      <c r="D1484" s="126">
        <v>19</v>
      </c>
      <c r="E1484" s="130" t="s">
        <v>67</v>
      </c>
      <c r="F1484" s="128" t="s">
        <v>4835</v>
      </c>
      <c r="G1484" s="89">
        <v>43070</v>
      </c>
      <c r="H1484" s="123">
        <v>43096</v>
      </c>
      <c r="I1484" s="189">
        <v>43103</v>
      </c>
      <c r="J1484" s="130" t="s">
        <v>5205</v>
      </c>
    </row>
    <row r="1485" spans="1:10" s="108" customFormat="1" ht="11.25" hidden="1" customHeight="1">
      <c r="A1485" s="8" t="s">
        <v>4099</v>
      </c>
      <c r="B1485" s="126" t="s">
        <v>447</v>
      </c>
      <c r="C1485" s="126" t="s">
        <v>68</v>
      </c>
      <c r="D1485" s="126">
        <v>19</v>
      </c>
      <c r="E1485" s="130" t="s">
        <v>68</v>
      </c>
      <c r="F1485" s="128" t="s">
        <v>4834</v>
      </c>
      <c r="G1485" s="89">
        <v>43070</v>
      </c>
      <c r="H1485" s="123">
        <v>43090</v>
      </c>
      <c r="I1485" s="189">
        <v>43103</v>
      </c>
      <c r="J1485" s="130" t="s">
        <v>5205</v>
      </c>
    </row>
    <row r="1486" spans="1:10" s="108" customFormat="1" ht="11.25" hidden="1" customHeight="1">
      <c r="A1486" s="8" t="s">
        <v>4105</v>
      </c>
      <c r="B1486" s="126" t="s">
        <v>448</v>
      </c>
      <c r="C1486" s="126" t="s">
        <v>68</v>
      </c>
      <c r="D1486" s="126">
        <v>19</v>
      </c>
      <c r="E1486" s="130" t="s">
        <v>68</v>
      </c>
      <c r="F1486" s="128" t="s">
        <v>4936</v>
      </c>
      <c r="G1486" s="89">
        <v>43070</v>
      </c>
      <c r="H1486" s="123">
        <v>43095</v>
      </c>
      <c r="I1486" s="189">
        <v>43103</v>
      </c>
      <c r="J1486" s="130" t="s">
        <v>5205</v>
      </c>
    </row>
    <row r="1487" spans="1:10" s="108" customFormat="1" ht="11.25" hidden="1" customHeight="1">
      <c r="A1487" s="8" t="s">
        <v>4142</v>
      </c>
      <c r="B1487" s="126" t="s">
        <v>4752</v>
      </c>
      <c r="C1487" s="126" t="s">
        <v>68</v>
      </c>
      <c r="D1487" s="126">
        <v>19</v>
      </c>
      <c r="E1487" s="130" t="s">
        <v>68</v>
      </c>
      <c r="F1487" s="128" t="s">
        <v>4834</v>
      </c>
      <c r="G1487" s="89">
        <v>43070</v>
      </c>
      <c r="H1487" s="123">
        <v>43090</v>
      </c>
      <c r="I1487" s="189">
        <v>43103</v>
      </c>
      <c r="J1487" s="130" t="s">
        <v>5205</v>
      </c>
    </row>
    <row r="1488" spans="1:10" s="108" customFormat="1" ht="11.25" hidden="1" customHeight="1">
      <c r="A1488" s="8" t="s">
        <v>4185</v>
      </c>
      <c r="B1488" s="126" t="s">
        <v>360</v>
      </c>
      <c r="C1488" s="126" t="s">
        <v>4786</v>
      </c>
      <c r="D1488" s="126">
        <v>11</v>
      </c>
      <c r="E1488" s="130" t="s">
        <v>4786</v>
      </c>
      <c r="F1488" s="128" t="s">
        <v>4882</v>
      </c>
      <c r="G1488" s="89">
        <v>43070</v>
      </c>
      <c r="H1488" s="123">
        <v>43098</v>
      </c>
      <c r="I1488" s="189">
        <v>43105</v>
      </c>
      <c r="J1488" s="130" t="s">
        <v>4902</v>
      </c>
    </row>
    <row r="1489" spans="1:10" s="108" customFormat="1" ht="11.25" hidden="1" customHeight="1">
      <c r="A1489" s="8" t="s">
        <v>4186</v>
      </c>
      <c r="B1489" s="126" t="s">
        <v>360</v>
      </c>
      <c r="C1489" s="126" t="s">
        <v>4786</v>
      </c>
      <c r="D1489" s="126">
        <v>11</v>
      </c>
      <c r="E1489" s="130" t="s">
        <v>4786</v>
      </c>
      <c r="F1489" s="128" t="s">
        <v>4882</v>
      </c>
      <c r="G1489" s="89">
        <v>43070</v>
      </c>
      <c r="H1489" s="123">
        <v>43081</v>
      </c>
      <c r="I1489" s="189">
        <v>43096</v>
      </c>
      <c r="J1489" s="130" t="s">
        <v>4902</v>
      </c>
    </row>
    <row r="1490" spans="1:10" s="108" customFormat="1" ht="11.25" hidden="1" customHeight="1">
      <c r="A1490" s="8" t="s">
        <v>4192</v>
      </c>
      <c r="B1490" s="126" t="s">
        <v>360</v>
      </c>
      <c r="C1490" s="126" t="s">
        <v>4786</v>
      </c>
      <c r="D1490" s="126">
        <v>11</v>
      </c>
      <c r="E1490" s="130" t="s">
        <v>4786</v>
      </c>
      <c r="F1490" s="128" t="s">
        <v>4882</v>
      </c>
      <c r="G1490" s="89">
        <v>43070</v>
      </c>
      <c r="H1490" s="123">
        <v>43087</v>
      </c>
      <c r="I1490" s="189">
        <v>43105</v>
      </c>
      <c r="J1490" s="130" t="s">
        <v>4902</v>
      </c>
    </row>
    <row r="1491" spans="1:10" s="108" customFormat="1" ht="11.25" hidden="1" customHeight="1">
      <c r="A1491" s="8" t="s">
        <v>4195</v>
      </c>
      <c r="B1491" s="126" t="s">
        <v>351</v>
      </c>
      <c r="C1491" s="126" t="s">
        <v>4787</v>
      </c>
      <c r="D1491" s="126">
        <v>11</v>
      </c>
      <c r="E1491" s="130" t="s">
        <v>4787</v>
      </c>
      <c r="F1491" s="128" t="s">
        <v>4870</v>
      </c>
      <c r="G1491" s="89">
        <v>43070</v>
      </c>
      <c r="H1491" s="123">
        <v>43089</v>
      </c>
      <c r="I1491" s="189">
        <v>43105</v>
      </c>
      <c r="J1491" s="130" t="s">
        <v>4901</v>
      </c>
    </row>
    <row r="1492" spans="1:10" s="108" customFormat="1" ht="11.25" hidden="1" customHeight="1">
      <c r="A1492" s="8" t="s">
        <v>4204</v>
      </c>
      <c r="B1492" s="126" t="s">
        <v>351</v>
      </c>
      <c r="C1492" s="126" t="s">
        <v>4787</v>
      </c>
      <c r="D1492" s="126">
        <v>11</v>
      </c>
      <c r="E1492" s="130" t="s">
        <v>4787</v>
      </c>
      <c r="F1492" s="128" t="s">
        <v>4870</v>
      </c>
      <c r="G1492" s="89">
        <v>43070</v>
      </c>
      <c r="H1492" s="123">
        <v>43089</v>
      </c>
      <c r="I1492" s="189">
        <v>43105</v>
      </c>
      <c r="J1492" s="130" t="s">
        <v>4901</v>
      </c>
    </row>
    <row r="1493" spans="1:10" s="108" customFormat="1" ht="11.25" hidden="1" customHeight="1">
      <c r="A1493" s="8" t="s">
        <v>4205</v>
      </c>
      <c r="B1493" s="126" t="s">
        <v>351</v>
      </c>
      <c r="C1493" s="126" t="s">
        <v>4787</v>
      </c>
      <c r="D1493" s="126">
        <v>11</v>
      </c>
      <c r="E1493" s="130" t="s">
        <v>4787</v>
      </c>
      <c r="F1493" s="128" t="s">
        <v>4870</v>
      </c>
      <c r="G1493" s="89">
        <v>43070</v>
      </c>
      <c r="H1493" s="123">
        <v>43104</v>
      </c>
      <c r="I1493" s="189">
        <v>43105</v>
      </c>
      <c r="J1493" s="130" t="s">
        <v>4901</v>
      </c>
    </row>
    <row r="1494" spans="1:10" s="108" customFormat="1" ht="11.25" hidden="1" customHeight="1">
      <c r="A1494" s="8" t="s">
        <v>4218</v>
      </c>
      <c r="B1494" s="126" t="s">
        <v>362</v>
      </c>
      <c r="C1494" s="126" t="s">
        <v>4786</v>
      </c>
      <c r="D1494" s="126">
        <v>11</v>
      </c>
      <c r="E1494" s="130" t="s">
        <v>4786</v>
      </c>
      <c r="F1494" s="128" t="s">
        <v>4873</v>
      </c>
      <c r="G1494" s="89">
        <v>43070</v>
      </c>
      <c r="H1494" s="123">
        <v>43098</v>
      </c>
      <c r="I1494" s="189">
        <v>43102</v>
      </c>
      <c r="J1494" s="130" t="s">
        <v>4902</v>
      </c>
    </row>
    <row r="1495" spans="1:10" s="108" customFormat="1" ht="11.25" hidden="1" customHeight="1">
      <c r="A1495" s="8" t="s">
        <v>4253</v>
      </c>
      <c r="B1495" s="126" t="s">
        <v>452</v>
      </c>
      <c r="C1495" s="126" t="s">
        <v>450</v>
      </c>
      <c r="D1495" s="126">
        <v>13</v>
      </c>
      <c r="E1495" s="130" t="s">
        <v>450</v>
      </c>
      <c r="F1495" s="130" t="s">
        <v>4973</v>
      </c>
      <c r="G1495" s="89">
        <v>43070</v>
      </c>
      <c r="H1495" s="123">
        <v>43087</v>
      </c>
      <c r="I1495" s="189">
        <v>43096</v>
      </c>
      <c r="J1495" s="130" t="s">
        <v>4895</v>
      </c>
    </row>
    <row r="1496" spans="1:10" s="108" customFormat="1" ht="11.25" hidden="1" customHeight="1">
      <c r="A1496" s="8" t="s">
        <v>4260</v>
      </c>
      <c r="B1496" s="126" t="s">
        <v>4291</v>
      </c>
      <c r="C1496" s="126" t="s">
        <v>450</v>
      </c>
      <c r="D1496" s="126">
        <v>13</v>
      </c>
      <c r="E1496" s="130" t="s">
        <v>450</v>
      </c>
      <c r="F1496" s="130" t="s">
        <v>4975</v>
      </c>
      <c r="G1496" s="89">
        <v>43070</v>
      </c>
      <c r="H1496" s="123">
        <v>43089</v>
      </c>
      <c r="I1496" s="189">
        <v>43096</v>
      </c>
      <c r="J1496" s="130" t="s">
        <v>4895</v>
      </c>
    </row>
    <row r="1497" spans="1:10" s="108" customFormat="1" ht="11.25" hidden="1" customHeight="1">
      <c r="A1497" s="8" t="s">
        <v>4261</v>
      </c>
      <c r="B1497" s="126" t="s">
        <v>4289</v>
      </c>
      <c r="C1497" s="126" t="s">
        <v>450</v>
      </c>
      <c r="D1497" s="126">
        <v>13</v>
      </c>
      <c r="E1497" s="130" t="s">
        <v>450</v>
      </c>
      <c r="F1497" s="130" t="s">
        <v>4970</v>
      </c>
      <c r="G1497" s="89">
        <v>43070</v>
      </c>
      <c r="H1497" s="123">
        <v>43089</v>
      </c>
      <c r="I1497" s="189">
        <v>43105</v>
      </c>
      <c r="J1497" s="130" t="s">
        <v>4895</v>
      </c>
    </row>
    <row r="1498" spans="1:10" s="108" customFormat="1" ht="11.25" hidden="1" customHeight="1">
      <c r="A1498" s="8" t="s">
        <v>4267</v>
      </c>
      <c r="B1498" s="126" t="s">
        <v>4322</v>
      </c>
      <c r="C1498" s="126" t="s">
        <v>450</v>
      </c>
      <c r="D1498" s="126">
        <v>13</v>
      </c>
      <c r="E1498" s="130" t="s">
        <v>450</v>
      </c>
      <c r="F1498" s="130" t="s">
        <v>4970</v>
      </c>
      <c r="G1498" s="89">
        <v>43070</v>
      </c>
      <c r="H1498" s="123">
        <v>43095</v>
      </c>
      <c r="I1498" s="189">
        <v>43096</v>
      </c>
      <c r="J1498" s="130" t="s">
        <v>4895</v>
      </c>
    </row>
    <row r="1499" spans="1:10" s="108" customFormat="1" ht="11.25" customHeight="1">
      <c r="A1499" s="8" t="s">
        <v>4273</v>
      </c>
      <c r="B1499" s="126" t="s">
        <v>4319</v>
      </c>
      <c r="C1499" s="130" t="s">
        <v>451</v>
      </c>
      <c r="D1499" s="126" t="s">
        <v>451</v>
      </c>
      <c r="E1499" s="130" t="s">
        <v>451</v>
      </c>
      <c r="F1499" s="128" t="s">
        <v>4843</v>
      </c>
      <c r="G1499" s="89">
        <v>43070</v>
      </c>
      <c r="H1499" s="123">
        <v>43103</v>
      </c>
      <c r="I1499" s="189"/>
      <c r="J1499" s="130" t="s">
        <v>4889</v>
      </c>
    </row>
    <row r="1500" spans="1:10" s="108" customFormat="1" ht="11.25" hidden="1" customHeight="1">
      <c r="A1500" s="194" t="s">
        <v>4937</v>
      </c>
      <c r="B1500" s="127" t="s">
        <v>4739</v>
      </c>
      <c r="C1500" s="126" t="s">
        <v>68</v>
      </c>
      <c r="D1500" s="127">
        <v>19</v>
      </c>
      <c r="E1500" s="130" t="s">
        <v>68</v>
      </c>
      <c r="F1500" s="128" t="s">
        <v>4833</v>
      </c>
      <c r="G1500" s="89">
        <v>43070</v>
      </c>
      <c r="H1500" s="123" t="s">
        <v>4938</v>
      </c>
      <c r="I1500" s="123" t="s">
        <v>4938</v>
      </c>
      <c r="J1500" s="130" t="s">
        <v>5205</v>
      </c>
    </row>
    <row r="1501" spans="1:10" s="108" customFormat="1" ht="11.25" hidden="1" customHeight="1">
      <c r="A1501" s="8" t="s">
        <v>96</v>
      </c>
      <c r="B1501" s="126" t="s">
        <v>351</v>
      </c>
      <c r="C1501" s="126" t="s">
        <v>4789</v>
      </c>
      <c r="D1501" s="126">
        <v>11</v>
      </c>
      <c r="E1501" s="126"/>
      <c r="F1501" s="126"/>
      <c r="G1501" s="89">
        <v>43101</v>
      </c>
      <c r="H1501" s="123"/>
      <c r="I1501" s="189"/>
      <c r="J1501" s="130" t="s">
        <v>4901</v>
      </c>
    </row>
    <row r="1502" spans="1:10" s="108" customFormat="1" ht="11.25" hidden="1" customHeight="1">
      <c r="A1502" s="8" t="s">
        <v>102</v>
      </c>
      <c r="B1502" s="126" t="s">
        <v>354</v>
      </c>
      <c r="C1502" s="126" t="s">
        <v>4787</v>
      </c>
      <c r="D1502" s="126">
        <v>11</v>
      </c>
      <c r="E1502" s="126"/>
      <c r="F1502" s="126"/>
      <c r="G1502" s="89">
        <v>43101</v>
      </c>
      <c r="H1502" s="123"/>
      <c r="I1502" s="189"/>
      <c r="J1502" s="130" t="s">
        <v>4901</v>
      </c>
    </row>
    <row r="1503" spans="1:10" s="108" customFormat="1" ht="11.25" hidden="1" customHeight="1">
      <c r="A1503" s="8" t="s">
        <v>103</v>
      </c>
      <c r="B1503" s="126" t="s">
        <v>354</v>
      </c>
      <c r="C1503" s="126" t="s">
        <v>4787</v>
      </c>
      <c r="D1503" s="126">
        <v>11</v>
      </c>
      <c r="E1503" s="126"/>
      <c r="F1503" s="126"/>
      <c r="G1503" s="89">
        <v>43101</v>
      </c>
      <c r="H1503" s="123"/>
      <c r="I1503" s="189"/>
      <c r="J1503" s="130" t="s">
        <v>4901</v>
      </c>
    </row>
    <row r="1504" spans="1:10" s="108" customFormat="1" ht="11.25" hidden="1" customHeight="1">
      <c r="A1504" s="8" t="s">
        <v>104</v>
      </c>
      <c r="B1504" s="126" t="s">
        <v>354</v>
      </c>
      <c r="C1504" s="126" t="s">
        <v>4787</v>
      </c>
      <c r="D1504" s="126">
        <v>11</v>
      </c>
      <c r="E1504" s="126"/>
      <c r="F1504" s="126"/>
      <c r="G1504" s="89">
        <v>43101</v>
      </c>
      <c r="H1504" s="123"/>
      <c r="I1504" s="189"/>
      <c r="J1504" s="130" t="s">
        <v>4901</v>
      </c>
    </row>
    <row r="1505" spans="1:10" s="108" customFormat="1" ht="11.25" hidden="1" customHeight="1">
      <c r="A1505" s="8" t="s">
        <v>106</v>
      </c>
      <c r="B1505" s="126" t="s">
        <v>355</v>
      </c>
      <c r="C1505" s="126" t="s">
        <v>4787</v>
      </c>
      <c r="D1505" s="126">
        <v>11</v>
      </c>
      <c r="E1505" s="126"/>
      <c r="F1505" s="126"/>
      <c r="G1505" s="89">
        <v>43101</v>
      </c>
      <c r="H1505" s="123"/>
      <c r="I1505" s="189"/>
      <c r="J1505" s="130" t="s">
        <v>4901</v>
      </c>
    </row>
    <row r="1506" spans="1:10" s="108" customFormat="1" ht="11.25" hidden="1" customHeight="1">
      <c r="A1506" s="8" t="s">
        <v>107</v>
      </c>
      <c r="B1506" s="126" t="s">
        <v>355</v>
      </c>
      <c r="C1506" s="126" t="s">
        <v>4787</v>
      </c>
      <c r="D1506" s="126">
        <v>11</v>
      </c>
      <c r="E1506" s="126"/>
      <c r="F1506" s="126"/>
      <c r="G1506" s="89">
        <v>43101</v>
      </c>
      <c r="H1506" s="123"/>
      <c r="I1506" s="189"/>
      <c r="J1506" s="130" t="s">
        <v>4901</v>
      </c>
    </row>
    <row r="1507" spans="1:10" s="108" customFormat="1" ht="11.25" hidden="1" customHeight="1">
      <c r="A1507" s="8" t="s">
        <v>108</v>
      </c>
      <c r="B1507" s="126" t="s">
        <v>356</v>
      </c>
      <c r="C1507" s="126" t="s">
        <v>4789</v>
      </c>
      <c r="D1507" s="126">
        <v>11</v>
      </c>
      <c r="E1507" s="126"/>
      <c r="F1507" s="126"/>
      <c r="G1507" s="89">
        <v>43101</v>
      </c>
      <c r="H1507" s="123"/>
      <c r="I1507" s="189"/>
      <c r="J1507" s="130" t="s">
        <v>4888</v>
      </c>
    </row>
    <row r="1508" spans="1:10" s="108" customFormat="1" ht="11.25" hidden="1" customHeight="1">
      <c r="A1508" s="8" t="s">
        <v>109</v>
      </c>
      <c r="B1508" s="126" t="s">
        <v>356</v>
      </c>
      <c r="C1508" s="126" t="s">
        <v>4789</v>
      </c>
      <c r="D1508" s="126">
        <v>11</v>
      </c>
      <c r="E1508" s="126"/>
      <c r="F1508" s="126"/>
      <c r="G1508" s="89">
        <v>43101</v>
      </c>
      <c r="H1508" s="123"/>
      <c r="I1508" s="189"/>
      <c r="J1508" s="130" t="s">
        <v>4888</v>
      </c>
    </row>
    <row r="1509" spans="1:10" s="108" customFormat="1" ht="11.25" hidden="1" customHeight="1">
      <c r="A1509" s="8" t="s">
        <v>111</v>
      </c>
      <c r="B1509" s="126" t="s">
        <v>357</v>
      </c>
      <c r="C1509" s="126" t="s">
        <v>4788</v>
      </c>
      <c r="D1509" s="126">
        <v>11</v>
      </c>
      <c r="E1509" s="126"/>
      <c r="F1509" s="126"/>
      <c r="G1509" s="89">
        <v>43101</v>
      </c>
      <c r="H1509" s="123"/>
      <c r="I1509" s="189"/>
      <c r="J1509" s="130" t="s">
        <v>4900</v>
      </c>
    </row>
    <row r="1510" spans="1:10" s="108" customFormat="1" ht="11.25" hidden="1" customHeight="1">
      <c r="A1510" s="8" t="s">
        <v>115</v>
      </c>
      <c r="B1510" s="126" t="s">
        <v>360</v>
      </c>
      <c r="C1510" s="126" t="s">
        <v>4786</v>
      </c>
      <c r="D1510" s="126">
        <v>11</v>
      </c>
      <c r="E1510" s="126"/>
      <c r="F1510" s="126"/>
      <c r="G1510" s="89">
        <v>43101</v>
      </c>
      <c r="H1510" s="123"/>
      <c r="I1510" s="189"/>
      <c r="J1510" s="130" t="s">
        <v>4902</v>
      </c>
    </row>
    <row r="1511" spans="1:10" s="108" customFormat="1" ht="11.25" hidden="1" customHeight="1">
      <c r="A1511" s="8" t="s">
        <v>118</v>
      </c>
      <c r="B1511" s="126" t="s">
        <v>360</v>
      </c>
      <c r="C1511" s="126" t="s">
        <v>4786</v>
      </c>
      <c r="D1511" s="126">
        <v>11</v>
      </c>
      <c r="E1511" s="126"/>
      <c r="F1511" s="126"/>
      <c r="G1511" s="89">
        <v>43101</v>
      </c>
      <c r="H1511" s="123"/>
      <c r="I1511" s="189"/>
      <c r="J1511" s="130" t="s">
        <v>4902</v>
      </c>
    </row>
    <row r="1512" spans="1:10" s="108" customFormat="1" ht="11.25" hidden="1" customHeight="1">
      <c r="A1512" s="8" t="s">
        <v>119</v>
      </c>
      <c r="B1512" s="126" t="s">
        <v>360</v>
      </c>
      <c r="C1512" s="130" t="s">
        <v>4786</v>
      </c>
      <c r="D1512" s="126">
        <v>11</v>
      </c>
      <c r="E1512" s="126"/>
      <c r="F1512" s="130"/>
      <c r="G1512" s="89">
        <v>43101</v>
      </c>
      <c r="H1512" s="123"/>
      <c r="I1512" s="189"/>
      <c r="J1512" s="130" t="s">
        <v>4902</v>
      </c>
    </row>
    <row r="1513" spans="1:10" s="108" customFormat="1" ht="11.25" hidden="1" customHeight="1">
      <c r="A1513" s="8" t="s">
        <v>120</v>
      </c>
      <c r="B1513" s="126" t="s">
        <v>360</v>
      </c>
      <c r="C1513" s="126" t="s">
        <v>4786</v>
      </c>
      <c r="D1513" s="126">
        <v>11</v>
      </c>
      <c r="E1513" s="126"/>
      <c r="F1513" s="126"/>
      <c r="G1513" s="89">
        <v>43101</v>
      </c>
      <c r="H1513" s="123"/>
      <c r="I1513" s="189"/>
      <c r="J1513" s="130" t="s">
        <v>4902</v>
      </c>
    </row>
    <row r="1514" spans="1:10" s="108" customFormat="1" ht="11.25" hidden="1" customHeight="1">
      <c r="A1514" s="8" t="s">
        <v>126</v>
      </c>
      <c r="B1514" s="126" t="s">
        <v>363</v>
      </c>
      <c r="C1514" s="126" t="s">
        <v>4787</v>
      </c>
      <c r="D1514" s="126">
        <v>11</v>
      </c>
      <c r="E1514" s="126"/>
      <c r="F1514" s="126"/>
      <c r="G1514" s="89">
        <v>43101</v>
      </c>
      <c r="H1514" s="123"/>
      <c r="I1514" s="189"/>
      <c r="J1514" s="130" t="s">
        <v>4901</v>
      </c>
    </row>
    <row r="1515" spans="1:10" s="108" customFormat="1" ht="11.25" hidden="1" customHeight="1">
      <c r="A1515" s="8" t="s">
        <v>132</v>
      </c>
      <c r="B1515" s="126" t="s">
        <v>366</v>
      </c>
      <c r="C1515" s="126" t="s">
        <v>4789</v>
      </c>
      <c r="D1515" s="126">
        <v>11</v>
      </c>
      <c r="E1515" s="126"/>
      <c r="F1515" s="126"/>
      <c r="G1515" s="89">
        <v>43101</v>
      </c>
      <c r="H1515" s="123"/>
      <c r="I1515" s="189"/>
      <c r="J1515" s="130" t="s">
        <v>4888</v>
      </c>
    </row>
    <row r="1516" spans="1:10" s="108" customFormat="1" ht="11.25" hidden="1" customHeight="1">
      <c r="A1516" s="8" t="s">
        <v>135</v>
      </c>
      <c r="B1516" s="126" t="s">
        <v>366</v>
      </c>
      <c r="C1516" s="126" t="s">
        <v>4789</v>
      </c>
      <c r="D1516" s="126">
        <v>11</v>
      </c>
      <c r="E1516" s="126"/>
      <c r="F1516" s="126"/>
      <c r="G1516" s="89">
        <v>43101</v>
      </c>
      <c r="H1516" s="123"/>
      <c r="I1516" s="189"/>
      <c r="J1516" s="130" t="s">
        <v>4888</v>
      </c>
    </row>
    <row r="1517" spans="1:10" s="108" customFormat="1" ht="11.25" hidden="1" customHeight="1">
      <c r="A1517" s="8" t="s">
        <v>136</v>
      </c>
      <c r="B1517" s="126" t="s">
        <v>351</v>
      </c>
      <c r="C1517" s="126" t="s">
        <v>4786</v>
      </c>
      <c r="D1517" s="126">
        <v>11</v>
      </c>
      <c r="E1517" s="126"/>
      <c r="F1517" s="126"/>
      <c r="G1517" s="89">
        <v>43101</v>
      </c>
      <c r="H1517" s="123"/>
      <c r="I1517" s="189"/>
      <c r="J1517" s="130" t="s">
        <v>4902</v>
      </c>
    </row>
    <row r="1518" spans="1:10" s="108" customFormat="1" ht="11.25" hidden="1" customHeight="1">
      <c r="A1518" s="8" t="s">
        <v>137</v>
      </c>
      <c r="B1518" s="126" t="s">
        <v>367</v>
      </c>
      <c r="C1518" s="126" t="s">
        <v>4787</v>
      </c>
      <c r="D1518" s="126">
        <v>11</v>
      </c>
      <c r="E1518" s="126"/>
      <c r="F1518" s="126"/>
      <c r="G1518" s="89">
        <v>43101</v>
      </c>
      <c r="H1518" s="123"/>
      <c r="I1518" s="189"/>
      <c r="J1518" s="130" t="s">
        <v>4901</v>
      </c>
    </row>
    <row r="1519" spans="1:10" s="108" customFormat="1" ht="11.25" hidden="1" customHeight="1">
      <c r="A1519" s="8" t="s">
        <v>139</v>
      </c>
      <c r="B1519" s="126" t="s">
        <v>351</v>
      </c>
      <c r="C1519" s="126" t="s">
        <v>4786</v>
      </c>
      <c r="D1519" s="126">
        <v>11</v>
      </c>
      <c r="E1519" s="126"/>
      <c r="F1519" s="126"/>
      <c r="G1519" s="89">
        <v>43101</v>
      </c>
      <c r="H1519" s="123"/>
      <c r="I1519" s="189"/>
      <c r="J1519" s="130" t="s">
        <v>4902</v>
      </c>
    </row>
    <row r="1520" spans="1:10" s="108" customFormat="1" ht="11.25" hidden="1" customHeight="1">
      <c r="A1520" s="8" t="s">
        <v>140</v>
      </c>
      <c r="B1520" s="126" t="s">
        <v>351</v>
      </c>
      <c r="C1520" s="126" t="s">
        <v>4786</v>
      </c>
      <c r="D1520" s="126">
        <v>11</v>
      </c>
      <c r="E1520" s="126"/>
      <c r="F1520" s="126"/>
      <c r="G1520" s="89">
        <v>43101</v>
      </c>
      <c r="H1520" s="123"/>
      <c r="I1520" s="189"/>
      <c r="J1520" s="130" t="s">
        <v>4902</v>
      </c>
    </row>
    <row r="1521" spans="1:10" s="108" customFormat="1" ht="11.25" hidden="1" customHeight="1">
      <c r="A1521" s="8" t="s">
        <v>148</v>
      </c>
      <c r="B1521" s="126" t="s">
        <v>351</v>
      </c>
      <c r="C1521" s="126" t="s">
        <v>4789</v>
      </c>
      <c r="D1521" s="126">
        <v>11</v>
      </c>
      <c r="E1521" s="126"/>
      <c r="F1521" s="126"/>
      <c r="G1521" s="89">
        <v>43101</v>
      </c>
      <c r="H1521" s="123"/>
      <c r="I1521" s="189"/>
      <c r="J1521" s="130" t="s">
        <v>4888</v>
      </c>
    </row>
    <row r="1522" spans="1:10" s="108" customFormat="1" ht="11.25" hidden="1" customHeight="1">
      <c r="A1522" s="8" t="s">
        <v>150</v>
      </c>
      <c r="B1522" s="126" t="s">
        <v>351</v>
      </c>
      <c r="C1522" s="126" t="s">
        <v>4786</v>
      </c>
      <c r="D1522" s="126">
        <v>11</v>
      </c>
      <c r="E1522" s="126"/>
      <c r="F1522" s="126"/>
      <c r="G1522" s="89">
        <v>43101</v>
      </c>
      <c r="H1522" s="123"/>
      <c r="I1522" s="189"/>
      <c r="J1522" s="130" t="s">
        <v>4902</v>
      </c>
    </row>
    <row r="1523" spans="1:10" s="108" customFormat="1" ht="11.25" hidden="1" customHeight="1">
      <c r="A1523" s="8" t="s">
        <v>152</v>
      </c>
      <c r="B1523" s="126" t="s">
        <v>351</v>
      </c>
      <c r="C1523" s="130" t="s">
        <v>4787</v>
      </c>
      <c r="D1523" s="126">
        <v>11</v>
      </c>
      <c r="E1523" s="126"/>
      <c r="F1523" s="130"/>
      <c r="G1523" s="89">
        <v>43101</v>
      </c>
      <c r="H1523" s="123"/>
      <c r="I1523" s="189"/>
      <c r="J1523" s="130" t="s">
        <v>4901</v>
      </c>
    </row>
    <row r="1524" spans="1:10" s="108" customFormat="1" ht="11.25" hidden="1" customHeight="1">
      <c r="A1524" s="8" t="s">
        <v>154</v>
      </c>
      <c r="B1524" s="126" t="s">
        <v>351</v>
      </c>
      <c r="C1524" s="126" t="s">
        <v>4786</v>
      </c>
      <c r="D1524" s="126">
        <v>11</v>
      </c>
      <c r="E1524" s="126"/>
      <c r="F1524" s="126"/>
      <c r="G1524" s="89">
        <v>43101</v>
      </c>
      <c r="H1524" s="123"/>
      <c r="I1524" s="189"/>
      <c r="J1524" s="130" t="s">
        <v>4902</v>
      </c>
    </row>
    <row r="1525" spans="1:10" s="108" customFormat="1" ht="11.25" hidden="1" customHeight="1">
      <c r="A1525" s="8" t="s">
        <v>162</v>
      </c>
      <c r="B1525" s="126" t="s">
        <v>351</v>
      </c>
      <c r="C1525" s="126" t="s">
        <v>4788</v>
      </c>
      <c r="D1525" s="126">
        <v>11</v>
      </c>
      <c r="E1525" s="126"/>
      <c r="F1525" s="126"/>
      <c r="G1525" s="89">
        <v>43101</v>
      </c>
      <c r="H1525" s="123"/>
      <c r="I1525" s="189"/>
      <c r="J1525" s="130" t="s">
        <v>4900</v>
      </c>
    </row>
    <row r="1526" spans="1:10" s="108" customFormat="1" ht="11.25" hidden="1" customHeight="1">
      <c r="A1526" s="8" t="s">
        <v>168</v>
      </c>
      <c r="B1526" s="126" t="s">
        <v>351</v>
      </c>
      <c r="C1526" s="126" t="s">
        <v>4788</v>
      </c>
      <c r="D1526" s="126">
        <v>11</v>
      </c>
      <c r="E1526" s="126"/>
      <c r="F1526" s="126"/>
      <c r="G1526" s="89">
        <v>43101</v>
      </c>
      <c r="H1526" s="123"/>
      <c r="I1526" s="189"/>
      <c r="J1526" s="130" t="s">
        <v>4900</v>
      </c>
    </row>
    <row r="1527" spans="1:10" s="108" customFormat="1" ht="11.25" hidden="1" customHeight="1">
      <c r="A1527" s="8" t="s">
        <v>173</v>
      </c>
      <c r="B1527" s="126" t="s">
        <v>351</v>
      </c>
      <c r="C1527" s="126" t="s">
        <v>4789</v>
      </c>
      <c r="D1527" s="126">
        <v>11</v>
      </c>
      <c r="E1527" s="126"/>
      <c r="F1527" s="126"/>
      <c r="G1527" s="89">
        <v>43101</v>
      </c>
      <c r="H1527" s="123"/>
      <c r="I1527" s="189"/>
      <c r="J1527" s="130" t="s">
        <v>4888</v>
      </c>
    </row>
    <row r="1528" spans="1:10" s="108" customFormat="1" ht="11.25" hidden="1" customHeight="1">
      <c r="A1528" s="8" t="s">
        <v>174</v>
      </c>
      <c r="B1528" s="126" t="s">
        <v>351</v>
      </c>
      <c r="C1528" s="126" t="s">
        <v>4789</v>
      </c>
      <c r="D1528" s="126">
        <v>11</v>
      </c>
      <c r="E1528" s="126"/>
      <c r="F1528" s="126"/>
      <c r="G1528" s="89">
        <v>43101</v>
      </c>
      <c r="H1528" s="123"/>
      <c r="I1528" s="189"/>
      <c r="J1528" s="130" t="s">
        <v>4888</v>
      </c>
    </row>
    <row r="1529" spans="1:10" s="108" customFormat="1" ht="11.25" hidden="1" customHeight="1">
      <c r="A1529" s="8" t="s">
        <v>177</v>
      </c>
      <c r="B1529" s="126" t="s">
        <v>351</v>
      </c>
      <c r="C1529" s="126" t="s">
        <v>4789</v>
      </c>
      <c r="D1529" s="126">
        <v>11</v>
      </c>
      <c r="E1529" s="126"/>
      <c r="F1529" s="126"/>
      <c r="G1529" s="89">
        <v>43101</v>
      </c>
      <c r="H1529" s="123"/>
      <c r="I1529" s="189"/>
      <c r="J1529" s="130" t="s">
        <v>4888</v>
      </c>
    </row>
    <row r="1530" spans="1:10" s="108" customFormat="1" ht="11.25" hidden="1" customHeight="1">
      <c r="A1530" s="8" t="s">
        <v>181</v>
      </c>
      <c r="B1530" s="126" t="s">
        <v>351</v>
      </c>
      <c r="C1530" s="126" t="s">
        <v>4788</v>
      </c>
      <c r="D1530" s="126">
        <v>11</v>
      </c>
      <c r="E1530" s="126"/>
      <c r="F1530" s="126"/>
      <c r="G1530" s="89">
        <v>43101</v>
      </c>
      <c r="H1530" s="123"/>
      <c r="I1530" s="189"/>
      <c r="J1530" s="130" t="s">
        <v>4900</v>
      </c>
    </row>
    <row r="1531" spans="1:10" s="108" customFormat="1" ht="11.25" hidden="1" customHeight="1">
      <c r="A1531" s="8" t="s">
        <v>191</v>
      </c>
      <c r="B1531" s="126" t="s">
        <v>351</v>
      </c>
      <c r="C1531" s="126" t="s">
        <v>4788</v>
      </c>
      <c r="D1531" s="126">
        <v>11</v>
      </c>
      <c r="E1531" s="126"/>
      <c r="F1531" s="126"/>
      <c r="G1531" s="89">
        <v>43101</v>
      </c>
      <c r="H1531" s="123"/>
      <c r="I1531" s="189"/>
      <c r="J1531" s="130" t="s">
        <v>4900</v>
      </c>
    </row>
    <row r="1532" spans="1:10" s="108" customFormat="1" ht="11.25" hidden="1" customHeight="1">
      <c r="A1532" s="8" t="s">
        <v>198</v>
      </c>
      <c r="B1532" s="126" t="s">
        <v>351</v>
      </c>
      <c r="C1532" s="126" t="s">
        <v>4789</v>
      </c>
      <c r="D1532" s="126">
        <v>11</v>
      </c>
      <c r="E1532" s="126"/>
      <c r="F1532" s="126"/>
      <c r="G1532" s="89">
        <v>43101</v>
      </c>
      <c r="H1532" s="123"/>
      <c r="I1532" s="189"/>
      <c r="J1532" s="130" t="s">
        <v>4888</v>
      </c>
    </row>
    <row r="1533" spans="1:10" s="108" customFormat="1" ht="11.25" hidden="1" customHeight="1">
      <c r="A1533" s="8" t="s">
        <v>199</v>
      </c>
      <c r="B1533" s="126" t="s">
        <v>351</v>
      </c>
      <c r="C1533" s="126" t="s">
        <v>4789</v>
      </c>
      <c r="D1533" s="126">
        <v>11</v>
      </c>
      <c r="E1533" s="126"/>
      <c r="F1533" s="126"/>
      <c r="G1533" s="89">
        <v>43101</v>
      </c>
      <c r="H1533" s="123"/>
      <c r="I1533" s="189"/>
      <c r="J1533" s="130" t="s">
        <v>4888</v>
      </c>
    </row>
    <row r="1534" spans="1:10" s="108" customFormat="1" ht="11.25" hidden="1" customHeight="1">
      <c r="A1534" s="8" t="s">
        <v>215</v>
      </c>
      <c r="B1534" s="126" t="s">
        <v>373</v>
      </c>
      <c r="C1534" s="126" t="s">
        <v>450</v>
      </c>
      <c r="D1534" s="126">
        <v>13</v>
      </c>
      <c r="E1534" s="126"/>
      <c r="F1534" s="126"/>
      <c r="G1534" s="89">
        <v>43101</v>
      </c>
      <c r="H1534" s="123"/>
      <c r="I1534" s="189"/>
      <c r="J1534" s="130" t="s">
        <v>4895</v>
      </c>
    </row>
    <row r="1535" spans="1:10" s="108" customFormat="1" ht="11.25" hidden="1" customHeight="1">
      <c r="A1535" s="8" t="s">
        <v>217</v>
      </c>
      <c r="B1535" s="126" t="s">
        <v>373</v>
      </c>
      <c r="C1535" s="126" t="s">
        <v>450</v>
      </c>
      <c r="D1535" s="126">
        <v>13</v>
      </c>
      <c r="E1535" s="126"/>
      <c r="F1535" s="126"/>
      <c r="G1535" s="89">
        <v>43101</v>
      </c>
      <c r="H1535" s="123"/>
      <c r="I1535" s="189"/>
      <c r="J1535" s="130" t="s">
        <v>4895</v>
      </c>
    </row>
    <row r="1536" spans="1:10" s="108" customFormat="1" ht="11.25" hidden="1" customHeight="1">
      <c r="A1536" s="8" t="s">
        <v>218</v>
      </c>
      <c r="B1536" s="126" t="s">
        <v>373</v>
      </c>
      <c r="C1536" s="126" t="s">
        <v>450</v>
      </c>
      <c r="D1536" s="126">
        <v>13</v>
      </c>
      <c r="E1536" s="126"/>
      <c r="F1536" s="126"/>
      <c r="G1536" s="89">
        <v>43101</v>
      </c>
      <c r="H1536" s="123"/>
      <c r="I1536" s="189"/>
      <c r="J1536" s="130" t="s">
        <v>4895</v>
      </c>
    </row>
    <row r="1537" spans="1:10" s="108" customFormat="1" ht="11.25" hidden="1" customHeight="1">
      <c r="A1537" s="8" t="s">
        <v>219</v>
      </c>
      <c r="B1537" s="126" t="s">
        <v>373</v>
      </c>
      <c r="C1537" s="126" t="s">
        <v>450</v>
      </c>
      <c r="D1537" s="126">
        <v>13</v>
      </c>
      <c r="E1537" s="126"/>
      <c r="F1537" s="126"/>
      <c r="G1537" s="89">
        <v>43101</v>
      </c>
      <c r="H1537" s="123"/>
      <c r="I1537" s="189"/>
      <c r="J1537" s="130" t="s">
        <v>4895</v>
      </c>
    </row>
    <row r="1538" spans="1:10" s="108" customFormat="1" ht="11.25" hidden="1" customHeight="1">
      <c r="A1538" s="8" t="s">
        <v>220</v>
      </c>
      <c r="B1538" s="126" t="s">
        <v>373</v>
      </c>
      <c r="C1538" s="126" t="s">
        <v>450</v>
      </c>
      <c r="D1538" s="126">
        <v>13</v>
      </c>
      <c r="E1538" s="126"/>
      <c r="F1538" s="126"/>
      <c r="G1538" s="89">
        <v>43101</v>
      </c>
      <c r="H1538" s="123"/>
      <c r="I1538" s="189"/>
      <c r="J1538" s="130" t="s">
        <v>4895</v>
      </c>
    </row>
    <row r="1539" spans="1:10" s="108" customFormat="1" ht="11.25" hidden="1" customHeight="1">
      <c r="A1539" s="8" t="s">
        <v>221</v>
      </c>
      <c r="B1539" s="126" t="s">
        <v>373</v>
      </c>
      <c r="C1539" s="126" t="s">
        <v>450</v>
      </c>
      <c r="D1539" s="126">
        <v>13</v>
      </c>
      <c r="E1539" s="126"/>
      <c r="F1539" s="126"/>
      <c r="G1539" s="89">
        <v>43101</v>
      </c>
      <c r="H1539" s="123"/>
      <c r="I1539" s="189"/>
      <c r="J1539" s="130" t="s">
        <v>4895</v>
      </c>
    </row>
    <row r="1540" spans="1:10" s="108" customFormat="1" ht="11.25" hidden="1" customHeight="1">
      <c r="A1540" s="8" t="s">
        <v>224</v>
      </c>
      <c r="B1540" s="126" t="s">
        <v>375</v>
      </c>
      <c r="C1540" s="126" t="s">
        <v>450</v>
      </c>
      <c r="D1540" s="126">
        <v>13</v>
      </c>
      <c r="E1540" s="126"/>
      <c r="F1540" s="126"/>
      <c r="G1540" s="89">
        <v>43101</v>
      </c>
      <c r="H1540" s="123"/>
      <c r="I1540" s="189"/>
      <c r="J1540" s="130" t="s">
        <v>4895</v>
      </c>
    </row>
    <row r="1541" spans="1:10" s="108" customFormat="1" ht="11.25" hidden="1" customHeight="1">
      <c r="A1541" s="8" t="s">
        <v>227</v>
      </c>
      <c r="B1541" s="126" t="s">
        <v>376</v>
      </c>
      <c r="C1541" s="126" t="s">
        <v>450</v>
      </c>
      <c r="D1541" s="126">
        <v>13</v>
      </c>
      <c r="E1541" s="126"/>
      <c r="F1541" s="126"/>
      <c r="G1541" s="89">
        <v>43101</v>
      </c>
      <c r="H1541" s="123"/>
      <c r="I1541" s="189"/>
      <c r="J1541" s="130" t="s">
        <v>4895</v>
      </c>
    </row>
    <row r="1542" spans="1:10" s="108" customFormat="1" ht="11.25" hidden="1" customHeight="1">
      <c r="A1542" s="8" t="s">
        <v>228</v>
      </c>
      <c r="B1542" s="126" t="s">
        <v>377</v>
      </c>
      <c r="C1542" s="126" t="s">
        <v>450</v>
      </c>
      <c r="D1542" s="126">
        <v>13</v>
      </c>
      <c r="E1542" s="126"/>
      <c r="F1542" s="126"/>
      <c r="G1542" s="89">
        <v>43101</v>
      </c>
      <c r="H1542" s="123"/>
      <c r="I1542" s="189"/>
      <c r="J1542" s="130" t="s">
        <v>4895</v>
      </c>
    </row>
    <row r="1543" spans="1:10" s="108" customFormat="1" ht="11.25" hidden="1" customHeight="1">
      <c r="A1543" s="8" t="s">
        <v>229</v>
      </c>
      <c r="B1543" s="126" t="s">
        <v>377</v>
      </c>
      <c r="C1543" s="126" t="s">
        <v>450</v>
      </c>
      <c r="D1543" s="126">
        <v>13</v>
      </c>
      <c r="E1543" s="126"/>
      <c r="F1543" s="126"/>
      <c r="G1543" s="89">
        <v>43101</v>
      </c>
      <c r="H1543" s="123"/>
      <c r="I1543" s="189"/>
      <c r="J1543" s="130" t="s">
        <v>4895</v>
      </c>
    </row>
    <row r="1544" spans="1:10" s="108" customFormat="1" ht="11.25" hidden="1" customHeight="1">
      <c r="A1544" s="8" t="s">
        <v>236</v>
      </c>
      <c r="B1544" s="126" t="s">
        <v>380</v>
      </c>
      <c r="C1544" s="126" t="s">
        <v>450</v>
      </c>
      <c r="D1544" s="126">
        <v>13</v>
      </c>
      <c r="E1544" s="126"/>
      <c r="F1544" s="126"/>
      <c r="G1544" s="89">
        <v>43101</v>
      </c>
      <c r="H1544" s="123"/>
      <c r="I1544" s="189"/>
      <c r="J1544" s="130" t="s">
        <v>4895</v>
      </c>
    </row>
    <row r="1545" spans="1:10" s="108" customFormat="1" ht="11.25" hidden="1" customHeight="1">
      <c r="A1545" s="8" t="s">
        <v>239</v>
      </c>
      <c r="B1545" s="126" t="s">
        <v>381</v>
      </c>
      <c r="C1545" s="126" t="s">
        <v>451</v>
      </c>
      <c r="D1545" s="126" t="s">
        <v>451</v>
      </c>
      <c r="E1545" s="126"/>
      <c r="F1545" s="126"/>
      <c r="G1545" s="89">
        <v>43101</v>
      </c>
      <c r="H1545" s="123"/>
      <c r="I1545" s="189"/>
      <c r="J1545" s="130" t="s">
        <v>4889</v>
      </c>
    </row>
    <row r="1546" spans="1:10" s="108" customFormat="1" ht="11.25" hidden="1" customHeight="1">
      <c r="A1546" s="8" t="s">
        <v>241</v>
      </c>
      <c r="B1546" s="126" t="s">
        <v>382</v>
      </c>
      <c r="C1546" s="126" t="s">
        <v>451</v>
      </c>
      <c r="D1546" s="126" t="s">
        <v>451</v>
      </c>
      <c r="E1546" s="126"/>
      <c r="F1546" s="126"/>
      <c r="G1546" s="89">
        <v>43101</v>
      </c>
      <c r="H1546" s="123"/>
      <c r="I1546" s="189"/>
      <c r="J1546" s="130" t="s">
        <v>4889</v>
      </c>
    </row>
    <row r="1547" spans="1:10" s="108" customFormat="1" ht="11.25" hidden="1" customHeight="1">
      <c r="A1547" s="8" t="s">
        <v>458</v>
      </c>
      <c r="B1547" s="126" t="s">
        <v>356</v>
      </c>
      <c r="C1547" s="126" t="s">
        <v>4789</v>
      </c>
      <c r="D1547" s="126">
        <v>11</v>
      </c>
      <c r="E1547" s="126"/>
      <c r="F1547" s="126"/>
      <c r="G1547" s="89">
        <v>43101</v>
      </c>
      <c r="H1547" s="123"/>
      <c r="I1547" s="189"/>
      <c r="J1547" s="130" t="s">
        <v>4888</v>
      </c>
    </row>
    <row r="1548" spans="1:10" s="108" customFormat="1" ht="11.25" hidden="1" customHeight="1">
      <c r="A1548" s="8" t="s">
        <v>459</v>
      </c>
      <c r="B1548" s="126" t="s">
        <v>356</v>
      </c>
      <c r="C1548" s="126" t="s">
        <v>4789</v>
      </c>
      <c r="D1548" s="126">
        <v>11</v>
      </c>
      <c r="E1548" s="126"/>
      <c r="F1548" s="126"/>
      <c r="G1548" s="89">
        <v>43101</v>
      </c>
      <c r="H1548" s="123"/>
      <c r="I1548" s="189"/>
      <c r="J1548" s="130" t="s">
        <v>4888</v>
      </c>
    </row>
    <row r="1549" spans="1:10" s="108" customFormat="1" ht="11.25" hidden="1" customHeight="1">
      <c r="A1549" s="8" t="s">
        <v>460</v>
      </c>
      <c r="B1549" s="126" t="s">
        <v>356</v>
      </c>
      <c r="C1549" s="126" t="s">
        <v>4789</v>
      </c>
      <c r="D1549" s="126">
        <v>11</v>
      </c>
      <c r="E1549" s="126"/>
      <c r="F1549" s="126"/>
      <c r="G1549" s="89">
        <v>43101</v>
      </c>
      <c r="H1549" s="123"/>
      <c r="I1549" s="189"/>
      <c r="J1549" s="130" t="s">
        <v>4888</v>
      </c>
    </row>
    <row r="1550" spans="1:10" s="108" customFormat="1" ht="11.25" hidden="1" customHeight="1">
      <c r="A1550" s="8" t="s">
        <v>463</v>
      </c>
      <c r="B1550" s="126" t="s">
        <v>366</v>
      </c>
      <c r="C1550" s="126" t="s">
        <v>4789</v>
      </c>
      <c r="D1550" s="126">
        <v>11</v>
      </c>
      <c r="E1550" s="126"/>
      <c r="F1550" s="126"/>
      <c r="G1550" s="89">
        <v>43101</v>
      </c>
      <c r="H1550" s="123"/>
      <c r="I1550" s="189"/>
      <c r="J1550" s="130" t="s">
        <v>4888</v>
      </c>
    </row>
    <row r="1551" spans="1:10" s="108" customFormat="1" ht="11.25" hidden="1" customHeight="1">
      <c r="A1551" s="8" t="s">
        <v>467</v>
      </c>
      <c r="B1551" s="126" t="s">
        <v>360</v>
      </c>
      <c r="C1551" s="126" t="s">
        <v>4786</v>
      </c>
      <c r="D1551" s="126">
        <v>11</v>
      </c>
      <c r="E1551" s="126"/>
      <c r="F1551" s="126"/>
      <c r="G1551" s="89">
        <v>43101</v>
      </c>
      <c r="H1551" s="123"/>
      <c r="I1551" s="189"/>
      <c r="J1551" s="130" t="s">
        <v>4902</v>
      </c>
    </row>
    <row r="1552" spans="1:10" s="108" customFormat="1" ht="11.25" hidden="1" customHeight="1">
      <c r="A1552" s="8" t="s">
        <v>468</v>
      </c>
      <c r="B1552" s="126" t="s">
        <v>360</v>
      </c>
      <c r="C1552" s="126" t="s">
        <v>4786</v>
      </c>
      <c r="D1552" s="126">
        <v>11</v>
      </c>
      <c r="E1552" s="126"/>
      <c r="F1552" s="126"/>
      <c r="G1552" s="89">
        <v>43101</v>
      </c>
      <c r="H1552" s="123"/>
      <c r="I1552" s="189"/>
      <c r="J1552" s="130" t="s">
        <v>4902</v>
      </c>
    </row>
    <row r="1553" spans="1:10" s="108" customFormat="1" ht="11.25" hidden="1" customHeight="1">
      <c r="A1553" s="8" t="s">
        <v>469</v>
      </c>
      <c r="B1553" s="126" t="s">
        <v>360</v>
      </c>
      <c r="C1553" s="126" t="s">
        <v>4786</v>
      </c>
      <c r="D1553" s="126">
        <v>11</v>
      </c>
      <c r="E1553" s="126"/>
      <c r="F1553" s="126"/>
      <c r="G1553" s="89">
        <v>43101</v>
      </c>
      <c r="H1553" s="123"/>
      <c r="I1553" s="189"/>
      <c r="J1553" s="130" t="s">
        <v>4902</v>
      </c>
    </row>
    <row r="1554" spans="1:10" s="108" customFormat="1" ht="11.25" hidden="1" customHeight="1">
      <c r="A1554" s="8" t="s">
        <v>477</v>
      </c>
      <c r="B1554" s="126" t="s">
        <v>4279</v>
      </c>
      <c r="C1554" s="130" t="s">
        <v>4786</v>
      </c>
      <c r="D1554" s="126">
        <v>11</v>
      </c>
      <c r="E1554" s="126"/>
      <c r="F1554" s="130"/>
      <c r="G1554" s="89">
        <v>43101</v>
      </c>
      <c r="H1554" s="123"/>
      <c r="I1554" s="189"/>
      <c r="J1554" s="130" t="s">
        <v>4902</v>
      </c>
    </row>
    <row r="1555" spans="1:10" s="108" customFormat="1" ht="11.25" hidden="1" customHeight="1">
      <c r="A1555" s="8" t="s">
        <v>479</v>
      </c>
      <c r="B1555" s="126" t="s">
        <v>351</v>
      </c>
      <c r="C1555" s="130" t="s">
        <v>4786</v>
      </c>
      <c r="D1555" s="126">
        <v>11</v>
      </c>
      <c r="E1555" s="126"/>
      <c r="F1555" s="130"/>
      <c r="G1555" s="89">
        <v>43101</v>
      </c>
      <c r="H1555" s="123"/>
      <c r="I1555" s="189"/>
      <c r="J1555" s="130" t="s">
        <v>4902</v>
      </c>
    </row>
    <row r="1556" spans="1:10" s="108" customFormat="1" ht="11.25" hidden="1" customHeight="1">
      <c r="A1556" s="8" t="s">
        <v>481</v>
      </c>
      <c r="B1556" s="126" t="s">
        <v>4277</v>
      </c>
      <c r="C1556" s="130" t="s">
        <v>4788</v>
      </c>
      <c r="D1556" s="126">
        <v>11</v>
      </c>
      <c r="E1556" s="126"/>
      <c r="F1556" s="130"/>
      <c r="G1556" s="89">
        <v>43101</v>
      </c>
      <c r="H1556" s="123"/>
      <c r="I1556" s="189"/>
      <c r="J1556" s="130" t="s">
        <v>4900</v>
      </c>
    </row>
    <row r="1557" spans="1:10" s="108" customFormat="1" ht="11.25" hidden="1" customHeight="1">
      <c r="A1557" s="8" t="s">
        <v>482</v>
      </c>
      <c r="B1557" s="126" t="s">
        <v>4280</v>
      </c>
      <c r="C1557" s="130" t="s">
        <v>4788</v>
      </c>
      <c r="D1557" s="126">
        <v>11</v>
      </c>
      <c r="E1557" s="126"/>
      <c r="F1557" s="130"/>
      <c r="G1557" s="89">
        <v>43101</v>
      </c>
      <c r="H1557" s="123"/>
      <c r="I1557" s="189"/>
      <c r="J1557" s="130" t="s">
        <v>4900</v>
      </c>
    </row>
    <row r="1558" spans="1:10" s="108" customFormat="1" ht="11.25" hidden="1" customHeight="1">
      <c r="A1558" s="8" t="s">
        <v>489</v>
      </c>
      <c r="B1558" s="126" t="s">
        <v>351</v>
      </c>
      <c r="C1558" s="130" t="s">
        <v>4786</v>
      </c>
      <c r="D1558" s="126">
        <v>11</v>
      </c>
      <c r="E1558" s="126"/>
      <c r="F1558" s="130"/>
      <c r="G1558" s="89">
        <v>43101</v>
      </c>
      <c r="H1558" s="123"/>
      <c r="I1558" s="189"/>
      <c r="J1558" s="130" t="s">
        <v>4902</v>
      </c>
    </row>
    <row r="1559" spans="1:10" s="108" customFormat="1" ht="11.25" hidden="1" customHeight="1">
      <c r="A1559" s="8" t="s">
        <v>490</v>
      </c>
      <c r="B1559" s="126" t="s">
        <v>351</v>
      </c>
      <c r="C1559" s="126" t="s">
        <v>4786</v>
      </c>
      <c r="D1559" s="126">
        <v>11</v>
      </c>
      <c r="E1559" s="126"/>
      <c r="F1559" s="126"/>
      <c r="G1559" s="89">
        <v>43101</v>
      </c>
      <c r="H1559" s="123"/>
      <c r="I1559" s="189"/>
      <c r="J1559" s="130" t="s">
        <v>4902</v>
      </c>
    </row>
    <row r="1560" spans="1:10" s="108" customFormat="1" ht="11.25" hidden="1" customHeight="1">
      <c r="A1560" s="8" t="s">
        <v>493</v>
      </c>
      <c r="B1560" s="126" t="s">
        <v>367</v>
      </c>
      <c r="C1560" s="130" t="s">
        <v>4787</v>
      </c>
      <c r="D1560" s="126">
        <v>11</v>
      </c>
      <c r="E1560" s="126"/>
      <c r="F1560" s="130"/>
      <c r="G1560" s="89">
        <v>43101</v>
      </c>
      <c r="H1560" s="123"/>
      <c r="I1560" s="189"/>
      <c r="J1560" s="130" t="s">
        <v>4901</v>
      </c>
    </row>
    <row r="1561" spans="1:10" s="108" customFormat="1" ht="11.25" hidden="1" customHeight="1">
      <c r="A1561" s="8" t="s">
        <v>495</v>
      </c>
      <c r="B1561" s="126" t="s">
        <v>367</v>
      </c>
      <c r="C1561" s="130" t="s">
        <v>4787</v>
      </c>
      <c r="D1561" s="126">
        <v>11</v>
      </c>
      <c r="E1561" s="126"/>
      <c r="F1561" s="130"/>
      <c r="G1561" s="89">
        <v>43101</v>
      </c>
      <c r="H1561" s="123"/>
      <c r="I1561" s="189"/>
      <c r="J1561" s="130" t="s">
        <v>4901</v>
      </c>
    </row>
    <row r="1562" spans="1:10" s="108" customFormat="1" ht="11.25" hidden="1" customHeight="1">
      <c r="A1562" s="8" t="s">
        <v>501</v>
      </c>
      <c r="B1562" s="126" t="s">
        <v>369</v>
      </c>
      <c r="C1562" s="126" t="s">
        <v>4789</v>
      </c>
      <c r="D1562" s="126">
        <v>11</v>
      </c>
      <c r="E1562" s="126"/>
      <c r="F1562" s="126"/>
      <c r="G1562" s="89">
        <v>43101</v>
      </c>
      <c r="H1562" s="123"/>
      <c r="I1562" s="189"/>
      <c r="J1562" s="130" t="s">
        <v>4888</v>
      </c>
    </row>
    <row r="1563" spans="1:10" s="108" customFormat="1" ht="11.25" hidden="1" customHeight="1">
      <c r="A1563" s="8" t="s">
        <v>502</v>
      </c>
      <c r="B1563" s="126" t="s">
        <v>369</v>
      </c>
      <c r="C1563" s="130" t="s">
        <v>4789</v>
      </c>
      <c r="D1563" s="126">
        <v>11</v>
      </c>
      <c r="E1563" s="126"/>
      <c r="F1563" s="130"/>
      <c r="G1563" s="89">
        <v>43101</v>
      </c>
      <c r="H1563" s="123"/>
      <c r="I1563" s="189"/>
      <c r="J1563" s="130" t="s">
        <v>4888</v>
      </c>
    </row>
    <row r="1564" spans="1:10" s="108" customFormat="1" ht="11.25" hidden="1" customHeight="1">
      <c r="A1564" s="8" t="s">
        <v>503</v>
      </c>
      <c r="B1564" s="126" t="s">
        <v>369</v>
      </c>
      <c r="C1564" s="130" t="s">
        <v>4789</v>
      </c>
      <c r="D1564" s="126">
        <v>11</v>
      </c>
      <c r="E1564" s="126"/>
      <c r="F1564" s="130"/>
      <c r="G1564" s="89">
        <v>43101</v>
      </c>
      <c r="H1564" s="123"/>
      <c r="I1564" s="189"/>
      <c r="J1564" s="130" t="s">
        <v>4888</v>
      </c>
    </row>
    <row r="1565" spans="1:10" s="108" customFormat="1" ht="11.25" hidden="1" customHeight="1">
      <c r="A1565" s="8" t="s">
        <v>504</v>
      </c>
      <c r="B1565" s="126" t="s">
        <v>369</v>
      </c>
      <c r="C1565" s="130" t="s">
        <v>4789</v>
      </c>
      <c r="D1565" s="126">
        <v>11</v>
      </c>
      <c r="E1565" s="126"/>
      <c r="F1565" s="130"/>
      <c r="G1565" s="89">
        <v>43101</v>
      </c>
      <c r="H1565" s="123"/>
      <c r="I1565" s="189"/>
      <c r="J1565" s="130" t="s">
        <v>4888</v>
      </c>
    </row>
    <row r="1566" spans="1:10" s="108" customFormat="1" ht="11.25" hidden="1" customHeight="1">
      <c r="A1566" s="8" t="s">
        <v>506</v>
      </c>
      <c r="B1566" s="126" t="s">
        <v>4283</v>
      </c>
      <c r="C1566" s="130" t="s">
        <v>4787</v>
      </c>
      <c r="D1566" s="126">
        <v>11</v>
      </c>
      <c r="E1566" s="126"/>
      <c r="F1566" s="130"/>
      <c r="G1566" s="89">
        <v>43101</v>
      </c>
      <c r="H1566" s="123"/>
      <c r="I1566" s="189"/>
      <c r="J1566" s="130" t="s">
        <v>4901</v>
      </c>
    </row>
    <row r="1567" spans="1:10" s="108" customFormat="1" ht="11.25" hidden="1" customHeight="1">
      <c r="A1567" s="8" t="s">
        <v>514</v>
      </c>
      <c r="B1567" s="126" t="s">
        <v>351</v>
      </c>
      <c r="C1567" s="126" t="s">
        <v>4787</v>
      </c>
      <c r="D1567" s="126">
        <v>11</v>
      </c>
      <c r="E1567" s="126"/>
      <c r="F1567" s="126"/>
      <c r="G1567" s="89">
        <v>43101</v>
      </c>
      <c r="H1567" s="123"/>
      <c r="I1567" s="189"/>
      <c r="J1567" s="130" t="s">
        <v>4901</v>
      </c>
    </row>
    <row r="1568" spans="1:10" s="108" customFormat="1" ht="11.25" hidden="1" customHeight="1">
      <c r="A1568" s="8" t="s">
        <v>515</v>
      </c>
      <c r="B1568" s="126" t="s">
        <v>351</v>
      </c>
      <c r="C1568" s="126" t="s">
        <v>4787</v>
      </c>
      <c r="D1568" s="126">
        <v>11</v>
      </c>
      <c r="E1568" s="126"/>
      <c r="F1568" s="126"/>
      <c r="G1568" s="89">
        <v>43101</v>
      </c>
      <c r="H1568" s="123"/>
      <c r="I1568" s="189"/>
      <c r="J1568" s="130" t="s">
        <v>4901</v>
      </c>
    </row>
    <row r="1569" spans="1:10" s="108" customFormat="1" ht="11.25" hidden="1" customHeight="1">
      <c r="A1569" s="8" t="s">
        <v>516</v>
      </c>
      <c r="B1569" s="126" t="s">
        <v>351</v>
      </c>
      <c r="C1569" s="126" t="s">
        <v>4787</v>
      </c>
      <c r="D1569" s="126">
        <v>11</v>
      </c>
      <c r="E1569" s="126"/>
      <c r="F1569" s="126"/>
      <c r="G1569" s="89">
        <v>43101</v>
      </c>
      <c r="H1569" s="123"/>
      <c r="I1569" s="189"/>
      <c r="J1569" s="130" t="s">
        <v>4901</v>
      </c>
    </row>
    <row r="1570" spans="1:10" s="108" customFormat="1" ht="11.25" hidden="1" customHeight="1">
      <c r="A1570" s="8" t="s">
        <v>521</v>
      </c>
      <c r="B1570" s="126" t="s">
        <v>351</v>
      </c>
      <c r="C1570" s="126" t="s">
        <v>4789</v>
      </c>
      <c r="D1570" s="126">
        <v>11</v>
      </c>
      <c r="E1570" s="126"/>
      <c r="F1570" s="126"/>
      <c r="G1570" s="89">
        <v>43101</v>
      </c>
      <c r="H1570" s="123"/>
      <c r="I1570" s="189"/>
      <c r="J1570" s="130" t="s">
        <v>4888</v>
      </c>
    </row>
    <row r="1571" spans="1:10" s="108" customFormat="1" ht="11.25" hidden="1" customHeight="1">
      <c r="A1571" s="8" t="s">
        <v>525</v>
      </c>
      <c r="B1571" s="126" t="s">
        <v>351</v>
      </c>
      <c r="C1571" s="126" t="s">
        <v>4788</v>
      </c>
      <c r="D1571" s="126">
        <v>11</v>
      </c>
      <c r="E1571" s="126"/>
      <c r="F1571" s="126"/>
      <c r="G1571" s="89">
        <v>43101</v>
      </c>
      <c r="H1571" s="123"/>
      <c r="I1571" s="189"/>
      <c r="J1571" s="130" t="s">
        <v>4900</v>
      </c>
    </row>
    <row r="1572" spans="1:10" s="108" customFormat="1" ht="11.25" hidden="1" customHeight="1">
      <c r="A1572" s="8" t="s">
        <v>526</v>
      </c>
      <c r="B1572" s="126" t="s">
        <v>351</v>
      </c>
      <c r="C1572" s="126" t="s">
        <v>4788</v>
      </c>
      <c r="D1572" s="126">
        <v>11</v>
      </c>
      <c r="E1572" s="126"/>
      <c r="F1572" s="126"/>
      <c r="G1572" s="89">
        <v>43101</v>
      </c>
      <c r="H1572" s="123"/>
      <c r="I1572" s="189"/>
      <c r="J1572" s="130" t="s">
        <v>4900</v>
      </c>
    </row>
    <row r="1573" spans="1:10" s="108" customFormat="1" ht="11.25" hidden="1" customHeight="1">
      <c r="A1573" s="8" t="s">
        <v>529</v>
      </c>
      <c r="B1573" s="126" t="s">
        <v>351</v>
      </c>
      <c r="C1573" s="126" t="s">
        <v>4788</v>
      </c>
      <c r="D1573" s="126">
        <v>11</v>
      </c>
      <c r="E1573" s="126"/>
      <c r="F1573" s="126"/>
      <c r="G1573" s="89">
        <v>43101</v>
      </c>
      <c r="H1573" s="123"/>
      <c r="I1573" s="189"/>
      <c r="J1573" s="130" t="s">
        <v>4900</v>
      </c>
    </row>
    <row r="1574" spans="1:10" s="108" customFormat="1" ht="11.25" hidden="1" customHeight="1">
      <c r="A1574" s="8" t="s">
        <v>530</v>
      </c>
      <c r="B1574" s="126" t="s">
        <v>351</v>
      </c>
      <c r="C1574" s="130" t="s">
        <v>4788</v>
      </c>
      <c r="D1574" s="126">
        <v>11</v>
      </c>
      <c r="E1574" s="126"/>
      <c r="F1574" s="130"/>
      <c r="G1574" s="89">
        <v>43101</v>
      </c>
      <c r="H1574" s="123"/>
      <c r="I1574" s="189"/>
      <c r="J1574" s="130" t="s">
        <v>4900</v>
      </c>
    </row>
    <row r="1575" spans="1:10" s="108" customFormat="1" ht="11.25" hidden="1" customHeight="1">
      <c r="A1575" s="8" t="s">
        <v>533</v>
      </c>
      <c r="B1575" s="126" t="s">
        <v>351</v>
      </c>
      <c r="C1575" s="126" t="s">
        <v>4788</v>
      </c>
      <c r="D1575" s="126">
        <v>11</v>
      </c>
      <c r="E1575" s="126"/>
      <c r="F1575" s="126"/>
      <c r="G1575" s="89">
        <v>43101</v>
      </c>
      <c r="H1575" s="123"/>
      <c r="I1575" s="189"/>
      <c r="J1575" s="130" t="s">
        <v>4900</v>
      </c>
    </row>
    <row r="1576" spans="1:10" s="108" customFormat="1" ht="11.25" hidden="1" customHeight="1">
      <c r="A1576" s="8" t="s">
        <v>536</v>
      </c>
      <c r="B1576" s="126" t="s">
        <v>351</v>
      </c>
      <c r="C1576" s="126" t="s">
        <v>4789</v>
      </c>
      <c r="D1576" s="126">
        <v>11</v>
      </c>
      <c r="E1576" s="126"/>
      <c r="F1576" s="126"/>
      <c r="G1576" s="89">
        <v>43101</v>
      </c>
      <c r="H1576" s="123"/>
      <c r="I1576" s="189"/>
      <c r="J1576" s="130" t="s">
        <v>4888</v>
      </c>
    </row>
    <row r="1577" spans="1:10" s="108" customFormat="1" ht="11.25" hidden="1" customHeight="1">
      <c r="A1577" s="8" t="s">
        <v>542</v>
      </c>
      <c r="B1577" s="126" t="s">
        <v>351</v>
      </c>
      <c r="C1577" s="126" t="s">
        <v>4788</v>
      </c>
      <c r="D1577" s="126">
        <v>11</v>
      </c>
      <c r="E1577" s="126"/>
      <c r="F1577" s="126"/>
      <c r="G1577" s="89">
        <v>43101</v>
      </c>
      <c r="H1577" s="123"/>
      <c r="I1577" s="189"/>
      <c r="J1577" s="130" t="s">
        <v>4900</v>
      </c>
    </row>
    <row r="1578" spans="1:10" s="108" customFormat="1" ht="11.25" hidden="1" customHeight="1">
      <c r="A1578" s="8" t="s">
        <v>543</v>
      </c>
      <c r="B1578" s="126" t="s">
        <v>351</v>
      </c>
      <c r="C1578" s="126" t="s">
        <v>4789</v>
      </c>
      <c r="D1578" s="126">
        <v>11</v>
      </c>
      <c r="E1578" s="126"/>
      <c r="F1578" s="126"/>
      <c r="G1578" s="89">
        <v>43101</v>
      </c>
      <c r="H1578" s="123"/>
      <c r="I1578" s="189"/>
      <c r="J1578" s="130" t="s">
        <v>4888</v>
      </c>
    </row>
    <row r="1579" spans="1:10" s="108" customFormat="1" ht="11.25" hidden="1" customHeight="1">
      <c r="A1579" s="8" t="s">
        <v>544</v>
      </c>
      <c r="B1579" s="126" t="s">
        <v>351</v>
      </c>
      <c r="C1579" s="126" t="s">
        <v>4789</v>
      </c>
      <c r="D1579" s="126">
        <v>11</v>
      </c>
      <c r="E1579" s="126"/>
      <c r="F1579" s="126"/>
      <c r="G1579" s="89">
        <v>43101</v>
      </c>
      <c r="H1579" s="123"/>
      <c r="I1579" s="189"/>
      <c r="J1579" s="130" t="s">
        <v>4888</v>
      </c>
    </row>
    <row r="1580" spans="1:10" s="108" customFormat="1" ht="11.25" hidden="1" customHeight="1">
      <c r="A1580" s="8" t="s">
        <v>545</v>
      </c>
      <c r="B1580" s="126" t="s">
        <v>351</v>
      </c>
      <c r="C1580" s="126" t="s">
        <v>4789</v>
      </c>
      <c r="D1580" s="126">
        <v>11</v>
      </c>
      <c r="E1580" s="126"/>
      <c r="F1580" s="126"/>
      <c r="G1580" s="89">
        <v>43101</v>
      </c>
      <c r="H1580" s="123"/>
      <c r="I1580" s="189"/>
      <c r="J1580" s="130" t="s">
        <v>4888</v>
      </c>
    </row>
    <row r="1581" spans="1:10" s="108" customFormat="1" ht="11.25" hidden="1" customHeight="1">
      <c r="A1581" s="8" t="s">
        <v>559</v>
      </c>
      <c r="B1581" s="126" t="s">
        <v>351</v>
      </c>
      <c r="C1581" s="130" t="s">
        <v>4788</v>
      </c>
      <c r="D1581" s="126">
        <v>11</v>
      </c>
      <c r="E1581" s="126"/>
      <c r="F1581" s="130"/>
      <c r="G1581" s="89">
        <v>43101</v>
      </c>
      <c r="H1581" s="123"/>
      <c r="I1581" s="189"/>
      <c r="J1581" s="130" t="s">
        <v>4900</v>
      </c>
    </row>
    <row r="1582" spans="1:10" s="108" customFormat="1" ht="11.25" hidden="1" customHeight="1">
      <c r="A1582" s="8" t="s">
        <v>569</v>
      </c>
      <c r="B1582" s="126" t="s">
        <v>351</v>
      </c>
      <c r="C1582" s="126" t="s">
        <v>4788</v>
      </c>
      <c r="D1582" s="126">
        <v>11</v>
      </c>
      <c r="E1582" s="126"/>
      <c r="F1582" s="126"/>
      <c r="G1582" s="89">
        <v>43101</v>
      </c>
      <c r="H1582" s="123"/>
      <c r="I1582" s="189"/>
      <c r="J1582" s="130" t="s">
        <v>4900</v>
      </c>
    </row>
    <row r="1583" spans="1:10" s="108" customFormat="1" ht="11.25" hidden="1" customHeight="1">
      <c r="A1583" s="8" t="s">
        <v>608</v>
      </c>
      <c r="B1583" s="126" t="s">
        <v>380</v>
      </c>
      <c r="C1583" s="130" t="s">
        <v>450</v>
      </c>
      <c r="D1583" s="126">
        <v>13</v>
      </c>
      <c r="E1583" s="126"/>
      <c r="F1583" s="130"/>
      <c r="G1583" s="89">
        <v>43101</v>
      </c>
      <c r="H1583" s="123"/>
      <c r="I1583" s="189"/>
      <c r="J1583" s="130" t="s">
        <v>4895</v>
      </c>
    </row>
    <row r="1584" spans="1:10" s="108" customFormat="1" ht="11.25" hidden="1" customHeight="1">
      <c r="A1584" s="8" t="s">
        <v>609</v>
      </c>
      <c r="B1584" s="126" t="s">
        <v>380</v>
      </c>
      <c r="C1584" s="130" t="s">
        <v>450</v>
      </c>
      <c r="D1584" s="126">
        <v>13</v>
      </c>
      <c r="E1584" s="126"/>
      <c r="F1584" s="130"/>
      <c r="G1584" s="89">
        <v>43101</v>
      </c>
      <c r="H1584" s="123"/>
      <c r="I1584" s="189"/>
      <c r="J1584" s="130" t="s">
        <v>4895</v>
      </c>
    </row>
    <row r="1585" spans="1:10" s="108" customFormat="1" ht="11.25" hidden="1" customHeight="1">
      <c r="A1585" s="8" t="s">
        <v>611</v>
      </c>
      <c r="B1585" s="126" t="s">
        <v>4288</v>
      </c>
      <c r="C1585" s="130" t="s">
        <v>450</v>
      </c>
      <c r="D1585" s="126">
        <v>13</v>
      </c>
      <c r="E1585" s="126"/>
      <c r="F1585" s="130"/>
      <c r="G1585" s="89">
        <v>43101</v>
      </c>
      <c r="H1585" s="123"/>
      <c r="I1585" s="189"/>
      <c r="J1585" s="130" t="s">
        <v>4895</v>
      </c>
    </row>
    <row r="1586" spans="1:10" s="108" customFormat="1" ht="11.25" hidden="1" customHeight="1">
      <c r="A1586" s="8" t="s">
        <v>612</v>
      </c>
      <c r="B1586" s="126" t="s">
        <v>4288</v>
      </c>
      <c r="C1586" s="126" t="s">
        <v>450</v>
      </c>
      <c r="D1586" s="126">
        <v>13</v>
      </c>
      <c r="E1586" s="126"/>
      <c r="F1586" s="126"/>
      <c r="G1586" s="89">
        <v>43101</v>
      </c>
      <c r="H1586" s="123"/>
      <c r="I1586" s="189"/>
      <c r="J1586" s="130" t="s">
        <v>4895</v>
      </c>
    </row>
    <row r="1587" spans="1:10" s="108" customFormat="1" ht="11.25" hidden="1" customHeight="1">
      <c r="A1587" s="8" t="s">
        <v>625</v>
      </c>
      <c r="B1587" s="126" t="s">
        <v>4291</v>
      </c>
      <c r="C1587" s="126" t="s">
        <v>450</v>
      </c>
      <c r="D1587" s="126">
        <v>13</v>
      </c>
      <c r="E1587" s="126"/>
      <c r="F1587" s="126"/>
      <c r="G1587" s="89">
        <v>43101</v>
      </c>
      <c r="H1587" s="123"/>
      <c r="I1587" s="189"/>
      <c r="J1587" s="130" t="s">
        <v>4895</v>
      </c>
    </row>
    <row r="1588" spans="1:10" s="108" customFormat="1" ht="11.25" hidden="1" customHeight="1">
      <c r="A1588" s="8" t="s">
        <v>626</v>
      </c>
      <c r="B1588" s="126" t="s">
        <v>4291</v>
      </c>
      <c r="C1588" s="126" t="s">
        <v>450</v>
      </c>
      <c r="D1588" s="126">
        <v>13</v>
      </c>
      <c r="E1588" s="126"/>
      <c r="F1588" s="126"/>
      <c r="G1588" s="89">
        <v>43101</v>
      </c>
      <c r="H1588" s="123"/>
      <c r="I1588" s="189"/>
      <c r="J1588" s="130" t="s">
        <v>4895</v>
      </c>
    </row>
    <row r="1589" spans="1:10" s="108" customFormat="1" ht="11.25" hidden="1" customHeight="1">
      <c r="A1589" s="8" t="s">
        <v>629</v>
      </c>
      <c r="B1589" s="126" t="s">
        <v>4291</v>
      </c>
      <c r="C1589" s="126" t="s">
        <v>450</v>
      </c>
      <c r="D1589" s="126">
        <v>13</v>
      </c>
      <c r="E1589" s="126"/>
      <c r="F1589" s="126"/>
      <c r="G1589" s="89">
        <v>43101</v>
      </c>
      <c r="H1589" s="123"/>
      <c r="I1589" s="189"/>
      <c r="J1589" s="130" t="s">
        <v>4895</v>
      </c>
    </row>
    <row r="1590" spans="1:10" s="108" customFormat="1" ht="11.25" hidden="1" customHeight="1">
      <c r="A1590" s="8" t="s">
        <v>631</v>
      </c>
      <c r="B1590" s="126" t="s">
        <v>382</v>
      </c>
      <c r="C1590" s="130" t="s">
        <v>451</v>
      </c>
      <c r="D1590" s="126" t="s">
        <v>451</v>
      </c>
      <c r="E1590" s="126"/>
      <c r="F1590" s="130"/>
      <c r="G1590" s="89">
        <v>43101</v>
      </c>
      <c r="H1590" s="123"/>
      <c r="I1590" s="189"/>
      <c r="J1590" s="130" t="s">
        <v>4889</v>
      </c>
    </row>
    <row r="1591" spans="1:10" s="108" customFormat="1" ht="11.25" hidden="1" customHeight="1">
      <c r="A1591" s="8" t="s">
        <v>648</v>
      </c>
      <c r="B1591" s="126" t="s">
        <v>4276</v>
      </c>
      <c r="C1591" s="130" t="s">
        <v>4787</v>
      </c>
      <c r="D1591" s="126">
        <v>11</v>
      </c>
      <c r="E1591" s="126"/>
      <c r="F1591" s="130"/>
      <c r="G1591" s="89">
        <v>43101</v>
      </c>
      <c r="H1591" s="123"/>
      <c r="I1591" s="189"/>
      <c r="J1591" s="130" t="s">
        <v>4901</v>
      </c>
    </row>
    <row r="1592" spans="1:10" s="108" customFormat="1" ht="11.25" hidden="1" customHeight="1">
      <c r="A1592" s="8" t="s">
        <v>649</v>
      </c>
      <c r="B1592" s="126" t="s">
        <v>4276</v>
      </c>
      <c r="C1592" s="130" t="s">
        <v>4787</v>
      </c>
      <c r="D1592" s="126">
        <v>11</v>
      </c>
      <c r="E1592" s="126"/>
      <c r="F1592" s="130"/>
      <c r="G1592" s="89">
        <v>43101</v>
      </c>
      <c r="H1592" s="123"/>
      <c r="I1592" s="189"/>
      <c r="J1592" s="130" t="s">
        <v>4901</v>
      </c>
    </row>
    <row r="1593" spans="1:10" s="108" customFormat="1" ht="11.25" hidden="1" customHeight="1">
      <c r="A1593" s="8" t="s">
        <v>652</v>
      </c>
      <c r="B1593" s="126" t="s">
        <v>356</v>
      </c>
      <c r="C1593" s="130" t="s">
        <v>4789</v>
      </c>
      <c r="D1593" s="126">
        <v>11</v>
      </c>
      <c r="E1593" s="126"/>
      <c r="F1593" s="130"/>
      <c r="G1593" s="89">
        <v>43101</v>
      </c>
      <c r="H1593" s="123"/>
      <c r="I1593" s="189"/>
      <c r="J1593" s="130" t="s">
        <v>4888</v>
      </c>
    </row>
    <row r="1594" spans="1:10" s="108" customFormat="1" ht="11.25" hidden="1" customHeight="1">
      <c r="A1594" s="8" t="s">
        <v>654</v>
      </c>
      <c r="B1594" s="126" t="s">
        <v>356</v>
      </c>
      <c r="C1594" s="130" t="s">
        <v>4789</v>
      </c>
      <c r="D1594" s="126">
        <v>11</v>
      </c>
      <c r="E1594" s="126"/>
      <c r="F1594" s="130"/>
      <c r="G1594" s="89">
        <v>43101</v>
      </c>
      <c r="H1594" s="123"/>
      <c r="I1594" s="189"/>
      <c r="J1594" s="130" t="s">
        <v>4888</v>
      </c>
    </row>
    <row r="1595" spans="1:10" s="108" customFormat="1" ht="11.25" hidden="1" customHeight="1">
      <c r="A1595" s="8" t="s">
        <v>667</v>
      </c>
      <c r="B1595" s="126" t="s">
        <v>360</v>
      </c>
      <c r="C1595" s="130" t="s">
        <v>4786</v>
      </c>
      <c r="D1595" s="126">
        <v>11</v>
      </c>
      <c r="E1595" s="126"/>
      <c r="F1595" s="130"/>
      <c r="G1595" s="89">
        <v>43101</v>
      </c>
      <c r="H1595" s="123"/>
      <c r="I1595" s="189"/>
      <c r="J1595" s="130" t="s">
        <v>4902</v>
      </c>
    </row>
    <row r="1596" spans="1:10" s="108" customFormat="1" ht="11.25" hidden="1" customHeight="1">
      <c r="A1596" s="8" t="s">
        <v>669</v>
      </c>
      <c r="B1596" s="126" t="s">
        <v>360</v>
      </c>
      <c r="C1596" s="126" t="s">
        <v>4786</v>
      </c>
      <c r="D1596" s="126">
        <v>11</v>
      </c>
      <c r="E1596" s="126"/>
      <c r="F1596" s="126"/>
      <c r="G1596" s="89">
        <v>43101</v>
      </c>
      <c r="H1596" s="123"/>
      <c r="I1596" s="189"/>
      <c r="J1596" s="130" t="s">
        <v>4902</v>
      </c>
    </row>
    <row r="1597" spans="1:10" s="108" customFormat="1" ht="11.25" hidden="1" customHeight="1">
      <c r="A1597" s="8" t="s">
        <v>677</v>
      </c>
      <c r="B1597" s="126" t="s">
        <v>4277</v>
      </c>
      <c r="C1597" s="130" t="s">
        <v>4788</v>
      </c>
      <c r="D1597" s="126">
        <v>11</v>
      </c>
      <c r="E1597" s="126"/>
      <c r="F1597" s="130"/>
      <c r="G1597" s="89">
        <v>43101</v>
      </c>
      <c r="H1597" s="123"/>
      <c r="I1597" s="189"/>
      <c r="J1597" s="130" t="s">
        <v>4900</v>
      </c>
    </row>
    <row r="1598" spans="1:10" s="108" customFormat="1" ht="11.25" hidden="1" customHeight="1">
      <c r="A1598" s="8" t="s">
        <v>686</v>
      </c>
      <c r="B1598" s="126" t="s">
        <v>4279</v>
      </c>
      <c r="C1598" s="130" t="s">
        <v>4786</v>
      </c>
      <c r="D1598" s="126">
        <v>11</v>
      </c>
      <c r="E1598" s="126"/>
      <c r="F1598" s="130"/>
      <c r="G1598" s="89">
        <v>43101</v>
      </c>
      <c r="H1598" s="123"/>
      <c r="I1598" s="189"/>
      <c r="J1598" s="130" t="s">
        <v>4902</v>
      </c>
    </row>
    <row r="1599" spans="1:10" s="108" customFormat="1" ht="11.25" hidden="1" customHeight="1">
      <c r="A1599" s="8" t="s">
        <v>687</v>
      </c>
      <c r="B1599" s="126" t="s">
        <v>351</v>
      </c>
      <c r="C1599" s="126" t="s">
        <v>4786</v>
      </c>
      <c r="D1599" s="126">
        <v>11</v>
      </c>
      <c r="E1599" s="126"/>
      <c r="F1599" s="126"/>
      <c r="G1599" s="89">
        <v>43101</v>
      </c>
      <c r="H1599" s="123"/>
      <c r="I1599" s="189"/>
      <c r="J1599" s="130" t="s">
        <v>4902</v>
      </c>
    </row>
    <row r="1600" spans="1:10" s="108" customFormat="1" ht="11.25" hidden="1" customHeight="1">
      <c r="A1600" s="8" t="s">
        <v>688</v>
      </c>
      <c r="B1600" s="126" t="s">
        <v>351</v>
      </c>
      <c r="C1600" s="126" t="s">
        <v>4786</v>
      </c>
      <c r="D1600" s="126">
        <v>11</v>
      </c>
      <c r="E1600" s="126"/>
      <c r="F1600" s="126"/>
      <c r="G1600" s="89">
        <v>43101</v>
      </c>
      <c r="H1600" s="123"/>
      <c r="I1600" s="189"/>
      <c r="J1600" s="130" t="s">
        <v>4902</v>
      </c>
    </row>
    <row r="1601" spans="1:10" s="108" customFormat="1" ht="11.25" hidden="1" customHeight="1">
      <c r="A1601" s="8" t="s">
        <v>689</v>
      </c>
      <c r="B1601" s="126" t="s">
        <v>351</v>
      </c>
      <c r="C1601" s="126" t="s">
        <v>4786</v>
      </c>
      <c r="D1601" s="126">
        <v>11</v>
      </c>
      <c r="E1601" s="126"/>
      <c r="F1601" s="126"/>
      <c r="G1601" s="89">
        <v>43101</v>
      </c>
      <c r="H1601" s="123"/>
      <c r="I1601" s="189"/>
      <c r="J1601" s="130" t="s">
        <v>4902</v>
      </c>
    </row>
    <row r="1602" spans="1:10" s="108" customFormat="1" ht="11.25" hidden="1" customHeight="1">
      <c r="A1602" s="8" t="s">
        <v>690</v>
      </c>
      <c r="B1602" s="126" t="s">
        <v>351</v>
      </c>
      <c r="C1602" s="130" t="s">
        <v>4786</v>
      </c>
      <c r="D1602" s="126">
        <v>11</v>
      </c>
      <c r="E1602" s="126"/>
      <c r="F1602" s="130"/>
      <c r="G1602" s="89">
        <v>43101</v>
      </c>
      <c r="H1602" s="123"/>
      <c r="I1602" s="189"/>
      <c r="J1602" s="130" t="s">
        <v>4902</v>
      </c>
    </row>
    <row r="1603" spans="1:10" s="108" customFormat="1" ht="11.25" hidden="1" customHeight="1">
      <c r="A1603" s="8" t="s">
        <v>704</v>
      </c>
      <c r="B1603" s="126" t="s">
        <v>366</v>
      </c>
      <c r="C1603" s="126" t="s">
        <v>4789</v>
      </c>
      <c r="D1603" s="126">
        <v>11</v>
      </c>
      <c r="E1603" s="126"/>
      <c r="F1603" s="126"/>
      <c r="G1603" s="89">
        <v>43101</v>
      </c>
      <c r="H1603" s="123"/>
      <c r="I1603" s="189"/>
      <c r="J1603" s="130" t="s">
        <v>4888</v>
      </c>
    </row>
    <row r="1604" spans="1:10" s="108" customFormat="1" ht="11.25" hidden="1" customHeight="1">
      <c r="A1604" s="8" t="s">
        <v>708</v>
      </c>
      <c r="B1604" s="126" t="s">
        <v>367</v>
      </c>
      <c r="C1604" s="126" t="s">
        <v>4787</v>
      </c>
      <c r="D1604" s="126">
        <v>11</v>
      </c>
      <c r="E1604" s="126"/>
      <c r="F1604" s="126"/>
      <c r="G1604" s="89">
        <v>43101</v>
      </c>
      <c r="H1604" s="123"/>
      <c r="I1604" s="189"/>
      <c r="J1604" s="130" t="s">
        <v>4901</v>
      </c>
    </row>
    <row r="1605" spans="1:10" s="108" customFormat="1" ht="11.25" hidden="1" customHeight="1">
      <c r="A1605" s="8" t="s">
        <v>718</v>
      </c>
      <c r="B1605" s="126" t="s">
        <v>369</v>
      </c>
      <c r="C1605" s="126" t="s">
        <v>4789</v>
      </c>
      <c r="D1605" s="126">
        <v>11</v>
      </c>
      <c r="E1605" s="126"/>
      <c r="F1605" s="126"/>
      <c r="G1605" s="89">
        <v>43101</v>
      </c>
      <c r="H1605" s="123"/>
      <c r="I1605" s="189"/>
      <c r="J1605" s="130" t="s">
        <v>4888</v>
      </c>
    </row>
    <row r="1606" spans="1:10" s="108" customFormat="1" ht="11.25" hidden="1" customHeight="1">
      <c r="A1606" s="8" t="s">
        <v>719</v>
      </c>
      <c r="B1606" s="126" t="s">
        <v>4284</v>
      </c>
      <c r="C1606" s="126" t="s">
        <v>4789</v>
      </c>
      <c r="D1606" s="126">
        <v>11</v>
      </c>
      <c r="E1606" s="126"/>
      <c r="F1606" s="126"/>
      <c r="G1606" s="89">
        <v>43101</v>
      </c>
      <c r="H1606" s="123"/>
      <c r="I1606" s="189"/>
      <c r="J1606" s="130" t="s">
        <v>4888</v>
      </c>
    </row>
    <row r="1607" spans="1:10" s="108" customFormat="1" ht="11.25" hidden="1" customHeight="1">
      <c r="A1607" s="8" t="s">
        <v>723</v>
      </c>
      <c r="B1607" s="126" t="s">
        <v>4275</v>
      </c>
      <c r="C1607" s="126" t="s">
        <v>4787</v>
      </c>
      <c r="D1607" s="126">
        <v>11</v>
      </c>
      <c r="E1607" s="126"/>
      <c r="F1607" s="126"/>
      <c r="G1607" s="89">
        <v>43101</v>
      </c>
      <c r="H1607" s="123"/>
      <c r="I1607" s="189"/>
      <c r="J1607" s="130" t="s">
        <v>4901</v>
      </c>
    </row>
    <row r="1608" spans="1:10" s="108" customFormat="1" ht="11.25" hidden="1" customHeight="1">
      <c r="A1608" s="8" t="s">
        <v>724</v>
      </c>
      <c r="B1608" s="126" t="s">
        <v>4275</v>
      </c>
      <c r="C1608" s="126" t="s">
        <v>4787</v>
      </c>
      <c r="D1608" s="126">
        <v>11</v>
      </c>
      <c r="E1608" s="126"/>
      <c r="F1608" s="126"/>
      <c r="G1608" s="89">
        <v>43101</v>
      </c>
      <c r="H1608" s="123"/>
      <c r="I1608" s="189"/>
      <c r="J1608" s="130" t="s">
        <v>4901</v>
      </c>
    </row>
    <row r="1609" spans="1:10" s="108" customFormat="1" ht="11.25" hidden="1" customHeight="1">
      <c r="A1609" s="8" t="s">
        <v>725</v>
      </c>
      <c r="B1609" s="126" t="s">
        <v>351</v>
      </c>
      <c r="C1609" s="130" t="s">
        <v>4788</v>
      </c>
      <c r="D1609" s="126">
        <v>11</v>
      </c>
      <c r="E1609" s="126"/>
      <c r="F1609" s="130"/>
      <c r="G1609" s="89">
        <v>43101</v>
      </c>
      <c r="H1609" s="123"/>
      <c r="I1609" s="189"/>
      <c r="J1609" s="130" t="s">
        <v>4900</v>
      </c>
    </row>
    <row r="1610" spans="1:10" s="108" customFormat="1" ht="11.25" hidden="1" customHeight="1">
      <c r="A1610" s="8" t="s">
        <v>729</v>
      </c>
      <c r="B1610" s="126" t="s">
        <v>351</v>
      </c>
      <c r="C1610" s="126" t="s">
        <v>4787</v>
      </c>
      <c r="D1610" s="126">
        <v>11</v>
      </c>
      <c r="E1610" s="126"/>
      <c r="F1610" s="126"/>
      <c r="G1610" s="89">
        <v>43101</v>
      </c>
      <c r="H1610" s="123"/>
      <c r="I1610" s="189"/>
      <c r="J1610" s="130" t="s">
        <v>4901</v>
      </c>
    </row>
    <row r="1611" spans="1:10" s="108" customFormat="1" ht="11.25" hidden="1" customHeight="1">
      <c r="A1611" s="8" t="s">
        <v>730</v>
      </c>
      <c r="B1611" s="126" t="s">
        <v>351</v>
      </c>
      <c r="C1611" s="126" t="s">
        <v>4787</v>
      </c>
      <c r="D1611" s="126">
        <v>11</v>
      </c>
      <c r="E1611" s="126"/>
      <c r="F1611" s="126"/>
      <c r="G1611" s="89">
        <v>43101</v>
      </c>
      <c r="H1611" s="123"/>
      <c r="I1611" s="189"/>
      <c r="J1611" s="130" t="s">
        <v>4901</v>
      </c>
    </row>
    <row r="1612" spans="1:10" s="108" customFormat="1" ht="11.25" hidden="1" customHeight="1">
      <c r="A1612" s="8" t="s">
        <v>738</v>
      </c>
      <c r="B1612" s="126" t="s">
        <v>351</v>
      </c>
      <c r="C1612" s="126" t="s">
        <v>4789</v>
      </c>
      <c r="D1612" s="126">
        <v>11</v>
      </c>
      <c r="E1612" s="126"/>
      <c r="F1612" s="126"/>
      <c r="G1612" s="89">
        <v>43101</v>
      </c>
      <c r="H1612" s="123"/>
      <c r="I1612" s="189"/>
      <c r="J1612" s="130" t="s">
        <v>4888</v>
      </c>
    </row>
    <row r="1613" spans="1:10" s="108" customFormat="1" ht="11.25" hidden="1" customHeight="1">
      <c r="A1613" s="8" t="s">
        <v>740</v>
      </c>
      <c r="B1613" s="126" t="s">
        <v>351</v>
      </c>
      <c r="C1613" s="126" t="s">
        <v>4788</v>
      </c>
      <c r="D1613" s="126">
        <v>11</v>
      </c>
      <c r="E1613" s="126"/>
      <c r="F1613" s="126"/>
      <c r="G1613" s="89">
        <v>43101</v>
      </c>
      <c r="H1613" s="123"/>
      <c r="I1613" s="189"/>
      <c r="J1613" s="130" t="s">
        <v>4900</v>
      </c>
    </row>
    <row r="1614" spans="1:10" s="108" customFormat="1" ht="11.25" hidden="1" customHeight="1">
      <c r="A1614" s="8" t="s">
        <v>745</v>
      </c>
      <c r="B1614" s="126" t="s">
        <v>351</v>
      </c>
      <c r="C1614" s="126" t="s">
        <v>4789</v>
      </c>
      <c r="D1614" s="126">
        <v>11</v>
      </c>
      <c r="E1614" s="126"/>
      <c r="F1614" s="126"/>
      <c r="G1614" s="89">
        <v>43101</v>
      </c>
      <c r="H1614" s="123"/>
      <c r="I1614" s="189"/>
      <c r="J1614" s="130" t="s">
        <v>4888</v>
      </c>
    </row>
    <row r="1615" spans="1:10" s="108" customFormat="1" ht="11.25" hidden="1" customHeight="1">
      <c r="A1615" s="8" t="s">
        <v>765</v>
      </c>
      <c r="B1615" s="126" t="s">
        <v>351</v>
      </c>
      <c r="C1615" s="126" t="s">
        <v>4786</v>
      </c>
      <c r="D1615" s="126">
        <v>11</v>
      </c>
      <c r="E1615" s="126"/>
      <c r="F1615" s="126"/>
      <c r="G1615" s="89">
        <v>43101</v>
      </c>
      <c r="H1615" s="123"/>
      <c r="I1615" s="189"/>
      <c r="J1615" s="130" t="s">
        <v>4902</v>
      </c>
    </row>
    <row r="1616" spans="1:10" s="108" customFormat="1" ht="11.25" hidden="1" customHeight="1">
      <c r="A1616" s="8" t="s">
        <v>774</v>
      </c>
      <c r="B1616" s="126" t="s">
        <v>351</v>
      </c>
      <c r="C1616" s="126" t="s">
        <v>4788</v>
      </c>
      <c r="D1616" s="126">
        <v>11</v>
      </c>
      <c r="E1616" s="126"/>
      <c r="F1616" s="126"/>
      <c r="G1616" s="89">
        <v>43101</v>
      </c>
      <c r="H1616" s="123"/>
      <c r="I1616" s="189"/>
      <c r="J1616" s="130" t="s">
        <v>4900</v>
      </c>
    </row>
    <row r="1617" spans="1:10" s="108" customFormat="1" ht="11.25" hidden="1" customHeight="1">
      <c r="A1617" s="8" t="s">
        <v>786</v>
      </c>
      <c r="B1617" s="126" t="s">
        <v>351</v>
      </c>
      <c r="C1617" s="126" t="s">
        <v>4788</v>
      </c>
      <c r="D1617" s="126">
        <v>11</v>
      </c>
      <c r="E1617" s="126"/>
      <c r="F1617" s="126"/>
      <c r="G1617" s="89">
        <v>43101</v>
      </c>
      <c r="H1617" s="123"/>
      <c r="I1617" s="189"/>
      <c r="J1617" s="130" t="s">
        <v>4900</v>
      </c>
    </row>
    <row r="1618" spans="1:10" s="108" customFormat="1" ht="11.25" hidden="1" customHeight="1">
      <c r="A1618" s="8" t="s">
        <v>804</v>
      </c>
      <c r="B1618" s="126" t="s">
        <v>4278</v>
      </c>
      <c r="C1618" s="126" t="s">
        <v>4786</v>
      </c>
      <c r="D1618" s="126">
        <v>11</v>
      </c>
      <c r="E1618" s="126"/>
      <c r="F1618" s="126"/>
      <c r="G1618" s="89">
        <v>43101</v>
      </c>
      <c r="H1618" s="123"/>
      <c r="I1618" s="189"/>
      <c r="J1618" s="130" t="s">
        <v>4902</v>
      </c>
    </row>
    <row r="1619" spans="1:10" s="108" customFormat="1" ht="11.25" hidden="1" customHeight="1">
      <c r="A1619" s="8" t="s">
        <v>806</v>
      </c>
      <c r="B1619" s="126" t="s">
        <v>362</v>
      </c>
      <c r="C1619" s="126" t="s">
        <v>4786</v>
      </c>
      <c r="D1619" s="126">
        <v>11</v>
      </c>
      <c r="E1619" s="126"/>
      <c r="F1619" s="126"/>
      <c r="G1619" s="89">
        <v>43101</v>
      </c>
      <c r="H1619" s="123"/>
      <c r="I1619" s="189"/>
      <c r="J1619" s="130" t="s">
        <v>4902</v>
      </c>
    </row>
    <row r="1620" spans="1:10" s="108" customFormat="1" ht="11.25" hidden="1" customHeight="1">
      <c r="A1620" s="8" t="s">
        <v>807</v>
      </c>
      <c r="B1620" s="126" t="s">
        <v>362</v>
      </c>
      <c r="C1620" s="126" t="s">
        <v>4786</v>
      </c>
      <c r="D1620" s="126">
        <v>11</v>
      </c>
      <c r="E1620" s="126"/>
      <c r="F1620" s="126"/>
      <c r="G1620" s="89">
        <v>43101</v>
      </c>
      <c r="H1620" s="123"/>
      <c r="I1620" s="189"/>
      <c r="J1620" s="130" t="s">
        <v>4902</v>
      </c>
    </row>
    <row r="1621" spans="1:10" s="108" customFormat="1" ht="11.25" hidden="1" customHeight="1">
      <c r="A1621" s="8" t="s">
        <v>808</v>
      </c>
      <c r="B1621" s="126" t="s">
        <v>362</v>
      </c>
      <c r="C1621" s="126" t="s">
        <v>4786</v>
      </c>
      <c r="D1621" s="126">
        <v>11</v>
      </c>
      <c r="E1621" s="126"/>
      <c r="F1621" s="126"/>
      <c r="G1621" s="89">
        <v>43101</v>
      </c>
      <c r="H1621" s="123"/>
      <c r="I1621" s="189"/>
      <c r="J1621" s="130" t="s">
        <v>4902</v>
      </c>
    </row>
    <row r="1622" spans="1:10" s="108" customFormat="1" ht="11.25" hidden="1" customHeight="1">
      <c r="A1622" s="8" t="s">
        <v>809</v>
      </c>
      <c r="B1622" s="126" t="s">
        <v>362</v>
      </c>
      <c r="C1622" s="126" t="s">
        <v>4786</v>
      </c>
      <c r="D1622" s="126">
        <v>11</v>
      </c>
      <c r="E1622" s="126"/>
      <c r="F1622" s="126"/>
      <c r="G1622" s="89">
        <v>43101</v>
      </c>
      <c r="H1622" s="123"/>
      <c r="I1622" s="189"/>
      <c r="J1622" s="130" t="s">
        <v>4902</v>
      </c>
    </row>
    <row r="1623" spans="1:10" s="108" customFormat="1" ht="11.25" hidden="1" customHeight="1">
      <c r="A1623" s="8" t="s">
        <v>816</v>
      </c>
      <c r="B1623" s="126" t="s">
        <v>4278</v>
      </c>
      <c r="C1623" s="126" t="s">
        <v>4786</v>
      </c>
      <c r="D1623" s="126">
        <v>11</v>
      </c>
      <c r="E1623" s="126"/>
      <c r="F1623" s="126"/>
      <c r="G1623" s="89">
        <v>43101</v>
      </c>
      <c r="H1623" s="123"/>
      <c r="I1623" s="189"/>
      <c r="J1623" s="130" t="s">
        <v>4902</v>
      </c>
    </row>
    <row r="1624" spans="1:10" s="108" customFormat="1" ht="11.25" hidden="1" customHeight="1">
      <c r="A1624" s="8" t="s">
        <v>817</v>
      </c>
      <c r="B1624" s="126" t="s">
        <v>4278</v>
      </c>
      <c r="C1624" s="126" t="s">
        <v>4786</v>
      </c>
      <c r="D1624" s="126">
        <v>11</v>
      </c>
      <c r="E1624" s="126"/>
      <c r="F1624" s="126"/>
      <c r="G1624" s="89">
        <v>43101</v>
      </c>
      <c r="H1624" s="123"/>
      <c r="I1624" s="189"/>
      <c r="J1624" s="130" t="s">
        <v>4902</v>
      </c>
    </row>
    <row r="1625" spans="1:10" s="108" customFormat="1" ht="11.25" hidden="1" customHeight="1">
      <c r="A1625" s="8" t="s">
        <v>827</v>
      </c>
      <c r="B1625" s="126" t="s">
        <v>375</v>
      </c>
      <c r="C1625" s="130" t="s">
        <v>450</v>
      </c>
      <c r="D1625" s="126">
        <v>13</v>
      </c>
      <c r="E1625" s="126"/>
      <c r="F1625" s="130"/>
      <c r="G1625" s="89">
        <v>43101</v>
      </c>
      <c r="H1625" s="123"/>
      <c r="I1625" s="189"/>
      <c r="J1625" s="130" t="s">
        <v>4895</v>
      </c>
    </row>
    <row r="1626" spans="1:10" s="108" customFormat="1" ht="11.25" hidden="1" customHeight="1">
      <c r="A1626" s="8" t="s">
        <v>829</v>
      </c>
      <c r="B1626" s="126" t="s">
        <v>375</v>
      </c>
      <c r="C1626" s="130" t="s">
        <v>450</v>
      </c>
      <c r="D1626" s="126">
        <v>13</v>
      </c>
      <c r="E1626" s="126"/>
      <c r="F1626" s="130"/>
      <c r="G1626" s="89">
        <v>43101</v>
      </c>
      <c r="H1626" s="123"/>
      <c r="I1626" s="189"/>
      <c r="J1626" s="130" t="s">
        <v>4895</v>
      </c>
    </row>
    <row r="1627" spans="1:10" s="108" customFormat="1" ht="11.25" hidden="1" customHeight="1">
      <c r="A1627" s="8" t="s">
        <v>838</v>
      </c>
      <c r="B1627" s="126" t="s">
        <v>452</v>
      </c>
      <c r="C1627" s="130" t="s">
        <v>450</v>
      </c>
      <c r="D1627" s="126">
        <v>13</v>
      </c>
      <c r="E1627" s="126"/>
      <c r="F1627" s="130"/>
      <c r="G1627" s="89">
        <v>43101</v>
      </c>
      <c r="H1627" s="123"/>
      <c r="I1627" s="189"/>
      <c r="J1627" s="130" t="s">
        <v>4895</v>
      </c>
    </row>
    <row r="1628" spans="1:10" s="108" customFormat="1" ht="11.25" hidden="1" customHeight="1">
      <c r="A1628" s="8" t="s">
        <v>849</v>
      </c>
      <c r="B1628" s="126" t="s">
        <v>4298</v>
      </c>
      <c r="C1628" s="126" t="s">
        <v>4787</v>
      </c>
      <c r="D1628" s="126">
        <v>11</v>
      </c>
      <c r="E1628" s="126"/>
      <c r="F1628" s="126"/>
      <c r="G1628" s="89">
        <v>43101</v>
      </c>
      <c r="H1628" s="123"/>
      <c r="I1628" s="189"/>
      <c r="J1628" s="130" t="s">
        <v>4901</v>
      </c>
    </row>
    <row r="1629" spans="1:10" s="108" customFormat="1" ht="11.25" hidden="1" customHeight="1">
      <c r="A1629" s="8" t="s">
        <v>864</v>
      </c>
      <c r="B1629" s="126" t="s">
        <v>4293</v>
      </c>
      <c r="C1629" s="126" t="s">
        <v>4786</v>
      </c>
      <c r="D1629" s="126">
        <v>11</v>
      </c>
      <c r="E1629" s="126"/>
      <c r="F1629" s="126"/>
      <c r="G1629" s="89">
        <v>43101</v>
      </c>
      <c r="H1629" s="123"/>
      <c r="I1629" s="189"/>
      <c r="J1629" s="130" t="s">
        <v>4902</v>
      </c>
    </row>
    <row r="1630" spans="1:10" s="108" customFormat="1" ht="11.25" hidden="1" customHeight="1">
      <c r="A1630" s="8" t="s">
        <v>867</v>
      </c>
      <c r="B1630" s="126" t="s">
        <v>360</v>
      </c>
      <c r="C1630" s="126" t="s">
        <v>4786</v>
      </c>
      <c r="D1630" s="126">
        <v>11</v>
      </c>
      <c r="E1630" s="126"/>
      <c r="F1630" s="126"/>
      <c r="G1630" s="89">
        <v>43101</v>
      </c>
      <c r="H1630" s="123"/>
      <c r="I1630" s="189"/>
      <c r="J1630" s="130" t="s">
        <v>4902</v>
      </c>
    </row>
    <row r="1631" spans="1:10" s="108" customFormat="1" ht="11.25" hidden="1" customHeight="1">
      <c r="A1631" s="8" t="s">
        <v>869</v>
      </c>
      <c r="B1631" s="126" t="s">
        <v>360</v>
      </c>
      <c r="C1631" s="126" t="s">
        <v>4786</v>
      </c>
      <c r="D1631" s="126">
        <v>11</v>
      </c>
      <c r="E1631" s="126"/>
      <c r="F1631" s="126"/>
      <c r="G1631" s="89">
        <v>43101</v>
      </c>
      <c r="H1631" s="123"/>
      <c r="I1631" s="189"/>
      <c r="J1631" s="130" t="s">
        <v>4902</v>
      </c>
    </row>
    <row r="1632" spans="1:10" s="108" customFormat="1" ht="11.25" hidden="1" customHeight="1">
      <c r="A1632" s="8" t="s">
        <v>875</v>
      </c>
      <c r="B1632" s="126" t="s">
        <v>4279</v>
      </c>
      <c r="C1632" s="126" t="s">
        <v>4786</v>
      </c>
      <c r="D1632" s="126">
        <v>11</v>
      </c>
      <c r="E1632" s="126"/>
      <c r="F1632" s="126"/>
      <c r="G1632" s="89">
        <v>43101</v>
      </c>
      <c r="H1632" s="123"/>
      <c r="I1632" s="189"/>
      <c r="J1632" s="130" t="s">
        <v>4902</v>
      </c>
    </row>
    <row r="1633" spans="1:10" s="108" customFormat="1" ht="11.25" hidden="1" customHeight="1">
      <c r="A1633" s="8" t="s">
        <v>888</v>
      </c>
      <c r="B1633" s="126" t="s">
        <v>368</v>
      </c>
      <c r="C1633" s="126" t="s">
        <v>4789</v>
      </c>
      <c r="D1633" s="126">
        <v>11</v>
      </c>
      <c r="E1633" s="126"/>
      <c r="F1633" s="126"/>
      <c r="G1633" s="89">
        <v>43101</v>
      </c>
      <c r="H1633" s="123"/>
      <c r="I1633" s="189"/>
      <c r="J1633" s="130" t="s">
        <v>4888</v>
      </c>
    </row>
    <row r="1634" spans="1:10" s="108" customFormat="1" ht="11.25" hidden="1" customHeight="1">
      <c r="A1634" s="8" t="s">
        <v>891</v>
      </c>
      <c r="B1634" s="126" t="s">
        <v>367</v>
      </c>
      <c r="C1634" s="126" t="s">
        <v>4787</v>
      </c>
      <c r="D1634" s="126">
        <v>11</v>
      </c>
      <c r="E1634" s="126"/>
      <c r="F1634" s="126"/>
      <c r="G1634" s="89">
        <v>43101</v>
      </c>
      <c r="H1634" s="123"/>
      <c r="I1634" s="189"/>
      <c r="J1634" s="130" t="s">
        <v>4901</v>
      </c>
    </row>
    <row r="1635" spans="1:10" s="108" customFormat="1" ht="11.25" hidden="1" customHeight="1">
      <c r="A1635" s="8" t="s">
        <v>892</v>
      </c>
      <c r="B1635" s="126" t="s">
        <v>367</v>
      </c>
      <c r="C1635" s="126" t="s">
        <v>4787</v>
      </c>
      <c r="D1635" s="126">
        <v>11</v>
      </c>
      <c r="E1635" s="126"/>
      <c r="F1635" s="126"/>
      <c r="G1635" s="89">
        <v>43101</v>
      </c>
      <c r="H1635" s="123"/>
      <c r="I1635" s="189"/>
      <c r="J1635" s="130" t="s">
        <v>4901</v>
      </c>
    </row>
    <row r="1636" spans="1:10" s="108" customFormat="1" ht="11.25" hidden="1" customHeight="1">
      <c r="A1636" s="8" t="s">
        <v>893</v>
      </c>
      <c r="B1636" s="126" t="s">
        <v>351</v>
      </c>
      <c r="C1636" s="126" t="s">
        <v>4786</v>
      </c>
      <c r="D1636" s="126">
        <v>11</v>
      </c>
      <c r="E1636" s="126"/>
      <c r="F1636" s="126"/>
      <c r="G1636" s="89">
        <v>43101</v>
      </c>
      <c r="H1636" s="123"/>
      <c r="I1636" s="189"/>
      <c r="J1636" s="130" t="s">
        <v>4902</v>
      </c>
    </row>
    <row r="1637" spans="1:10" s="108" customFormat="1" ht="11.25" hidden="1" customHeight="1">
      <c r="A1637" s="8" t="s">
        <v>896</v>
      </c>
      <c r="B1637" s="126" t="s">
        <v>351</v>
      </c>
      <c r="C1637" s="126" t="s">
        <v>4786</v>
      </c>
      <c r="D1637" s="126">
        <v>11</v>
      </c>
      <c r="E1637" s="126"/>
      <c r="F1637" s="126"/>
      <c r="G1637" s="89">
        <v>43101</v>
      </c>
      <c r="H1637" s="123"/>
      <c r="I1637" s="189"/>
      <c r="J1637" s="130" t="s">
        <v>4902</v>
      </c>
    </row>
    <row r="1638" spans="1:10" s="108" customFormat="1" ht="11.25" hidden="1" customHeight="1">
      <c r="A1638" s="8" t="s">
        <v>912</v>
      </c>
      <c r="B1638" s="126" t="s">
        <v>4275</v>
      </c>
      <c r="C1638" s="126" t="s">
        <v>4787</v>
      </c>
      <c r="D1638" s="126">
        <v>11</v>
      </c>
      <c r="E1638" s="126"/>
      <c r="F1638" s="126"/>
      <c r="G1638" s="89">
        <v>43101</v>
      </c>
      <c r="H1638" s="123"/>
      <c r="I1638" s="189"/>
      <c r="J1638" s="130" t="s">
        <v>4901</v>
      </c>
    </row>
    <row r="1639" spans="1:10" s="108" customFormat="1" ht="11.25" hidden="1" customHeight="1">
      <c r="A1639" s="8" t="s">
        <v>915</v>
      </c>
      <c r="B1639" s="126" t="s">
        <v>351</v>
      </c>
      <c r="C1639" s="126" t="s">
        <v>4786</v>
      </c>
      <c r="D1639" s="126">
        <v>11</v>
      </c>
      <c r="E1639" s="126"/>
      <c r="F1639" s="126"/>
      <c r="G1639" s="89">
        <v>43101</v>
      </c>
      <c r="H1639" s="123"/>
      <c r="I1639" s="189"/>
      <c r="J1639" s="130" t="s">
        <v>4902</v>
      </c>
    </row>
    <row r="1640" spans="1:10" s="108" customFormat="1" ht="11.25" hidden="1" customHeight="1">
      <c r="A1640" s="8" t="s">
        <v>917</v>
      </c>
      <c r="B1640" s="126" t="s">
        <v>351</v>
      </c>
      <c r="C1640" s="126" t="s">
        <v>4789</v>
      </c>
      <c r="D1640" s="126">
        <v>11</v>
      </c>
      <c r="E1640" s="126"/>
      <c r="F1640" s="126"/>
      <c r="G1640" s="89">
        <v>43101</v>
      </c>
      <c r="H1640" s="123"/>
      <c r="I1640" s="189"/>
      <c r="J1640" s="130" t="s">
        <v>4888</v>
      </c>
    </row>
    <row r="1641" spans="1:10" s="108" customFormat="1" ht="11.25" hidden="1" customHeight="1">
      <c r="A1641" s="8" t="s">
        <v>918</v>
      </c>
      <c r="B1641" s="126" t="s">
        <v>351</v>
      </c>
      <c r="C1641" s="126" t="s">
        <v>4789</v>
      </c>
      <c r="D1641" s="126">
        <v>11</v>
      </c>
      <c r="E1641" s="126"/>
      <c r="F1641" s="126"/>
      <c r="G1641" s="89">
        <v>43101</v>
      </c>
      <c r="H1641" s="123"/>
      <c r="I1641" s="189"/>
      <c r="J1641" s="130" t="s">
        <v>4888</v>
      </c>
    </row>
    <row r="1642" spans="1:10" s="108" customFormat="1" ht="11.25" hidden="1" customHeight="1">
      <c r="A1642" s="8" t="s">
        <v>922</v>
      </c>
      <c r="B1642" s="126" t="s">
        <v>351</v>
      </c>
      <c r="C1642" s="126" t="s">
        <v>4788</v>
      </c>
      <c r="D1642" s="126">
        <v>11</v>
      </c>
      <c r="E1642" s="126"/>
      <c r="F1642" s="126"/>
      <c r="G1642" s="89">
        <v>43101</v>
      </c>
      <c r="H1642" s="123"/>
      <c r="I1642" s="189"/>
      <c r="J1642" s="130" t="s">
        <v>4900</v>
      </c>
    </row>
    <row r="1643" spans="1:10" s="108" customFormat="1" ht="11.25" hidden="1" customHeight="1">
      <c r="A1643" s="8" t="s">
        <v>924</v>
      </c>
      <c r="B1643" s="126" t="s">
        <v>351</v>
      </c>
      <c r="C1643" s="126" t="s">
        <v>4789</v>
      </c>
      <c r="D1643" s="126">
        <v>11</v>
      </c>
      <c r="E1643" s="126"/>
      <c r="F1643" s="126"/>
      <c r="G1643" s="89">
        <v>43101</v>
      </c>
      <c r="H1643" s="123"/>
      <c r="I1643" s="189"/>
      <c r="J1643" s="130" t="s">
        <v>4888</v>
      </c>
    </row>
    <row r="1644" spans="1:10" s="108" customFormat="1" ht="11.25" hidden="1" customHeight="1">
      <c r="A1644" s="8" t="s">
        <v>925</v>
      </c>
      <c r="B1644" s="126" t="s">
        <v>351</v>
      </c>
      <c r="C1644" s="126" t="s">
        <v>4788</v>
      </c>
      <c r="D1644" s="126">
        <v>11</v>
      </c>
      <c r="E1644" s="126"/>
      <c r="F1644" s="126"/>
      <c r="G1644" s="89">
        <v>43101</v>
      </c>
      <c r="H1644" s="123"/>
      <c r="I1644" s="189"/>
      <c r="J1644" s="130" t="s">
        <v>4900</v>
      </c>
    </row>
    <row r="1645" spans="1:10" s="108" customFormat="1" ht="11.25" hidden="1" customHeight="1">
      <c r="A1645" s="8" t="s">
        <v>928</v>
      </c>
      <c r="B1645" s="126" t="s">
        <v>351</v>
      </c>
      <c r="C1645" s="126" t="s">
        <v>4789</v>
      </c>
      <c r="D1645" s="126">
        <v>11</v>
      </c>
      <c r="E1645" s="126"/>
      <c r="F1645" s="126"/>
      <c r="G1645" s="89">
        <v>43101</v>
      </c>
      <c r="H1645" s="123"/>
      <c r="I1645" s="189"/>
      <c r="J1645" s="130" t="s">
        <v>4888</v>
      </c>
    </row>
    <row r="1646" spans="1:10" s="108" customFormat="1" ht="11.25" hidden="1" customHeight="1">
      <c r="A1646" s="8" t="s">
        <v>930</v>
      </c>
      <c r="B1646" s="126" t="s">
        <v>351</v>
      </c>
      <c r="C1646" s="126" t="s">
        <v>4789</v>
      </c>
      <c r="D1646" s="126">
        <v>11</v>
      </c>
      <c r="E1646" s="126"/>
      <c r="F1646" s="126"/>
      <c r="G1646" s="89">
        <v>43101</v>
      </c>
      <c r="H1646" s="123"/>
      <c r="I1646" s="189"/>
      <c r="J1646" s="130" t="s">
        <v>4888</v>
      </c>
    </row>
    <row r="1647" spans="1:10" s="108" customFormat="1" ht="11.25" hidden="1" customHeight="1">
      <c r="A1647" s="8" t="s">
        <v>931</v>
      </c>
      <c r="B1647" s="126" t="s">
        <v>351</v>
      </c>
      <c r="C1647" s="126" t="s">
        <v>4787</v>
      </c>
      <c r="D1647" s="126">
        <v>11</v>
      </c>
      <c r="E1647" s="126"/>
      <c r="F1647" s="126"/>
      <c r="G1647" s="89">
        <v>43101</v>
      </c>
      <c r="H1647" s="123"/>
      <c r="I1647" s="189"/>
      <c r="J1647" s="130" t="s">
        <v>4901</v>
      </c>
    </row>
    <row r="1648" spans="1:10" s="108" customFormat="1" ht="11.25" hidden="1" customHeight="1">
      <c r="A1648" s="8" t="s">
        <v>932</v>
      </c>
      <c r="B1648" s="126" t="s">
        <v>351</v>
      </c>
      <c r="C1648" s="126" t="s">
        <v>4787</v>
      </c>
      <c r="D1648" s="126">
        <v>11</v>
      </c>
      <c r="E1648" s="126"/>
      <c r="F1648" s="126"/>
      <c r="G1648" s="89">
        <v>43101</v>
      </c>
      <c r="H1648" s="123"/>
      <c r="I1648" s="189"/>
      <c r="J1648" s="130" t="s">
        <v>4901</v>
      </c>
    </row>
    <row r="1649" spans="1:10" s="108" customFormat="1" ht="11.25" hidden="1" customHeight="1">
      <c r="A1649" s="8" t="s">
        <v>934</v>
      </c>
      <c r="B1649" s="126" t="s">
        <v>351</v>
      </c>
      <c r="C1649" s="126" t="s">
        <v>4789</v>
      </c>
      <c r="D1649" s="126">
        <v>11</v>
      </c>
      <c r="E1649" s="126"/>
      <c r="F1649" s="126"/>
      <c r="G1649" s="89">
        <v>43101</v>
      </c>
      <c r="H1649" s="123"/>
      <c r="I1649" s="189"/>
      <c r="J1649" s="130" t="s">
        <v>4888</v>
      </c>
    </row>
    <row r="1650" spans="1:10" s="108" customFormat="1" ht="11.25" hidden="1" customHeight="1">
      <c r="A1650" s="8" t="s">
        <v>939</v>
      </c>
      <c r="B1650" s="126" t="s">
        <v>351</v>
      </c>
      <c r="C1650" s="126" t="s">
        <v>4786</v>
      </c>
      <c r="D1650" s="126">
        <v>11</v>
      </c>
      <c r="E1650" s="126"/>
      <c r="F1650" s="126"/>
      <c r="G1650" s="89">
        <v>43101</v>
      </c>
      <c r="H1650" s="123"/>
      <c r="I1650" s="189"/>
      <c r="J1650" s="130" t="s">
        <v>4902</v>
      </c>
    </row>
    <row r="1651" spans="1:10" s="108" customFormat="1" ht="11.25" hidden="1" customHeight="1">
      <c r="A1651" s="8" t="s">
        <v>940</v>
      </c>
      <c r="B1651" s="126" t="s">
        <v>351</v>
      </c>
      <c r="C1651" s="126" t="s">
        <v>4788</v>
      </c>
      <c r="D1651" s="126">
        <v>11</v>
      </c>
      <c r="E1651" s="126"/>
      <c r="F1651" s="126"/>
      <c r="G1651" s="89">
        <v>43101</v>
      </c>
      <c r="H1651" s="123"/>
      <c r="I1651" s="189"/>
      <c r="J1651" s="130" t="s">
        <v>4900</v>
      </c>
    </row>
    <row r="1652" spans="1:10" s="108" customFormat="1" ht="11.25" hidden="1" customHeight="1">
      <c r="A1652" s="8" t="s">
        <v>945</v>
      </c>
      <c r="B1652" s="126" t="s">
        <v>351</v>
      </c>
      <c r="C1652" s="126" t="s">
        <v>4789</v>
      </c>
      <c r="D1652" s="126">
        <v>11</v>
      </c>
      <c r="E1652" s="126"/>
      <c r="F1652" s="126"/>
      <c r="G1652" s="89">
        <v>43101</v>
      </c>
      <c r="H1652" s="123"/>
      <c r="I1652" s="189"/>
      <c r="J1652" s="130" t="s">
        <v>4888</v>
      </c>
    </row>
    <row r="1653" spans="1:10" s="108" customFormat="1" ht="11.25" hidden="1" customHeight="1">
      <c r="A1653" s="8" t="s">
        <v>956</v>
      </c>
      <c r="B1653" s="126" t="s">
        <v>351</v>
      </c>
      <c r="C1653" s="126" t="s">
        <v>4789</v>
      </c>
      <c r="D1653" s="126">
        <v>11</v>
      </c>
      <c r="E1653" s="126"/>
      <c r="F1653" s="126"/>
      <c r="G1653" s="89">
        <v>43101</v>
      </c>
      <c r="H1653" s="123"/>
      <c r="I1653" s="189"/>
      <c r="J1653" s="130" t="s">
        <v>4888</v>
      </c>
    </row>
    <row r="1654" spans="1:10" s="108" customFormat="1" ht="11.25" hidden="1" customHeight="1">
      <c r="A1654" s="8" t="s">
        <v>959</v>
      </c>
      <c r="B1654" s="126" t="s">
        <v>351</v>
      </c>
      <c r="C1654" s="126" t="s">
        <v>4786</v>
      </c>
      <c r="D1654" s="126">
        <v>11</v>
      </c>
      <c r="E1654" s="126"/>
      <c r="F1654" s="126"/>
      <c r="G1654" s="89">
        <v>43101</v>
      </c>
      <c r="H1654" s="123"/>
      <c r="I1654" s="189"/>
      <c r="J1654" s="130" t="s">
        <v>4902</v>
      </c>
    </row>
    <row r="1655" spans="1:10" s="108" customFormat="1" ht="11.25" hidden="1" customHeight="1">
      <c r="A1655" s="8" t="s">
        <v>960</v>
      </c>
      <c r="B1655" s="126" t="s">
        <v>351</v>
      </c>
      <c r="C1655" s="126" t="s">
        <v>4789</v>
      </c>
      <c r="D1655" s="126">
        <v>11</v>
      </c>
      <c r="E1655" s="126"/>
      <c r="F1655" s="126"/>
      <c r="G1655" s="89">
        <v>43101</v>
      </c>
      <c r="H1655" s="123"/>
      <c r="I1655" s="189"/>
      <c r="J1655" s="130" t="s">
        <v>4888</v>
      </c>
    </row>
    <row r="1656" spans="1:10" s="108" customFormat="1" ht="11.25" hidden="1" customHeight="1">
      <c r="A1656" s="8" t="s">
        <v>963</v>
      </c>
      <c r="B1656" s="126" t="s">
        <v>351</v>
      </c>
      <c r="C1656" s="126" t="s">
        <v>4788</v>
      </c>
      <c r="D1656" s="126">
        <v>11</v>
      </c>
      <c r="E1656" s="126"/>
      <c r="F1656" s="126"/>
      <c r="G1656" s="89">
        <v>43101</v>
      </c>
      <c r="H1656" s="123"/>
      <c r="I1656" s="189"/>
      <c r="J1656" s="130" t="s">
        <v>4900</v>
      </c>
    </row>
    <row r="1657" spans="1:10" s="108" customFormat="1" ht="11.25" hidden="1" customHeight="1">
      <c r="A1657" s="8" t="s">
        <v>1006</v>
      </c>
      <c r="B1657" s="126" t="s">
        <v>351</v>
      </c>
      <c r="C1657" s="126" t="s">
        <v>4788</v>
      </c>
      <c r="D1657" s="126">
        <v>11</v>
      </c>
      <c r="E1657" s="126"/>
      <c r="F1657" s="126"/>
      <c r="G1657" s="89">
        <v>43101</v>
      </c>
      <c r="H1657" s="123"/>
      <c r="I1657" s="189"/>
      <c r="J1657" s="130" t="s">
        <v>4900</v>
      </c>
    </row>
    <row r="1658" spans="1:10" s="108" customFormat="1" ht="11.25" hidden="1" customHeight="1">
      <c r="A1658" s="8" t="s">
        <v>1043</v>
      </c>
      <c r="B1658" s="126" t="s">
        <v>380</v>
      </c>
      <c r="C1658" s="126" t="s">
        <v>450</v>
      </c>
      <c r="D1658" s="126">
        <v>13</v>
      </c>
      <c r="E1658" s="126"/>
      <c r="F1658" s="126"/>
      <c r="G1658" s="89">
        <v>43101</v>
      </c>
      <c r="H1658" s="123"/>
      <c r="I1658" s="189"/>
      <c r="J1658" s="130" t="s">
        <v>4895</v>
      </c>
    </row>
    <row r="1659" spans="1:10" s="108" customFormat="1" ht="11.25" hidden="1" customHeight="1">
      <c r="A1659" s="8" t="s">
        <v>1044</v>
      </c>
      <c r="B1659" s="126" t="s">
        <v>380</v>
      </c>
      <c r="C1659" s="126" t="s">
        <v>450</v>
      </c>
      <c r="D1659" s="126">
        <v>13</v>
      </c>
      <c r="E1659" s="126"/>
      <c r="F1659" s="126"/>
      <c r="G1659" s="89">
        <v>43101</v>
      </c>
      <c r="H1659" s="123"/>
      <c r="I1659" s="189"/>
      <c r="J1659" s="130" t="s">
        <v>4895</v>
      </c>
    </row>
    <row r="1660" spans="1:10" s="108" customFormat="1" ht="11.25" hidden="1" customHeight="1">
      <c r="A1660" s="8" t="s">
        <v>1045</v>
      </c>
      <c r="B1660" s="126" t="s">
        <v>380</v>
      </c>
      <c r="C1660" s="126" t="s">
        <v>450</v>
      </c>
      <c r="D1660" s="126">
        <v>13</v>
      </c>
      <c r="E1660" s="126"/>
      <c r="F1660" s="126"/>
      <c r="G1660" s="89">
        <v>43101</v>
      </c>
      <c r="H1660" s="123"/>
      <c r="I1660" s="189"/>
      <c r="J1660" s="130" t="s">
        <v>4895</v>
      </c>
    </row>
    <row r="1661" spans="1:10" s="108" customFormat="1" ht="11.25" hidden="1" customHeight="1">
      <c r="A1661" s="8" t="s">
        <v>1046</v>
      </c>
      <c r="B1661" s="126" t="s">
        <v>4288</v>
      </c>
      <c r="C1661" s="126" t="s">
        <v>450</v>
      </c>
      <c r="D1661" s="126">
        <v>13</v>
      </c>
      <c r="E1661" s="126"/>
      <c r="F1661" s="126"/>
      <c r="G1661" s="89">
        <v>43101</v>
      </c>
      <c r="H1661" s="123"/>
      <c r="I1661" s="189"/>
      <c r="J1661" s="130" t="s">
        <v>4895</v>
      </c>
    </row>
    <row r="1662" spans="1:10" s="108" customFormat="1" ht="11.25" hidden="1" customHeight="1">
      <c r="A1662" s="8" t="s">
        <v>1050</v>
      </c>
      <c r="B1662" s="126" t="s">
        <v>383</v>
      </c>
      <c r="C1662" s="126" t="s">
        <v>451</v>
      </c>
      <c r="D1662" s="126" t="s">
        <v>451</v>
      </c>
      <c r="E1662" s="126"/>
      <c r="F1662" s="126"/>
      <c r="G1662" s="89">
        <v>43101</v>
      </c>
      <c r="H1662" s="123"/>
      <c r="I1662" s="189"/>
      <c r="J1662" s="130" t="s">
        <v>4889</v>
      </c>
    </row>
    <row r="1663" spans="1:10" s="108" customFormat="1" ht="11.25" hidden="1" customHeight="1">
      <c r="A1663" s="8" t="s">
        <v>1052</v>
      </c>
      <c r="B1663" s="126" t="s">
        <v>385</v>
      </c>
      <c r="C1663" s="126" t="s">
        <v>451</v>
      </c>
      <c r="D1663" s="126" t="s">
        <v>451</v>
      </c>
      <c r="E1663" s="126"/>
      <c r="F1663" s="126"/>
      <c r="G1663" s="89">
        <v>43101</v>
      </c>
      <c r="H1663" s="123"/>
      <c r="I1663" s="189"/>
      <c r="J1663" s="130" t="s">
        <v>4889</v>
      </c>
    </row>
    <row r="1664" spans="1:10" s="108" customFormat="1" ht="11.25" hidden="1" customHeight="1">
      <c r="A1664" s="8" t="s">
        <v>1053</v>
      </c>
      <c r="B1664" s="126" t="s">
        <v>385</v>
      </c>
      <c r="C1664" s="126" t="s">
        <v>451</v>
      </c>
      <c r="D1664" s="126" t="s">
        <v>451</v>
      </c>
      <c r="E1664" s="126"/>
      <c r="F1664" s="126"/>
      <c r="G1664" s="89">
        <v>43101</v>
      </c>
      <c r="H1664" s="123"/>
      <c r="I1664" s="189"/>
      <c r="J1664" s="130" t="s">
        <v>4889</v>
      </c>
    </row>
    <row r="1665" spans="1:10" s="108" customFormat="1" ht="11.25" hidden="1" customHeight="1">
      <c r="A1665" s="8" t="s">
        <v>1059</v>
      </c>
      <c r="B1665" s="126" t="s">
        <v>353</v>
      </c>
      <c r="C1665" s="126" t="s">
        <v>4786</v>
      </c>
      <c r="D1665" s="126">
        <v>11</v>
      </c>
      <c r="E1665" s="126"/>
      <c r="F1665" s="126"/>
      <c r="G1665" s="89">
        <v>43101</v>
      </c>
      <c r="H1665" s="123"/>
      <c r="I1665" s="189"/>
      <c r="J1665" s="130" t="s">
        <v>4902</v>
      </c>
    </row>
    <row r="1666" spans="1:10" s="108" customFormat="1" ht="11.25" hidden="1" customHeight="1">
      <c r="A1666" s="8" t="s">
        <v>1063</v>
      </c>
      <c r="B1666" s="126" t="s">
        <v>354</v>
      </c>
      <c r="C1666" s="126" t="s">
        <v>4787</v>
      </c>
      <c r="D1666" s="126">
        <v>11</v>
      </c>
      <c r="E1666" s="126"/>
      <c r="F1666" s="126"/>
      <c r="G1666" s="89">
        <v>43101</v>
      </c>
      <c r="H1666" s="123"/>
      <c r="I1666" s="189"/>
      <c r="J1666" s="130" t="s">
        <v>4901</v>
      </c>
    </row>
    <row r="1667" spans="1:10" s="108" customFormat="1" ht="11.25" hidden="1" customHeight="1">
      <c r="A1667" s="8" t="s">
        <v>1064</v>
      </c>
      <c r="B1667" s="126" t="s">
        <v>354</v>
      </c>
      <c r="C1667" s="126" t="s">
        <v>4787</v>
      </c>
      <c r="D1667" s="126">
        <v>11</v>
      </c>
      <c r="E1667" s="126"/>
      <c r="F1667" s="126"/>
      <c r="G1667" s="89">
        <v>43101</v>
      </c>
      <c r="H1667" s="123"/>
      <c r="I1667" s="189"/>
      <c r="J1667" s="130" t="s">
        <v>4901</v>
      </c>
    </row>
    <row r="1668" spans="1:10" s="108" customFormat="1" ht="11.25" hidden="1" customHeight="1">
      <c r="A1668" s="8" t="s">
        <v>1072</v>
      </c>
      <c r="B1668" s="126" t="s">
        <v>4276</v>
      </c>
      <c r="C1668" s="126" t="s">
        <v>4787</v>
      </c>
      <c r="D1668" s="126">
        <v>11</v>
      </c>
      <c r="E1668" s="126"/>
      <c r="F1668" s="126"/>
      <c r="G1668" s="89">
        <v>43101</v>
      </c>
      <c r="H1668" s="123"/>
      <c r="I1668" s="189"/>
      <c r="J1668" s="130" t="s">
        <v>4901</v>
      </c>
    </row>
    <row r="1669" spans="1:10" s="108" customFormat="1" ht="11.25" hidden="1" customHeight="1">
      <c r="A1669" s="8" t="s">
        <v>1082</v>
      </c>
      <c r="B1669" s="126" t="s">
        <v>360</v>
      </c>
      <c r="C1669" s="126" t="s">
        <v>4786</v>
      </c>
      <c r="D1669" s="126">
        <v>11</v>
      </c>
      <c r="E1669" s="126"/>
      <c r="F1669" s="126"/>
      <c r="G1669" s="89">
        <v>43101</v>
      </c>
      <c r="H1669" s="123"/>
      <c r="I1669" s="189"/>
      <c r="J1669" s="130" t="s">
        <v>4902</v>
      </c>
    </row>
    <row r="1670" spans="1:10" s="108" customFormat="1" ht="11.25" hidden="1" customHeight="1">
      <c r="A1670" s="8" t="s">
        <v>1093</v>
      </c>
      <c r="B1670" s="126" t="s">
        <v>351</v>
      </c>
      <c r="C1670" s="126" t="s">
        <v>4786</v>
      </c>
      <c r="D1670" s="126">
        <v>11</v>
      </c>
      <c r="E1670" s="126"/>
      <c r="F1670" s="126"/>
      <c r="G1670" s="89">
        <v>43101</v>
      </c>
      <c r="H1670" s="123"/>
      <c r="I1670" s="189"/>
      <c r="J1670" s="130" t="s">
        <v>4902</v>
      </c>
    </row>
    <row r="1671" spans="1:10" s="108" customFormat="1" ht="11.25" hidden="1" customHeight="1">
      <c r="A1671" s="8" t="s">
        <v>1094</v>
      </c>
      <c r="B1671" s="126" t="s">
        <v>351</v>
      </c>
      <c r="C1671" s="126" t="s">
        <v>4786</v>
      </c>
      <c r="D1671" s="126">
        <v>11</v>
      </c>
      <c r="E1671" s="126"/>
      <c r="F1671" s="126"/>
      <c r="G1671" s="89">
        <v>43101</v>
      </c>
      <c r="H1671" s="123"/>
      <c r="I1671" s="189"/>
      <c r="J1671" s="130" t="s">
        <v>4902</v>
      </c>
    </row>
    <row r="1672" spans="1:10" s="108" customFormat="1" ht="11.25" hidden="1" customHeight="1">
      <c r="A1672" s="8" t="s">
        <v>1095</v>
      </c>
      <c r="B1672" s="126" t="s">
        <v>351</v>
      </c>
      <c r="C1672" s="126" t="s">
        <v>4786</v>
      </c>
      <c r="D1672" s="126">
        <v>11</v>
      </c>
      <c r="E1672" s="126"/>
      <c r="F1672" s="126"/>
      <c r="G1672" s="89">
        <v>43101</v>
      </c>
      <c r="H1672" s="123"/>
      <c r="I1672" s="189"/>
      <c r="J1672" s="130" t="s">
        <v>4902</v>
      </c>
    </row>
    <row r="1673" spans="1:10" s="108" customFormat="1" ht="11.25" hidden="1" customHeight="1">
      <c r="A1673" s="8" t="s">
        <v>1096</v>
      </c>
      <c r="B1673" s="126" t="s">
        <v>351</v>
      </c>
      <c r="C1673" s="126" t="s">
        <v>4786</v>
      </c>
      <c r="D1673" s="126">
        <v>11</v>
      </c>
      <c r="E1673" s="126"/>
      <c r="F1673" s="126"/>
      <c r="G1673" s="89">
        <v>43101</v>
      </c>
      <c r="H1673" s="123"/>
      <c r="I1673" s="189"/>
      <c r="J1673" s="130" t="s">
        <v>4902</v>
      </c>
    </row>
    <row r="1674" spans="1:10" s="108" customFormat="1" ht="11.25" hidden="1" customHeight="1">
      <c r="A1674" s="8" t="s">
        <v>1101</v>
      </c>
      <c r="B1674" s="126" t="s">
        <v>368</v>
      </c>
      <c r="C1674" s="126" t="s">
        <v>4789</v>
      </c>
      <c r="D1674" s="126">
        <v>11</v>
      </c>
      <c r="E1674" s="126"/>
      <c r="F1674" s="126"/>
      <c r="G1674" s="89">
        <v>43101</v>
      </c>
      <c r="H1674" s="123"/>
      <c r="I1674" s="189"/>
      <c r="J1674" s="130" t="s">
        <v>4888</v>
      </c>
    </row>
    <row r="1675" spans="1:10" s="108" customFormat="1" ht="11.25" hidden="1" customHeight="1">
      <c r="A1675" s="8" t="s">
        <v>1102</v>
      </c>
      <c r="B1675" s="126" t="s">
        <v>351</v>
      </c>
      <c r="C1675" s="126" t="s">
        <v>4786</v>
      </c>
      <c r="D1675" s="126">
        <v>11</v>
      </c>
      <c r="E1675" s="126"/>
      <c r="F1675" s="126"/>
      <c r="G1675" s="89">
        <v>43101</v>
      </c>
      <c r="H1675" s="123"/>
      <c r="I1675" s="189"/>
      <c r="J1675" s="130" t="s">
        <v>4902</v>
      </c>
    </row>
    <row r="1676" spans="1:10" s="108" customFormat="1" ht="11.25" hidden="1" customHeight="1">
      <c r="A1676" s="8" t="s">
        <v>1105</v>
      </c>
      <c r="B1676" s="126" t="s">
        <v>351</v>
      </c>
      <c r="C1676" s="126" t="s">
        <v>4786</v>
      </c>
      <c r="D1676" s="126">
        <v>11</v>
      </c>
      <c r="E1676" s="126"/>
      <c r="F1676" s="126"/>
      <c r="G1676" s="89">
        <v>43101</v>
      </c>
      <c r="H1676" s="123"/>
      <c r="I1676" s="189"/>
      <c r="J1676" s="130" t="s">
        <v>4902</v>
      </c>
    </row>
    <row r="1677" spans="1:10" s="108" customFormat="1" ht="11.25" hidden="1" customHeight="1">
      <c r="A1677" s="8" t="s">
        <v>1107</v>
      </c>
      <c r="B1677" s="126" t="s">
        <v>351</v>
      </c>
      <c r="C1677" s="130" t="s">
        <v>4788</v>
      </c>
      <c r="D1677" s="126">
        <v>11</v>
      </c>
      <c r="E1677" s="126"/>
      <c r="F1677" s="130"/>
      <c r="G1677" s="89">
        <v>43101</v>
      </c>
      <c r="H1677" s="123"/>
      <c r="I1677" s="189"/>
      <c r="J1677" s="130" t="s">
        <v>4900</v>
      </c>
    </row>
    <row r="1678" spans="1:10" s="108" customFormat="1" ht="11.25" hidden="1" customHeight="1">
      <c r="A1678" s="8" t="s">
        <v>1115</v>
      </c>
      <c r="B1678" s="126" t="s">
        <v>4275</v>
      </c>
      <c r="C1678" s="126" t="s">
        <v>4787</v>
      </c>
      <c r="D1678" s="126">
        <v>11</v>
      </c>
      <c r="E1678" s="126"/>
      <c r="F1678" s="126"/>
      <c r="G1678" s="89">
        <v>43101</v>
      </c>
      <c r="H1678" s="123"/>
      <c r="I1678" s="189"/>
      <c r="J1678" s="130" t="s">
        <v>4901</v>
      </c>
    </row>
    <row r="1679" spans="1:10" s="108" customFormat="1" ht="11.25" hidden="1" customHeight="1">
      <c r="A1679" s="8" t="s">
        <v>1116</v>
      </c>
      <c r="B1679" s="126" t="s">
        <v>4275</v>
      </c>
      <c r="C1679" s="126" t="s">
        <v>4787</v>
      </c>
      <c r="D1679" s="126">
        <v>11</v>
      </c>
      <c r="E1679" s="126"/>
      <c r="F1679" s="126"/>
      <c r="G1679" s="89">
        <v>43101</v>
      </c>
      <c r="H1679" s="123"/>
      <c r="I1679" s="189"/>
      <c r="J1679" s="130" t="s">
        <v>4901</v>
      </c>
    </row>
    <row r="1680" spans="1:10" s="108" customFormat="1" ht="11.25" hidden="1" customHeight="1">
      <c r="A1680" s="8" t="s">
        <v>1117</v>
      </c>
      <c r="B1680" s="126" t="s">
        <v>351</v>
      </c>
      <c r="C1680" s="126" t="s">
        <v>4786</v>
      </c>
      <c r="D1680" s="126">
        <v>11</v>
      </c>
      <c r="E1680" s="126"/>
      <c r="F1680" s="126"/>
      <c r="G1680" s="89">
        <v>43101</v>
      </c>
      <c r="H1680" s="123"/>
      <c r="I1680" s="189"/>
      <c r="J1680" s="130" t="s">
        <v>4902</v>
      </c>
    </row>
    <row r="1681" spans="1:10" s="108" customFormat="1" ht="11.25" hidden="1" customHeight="1">
      <c r="A1681" s="8" t="s">
        <v>1118</v>
      </c>
      <c r="B1681" s="126" t="s">
        <v>351</v>
      </c>
      <c r="C1681" s="126" t="s">
        <v>4788</v>
      </c>
      <c r="D1681" s="126">
        <v>11</v>
      </c>
      <c r="E1681" s="126"/>
      <c r="F1681" s="126"/>
      <c r="G1681" s="89">
        <v>43101</v>
      </c>
      <c r="H1681" s="123"/>
      <c r="I1681" s="189"/>
      <c r="J1681" s="130" t="s">
        <v>4900</v>
      </c>
    </row>
    <row r="1682" spans="1:10" s="108" customFormat="1" ht="11.25" hidden="1" customHeight="1">
      <c r="A1682" s="8" t="s">
        <v>1120</v>
      </c>
      <c r="B1682" s="126" t="s">
        <v>351</v>
      </c>
      <c r="C1682" s="126" t="s">
        <v>4787</v>
      </c>
      <c r="D1682" s="126">
        <v>11</v>
      </c>
      <c r="E1682" s="126"/>
      <c r="F1682" s="126"/>
      <c r="G1682" s="89">
        <v>43101</v>
      </c>
      <c r="H1682" s="123"/>
      <c r="I1682" s="189"/>
      <c r="J1682" s="130" t="s">
        <v>4901</v>
      </c>
    </row>
    <row r="1683" spans="1:10" s="108" customFormat="1" ht="11.25" hidden="1" customHeight="1">
      <c r="A1683" s="8" t="s">
        <v>1124</v>
      </c>
      <c r="B1683" s="126" t="s">
        <v>351</v>
      </c>
      <c r="C1683" s="126" t="s">
        <v>4789</v>
      </c>
      <c r="D1683" s="126">
        <v>11</v>
      </c>
      <c r="E1683" s="126"/>
      <c r="F1683" s="126"/>
      <c r="G1683" s="89">
        <v>43101</v>
      </c>
      <c r="H1683" s="123"/>
      <c r="I1683" s="189"/>
      <c r="J1683" s="130" t="s">
        <v>4888</v>
      </c>
    </row>
    <row r="1684" spans="1:10" s="108" customFormat="1" ht="11.25" hidden="1" customHeight="1">
      <c r="A1684" s="8" t="s">
        <v>1126</v>
      </c>
      <c r="B1684" s="126" t="s">
        <v>351</v>
      </c>
      <c r="C1684" s="126" t="s">
        <v>4789</v>
      </c>
      <c r="D1684" s="126">
        <v>11</v>
      </c>
      <c r="E1684" s="126"/>
      <c r="F1684" s="126"/>
      <c r="G1684" s="89">
        <v>43101</v>
      </c>
      <c r="H1684" s="123"/>
      <c r="I1684" s="189"/>
      <c r="J1684" s="130" t="s">
        <v>4888</v>
      </c>
    </row>
    <row r="1685" spans="1:10" s="108" customFormat="1" ht="11.25" hidden="1" customHeight="1">
      <c r="A1685" s="8" t="s">
        <v>1128</v>
      </c>
      <c r="B1685" s="126" t="s">
        <v>351</v>
      </c>
      <c r="C1685" s="126" t="s">
        <v>4789</v>
      </c>
      <c r="D1685" s="126">
        <v>11</v>
      </c>
      <c r="E1685" s="126"/>
      <c r="F1685" s="126"/>
      <c r="G1685" s="89">
        <v>43101</v>
      </c>
      <c r="H1685" s="123"/>
      <c r="I1685" s="189"/>
      <c r="J1685" s="130" t="s">
        <v>4888</v>
      </c>
    </row>
    <row r="1686" spans="1:10" s="108" customFormat="1" ht="11.25" hidden="1" customHeight="1">
      <c r="A1686" s="8" t="s">
        <v>1129</v>
      </c>
      <c r="B1686" s="126" t="s">
        <v>351</v>
      </c>
      <c r="C1686" s="126" t="s">
        <v>4789</v>
      </c>
      <c r="D1686" s="126">
        <v>11</v>
      </c>
      <c r="E1686" s="126"/>
      <c r="F1686" s="126"/>
      <c r="G1686" s="89">
        <v>43101</v>
      </c>
      <c r="H1686" s="123"/>
      <c r="I1686" s="189"/>
      <c r="J1686" s="130" t="s">
        <v>4888</v>
      </c>
    </row>
    <row r="1687" spans="1:10" s="108" customFormat="1" ht="11.25" hidden="1" customHeight="1">
      <c r="A1687" s="8" t="s">
        <v>1130</v>
      </c>
      <c r="B1687" s="126" t="s">
        <v>351</v>
      </c>
      <c r="C1687" s="126" t="s">
        <v>4789</v>
      </c>
      <c r="D1687" s="126">
        <v>11</v>
      </c>
      <c r="E1687" s="126"/>
      <c r="F1687" s="126"/>
      <c r="G1687" s="89">
        <v>43101</v>
      </c>
      <c r="H1687" s="123"/>
      <c r="I1687" s="189"/>
      <c r="J1687" s="130" t="s">
        <v>4888</v>
      </c>
    </row>
    <row r="1688" spans="1:10" s="108" customFormat="1" ht="11.25" hidden="1" customHeight="1">
      <c r="A1688" s="8" t="s">
        <v>1132</v>
      </c>
      <c r="B1688" s="126" t="s">
        <v>351</v>
      </c>
      <c r="C1688" s="126" t="s">
        <v>4788</v>
      </c>
      <c r="D1688" s="126">
        <v>11</v>
      </c>
      <c r="E1688" s="126"/>
      <c r="F1688" s="126"/>
      <c r="G1688" s="89">
        <v>43101</v>
      </c>
      <c r="H1688" s="123"/>
      <c r="I1688" s="189"/>
      <c r="J1688" s="130" t="s">
        <v>4900</v>
      </c>
    </row>
    <row r="1689" spans="1:10" s="108" customFormat="1" ht="11.25" hidden="1" customHeight="1">
      <c r="A1689" s="8" t="s">
        <v>1134</v>
      </c>
      <c r="B1689" s="126" t="s">
        <v>351</v>
      </c>
      <c r="C1689" s="126" t="s">
        <v>4788</v>
      </c>
      <c r="D1689" s="126">
        <v>11</v>
      </c>
      <c r="E1689" s="126"/>
      <c r="F1689" s="126"/>
      <c r="G1689" s="89">
        <v>43101</v>
      </c>
      <c r="H1689" s="123"/>
      <c r="I1689" s="189"/>
      <c r="J1689" s="130" t="s">
        <v>4900</v>
      </c>
    </row>
    <row r="1690" spans="1:10" s="108" customFormat="1" ht="11.25" hidden="1" customHeight="1">
      <c r="A1690" s="8" t="s">
        <v>1135</v>
      </c>
      <c r="B1690" s="126" t="s">
        <v>351</v>
      </c>
      <c r="C1690" s="126" t="s">
        <v>4788</v>
      </c>
      <c r="D1690" s="126">
        <v>11</v>
      </c>
      <c r="E1690" s="126"/>
      <c r="F1690" s="126"/>
      <c r="G1690" s="89">
        <v>43101</v>
      </c>
      <c r="H1690" s="123"/>
      <c r="I1690" s="189"/>
      <c r="J1690" s="130" t="s">
        <v>4900</v>
      </c>
    </row>
    <row r="1691" spans="1:10" s="108" customFormat="1" ht="11.25" hidden="1" customHeight="1">
      <c r="A1691" s="8" t="s">
        <v>1141</v>
      </c>
      <c r="B1691" s="126" t="s">
        <v>351</v>
      </c>
      <c r="C1691" s="126" t="s">
        <v>4789</v>
      </c>
      <c r="D1691" s="126">
        <v>11</v>
      </c>
      <c r="E1691" s="126"/>
      <c r="F1691" s="126"/>
      <c r="G1691" s="89">
        <v>43101</v>
      </c>
      <c r="H1691" s="123"/>
      <c r="I1691" s="189"/>
      <c r="J1691" s="130" t="s">
        <v>4888</v>
      </c>
    </row>
    <row r="1692" spans="1:10" s="108" customFormat="1" ht="11.25" hidden="1" customHeight="1">
      <c r="A1692" s="8" t="s">
        <v>1142</v>
      </c>
      <c r="B1692" s="126" t="s">
        <v>356</v>
      </c>
      <c r="C1692" s="126" t="s">
        <v>4788</v>
      </c>
      <c r="D1692" s="126">
        <v>11</v>
      </c>
      <c r="E1692" s="126"/>
      <c r="F1692" s="126"/>
      <c r="G1692" s="89">
        <v>43101</v>
      </c>
      <c r="H1692" s="123"/>
      <c r="I1692" s="189"/>
      <c r="J1692" s="130" t="s">
        <v>4900</v>
      </c>
    </row>
    <row r="1693" spans="1:10" s="108" customFormat="1" ht="11.25" hidden="1" customHeight="1">
      <c r="A1693" s="8" t="s">
        <v>1145</v>
      </c>
      <c r="B1693" s="126" t="s">
        <v>351</v>
      </c>
      <c r="C1693" s="126" t="s">
        <v>4788</v>
      </c>
      <c r="D1693" s="126">
        <v>11</v>
      </c>
      <c r="E1693" s="126"/>
      <c r="F1693" s="126"/>
      <c r="G1693" s="89">
        <v>43101</v>
      </c>
      <c r="H1693" s="123"/>
      <c r="I1693" s="189"/>
      <c r="J1693" s="130" t="s">
        <v>4900</v>
      </c>
    </row>
    <row r="1694" spans="1:10" s="108" customFormat="1" ht="11.25" hidden="1" customHeight="1">
      <c r="A1694" s="8" t="s">
        <v>1146</v>
      </c>
      <c r="B1694" s="126" t="s">
        <v>351</v>
      </c>
      <c r="C1694" s="126" t="s">
        <v>4788</v>
      </c>
      <c r="D1694" s="126">
        <v>11</v>
      </c>
      <c r="E1694" s="126"/>
      <c r="F1694" s="126"/>
      <c r="G1694" s="89">
        <v>43101</v>
      </c>
      <c r="H1694" s="123"/>
      <c r="I1694" s="189"/>
      <c r="J1694" s="130" t="s">
        <v>4900</v>
      </c>
    </row>
    <row r="1695" spans="1:10" s="108" customFormat="1" ht="11.25" hidden="1" customHeight="1">
      <c r="A1695" s="8" t="s">
        <v>1149</v>
      </c>
      <c r="B1695" s="126" t="s">
        <v>351</v>
      </c>
      <c r="C1695" s="130" t="s">
        <v>4789</v>
      </c>
      <c r="D1695" s="126">
        <v>11</v>
      </c>
      <c r="E1695" s="126"/>
      <c r="F1695" s="130"/>
      <c r="G1695" s="89">
        <v>43101</v>
      </c>
      <c r="H1695" s="123"/>
      <c r="I1695" s="189"/>
      <c r="J1695" s="130" t="s">
        <v>4888</v>
      </c>
    </row>
    <row r="1696" spans="1:10" s="108" customFormat="1" ht="11.25" hidden="1" customHeight="1">
      <c r="A1696" s="8" t="s">
        <v>1150</v>
      </c>
      <c r="B1696" s="126" t="s">
        <v>351</v>
      </c>
      <c r="C1696" s="126" t="s">
        <v>4789</v>
      </c>
      <c r="D1696" s="126">
        <v>11</v>
      </c>
      <c r="E1696" s="126"/>
      <c r="F1696" s="126"/>
      <c r="G1696" s="89">
        <v>43101</v>
      </c>
      <c r="H1696" s="123"/>
      <c r="I1696" s="189"/>
      <c r="J1696" s="130" t="s">
        <v>4888</v>
      </c>
    </row>
    <row r="1697" spans="1:10" s="108" customFormat="1" ht="11.25" hidden="1" customHeight="1">
      <c r="A1697" s="8" t="s">
        <v>1156</v>
      </c>
      <c r="B1697" s="126" t="s">
        <v>351</v>
      </c>
      <c r="C1697" s="126" t="s">
        <v>4789</v>
      </c>
      <c r="D1697" s="126">
        <v>11</v>
      </c>
      <c r="E1697" s="126"/>
      <c r="F1697" s="126"/>
      <c r="G1697" s="89">
        <v>43101</v>
      </c>
      <c r="H1697" s="123"/>
      <c r="I1697" s="189"/>
      <c r="J1697" s="130" t="s">
        <v>4888</v>
      </c>
    </row>
    <row r="1698" spans="1:10" s="108" customFormat="1" ht="11.25" hidden="1" customHeight="1">
      <c r="A1698" s="8" t="s">
        <v>1159</v>
      </c>
      <c r="B1698" s="126" t="s">
        <v>351</v>
      </c>
      <c r="C1698" s="126" t="s">
        <v>4789</v>
      </c>
      <c r="D1698" s="126">
        <v>11</v>
      </c>
      <c r="E1698" s="126"/>
      <c r="F1698" s="126"/>
      <c r="G1698" s="89">
        <v>43101</v>
      </c>
      <c r="H1698" s="123"/>
      <c r="I1698" s="189"/>
      <c r="J1698" s="130" t="s">
        <v>4888</v>
      </c>
    </row>
    <row r="1699" spans="1:10" s="108" customFormat="1" ht="11.25" hidden="1" customHeight="1">
      <c r="A1699" s="8" t="s">
        <v>1160</v>
      </c>
      <c r="B1699" s="126" t="s">
        <v>351</v>
      </c>
      <c r="C1699" s="126" t="s">
        <v>4789</v>
      </c>
      <c r="D1699" s="126">
        <v>11</v>
      </c>
      <c r="E1699" s="126"/>
      <c r="F1699" s="126"/>
      <c r="G1699" s="89">
        <v>43101</v>
      </c>
      <c r="H1699" s="123"/>
      <c r="I1699" s="189"/>
      <c r="J1699" s="130" t="s">
        <v>4888</v>
      </c>
    </row>
    <row r="1700" spans="1:10" s="108" customFormat="1" ht="11.25" hidden="1" customHeight="1">
      <c r="A1700" s="8" t="s">
        <v>1190</v>
      </c>
      <c r="B1700" s="126" t="s">
        <v>351</v>
      </c>
      <c r="C1700" s="126" t="s">
        <v>4788</v>
      </c>
      <c r="D1700" s="126">
        <v>11</v>
      </c>
      <c r="E1700" s="126"/>
      <c r="F1700" s="126"/>
      <c r="G1700" s="89">
        <v>43101</v>
      </c>
      <c r="H1700" s="123"/>
      <c r="I1700" s="189"/>
      <c r="J1700" s="130" t="s">
        <v>4900</v>
      </c>
    </row>
    <row r="1701" spans="1:10" s="108" customFormat="1" ht="11.25" hidden="1" customHeight="1">
      <c r="A1701" s="8" t="s">
        <v>1201</v>
      </c>
      <c r="B1701" s="126" t="s">
        <v>351</v>
      </c>
      <c r="C1701" s="126" t="s">
        <v>4789</v>
      </c>
      <c r="D1701" s="126">
        <v>11</v>
      </c>
      <c r="E1701" s="126"/>
      <c r="F1701" s="126"/>
      <c r="G1701" s="89">
        <v>43101</v>
      </c>
      <c r="H1701" s="123"/>
      <c r="I1701" s="189"/>
      <c r="J1701" s="130" t="s">
        <v>4888</v>
      </c>
    </row>
    <row r="1702" spans="1:10" s="108" customFormat="1" ht="11.25" hidden="1" customHeight="1">
      <c r="A1702" s="8" t="s">
        <v>1216</v>
      </c>
      <c r="B1702" s="126" t="s">
        <v>362</v>
      </c>
      <c r="C1702" s="126" t="s">
        <v>4786</v>
      </c>
      <c r="D1702" s="126">
        <v>11</v>
      </c>
      <c r="E1702" s="126"/>
      <c r="F1702" s="126"/>
      <c r="G1702" s="89">
        <v>43101</v>
      </c>
      <c r="H1702" s="123"/>
      <c r="I1702" s="189"/>
      <c r="J1702" s="130" t="s">
        <v>4902</v>
      </c>
    </row>
    <row r="1703" spans="1:10" s="108" customFormat="1" ht="11.25" hidden="1" customHeight="1">
      <c r="A1703" s="8" t="s">
        <v>1244</v>
      </c>
      <c r="B1703" s="126" t="s">
        <v>376</v>
      </c>
      <c r="C1703" s="130" t="s">
        <v>450</v>
      </c>
      <c r="D1703" s="126">
        <v>13</v>
      </c>
      <c r="E1703" s="126"/>
      <c r="F1703" s="130"/>
      <c r="G1703" s="89">
        <v>43101</v>
      </c>
      <c r="H1703" s="123"/>
      <c r="I1703" s="189"/>
      <c r="J1703" s="130" t="s">
        <v>4895</v>
      </c>
    </row>
    <row r="1704" spans="1:10" s="108" customFormat="1" ht="11.25" hidden="1" customHeight="1">
      <c r="A1704" s="8" t="s">
        <v>1245</v>
      </c>
      <c r="B1704" s="126" t="s">
        <v>376</v>
      </c>
      <c r="C1704" s="126" t="s">
        <v>450</v>
      </c>
      <c r="D1704" s="126">
        <v>13</v>
      </c>
      <c r="E1704" s="126"/>
      <c r="F1704" s="126"/>
      <c r="G1704" s="89">
        <v>43101</v>
      </c>
      <c r="H1704" s="123"/>
      <c r="I1704" s="189"/>
      <c r="J1704" s="130" t="s">
        <v>4895</v>
      </c>
    </row>
    <row r="1705" spans="1:10" s="108" customFormat="1" ht="11.25" hidden="1" customHeight="1">
      <c r="A1705" s="8" t="s">
        <v>1253</v>
      </c>
      <c r="B1705" s="126" t="s">
        <v>380</v>
      </c>
      <c r="C1705" s="126" t="s">
        <v>450</v>
      </c>
      <c r="D1705" s="126">
        <v>13</v>
      </c>
      <c r="E1705" s="126"/>
      <c r="F1705" s="126"/>
      <c r="G1705" s="89">
        <v>43101</v>
      </c>
      <c r="H1705" s="123"/>
      <c r="I1705" s="189"/>
      <c r="J1705" s="130" t="s">
        <v>4895</v>
      </c>
    </row>
    <row r="1706" spans="1:10" s="108" customFormat="1" ht="11.25" hidden="1" customHeight="1">
      <c r="A1706" s="8" t="s">
        <v>1254</v>
      </c>
      <c r="B1706" s="126" t="s">
        <v>380</v>
      </c>
      <c r="C1706" s="126" t="s">
        <v>450</v>
      </c>
      <c r="D1706" s="126">
        <v>13</v>
      </c>
      <c r="E1706" s="126"/>
      <c r="F1706" s="126"/>
      <c r="G1706" s="89">
        <v>43101</v>
      </c>
      <c r="H1706" s="123"/>
      <c r="I1706" s="189"/>
      <c r="J1706" s="130" t="s">
        <v>4895</v>
      </c>
    </row>
    <row r="1707" spans="1:10" s="108" customFormat="1" ht="11.25" hidden="1" customHeight="1">
      <c r="A1707" s="8" t="s">
        <v>1273</v>
      </c>
      <c r="B1707" s="126" t="s">
        <v>356</v>
      </c>
      <c r="C1707" s="126" t="s">
        <v>4789</v>
      </c>
      <c r="D1707" s="126">
        <v>11</v>
      </c>
      <c r="E1707" s="126"/>
      <c r="F1707" s="126"/>
      <c r="G1707" s="89">
        <v>43101</v>
      </c>
      <c r="H1707" s="123"/>
      <c r="I1707" s="189"/>
      <c r="J1707" s="130" t="s">
        <v>4888</v>
      </c>
    </row>
    <row r="1708" spans="1:10" s="108" customFormat="1" ht="11.25" hidden="1" customHeight="1">
      <c r="A1708" s="8" t="s">
        <v>1276</v>
      </c>
      <c r="B1708" s="126" t="s">
        <v>372</v>
      </c>
      <c r="C1708" s="126" t="s">
        <v>4788</v>
      </c>
      <c r="D1708" s="126">
        <v>11</v>
      </c>
      <c r="E1708" s="126"/>
      <c r="F1708" s="126"/>
      <c r="G1708" s="89">
        <v>43101</v>
      </c>
      <c r="H1708" s="123"/>
      <c r="I1708" s="189"/>
      <c r="J1708" s="130" t="s">
        <v>4900</v>
      </c>
    </row>
    <row r="1709" spans="1:10" s="108" customFormat="1" ht="11.25" hidden="1" customHeight="1">
      <c r="A1709" s="8" t="s">
        <v>1278</v>
      </c>
      <c r="B1709" s="126" t="s">
        <v>357</v>
      </c>
      <c r="C1709" s="126" t="s">
        <v>4788</v>
      </c>
      <c r="D1709" s="126">
        <v>11</v>
      </c>
      <c r="E1709" s="126"/>
      <c r="F1709" s="126"/>
      <c r="G1709" s="89">
        <v>43101</v>
      </c>
      <c r="H1709" s="123"/>
      <c r="I1709" s="189"/>
      <c r="J1709" s="130" t="s">
        <v>4900</v>
      </c>
    </row>
    <row r="1710" spans="1:10" s="108" customFormat="1" ht="11.25" hidden="1" customHeight="1">
      <c r="A1710" s="8" t="s">
        <v>1279</v>
      </c>
      <c r="B1710" s="126" t="s">
        <v>4278</v>
      </c>
      <c r="C1710" s="126" t="s">
        <v>4786</v>
      </c>
      <c r="D1710" s="126">
        <v>11</v>
      </c>
      <c r="E1710" s="126"/>
      <c r="F1710" s="126"/>
      <c r="G1710" s="89">
        <v>43101</v>
      </c>
      <c r="H1710" s="123"/>
      <c r="I1710" s="189"/>
      <c r="J1710" s="130" t="s">
        <v>4902</v>
      </c>
    </row>
    <row r="1711" spans="1:10" s="108" customFormat="1" ht="11.25" hidden="1" customHeight="1">
      <c r="A1711" s="8" t="s">
        <v>1282</v>
      </c>
      <c r="B1711" s="126" t="s">
        <v>360</v>
      </c>
      <c r="C1711" s="126" t="s">
        <v>4786</v>
      </c>
      <c r="D1711" s="126">
        <v>11</v>
      </c>
      <c r="E1711" s="126"/>
      <c r="F1711" s="126"/>
      <c r="G1711" s="89">
        <v>43101</v>
      </c>
      <c r="H1711" s="123"/>
      <c r="I1711" s="189"/>
      <c r="J1711" s="130" t="s">
        <v>4902</v>
      </c>
    </row>
    <row r="1712" spans="1:10" s="108" customFormat="1" ht="11.25" hidden="1" customHeight="1">
      <c r="A1712" s="8" t="s">
        <v>1297</v>
      </c>
      <c r="B1712" s="126" t="s">
        <v>351</v>
      </c>
      <c r="C1712" s="126" t="s">
        <v>4786</v>
      </c>
      <c r="D1712" s="126">
        <v>11</v>
      </c>
      <c r="E1712" s="126"/>
      <c r="F1712" s="126"/>
      <c r="G1712" s="89">
        <v>43101</v>
      </c>
      <c r="H1712" s="123"/>
      <c r="I1712" s="189"/>
      <c r="J1712" s="130" t="s">
        <v>4902</v>
      </c>
    </row>
    <row r="1713" spans="1:10" s="108" customFormat="1" ht="11.25" hidden="1" customHeight="1">
      <c r="A1713" s="8" t="s">
        <v>1298</v>
      </c>
      <c r="B1713" s="126" t="s">
        <v>351</v>
      </c>
      <c r="C1713" s="126" t="s">
        <v>4786</v>
      </c>
      <c r="D1713" s="126">
        <v>11</v>
      </c>
      <c r="E1713" s="126"/>
      <c r="F1713" s="126"/>
      <c r="G1713" s="89">
        <v>43101</v>
      </c>
      <c r="H1713" s="123"/>
      <c r="I1713" s="189"/>
      <c r="J1713" s="130" t="s">
        <v>4902</v>
      </c>
    </row>
    <row r="1714" spans="1:10" s="108" customFormat="1" ht="11.25" hidden="1" customHeight="1">
      <c r="A1714" s="8" t="s">
        <v>1309</v>
      </c>
      <c r="B1714" s="126" t="s">
        <v>351</v>
      </c>
      <c r="C1714" s="126" t="s">
        <v>4786</v>
      </c>
      <c r="D1714" s="126">
        <v>11</v>
      </c>
      <c r="E1714" s="126"/>
      <c r="F1714" s="126"/>
      <c r="G1714" s="89">
        <v>43101</v>
      </c>
      <c r="H1714" s="123"/>
      <c r="I1714" s="189"/>
      <c r="J1714" s="130" t="s">
        <v>4902</v>
      </c>
    </row>
    <row r="1715" spans="1:10" s="108" customFormat="1" ht="11.25" hidden="1" customHeight="1">
      <c r="A1715" s="8" t="s">
        <v>1312</v>
      </c>
      <c r="B1715" s="126" t="s">
        <v>367</v>
      </c>
      <c r="C1715" s="126" t="s">
        <v>4787</v>
      </c>
      <c r="D1715" s="126">
        <v>11</v>
      </c>
      <c r="E1715" s="126"/>
      <c r="F1715" s="126"/>
      <c r="G1715" s="89">
        <v>43101</v>
      </c>
      <c r="H1715" s="123"/>
      <c r="I1715" s="189"/>
      <c r="J1715" s="130" t="s">
        <v>4901</v>
      </c>
    </row>
    <row r="1716" spans="1:10" s="108" customFormat="1" ht="11.25" hidden="1" customHeight="1">
      <c r="A1716" s="8" t="s">
        <v>1313</v>
      </c>
      <c r="B1716" s="126" t="s">
        <v>367</v>
      </c>
      <c r="C1716" s="126" t="s">
        <v>4787</v>
      </c>
      <c r="D1716" s="126">
        <v>11</v>
      </c>
      <c r="E1716" s="126"/>
      <c r="F1716" s="126"/>
      <c r="G1716" s="89">
        <v>43101</v>
      </c>
      <c r="H1716" s="123"/>
      <c r="I1716" s="189"/>
      <c r="J1716" s="130" t="s">
        <v>4901</v>
      </c>
    </row>
    <row r="1717" spans="1:10" s="108" customFormat="1" ht="11.25" hidden="1" customHeight="1">
      <c r="A1717" s="8" t="s">
        <v>1314</v>
      </c>
      <c r="B1717" s="126" t="s">
        <v>367</v>
      </c>
      <c r="C1717" s="126" t="s">
        <v>4787</v>
      </c>
      <c r="D1717" s="126">
        <v>11</v>
      </c>
      <c r="E1717" s="126"/>
      <c r="F1717" s="126"/>
      <c r="G1717" s="89">
        <v>43101</v>
      </c>
      <c r="H1717" s="123"/>
      <c r="I1717" s="189"/>
      <c r="J1717" s="130" t="s">
        <v>4901</v>
      </c>
    </row>
    <row r="1718" spans="1:10" s="108" customFormat="1" ht="11.25" hidden="1" customHeight="1">
      <c r="A1718" s="8" t="s">
        <v>1321</v>
      </c>
      <c r="B1718" s="126" t="s">
        <v>369</v>
      </c>
      <c r="C1718" s="126" t="s">
        <v>4789</v>
      </c>
      <c r="D1718" s="126">
        <v>11</v>
      </c>
      <c r="E1718" s="126"/>
      <c r="F1718" s="126"/>
      <c r="G1718" s="89">
        <v>43101</v>
      </c>
      <c r="H1718" s="123"/>
      <c r="I1718" s="189"/>
      <c r="J1718" s="130" t="s">
        <v>4888</v>
      </c>
    </row>
    <row r="1719" spans="1:10" s="108" customFormat="1" ht="11.25" hidden="1" customHeight="1">
      <c r="A1719" s="8" t="s">
        <v>1322</v>
      </c>
      <c r="B1719" s="126" t="s">
        <v>369</v>
      </c>
      <c r="C1719" s="126" t="s">
        <v>4789</v>
      </c>
      <c r="D1719" s="126">
        <v>11</v>
      </c>
      <c r="E1719" s="126"/>
      <c r="F1719" s="126"/>
      <c r="G1719" s="89">
        <v>43101</v>
      </c>
      <c r="H1719" s="123"/>
      <c r="I1719" s="189"/>
      <c r="J1719" s="130" t="s">
        <v>4888</v>
      </c>
    </row>
    <row r="1720" spans="1:10" s="108" customFormat="1" ht="11.25" hidden="1" customHeight="1">
      <c r="A1720" s="8" t="s">
        <v>1325</v>
      </c>
      <c r="B1720" s="126" t="s">
        <v>351</v>
      </c>
      <c r="C1720" s="126" t="s">
        <v>4786</v>
      </c>
      <c r="D1720" s="126">
        <v>11</v>
      </c>
      <c r="E1720" s="126"/>
      <c r="F1720" s="126"/>
      <c r="G1720" s="89">
        <v>43101</v>
      </c>
      <c r="H1720" s="123"/>
      <c r="I1720" s="189"/>
      <c r="J1720" s="130" t="s">
        <v>4902</v>
      </c>
    </row>
    <row r="1721" spans="1:10" s="108" customFormat="1" ht="11.25" hidden="1" customHeight="1">
      <c r="A1721" s="8" t="s">
        <v>1327</v>
      </c>
      <c r="B1721" s="126" t="s">
        <v>351</v>
      </c>
      <c r="C1721" s="126" t="s">
        <v>4787</v>
      </c>
      <c r="D1721" s="126">
        <v>11</v>
      </c>
      <c r="E1721" s="126"/>
      <c r="F1721" s="126"/>
      <c r="G1721" s="89">
        <v>43101</v>
      </c>
      <c r="H1721" s="123"/>
      <c r="I1721" s="189"/>
      <c r="J1721" s="130" t="s">
        <v>4901</v>
      </c>
    </row>
    <row r="1722" spans="1:10" s="108" customFormat="1" ht="11.25" hidden="1" customHeight="1">
      <c r="A1722" s="8" t="s">
        <v>1331</v>
      </c>
      <c r="B1722" s="126" t="s">
        <v>351</v>
      </c>
      <c r="C1722" s="126" t="s">
        <v>4788</v>
      </c>
      <c r="D1722" s="126">
        <v>11</v>
      </c>
      <c r="E1722" s="126"/>
      <c r="F1722" s="126"/>
      <c r="G1722" s="89">
        <v>43101</v>
      </c>
      <c r="H1722" s="123"/>
      <c r="I1722" s="189"/>
      <c r="J1722" s="130" t="s">
        <v>4900</v>
      </c>
    </row>
    <row r="1723" spans="1:10" s="108" customFormat="1" ht="11.25" hidden="1" customHeight="1">
      <c r="A1723" s="8" t="s">
        <v>1339</v>
      </c>
      <c r="B1723" s="126" t="s">
        <v>351</v>
      </c>
      <c r="C1723" s="126" t="s">
        <v>4789</v>
      </c>
      <c r="D1723" s="126">
        <v>11</v>
      </c>
      <c r="E1723" s="126"/>
      <c r="F1723" s="126"/>
      <c r="G1723" s="89">
        <v>43101</v>
      </c>
      <c r="H1723" s="123"/>
      <c r="I1723" s="189"/>
      <c r="J1723" s="130" t="s">
        <v>4888</v>
      </c>
    </row>
    <row r="1724" spans="1:10" s="108" customFormat="1" ht="11.25" hidden="1" customHeight="1">
      <c r="A1724" s="8" t="s">
        <v>1344</v>
      </c>
      <c r="B1724" s="126" t="s">
        <v>351</v>
      </c>
      <c r="C1724" s="126" t="s">
        <v>4788</v>
      </c>
      <c r="D1724" s="126">
        <v>11</v>
      </c>
      <c r="E1724" s="126"/>
      <c r="F1724" s="126"/>
      <c r="G1724" s="89">
        <v>43101</v>
      </c>
      <c r="H1724" s="123"/>
      <c r="I1724" s="189"/>
      <c r="J1724" s="130" t="s">
        <v>4900</v>
      </c>
    </row>
    <row r="1725" spans="1:10" s="108" customFormat="1" ht="11.25" hidden="1" customHeight="1">
      <c r="A1725" s="8" t="s">
        <v>1345</v>
      </c>
      <c r="B1725" s="126" t="s">
        <v>351</v>
      </c>
      <c r="C1725" s="126" t="s">
        <v>4788</v>
      </c>
      <c r="D1725" s="126">
        <v>11</v>
      </c>
      <c r="E1725" s="126"/>
      <c r="F1725" s="126"/>
      <c r="G1725" s="89">
        <v>43101</v>
      </c>
      <c r="H1725" s="123"/>
      <c r="I1725" s="189"/>
      <c r="J1725" s="130" t="s">
        <v>4900</v>
      </c>
    </row>
    <row r="1726" spans="1:10" s="108" customFormat="1" ht="11.25" hidden="1" customHeight="1">
      <c r="A1726" s="8" t="s">
        <v>1348</v>
      </c>
      <c r="B1726" s="126" t="s">
        <v>351</v>
      </c>
      <c r="C1726" s="126" t="s">
        <v>4788</v>
      </c>
      <c r="D1726" s="126">
        <v>11</v>
      </c>
      <c r="E1726" s="126"/>
      <c r="F1726" s="126"/>
      <c r="G1726" s="89">
        <v>43101</v>
      </c>
      <c r="H1726" s="123"/>
      <c r="I1726" s="189"/>
      <c r="J1726" s="130" t="s">
        <v>4900</v>
      </c>
    </row>
    <row r="1727" spans="1:10" s="108" customFormat="1" ht="11.25" hidden="1" customHeight="1">
      <c r="A1727" s="8" t="s">
        <v>1350</v>
      </c>
      <c r="B1727" s="126" t="s">
        <v>351</v>
      </c>
      <c r="C1727" s="126" t="s">
        <v>4788</v>
      </c>
      <c r="D1727" s="126">
        <v>11</v>
      </c>
      <c r="E1727" s="126"/>
      <c r="F1727" s="126"/>
      <c r="G1727" s="89">
        <v>43101</v>
      </c>
      <c r="H1727" s="123"/>
      <c r="I1727" s="189"/>
      <c r="J1727" s="130" t="s">
        <v>4900</v>
      </c>
    </row>
    <row r="1728" spans="1:10" s="108" customFormat="1" ht="11.25" hidden="1" customHeight="1">
      <c r="A1728" s="8" t="s">
        <v>1351</v>
      </c>
      <c r="B1728" s="126" t="s">
        <v>351</v>
      </c>
      <c r="C1728" s="126" t="s">
        <v>4788</v>
      </c>
      <c r="D1728" s="126">
        <v>11</v>
      </c>
      <c r="E1728" s="126"/>
      <c r="F1728" s="126"/>
      <c r="G1728" s="89">
        <v>43101</v>
      </c>
      <c r="H1728" s="123"/>
      <c r="I1728" s="189"/>
      <c r="J1728" s="130" t="s">
        <v>4900</v>
      </c>
    </row>
    <row r="1729" spans="1:10" s="108" customFormat="1" ht="11.25" hidden="1" customHeight="1">
      <c r="A1729" s="8" t="s">
        <v>1352</v>
      </c>
      <c r="B1729" s="126" t="s">
        <v>351</v>
      </c>
      <c r="C1729" s="126" t="s">
        <v>4788</v>
      </c>
      <c r="D1729" s="126">
        <v>11</v>
      </c>
      <c r="E1729" s="126"/>
      <c r="F1729" s="126"/>
      <c r="G1729" s="89">
        <v>43101</v>
      </c>
      <c r="H1729" s="123"/>
      <c r="I1729" s="189"/>
      <c r="J1729" s="130" t="s">
        <v>4900</v>
      </c>
    </row>
    <row r="1730" spans="1:10" s="108" customFormat="1" ht="11.25" hidden="1" customHeight="1">
      <c r="A1730" s="8" t="s">
        <v>1360</v>
      </c>
      <c r="B1730" s="126" t="s">
        <v>351</v>
      </c>
      <c r="C1730" s="126" t="s">
        <v>4789</v>
      </c>
      <c r="D1730" s="126">
        <v>11</v>
      </c>
      <c r="E1730" s="126"/>
      <c r="F1730" s="126"/>
      <c r="G1730" s="89">
        <v>43101</v>
      </c>
      <c r="H1730" s="123"/>
      <c r="I1730" s="189"/>
      <c r="J1730" s="130" t="s">
        <v>4888</v>
      </c>
    </row>
    <row r="1731" spans="1:10" s="108" customFormat="1" ht="11.25" hidden="1" customHeight="1">
      <c r="A1731" s="8" t="s">
        <v>1399</v>
      </c>
      <c r="B1731" s="126" t="s">
        <v>4278</v>
      </c>
      <c r="C1731" s="126" t="s">
        <v>4786</v>
      </c>
      <c r="D1731" s="126">
        <v>11</v>
      </c>
      <c r="E1731" s="126"/>
      <c r="F1731" s="126"/>
      <c r="G1731" s="89">
        <v>43101</v>
      </c>
      <c r="H1731" s="123"/>
      <c r="I1731" s="189"/>
      <c r="J1731" s="130" t="s">
        <v>4902</v>
      </c>
    </row>
    <row r="1732" spans="1:10" s="108" customFormat="1" ht="11.25" hidden="1" customHeight="1">
      <c r="A1732" s="8" t="s">
        <v>1400</v>
      </c>
      <c r="B1732" s="126" t="s">
        <v>362</v>
      </c>
      <c r="C1732" s="126" t="s">
        <v>4786</v>
      </c>
      <c r="D1732" s="126">
        <v>11</v>
      </c>
      <c r="E1732" s="126"/>
      <c r="F1732" s="126"/>
      <c r="G1732" s="89">
        <v>43101</v>
      </c>
      <c r="H1732" s="123"/>
      <c r="I1732" s="189"/>
      <c r="J1732" s="130" t="s">
        <v>4902</v>
      </c>
    </row>
    <row r="1733" spans="1:10" s="108" customFormat="1" ht="11.25" hidden="1" customHeight="1">
      <c r="A1733" s="8" t="s">
        <v>1404</v>
      </c>
      <c r="B1733" s="126" t="s">
        <v>351</v>
      </c>
      <c r="C1733" s="126" t="s">
        <v>4788</v>
      </c>
      <c r="D1733" s="126">
        <v>11</v>
      </c>
      <c r="E1733" s="126"/>
      <c r="F1733" s="126"/>
      <c r="G1733" s="89">
        <v>43101</v>
      </c>
      <c r="H1733" s="123"/>
      <c r="I1733" s="189"/>
      <c r="J1733" s="130" t="s">
        <v>4900</v>
      </c>
    </row>
    <row r="1734" spans="1:10" s="108" customFormat="1" ht="11.25" hidden="1" customHeight="1">
      <c r="A1734" s="8" t="s">
        <v>1405</v>
      </c>
      <c r="B1734" s="126" t="s">
        <v>351</v>
      </c>
      <c r="C1734" s="126" t="s">
        <v>4788</v>
      </c>
      <c r="D1734" s="126">
        <v>11</v>
      </c>
      <c r="E1734" s="126"/>
      <c r="F1734" s="126"/>
      <c r="G1734" s="89">
        <v>43101</v>
      </c>
      <c r="H1734" s="123"/>
      <c r="I1734" s="189"/>
      <c r="J1734" s="130" t="s">
        <v>4900</v>
      </c>
    </row>
    <row r="1735" spans="1:10" s="108" customFormat="1" ht="11.25" hidden="1" customHeight="1">
      <c r="A1735" s="8" t="s">
        <v>1407</v>
      </c>
      <c r="B1735" s="126" t="s">
        <v>351</v>
      </c>
      <c r="C1735" s="126" t="s">
        <v>4788</v>
      </c>
      <c r="D1735" s="126">
        <v>11</v>
      </c>
      <c r="E1735" s="126"/>
      <c r="F1735" s="126"/>
      <c r="G1735" s="89">
        <v>43101</v>
      </c>
      <c r="H1735" s="123"/>
      <c r="I1735" s="189"/>
      <c r="J1735" s="130" t="s">
        <v>4900</v>
      </c>
    </row>
    <row r="1736" spans="1:10" s="108" customFormat="1" ht="11.25" hidden="1" customHeight="1">
      <c r="A1736" s="8" t="s">
        <v>1461</v>
      </c>
      <c r="B1736" s="126" t="s">
        <v>382</v>
      </c>
      <c r="C1736" s="126" t="s">
        <v>451</v>
      </c>
      <c r="D1736" s="126" t="s">
        <v>451</v>
      </c>
      <c r="E1736" s="126"/>
      <c r="F1736" s="126"/>
      <c r="G1736" s="89">
        <v>43101</v>
      </c>
      <c r="H1736" s="123"/>
      <c r="I1736" s="189"/>
      <c r="J1736" s="130" t="s">
        <v>4889</v>
      </c>
    </row>
    <row r="1737" spans="1:10" s="108" customFormat="1" ht="11.25" hidden="1" customHeight="1">
      <c r="A1737" s="8" t="s">
        <v>1465</v>
      </c>
      <c r="B1737" s="126" t="s">
        <v>383</v>
      </c>
      <c r="C1737" s="126" t="s">
        <v>451</v>
      </c>
      <c r="D1737" s="126" t="s">
        <v>451</v>
      </c>
      <c r="E1737" s="126"/>
      <c r="F1737" s="126"/>
      <c r="G1737" s="89">
        <v>43101</v>
      </c>
      <c r="H1737" s="123"/>
      <c r="I1737" s="189"/>
      <c r="J1737" s="130" t="s">
        <v>4889</v>
      </c>
    </row>
    <row r="1738" spans="1:10" s="108" customFormat="1" ht="11.25" hidden="1" customHeight="1">
      <c r="A1738" s="8" t="s">
        <v>1466</v>
      </c>
      <c r="B1738" s="126" t="s">
        <v>383</v>
      </c>
      <c r="C1738" s="126" t="s">
        <v>451</v>
      </c>
      <c r="D1738" s="126" t="s">
        <v>451</v>
      </c>
      <c r="E1738" s="126"/>
      <c r="F1738" s="126"/>
      <c r="G1738" s="89">
        <v>43101</v>
      </c>
      <c r="H1738" s="123"/>
      <c r="I1738" s="189"/>
      <c r="J1738" s="130" t="s">
        <v>4889</v>
      </c>
    </row>
    <row r="1739" spans="1:10" s="108" customFormat="1" ht="11.25" hidden="1" customHeight="1">
      <c r="A1739" s="8" t="s">
        <v>1467</v>
      </c>
      <c r="B1739" s="126" t="s">
        <v>4307</v>
      </c>
      <c r="C1739" s="126" t="s">
        <v>451</v>
      </c>
      <c r="D1739" s="126" t="s">
        <v>451</v>
      </c>
      <c r="E1739" s="126"/>
      <c r="F1739" s="126"/>
      <c r="G1739" s="89">
        <v>43101</v>
      </c>
      <c r="H1739" s="123"/>
      <c r="I1739" s="189"/>
      <c r="J1739" s="130" t="s">
        <v>4889</v>
      </c>
    </row>
    <row r="1740" spans="1:10" s="108" customFormat="1" ht="11.25" hidden="1" customHeight="1">
      <c r="A1740" s="8" t="s">
        <v>1469</v>
      </c>
      <c r="B1740" s="126" t="s">
        <v>4308</v>
      </c>
      <c r="C1740" s="126" t="s">
        <v>4786</v>
      </c>
      <c r="D1740" s="126">
        <v>11</v>
      </c>
      <c r="E1740" s="126"/>
      <c r="F1740" s="126"/>
      <c r="G1740" s="89">
        <v>43101</v>
      </c>
      <c r="H1740" s="123"/>
      <c r="I1740" s="189"/>
      <c r="J1740" s="130" t="s">
        <v>4902</v>
      </c>
    </row>
    <row r="1741" spans="1:10" s="108" customFormat="1" ht="11.25" hidden="1" customHeight="1">
      <c r="A1741" s="8" t="s">
        <v>1470</v>
      </c>
      <c r="B1741" s="126" t="s">
        <v>4308</v>
      </c>
      <c r="C1741" s="126" t="s">
        <v>4786</v>
      </c>
      <c r="D1741" s="126">
        <v>11</v>
      </c>
      <c r="E1741" s="126"/>
      <c r="F1741" s="126"/>
      <c r="G1741" s="89">
        <v>43101</v>
      </c>
      <c r="H1741" s="123"/>
      <c r="I1741" s="189"/>
      <c r="J1741" s="130" t="s">
        <v>4902</v>
      </c>
    </row>
    <row r="1742" spans="1:10" s="108" customFormat="1" ht="11.25" hidden="1" customHeight="1">
      <c r="A1742" s="8" t="s">
        <v>1476</v>
      </c>
      <c r="B1742" s="126" t="s">
        <v>353</v>
      </c>
      <c r="C1742" s="126" t="s">
        <v>4786</v>
      </c>
      <c r="D1742" s="126">
        <v>11</v>
      </c>
      <c r="E1742" s="126"/>
      <c r="F1742" s="126"/>
      <c r="G1742" s="89">
        <v>43101</v>
      </c>
      <c r="H1742" s="123"/>
      <c r="I1742" s="189"/>
      <c r="J1742" s="130" t="s">
        <v>4902</v>
      </c>
    </row>
    <row r="1743" spans="1:10" s="108" customFormat="1" ht="11.25" hidden="1" customHeight="1">
      <c r="A1743" s="8" t="s">
        <v>1485</v>
      </c>
      <c r="B1743" s="126" t="s">
        <v>4309</v>
      </c>
      <c r="C1743" s="126" t="s">
        <v>4788</v>
      </c>
      <c r="D1743" s="126">
        <v>11</v>
      </c>
      <c r="E1743" s="126"/>
      <c r="F1743" s="126"/>
      <c r="G1743" s="89">
        <v>43101</v>
      </c>
      <c r="H1743" s="123"/>
      <c r="I1743" s="189"/>
      <c r="J1743" s="130" t="s">
        <v>4900</v>
      </c>
    </row>
    <row r="1744" spans="1:10" s="108" customFormat="1" ht="11.25" hidden="1" customHeight="1">
      <c r="A1744" s="8" t="s">
        <v>1486</v>
      </c>
      <c r="B1744" s="126" t="s">
        <v>362</v>
      </c>
      <c r="C1744" s="126" t="s">
        <v>4786</v>
      </c>
      <c r="D1744" s="126">
        <v>11</v>
      </c>
      <c r="E1744" s="126"/>
      <c r="F1744" s="126"/>
      <c r="G1744" s="89">
        <v>43101</v>
      </c>
      <c r="H1744" s="123"/>
      <c r="I1744" s="189"/>
      <c r="J1744" s="130" t="s">
        <v>4902</v>
      </c>
    </row>
    <row r="1745" spans="1:10" s="108" customFormat="1" ht="11.25" hidden="1" customHeight="1">
      <c r="A1745" s="8" t="s">
        <v>1487</v>
      </c>
      <c r="B1745" s="126" t="s">
        <v>351</v>
      </c>
      <c r="C1745" s="126" t="s">
        <v>4786</v>
      </c>
      <c r="D1745" s="126">
        <v>11</v>
      </c>
      <c r="E1745" s="126"/>
      <c r="F1745" s="126"/>
      <c r="G1745" s="89">
        <v>43101</v>
      </c>
      <c r="H1745" s="123"/>
      <c r="I1745" s="189"/>
      <c r="J1745" s="130" t="s">
        <v>4902</v>
      </c>
    </row>
    <row r="1746" spans="1:10" s="108" customFormat="1" ht="11.25" hidden="1" customHeight="1">
      <c r="A1746" s="8" t="s">
        <v>1490</v>
      </c>
      <c r="B1746" s="126" t="s">
        <v>4280</v>
      </c>
      <c r="C1746" s="126" t="s">
        <v>4788</v>
      </c>
      <c r="D1746" s="126">
        <v>11</v>
      </c>
      <c r="E1746" s="126"/>
      <c r="F1746" s="126"/>
      <c r="G1746" s="89">
        <v>43101</v>
      </c>
      <c r="H1746" s="123"/>
      <c r="I1746" s="189"/>
      <c r="J1746" s="130" t="s">
        <v>4900</v>
      </c>
    </row>
    <row r="1747" spans="1:10" s="108" customFormat="1" ht="11.25" hidden="1" customHeight="1">
      <c r="A1747" s="8" t="s">
        <v>1500</v>
      </c>
      <c r="B1747" s="126" t="s">
        <v>351</v>
      </c>
      <c r="C1747" s="126" t="s">
        <v>4786</v>
      </c>
      <c r="D1747" s="126">
        <v>11</v>
      </c>
      <c r="E1747" s="126"/>
      <c r="F1747" s="126"/>
      <c r="G1747" s="89">
        <v>43101</v>
      </c>
      <c r="H1747" s="123"/>
      <c r="I1747" s="189"/>
      <c r="J1747" s="130" t="s">
        <v>4902</v>
      </c>
    </row>
    <row r="1748" spans="1:10" s="108" customFormat="1" ht="11.25" hidden="1" customHeight="1">
      <c r="A1748" s="8" t="s">
        <v>1511</v>
      </c>
      <c r="B1748" s="126" t="s">
        <v>367</v>
      </c>
      <c r="C1748" s="126" t="s">
        <v>4787</v>
      </c>
      <c r="D1748" s="126">
        <v>11</v>
      </c>
      <c r="E1748" s="126"/>
      <c r="F1748" s="126"/>
      <c r="G1748" s="89">
        <v>43101</v>
      </c>
      <c r="H1748" s="123"/>
      <c r="I1748" s="189"/>
      <c r="J1748" s="130" t="s">
        <v>4901</v>
      </c>
    </row>
    <row r="1749" spans="1:10" s="108" customFormat="1" ht="11.25" hidden="1" customHeight="1">
      <c r="A1749" s="8" t="s">
        <v>1514</v>
      </c>
      <c r="B1749" s="126" t="s">
        <v>369</v>
      </c>
      <c r="C1749" s="126" t="s">
        <v>4789</v>
      </c>
      <c r="D1749" s="126">
        <v>11</v>
      </c>
      <c r="E1749" s="126"/>
      <c r="F1749" s="126"/>
      <c r="G1749" s="89">
        <v>43101</v>
      </c>
      <c r="H1749" s="123"/>
      <c r="I1749" s="189"/>
      <c r="J1749" s="130" t="s">
        <v>4888</v>
      </c>
    </row>
    <row r="1750" spans="1:10" s="108" customFormat="1" ht="11.25" hidden="1" customHeight="1">
      <c r="A1750" s="8" t="s">
        <v>1515</v>
      </c>
      <c r="B1750" s="126" t="s">
        <v>369</v>
      </c>
      <c r="C1750" s="126" t="s">
        <v>4789</v>
      </c>
      <c r="D1750" s="126">
        <v>11</v>
      </c>
      <c r="E1750" s="126"/>
      <c r="F1750" s="126"/>
      <c r="G1750" s="89">
        <v>43101</v>
      </c>
      <c r="H1750" s="123"/>
      <c r="I1750" s="189"/>
      <c r="J1750" s="130" t="s">
        <v>4888</v>
      </c>
    </row>
    <row r="1751" spans="1:10" s="108" customFormat="1" ht="11.25" hidden="1" customHeight="1">
      <c r="A1751" s="8" t="s">
        <v>1516</v>
      </c>
      <c r="B1751" s="126" t="s">
        <v>4283</v>
      </c>
      <c r="C1751" s="126" t="s">
        <v>4787</v>
      </c>
      <c r="D1751" s="126">
        <v>11</v>
      </c>
      <c r="E1751" s="126"/>
      <c r="F1751" s="126"/>
      <c r="G1751" s="89">
        <v>43101</v>
      </c>
      <c r="H1751" s="123"/>
      <c r="I1751" s="189"/>
      <c r="J1751" s="130" t="s">
        <v>4901</v>
      </c>
    </row>
    <row r="1752" spans="1:10" s="108" customFormat="1" ht="11.25" hidden="1" customHeight="1">
      <c r="A1752" s="8" t="s">
        <v>1519</v>
      </c>
      <c r="B1752" s="126" t="s">
        <v>4284</v>
      </c>
      <c r="C1752" s="130" t="s">
        <v>4789</v>
      </c>
      <c r="D1752" s="126">
        <v>11</v>
      </c>
      <c r="E1752" s="126"/>
      <c r="F1752" s="130"/>
      <c r="G1752" s="89">
        <v>43101</v>
      </c>
      <c r="H1752" s="123"/>
      <c r="I1752" s="189"/>
      <c r="J1752" s="130" t="s">
        <v>4888</v>
      </c>
    </row>
    <row r="1753" spans="1:10" s="108" customFormat="1" ht="11.25" hidden="1" customHeight="1">
      <c r="A1753" s="8" t="s">
        <v>1520</v>
      </c>
      <c r="B1753" s="126" t="s">
        <v>4275</v>
      </c>
      <c r="C1753" s="126" t="s">
        <v>4787</v>
      </c>
      <c r="D1753" s="126">
        <v>11</v>
      </c>
      <c r="E1753" s="126"/>
      <c r="F1753" s="126"/>
      <c r="G1753" s="89">
        <v>43101</v>
      </c>
      <c r="H1753" s="123"/>
      <c r="I1753" s="189"/>
      <c r="J1753" s="130" t="s">
        <v>4901</v>
      </c>
    </row>
    <row r="1754" spans="1:10" s="108" customFormat="1" ht="11.25" hidden="1" customHeight="1">
      <c r="A1754" s="8" t="s">
        <v>1522</v>
      </c>
      <c r="B1754" s="126" t="s">
        <v>4275</v>
      </c>
      <c r="C1754" s="126" t="s">
        <v>4787</v>
      </c>
      <c r="D1754" s="126">
        <v>11</v>
      </c>
      <c r="E1754" s="126"/>
      <c r="F1754" s="126"/>
      <c r="G1754" s="89">
        <v>43101</v>
      </c>
      <c r="H1754" s="123"/>
      <c r="I1754" s="189"/>
      <c r="J1754" s="130" t="s">
        <v>4901</v>
      </c>
    </row>
    <row r="1755" spans="1:10" s="108" customFormat="1" ht="11.25" hidden="1" customHeight="1">
      <c r="A1755" s="8" t="s">
        <v>1524</v>
      </c>
      <c r="B1755" s="126" t="s">
        <v>351</v>
      </c>
      <c r="C1755" s="126" t="s">
        <v>4786</v>
      </c>
      <c r="D1755" s="126">
        <v>11</v>
      </c>
      <c r="E1755" s="126"/>
      <c r="F1755" s="126"/>
      <c r="G1755" s="89">
        <v>43101</v>
      </c>
      <c r="H1755" s="123"/>
      <c r="I1755" s="189"/>
      <c r="J1755" s="130" t="s">
        <v>4902</v>
      </c>
    </row>
    <row r="1756" spans="1:10" s="108" customFormat="1" ht="11.25" hidden="1" customHeight="1">
      <c r="A1756" s="8" t="s">
        <v>1526</v>
      </c>
      <c r="B1756" s="126" t="s">
        <v>351</v>
      </c>
      <c r="C1756" s="126" t="s">
        <v>4786</v>
      </c>
      <c r="D1756" s="126">
        <v>11</v>
      </c>
      <c r="E1756" s="126"/>
      <c r="F1756" s="126"/>
      <c r="G1756" s="89">
        <v>43101</v>
      </c>
      <c r="H1756" s="123"/>
      <c r="I1756" s="189"/>
      <c r="J1756" s="130" t="s">
        <v>4902</v>
      </c>
    </row>
    <row r="1757" spans="1:10" s="108" customFormat="1" ht="11.25" hidden="1" customHeight="1">
      <c r="A1757" s="8" t="s">
        <v>1528</v>
      </c>
      <c r="B1757" s="126" t="s">
        <v>351</v>
      </c>
      <c r="C1757" s="126" t="s">
        <v>4787</v>
      </c>
      <c r="D1757" s="126">
        <v>11</v>
      </c>
      <c r="E1757" s="126"/>
      <c r="F1757" s="126"/>
      <c r="G1757" s="89">
        <v>43101</v>
      </c>
      <c r="H1757" s="123"/>
      <c r="I1757" s="189"/>
      <c r="J1757" s="130" t="s">
        <v>4901</v>
      </c>
    </row>
    <row r="1758" spans="1:10" s="108" customFormat="1" ht="11.25" hidden="1" customHeight="1">
      <c r="A1758" s="8" t="s">
        <v>1529</v>
      </c>
      <c r="B1758" s="126" t="s">
        <v>351</v>
      </c>
      <c r="C1758" s="126" t="s">
        <v>4786</v>
      </c>
      <c r="D1758" s="126">
        <v>11</v>
      </c>
      <c r="E1758" s="126"/>
      <c r="F1758" s="126"/>
      <c r="G1758" s="89">
        <v>43101</v>
      </c>
      <c r="H1758" s="123"/>
      <c r="I1758" s="189"/>
      <c r="J1758" s="130" t="s">
        <v>4902</v>
      </c>
    </row>
    <row r="1759" spans="1:10" s="108" customFormat="1" ht="11.25" hidden="1" customHeight="1">
      <c r="A1759" s="8" t="s">
        <v>1530</v>
      </c>
      <c r="B1759" s="126" t="s">
        <v>351</v>
      </c>
      <c r="C1759" s="126" t="s">
        <v>4788</v>
      </c>
      <c r="D1759" s="126">
        <v>11</v>
      </c>
      <c r="E1759" s="126"/>
      <c r="F1759" s="126"/>
      <c r="G1759" s="89">
        <v>43101</v>
      </c>
      <c r="H1759" s="123"/>
      <c r="I1759" s="189"/>
      <c r="J1759" s="130" t="s">
        <v>4900</v>
      </c>
    </row>
    <row r="1760" spans="1:10" s="108" customFormat="1" ht="11.25" hidden="1" customHeight="1">
      <c r="A1760" s="8" t="s">
        <v>1533</v>
      </c>
      <c r="B1760" s="126" t="s">
        <v>351</v>
      </c>
      <c r="C1760" s="126" t="s">
        <v>4788</v>
      </c>
      <c r="D1760" s="126">
        <v>11</v>
      </c>
      <c r="E1760" s="126"/>
      <c r="F1760" s="126"/>
      <c r="G1760" s="89">
        <v>43101</v>
      </c>
      <c r="H1760" s="123"/>
      <c r="I1760" s="189"/>
      <c r="J1760" s="130" t="s">
        <v>4900</v>
      </c>
    </row>
    <row r="1761" spans="1:10" s="108" customFormat="1" ht="11.25" hidden="1" customHeight="1">
      <c r="A1761" s="8" t="s">
        <v>1534</v>
      </c>
      <c r="B1761" s="126" t="s">
        <v>351</v>
      </c>
      <c r="C1761" s="126" t="s">
        <v>4789</v>
      </c>
      <c r="D1761" s="126">
        <v>11</v>
      </c>
      <c r="E1761" s="126"/>
      <c r="F1761" s="126"/>
      <c r="G1761" s="89">
        <v>43101</v>
      </c>
      <c r="H1761" s="123"/>
      <c r="I1761" s="189"/>
      <c r="J1761" s="130" t="s">
        <v>4888</v>
      </c>
    </row>
    <row r="1762" spans="1:10" s="108" customFormat="1" ht="11.25" hidden="1" customHeight="1">
      <c r="A1762" s="8" t="s">
        <v>1535</v>
      </c>
      <c r="B1762" s="126" t="s">
        <v>351</v>
      </c>
      <c r="C1762" s="126" t="s">
        <v>4788</v>
      </c>
      <c r="D1762" s="126">
        <v>11</v>
      </c>
      <c r="E1762" s="126"/>
      <c r="F1762" s="126"/>
      <c r="G1762" s="89">
        <v>43101</v>
      </c>
      <c r="H1762" s="123"/>
      <c r="I1762" s="189"/>
      <c r="J1762" s="130" t="s">
        <v>4900</v>
      </c>
    </row>
    <row r="1763" spans="1:10" s="108" customFormat="1" ht="11.25" hidden="1" customHeight="1">
      <c r="A1763" s="8" t="s">
        <v>1537</v>
      </c>
      <c r="B1763" s="126" t="s">
        <v>351</v>
      </c>
      <c r="C1763" s="126" t="s">
        <v>4789</v>
      </c>
      <c r="D1763" s="126">
        <v>11</v>
      </c>
      <c r="E1763" s="126"/>
      <c r="F1763" s="126"/>
      <c r="G1763" s="89">
        <v>43101</v>
      </c>
      <c r="H1763" s="123"/>
      <c r="I1763" s="189"/>
      <c r="J1763" s="130" t="s">
        <v>4888</v>
      </c>
    </row>
    <row r="1764" spans="1:10" s="108" customFormat="1" ht="11.25" hidden="1" customHeight="1">
      <c r="A1764" s="8" t="s">
        <v>1541</v>
      </c>
      <c r="B1764" s="126" t="s">
        <v>351</v>
      </c>
      <c r="C1764" s="126" t="s">
        <v>4789</v>
      </c>
      <c r="D1764" s="126">
        <v>11</v>
      </c>
      <c r="E1764" s="126"/>
      <c r="F1764" s="126"/>
      <c r="G1764" s="89">
        <v>43101</v>
      </c>
      <c r="H1764" s="123"/>
      <c r="I1764" s="189"/>
      <c r="J1764" s="130" t="s">
        <v>4888</v>
      </c>
    </row>
    <row r="1765" spans="1:10" s="108" customFormat="1" ht="11.25" hidden="1" customHeight="1">
      <c r="A1765" s="8" t="s">
        <v>1542</v>
      </c>
      <c r="B1765" s="126" t="s">
        <v>351</v>
      </c>
      <c r="C1765" s="126" t="s">
        <v>4789</v>
      </c>
      <c r="D1765" s="126">
        <v>11</v>
      </c>
      <c r="E1765" s="126"/>
      <c r="F1765" s="126"/>
      <c r="G1765" s="89">
        <v>43101</v>
      </c>
      <c r="H1765" s="123"/>
      <c r="I1765" s="189"/>
      <c r="J1765" s="130" t="s">
        <v>4888</v>
      </c>
    </row>
    <row r="1766" spans="1:10" s="108" customFormat="1" ht="11.25" hidden="1" customHeight="1">
      <c r="A1766" s="8" t="s">
        <v>1543</v>
      </c>
      <c r="B1766" s="126" t="s">
        <v>351</v>
      </c>
      <c r="C1766" s="126" t="s">
        <v>4788</v>
      </c>
      <c r="D1766" s="126">
        <v>11</v>
      </c>
      <c r="E1766" s="126"/>
      <c r="F1766" s="126"/>
      <c r="G1766" s="89">
        <v>43101</v>
      </c>
      <c r="H1766" s="123"/>
      <c r="I1766" s="189"/>
      <c r="J1766" s="130" t="s">
        <v>4900</v>
      </c>
    </row>
    <row r="1767" spans="1:10" s="108" customFormat="1" ht="11.25" hidden="1" customHeight="1">
      <c r="A1767" s="8" t="s">
        <v>1550</v>
      </c>
      <c r="B1767" s="126" t="s">
        <v>351</v>
      </c>
      <c r="C1767" s="126" t="s">
        <v>4788</v>
      </c>
      <c r="D1767" s="126">
        <v>11</v>
      </c>
      <c r="E1767" s="126"/>
      <c r="F1767" s="126"/>
      <c r="G1767" s="89">
        <v>43101</v>
      </c>
      <c r="H1767" s="123"/>
      <c r="I1767" s="189"/>
      <c r="J1767" s="130" t="s">
        <v>4900</v>
      </c>
    </row>
    <row r="1768" spans="1:10" s="108" customFormat="1" ht="11.25" hidden="1" customHeight="1">
      <c r="A1768" s="8" t="s">
        <v>1559</v>
      </c>
      <c r="B1768" s="126" t="s">
        <v>351</v>
      </c>
      <c r="C1768" s="126" t="s">
        <v>4789</v>
      </c>
      <c r="D1768" s="126">
        <v>11</v>
      </c>
      <c r="E1768" s="126"/>
      <c r="F1768" s="126"/>
      <c r="G1768" s="89">
        <v>43101</v>
      </c>
      <c r="H1768" s="123"/>
      <c r="I1768" s="189"/>
      <c r="J1768" s="130" t="s">
        <v>4888</v>
      </c>
    </row>
    <row r="1769" spans="1:10" s="108" customFormat="1" ht="11.25" hidden="1" customHeight="1">
      <c r="A1769" s="8" t="s">
        <v>1560</v>
      </c>
      <c r="B1769" s="126" t="s">
        <v>351</v>
      </c>
      <c r="C1769" s="126" t="s">
        <v>4789</v>
      </c>
      <c r="D1769" s="126">
        <v>11</v>
      </c>
      <c r="E1769" s="126"/>
      <c r="F1769" s="126"/>
      <c r="G1769" s="89">
        <v>43101</v>
      </c>
      <c r="H1769" s="123"/>
      <c r="I1769" s="189"/>
      <c r="J1769" s="130" t="s">
        <v>4888</v>
      </c>
    </row>
    <row r="1770" spans="1:10" s="108" customFormat="1" ht="11.25" hidden="1" customHeight="1">
      <c r="A1770" s="8" t="s">
        <v>1561</v>
      </c>
      <c r="B1770" s="126" t="s">
        <v>351</v>
      </c>
      <c r="C1770" s="126" t="s">
        <v>4789</v>
      </c>
      <c r="D1770" s="126">
        <v>11</v>
      </c>
      <c r="E1770" s="126"/>
      <c r="F1770" s="126"/>
      <c r="G1770" s="89">
        <v>43101</v>
      </c>
      <c r="H1770" s="123"/>
      <c r="I1770" s="189"/>
      <c r="J1770" s="130" t="s">
        <v>4888</v>
      </c>
    </row>
    <row r="1771" spans="1:10" s="108" customFormat="1" ht="11.25" hidden="1" customHeight="1">
      <c r="A1771" s="8" t="s">
        <v>1565</v>
      </c>
      <c r="B1771" s="126" t="s">
        <v>351</v>
      </c>
      <c r="C1771" s="126" t="s">
        <v>4789</v>
      </c>
      <c r="D1771" s="126">
        <v>11</v>
      </c>
      <c r="E1771" s="126"/>
      <c r="F1771" s="126"/>
      <c r="G1771" s="89">
        <v>43101</v>
      </c>
      <c r="H1771" s="123"/>
      <c r="I1771" s="189"/>
      <c r="J1771" s="130" t="s">
        <v>4888</v>
      </c>
    </row>
    <row r="1772" spans="1:10" s="108" customFormat="1" ht="11.25" hidden="1" customHeight="1">
      <c r="A1772" s="8" t="s">
        <v>1566</v>
      </c>
      <c r="B1772" s="126" t="s">
        <v>351</v>
      </c>
      <c r="C1772" s="126" t="s">
        <v>4789</v>
      </c>
      <c r="D1772" s="126">
        <v>11</v>
      </c>
      <c r="E1772" s="126"/>
      <c r="F1772" s="126"/>
      <c r="G1772" s="89">
        <v>43101</v>
      </c>
      <c r="H1772" s="123"/>
      <c r="I1772" s="189"/>
      <c r="J1772" s="130" t="s">
        <v>4888</v>
      </c>
    </row>
    <row r="1773" spans="1:10" s="108" customFormat="1" ht="11.25" hidden="1" customHeight="1">
      <c r="A1773" s="8" t="s">
        <v>1580</v>
      </c>
      <c r="B1773" s="126" t="s">
        <v>351</v>
      </c>
      <c r="C1773" s="126" t="s">
        <v>4788</v>
      </c>
      <c r="D1773" s="126">
        <v>11</v>
      </c>
      <c r="E1773" s="126"/>
      <c r="F1773" s="126"/>
      <c r="G1773" s="89">
        <v>43101</v>
      </c>
      <c r="H1773" s="123"/>
      <c r="I1773" s="189"/>
      <c r="J1773" s="130" t="s">
        <v>4900</v>
      </c>
    </row>
    <row r="1774" spans="1:10" s="108" customFormat="1" ht="11.25" hidden="1" customHeight="1">
      <c r="A1774" s="8" t="s">
        <v>1586</v>
      </c>
      <c r="B1774" s="126" t="s">
        <v>351</v>
      </c>
      <c r="C1774" s="126" t="s">
        <v>4788</v>
      </c>
      <c r="D1774" s="126">
        <v>11</v>
      </c>
      <c r="E1774" s="126"/>
      <c r="F1774" s="126"/>
      <c r="G1774" s="89">
        <v>43101</v>
      </c>
      <c r="H1774" s="123"/>
      <c r="I1774" s="189"/>
      <c r="J1774" s="130" t="s">
        <v>4900</v>
      </c>
    </row>
    <row r="1775" spans="1:10" s="108" customFormat="1" ht="11.25" hidden="1" customHeight="1">
      <c r="A1775" s="8" t="s">
        <v>1588</v>
      </c>
      <c r="B1775" s="126" t="s">
        <v>351</v>
      </c>
      <c r="C1775" s="126" t="s">
        <v>4788</v>
      </c>
      <c r="D1775" s="126">
        <v>11</v>
      </c>
      <c r="E1775" s="126"/>
      <c r="F1775" s="126"/>
      <c r="G1775" s="89">
        <v>43101</v>
      </c>
      <c r="H1775" s="123"/>
      <c r="I1775" s="189"/>
      <c r="J1775" s="130" t="s">
        <v>4900</v>
      </c>
    </row>
    <row r="1776" spans="1:10" s="108" customFormat="1" ht="11.25" hidden="1" customHeight="1">
      <c r="A1776" s="8" t="s">
        <v>1590</v>
      </c>
      <c r="B1776" s="126" t="s">
        <v>351</v>
      </c>
      <c r="C1776" s="126" t="s">
        <v>4788</v>
      </c>
      <c r="D1776" s="126">
        <v>11</v>
      </c>
      <c r="E1776" s="126"/>
      <c r="F1776" s="126"/>
      <c r="G1776" s="89">
        <v>43101</v>
      </c>
      <c r="H1776" s="123"/>
      <c r="I1776" s="189"/>
      <c r="J1776" s="130" t="s">
        <v>4900</v>
      </c>
    </row>
    <row r="1777" spans="1:10" s="108" customFormat="1" ht="11.25" hidden="1" customHeight="1">
      <c r="A1777" s="8" t="s">
        <v>1591</v>
      </c>
      <c r="B1777" s="126" t="s">
        <v>351</v>
      </c>
      <c r="C1777" s="130" t="s">
        <v>4788</v>
      </c>
      <c r="D1777" s="126">
        <v>11</v>
      </c>
      <c r="E1777" s="126"/>
      <c r="F1777" s="130"/>
      <c r="G1777" s="89">
        <v>43101</v>
      </c>
      <c r="H1777" s="123"/>
      <c r="I1777" s="189"/>
      <c r="J1777" s="130" t="s">
        <v>4900</v>
      </c>
    </row>
    <row r="1778" spans="1:10" s="108" customFormat="1" ht="11.25" hidden="1" customHeight="1">
      <c r="A1778" s="8" t="s">
        <v>1593</v>
      </c>
      <c r="B1778" s="126" t="s">
        <v>351</v>
      </c>
      <c r="C1778" s="126" t="s">
        <v>4788</v>
      </c>
      <c r="D1778" s="126">
        <v>11</v>
      </c>
      <c r="E1778" s="126"/>
      <c r="F1778" s="126"/>
      <c r="G1778" s="89">
        <v>43101</v>
      </c>
      <c r="H1778" s="123"/>
      <c r="I1778" s="189"/>
      <c r="J1778" s="130" t="s">
        <v>4900</v>
      </c>
    </row>
    <row r="1779" spans="1:10" s="108" customFormat="1" ht="11.25" hidden="1" customHeight="1">
      <c r="A1779" s="8" t="s">
        <v>1595</v>
      </c>
      <c r="B1779" s="126" t="s">
        <v>351</v>
      </c>
      <c r="C1779" s="126" t="s">
        <v>4788</v>
      </c>
      <c r="D1779" s="126">
        <v>11</v>
      </c>
      <c r="E1779" s="126"/>
      <c r="F1779" s="126"/>
      <c r="G1779" s="89">
        <v>43101</v>
      </c>
      <c r="H1779" s="123"/>
      <c r="I1779" s="189"/>
      <c r="J1779" s="130" t="s">
        <v>4900</v>
      </c>
    </row>
    <row r="1780" spans="1:10" s="108" customFormat="1" ht="11.25" hidden="1" customHeight="1">
      <c r="A1780" s="8" t="s">
        <v>1605</v>
      </c>
      <c r="B1780" s="126" t="s">
        <v>351</v>
      </c>
      <c r="C1780" s="126" t="s">
        <v>4786</v>
      </c>
      <c r="D1780" s="126">
        <v>11</v>
      </c>
      <c r="E1780" s="126"/>
      <c r="F1780" s="126"/>
      <c r="G1780" s="89">
        <v>43101</v>
      </c>
      <c r="H1780" s="123"/>
      <c r="I1780" s="189"/>
      <c r="J1780" s="130" t="s">
        <v>4902</v>
      </c>
    </row>
    <row r="1781" spans="1:10" s="108" customFormat="1" ht="11.25" hidden="1" customHeight="1">
      <c r="A1781" s="8" t="s">
        <v>1607</v>
      </c>
      <c r="B1781" s="126" t="s">
        <v>351</v>
      </c>
      <c r="C1781" s="130" t="s">
        <v>4788</v>
      </c>
      <c r="D1781" s="126">
        <v>11</v>
      </c>
      <c r="E1781" s="126"/>
      <c r="F1781" s="130"/>
      <c r="G1781" s="89">
        <v>43101</v>
      </c>
      <c r="H1781" s="123"/>
      <c r="I1781" s="189"/>
      <c r="J1781" s="130" t="s">
        <v>4900</v>
      </c>
    </row>
    <row r="1782" spans="1:10" s="108" customFormat="1" ht="11.25" hidden="1" customHeight="1">
      <c r="A1782" s="8" t="s">
        <v>1631</v>
      </c>
      <c r="B1782" s="126" t="s">
        <v>351</v>
      </c>
      <c r="C1782" s="126" t="s">
        <v>4787</v>
      </c>
      <c r="D1782" s="126">
        <v>11</v>
      </c>
      <c r="E1782" s="126"/>
      <c r="F1782" s="126"/>
      <c r="G1782" s="89">
        <v>43101</v>
      </c>
      <c r="H1782" s="123"/>
      <c r="I1782" s="189"/>
      <c r="J1782" s="130" t="s">
        <v>4901</v>
      </c>
    </row>
    <row r="1783" spans="1:10" s="108" customFormat="1" ht="11.25" hidden="1" customHeight="1">
      <c r="A1783" s="8" t="s">
        <v>1633</v>
      </c>
      <c r="B1783" s="126" t="s">
        <v>351</v>
      </c>
      <c r="C1783" s="130" t="s">
        <v>4788</v>
      </c>
      <c r="D1783" s="126">
        <v>11</v>
      </c>
      <c r="E1783" s="126"/>
      <c r="F1783" s="130"/>
      <c r="G1783" s="89">
        <v>43101</v>
      </c>
      <c r="H1783" s="123"/>
      <c r="I1783" s="189"/>
      <c r="J1783" s="130" t="s">
        <v>4900</v>
      </c>
    </row>
    <row r="1784" spans="1:10" s="108" customFormat="1" ht="11.25" hidden="1" customHeight="1">
      <c r="A1784" s="8" t="s">
        <v>1634</v>
      </c>
      <c r="B1784" s="126" t="s">
        <v>351</v>
      </c>
      <c r="C1784" s="130" t="s">
        <v>4788</v>
      </c>
      <c r="D1784" s="126">
        <v>11</v>
      </c>
      <c r="E1784" s="126"/>
      <c r="F1784" s="130"/>
      <c r="G1784" s="89">
        <v>43101</v>
      </c>
      <c r="H1784" s="123"/>
      <c r="I1784" s="189"/>
      <c r="J1784" s="130" t="s">
        <v>4900</v>
      </c>
    </row>
    <row r="1785" spans="1:10" s="108" customFormat="1" ht="11.25" hidden="1" customHeight="1">
      <c r="A1785" s="8" t="s">
        <v>1666</v>
      </c>
      <c r="B1785" s="126" t="s">
        <v>452</v>
      </c>
      <c r="C1785" s="130" t="s">
        <v>450</v>
      </c>
      <c r="D1785" s="126">
        <v>13</v>
      </c>
      <c r="E1785" s="126"/>
      <c r="F1785" s="130"/>
      <c r="G1785" s="89">
        <v>43101</v>
      </c>
      <c r="H1785" s="123"/>
      <c r="I1785" s="189"/>
      <c r="J1785" s="130" t="s">
        <v>4895</v>
      </c>
    </row>
    <row r="1786" spans="1:10" s="108" customFormat="1" ht="11.25" hidden="1" customHeight="1">
      <c r="A1786" s="8" t="s">
        <v>1677</v>
      </c>
      <c r="B1786" s="126" t="s">
        <v>4319</v>
      </c>
      <c r="C1786" s="130" t="s">
        <v>451</v>
      </c>
      <c r="D1786" s="126" t="s">
        <v>451</v>
      </c>
      <c r="E1786" s="126"/>
      <c r="F1786" s="130"/>
      <c r="G1786" s="89">
        <v>43101</v>
      </c>
      <c r="H1786" s="123"/>
      <c r="I1786" s="189"/>
      <c r="J1786" s="130" t="s">
        <v>4889</v>
      </c>
    </row>
    <row r="1787" spans="1:10" s="108" customFormat="1" ht="11.25" hidden="1" customHeight="1">
      <c r="A1787" s="8" t="s">
        <v>1686</v>
      </c>
      <c r="B1787" s="126" t="s">
        <v>4298</v>
      </c>
      <c r="C1787" s="130" t="s">
        <v>4787</v>
      </c>
      <c r="D1787" s="126">
        <v>11</v>
      </c>
      <c r="E1787" s="126"/>
      <c r="F1787" s="130"/>
      <c r="G1787" s="89">
        <v>43101</v>
      </c>
      <c r="H1787" s="123"/>
      <c r="I1787" s="189"/>
      <c r="J1787" s="130" t="s">
        <v>4901</v>
      </c>
    </row>
    <row r="1788" spans="1:10" s="108" customFormat="1" ht="11.25" hidden="1" customHeight="1">
      <c r="A1788" s="8" t="s">
        <v>1693</v>
      </c>
      <c r="B1788" s="126" t="s">
        <v>360</v>
      </c>
      <c r="C1788" s="130" t="s">
        <v>4786</v>
      </c>
      <c r="D1788" s="126">
        <v>11</v>
      </c>
      <c r="E1788" s="126"/>
      <c r="F1788" s="130"/>
      <c r="G1788" s="89">
        <v>43101</v>
      </c>
      <c r="H1788" s="123"/>
      <c r="I1788" s="189"/>
      <c r="J1788" s="130" t="s">
        <v>4902</v>
      </c>
    </row>
    <row r="1789" spans="1:10" s="108" customFormat="1" ht="11.25" hidden="1" customHeight="1">
      <c r="A1789" s="8" t="s">
        <v>1694</v>
      </c>
      <c r="B1789" s="126" t="s">
        <v>360</v>
      </c>
      <c r="C1789" s="130" t="s">
        <v>4786</v>
      </c>
      <c r="D1789" s="126">
        <v>11</v>
      </c>
      <c r="E1789" s="126"/>
      <c r="F1789" s="130"/>
      <c r="G1789" s="89">
        <v>43101</v>
      </c>
      <c r="H1789" s="123"/>
      <c r="I1789" s="189"/>
      <c r="J1789" s="130" t="s">
        <v>4902</v>
      </c>
    </row>
    <row r="1790" spans="1:10" s="108" customFormat="1" ht="11.25" hidden="1" customHeight="1">
      <c r="A1790" s="8" t="s">
        <v>1705</v>
      </c>
      <c r="B1790" s="126" t="s">
        <v>4281</v>
      </c>
      <c r="C1790" s="130" t="s">
        <v>4789</v>
      </c>
      <c r="D1790" s="126">
        <v>11</v>
      </c>
      <c r="E1790" s="126"/>
      <c r="F1790" s="130"/>
      <c r="G1790" s="89">
        <v>43101</v>
      </c>
      <c r="H1790" s="123"/>
      <c r="I1790" s="189"/>
      <c r="J1790" s="130" t="s">
        <v>4888</v>
      </c>
    </row>
    <row r="1791" spans="1:10" s="108" customFormat="1" ht="11.25" hidden="1" customHeight="1">
      <c r="A1791" s="8" t="s">
        <v>1706</v>
      </c>
      <c r="B1791" s="126" t="s">
        <v>4281</v>
      </c>
      <c r="C1791" s="130" t="s">
        <v>4789</v>
      </c>
      <c r="D1791" s="126">
        <v>11</v>
      </c>
      <c r="E1791" s="126"/>
      <c r="F1791" s="130"/>
      <c r="G1791" s="89">
        <v>43101</v>
      </c>
      <c r="H1791" s="123"/>
      <c r="I1791" s="189"/>
      <c r="J1791" s="130" t="s">
        <v>4888</v>
      </c>
    </row>
    <row r="1792" spans="1:10" s="108" customFormat="1" ht="11.25" hidden="1" customHeight="1">
      <c r="A1792" s="8" t="s">
        <v>1707</v>
      </c>
      <c r="B1792" s="126" t="s">
        <v>351</v>
      </c>
      <c r="C1792" s="126" t="s">
        <v>4786</v>
      </c>
      <c r="D1792" s="126">
        <v>11</v>
      </c>
      <c r="E1792" s="126"/>
      <c r="F1792" s="126"/>
      <c r="G1792" s="89">
        <v>43101</v>
      </c>
      <c r="H1792" s="123"/>
      <c r="I1792" s="189"/>
      <c r="J1792" s="130" t="s">
        <v>4902</v>
      </c>
    </row>
    <row r="1793" spans="1:10" s="108" customFormat="1" ht="11.25" hidden="1" customHeight="1">
      <c r="A1793" s="8" t="s">
        <v>1708</v>
      </c>
      <c r="B1793" s="126" t="s">
        <v>351</v>
      </c>
      <c r="C1793" s="126" t="s">
        <v>4786</v>
      </c>
      <c r="D1793" s="126">
        <v>11</v>
      </c>
      <c r="E1793" s="126"/>
      <c r="F1793" s="126"/>
      <c r="G1793" s="89">
        <v>43101</v>
      </c>
      <c r="H1793" s="123"/>
      <c r="I1793" s="189"/>
      <c r="J1793" s="130" t="s">
        <v>4902</v>
      </c>
    </row>
    <row r="1794" spans="1:10" s="108" customFormat="1" ht="11.25" hidden="1" customHeight="1">
      <c r="A1794" s="8" t="s">
        <v>1710</v>
      </c>
      <c r="B1794" s="126" t="s">
        <v>351</v>
      </c>
      <c r="C1794" s="130" t="s">
        <v>4786</v>
      </c>
      <c r="D1794" s="126">
        <v>11</v>
      </c>
      <c r="E1794" s="126"/>
      <c r="F1794" s="130"/>
      <c r="G1794" s="89">
        <v>43101</v>
      </c>
      <c r="H1794" s="123"/>
      <c r="I1794" s="189"/>
      <c r="J1794" s="130" t="s">
        <v>4902</v>
      </c>
    </row>
    <row r="1795" spans="1:10" s="108" customFormat="1" ht="11.25" hidden="1" customHeight="1">
      <c r="A1795" s="8" t="s">
        <v>1714</v>
      </c>
      <c r="B1795" s="126" t="s">
        <v>367</v>
      </c>
      <c r="C1795" s="126" t="s">
        <v>4787</v>
      </c>
      <c r="D1795" s="126">
        <v>11</v>
      </c>
      <c r="E1795" s="126"/>
      <c r="F1795" s="126"/>
      <c r="G1795" s="89">
        <v>43101</v>
      </c>
      <c r="H1795" s="123"/>
      <c r="I1795" s="189"/>
      <c r="J1795" s="130" t="s">
        <v>4901</v>
      </c>
    </row>
    <row r="1796" spans="1:10" s="108" customFormat="1" ht="11.25" hidden="1" customHeight="1">
      <c r="A1796" s="8" t="s">
        <v>1722</v>
      </c>
      <c r="B1796" s="126" t="s">
        <v>4283</v>
      </c>
      <c r="C1796" s="130" t="s">
        <v>4787</v>
      </c>
      <c r="D1796" s="126">
        <v>11</v>
      </c>
      <c r="E1796" s="126"/>
      <c r="F1796" s="130"/>
      <c r="G1796" s="89">
        <v>43101</v>
      </c>
      <c r="H1796" s="123"/>
      <c r="I1796" s="189"/>
      <c r="J1796" s="130" t="s">
        <v>4901</v>
      </c>
    </row>
    <row r="1797" spans="1:10" s="108" customFormat="1" ht="11.25" hidden="1" customHeight="1">
      <c r="A1797" s="8" t="s">
        <v>1723</v>
      </c>
      <c r="B1797" s="126" t="s">
        <v>4283</v>
      </c>
      <c r="C1797" s="130" t="s">
        <v>4787</v>
      </c>
      <c r="D1797" s="126">
        <v>11</v>
      </c>
      <c r="E1797" s="126"/>
      <c r="F1797" s="130"/>
      <c r="G1797" s="89">
        <v>43101</v>
      </c>
      <c r="H1797" s="123"/>
      <c r="I1797" s="189"/>
      <c r="J1797" s="130" t="s">
        <v>4901</v>
      </c>
    </row>
    <row r="1798" spans="1:10" s="108" customFormat="1" ht="11.25" hidden="1" customHeight="1">
      <c r="A1798" s="8" t="s">
        <v>1724</v>
      </c>
      <c r="B1798" s="126" t="s">
        <v>4283</v>
      </c>
      <c r="C1798" s="130" t="s">
        <v>4787</v>
      </c>
      <c r="D1798" s="126">
        <v>11</v>
      </c>
      <c r="E1798" s="126"/>
      <c r="F1798" s="130"/>
      <c r="G1798" s="89">
        <v>43101</v>
      </c>
      <c r="H1798" s="123"/>
      <c r="I1798" s="189"/>
      <c r="J1798" s="130" t="s">
        <v>4901</v>
      </c>
    </row>
    <row r="1799" spans="1:10" s="108" customFormat="1" ht="11.25" hidden="1" customHeight="1">
      <c r="A1799" s="8" t="s">
        <v>1726</v>
      </c>
      <c r="B1799" s="126" t="s">
        <v>351</v>
      </c>
      <c r="C1799" s="130" t="s">
        <v>4788</v>
      </c>
      <c r="D1799" s="126">
        <v>11</v>
      </c>
      <c r="E1799" s="126"/>
      <c r="F1799" s="130"/>
      <c r="G1799" s="89">
        <v>43101</v>
      </c>
      <c r="H1799" s="123"/>
      <c r="I1799" s="189"/>
      <c r="J1799" s="130" t="s">
        <v>4900</v>
      </c>
    </row>
    <row r="1800" spans="1:10" s="108" customFormat="1" ht="11.25" hidden="1" customHeight="1">
      <c r="A1800" s="8" t="s">
        <v>1727</v>
      </c>
      <c r="B1800" s="126" t="s">
        <v>4293</v>
      </c>
      <c r="C1800" s="126" t="s">
        <v>4786</v>
      </c>
      <c r="D1800" s="126">
        <v>11</v>
      </c>
      <c r="E1800" s="126"/>
      <c r="F1800" s="126"/>
      <c r="G1800" s="89">
        <v>43101</v>
      </c>
      <c r="H1800" s="123"/>
      <c r="I1800" s="189"/>
      <c r="J1800" s="130" t="s">
        <v>4902</v>
      </c>
    </row>
    <row r="1801" spans="1:10" s="108" customFormat="1" ht="11.25" hidden="1" customHeight="1">
      <c r="A1801" s="8" t="s">
        <v>1728</v>
      </c>
      <c r="B1801" s="126" t="s">
        <v>351</v>
      </c>
      <c r="C1801" s="126" t="s">
        <v>4788</v>
      </c>
      <c r="D1801" s="126">
        <v>11</v>
      </c>
      <c r="E1801" s="126"/>
      <c r="F1801" s="126"/>
      <c r="G1801" s="89">
        <v>43101</v>
      </c>
      <c r="H1801" s="123"/>
      <c r="I1801" s="189"/>
      <c r="J1801" s="130" t="s">
        <v>4900</v>
      </c>
    </row>
    <row r="1802" spans="1:10" s="108" customFormat="1" ht="11.25" hidden="1" customHeight="1">
      <c r="A1802" s="8" t="s">
        <v>1729</v>
      </c>
      <c r="B1802" s="126" t="s">
        <v>351</v>
      </c>
      <c r="C1802" s="126" t="s">
        <v>4787</v>
      </c>
      <c r="D1802" s="126">
        <v>11</v>
      </c>
      <c r="E1802" s="126"/>
      <c r="F1802" s="126"/>
      <c r="G1802" s="89">
        <v>43101</v>
      </c>
      <c r="H1802" s="123"/>
      <c r="I1802" s="189"/>
      <c r="J1802" s="130" t="s">
        <v>4901</v>
      </c>
    </row>
    <row r="1803" spans="1:10" s="108" customFormat="1" ht="11.25" hidden="1" customHeight="1">
      <c r="A1803" s="8" t="s">
        <v>1730</v>
      </c>
      <c r="B1803" s="126" t="s">
        <v>351</v>
      </c>
      <c r="C1803" s="126" t="s">
        <v>4789</v>
      </c>
      <c r="D1803" s="126">
        <v>11</v>
      </c>
      <c r="E1803" s="126"/>
      <c r="F1803" s="126"/>
      <c r="G1803" s="89">
        <v>43101</v>
      </c>
      <c r="H1803" s="123"/>
      <c r="I1803" s="189"/>
      <c r="J1803" s="130" t="s">
        <v>4888</v>
      </c>
    </row>
    <row r="1804" spans="1:10" s="108" customFormat="1" ht="11.25" hidden="1" customHeight="1">
      <c r="A1804" s="8" t="s">
        <v>1734</v>
      </c>
      <c r="B1804" s="126" t="s">
        <v>351</v>
      </c>
      <c r="C1804" s="126" t="s">
        <v>4788</v>
      </c>
      <c r="D1804" s="126">
        <v>11</v>
      </c>
      <c r="E1804" s="126"/>
      <c r="F1804" s="126"/>
      <c r="G1804" s="89">
        <v>43101</v>
      </c>
      <c r="H1804" s="123"/>
      <c r="I1804" s="189"/>
      <c r="J1804" s="130" t="s">
        <v>4900</v>
      </c>
    </row>
    <row r="1805" spans="1:10" s="108" customFormat="1" ht="11.25" hidden="1" customHeight="1">
      <c r="A1805" s="8" t="s">
        <v>1740</v>
      </c>
      <c r="B1805" s="126" t="s">
        <v>351</v>
      </c>
      <c r="C1805" s="126" t="s">
        <v>4788</v>
      </c>
      <c r="D1805" s="126">
        <v>11</v>
      </c>
      <c r="E1805" s="126"/>
      <c r="F1805" s="126"/>
      <c r="G1805" s="89">
        <v>43101</v>
      </c>
      <c r="H1805" s="123"/>
      <c r="I1805" s="189"/>
      <c r="J1805" s="130" t="s">
        <v>4900</v>
      </c>
    </row>
    <row r="1806" spans="1:10" s="108" customFormat="1" ht="11.25" hidden="1" customHeight="1">
      <c r="A1806" s="8" t="s">
        <v>1751</v>
      </c>
      <c r="B1806" s="126" t="s">
        <v>351</v>
      </c>
      <c r="C1806" s="126" t="s">
        <v>4789</v>
      </c>
      <c r="D1806" s="126">
        <v>11</v>
      </c>
      <c r="E1806" s="126"/>
      <c r="F1806" s="126"/>
      <c r="G1806" s="89">
        <v>43101</v>
      </c>
      <c r="H1806" s="123"/>
      <c r="I1806" s="189"/>
      <c r="J1806" s="130" t="s">
        <v>4888</v>
      </c>
    </row>
    <row r="1807" spans="1:10" s="108" customFormat="1" ht="11.25" hidden="1" customHeight="1">
      <c r="A1807" s="8" t="s">
        <v>1752</v>
      </c>
      <c r="B1807" s="126" t="s">
        <v>351</v>
      </c>
      <c r="C1807" s="126" t="s">
        <v>4789</v>
      </c>
      <c r="D1807" s="126">
        <v>11</v>
      </c>
      <c r="E1807" s="126"/>
      <c r="F1807" s="126"/>
      <c r="G1807" s="89">
        <v>43101</v>
      </c>
      <c r="H1807" s="123"/>
      <c r="I1807" s="189"/>
      <c r="J1807" s="130" t="s">
        <v>4888</v>
      </c>
    </row>
    <row r="1808" spans="1:10" s="108" customFormat="1" ht="11.25" hidden="1" customHeight="1">
      <c r="A1808" s="8" t="s">
        <v>1771</v>
      </c>
      <c r="B1808" s="126" t="s">
        <v>351</v>
      </c>
      <c r="C1808" s="126" t="s">
        <v>4788</v>
      </c>
      <c r="D1808" s="126">
        <v>11</v>
      </c>
      <c r="E1808" s="126"/>
      <c r="F1808" s="126"/>
      <c r="G1808" s="89">
        <v>43101</v>
      </c>
      <c r="H1808" s="123"/>
      <c r="I1808" s="189"/>
      <c r="J1808" s="130" t="s">
        <v>4900</v>
      </c>
    </row>
    <row r="1809" spans="1:10" s="108" customFormat="1" ht="11.25" hidden="1" customHeight="1">
      <c r="A1809" s="8" t="s">
        <v>1779</v>
      </c>
      <c r="B1809" s="126" t="s">
        <v>351</v>
      </c>
      <c r="C1809" s="126" t="s">
        <v>4788</v>
      </c>
      <c r="D1809" s="126">
        <v>11</v>
      </c>
      <c r="E1809" s="126"/>
      <c r="F1809" s="126"/>
      <c r="G1809" s="89">
        <v>43101</v>
      </c>
      <c r="H1809" s="123"/>
      <c r="I1809" s="189"/>
      <c r="J1809" s="130" t="s">
        <v>4900</v>
      </c>
    </row>
    <row r="1810" spans="1:10" s="108" customFormat="1" ht="11.25" hidden="1" customHeight="1">
      <c r="A1810" s="8" t="s">
        <v>1795</v>
      </c>
      <c r="B1810" s="126" t="s">
        <v>351</v>
      </c>
      <c r="C1810" s="126" t="s">
        <v>4788</v>
      </c>
      <c r="D1810" s="126">
        <v>11</v>
      </c>
      <c r="E1810" s="126"/>
      <c r="F1810" s="126"/>
      <c r="G1810" s="89">
        <v>43101</v>
      </c>
      <c r="H1810" s="123"/>
      <c r="I1810" s="189"/>
      <c r="J1810" s="130" t="s">
        <v>4900</v>
      </c>
    </row>
    <row r="1811" spans="1:10" s="108" customFormat="1" ht="11.25" hidden="1" customHeight="1">
      <c r="A1811" s="8" t="s">
        <v>1812</v>
      </c>
      <c r="B1811" s="126" t="s">
        <v>362</v>
      </c>
      <c r="C1811" s="126" t="s">
        <v>4786</v>
      </c>
      <c r="D1811" s="126">
        <v>11</v>
      </c>
      <c r="E1811" s="126"/>
      <c r="F1811" s="126"/>
      <c r="G1811" s="89">
        <v>43101</v>
      </c>
      <c r="H1811" s="123"/>
      <c r="I1811" s="189"/>
      <c r="J1811" s="130" t="s">
        <v>4902</v>
      </c>
    </row>
    <row r="1812" spans="1:10" s="108" customFormat="1" ht="11.25" hidden="1" customHeight="1">
      <c r="A1812" s="8" t="s">
        <v>1814</v>
      </c>
      <c r="B1812" s="126" t="s">
        <v>351</v>
      </c>
      <c r="C1812" s="126" t="s">
        <v>4788</v>
      </c>
      <c r="D1812" s="126">
        <v>11</v>
      </c>
      <c r="E1812" s="126"/>
      <c r="F1812" s="126"/>
      <c r="G1812" s="89">
        <v>43101</v>
      </c>
      <c r="H1812" s="123"/>
      <c r="I1812" s="189"/>
      <c r="J1812" s="130" t="s">
        <v>4900</v>
      </c>
    </row>
    <row r="1813" spans="1:10" s="108" customFormat="1" ht="11.25" hidden="1" customHeight="1">
      <c r="A1813" s="8" t="s">
        <v>1815</v>
      </c>
      <c r="B1813" s="126" t="s">
        <v>351</v>
      </c>
      <c r="C1813" s="126" t="s">
        <v>4786</v>
      </c>
      <c r="D1813" s="126">
        <v>11</v>
      </c>
      <c r="E1813" s="126"/>
      <c r="F1813" s="126"/>
      <c r="G1813" s="89">
        <v>43101</v>
      </c>
      <c r="H1813" s="123"/>
      <c r="I1813" s="189"/>
      <c r="J1813" s="130" t="s">
        <v>4902</v>
      </c>
    </row>
    <row r="1814" spans="1:10" s="108" customFormat="1" ht="11.25" hidden="1" customHeight="1">
      <c r="A1814" s="8" t="s">
        <v>1843</v>
      </c>
      <c r="B1814" s="126" t="s">
        <v>351</v>
      </c>
      <c r="C1814" s="126" t="s">
        <v>4789</v>
      </c>
      <c r="D1814" s="126">
        <v>11</v>
      </c>
      <c r="E1814" s="126"/>
      <c r="F1814" s="126"/>
      <c r="G1814" s="89">
        <v>43101</v>
      </c>
      <c r="H1814" s="123"/>
      <c r="I1814" s="189"/>
      <c r="J1814" s="130" t="s">
        <v>4888</v>
      </c>
    </row>
    <row r="1815" spans="1:10" s="108" customFormat="1" ht="11.25" hidden="1" customHeight="1">
      <c r="A1815" s="8" t="s">
        <v>1844</v>
      </c>
      <c r="B1815" s="126" t="s">
        <v>351</v>
      </c>
      <c r="C1815" s="126" t="s">
        <v>4789</v>
      </c>
      <c r="D1815" s="126">
        <v>11</v>
      </c>
      <c r="E1815" s="126"/>
      <c r="F1815" s="126"/>
      <c r="G1815" s="89">
        <v>43101</v>
      </c>
      <c r="H1815" s="123"/>
      <c r="I1815" s="189"/>
      <c r="J1815" s="130" t="s">
        <v>4888</v>
      </c>
    </row>
    <row r="1816" spans="1:10" s="108" customFormat="1" ht="11.25" hidden="1" customHeight="1">
      <c r="A1816" s="8" t="s">
        <v>1845</v>
      </c>
      <c r="B1816" s="126" t="s">
        <v>351</v>
      </c>
      <c r="C1816" s="126" t="s">
        <v>4789</v>
      </c>
      <c r="D1816" s="126">
        <v>11</v>
      </c>
      <c r="E1816" s="126"/>
      <c r="F1816" s="126"/>
      <c r="G1816" s="89">
        <v>43101</v>
      </c>
      <c r="H1816" s="123"/>
      <c r="I1816" s="189"/>
      <c r="J1816" s="130" t="s">
        <v>4888</v>
      </c>
    </row>
    <row r="1817" spans="1:10" s="108" customFormat="1" ht="11.25" hidden="1" customHeight="1">
      <c r="A1817" s="8" t="s">
        <v>1860</v>
      </c>
      <c r="B1817" s="126" t="s">
        <v>380</v>
      </c>
      <c r="C1817" s="126" t="s">
        <v>450</v>
      </c>
      <c r="D1817" s="126">
        <v>13</v>
      </c>
      <c r="E1817" s="126"/>
      <c r="F1817" s="126"/>
      <c r="G1817" s="89">
        <v>43101</v>
      </c>
      <c r="H1817" s="123"/>
      <c r="I1817" s="189"/>
      <c r="J1817" s="130" t="s">
        <v>4895</v>
      </c>
    </row>
    <row r="1818" spans="1:10" s="108" customFormat="1" ht="11.25" hidden="1" customHeight="1">
      <c r="A1818" s="8" t="s">
        <v>1868</v>
      </c>
      <c r="B1818" s="126" t="s">
        <v>452</v>
      </c>
      <c r="C1818" s="126" t="s">
        <v>450</v>
      </c>
      <c r="D1818" s="126">
        <v>13</v>
      </c>
      <c r="E1818" s="126"/>
      <c r="F1818" s="126"/>
      <c r="G1818" s="89">
        <v>43101</v>
      </c>
      <c r="H1818" s="123"/>
      <c r="I1818" s="189"/>
      <c r="J1818" s="130" t="s">
        <v>4895</v>
      </c>
    </row>
    <row r="1819" spans="1:10" s="108" customFormat="1" ht="11.25" hidden="1" customHeight="1">
      <c r="A1819" s="8" t="s">
        <v>1869</v>
      </c>
      <c r="B1819" s="126" t="s">
        <v>4291</v>
      </c>
      <c r="C1819" s="126" t="s">
        <v>450</v>
      </c>
      <c r="D1819" s="126">
        <v>13</v>
      </c>
      <c r="E1819" s="126"/>
      <c r="F1819" s="126"/>
      <c r="G1819" s="89">
        <v>43101</v>
      </c>
      <c r="H1819" s="123"/>
      <c r="I1819" s="189"/>
      <c r="J1819" s="130" t="s">
        <v>4895</v>
      </c>
    </row>
    <row r="1820" spans="1:10" s="108" customFormat="1" ht="11.25" hidden="1" customHeight="1">
      <c r="A1820" s="8" t="s">
        <v>1871</v>
      </c>
      <c r="B1820" s="126" t="s">
        <v>383</v>
      </c>
      <c r="C1820" s="126" t="s">
        <v>451</v>
      </c>
      <c r="D1820" s="126" t="s">
        <v>451</v>
      </c>
      <c r="E1820" s="126"/>
      <c r="F1820" s="126"/>
      <c r="G1820" s="89">
        <v>43101</v>
      </c>
      <c r="H1820" s="123"/>
      <c r="I1820" s="189"/>
      <c r="J1820" s="130" t="s">
        <v>4889</v>
      </c>
    </row>
    <row r="1821" spans="1:10" s="108" customFormat="1" ht="11.25" hidden="1" customHeight="1">
      <c r="A1821" s="8" t="s">
        <v>1874</v>
      </c>
      <c r="B1821" s="126" t="s">
        <v>385</v>
      </c>
      <c r="C1821" s="126" t="s">
        <v>451</v>
      </c>
      <c r="D1821" s="126" t="s">
        <v>451</v>
      </c>
      <c r="E1821" s="126"/>
      <c r="F1821" s="126"/>
      <c r="G1821" s="89">
        <v>43101</v>
      </c>
      <c r="H1821" s="123"/>
      <c r="I1821" s="189"/>
      <c r="J1821" s="130" t="s">
        <v>4889</v>
      </c>
    </row>
    <row r="1822" spans="1:10" s="108" customFormat="1" ht="11.25" hidden="1" customHeight="1">
      <c r="A1822" s="8" t="s">
        <v>1876</v>
      </c>
      <c r="B1822" s="126" t="s">
        <v>385</v>
      </c>
      <c r="C1822" s="126" t="s">
        <v>451</v>
      </c>
      <c r="D1822" s="126" t="s">
        <v>451</v>
      </c>
      <c r="E1822" s="126"/>
      <c r="F1822" s="126"/>
      <c r="G1822" s="89">
        <v>43101</v>
      </c>
      <c r="H1822" s="123"/>
      <c r="I1822" s="189"/>
      <c r="J1822" s="130" t="s">
        <v>4889</v>
      </c>
    </row>
    <row r="1823" spans="1:10" s="108" customFormat="1" ht="11.25" hidden="1" customHeight="1">
      <c r="A1823" s="8" t="s">
        <v>1883</v>
      </c>
      <c r="B1823" s="126" t="s">
        <v>354</v>
      </c>
      <c r="C1823" s="126" t="s">
        <v>4787</v>
      </c>
      <c r="D1823" s="126">
        <v>11</v>
      </c>
      <c r="E1823" s="126"/>
      <c r="F1823" s="126"/>
      <c r="G1823" s="89">
        <v>43101</v>
      </c>
      <c r="H1823" s="123"/>
      <c r="I1823" s="189"/>
      <c r="J1823" s="130" t="s">
        <v>4901</v>
      </c>
    </row>
    <row r="1824" spans="1:10" s="108" customFormat="1" ht="11.25" hidden="1" customHeight="1">
      <c r="A1824" s="8" t="s">
        <v>1887</v>
      </c>
      <c r="B1824" s="126" t="s">
        <v>4276</v>
      </c>
      <c r="C1824" s="130" t="s">
        <v>4787</v>
      </c>
      <c r="D1824" s="126">
        <v>11</v>
      </c>
      <c r="E1824" s="126"/>
      <c r="F1824" s="130"/>
      <c r="G1824" s="89">
        <v>43101</v>
      </c>
      <c r="H1824" s="123"/>
      <c r="I1824" s="189"/>
      <c r="J1824" s="130" t="s">
        <v>4901</v>
      </c>
    </row>
    <row r="1825" spans="1:10" s="108" customFormat="1" ht="11.25" hidden="1" customHeight="1">
      <c r="A1825" s="8" t="s">
        <v>1889</v>
      </c>
      <c r="B1825" s="126" t="s">
        <v>356</v>
      </c>
      <c r="C1825" s="126" t="s">
        <v>4789</v>
      </c>
      <c r="D1825" s="126">
        <v>11</v>
      </c>
      <c r="E1825" s="126"/>
      <c r="F1825" s="126"/>
      <c r="G1825" s="89">
        <v>43101</v>
      </c>
      <c r="H1825" s="123"/>
      <c r="I1825" s="189"/>
      <c r="J1825" s="130" t="s">
        <v>4888</v>
      </c>
    </row>
    <row r="1826" spans="1:10" s="108" customFormat="1" ht="11.25" hidden="1" customHeight="1">
      <c r="A1826" s="8" t="s">
        <v>1897</v>
      </c>
      <c r="B1826" s="126" t="s">
        <v>360</v>
      </c>
      <c r="C1826" s="126" t="s">
        <v>4786</v>
      </c>
      <c r="D1826" s="126">
        <v>11</v>
      </c>
      <c r="E1826" s="126"/>
      <c r="F1826" s="126"/>
      <c r="G1826" s="89">
        <v>43101</v>
      </c>
      <c r="H1826" s="123"/>
      <c r="I1826" s="189"/>
      <c r="J1826" s="130" t="s">
        <v>4902</v>
      </c>
    </row>
    <row r="1827" spans="1:10" s="108" customFormat="1" ht="11.25" hidden="1" customHeight="1">
      <c r="A1827" s="8" t="s">
        <v>1905</v>
      </c>
      <c r="B1827" s="126" t="s">
        <v>4279</v>
      </c>
      <c r="C1827" s="126" t="s">
        <v>4786</v>
      </c>
      <c r="D1827" s="126">
        <v>11</v>
      </c>
      <c r="E1827" s="126"/>
      <c r="F1827" s="126"/>
      <c r="G1827" s="89">
        <v>43101</v>
      </c>
      <c r="H1827" s="123"/>
      <c r="I1827" s="189"/>
      <c r="J1827" s="130" t="s">
        <v>4902</v>
      </c>
    </row>
    <row r="1828" spans="1:10" s="108" customFormat="1" ht="11.25" hidden="1" customHeight="1">
      <c r="A1828" s="8" t="s">
        <v>1906</v>
      </c>
      <c r="B1828" s="126" t="s">
        <v>351</v>
      </c>
      <c r="C1828" s="126" t="s">
        <v>4786</v>
      </c>
      <c r="D1828" s="126">
        <v>11</v>
      </c>
      <c r="E1828" s="126"/>
      <c r="F1828" s="126"/>
      <c r="G1828" s="89">
        <v>43101</v>
      </c>
      <c r="H1828" s="123"/>
      <c r="I1828" s="189"/>
      <c r="J1828" s="130" t="s">
        <v>4902</v>
      </c>
    </row>
    <row r="1829" spans="1:10" s="108" customFormat="1" ht="11.25" hidden="1" customHeight="1">
      <c r="A1829" s="8" t="s">
        <v>1907</v>
      </c>
      <c r="B1829" s="126" t="s">
        <v>351</v>
      </c>
      <c r="C1829" s="126" t="s">
        <v>4786</v>
      </c>
      <c r="D1829" s="126">
        <v>11</v>
      </c>
      <c r="E1829" s="126"/>
      <c r="F1829" s="126"/>
      <c r="G1829" s="89">
        <v>43101</v>
      </c>
      <c r="H1829" s="123"/>
      <c r="I1829" s="189"/>
      <c r="J1829" s="130" t="s">
        <v>4902</v>
      </c>
    </row>
    <row r="1830" spans="1:10" s="108" customFormat="1" ht="11.25" hidden="1" customHeight="1">
      <c r="A1830" s="8" t="s">
        <v>1912</v>
      </c>
      <c r="B1830" s="126" t="s">
        <v>351</v>
      </c>
      <c r="C1830" s="130" t="s">
        <v>4786</v>
      </c>
      <c r="D1830" s="126">
        <v>11</v>
      </c>
      <c r="E1830" s="126"/>
      <c r="F1830" s="130"/>
      <c r="G1830" s="89">
        <v>43101</v>
      </c>
      <c r="H1830" s="123"/>
      <c r="I1830" s="189"/>
      <c r="J1830" s="130" t="s">
        <v>4902</v>
      </c>
    </row>
    <row r="1831" spans="1:10" s="108" customFormat="1" ht="11.25" hidden="1" customHeight="1">
      <c r="A1831" s="8" t="s">
        <v>1913</v>
      </c>
      <c r="B1831" s="126" t="s">
        <v>351</v>
      </c>
      <c r="C1831" s="130" t="s">
        <v>4786</v>
      </c>
      <c r="D1831" s="126">
        <v>11</v>
      </c>
      <c r="E1831" s="126"/>
      <c r="F1831" s="130"/>
      <c r="G1831" s="89">
        <v>43101</v>
      </c>
      <c r="H1831" s="123"/>
      <c r="I1831" s="189"/>
      <c r="J1831" s="130" t="s">
        <v>4902</v>
      </c>
    </row>
    <row r="1832" spans="1:10" s="108" customFormat="1" ht="11.25" hidden="1" customHeight="1">
      <c r="A1832" s="8" t="s">
        <v>1916</v>
      </c>
      <c r="B1832" s="126" t="s">
        <v>367</v>
      </c>
      <c r="C1832" s="126" t="s">
        <v>4787</v>
      </c>
      <c r="D1832" s="126">
        <v>11</v>
      </c>
      <c r="E1832" s="126"/>
      <c r="F1832" s="126"/>
      <c r="G1832" s="89">
        <v>43101</v>
      </c>
      <c r="H1832" s="123"/>
      <c r="I1832" s="189"/>
      <c r="J1832" s="130" t="s">
        <v>4901</v>
      </c>
    </row>
    <row r="1833" spans="1:10" s="108" customFormat="1" ht="11.25" hidden="1" customHeight="1">
      <c r="A1833" s="8" t="s">
        <v>1918</v>
      </c>
      <c r="B1833" s="126" t="s">
        <v>367</v>
      </c>
      <c r="C1833" s="126" t="s">
        <v>4787</v>
      </c>
      <c r="D1833" s="126">
        <v>11</v>
      </c>
      <c r="E1833" s="126"/>
      <c r="F1833" s="126"/>
      <c r="G1833" s="89">
        <v>43101</v>
      </c>
      <c r="H1833" s="123"/>
      <c r="I1833" s="189"/>
      <c r="J1833" s="130" t="s">
        <v>4901</v>
      </c>
    </row>
    <row r="1834" spans="1:10" s="108" customFormat="1" ht="11.25" hidden="1" customHeight="1">
      <c r="A1834" s="8" t="s">
        <v>1919</v>
      </c>
      <c r="B1834" s="126" t="s">
        <v>351</v>
      </c>
      <c r="C1834" s="126" t="s">
        <v>4786</v>
      </c>
      <c r="D1834" s="126">
        <v>11</v>
      </c>
      <c r="E1834" s="126"/>
      <c r="F1834" s="126"/>
      <c r="G1834" s="89">
        <v>43101</v>
      </c>
      <c r="H1834" s="123"/>
      <c r="I1834" s="189"/>
      <c r="J1834" s="130" t="s">
        <v>4902</v>
      </c>
    </row>
    <row r="1835" spans="1:10" s="108" customFormat="1" ht="11.25" hidden="1" customHeight="1">
      <c r="A1835" s="8" t="s">
        <v>1922</v>
      </c>
      <c r="B1835" s="126" t="s">
        <v>351</v>
      </c>
      <c r="C1835" s="126" t="s">
        <v>4786</v>
      </c>
      <c r="D1835" s="126">
        <v>11</v>
      </c>
      <c r="E1835" s="126"/>
      <c r="F1835" s="126"/>
      <c r="G1835" s="89">
        <v>43101</v>
      </c>
      <c r="H1835" s="123"/>
      <c r="I1835" s="189"/>
      <c r="J1835" s="130" t="s">
        <v>4902</v>
      </c>
    </row>
    <row r="1836" spans="1:10" s="108" customFormat="1" ht="11.25" hidden="1" customHeight="1">
      <c r="A1836" s="8" t="s">
        <v>1935</v>
      </c>
      <c r="B1836" s="126" t="s">
        <v>4275</v>
      </c>
      <c r="C1836" s="126" t="s">
        <v>4787</v>
      </c>
      <c r="D1836" s="126">
        <v>11</v>
      </c>
      <c r="E1836" s="126"/>
      <c r="F1836" s="126"/>
      <c r="G1836" s="89">
        <v>43101</v>
      </c>
      <c r="H1836" s="123"/>
      <c r="I1836" s="189"/>
      <c r="J1836" s="130" t="s">
        <v>4901</v>
      </c>
    </row>
    <row r="1837" spans="1:10" s="108" customFormat="1" ht="11.25" hidden="1" customHeight="1">
      <c r="A1837" s="8" t="s">
        <v>1936</v>
      </c>
      <c r="B1837" s="126" t="s">
        <v>4275</v>
      </c>
      <c r="C1837" s="126" t="s">
        <v>4787</v>
      </c>
      <c r="D1837" s="126">
        <v>11</v>
      </c>
      <c r="E1837" s="126"/>
      <c r="F1837" s="126"/>
      <c r="G1837" s="89">
        <v>43101</v>
      </c>
      <c r="H1837" s="123"/>
      <c r="I1837" s="189"/>
      <c r="J1837" s="130" t="s">
        <v>4901</v>
      </c>
    </row>
    <row r="1838" spans="1:10" s="108" customFormat="1" ht="11.25" hidden="1" customHeight="1">
      <c r="A1838" s="8" t="s">
        <v>1939</v>
      </c>
      <c r="B1838" s="126" t="s">
        <v>351</v>
      </c>
      <c r="C1838" s="126" t="s">
        <v>4787</v>
      </c>
      <c r="D1838" s="126">
        <v>11</v>
      </c>
      <c r="E1838" s="126"/>
      <c r="F1838" s="126"/>
      <c r="G1838" s="89">
        <v>43101</v>
      </c>
      <c r="H1838" s="123"/>
      <c r="I1838" s="189"/>
      <c r="J1838" s="130" t="s">
        <v>4901</v>
      </c>
    </row>
    <row r="1839" spans="1:10" s="108" customFormat="1" ht="11.25" hidden="1" customHeight="1">
      <c r="A1839" s="8" t="s">
        <v>1941</v>
      </c>
      <c r="B1839" s="126" t="s">
        <v>351</v>
      </c>
      <c r="C1839" s="126" t="s">
        <v>4786</v>
      </c>
      <c r="D1839" s="126">
        <v>11</v>
      </c>
      <c r="E1839" s="126"/>
      <c r="F1839" s="126"/>
      <c r="G1839" s="89">
        <v>43101</v>
      </c>
      <c r="H1839" s="123"/>
      <c r="I1839" s="189"/>
      <c r="J1839" s="130" t="s">
        <v>4902</v>
      </c>
    </row>
    <row r="1840" spans="1:10" s="108" customFormat="1" ht="11.25" hidden="1" customHeight="1">
      <c r="A1840" s="8" t="s">
        <v>1943</v>
      </c>
      <c r="B1840" s="126" t="s">
        <v>351</v>
      </c>
      <c r="C1840" s="126" t="s">
        <v>4789</v>
      </c>
      <c r="D1840" s="126">
        <v>11</v>
      </c>
      <c r="E1840" s="126"/>
      <c r="F1840" s="126"/>
      <c r="G1840" s="89">
        <v>43101</v>
      </c>
      <c r="H1840" s="123"/>
      <c r="I1840" s="189"/>
      <c r="J1840" s="130" t="s">
        <v>4888</v>
      </c>
    </row>
    <row r="1841" spans="1:10" s="108" customFormat="1" ht="11.25" hidden="1" customHeight="1">
      <c r="A1841" s="8" t="s">
        <v>1945</v>
      </c>
      <c r="B1841" s="126" t="s">
        <v>351</v>
      </c>
      <c r="C1841" s="126" t="s">
        <v>4788</v>
      </c>
      <c r="D1841" s="126">
        <v>11</v>
      </c>
      <c r="E1841" s="126"/>
      <c r="F1841" s="126"/>
      <c r="G1841" s="89">
        <v>43101</v>
      </c>
      <c r="H1841" s="123"/>
      <c r="I1841" s="189"/>
      <c r="J1841" s="130" t="s">
        <v>4900</v>
      </c>
    </row>
    <row r="1842" spans="1:10" s="108" customFormat="1" ht="11.25" hidden="1" customHeight="1">
      <c r="A1842" s="8" t="s">
        <v>1964</v>
      </c>
      <c r="B1842" s="126" t="s">
        <v>351</v>
      </c>
      <c r="C1842" s="126" t="s">
        <v>4789</v>
      </c>
      <c r="D1842" s="126">
        <v>11</v>
      </c>
      <c r="E1842" s="126"/>
      <c r="F1842" s="126"/>
      <c r="G1842" s="89">
        <v>43101</v>
      </c>
      <c r="H1842" s="123"/>
      <c r="I1842" s="189"/>
      <c r="J1842" s="130" t="s">
        <v>4888</v>
      </c>
    </row>
    <row r="1843" spans="1:10" s="108" customFormat="1" ht="11.25" hidden="1" customHeight="1">
      <c r="A1843" s="8" t="s">
        <v>1999</v>
      </c>
      <c r="B1843" s="126" t="s">
        <v>351</v>
      </c>
      <c r="C1843" s="126" t="s">
        <v>4788</v>
      </c>
      <c r="D1843" s="126">
        <v>11</v>
      </c>
      <c r="E1843" s="126"/>
      <c r="F1843" s="126"/>
      <c r="G1843" s="89">
        <v>43101</v>
      </c>
      <c r="H1843" s="123"/>
      <c r="I1843" s="189"/>
      <c r="J1843" s="130" t="s">
        <v>4900</v>
      </c>
    </row>
    <row r="1844" spans="1:10" s="108" customFormat="1" ht="11.25" hidden="1" customHeight="1">
      <c r="A1844" s="8" t="s">
        <v>2002</v>
      </c>
      <c r="B1844" s="126" t="s">
        <v>351</v>
      </c>
      <c r="C1844" s="126" t="s">
        <v>4788</v>
      </c>
      <c r="D1844" s="126">
        <v>11</v>
      </c>
      <c r="E1844" s="126"/>
      <c r="F1844" s="126"/>
      <c r="G1844" s="89">
        <v>43101</v>
      </c>
      <c r="H1844" s="123"/>
      <c r="I1844" s="189"/>
      <c r="J1844" s="130" t="s">
        <v>4900</v>
      </c>
    </row>
    <row r="1845" spans="1:10" s="108" customFormat="1" ht="11.25" hidden="1" customHeight="1">
      <c r="A1845" s="8" t="s">
        <v>2003</v>
      </c>
      <c r="B1845" s="126" t="s">
        <v>351</v>
      </c>
      <c r="C1845" s="126" t="s">
        <v>4788</v>
      </c>
      <c r="D1845" s="126">
        <v>11</v>
      </c>
      <c r="E1845" s="126"/>
      <c r="F1845" s="126"/>
      <c r="G1845" s="89">
        <v>43101</v>
      </c>
      <c r="H1845" s="123"/>
      <c r="I1845" s="189"/>
      <c r="J1845" s="130" t="s">
        <v>4900</v>
      </c>
    </row>
    <row r="1846" spans="1:10" s="108" customFormat="1" ht="11.25" hidden="1" customHeight="1">
      <c r="A1846" s="8" t="s">
        <v>2013</v>
      </c>
      <c r="B1846" s="126" t="s">
        <v>351</v>
      </c>
      <c r="C1846" s="126" t="s">
        <v>4788</v>
      </c>
      <c r="D1846" s="126">
        <v>11</v>
      </c>
      <c r="E1846" s="126"/>
      <c r="F1846" s="126"/>
      <c r="G1846" s="89">
        <v>43101</v>
      </c>
      <c r="H1846" s="123"/>
      <c r="I1846" s="189"/>
      <c r="J1846" s="130" t="s">
        <v>4900</v>
      </c>
    </row>
    <row r="1847" spans="1:10" s="108" customFormat="1" ht="11.25" hidden="1" customHeight="1">
      <c r="A1847" s="8" t="s">
        <v>2015</v>
      </c>
      <c r="B1847" s="126" t="s">
        <v>351</v>
      </c>
      <c r="C1847" s="126" t="s">
        <v>4788</v>
      </c>
      <c r="D1847" s="126">
        <v>11</v>
      </c>
      <c r="E1847" s="126"/>
      <c r="F1847" s="126"/>
      <c r="G1847" s="89">
        <v>43101</v>
      </c>
      <c r="H1847" s="123"/>
      <c r="I1847" s="189"/>
      <c r="J1847" s="130" t="s">
        <v>4900</v>
      </c>
    </row>
    <row r="1848" spans="1:10" s="108" customFormat="1" ht="11.25" hidden="1" customHeight="1">
      <c r="A1848" s="8" t="s">
        <v>2016</v>
      </c>
      <c r="B1848" s="126" t="s">
        <v>351</v>
      </c>
      <c r="C1848" s="126" t="s">
        <v>4788</v>
      </c>
      <c r="D1848" s="126">
        <v>11</v>
      </c>
      <c r="E1848" s="126"/>
      <c r="F1848" s="126"/>
      <c r="G1848" s="89">
        <v>43101</v>
      </c>
      <c r="H1848" s="123"/>
      <c r="I1848" s="189"/>
      <c r="J1848" s="130" t="s">
        <v>4900</v>
      </c>
    </row>
    <row r="1849" spans="1:10" s="108" customFormat="1" ht="11.25" hidden="1" customHeight="1">
      <c r="A1849" s="8" t="s">
        <v>2029</v>
      </c>
      <c r="B1849" s="126" t="s">
        <v>362</v>
      </c>
      <c r="C1849" s="126" t="s">
        <v>4786</v>
      </c>
      <c r="D1849" s="126">
        <v>11</v>
      </c>
      <c r="E1849" s="126"/>
      <c r="F1849" s="126"/>
      <c r="G1849" s="89">
        <v>43101</v>
      </c>
      <c r="H1849" s="123"/>
      <c r="I1849" s="189"/>
      <c r="J1849" s="130" t="s">
        <v>4902</v>
      </c>
    </row>
    <row r="1850" spans="1:10" s="108" customFormat="1" ht="11.25" hidden="1" customHeight="1">
      <c r="A1850" s="8" t="s">
        <v>2034</v>
      </c>
      <c r="B1850" s="126" t="s">
        <v>351</v>
      </c>
      <c r="C1850" s="126" t="s">
        <v>4788</v>
      </c>
      <c r="D1850" s="126">
        <v>11</v>
      </c>
      <c r="E1850" s="126"/>
      <c r="F1850" s="126"/>
      <c r="G1850" s="89">
        <v>43101</v>
      </c>
      <c r="H1850" s="123"/>
      <c r="I1850" s="189"/>
      <c r="J1850" s="130" t="s">
        <v>4900</v>
      </c>
    </row>
    <row r="1851" spans="1:10" s="108" customFormat="1" ht="11.25" hidden="1" customHeight="1">
      <c r="A1851" s="8" t="s">
        <v>2063</v>
      </c>
      <c r="B1851" s="126" t="s">
        <v>452</v>
      </c>
      <c r="C1851" s="126" t="s">
        <v>450</v>
      </c>
      <c r="D1851" s="126">
        <v>13</v>
      </c>
      <c r="E1851" s="126"/>
      <c r="F1851" s="126"/>
      <c r="G1851" s="89">
        <v>43101</v>
      </c>
      <c r="H1851" s="123"/>
      <c r="I1851" s="189"/>
      <c r="J1851" s="130" t="s">
        <v>4895</v>
      </c>
    </row>
    <row r="1852" spans="1:10" s="108" customFormat="1" ht="11.25" hidden="1" customHeight="1">
      <c r="A1852" s="8" t="s">
        <v>2068</v>
      </c>
      <c r="B1852" s="126" t="s">
        <v>4291</v>
      </c>
      <c r="C1852" s="126" t="s">
        <v>450</v>
      </c>
      <c r="D1852" s="126">
        <v>13</v>
      </c>
      <c r="E1852" s="126"/>
      <c r="F1852" s="126"/>
      <c r="G1852" s="89">
        <v>43101</v>
      </c>
      <c r="H1852" s="123"/>
      <c r="I1852" s="189"/>
      <c r="J1852" s="130" t="s">
        <v>4895</v>
      </c>
    </row>
    <row r="1853" spans="1:10" s="108" customFormat="1" ht="11.25" hidden="1" customHeight="1">
      <c r="A1853" s="8" t="s">
        <v>2069</v>
      </c>
      <c r="B1853" s="126" t="s">
        <v>381</v>
      </c>
      <c r="C1853" s="126" t="s">
        <v>451</v>
      </c>
      <c r="D1853" s="126" t="s">
        <v>451</v>
      </c>
      <c r="E1853" s="126"/>
      <c r="F1853" s="126"/>
      <c r="G1853" s="89">
        <v>43101</v>
      </c>
      <c r="H1853" s="123"/>
      <c r="I1853" s="189"/>
      <c r="J1853" s="130" t="s">
        <v>4889</v>
      </c>
    </row>
    <row r="1854" spans="1:10" s="108" customFormat="1" ht="11.25" hidden="1" customHeight="1">
      <c r="A1854" s="8" t="s">
        <v>2074</v>
      </c>
      <c r="B1854" s="126" t="s">
        <v>383</v>
      </c>
      <c r="C1854" s="126" t="s">
        <v>451</v>
      </c>
      <c r="D1854" s="126" t="s">
        <v>451</v>
      </c>
      <c r="E1854" s="126"/>
      <c r="F1854" s="126"/>
      <c r="G1854" s="89">
        <v>43101</v>
      </c>
      <c r="H1854" s="123"/>
      <c r="I1854" s="189"/>
      <c r="J1854" s="130" t="s">
        <v>4889</v>
      </c>
    </row>
    <row r="1855" spans="1:10" s="108" customFormat="1" ht="11.25" hidden="1" customHeight="1">
      <c r="A1855" s="8" t="s">
        <v>2083</v>
      </c>
      <c r="B1855" s="126" t="s">
        <v>354</v>
      </c>
      <c r="C1855" s="126" t="s">
        <v>4787</v>
      </c>
      <c r="D1855" s="126">
        <v>11</v>
      </c>
      <c r="E1855" s="126"/>
      <c r="F1855" s="126"/>
      <c r="G1855" s="89">
        <v>43101</v>
      </c>
      <c r="H1855" s="123"/>
      <c r="I1855" s="189"/>
      <c r="J1855" s="130" t="s">
        <v>4901</v>
      </c>
    </row>
    <row r="1856" spans="1:10" s="108" customFormat="1" ht="11.25" hidden="1" customHeight="1">
      <c r="A1856" s="8" t="s">
        <v>2108</v>
      </c>
      <c r="B1856" s="126" t="s">
        <v>367</v>
      </c>
      <c r="C1856" s="126" t="s">
        <v>4787</v>
      </c>
      <c r="D1856" s="126">
        <v>11</v>
      </c>
      <c r="E1856" s="126"/>
      <c r="F1856" s="126"/>
      <c r="G1856" s="89">
        <v>43101</v>
      </c>
      <c r="H1856" s="123"/>
      <c r="I1856" s="189"/>
      <c r="J1856" s="130" t="s">
        <v>4901</v>
      </c>
    </row>
    <row r="1857" spans="1:10" s="108" customFormat="1" ht="11.25" hidden="1" customHeight="1">
      <c r="A1857" s="8" t="s">
        <v>2109</v>
      </c>
      <c r="B1857" s="126" t="s">
        <v>367</v>
      </c>
      <c r="C1857" s="126" t="s">
        <v>4787</v>
      </c>
      <c r="D1857" s="126">
        <v>11</v>
      </c>
      <c r="E1857" s="126"/>
      <c r="F1857" s="126"/>
      <c r="G1857" s="89">
        <v>43101</v>
      </c>
      <c r="H1857" s="123"/>
      <c r="I1857" s="189"/>
      <c r="J1857" s="130" t="s">
        <v>4901</v>
      </c>
    </row>
    <row r="1858" spans="1:10" s="108" customFormat="1" ht="11.25" hidden="1" customHeight="1">
      <c r="A1858" s="8" t="s">
        <v>2110</v>
      </c>
      <c r="B1858" s="126" t="s">
        <v>367</v>
      </c>
      <c r="C1858" s="126" t="s">
        <v>4787</v>
      </c>
      <c r="D1858" s="126">
        <v>11</v>
      </c>
      <c r="E1858" s="126"/>
      <c r="F1858" s="126"/>
      <c r="G1858" s="89">
        <v>43101</v>
      </c>
      <c r="H1858" s="123"/>
      <c r="I1858" s="189"/>
      <c r="J1858" s="130" t="s">
        <v>4901</v>
      </c>
    </row>
    <row r="1859" spans="1:10" s="108" customFormat="1" ht="11.25" hidden="1" customHeight="1">
      <c r="A1859" s="8" t="s">
        <v>2111</v>
      </c>
      <c r="B1859" s="126" t="s">
        <v>367</v>
      </c>
      <c r="C1859" s="126" t="s">
        <v>4787</v>
      </c>
      <c r="D1859" s="126">
        <v>11</v>
      </c>
      <c r="E1859" s="126"/>
      <c r="F1859" s="126"/>
      <c r="G1859" s="89">
        <v>43101</v>
      </c>
      <c r="H1859" s="123"/>
      <c r="I1859" s="189"/>
      <c r="J1859" s="130" t="s">
        <v>4901</v>
      </c>
    </row>
    <row r="1860" spans="1:10" s="108" customFormat="1" ht="11.25" hidden="1" customHeight="1">
      <c r="A1860" s="8" t="s">
        <v>2112</v>
      </c>
      <c r="B1860" s="126" t="s">
        <v>367</v>
      </c>
      <c r="C1860" s="126" t="s">
        <v>4787</v>
      </c>
      <c r="D1860" s="126">
        <v>11</v>
      </c>
      <c r="E1860" s="126"/>
      <c r="F1860" s="126"/>
      <c r="G1860" s="89">
        <v>43101</v>
      </c>
      <c r="H1860" s="123"/>
      <c r="I1860" s="189"/>
      <c r="J1860" s="130" t="s">
        <v>4901</v>
      </c>
    </row>
    <row r="1861" spans="1:10" s="108" customFormat="1" ht="11.25" hidden="1" customHeight="1">
      <c r="A1861" s="8" t="s">
        <v>2126</v>
      </c>
      <c r="B1861" s="126" t="s">
        <v>351</v>
      </c>
      <c r="C1861" s="126" t="s">
        <v>4786</v>
      </c>
      <c r="D1861" s="126">
        <v>11</v>
      </c>
      <c r="E1861" s="126"/>
      <c r="F1861" s="126"/>
      <c r="G1861" s="89">
        <v>43101</v>
      </c>
      <c r="H1861" s="123"/>
      <c r="I1861" s="189"/>
      <c r="J1861" s="130" t="s">
        <v>4902</v>
      </c>
    </row>
    <row r="1862" spans="1:10" s="108" customFormat="1" ht="11.25" hidden="1" customHeight="1">
      <c r="A1862" s="8" t="s">
        <v>2136</v>
      </c>
      <c r="B1862" s="126" t="s">
        <v>4278</v>
      </c>
      <c r="C1862" s="126" t="s">
        <v>4786</v>
      </c>
      <c r="D1862" s="126">
        <v>11</v>
      </c>
      <c r="E1862" s="126"/>
      <c r="F1862" s="126"/>
      <c r="G1862" s="89">
        <v>43101</v>
      </c>
      <c r="H1862" s="123"/>
      <c r="I1862" s="189"/>
      <c r="J1862" s="130" t="s">
        <v>4902</v>
      </c>
    </row>
    <row r="1863" spans="1:10" s="108" customFormat="1" ht="11.25" hidden="1" customHeight="1">
      <c r="A1863" s="8" t="s">
        <v>2139</v>
      </c>
      <c r="B1863" s="126" t="s">
        <v>351</v>
      </c>
      <c r="C1863" s="126" t="s">
        <v>4786</v>
      </c>
      <c r="D1863" s="126">
        <v>11</v>
      </c>
      <c r="E1863" s="126"/>
      <c r="F1863" s="126"/>
      <c r="G1863" s="89">
        <v>43101</v>
      </c>
      <c r="H1863" s="123"/>
      <c r="I1863" s="189"/>
      <c r="J1863" s="130" t="s">
        <v>4902</v>
      </c>
    </row>
    <row r="1864" spans="1:10" s="108" customFormat="1" ht="11.25" hidden="1" customHeight="1">
      <c r="A1864" s="8" t="s">
        <v>2179</v>
      </c>
      <c r="B1864" s="126" t="s">
        <v>351</v>
      </c>
      <c r="C1864" s="126" t="s">
        <v>4786</v>
      </c>
      <c r="D1864" s="126">
        <v>11</v>
      </c>
      <c r="E1864" s="126"/>
      <c r="F1864" s="126"/>
      <c r="G1864" s="89">
        <v>43101</v>
      </c>
      <c r="H1864" s="123"/>
      <c r="I1864" s="189"/>
      <c r="J1864" s="130" t="s">
        <v>4902</v>
      </c>
    </row>
    <row r="1865" spans="1:10" s="108" customFormat="1" ht="11.25" hidden="1" customHeight="1">
      <c r="A1865" s="8" t="s">
        <v>2206</v>
      </c>
      <c r="B1865" s="126" t="s">
        <v>452</v>
      </c>
      <c r="C1865" s="126" t="s">
        <v>450</v>
      </c>
      <c r="D1865" s="126">
        <v>13</v>
      </c>
      <c r="E1865" s="126"/>
      <c r="F1865" s="126"/>
      <c r="G1865" s="89">
        <v>43101</v>
      </c>
      <c r="H1865" s="123"/>
      <c r="I1865" s="189"/>
      <c r="J1865" s="130" t="s">
        <v>4895</v>
      </c>
    </row>
    <row r="1866" spans="1:10" s="108" customFormat="1" ht="11.25" hidden="1" customHeight="1">
      <c r="A1866" s="8" t="s">
        <v>2207</v>
      </c>
      <c r="B1866" s="126" t="s">
        <v>452</v>
      </c>
      <c r="C1866" s="126" t="s">
        <v>450</v>
      </c>
      <c r="D1866" s="126">
        <v>13</v>
      </c>
      <c r="E1866" s="126"/>
      <c r="F1866" s="126"/>
      <c r="G1866" s="89">
        <v>43101</v>
      </c>
      <c r="H1866" s="123"/>
      <c r="I1866" s="189"/>
      <c r="J1866" s="130" t="s">
        <v>4895</v>
      </c>
    </row>
    <row r="1867" spans="1:10" s="108" customFormat="1" ht="11.25" hidden="1" customHeight="1">
      <c r="A1867" s="8" t="s">
        <v>2208</v>
      </c>
      <c r="B1867" s="126" t="s">
        <v>452</v>
      </c>
      <c r="C1867" s="126" t="s">
        <v>450</v>
      </c>
      <c r="D1867" s="126">
        <v>13</v>
      </c>
      <c r="E1867" s="126"/>
      <c r="F1867" s="126"/>
      <c r="G1867" s="89">
        <v>43101</v>
      </c>
      <c r="H1867" s="123"/>
      <c r="I1867" s="189"/>
      <c r="J1867" s="130" t="s">
        <v>4895</v>
      </c>
    </row>
    <row r="1868" spans="1:10" s="108" customFormat="1" ht="11.25" hidden="1" customHeight="1">
      <c r="A1868" s="8" t="s">
        <v>2209</v>
      </c>
      <c r="B1868" s="126" t="s">
        <v>452</v>
      </c>
      <c r="C1868" s="126" t="s">
        <v>450</v>
      </c>
      <c r="D1868" s="126">
        <v>13</v>
      </c>
      <c r="E1868" s="126"/>
      <c r="F1868" s="126"/>
      <c r="G1868" s="89">
        <v>43101</v>
      </c>
      <c r="H1868" s="123"/>
      <c r="I1868" s="189"/>
      <c r="J1868" s="130" t="s">
        <v>4895</v>
      </c>
    </row>
    <row r="1869" spans="1:10" s="108" customFormat="1" ht="11.25" hidden="1" customHeight="1">
      <c r="A1869" s="8" t="s">
        <v>2212</v>
      </c>
      <c r="B1869" s="126" t="s">
        <v>452</v>
      </c>
      <c r="C1869" s="126" t="s">
        <v>450</v>
      </c>
      <c r="D1869" s="126">
        <v>13</v>
      </c>
      <c r="E1869" s="126"/>
      <c r="F1869" s="126"/>
      <c r="G1869" s="89">
        <v>43101</v>
      </c>
      <c r="H1869" s="123"/>
      <c r="I1869" s="189"/>
      <c r="J1869" s="130" t="s">
        <v>4895</v>
      </c>
    </row>
    <row r="1870" spans="1:10" s="108" customFormat="1" ht="11.25" hidden="1" customHeight="1">
      <c r="A1870" s="8" t="s">
        <v>2227</v>
      </c>
      <c r="B1870" s="126" t="s">
        <v>4299</v>
      </c>
      <c r="C1870" s="126" t="s">
        <v>451</v>
      </c>
      <c r="D1870" s="126" t="s">
        <v>451</v>
      </c>
      <c r="E1870" s="126"/>
      <c r="F1870" s="126"/>
      <c r="G1870" s="89">
        <v>43101</v>
      </c>
      <c r="H1870" s="123"/>
      <c r="I1870" s="189"/>
      <c r="J1870" s="130" t="s">
        <v>4889</v>
      </c>
    </row>
    <row r="1871" spans="1:10" s="108" customFormat="1" ht="11.25" hidden="1" customHeight="1">
      <c r="A1871" s="8" t="s">
        <v>2228</v>
      </c>
      <c r="B1871" s="126" t="s">
        <v>383</v>
      </c>
      <c r="C1871" s="126" t="s">
        <v>451</v>
      </c>
      <c r="D1871" s="126" t="s">
        <v>451</v>
      </c>
      <c r="E1871" s="126"/>
      <c r="F1871" s="126"/>
      <c r="G1871" s="89">
        <v>43101</v>
      </c>
      <c r="H1871" s="123"/>
      <c r="I1871" s="189"/>
      <c r="J1871" s="130" t="s">
        <v>4889</v>
      </c>
    </row>
    <row r="1872" spans="1:10" s="108" customFormat="1" ht="11.25" hidden="1" customHeight="1">
      <c r="A1872" s="8" t="s">
        <v>2229</v>
      </c>
      <c r="B1872" s="126" t="s">
        <v>384</v>
      </c>
      <c r="C1872" s="126" t="s">
        <v>451</v>
      </c>
      <c r="D1872" s="126" t="s">
        <v>451</v>
      </c>
      <c r="E1872" s="126"/>
      <c r="F1872" s="126"/>
      <c r="G1872" s="89">
        <v>43101</v>
      </c>
      <c r="H1872" s="123"/>
      <c r="I1872" s="189"/>
      <c r="J1872" s="130" t="s">
        <v>4889</v>
      </c>
    </row>
    <row r="1873" spans="1:10" s="108" customFormat="1" ht="11.25" hidden="1" customHeight="1">
      <c r="A1873" s="8" t="s">
        <v>2230</v>
      </c>
      <c r="B1873" s="126" t="s">
        <v>385</v>
      </c>
      <c r="C1873" s="126" t="s">
        <v>451</v>
      </c>
      <c r="D1873" s="126" t="s">
        <v>451</v>
      </c>
      <c r="E1873" s="126"/>
      <c r="F1873" s="126"/>
      <c r="G1873" s="89">
        <v>43101</v>
      </c>
      <c r="H1873" s="123"/>
      <c r="I1873" s="189"/>
      <c r="J1873" s="130" t="s">
        <v>4889</v>
      </c>
    </row>
    <row r="1874" spans="1:10" s="108" customFormat="1" ht="11.25" hidden="1" customHeight="1">
      <c r="A1874" s="8" t="s">
        <v>2231</v>
      </c>
      <c r="B1874" s="126" t="s">
        <v>385</v>
      </c>
      <c r="C1874" s="126" t="s">
        <v>451</v>
      </c>
      <c r="D1874" s="126" t="s">
        <v>451</v>
      </c>
      <c r="E1874" s="126"/>
      <c r="F1874" s="126"/>
      <c r="G1874" s="89">
        <v>43101</v>
      </c>
      <c r="H1874" s="123"/>
      <c r="I1874" s="189"/>
      <c r="J1874" s="130" t="s">
        <v>4889</v>
      </c>
    </row>
    <row r="1875" spans="1:10" s="108" customFormat="1" ht="11.25" hidden="1" customHeight="1">
      <c r="A1875" s="8" t="s">
        <v>2237</v>
      </c>
      <c r="B1875" s="126" t="s">
        <v>354</v>
      </c>
      <c r="C1875" s="126" t="s">
        <v>4787</v>
      </c>
      <c r="D1875" s="126">
        <v>11</v>
      </c>
      <c r="E1875" s="126"/>
      <c r="F1875" s="126"/>
      <c r="G1875" s="89">
        <v>43101</v>
      </c>
      <c r="H1875" s="123"/>
      <c r="I1875" s="189"/>
      <c r="J1875" s="130" t="s">
        <v>4901</v>
      </c>
    </row>
    <row r="1876" spans="1:10" s="108" customFormat="1" ht="11.25" hidden="1" customHeight="1">
      <c r="A1876" s="8" t="s">
        <v>2239</v>
      </c>
      <c r="B1876" s="126" t="s">
        <v>351</v>
      </c>
      <c r="C1876" s="126" t="s">
        <v>4786</v>
      </c>
      <c r="D1876" s="126">
        <v>11</v>
      </c>
      <c r="E1876" s="126"/>
      <c r="F1876" s="126"/>
      <c r="G1876" s="89">
        <v>43101</v>
      </c>
      <c r="H1876" s="123"/>
      <c r="I1876" s="189"/>
      <c r="J1876" s="130" t="s">
        <v>4902</v>
      </c>
    </row>
    <row r="1877" spans="1:10" s="108" customFormat="1" ht="11.25" hidden="1" customHeight="1">
      <c r="A1877" s="8" t="s">
        <v>2240</v>
      </c>
      <c r="B1877" s="126" t="s">
        <v>351</v>
      </c>
      <c r="C1877" s="126" t="s">
        <v>4786</v>
      </c>
      <c r="D1877" s="126">
        <v>11</v>
      </c>
      <c r="E1877" s="126"/>
      <c r="F1877" s="126"/>
      <c r="G1877" s="89">
        <v>43101</v>
      </c>
      <c r="H1877" s="123"/>
      <c r="I1877" s="189"/>
      <c r="J1877" s="130" t="s">
        <v>4902</v>
      </c>
    </row>
    <row r="1878" spans="1:10" s="108" customFormat="1" ht="11.25" hidden="1" customHeight="1">
      <c r="A1878" s="8" t="s">
        <v>2241</v>
      </c>
      <c r="B1878" s="126" t="s">
        <v>351</v>
      </c>
      <c r="C1878" s="126" t="s">
        <v>4786</v>
      </c>
      <c r="D1878" s="126">
        <v>11</v>
      </c>
      <c r="E1878" s="126"/>
      <c r="F1878" s="126"/>
      <c r="G1878" s="89">
        <v>43101</v>
      </c>
      <c r="H1878" s="123"/>
      <c r="I1878" s="189"/>
      <c r="J1878" s="130" t="s">
        <v>4902</v>
      </c>
    </row>
    <row r="1879" spans="1:10" s="108" customFormat="1" ht="11.25" hidden="1" customHeight="1">
      <c r="A1879" s="8" t="s">
        <v>2243</v>
      </c>
      <c r="B1879" s="126" t="s">
        <v>351</v>
      </c>
      <c r="C1879" s="126" t="s">
        <v>4786</v>
      </c>
      <c r="D1879" s="126">
        <v>11</v>
      </c>
      <c r="E1879" s="126"/>
      <c r="F1879" s="126"/>
      <c r="G1879" s="89">
        <v>43101</v>
      </c>
      <c r="H1879" s="123"/>
      <c r="I1879" s="189"/>
      <c r="J1879" s="130" t="s">
        <v>4902</v>
      </c>
    </row>
    <row r="1880" spans="1:10" s="108" customFormat="1" ht="11.25" hidden="1" customHeight="1">
      <c r="A1880" s="8" t="s">
        <v>2244</v>
      </c>
      <c r="B1880" s="126" t="s">
        <v>351</v>
      </c>
      <c r="C1880" s="126" t="s">
        <v>4786</v>
      </c>
      <c r="D1880" s="126">
        <v>11</v>
      </c>
      <c r="E1880" s="126"/>
      <c r="F1880" s="126"/>
      <c r="G1880" s="89">
        <v>43101</v>
      </c>
      <c r="H1880" s="123"/>
      <c r="I1880" s="189"/>
      <c r="J1880" s="130" t="s">
        <v>4902</v>
      </c>
    </row>
    <row r="1881" spans="1:10" s="108" customFormat="1" ht="11.25" hidden="1" customHeight="1">
      <c r="A1881" s="8" t="s">
        <v>2245</v>
      </c>
      <c r="B1881" s="126" t="s">
        <v>351</v>
      </c>
      <c r="C1881" s="126" t="s">
        <v>4786</v>
      </c>
      <c r="D1881" s="126">
        <v>11</v>
      </c>
      <c r="E1881" s="126"/>
      <c r="F1881" s="126"/>
      <c r="G1881" s="89">
        <v>43101</v>
      </c>
      <c r="H1881" s="123"/>
      <c r="I1881" s="189"/>
      <c r="J1881" s="130" t="s">
        <v>4902</v>
      </c>
    </row>
    <row r="1882" spans="1:10" s="108" customFormat="1" ht="11.25" hidden="1" customHeight="1">
      <c r="A1882" s="8" t="s">
        <v>2247</v>
      </c>
      <c r="B1882" s="126" t="s">
        <v>367</v>
      </c>
      <c r="C1882" s="126" t="s">
        <v>4787</v>
      </c>
      <c r="D1882" s="126">
        <v>11</v>
      </c>
      <c r="E1882" s="126"/>
      <c r="F1882" s="126"/>
      <c r="G1882" s="89">
        <v>43101</v>
      </c>
      <c r="H1882" s="123"/>
      <c r="I1882" s="189"/>
      <c r="J1882" s="130" t="s">
        <v>4901</v>
      </c>
    </row>
    <row r="1883" spans="1:10" s="108" customFormat="1" ht="11.25" hidden="1" customHeight="1">
      <c r="A1883" s="8" t="s">
        <v>2248</v>
      </c>
      <c r="B1883" s="126" t="s">
        <v>367</v>
      </c>
      <c r="C1883" s="126" t="s">
        <v>4787</v>
      </c>
      <c r="D1883" s="126">
        <v>11</v>
      </c>
      <c r="E1883" s="126"/>
      <c r="F1883" s="126"/>
      <c r="G1883" s="89">
        <v>43101</v>
      </c>
      <c r="H1883" s="123"/>
      <c r="I1883" s="189"/>
      <c r="J1883" s="130" t="s">
        <v>4901</v>
      </c>
    </row>
    <row r="1884" spans="1:10" s="108" customFormat="1" ht="11.25" hidden="1" customHeight="1">
      <c r="A1884" s="8" t="s">
        <v>2249</v>
      </c>
      <c r="B1884" s="126" t="s">
        <v>367</v>
      </c>
      <c r="C1884" s="126" t="s">
        <v>4787</v>
      </c>
      <c r="D1884" s="126">
        <v>11</v>
      </c>
      <c r="E1884" s="126"/>
      <c r="F1884" s="126"/>
      <c r="G1884" s="89">
        <v>43101</v>
      </c>
      <c r="H1884" s="123"/>
      <c r="I1884" s="189"/>
      <c r="J1884" s="130" t="s">
        <v>4901</v>
      </c>
    </row>
    <row r="1885" spans="1:10" s="108" customFormat="1" ht="11.25" hidden="1" customHeight="1">
      <c r="A1885" s="8" t="s">
        <v>2250</v>
      </c>
      <c r="B1885" s="126" t="s">
        <v>367</v>
      </c>
      <c r="C1885" s="126" t="s">
        <v>4787</v>
      </c>
      <c r="D1885" s="126">
        <v>11</v>
      </c>
      <c r="E1885" s="126"/>
      <c r="F1885" s="126"/>
      <c r="G1885" s="89">
        <v>43101</v>
      </c>
      <c r="H1885" s="123"/>
      <c r="I1885" s="189"/>
      <c r="J1885" s="130" t="s">
        <v>4901</v>
      </c>
    </row>
    <row r="1886" spans="1:10" s="108" customFormat="1" ht="11.25" hidden="1" customHeight="1">
      <c r="A1886" s="8" t="s">
        <v>2251</v>
      </c>
      <c r="B1886" s="126" t="s">
        <v>367</v>
      </c>
      <c r="C1886" s="126" t="s">
        <v>4787</v>
      </c>
      <c r="D1886" s="126">
        <v>11</v>
      </c>
      <c r="E1886" s="126"/>
      <c r="F1886" s="126"/>
      <c r="G1886" s="89">
        <v>43101</v>
      </c>
      <c r="H1886" s="123"/>
      <c r="I1886" s="189"/>
      <c r="J1886" s="130" t="s">
        <v>4901</v>
      </c>
    </row>
    <row r="1887" spans="1:10" s="108" customFormat="1" ht="11.25" hidden="1" customHeight="1">
      <c r="A1887" s="8" t="s">
        <v>2252</v>
      </c>
      <c r="B1887" s="126" t="s">
        <v>367</v>
      </c>
      <c r="C1887" s="126" t="s">
        <v>4787</v>
      </c>
      <c r="D1887" s="126">
        <v>11</v>
      </c>
      <c r="E1887" s="126"/>
      <c r="F1887" s="126"/>
      <c r="G1887" s="89">
        <v>43101</v>
      </c>
      <c r="H1887" s="123"/>
      <c r="I1887" s="189"/>
      <c r="J1887" s="130" t="s">
        <v>4901</v>
      </c>
    </row>
    <row r="1888" spans="1:10" s="108" customFormat="1" ht="11.25" hidden="1" customHeight="1">
      <c r="A1888" s="8" t="s">
        <v>2253</v>
      </c>
      <c r="B1888" s="126" t="s">
        <v>367</v>
      </c>
      <c r="C1888" s="126" t="s">
        <v>4787</v>
      </c>
      <c r="D1888" s="126">
        <v>11</v>
      </c>
      <c r="E1888" s="126"/>
      <c r="F1888" s="126"/>
      <c r="G1888" s="89">
        <v>43101</v>
      </c>
      <c r="H1888" s="123"/>
      <c r="I1888" s="189"/>
      <c r="J1888" s="130" t="s">
        <v>4901</v>
      </c>
    </row>
    <row r="1889" spans="1:10" s="108" customFormat="1" ht="11.25" hidden="1" customHeight="1">
      <c r="A1889" s="8" t="s">
        <v>2254</v>
      </c>
      <c r="B1889" s="126" t="s">
        <v>367</v>
      </c>
      <c r="C1889" s="126" t="s">
        <v>4787</v>
      </c>
      <c r="D1889" s="126">
        <v>11</v>
      </c>
      <c r="E1889" s="126"/>
      <c r="F1889" s="126"/>
      <c r="G1889" s="89">
        <v>43101</v>
      </c>
      <c r="H1889" s="123"/>
      <c r="I1889" s="189"/>
      <c r="J1889" s="130" t="s">
        <v>4901</v>
      </c>
    </row>
    <row r="1890" spans="1:10" s="108" customFormat="1" ht="11.25" hidden="1" customHeight="1">
      <c r="A1890" s="8" t="s">
        <v>2255</v>
      </c>
      <c r="B1890" s="126" t="s">
        <v>367</v>
      </c>
      <c r="C1890" s="126" t="s">
        <v>4787</v>
      </c>
      <c r="D1890" s="126">
        <v>11</v>
      </c>
      <c r="E1890" s="126"/>
      <c r="F1890" s="126"/>
      <c r="G1890" s="89">
        <v>43101</v>
      </c>
      <c r="H1890" s="123"/>
      <c r="I1890" s="189"/>
      <c r="J1890" s="130" t="s">
        <v>4901</v>
      </c>
    </row>
    <row r="1891" spans="1:10" s="108" customFormat="1" ht="11.25" hidden="1" customHeight="1">
      <c r="A1891" s="8" t="s">
        <v>2256</v>
      </c>
      <c r="B1891" s="126" t="s">
        <v>367</v>
      </c>
      <c r="C1891" s="126" t="s">
        <v>4787</v>
      </c>
      <c r="D1891" s="126">
        <v>11</v>
      </c>
      <c r="E1891" s="126"/>
      <c r="F1891" s="126"/>
      <c r="G1891" s="89">
        <v>43101</v>
      </c>
      <c r="H1891" s="123"/>
      <c r="I1891" s="189"/>
      <c r="J1891" s="130" t="s">
        <v>4901</v>
      </c>
    </row>
    <row r="1892" spans="1:10" s="108" customFormat="1" ht="11.25" hidden="1" customHeight="1">
      <c r="A1892" s="8" t="s">
        <v>2257</v>
      </c>
      <c r="B1892" s="126" t="s">
        <v>367</v>
      </c>
      <c r="C1892" s="126" t="s">
        <v>4787</v>
      </c>
      <c r="D1892" s="126">
        <v>11</v>
      </c>
      <c r="E1892" s="126"/>
      <c r="F1892" s="126"/>
      <c r="G1892" s="89">
        <v>43101</v>
      </c>
      <c r="H1892" s="123"/>
      <c r="I1892" s="189"/>
      <c r="J1892" s="130" t="s">
        <v>4901</v>
      </c>
    </row>
    <row r="1893" spans="1:10" s="108" customFormat="1" ht="11.25" hidden="1" customHeight="1">
      <c r="A1893" s="8" t="s">
        <v>2258</v>
      </c>
      <c r="B1893" s="126" t="s">
        <v>367</v>
      </c>
      <c r="C1893" s="126" t="s">
        <v>4787</v>
      </c>
      <c r="D1893" s="126">
        <v>11</v>
      </c>
      <c r="E1893" s="126"/>
      <c r="F1893" s="126"/>
      <c r="G1893" s="89">
        <v>43101</v>
      </c>
      <c r="H1893" s="123"/>
      <c r="I1893" s="189"/>
      <c r="J1893" s="130" t="s">
        <v>4901</v>
      </c>
    </row>
    <row r="1894" spans="1:10" s="108" customFormat="1" ht="11.25" hidden="1" customHeight="1">
      <c r="A1894" s="8" t="s">
        <v>2274</v>
      </c>
      <c r="B1894" s="126" t="s">
        <v>369</v>
      </c>
      <c r="C1894" s="126" t="s">
        <v>4789</v>
      </c>
      <c r="D1894" s="126">
        <v>11</v>
      </c>
      <c r="E1894" s="126"/>
      <c r="F1894" s="126"/>
      <c r="G1894" s="89">
        <v>43101</v>
      </c>
      <c r="H1894" s="123"/>
      <c r="I1894" s="189"/>
      <c r="J1894" s="130" t="s">
        <v>4888</v>
      </c>
    </row>
    <row r="1895" spans="1:10" s="108" customFormat="1" ht="11.25" hidden="1" customHeight="1">
      <c r="A1895" s="8" t="s">
        <v>2276</v>
      </c>
      <c r="B1895" s="126" t="s">
        <v>4283</v>
      </c>
      <c r="C1895" s="126" t="s">
        <v>4787</v>
      </c>
      <c r="D1895" s="126">
        <v>11</v>
      </c>
      <c r="E1895" s="126"/>
      <c r="F1895" s="126"/>
      <c r="G1895" s="89">
        <v>43101</v>
      </c>
      <c r="H1895" s="123"/>
      <c r="I1895" s="189"/>
      <c r="J1895" s="130" t="s">
        <v>4901</v>
      </c>
    </row>
    <row r="1896" spans="1:10" s="108" customFormat="1" ht="11.25" hidden="1" customHeight="1">
      <c r="A1896" s="8" t="s">
        <v>2281</v>
      </c>
      <c r="B1896" s="126" t="s">
        <v>351</v>
      </c>
      <c r="C1896" s="126" t="s">
        <v>4787</v>
      </c>
      <c r="D1896" s="126">
        <v>11</v>
      </c>
      <c r="E1896" s="126"/>
      <c r="F1896" s="126"/>
      <c r="G1896" s="89">
        <v>43101</v>
      </c>
      <c r="H1896" s="123"/>
      <c r="I1896" s="189"/>
      <c r="J1896" s="130" t="s">
        <v>4901</v>
      </c>
    </row>
    <row r="1897" spans="1:10" s="108" customFormat="1" ht="11.25" hidden="1" customHeight="1">
      <c r="A1897" s="8" t="s">
        <v>2282</v>
      </c>
      <c r="B1897" s="126" t="s">
        <v>351</v>
      </c>
      <c r="C1897" s="126" t="s">
        <v>4787</v>
      </c>
      <c r="D1897" s="126">
        <v>11</v>
      </c>
      <c r="E1897" s="126"/>
      <c r="F1897" s="126"/>
      <c r="G1897" s="89">
        <v>43101</v>
      </c>
      <c r="H1897" s="123"/>
      <c r="I1897" s="189"/>
      <c r="J1897" s="130" t="s">
        <v>4901</v>
      </c>
    </row>
    <row r="1898" spans="1:10" s="108" customFormat="1" ht="11.25" hidden="1" customHeight="1">
      <c r="A1898" s="8" t="s">
        <v>2285</v>
      </c>
      <c r="B1898" s="126" t="s">
        <v>351</v>
      </c>
      <c r="C1898" s="126" t="s">
        <v>4787</v>
      </c>
      <c r="D1898" s="126">
        <v>11</v>
      </c>
      <c r="E1898" s="126"/>
      <c r="F1898" s="126"/>
      <c r="G1898" s="89">
        <v>43101</v>
      </c>
      <c r="H1898" s="123"/>
      <c r="I1898" s="189"/>
      <c r="J1898" s="130" t="s">
        <v>4901</v>
      </c>
    </row>
    <row r="1899" spans="1:10" s="108" customFormat="1" ht="11.25" hidden="1" customHeight="1">
      <c r="A1899" s="8" t="s">
        <v>2286</v>
      </c>
      <c r="B1899" s="126" t="s">
        <v>351</v>
      </c>
      <c r="C1899" s="126" t="s">
        <v>4787</v>
      </c>
      <c r="D1899" s="126">
        <v>11</v>
      </c>
      <c r="E1899" s="126"/>
      <c r="F1899" s="126"/>
      <c r="G1899" s="89">
        <v>43101</v>
      </c>
      <c r="H1899" s="123"/>
      <c r="I1899" s="189"/>
      <c r="J1899" s="130" t="s">
        <v>4901</v>
      </c>
    </row>
    <row r="1900" spans="1:10" s="108" customFormat="1" ht="11.25" hidden="1" customHeight="1">
      <c r="A1900" s="8" t="s">
        <v>2294</v>
      </c>
      <c r="B1900" s="126" t="s">
        <v>351</v>
      </c>
      <c r="C1900" s="126" t="s">
        <v>4787</v>
      </c>
      <c r="D1900" s="126">
        <v>11</v>
      </c>
      <c r="E1900" s="126"/>
      <c r="F1900" s="126"/>
      <c r="G1900" s="89">
        <v>43101</v>
      </c>
      <c r="H1900" s="123"/>
      <c r="I1900" s="189"/>
      <c r="J1900" s="130" t="s">
        <v>4901</v>
      </c>
    </row>
    <row r="1901" spans="1:10" s="108" customFormat="1" ht="11.25" hidden="1" customHeight="1">
      <c r="A1901" s="8" t="s">
        <v>2297</v>
      </c>
      <c r="B1901" s="126" t="s">
        <v>351</v>
      </c>
      <c r="C1901" s="126" t="s">
        <v>4788</v>
      </c>
      <c r="D1901" s="126">
        <v>11</v>
      </c>
      <c r="E1901" s="126"/>
      <c r="F1901" s="126"/>
      <c r="G1901" s="89">
        <v>43101</v>
      </c>
      <c r="H1901" s="123"/>
      <c r="I1901" s="189"/>
      <c r="J1901" s="130" t="s">
        <v>4900</v>
      </c>
    </row>
    <row r="1902" spans="1:10" s="108" customFormat="1" ht="11.25" hidden="1" customHeight="1">
      <c r="A1902" s="8" t="s">
        <v>2298</v>
      </c>
      <c r="B1902" s="126" t="s">
        <v>351</v>
      </c>
      <c r="C1902" s="126" t="s">
        <v>4788</v>
      </c>
      <c r="D1902" s="126">
        <v>11</v>
      </c>
      <c r="E1902" s="126"/>
      <c r="F1902" s="126"/>
      <c r="G1902" s="89">
        <v>43101</v>
      </c>
      <c r="H1902" s="123"/>
      <c r="I1902" s="189"/>
      <c r="J1902" s="130" t="s">
        <v>4900</v>
      </c>
    </row>
    <row r="1903" spans="1:10" s="108" customFormat="1" ht="11.25" hidden="1" customHeight="1">
      <c r="A1903" s="8" t="s">
        <v>2304</v>
      </c>
      <c r="B1903" s="126" t="s">
        <v>351</v>
      </c>
      <c r="C1903" s="126" t="s">
        <v>4788</v>
      </c>
      <c r="D1903" s="126">
        <v>11</v>
      </c>
      <c r="E1903" s="126"/>
      <c r="F1903" s="126"/>
      <c r="G1903" s="89">
        <v>43101</v>
      </c>
      <c r="H1903" s="123"/>
      <c r="I1903" s="189"/>
      <c r="J1903" s="130" t="s">
        <v>4900</v>
      </c>
    </row>
    <row r="1904" spans="1:10" s="108" customFormat="1" ht="11.25" hidden="1" customHeight="1">
      <c r="A1904" s="8" t="s">
        <v>2305</v>
      </c>
      <c r="B1904" s="126" t="s">
        <v>351</v>
      </c>
      <c r="C1904" s="126" t="s">
        <v>4789</v>
      </c>
      <c r="D1904" s="126">
        <v>11</v>
      </c>
      <c r="E1904" s="126"/>
      <c r="F1904" s="126"/>
      <c r="G1904" s="89">
        <v>43101</v>
      </c>
      <c r="H1904" s="123"/>
      <c r="I1904" s="189"/>
      <c r="J1904" s="130" t="s">
        <v>4888</v>
      </c>
    </row>
    <row r="1905" spans="1:10" s="108" customFormat="1" ht="11.25" hidden="1" customHeight="1">
      <c r="A1905" s="8" t="s">
        <v>2310</v>
      </c>
      <c r="B1905" s="126" t="s">
        <v>351</v>
      </c>
      <c r="C1905" s="126" t="s">
        <v>4788</v>
      </c>
      <c r="D1905" s="126">
        <v>11</v>
      </c>
      <c r="E1905" s="126"/>
      <c r="F1905" s="126"/>
      <c r="G1905" s="89">
        <v>43101</v>
      </c>
      <c r="H1905" s="123"/>
      <c r="I1905" s="189"/>
      <c r="J1905" s="130" t="s">
        <v>4900</v>
      </c>
    </row>
    <row r="1906" spans="1:10" s="108" customFormat="1" ht="11.25" hidden="1" customHeight="1">
      <c r="A1906" s="8" t="s">
        <v>2311</v>
      </c>
      <c r="B1906" s="126" t="s">
        <v>351</v>
      </c>
      <c r="C1906" s="126" t="s">
        <v>4788</v>
      </c>
      <c r="D1906" s="126">
        <v>11</v>
      </c>
      <c r="E1906" s="126"/>
      <c r="F1906" s="126"/>
      <c r="G1906" s="89">
        <v>43101</v>
      </c>
      <c r="H1906" s="123"/>
      <c r="I1906" s="189"/>
      <c r="J1906" s="130" t="s">
        <v>4900</v>
      </c>
    </row>
    <row r="1907" spans="1:10" s="108" customFormat="1" ht="11.25" hidden="1" customHeight="1">
      <c r="A1907" s="8" t="s">
        <v>2313</v>
      </c>
      <c r="B1907" s="126" t="s">
        <v>351</v>
      </c>
      <c r="C1907" s="126" t="s">
        <v>4788</v>
      </c>
      <c r="D1907" s="126">
        <v>11</v>
      </c>
      <c r="E1907" s="126"/>
      <c r="F1907" s="126"/>
      <c r="G1907" s="89">
        <v>43101</v>
      </c>
      <c r="H1907" s="123"/>
      <c r="I1907" s="189"/>
      <c r="J1907" s="130" t="s">
        <v>4900</v>
      </c>
    </row>
    <row r="1908" spans="1:10" s="108" customFormat="1" ht="11.25" hidden="1" customHeight="1">
      <c r="A1908" s="8" t="s">
        <v>247</v>
      </c>
      <c r="B1908" s="126" t="s">
        <v>387</v>
      </c>
      <c r="C1908" s="126" t="s">
        <v>75</v>
      </c>
      <c r="D1908" s="126">
        <v>12</v>
      </c>
      <c r="E1908" s="126"/>
      <c r="F1908" s="126"/>
      <c r="G1908" s="89">
        <v>43101</v>
      </c>
      <c r="H1908" s="123"/>
      <c r="I1908" s="189"/>
      <c r="J1908" s="130" t="s">
        <v>4890</v>
      </c>
    </row>
    <row r="1909" spans="1:10" s="108" customFormat="1" ht="11.25" hidden="1" customHeight="1">
      <c r="A1909" s="8" t="s">
        <v>2351</v>
      </c>
      <c r="B1909" s="126" t="s">
        <v>4329</v>
      </c>
      <c r="C1909" s="126" t="s">
        <v>75</v>
      </c>
      <c r="D1909" s="126">
        <v>12</v>
      </c>
      <c r="E1909" s="126"/>
      <c r="F1909" s="126"/>
      <c r="G1909" s="89">
        <v>43101</v>
      </c>
      <c r="H1909" s="123"/>
      <c r="I1909" s="189"/>
      <c r="J1909" s="130" t="s">
        <v>4890</v>
      </c>
    </row>
    <row r="1910" spans="1:10" s="108" customFormat="1" ht="11.25" hidden="1" customHeight="1">
      <c r="A1910" s="8" t="s">
        <v>2396</v>
      </c>
      <c r="B1910" s="126" t="s">
        <v>391</v>
      </c>
      <c r="C1910" s="126" t="s">
        <v>75</v>
      </c>
      <c r="D1910" s="126">
        <v>12</v>
      </c>
      <c r="E1910" s="126"/>
      <c r="F1910" s="126"/>
      <c r="G1910" s="89">
        <v>43101</v>
      </c>
      <c r="H1910" s="123"/>
      <c r="I1910" s="189"/>
      <c r="J1910" s="130" t="s">
        <v>4890</v>
      </c>
    </row>
    <row r="1911" spans="1:10" s="108" customFormat="1" ht="11.25" hidden="1" customHeight="1">
      <c r="A1911" s="8" t="s">
        <v>2399</v>
      </c>
      <c r="B1911" s="126" t="s">
        <v>391</v>
      </c>
      <c r="C1911" s="126" t="s">
        <v>75</v>
      </c>
      <c r="D1911" s="126">
        <v>12</v>
      </c>
      <c r="E1911" s="126"/>
      <c r="F1911" s="126"/>
      <c r="G1911" s="89">
        <v>43101</v>
      </c>
      <c r="H1911" s="123"/>
      <c r="I1911" s="189"/>
      <c r="J1911" s="130" t="s">
        <v>4890</v>
      </c>
    </row>
    <row r="1912" spans="1:10" s="108" customFormat="1" ht="11.25" hidden="1" customHeight="1">
      <c r="A1912" s="8" t="s">
        <v>2401</v>
      </c>
      <c r="B1912" s="126" t="s">
        <v>391</v>
      </c>
      <c r="C1912" s="126" t="s">
        <v>75</v>
      </c>
      <c r="D1912" s="126">
        <v>12</v>
      </c>
      <c r="E1912" s="126"/>
      <c r="F1912" s="126"/>
      <c r="G1912" s="89">
        <v>43101</v>
      </c>
      <c r="H1912" s="123"/>
      <c r="I1912" s="189"/>
      <c r="J1912" s="130" t="s">
        <v>4890</v>
      </c>
    </row>
    <row r="1913" spans="1:10" s="108" customFormat="1" ht="11.25" hidden="1" customHeight="1">
      <c r="A1913" s="8" t="s">
        <v>2402</v>
      </c>
      <c r="B1913" s="126" t="s">
        <v>391</v>
      </c>
      <c r="C1913" s="126" t="s">
        <v>75</v>
      </c>
      <c r="D1913" s="126">
        <v>12</v>
      </c>
      <c r="E1913" s="126"/>
      <c r="F1913" s="126"/>
      <c r="G1913" s="89">
        <v>43101</v>
      </c>
      <c r="H1913" s="123"/>
      <c r="I1913" s="189"/>
      <c r="J1913" s="130" t="s">
        <v>4890</v>
      </c>
    </row>
    <row r="1914" spans="1:10" s="108" customFormat="1" ht="11.25" hidden="1" customHeight="1">
      <c r="A1914" s="8" t="s">
        <v>2403</v>
      </c>
      <c r="B1914" s="126" t="s">
        <v>391</v>
      </c>
      <c r="C1914" s="126" t="s">
        <v>75</v>
      </c>
      <c r="D1914" s="126">
        <v>12</v>
      </c>
      <c r="E1914" s="126"/>
      <c r="F1914" s="126"/>
      <c r="G1914" s="89">
        <v>43101</v>
      </c>
      <c r="H1914" s="123"/>
      <c r="I1914" s="189"/>
      <c r="J1914" s="130" t="s">
        <v>4890</v>
      </c>
    </row>
    <row r="1915" spans="1:10" s="108" customFormat="1" ht="11.25" hidden="1" customHeight="1">
      <c r="A1915" s="8" t="s">
        <v>2404</v>
      </c>
      <c r="B1915" s="126" t="s">
        <v>391</v>
      </c>
      <c r="C1915" s="130" t="s">
        <v>75</v>
      </c>
      <c r="D1915" s="126">
        <v>12</v>
      </c>
      <c r="E1915" s="126"/>
      <c r="F1915" s="130"/>
      <c r="G1915" s="89">
        <v>43101</v>
      </c>
      <c r="H1915" s="123"/>
      <c r="I1915" s="189"/>
      <c r="J1915" s="130" t="s">
        <v>4890</v>
      </c>
    </row>
    <row r="1916" spans="1:10" s="108" customFormat="1" ht="11.25" hidden="1" customHeight="1">
      <c r="A1916" s="8" t="s">
        <v>2405</v>
      </c>
      <c r="B1916" s="126" t="s">
        <v>391</v>
      </c>
      <c r="C1916" s="130" t="s">
        <v>75</v>
      </c>
      <c r="D1916" s="126">
        <v>12</v>
      </c>
      <c r="E1916" s="126"/>
      <c r="F1916" s="130"/>
      <c r="G1916" s="89">
        <v>43101</v>
      </c>
      <c r="H1916" s="123"/>
      <c r="I1916" s="189"/>
      <c r="J1916" s="130" t="s">
        <v>4890</v>
      </c>
    </row>
    <row r="1917" spans="1:10" s="108" customFormat="1" ht="11.25" hidden="1" customHeight="1">
      <c r="A1917" s="8" t="s">
        <v>2406</v>
      </c>
      <c r="B1917" s="126" t="s">
        <v>391</v>
      </c>
      <c r="C1917" s="130" t="s">
        <v>75</v>
      </c>
      <c r="D1917" s="126">
        <v>12</v>
      </c>
      <c r="E1917" s="126"/>
      <c r="F1917" s="130"/>
      <c r="G1917" s="89">
        <v>43101</v>
      </c>
      <c r="H1917" s="123"/>
      <c r="I1917" s="189"/>
      <c r="J1917" s="130" t="s">
        <v>4890</v>
      </c>
    </row>
    <row r="1918" spans="1:10" s="108" customFormat="1" ht="11.25" hidden="1" customHeight="1">
      <c r="A1918" s="8" t="s">
        <v>2408</v>
      </c>
      <c r="B1918" s="126" t="s">
        <v>391</v>
      </c>
      <c r="C1918" s="130" t="s">
        <v>75</v>
      </c>
      <c r="D1918" s="126">
        <v>12</v>
      </c>
      <c r="E1918" s="126"/>
      <c r="F1918" s="130"/>
      <c r="G1918" s="89">
        <v>43101</v>
      </c>
      <c r="H1918" s="123"/>
      <c r="I1918" s="189"/>
      <c r="J1918" s="130" t="s">
        <v>4890</v>
      </c>
    </row>
    <row r="1919" spans="1:10" s="108" customFormat="1" ht="11.25" hidden="1" customHeight="1">
      <c r="A1919" s="8" t="s">
        <v>2410</v>
      </c>
      <c r="B1919" s="126" t="s">
        <v>391</v>
      </c>
      <c r="C1919" s="130" t="s">
        <v>75</v>
      </c>
      <c r="D1919" s="126">
        <v>12</v>
      </c>
      <c r="E1919" s="126"/>
      <c r="F1919" s="130"/>
      <c r="G1919" s="89">
        <v>43101</v>
      </c>
      <c r="H1919" s="123"/>
      <c r="I1919" s="189"/>
      <c r="J1919" s="130" t="s">
        <v>4890</v>
      </c>
    </row>
    <row r="1920" spans="1:10" s="108" customFormat="1" ht="11.25" hidden="1" customHeight="1">
      <c r="A1920" s="8" t="s">
        <v>2411</v>
      </c>
      <c r="B1920" s="126" t="s">
        <v>391</v>
      </c>
      <c r="C1920" s="126" t="s">
        <v>75</v>
      </c>
      <c r="D1920" s="126">
        <v>12</v>
      </c>
      <c r="E1920" s="126"/>
      <c r="F1920" s="126"/>
      <c r="G1920" s="89">
        <v>43101</v>
      </c>
      <c r="H1920" s="123"/>
      <c r="I1920" s="189"/>
      <c r="J1920" s="130" t="s">
        <v>4890</v>
      </c>
    </row>
    <row r="1921" spans="1:10" s="108" customFormat="1" ht="11.25" hidden="1" customHeight="1">
      <c r="A1921" s="8" t="s">
        <v>2412</v>
      </c>
      <c r="B1921" s="126" t="s">
        <v>391</v>
      </c>
      <c r="C1921" s="126" t="s">
        <v>75</v>
      </c>
      <c r="D1921" s="126">
        <v>12</v>
      </c>
      <c r="E1921" s="126"/>
      <c r="F1921" s="126"/>
      <c r="G1921" s="89">
        <v>43101</v>
      </c>
      <c r="H1921" s="123"/>
      <c r="I1921" s="189"/>
      <c r="J1921" s="130" t="s">
        <v>4890</v>
      </c>
    </row>
    <row r="1922" spans="1:10" s="108" customFormat="1" ht="11.25" hidden="1" customHeight="1">
      <c r="A1922" s="8" t="s">
        <v>2413</v>
      </c>
      <c r="B1922" s="126" t="s">
        <v>391</v>
      </c>
      <c r="C1922" s="130" t="s">
        <v>75</v>
      </c>
      <c r="D1922" s="126">
        <v>12</v>
      </c>
      <c r="E1922" s="126"/>
      <c r="F1922" s="130"/>
      <c r="G1922" s="89">
        <v>43101</v>
      </c>
      <c r="H1922" s="123"/>
      <c r="I1922" s="189"/>
      <c r="J1922" s="130" t="s">
        <v>4890</v>
      </c>
    </row>
    <row r="1923" spans="1:10" s="108" customFormat="1" ht="11.25" hidden="1" customHeight="1">
      <c r="A1923" s="8" t="s">
        <v>2414</v>
      </c>
      <c r="B1923" s="126" t="s">
        <v>391</v>
      </c>
      <c r="C1923" s="130" t="s">
        <v>75</v>
      </c>
      <c r="D1923" s="126">
        <v>12</v>
      </c>
      <c r="E1923" s="126"/>
      <c r="F1923" s="130"/>
      <c r="G1923" s="89">
        <v>43101</v>
      </c>
      <c r="H1923" s="123"/>
      <c r="I1923" s="189"/>
      <c r="J1923" s="130" t="s">
        <v>4890</v>
      </c>
    </row>
    <row r="1924" spans="1:10" s="108" customFormat="1" ht="11.25" hidden="1" customHeight="1">
      <c r="A1924" s="8" t="s">
        <v>2415</v>
      </c>
      <c r="B1924" s="126" t="s">
        <v>391</v>
      </c>
      <c r="C1924" s="126" t="s">
        <v>75</v>
      </c>
      <c r="D1924" s="126">
        <v>12</v>
      </c>
      <c r="E1924" s="126"/>
      <c r="F1924" s="126"/>
      <c r="G1924" s="89">
        <v>43101</v>
      </c>
      <c r="H1924" s="123"/>
      <c r="I1924" s="189"/>
      <c r="J1924" s="130" t="s">
        <v>4890</v>
      </c>
    </row>
    <row r="1925" spans="1:10" s="108" customFormat="1" ht="11.25" hidden="1" customHeight="1">
      <c r="A1925" s="8" t="s">
        <v>2416</v>
      </c>
      <c r="B1925" s="126" t="s">
        <v>391</v>
      </c>
      <c r="C1925" s="126" t="s">
        <v>75</v>
      </c>
      <c r="D1925" s="126">
        <v>12</v>
      </c>
      <c r="E1925" s="126"/>
      <c r="F1925" s="126"/>
      <c r="G1925" s="89">
        <v>43101</v>
      </c>
      <c r="H1925" s="123"/>
      <c r="I1925" s="189"/>
      <c r="J1925" s="130" t="s">
        <v>4890</v>
      </c>
    </row>
    <row r="1926" spans="1:10" s="108" customFormat="1" ht="11.25" hidden="1" customHeight="1">
      <c r="A1926" s="8" t="s">
        <v>2417</v>
      </c>
      <c r="B1926" s="126" t="s">
        <v>391</v>
      </c>
      <c r="C1926" s="126" t="s">
        <v>75</v>
      </c>
      <c r="D1926" s="126">
        <v>12</v>
      </c>
      <c r="E1926" s="126"/>
      <c r="F1926" s="126"/>
      <c r="G1926" s="89">
        <v>43101</v>
      </c>
      <c r="H1926" s="123"/>
      <c r="I1926" s="189"/>
      <c r="J1926" s="130" t="s">
        <v>4890</v>
      </c>
    </row>
    <row r="1927" spans="1:10" s="108" customFormat="1" ht="11.25" hidden="1" customHeight="1">
      <c r="A1927" s="8" t="s">
        <v>2420</v>
      </c>
      <c r="B1927" s="126" t="s">
        <v>392</v>
      </c>
      <c r="C1927" s="126" t="s">
        <v>75</v>
      </c>
      <c r="D1927" s="126">
        <v>12</v>
      </c>
      <c r="E1927" s="126"/>
      <c r="F1927" s="126"/>
      <c r="G1927" s="89">
        <v>43101</v>
      </c>
      <c r="H1927" s="123"/>
      <c r="I1927" s="189"/>
      <c r="J1927" s="130" t="s">
        <v>4890</v>
      </c>
    </row>
    <row r="1928" spans="1:10" s="108" customFormat="1" ht="11.25" hidden="1" customHeight="1">
      <c r="A1928" s="8" t="s">
        <v>2422</v>
      </c>
      <c r="B1928" s="126" t="s">
        <v>4333</v>
      </c>
      <c r="C1928" s="126" t="s">
        <v>75</v>
      </c>
      <c r="D1928" s="126">
        <v>12</v>
      </c>
      <c r="E1928" s="126"/>
      <c r="F1928" s="126"/>
      <c r="G1928" s="89">
        <v>43101</v>
      </c>
      <c r="H1928" s="123"/>
      <c r="I1928" s="189"/>
      <c r="J1928" s="130" t="s">
        <v>4890</v>
      </c>
    </row>
    <row r="1929" spans="1:10" s="108" customFormat="1" ht="11.25" hidden="1" customHeight="1">
      <c r="A1929" s="8" t="s">
        <v>2423</v>
      </c>
      <c r="B1929" s="126" t="s">
        <v>4333</v>
      </c>
      <c r="C1929" s="126" t="s">
        <v>75</v>
      </c>
      <c r="D1929" s="126">
        <v>12</v>
      </c>
      <c r="E1929" s="126"/>
      <c r="F1929" s="126"/>
      <c r="G1929" s="89">
        <v>43101</v>
      </c>
      <c r="H1929" s="123"/>
      <c r="I1929" s="189"/>
      <c r="J1929" s="130" t="s">
        <v>4890</v>
      </c>
    </row>
    <row r="1930" spans="1:10" s="108" customFormat="1" ht="11.25" hidden="1" customHeight="1">
      <c r="A1930" s="8" t="s">
        <v>2427</v>
      </c>
      <c r="B1930" s="126" t="s">
        <v>4334</v>
      </c>
      <c r="C1930" s="126" t="s">
        <v>75</v>
      </c>
      <c r="D1930" s="126">
        <v>12</v>
      </c>
      <c r="E1930" s="126"/>
      <c r="F1930" s="126"/>
      <c r="G1930" s="89">
        <v>43101</v>
      </c>
      <c r="H1930" s="123"/>
      <c r="I1930" s="189"/>
      <c r="J1930" s="130" t="s">
        <v>4890</v>
      </c>
    </row>
    <row r="1931" spans="1:10" s="108" customFormat="1" ht="11.25" hidden="1" customHeight="1">
      <c r="A1931" s="8" t="s">
        <v>2430</v>
      </c>
      <c r="B1931" s="126" t="s">
        <v>4335</v>
      </c>
      <c r="C1931" s="126" t="s">
        <v>75</v>
      </c>
      <c r="D1931" s="126">
        <v>12</v>
      </c>
      <c r="E1931" s="126"/>
      <c r="F1931" s="126"/>
      <c r="G1931" s="89">
        <v>43101</v>
      </c>
      <c r="H1931" s="123"/>
      <c r="I1931" s="189"/>
      <c r="J1931" s="130" t="s">
        <v>4890</v>
      </c>
    </row>
    <row r="1932" spans="1:10" s="108" customFormat="1" ht="11.25" hidden="1" customHeight="1">
      <c r="A1932" s="8" t="s">
        <v>2437</v>
      </c>
      <c r="B1932" s="126" t="s">
        <v>393</v>
      </c>
      <c r="C1932" s="126" t="s">
        <v>75</v>
      </c>
      <c r="D1932" s="126">
        <v>12</v>
      </c>
      <c r="E1932" s="126"/>
      <c r="F1932" s="126"/>
      <c r="G1932" s="89">
        <v>43101</v>
      </c>
      <c r="H1932" s="123"/>
      <c r="I1932" s="189"/>
      <c r="J1932" s="130" t="s">
        <v>4890</v>
      </c>
    </row>
    <row r="1933" spans="1:10" s="108" customFormat="1" ht="11.25" hidden="1" customHeight="1">
      <c r="A1933" s="8" t="s">
        <v>2438</v>
      </c>
      <c r="B1933" s="126" t="s">
        <v>393</v>
      </c>
      <c r="C1933" s="126" t="s">
        <v>75</v>
      </c>
      <c r="D1933" s="126">
        <v>12</v>
      </c>
      <c r="E1933" s="126"/>
      <c r="F1933" s="126"/>
      <c r="G1933" s="89">
        <v>43101</v>
      </c>
      <c r="H1933" s="123"/>
      <c r="I1933" s="189"/>
      <c r="J1933" s="130" t="s">
        <v>4890</v>
      </c>
    </row>
    <row r="1934" spans="1:10" s="108" customFormat="1" ht="11.25" hidden="1" customHeight="1">
      <c r="A1934" s="8" t="s">
        <v>2439</v>
      </c>
      <c r="B1934" s="126" t="s">
        <v>393</v>
      </c>
      <c r="C1934" s="126" t="s">
        <v>75</v>
      </c>
      <c r="D1934" s="126">
        <v>12</v>
      </c>
      <c r="E1934" s="126"/>
      <c r="F1934" s="126"/>
      <c r="G1934" s="89">
        <v>43101</v>
      </c>
      <c r="H1934" s="123"/>
      <c r="I1934" s="189"/>
      <c r="J1934" s="130" t="s">
        <v>4890</v>
      </c>
    </row>
    <row r="1935" spans="1:10" s="108" customFormat="1" ht="11.25" hidden="1" customHeight="1">
      <c r="A1935" s="8" t="s">
        <v>2441</v>
      </c>
      <c r="B1935" s="126" t="s">
        <v>393</v>
      </c>
      <c r="C1935" s="126" t="s">
        <v>75</v>
      </c>
      <c r="D1935" s="126">
        <v>12</v>
      </c>
      <c r="E1935" s="126"/>
      <c r="F1935" s="126"/>
      <c r="G1935" s="89">
        <v>43101</v>
      </c>
      <c r="H1935" s="123"/>
      <c r="I1935" s="189"/>
      <c r="J1935" s="130" t="s">
        <v>4890</v>
      </c>
    </row>
    <row r="1936" spans="1:10" s="108" customFormat="1" ht="11.25" hidden="1" customHeight="1">
      <c r="A1936" s="8" t="s">
        <v>2458</v>
      </c>
      <c r="B1936" s="126" t="s">
        <v>394</v>
      </c>
      <c r="C1936" s="126" t="s">
        <v>75</v>
      </c>
      <c r="D1936" s="126">
        <v>12</v>
      </c>
      <c r="E1936" s="126"/>
      <c r="F1936" s="126"/>
      <c r="G1936" s="89">
        <v>43101</v>
      </c>
      <c r="H1936" s="123"/>
      <c r="I1936" s="189"/>
      <c r="J1936" s="130" t="s">
        <v>4890</v>
      </c>
    </row>
    <row r="1937" spans="1:10" s="108" customFormat="1" ht="11.25" hidden="1" customHeight="1">
      <c r="A1937" s="8" t="s">
        <v>2460</v>
      </c>
      <c r="B1937" s="126" t="s">
        <v>394</v>
      </c>
      <c r="C1937" s="126" t="s">
        <v>75</v>
      </c>
      <c r="D1937" s="126">
        <v>12</v>
      </c>
      <c r="E1937" s="126"/>
      <c r="F1937" s="126"/>
      <c r="G1937" s="89">
        <v>43101</v>
      </c>
      <c r="H1937" s="123"/>
      <c r="I1937" s="189"/>
      <c r="J1937" s="130" t="s">
        <v>4890</v>
      </c>
    </row>
    <row r="1938" spans="1:10" s="108" customFormat="1" ht="11.25" hidden="1" customHeight="1">
      <c r="A1938" s="8" t="s">
        <v>2461</v>
      </c>
      <c r="B1938" s="126" t="s">
        <v>394</v>
      </c>
      <c r="C1938" s="126" t="s">
        <v>75</v>
      </c>
      <c r="D1938" s="126">
        <v>12</v>
      </c>
      <c r="E1938" s="126"/>
      <c r="F1938" s="126"/>
      <c r="G1938" s="89">
        <v>43101</v>
      </c>
      <c r="H1938" s="123"/>
      <c r="I1938" s="189"/>
      <c r="J1938" s="130" t="s">
        <v>4890</v>
      </c>
    </row>
    <row r="1939" spans="1:10" s="108" customFormat="1" ht="11.25" hidden="1" customHeight="1">
      <c r="A1939" s="8" t="s">
        <v>2469</v>
      </c>
      <c r="B1939" s="126" t="s">
        <v>395</v>
      </c>
      <c r="C1939" s="126" t="s">
        <v>75</v>
      </c>
      <c r="D1939" s="126">
        <v>12</v>
      </c>
      <c r="E1939" s="126"/>
      <c r="F1939" s="126"/>
      <c r="G1939" s="89">
        <v>43101</v>
      </c>
      <c r="H1939" s="123"/>
      <c r="I1939" s="189"/>
      <c r="J1939" s="130" t="s">
        <v>4890</v>
      </c>
    </row>
    <row r="1940" spans="1:10" s="108" customFormat="1" ht="11.25" hidden="1" customHeight="1">
      <c r="A1940" s="8" t="s">
        <v>2470</v>
      </c>
      <c r="B1940" s="126" t="s">
        <v>395</v>
      </c>
      <c r="C1940" s="126" t="s">
        <v>75</v>
      </c>
      <c r="D1940" s="126">
        <v>12</v>
      </c>
      <c r="E1940" s="126"/>
      <c r="F1940" s="126"/>
      <c r="G1940" s="89">
        <v>43101</v>
      </c>
      <c r="H1940" s="123"/>
      <c r="I1940" s="189"/>
      <c r="J1940" s="130" t="s">
        <v>4890</v>
      </c>
    </row>
    <row r="1941" spans="1:10" s="108" customFormat="1" ht="11.25" hidden="1" customHeight="1">
      <c r="A1941" s="8" t="s">
        <v>2472</v>
      </c>
      <c r="B1941" s="126" t="s">
        <v>395</v>
      </c>
      <c r="C1941" s="126" t="s">
        <v>75</v>
      </c>
      <c r="D1941" s="126">
        <v>12</v>
      </c>
      <c r="E1941" s="126"/>
      <c r="F1941" s="126"/>
      <c r="G1941" s="89">
        <v>43101</v>
      </c>
      <c r="H1941" s="123"/>
      <c r="I1941" s="189"/>
      <c r="J1941" s="130" t="s">
        <v>4890</v>
      </c>
    </row>
    <row r="1942" spans="1:10" s="108" customFormat="1" ht="11.25" hidden="1" customHeight="1">
      <c r="A1942" s="8" t="s">
        <v>2484</v>
      </c>
      <c r="B1942" s="126" t="s">
        <v>395</v>
      </c>
      <c r="C1942" s="126" t="s">
        <v>75</v>
      </c>
      <c r="D1942" s="126">
        <v>12</v>
      </c>
      <c r="E1942" s="126"/>
      <c r="F1942" s="126"/>
      <c r="G1942" s="89">
        <v>43101</v>
      </c>
      <c r="H1942" s="123"/>
      <c r="I1942" s="189"/>
      <c r="J1942" s="130" t="s">
        <v>4890</v>
      </c>
    </row>
    <row r="1943" spans="1:10" s="108" customFormat="1" ht="11.25" hidden="1" customHeight="1">
      <c r="A1943" s="8" t="s">
        <v>2487</v>
      </c>
      <c r="B1943" s="126" t="s">
        <v>395</v>
      </c>
      <c r="C1943" s="126" t="s">
        <v>75</v>
      </c>
      <c r="D1943" s="126">
        <v>12</v>
      </c>
      <c r="E1943" s="126"/>
      <c r="F1943" s="126"/>
      <c r="G1943" s="89">
        <v>43101</v>
      </c>
      <c r="H1943" s="123"/>
      <c r="I1943" s="189"/>
      <c r="J1943" s="130" t="s">
        <v>4890</v>
      </c>
    </row>
    <row r="1944" spans="1:10" s="108" customFormat="1" ht="11.25" hidden="1" customHeight="1">
      <c r="A1944" s="8" t="s">
        <v>2499</v>
      </c>
      <c r="B1944" s="126" t="s">
        <v>395</v>
      </c>
      <c r="C1944" s="126" t="s">
        <v>75</v>
      </c>
      <c r="D1944" s="126">
        <v>12</v>
      </c>
      <c r="E1944" s="126"/>
      <c r="F1944" s="126"/>
      <c r="G1944" s="89">
        <v>43101</v>
      </c>
      <c r="H1944" s="123"/>
      <c r="I1944" s="189"/>
      <c r="J1944" s="130" t="s">
        <v>4890</v>
      </c>
    </row>
    <row r="1945" spans="1:10" s="108" customFormat="1" ht="11.25" hidden="1" customHeight="1">
      <c r="A1945" s="8" t="s">
        <v>2502</v>
      </c>
      <c r="B1945" s="126" t="s">
        <v>395</v>
      </c>
      <c r="C1945" s="126" t="s">
        <v>75</v>
      </c>
      <c r="D1945" s="126">
        <v>12</v>
      </c>
      <c r="E1945" s="126"/>
      <c r="F1945" s="126"/>
      <c r="G1945" s="89">
        <v>43101</v>
      </c>
      <c r="H1945" s="123"/>
      <c r="I1945" s="189"/>
      <c r="J1945" s="130" t="s">
        <v>4890</v>
      </c>
    </row>
    <row r="1946" spans="1:10" s="108" customFormat="1" ht="11.25" hidden="1" customHeight="1">
      <c r="A1946" s="8" t="s">
        <v>2506</v>
      </c>
      <c r="B1946" s="126" t="s">
        <v>395</v>
      </c>
      <c r="C1946" s="126" t="s">
        <v>75</v>
      </c>
      <c r="D1946" s="126">
        <v>12</v>
      </c>
      <c r="E1946" s="126"/>
      <c r="F1946" s="126"/>
      <c r="G1946" s="89">
        <v>43101</v>
      </c>
      <c r="H1946" s="123"/>
      <c r="I1946" s="189"/>
      <c r="J1946" s="130" t="s">
        <v>4890</v>
      </c>
    </row>
    <row r="1947" spans="1:10" s="108" customFormat="1" ht="11.25" hidden="1" customHeight="1">
      <c r="A1947" s="8" t="s">
        <v>2507</v>
      </c>
      <c r="B1947" s="126" t="s">
        <v>395</v>
      </c>
      <c r="C1947" s="126" t="s">
        <v>75</v>
      </c>
      <c r="D1947" s="126">
        <v>12</v>
      </c>
      <c r="E1947" s="126"/>
      <c r="F1947" s="126"/>
      <c r="G1947" s="89">
        <v>43101</v>
      </c>
      <c r="H1947" s="123"/>
      <c r="I1947" s="189"/>
      <c r="J1947" s="130" t="s">
        <v>4890</v>
      </c>
    </row>
    <row r="1948" spans="1:10" s="108" customFormat="1" ht="11.25" hidden="1" customHeight="1">
      <c r="A1948" s="8" t="s">
        <v>264</v>
      </c>
      <c r="B1948" s="126" t="s">
        <v>395</v>
      </c>
      <c r="C1948" s="126" t="s">
        <v>75</v>
      </c>
      <c r="D1948" s="126">
        <v>12</v>
      </c>
      <c r="E1948" s="126"/>
      <c r="F1948" s="126"/>
      <c r="G1948" s="89">
        <v>43101</v>
      </c>
      <c r="H1948" s="123"/>
      <c r="I1948" s="189"/>
      <c r="J1948" s="130" t="s">
        <v>4890</v>
      </c>
    </row>
    <row r="1949" spans="1:10" s="108" customFormat="1" ht="11.25" hidden="1" customHeight="1">
      <c r="A1949" s="8" t="s">
        <v>2521</v>
      </c>
      <c r="B1949" s="126" t="s">
        <v>395</v>
      </c>
      <c r="C1949" s="126" t="s">
        <v>75</v>
      </c>
      <c r="D1949" s="126">
        <v>12</v>
      </c>
      <c r="E1949" s="126"/>
      <c r="F1949" s="126"/>
      <c r="G1949" s="89">
        <v>43101</v>
      </c>
      <c r="H1949" s="123"/>
      <c r="I1949" s="189"/>
      <c r="J1949" s="130" t="s">
        <v>4890</v>
      </c>
    </row>
    <row r="1950" spans="1:10" s="108" customFormat="1" ht="11.25" hidden="1" customHeight="1">
      <c r="A1950" s="8" t="s">
        <v>2523</v>
      </c>
      <c r="B1950" s="126" t="s">
        <v>395</v>
      </c>
      <c r="C1950" s="126" t="s">
        <v>75</v>
      </c>
      <c r="D1950" s="126">
        <v>12</v>
      </c>
      <c r="E1950" s="126"/>
      <c r="F1950" s="126"/>
      <c r="G1950" s="89">
        <v>43101</v>
      </c>
      <c r="H1950" s="123"/>
      <c r="I1950" s="189"/>
      <c r="J1950" s="130" t="s">
        <v>4890</v>
      </c>
    </row>
    <row r="1951" spans="1:10" s="108" customFormat="1" ht="11.25" hidden="1" customHeight="1">
      <c r="A1951" s="8" t="s">
        <v>2525</v>
      </c>
      <c r="B1951" s="126" t="s">
        <v>395</v>
      </c>
      <c r="C1951" s="126" t="s">
        <v>75</v>
      </c>
      <c r="D1951" s="126">
        <v>12</v>
      </c>
      <c r="E1951" s="126"/>
      <c r="F1951" s="126"/>
      <c r="G1951" s="89">
        <v>43101</v>
      </c>
      <c r="H1951" s="123"/>
      <c r="I1951" s="189"/>
      <c r="J1951" s="130" t="s">
        <v>4890</v>
      </c>
    </row>
    <row r="1952" spans="1:10" s="108" customFormat="1" ht="11.25" hidden="1" customHeight="1">
      <c r="A1952" s="8" t="s">
        <v>2527</v>
      </c>
      <c r="B1952" s="126" t="s">
        <v>395</v>
      </c>
      <c r="C1952" s="126" t="s">
        <v>75</v>
      </c>
      <c r="D1952" s="126">
        <v>12</v>
      </c>
      <c r="E1952" s="126"/>
      <c r="F1952" s="126"/>
      <c r="G1952" s="89">
        <v>43101</v>
      </c>
      <c r="H1952" s="123"/>
      <c r="I1952" s="189"/>
      <c r="J1952" s="130" t="s">
        <v>4890</v>
      </c>
    </row>
    <row r="1953" spans="1:10" s="108" customFormat="1" ht="11.25" hidden="1" customHeight="1">
      <c r="A1953" s="8" t="s">
        <v>2528</v>
      </c>
      <c r="B1953" s="126" t="s">
        <v>395</v>
      </c>
      <c r="C1953" s="126" t="s">
        <v>75</v>
      </c>
      <c r="D1953" s="126">
        <v>12</v>
      </c>
      <c r="E1953" s="126"/>
      <c r="F1953" s="126"/>
      <c r="G1953" s="89">
        <v>43101</v>
      </c>
      <c r="H1953" s="123"/>
      <c r="I1953" s="189"/>
      <c r="J1953" s="130" t="s">
        <v>4890</v>
      </c>
    </row>
    <row r="1954" spans="1:10" s="108" customFormat="1" ht="11.25" hidden="1" customHeight="1">
      <c r="A1954" s="8" t="s">
        <v>2529</v>
      </c>
      <c r="B1954" s="126" t="s">
        <v>395</v>
      </c>
      <c r="C1954" s="126" t="s">
        <v>75</v>
      </c>
      <c r="D1954" s="126">
        <v>12</v>
      </c>
      <c r="E1954" s="126"/>
      <c r="F1954" s="126"/>
      <c r="G1954" s="89">
        <v>43101</v>
      </c>
      <c r="H1954" s="123"/>
      <c r="I1954" s="189"/>
      <c r="J1954" s="130" t="s">
        <v>4890</v>
      </c>
    </row>
    <row r="1955" spans="1:10" s="108" customFormat="1" ht="11.25" hidden="1" customHeight="1">
      <c r="A1955" s="8" t="s">
        <v>2530</v>
      </c>
      <c r="B1955" s="126" t="s">
        <v>395</v>
      </c>
      <c r="C1955" s="126" t="s">
        <v>75</v>
      </c>
      <c r="D1955" s="126">
        <v>12</v>
      </c>
      <c r="E1955" s="126"/>
      <c r="F1955" s="126"/>
      <c r="G1955" s="89">
        <v>43101</v>
      </c>
      <c r="H1955" s="123"/>
      <c r="I1955" s="189"/>
      <c r="J1955" s="130" t="s">
        <v>4890</v>
      </c>
    </row>
    <row r="1956" spans="1:10" s="108" customFormat="1" ht="11.25" hidden="1" customHeight="1">
      <c r="A1956" s="8" t="s">
        <v>2541</v>
      </c>
      <c r="B1956" s="126" t="s">
        <v>4345</v>
      </c>
      <c r="C1956" s="126" t="s">
        <v>75</v>
      </c>
      <c r="D1956" s="126">
        <v>12</v>
      </c>
      <c r="E1956" s="126"/>
      <c r="F1956" s="126"/>
      <c r="G1956" s="89">
        <v>43101</v>
      </c>
      <c r="H1956" s="123"/>
      <c r="I1956" s="189"/>
      <c r="J1956" s="130" t="s">
        <v>4890</v>
      </c>
    </row>
    <row r="1957" spans="1:10" s="108" customFormat="1" ht="11.25" hidden="1" customHeight="1">
      <c r="A1957" s="8" t="s">
        <v>2542</v>
      </c>
      <c r="B1957" s="126" t="s">
        <v>4345</v>
      </c>
      <c r="C1957" s="126" t="s">
        <v>75</v>
      </c>
      <c r="D1957" s="126">
        <v>12</v>
      </c>
      <c r="E1957" s="126"/>
      <c r="F1957" s="126"/>
      <c r="G1957" s="89">
        <v>43101</v>
      </c>
      <c r="H1957" s="123"/>
      <c r="I1957" s="189"/>
      <c r="J1957" s="130" t="s">
        <v>4890</v>
      </c>
    </row>
    <row r="1958" spans="1:10" s="108" customFormat="1" ht="11.25" hidden="1" customHeight="1">
      <c r="A1958" s="8" t="s">
        <v>2568</v>
      </c>
      <c r="B1958" s="126" t="s">
        <v>4349</v>
      </c>
      <c r="C1958" s="126" t="s">
        <v>75</v>
      </c>
      <c r="D1958" s="126">
        <v>12</v>
      </c>
      <c r="E1958" s="126"/>
      <c r="F1958" s="126"/>
      <c r="G1958" s="89">
        <v>43101</v>
      </c>
      <c r="H1958" s="123"/>
      <c r="I1958" s="189"/>
      <c r="J1958" s="130" t="s">
        <v>4890</v>
      </c>
    </row>
    <row r="1959" spans="1:10" s="108" customFormat="1" ht="11.25" hidden="1" customHeight="1">
      <c r="A1959" s="8" t="s">
        <v>2574</v>
      </c>
      <c r="B1959" s="126" t="s">
        <v>396</v>
      </c>
      <c r="C1959" s="126" t="s">
        <v>75</v>
      </c>
      <c r="D1959" s="126">
        <v>12</v>
      </c>
      <c r="E1959" s="126"/>
      <c r="F1959" s="126"/>
      <c r="G1959" s="89">
        <v>43101</v>
      </c>
      <c r="H1959" s="123"/>
      <c r="I1959" s="189"/>
      <c r="J1959" s="130" t="s">
        <v>4890</v>
      </c>
    </row>
    <row r="1960" spans="1:10" s="108" customFormat="1" ht="11.25" hidden="1" customHeight="1">
      <c r="A1960" s="8" t="s">
        <v>2575</v>
      </c>
      <c r="B1960" s="126" t="s">
        <v>396</v>
      </c>
      <c r="C1960" s="130" t="s">
        <v>75</v>
      </c>
      <c r="D1960" s="126">
        <v>12</v>
      </c>
      <c r="E1960" s="126"/>
      <c r="F1960" s="130"/>
      <c r="G1960" s="89">
        <v>43101</v>
      </c>
      <c r="H1960" s="123"/>
      <c r="I1960" s="189"/>
      <c r="J1960" s="130" t="s">
        <v>4890</v>
      </c>
    </row>
    <row r="1961" spans="1:10" s="108" customFormat="1" ht="11.25" hidden="1" customHeight="1">
      <c r="A1961" s="8" t="s">
        <v>2577</v>
      </c>
      <c r="B1961" s="126" t="s">
        <v>396</v>
      </c>
      <c r="C1961" s="126" t="s">
        <v>75</v>
      </c>
      <c r="D1961" s="126">
        <v>12</v>
      </c>
      <c r="E1961" s="126"/>
      <c r="F1961" s="126"/>
      <c r="G1961" s="89">
        <v>43101</v>
      </c>
      <c r="H1961" s="123"/>
      <c r="I1961" s="189"/>
      <c r="J1961" s="130" t="s">
        <v>4890</v>
      </c>
    </row>
    <row r="1962" spans="1:10" s="108" customFormat="1" ht="11.25" hidden="1" customHeight="1">
      <c r="A1962" s="8" t="s">
        <v>2579</v>
      </c>
      <c r="B1962" s="126" t="s">
        <v>396</v>
      </c>
      <c r="C1962" s="126" t="s">
        <v>75</v>
      </c>
      <c r="D1962" s="126">
        <v>12</v>
      </c>
      <c r="E1962" s="126"/>
      <c r="F1962" s="126"/>
      <c r="G1962" s="89">
        <v>43101</v>
      </c>
      <c r="H1962" s="123"/>
      <c r="I1962" s="189"/>
      <c r="J1962" s="130" t="s">
        <v>4890</v>
      </c>
    </row>
    <row r="1963" spans="1:10" s="108" customFormat="1" ht="11.25" hidden="1" customHeight="1">
      <c r="A1963" s="8" t="s">
        <v>2583</v>
      </c>
      <c r="B1963" s="126" t="s">
        <v>396</v>
      </c>
      <c r="C1963" s="126" t="s">
        <v>75</v>
      </c>
      <c r="D1963" s="126">
        <v>12</v>
      </c>
      <c r="E1963" s="126"/>
      <c r="F1963" s="126"/>
      <c r="G1963" s="89">
        <v>43101</v>
      </c>
      <c r="H1963" s="123"/>
      <c r="I1963" s="189"/>
      <c r="J1963" s="130" t="s">
        <v>4890</v>
      </c>
    </row>
    <row r="1964" spans="1:10" s="108" customFormat="1" ht="11.25" hidden="1" customHeight="1">
      <c r="A1964" s="8" t="s">
        <v>2591</v>
      </c>
      <c r="B1964" s="126" t="s">
        <v>396</v>
      </c>
      <c r="C1964" s="126" t="s">
        <v>75</v>
      </c>
      <c r="D1964" s="126">
        <v>12</v>
      </c>
      <c r="E1964" s="126"/>
      <c r="F1964" s="126"/>
      <c r="G1964" s="89">
        <v>43101</v>
      </c>
      <c r="H1964" s="123"/>
      <c r="I1964" s="189"/>
      <c r="J1964" s="130" t="s">
        <v>4890</v>
      </c>
    </row>
    <row r="1965" spans="1:10" s="108" customFormat="1" ht="11.25" hidden="1" customHeight="1">
      <c r="A1965" s="8" t="s">
        <v>2651</v>
      </c>
      <c r="B1965" s="126" t="s">
        <v>351</v>
      </c>
      <c r="C1965" s="126" t="s">
        <v>4788</v>
      </c>
      <c r="D1965" s="126">
        <v>11</v>
      </c>
      <c r="E1965" s="126"/>
      <c r="F1965" s="126"/>
      <c r="G1965" s="89">
        <v>43101</v>
      </c>
      <c r="H1965" s="123"/>
      <c r="I1965" s="189"/>
      <c r="J1965" s="130" t="s">
        <v>4900</v>
      </c>
    </row>
    <row r="1966" spans="1:10" s="108" customFormat="1" ht="11.25" hidden="1" customHeight="1">
      <c r="A1966" s="8" t="s">
        <v>2652</v>
      </c>
      <c r="B1966" s="126" t="s">
        <v>351</v>
      </c>
      <c r="C1966" s="126" t="s">
        <v>4789</v>
      </c>
      <c r="D1966" s="126">
        <v>11</v>
      </c>
      <c r="E1966" s="126"/>
      <c r="F1966" s="126"/>
      <c r="G1966" s="89">
        <v>43101</v>
      </c>
      <c r="H1966" s="123"/>
      <c r="I1966" s="189"/>
      <c r="J1966" s="130" t="s">
        <v>4888</v>
      </c>
    </row>
    <row r="1967" spans="1:10" s="108" customFormat="1" ht="11.25" hidden="1" customHeight="1">
      <c r="A1967" s="8" t="s">
        <v>2653</v>
      </c>
      <c r="B1967" s="126" t="s">
        <v>351</v>
      </c>
      <c r="C1967" s="126" t="s">
        <v>4789</v>
      </c>
      <c r="D1967" s="126">
        <v>11</v>
      </c>
      <c r="E1967" s="126"/>
      <c r="F1967" s="126"/>
      <c r="G1967" s="89">
        <v>43101</v>
      </c>
      <c r="H1967" s="123"/>
      <c r="I1967" s="189"/>
      <c r="J1967" s="130" t="s">
        <v>4888</v>
      </c>
    </row>
    <row r="1968" spans="1:10" s="108" customFormat="1" ht="11.25" hidden="1" customHeight="1">
      <c r="A1968" s="8" t="s">
        <v>2658</v>
      </c>
      <c r="B1968" s="126" t="s">
        <v>351</v>
      </c>
      <c r="C1968" s="130" t="s">
        <v>4789</v>
      </c>
      <c r="D1968" s="126">
        <v>11</v>
      </c>
      <c r="E1968" s="126"/>
      <c r="F1968" s="130"/>
      <c r="G1968" s="89">
        <v>43101</v>
      </c>
      <c r="H1968" s="123"/>
      <c r="I1968" s="189"/>
      <c r="J1968" s="130" t="s">
        <v>4888</v>
      </c>
    </row>
    <row r="1969" spans="1:10" s="108" customFormat="1" ht="11.25" hidden="1" customHeight="1">
      <c r="A1969" s="8" t="s">
        <v>2659</v>
      </c>
      <c r="B1969" s="126" t="s">
        <v>351</v>
      </c>
      <c r="C1969" s="126" t="s">
        <v>4789</v>
      </c>
      <c r="D1969" s="126">
        <v>11</v>
      </c>
      <c r="E1969" s="126"/>
      <c r="F1969" s="126"/>
      <c r="G1969" s="89">
        <v>43101</v>
      </c>
      <c r="H1969" s="123"/>
      <c r="I1969" s="189"/>
      <c r="J1969" s="130" t="s">
        <v>4888</v>
      </c>
    </row>
    <row r="1970" spans="1:10" s="108" customFormat="1" ht="11.25" hidden="1" customHeight="1">
      <c r="A1970" s="8" t="s">
        <v>2662</v>
      </c>
      <c r="B1970" s="126" t="s">
        <v>351</v>
      </c>
      <c r="C1970" s="126" t="s">
        <v>4788</v>
      </c>
      <c r="D1970" s="126">
        <v>11</v>
      </c>
      <c r="E1970" s="126"/>
      <c r="F1970" s="126"/>
      <c r="G1970" s="89">
        <v>43101</v>
      </c>
      <c r="H1970" s="123"/>
      <c r="I1970" s="189"/>
      <c r="J1970" s="130" t="s">
        <v>4900</v>
      </c>
    </row>
    <row r="1971" spans="1:10" s="108" customFormat="1" ht="11.25" hidden="1" customHeight="1">
      <c r="A1971" s="8" t="s">
        <v>2669</v>
      </c>
      <c r="B1971" s="126" t="s">
        <v>351</v>
      </c>
      <c r="C1971" s="130" t="s">
        <v>4788</v>
      </c>
      <c r="D1971" s="126">
        <v>11</v>
      </c>
      <c r="E1971" s="126"/>
      <c r="F1971" s="130"/>
      <c r="G1971" s="89">
        <v>43101</v>
      </c>
      <c r="H1971" s="123"/>
      <c r="I1971" s="189"/>
      <c r="J1971" s="130" t="s">
        <v>4900</v>
      </c>
    </row>
    <row r="1972" spans="1:10" s="108" customFormat="1" ht="11.25" hidden="1" customHeight="1">
      <c r="A1972" s="8" t="s">
        <v>2671</v>
      </c>
      <c r="B1972" s="126" t="s">
        <v>351</v>
      </c>
      <c r="C1972" s="126" t="s">
        <v>4788</v>
      </c>
      <c r="D1972" s="126">
        <v>11</v>
      </c>
      <c r="E1972" s="126"/>
      <c r="F1972" s="126"/>
      <c r="G1972" s="89">
        <v>43101</v>
      </c>
      <c r="H1972" s="123"/>
      <c r="I1972" s="189"/>
      <c r="J1972" s="130" t="s">
        <v>4900</v>
      </c>
    </row>
    <row r="1973" spans="1:10" s="108" customFormat="1" ht="11.25" hidden="1" customHeight="1">
      <c r="A1973" s="8" t="s">
        <v>2672</v>
      </c>
      <c r="B1973" s="126" t="s">
        <v>351</v>
      </c>
      <c r="C1973" s="126" t="s">
        <v>4788</v>
      </c>
      <c r="D1973" s="126">
        <v>11</v>
      </c>
      <c r="E1973" s="126"/>
      <c r="F1973" s="126"/>
      <c r="G1973" s="89">
        <v>43101</v>
      </c>
      <c r="H1973" s="123"/>
      <c r="I1973" s="189"/>
      <c r="J1973" s="130" t="s">
        <v>4900</v>
      </c>
    </row>
    <row r="1974" spans="1:10" s="108" customFormat="1" ht="11.25" hidden="1" customHeight="1">
      <c r="A1974" s="8" t="s">
        <v>2673</v>
      </c>
      <c r="B1974" s="126" t="s">
        <v>351</v>
      </c>
      <c r="C1974" s="126" t="s">
        <v>4788</v>
      </c>
      <c r="D1974" s="126">
        <v>11</v>
      </c>
      <c r="E1974" s="126"/>
      <c r="F1974" s="126"/>
      <c r="G1974" s="89">
        <v>43101</v>
      </c>
      <c r="H1974" s="123"/>
      <c r="I1974" s="189"/>
      <c r="J1974" s="130" t="s">
        <v>4900</v>
      </c>
    </row>
    <row r="1975" spans="1:10" s="108" customFormat="1" ht="11.25" hidden="1" customHeight="1">
      <c r="A1975" s="8" t="s">
        <v>2674</v>
      </c>
      <c r="B1975" s="126" t="s">
        <v>351</v>
      </c>
      <c r="C1975" s="126" t="s">
        <v>4788</v>
      </c>
      <c r="D1975" s="126">
        <v>11</v>
      </c>
      <c r="E1975" s="126"/>
      <c r="F1975" s="126"/>
      <c r="G1975" s="89">
        <v>43101</v>
      </c>
      <c r="H1975" s="123"/>
      <c r="I1975" s="189"/>
      <c r="J1975" s="130" t="s">
        <v>4900</v>
      </c>
    </row>
    <row r="1976" spans="1:10" s="108" customFormat="1" ht="11.25" hidden="1" customHeight="1">
      <c r="A1976" s="8" t="s">
        <v>2677</v>
      </c>
      <c r="B1976" s="126" t="s">
        <v>351</v>
      </c>
      <c r="C1976" s="126" t="s">
        <v>4788</v>
      </c>
      <c r="D1976" s="126">
        <v>11</v>
      </c>
      <c r="E1976" s="126"/>
      <c r="F1976" s="126"/>
      <c r="G1976" s="89">
        <v>43101</v>
      </c>
      <c r="H1976" s="123"/>
      <c r="I1976" s="189"/>
      <c r="J1976" s="130" t="s">
        <v>4900</v>
      </c>
    </row>
    <row r="1977" spans="1:10" s="108" customFormat="1" ht="11.25" hidden="1" customHeight="1">
      <c r="A1977" s="8" t="s">
        <v>2687</v>
      </c>
      <c r="B1977" s="126" t="s">
        <v>351</v>
      </c>
      <c r="C1977" s="126" t="s">
        <v>4788</v>
      </c>
      <c r="D1977" s="126">
        <v>11</v>
      </c>
      <c r="E1977" s="126"/>
      <c r="F1977" s="126"/>
      <c r="G1977" s="89">
        <v>43101</v>
      </c>
      <c r="H1977" s="123"/>
      <c r="I1977" s="189"/>
      <c r="J1977" s="130" t="s">
        <v>4900</v>
      </c>
    </row>
    <row r="1978" spans="1:10" s="108" customFormat="1" ht="11.25" hidden="1" customHeight="1">
      <c r="A1978" s="8" t="s">
        <v>2688</v>
      </c>
      <c r="B1978" s="126" t="s">
        <v>351</v>
      </c>
      <c r="C1978" s="126" t="s">
        <v>4788</v>
      </c>
      <c r="D1978" s="126">
        <v>11</v>
      </c>
      <c r="E1978" s="126"/>
      <c r="F1978" s="126"/>
      <c r="G1978" s="89">
        <v>43101</v>
      </c>
      <c r="H1978" s="123"/>
      <c r="I1978" s="189"/>
      <c r="J1978" s="130" t="s">
        <v>4900</v>
      </c>
    </row>
    <row r="1979" spans="1:10" s="108" customFormat="1" ht="11.25" hidden="1" customHeight="1">
      <c r="A1979" s="8" t="s">
        <v>2690</v>
      </c>
      <c r="B1979" s="126" t="s">
        <v>351</v>
      </c>
      <c r="C1979" s="126" t="s">
        <v>4788</v>
      </c>
      <c r="D1979" s="126">
        <v>11</v>
      </c>
      <c r="E1979" s="126"/>
      <c r="F1979" s="126"/>
      <c r="G1979" s="89">
        <v>43101</v>
      </c>
      <c r="H1979" s="123"/>
      <c r="I1979" s="189"/>
      <c r="J1979" s="130" t="s">
        <v>4900</v>
      </c>
    </row>
    <row r="1980" spans="1:10" s="108" customFormat="1" ht="11.25" hidden="1" customHeight="1">
      <c r="A1980" s="8" t="s">
        <v>2691</v>
      </c>
      <c r="B1980" s="126" t="s">
        <v>351</v>
      </c>
      <c r="C1980" s="126" t="s">
        <v>4788</v>
      </c>
      <c r="D1980" s="126">
        <v>11</v>
      </c>
      <c r="E1980" s="126"/>
      <c r="F1980" s="126"/>
      <c r="G1980" s="89">
        <v>43101</v>
      </c>
      <c r="H1980" s="123"/>
      <c r="I1980" s="189"/>
      <c r="J1980" s="130" t="s">
        <v>4900</v>
      </c>
    </row>
    <row r="1981" spans="1:10" s="108" customFormat="1" ht="11.25" hidden="1" customHeight="1">
      <c r="A1981" s="8" t="s">
        <v>2692</v>
      </c>
      <c r="B1981" s="126" t="s">
        <v>351</v>
      </c>
      <c r="C1981" s="126" t="s">
        <v>4788</v>
      </c>
      <c r="D1981" s="126">
        <v>11</v>
      </c>
      <c r="E1981" s="126"/>
      <c r="F1981" s="126"/>
      <c r="G1981" s="89">
        <v>43101</v>
      </c>
      <c r="H1981" s="123"/>
      <c r="I1981" s="189"/>
      <c r="J1981" s="130" t="s">
        <v>4900</v>
      </c>
    </row>
    <row r="1982" spans="1:10" s="108" customFormat="1" ht="11.25" hidden="1" customHeight="1">
      <c r="A1982" s="8" t="s">
        <v>2693</v>
      </c>
      <c r="B1982" s="126" t="s">
        <v>351</v>
      </c>
      <c r="C1982" s="126" t="s">
        <v>4788</v>
      </c>
      <c r="D1982" s="126">
        <v>11</v>
      </c>
      <c r="E1982" s="126"/>
      <c r="F1982" s="126"/>
      <c r="G1982" s="89">
        <v>43101</v>
      </c>
      <c r="H1982" s="123"/>
      <c r="I1982" s="189"/>
      <c r="J1982" s="130" t="s">
        <v>4900</v>
      </c>
    </row>
    <row r="1983" spans="1:10" s="108" customFormat="1" ht="11.25" hidden="1" customHeight="1">
      <c r="A1983" s="8" t="s">
        <v>2732</v>
      </c>
      <c r="B1983" s="126" t="s">
        <v>452</v>
      </c>
      <c r="C1983" s="130" t="s">
        <v>450</v>
      </c>
      <c r="D1983" s="126">
        <v>13</v>
      </c>
      <c r="E1983" s="126"/>
      <c r="F1983" s="130"/>
      <c r="G1983" s="89">
        <v>43101</v>
      </c>
      <c r="H1983" s="123"/>
      <c r="I1983" s="189"/>
      <c r="J1983" s="130" t="s">
        <v>4895</v>
      </c>
    </row>
    <row r="1984" spans="1:10" s="108" customFormat="1" ht="11.25" hidden="1" customHeight="1">
      <c r="A1984" s="8" t="s">
        <v>2733</v>
      </c>
      <c r="B1984" s="126" t="s">
        <v>452</v>
      </c>
      <c r="C1984" s="126" t="s">
        <v>450</v>
      </c>
      <c r="D1984" s="126">
        <v>13</v>
      </c>
      <c r="E1984" s="126"/>
      <c r="F1984" s="126"/>
      <c r="G1984" s="89">
        <v>43101</v>
      </c>
      <c r="H1984" s="123"/>
      <c r="I1984" s="189"/>
      <c r="J1984" s="130" t="s">
        <v>4895</v>
      </c>
    </row>
    <row r="1985" spans="1:10" s="108" customFormat="1" ht="11.25" hidden="1" customHeight="1">
      <c r="A1985" s="8" t="s">
        <v>2734</v>
      </c>
      <c r="B1985" s="126" t="s">
        <v>452</v>
      </c>
      <c r="C1985" s="126" t="s">
        <v>450</v>
      </c>
      <c r="D1985" s="126">
        <v>13</v>
      </c>
      <c r="E1985" s="126"/>
      <c r="F1985" s="126"/>
      <c r="G1985" s="89">
        <v>43101</v>
      </c>
      <c r="H1985" s="123"/>
      <c r="I1985" s="189"/>
      <c r="J1985" s="130" t="s">
        <v>4895</v>
      </c>
    </row>
    <row r="1986" spans="1:10" s="108" customFormat="1" ht="11.25" hidden="1" customHeight="1">
      <c r="A1986" s="8" t="s">
        <v>2735</v>
      </c>
      <c r="B1986" s="126" t="s">
        <v>452</v>
      </c>
      <c r="C1986" s="130" t="s">
        <v>450</v>
      </c>
      <c r="D1986" s="126">
        <v>13</v>
      </c>
      <c r="E1986" s="126"/>
      <c r="F1986" s="130"/>
      <c r="G1986" s="89">
        <v>43101</v>
      </c>
      <c r="H1986" s="123"/>
      <c r="I1986" s="189"/>
      <c r="J1986" s="130" t="s">
        <v>4895</v>
      </c>
    </row>
    <row r="1987" spans="1:10" s="108" customFormat="1" ht="11.25" hidden="1" customHeight="1">
      <c r="A1987" s="8" t="s">
        <v>2737</v>
      </c>
      <c r="B1987" s="126" t="s">
        <v>452</v>
      </c>
      <c r="C1987" s="126" t="s">
        <v>450</v>
      </c>
      <c r="D1987" s="126">
        <v>13</v>
      </c>
      <c r="E1987" s="126"/>
      <c r="F1987" s="126"/>
      <c r="G1987" s="89">
        <v>43101</v>
      </c>
      <c r="H1987" s="123"/>
      <c r="I1987" s="189"/>
      <c r="J1987" s="130" t="s">
        <v>4895</v>
      </c>
    </row>
    <row r="1988" spans="1:10" s="108" customFormat="1" ht="11.25" hidden="1" customHeight="1">
      <c r="A1988" s="8" t="s">
        <v>2739</v>
      </c>
      <c r="B1988" s="126" t="s">
        <v>4291</v>
      </c>
      <c r="C1988" s="130" t="s">
        <v>450</v>
      </c>
      <c r="D1988" s="126">
        <v>13</v>
      </c>
      <c r="E1988" s="126"/>
      <c r="F1988" s="130"/>
      <c r="G1988" s="89">
        <v>43101</v>
      </c>
      <c r="H1988" s="123"/>
      <c r="I1988" s="189"/>
      <c r="J1988" s="130" t="s">
        <v>4895</v>
      </c>
    </row>
    <row r="1989" spans="1:10" s="108" customFormat="1" ht="11.25" hidden="1" customHeight="1">
      <c r="A1989" s="8" t="s">
        <v>2754</v>
      </c>
      <c r="B1989" s="126" t="s">
        <v>4313</v>
      </c>
      <c r="C1989" s="126" t="s">
        <v>451</v>
      </c>
      <c r="D1989" s="126" t="s">
        <v>451</v>
      </c>
      <c r="E1989" s="126"/>
      <c r="F1989" s="126"/>
      <c r="G1989" s="89">
        <v>43101</v>
      </c>
      <c r="H1989" s="123"/>
      <c r="I1989" s="189"/>
      <c r="J1989" s="130" t="s">
        <v>4889</v>
      </c>
    </row>
    <row r="1990" spans="1:10" s="108" customFormat="1" ht="11.25" hidden="1" customHeight="1">
      <c r="A1990" s="8" t="s">
        <v>2755</v>
      </c>
      <c r="B1990" s="126" t="s">
        <v>4313</v>
      </c>
      <c r="C1990" s="126" t="s">
        <v>451</v>
      </c>
      <c r="D1990" s="126" t="s">
        <v>451</v>
      </c>
      <c r="E1990" s="126"/>
      <c r="F1990" s="126"/>
      <c r="G1990" s="89">
        <v>43101</v>
      </c>
      <c r="H1990" s="123"/>
      <c r="I1990" s="189"/>
      <c r="J1990" s="130" t="s">
        <v>4889</v>
      </c>
    </row>
    <row r="1991" spans="1:10" s="108" customFormat="1" ht="11.25" hidden="1" customHeight="1">
      <c r="A1991" s="8" t="s">
        <v>2756</v>
      </c>
      <c r="B1991" s="126" t="s">
        <v>4313</v>
      </c>
      <c r="C1991" s="126" t="s">
        <v>451</v>
      </c>
      <c r="D1991" s="126" t="s">
        <v>451</v>
      </c>
      <c r="E1991" s="126"/>
      <c r="F1991" s="126"/>
      <c r="G1991" s="89">
        <v>43101</v>
      </c>
      <c r="H1991" s="123"/>
      <c r="I1991" s="189"/>
      <c r="J1991" s="130" t="s">
        <v>4889</v>
      </c>
    </row>
    <row r="1992" spans="1:10" s="108" customFormat="1" ht="11.25" hidden="1" customHeight="1">
      <c r="A1992" s="8" t="s">
        <v>2757</v>
      </c>
      <c r="B1992" s="126" t="s">
        <v>4313</v>
      </c>
      <c r="C1992" s="126" t="s">
        <v>451</v>
      </c>
      <c r="D1992" s="126" t="s">
        <v>451</v>
      </c>
      <c r="E1992" s="126"/>
      <c r="F1992" s="126"/>
      <c r="G1992" s="89">
        <v>43101</v>
      </c>
      <c r="H1992" s="123"/>
      <c r="I1992" s="189"/>
      <c r="J1992" s="130" t="s">
        <v>4889</v>
      </c>
    </row>
    <row r="1993" spans="1:10" s="108" customFormat="1" ht="11.25" hidden="1" customHeight="1">
      <c r="A1993" s="8" t="s">
        <v>2762</v>
      </c>
      <c r="B1993" s="126" t="s">
        <v>354</v>
      </c>
      <c r="C1993" s="126" t="s">
        <v>4787</v>
      </c>
      <c r="D1993" s="126">
        <v>11</v>
      </c>
      <c r="E1993" s="126"/>
      <c r="F1993" s="126"/>
      <c r="G1993" s="89">
        <v>43101</v>
      </c>
      <c r="H1993" s="123"/>
      <c r="I1993" s="189"/>
      <c r="J1993" s="130" t="s">
        <v>4901</v>
      </c>
    </row>
    <row r="1994" spans="1:10" s="108" customFormat="1" ht="11.25" hidden="1" customHeight="1">
      <c r="A1994" s="8" t="s">
        <v>2770</v>
      </c>
      <c r="B1994" s="126" t="s">
        <v>4278</v>
      </c>
      <c r="C1994" s="126" t="s">
        <v>4786</v>
      </c>
      <c r="D1994" s="126">
        <v>11</v>
      </c>
      <c r="E1994" s="126"/>
      <c r="F1994" s="126"/>
      <c r="G1994" s="89">
        <v>43101</v>
      </c>
      <c r="H1994" s="123"/>
      <c r="I1994" s="189"/>
      <c r="J1994" s="130" t="s">
        <v>4902</v>
      </c>
    </row>
    <row r="1995" spans="1:10" s="108" customFormat="1" ht="11.25" hidden="1" customHeight="1">
      <c r="A1995" s="8" t="s">
        <v>2771</v>
      </c>
      <c r="B1995" s="126" t="s">
        <v>351</v>
      </c>
      <c r="C1995" s="126" t="s">
        <v>4786</v>
      </c>
      <c r="D1995" s="126">
        <v>11</v>
      </c>
      <c r="E1995" s="126"/>
      <c r="F1995" s="126"/>
      <c r="G1995" s="89">
        <v>43101</v>
      </c>
      <c r="H1995" s="123"/>
      <c r="I1995" s="189"/>
      <c r="J1995" s="130" t="s">
        <v>4902</v>
      </c>
    </row>
    <row r="1996" spans="1:10" s="108" customFormat="1" ht="11.25" hidden="1" customHeight="1">
      <c r="A1996" s="8" t="s">
        <v>2775</v>
      </c>
      <c r="B1996" s="126" t="s">
        <v>351</v>
      </c>
      <c r="C1996" s="126" t="s">
        <v>4786</v>
      </c>
      <c r="D1996" s="126">
        <v>11</v>
      </c>
      <c r="E1996" s="126"/>
      <c r="F1996" s="126"/>
      <c r="G1996" s="89">
        <v>43101</v>
      </c>
      <c r="H1996" s="123"/>
      <c r="I1996" s="189"/>
      <c r="J1996" s="130" t="s">
        <v>4902</v>
      </c>
    </row>
    <row r="1997" spans="1:10" s="108" customFormat="1" ht="11.25" hidden="1" customHeight="1">
      <c r="A1997" s="8" t="s">
        <v>2778</v>
      </c>
      <c r="B1997" s="126" t="s">
        <v>351</v>
      </c>
      <c r="C1997" s="126" t="s">
        <v>4786</v>
      </c>
      <c r="D1997" s="126">
        <v>11</v>
      </c>
      <c r="E1997" s="126"/>
      <c r="F1997" s="126"/>
      <c r="G1997" s="89">
        <v>43101</v>
      </c>
      <c r="H1997" s="123"/>
      <c r="I1997" s="189"/>
      <c r="J1997" s="130" t="s">
        <v>4902</v>
      </c>
    </row>
    <row r="1998" spans="1:10" s="108" customFormat="1" ht="11.25" hidden="1" customHeight="1">
      <c r="A1998" s="8" t="s">
        <v>2783</v>
      </c>
      <c r="B1998" s="126" t="s">
        <v>351</v>
      </c>
      <c r="C1998" s="130" t="s">
        <v>4786</v>
      </c>
      <c r="D1998" s="126">
        <v>11</v>
      </c>
      <c r="E1998" s="126"/>
      <c r="F1998" s="130"/>
      <c r="G1998" s="89">
        <v>43101</v>
      </c>
      <c r="H1998" s="123"/>
      <c r="I1998" s="189"/>
      <c r="J1998" s="130" t="s">
        <v>4902</v>
      </c>
    </row>
    <row r="1999" spans="1:10" s="108" customFormat="1" ht="11.25" hidden="1" customHeight="1">
      <c r="A1999" s="8" t="s">
        <v>2784</v>
      </c>
      <c r="B1999" s="126" t="s">
        <v>351</v>
      </c>
      <c r="C1999" s="126" t="s">
        <v>4786</v>
      </c>
      <c r="D1999" s="126">
        <v>11</v>
      </c>
      <c r="E1999" s="126"/>
      <c r="F1999" s="126"/>
      <c r="G1999" s="89">
        <v>43101</v>
      </c>
      <c r="H1999" s="123"/>
      <c r="I1999" s="189"/>
      <c r="J1999" s="130" t="s">
        <v>4902</v>
      </c>
    </row>
    <row r="2000" spans="1:10" s="108" customFormat="1" ht="11.25" hidden="1" customHeight="1">
      <c r="A2000" s="8" t="s">
        <v>2785</v>
      </c>
      <c r="B2000" s="126" t="s">
        <v>351</v>
      </c>
      <c r="C2000" s="126" t="s">
        <v>4786</v>
      </c>
      <c r="D2000" s="126">
        <v>11</v>
      </c>
      <c r="E2000" s="126"/>
      <c r="F2000" s="126"/>
      <c r="G2000" s="89">
        <v>43101</v>
      </c>
      <c r="H2000" s="123"/>
      <c r="I2000" s="189"/>
      <c r="J2000" s="130" t="s">
        <v>4902</v>
      </c>
    </row>
    <row r="2001" spans="1:10" s="108" customFormat="1" ht="11.25" hidden="1" customHeight="1">
      <c r="A2001" s="8" t="s">
        <v>2789</v>
      </c>
      <c r="B2001" s="126" t="s">
        <v>351</v>
      </c>
      <c r="C2001" s="126" t="s">
        <v>4786</v>
      </c>
      <c r="D2001" s="126">
        <v>11</v>
      </c>
      <c r="E2001" s="126"/>
      <c r="F2001" s="126"/>
      <c r="G2001" s="89">
        <v>43101</v>
      </c>
      <c r="H2001" s="123"/>
      <c r="I2001" s="189"/>
      <c r="J2001" s="130" t="s">
        <v>4902</v>
      </c>
    </row>
    <row r="2002" spans="1:10" s="108" customFormat="1" ht="11.25" hidden="1" customHeight="1">
      <c r="A2002" s="8" t="s">
        <v>2790</v>
      </c>
      <c r="B2002" s="126" t="s">
        <v>367</v>
      </c>
      <c r="C2002" s="130" t="s">
        <v>4787</v>
      </c>
      <c r="D2002" s="126">
        <v>11</v>
      </c>
      <c r="E2002" s="126"/>
      <c r="F2002" s="130"/>
      <c r="G2002" s="89">
        <v>43101</v>
      </c>
      <c r="H2002" s="123"/>
      <c r="I2002" s="189"/>
      <c r="J2002" s="130" t="s">
        <v>4901</v>
      </c>
    </row>
    <row r="2003" spans="1:10" s="108" customFormat="1" ht="11.25" hidden="1" customHeight="1">
      <c r="A2003" s="8" t="s">
        <v>2791</v>
      </c>
      <c r="B2003" s="126" t="s">
        <v>367</v>
      </c>
      <c r="C2003" s="126" t="s">
        <v>4787</v>
      </c>
      <c r="D2003" s="126">
        <v>11</v>
      </c>
      <c r="E2003" s="126"/>
      <c r="F2003" s="126"/>
      <c r="G2003" s="89">
        <v>43101</v>
      </c>
      <c r="H2003" s="123"/>
      <c r="I2003" s="189"/>
      <c r="J2003" s="130" t="s">
        <v>4901</v>
      </c>
    </row>
    <row r="2004" spans="1:10" s="108" customFormat="1" ht="11.25" hidden="1" customHeight="1">
      <c r="A2004" s="8" t="s">
        <v>2792</v>
      </c>
      <c r="B2004" s="126" t="s">
        <v>367</v>
      </c>
      <c r="C2004" s="126" t="s">
        <v>4787</v>
      </c>
      <c r="D2004" s="126">
        <v>11</v>
      </c>
      <c r="E2004" s="126"/>
      <c r="F2004" s="126"/>
      <c r="G2004" s="89">
        <v>43101</v>
      </c>
      <c r="H2004" s="123"/>
      <c r="I2004" s="189"/>
      <c r="J2004" s="130" t="s">
        <v>4901</v>
      </c>
    </row>
    <row r="2005" spans="1:10" s="108" customFormat="1" ht="11.25" hidden="1" customHeight="1">
      <c r="A2005" s="8" t="s">
        <v>2793</v>
      </c>
      <c r="B2005" s="126" t="s">
        <v>367</v>
      </c>
      <c r="C2005" s="126" t="s">
        <v>4787</v>
      </c>
      <c r="D2005" s="126">
        <v>11</v>
      </c>
      <c r="E2005" s="126"/>
      <c r="F2005" s="126"/>
      <c r="G2005" s="89">
        <v>43101</v>
      </c>
      <c r="H2005" s="123"/>
      <c r="I2005" s="189"/>
      <c r="J2005" s="130" t="s">
        <v>4901</v>
      </c>
    </row>
    <row r="2006" spans="1:10" s="108" customFormat="1" ht="11.25" hidden="1" customHeight="1">
      <c r="A2006" s="8" t="s">
        <v>2797</v>
      </c>
      <c r="B2006" s="126" t="s">
        <v>368</v>
      </c>
      <c r="C2006" s="126" t="s">
        <v>4789</v>
      </c>
      <c r="D2006" s="126">
        <v>11</v>
      </c>
      <c r="E2006" s="126"/>
      <c r="F2006" s="126"/>
      <c r="G2006" s="89">
        <v>43101</v>
      </c>
      <c r="H2006" s="123"/>
      <c r="I2006" s="189"/>
      <c r="J2006" s="130" t="s">
        <v>4888</v>
      </c>
    </row>
    <row r="2007" spans="1:10" s="108" customFormat="1" ht="11.25" hidden="1" customHeight="1">
      <c r="A2007" s="8" t="s">
        <v>2799</v>
      </c>
      <c r="B2007" s="126" t="s">
        <v>368</v>
      </c>
      <c r="C2007" s="126" t="s">
        <v>4789</v>
      </c>
      <c r="D2007" s="126">
        <v>11</v>
      </c>
      <c r="E2007" s="126"/>
      <c r="F2007" s="126"/>
      <c r="G2007" s="89">
        <v>43101</v>
      </c>
      <c r="H2007" s="123"/>
      <c r="I2007" s="189"/>
      <c r="J2007" s="130" t="s">
        <v>4888</v>
      </c>
    </row>
    <row r="2008" spans="1:10" s="108" customFormat="1" ht="11.25" hidden="1" customHeight="1">
      <c r="A2008" s="8" t="s">
        <v>2805</v>
      </c>
      <c r="B2008" s="126" t="s">
        <v>4275</v>
      </c>
      <c r="C2008" s="126" t="s">
        <v>4787</v>
      </c>
      <c r="D2008" s="126">
        <v>11</v>
      </c>
      <c r="E2008" s="126"/>
      <c r="F2008" s="126"/>
      <c r="G2008" s="89">
        <v>43101</v>
      </c>
      <c r="H2008" s="123"/>
      <c r="I2008" s="189"/>
      <c r="J2008" s="130" t="s">
        <v>4901</v>
      </c>
    </row>
    <row r="2009" spans="1:10" s="108" customFormat="1" ht="11.25" hidden="1" customHeight="1">
      <c r="A2009" s="8" t="s">
        <v>2807</v>
      </c>
      <c r="B2009" s="126" t="s">
        <v>351</v>
      </c>
      <c r="C2009" s="126" t="s">
        <v>4786</v>
      </c>
      <c r="D2009" s="126">
        <v>11</v>
      </c>
      <c r="E2009" s="126"/>
      <c r="F2009" s="126"/>
      <c r="G2009" s="89">
        <v>43101</v>
      </c>
      <c r="H2009" s="123"/>
      <c r="I2009" s="189"/>
      <c r="J2009" s="130" t="s">
        <v>4902</v>
      </c>
    </row>
    <row r="2010" spans="1:10" s="108" customFormat="1" ht="11.25" hidden="1" customHeight="1">
      <c r="A2010" s="8" t="s">
        <v>2808</v>
      </c>
      <c r="B2010" s="126" t="s">
        <v>351</v>
      </c>
      <c r="C2010" s="126" t="s">
        <v>4787</v>
      </c>
      <c r="D2010" s="126">
        <v>11</v>
      </c>
      <c r="E2010" s="126"/>
      <c r="F2010" s="126"/>
      <c r="G2010" s="89">
        <v>43101</v>
      </c>
      <c r="H2010" s="123"/>
      <c r="I2010" s="189"/>
      <c r="J2010" s="130" t="s">
        <v>4901</v>
      </c>
    </row>
    <row r="2011" spans="1:10" s="108" customFormat="1" ht="11.25" hidden="1" customHeight="1">
      <c r="A2011" s="8" t="s">
        <v>2809</v>
      </c>
      <c r="B2011" s="126" t="s">
        <v>351</v>
      </c>
      <c r="C2011" s="126" t="s">
        <v>4788</v>
      </c>
      <c r="D2011" s="126">
        <v>11</v>
      </c>
      <c r="E2011" s="126"/>
      <c r="F2011" s="126"/>
      <c r="G2011" s="89">
        <v>43101</v>
      </c>
      <c r="H2011" s="123"/>
      <c r="I2011" s="189"/>
      <c r="J2011" s="130" t="s">
        <v>4900</v>
      </c>
    </row>
    <row r="2012" spans="1:10" s="108" customFormat="1" ht="11.25" hidden="1" customHeight="1">
      <c r="A2012" s="8" t="s">
        <v>2810</v>
      </c>
      <c r="B2012" s="126" t="s">
        <v>351</v>
      </c>
      <c r="C2012" s="126" t="s">
        <v>4789</v>
      </c>
      <c r="D2012" s="126">
        <v>11</v>
      </c>
      <c r="E2012" s="126"/>
      <c r="F2012" s="126"/>
      <c r="G2012" s="89">
        <v>43101</v>
      </c>
      <c r="H2012" s="123"/>
      <c r="I2012" s="189"/>
      <c r="J2012" s="130" t="s">
        <v>4888</v>
      </c>
    </row>
    <row r="2013" spans="1:10" s="108" customFormat="1" ht="11.25" hidden="1" customHeight="1">
      <c r="A2013" s="8" t="s">
        <v>2814</v>
      </c>
      <c r="B2013" s="126" t="s">
        <v>351</v>
      </c>
      <c r="C2013" s="126" t="s">
        <v>4786</v>
      </c>
      <c r="D2013" s="126">
        <v>11</v>
      </c>
      <c r="E2013" s="126"/>
      <c r="F2013" s="126"/>
      <c r="G2013" s="89">
        <v>43101</v>
      </c>
      <c r="H2013" s="123"/>
      <c r="I2013" s="189"/>
      <c r="J2013" s="130" t="s">
        <v>4902</v>
      </c>
    </row>
    <row r="2014" spans="1:10" s="108" customFormat="1" ht="11.25" hidden="1" customHeight="1">
      <c r="A2014" s="8" t="s">
        <v>2816</v>
      </c>
      <c r="B2014" s="126" t="s">
        <v>351</v>
      </c>
      <c r="C2014" s="126" t="s">
        <v>4788</v>
      </c>
      <c r="D2014" s="126">
        <v>11</v>
      </c>
      <c r="E2014" s="126"/>
      <c r="F2014" s="126"/>
      <c r="G2014" s="89">
        <v>43101</v>
      </c>
      <c r="H2014" s="123"/>
      <c r="I2014" s="189"/>
      <c r="J2014" s="130" t="s">
        <v>4900</v>
      </c>
    </row>
    <row r="2015" spans="1:10" s="108" customFormat="1" ht="11.25" hidden="1" customHeight="1">
      <c r="A2015" s="8" t="s">
        <v>2820</v>
      </c>
      <c r="B2015" s="126" t="s">
        <v>351</v>
      </c>
      <c r="C2015" s="126" t="s">
        <v>4789</v>
      </c>
      <c r="D2015" s="126">
        <v>11</v>
      </c>
      <c r="E2015" s="126"/>
      <c r="F2015" s="126"/>
      <c r="G2015" s="89">
        <v>43101</v>
      </c>
      <c r="H2015" s="123"/>
      <c r="I2015" s="189"/>
      <c r="J2015" s="130" t="s">
        <v>4888</v>
      </c>
    </row>
    <row r="2016" spans="1:10" s="108" customFormat="1" ht="11.25" hidden="1" customHeight="1">
      <c r="A2016" s="8" t="s">
        <v>2821</v>
      </c>
      <c r="B2016" s="126" t="s">
        <v>351</v>
      </c>
      <c r="C2016" s="126" t="s">
        <v>4789</v>
      </c>
      <c r="D2016" s="126">
        <v>11</v>
      </c>
      <c r="E2016" s="126"/>
      <c r="F2016" s="126"/>
      <c r="G2016" s="89">
        <v>43101</v>
      </c>
      <c r="H2016" s="123"/>
      <c r="I2016" s="189"/>
      <c r="J2016" s="130" t="s">
        <v>4888</v>
      </c>
    </row>
    <row r="2017" spans="1:10" s="108" customFormat="1" ht="11.25" hidden="1" customHeight="1">
      <c r="A2017" s="8" t="s">
        <v>2826</v>
      </c>
      <c r="B2017" s="126" t="s">
        <v>351</v>
      </c>
      <c r="C2017" s="126" t="s">
        <v>4789</v>
      </c>
      <c r="D2017" s="126">
        <v>11</v>
      </c>
      <c r="E2017" s="126"/>
      <c r="F2017" s="126"/>
      <c r="G2017" s="89">
        <v>43101</v>
      </c>
      <c r="H2017" s="123"/>
      <c r="I2017" s="189"/>
      <c r="J2017" s="130" t="s">
        <v>4888</v>
      </c>
    </row>
    <row r="2018" spans="1:10" s="108" customFormat="1" ht="11.25" hidden="1" customHeight="1">
      <c r="A2018" s="8" t="s">
        <v>2830</v>
      </c>
      <c r="B2018" s="126" t="s">
        <v>351</v>
      </c>
      <c r="C2018" s="126" t="s">
        <v>4788</v>
      </c>
      <c r="D2018" s="126">
        <v>11</v>
      </c>
      <c r="E2018" s="126"/>
      <c r="F2018" s="126"/>
      <c r="G2018" s="89">
        <v>43101</v>
      </c>
      <c r="H2018" s="123"/>
      <c r="I2018" s="189"/>
      <c r="J2018" s="130" t="s">
        <v>4900</v>
      </c>
    </row>
    <row r="2019" spans="1:10" s="108" customFormat="1" ht="11.25" hidden="1" customHeight="1">
      <c r="A2019" s="8" t="s">
        <v>2837</v>
      </c>
      <c r="B2019" s="126" t="s">
        <v>351</v>
      </c>
      <c r="C2019" s="126" t="s">
        <v>4788</v>
      </c>
      <c r="D2019" s="126">
        <v>11</v>
      </c>
      <c r="E2019" s="126"/>
      <c r="F2019" s="126"/>
      <c r="G2019" s="89">
        <v>43101</v>
      </c>
      <c r="H2019" s="123"/>
      <c r="I2019" s="189"/>
      <c r="J2019" s="130" t="s">
        <v>4900</v>
      </c>
    </row>
    <row r="2020" spans="1:10" s="108" customFormat="1" ht="11.25" hidden="1" customHeight="1">
      <c r="A2020" s="8" t="s">
        <v>2841</v>
      </c>
      <c r="B2020" s="126" t="s">
        <v>351</v>
      </c>
      <c r="C2020" s="130" t="s">
        <v>4789</v>
      </c>
      <c r="D2020" s="126">
        <v>11</v>
      </c>
      <c r="E2020" s="126"/>
      <c r="F2020" s="130"/>
      <c r="G2020" s="89">
        <v>43101</v>
      </c>
      <c r="H2020" s="123"/>
      <c r="I2020" s="189"/>
      <c r="J2020" s="130" t="s">
        <v>4888</v>
      </c>
    </row>
    <row r="2021" spans="1:10" s="108" customFormat="1" ht="11.25" hidden="1" customHeight="1">
      <c r="A2021" s="8" t="s">
        <v>2844</v>
      </c>
      <c r="B2021" s="126" t="s">
        <v>351</v>
      </c>
      <c r="C2021" s="126" t="s">
        <v>4788</v>
      </c>
      <c r="D2021" s="126">
        <v>11</v>
      </c>
      <c r="E2021" s="126"/>
      <c r="F2021" s="126"/>
      <c r="G2021" s="89">
        <v>43101</v>
      </c>
      <c r="H2021" s="123"/>
      <c r="I2021" s="189"/>
      <c r="J2021" s="130" t="s">
        <v>4900</v>
      </c>
    </row>
    <row r="2022" spans="1:10" s="108" customFormat="1" ht="11.25" hidden="1" customHeight="1">
      <c r="A2022" s="8" t="s">
        <v>2846</v>
      </c>
      <c r="B2022" s="126" t="s">
        <v>351</v>
      </c>
      <c r="C2022" s="126" t="s">
        <v>4788</v>
      </c>
      <c r="D2022" s="126">
        <v>11</v>
      </c>
      <c r="E2022" s="126"/>
      <c r="F2022" s="126"/>
      <c r="G2022" s="89">
        <v>43101</v>
      </c>
      <c r="H2022" s="123"/>
      <c r="I2022" s="189"/>
      <c r="J2022" s="130" t="s">
        <v>4900</v>
      </c>
    </row>
    <row r="2023" spans="1:10" s="108" customFormat="1" ht="11.25" hidden="1" customHeight="1">
      <c r="A2023" s="8" t="s">
        <v>2850</v>
      </c>
      <c r="B2023" s="126" t="s">
        <v>351</v>
      </c>
      <c r="C2023" s="126" t="s">
        <v>4789</v>
      </c>
      <c r="D2023" s="126">
        <v>11</v>
      </c>
      <c r="E2023" s="126"/>
      <c r="F2023" s="126"/>
      <c r="G2023" s="89">
        <v>43101</v>
      </c>
      <c r="H2023" s="123"/>
      <c r="I2023" s="189"/>
      <c r="J2023" s="130" t="s">
        <v>4888</v>
      </c>
    </row>
    <row r="2024" spans="1:10" s="108" customFormat="1" ht="11.25" hidden="1" customHeight="1">
      <c r="A2024" s="8" t="s">
        <v>2852</v>
      </c>
      <c r="B2024" s="126" t="s">
        <v>351</v>
      </c>
      <c r="C2024" s="126" t="s">
        <v>4789</v>
      </c>
      <c r="D2024" s="126">
        <v>11</v>
      </c>
      <c r="E2024" s="126"/>
      <c r="F2024" s="126"/>
      <c r="G2024" s="89">
        <v>43101</v>
      </c>
      <c r="H2024" s="123"/>
      <c r="I2024" s="189"/>
      <c r="J2024" s="130" t="s">
        <v>4888</v>
      </c>
    </row>
    <row r="2025" spans="1:10" s="108" customFormat="1" ht="11.25" hidden="1" customHeight="1">
      <c r="A2025" s="8" t="s">
        <v>2862</v>
      </c>
      <c r="B2025" s="126" t="s">
        <v>351</v>
      </c>
      <c r="C2025" s="126" t="s">
        <v>4788</v>
      </c>
      <c r="D2025" s="126">
        <v>11</v>
      </c>
      <c r="E2025" s="126"/>
      <c r="F2025" s="126"/>
      <c r="G2025" s="89">
        <v>43101</v>
      </c>
      <c r="H2025" s="123"/>
      <c r="I2025" s="189"/>
      <c r="J2025" s="130" t="s">
        <v>4900</v>
      </c>
    </row>
    <row r="2026" spans="1:10" s="108" customFormat="1" ht="11.25" hidden="1" customHeight="1">
      <c r="A2026" s="8" t="s">
        <v>2883</v>
      </c>
      <c r="B2026" s="126" t="s">
        <v>4354</v>
      </c>
      <c r="C2026" s="126" t="s">
        <v>71</v>
      </c>
      <c r="D2026" s="126">
        <v>14</v>
      </c>
      <c r="E2026" s="126"/>
      <c r="F2026" s="126"/>
      <c r="G2026" s="89">
        <v>43101</v>
      </c>
      <c r="H2026" s="123"/>
      <c r="I2026" s="189"/>
      <c r="J2026" s="130" t="s">
        <v>4897</v>
      </c>
    </row>
    <row r="2027" spans="1:10" s="108" customFormat="1" ht="11.25" hidden="1" customHeight="1">
      <c r="A2027" s="8" t="s">
        <v>2912</v>
      </c>
      <c r="B2027" s="126" t="s">
        <v>4367</v>
      </c>
      <c r="C2027" s="126" t="s">
        <v>71</v>
      </c>
      <c r="D2027" s="126">
        <v>14</v>
      </c>
      <c r="E2027" s="126"/>
      <c r="F2027" s="126"/>
      <c r="G2027" s="89">
        <v>43101</v>
      </c>
      <c r="H2027" s="123"/>
      <c r="I2027" s="189"/>
      <c r="J2027" s="130" t="s">
        <v>4897</v>
      </c>
    </row>
    <row r="2028" spans="1:10" s="108" customFormat="1" ht="11.25" hidden="1" customHeight="1">
      <c r="A2028" s="8" t="s">
        <v>268</v>
      </c>
      <c r="B2028" s="126" t="s">
        <v>399</v>
      </c>
      <c r="C2028" s="126" t="s">
        <v>71</v>
      </c>
      <c r="D2028" s="126">
        <v>14</v>
      </c>
      <c r="E2028" s="126"/>
      <c r="F2028" s="126"/>
      <c r="G2028" s="89">
        <v>43101</v>
      </c>
      <c r="H2028" s="123"/>
      <c r="I2028" s="189"/>
      <c r="J2028" s="130" t="s">
        <v>4897</v>
      </c>
    </row>
    <row r="2029" spans="1:10" s="108" customFormat="1" ht="11.25" hidden="1" customHeight="1">
      <c r="A2029" s="8" t="s">
        <v>2919</v>
      </c>
      <c r="B2029" s="126" t="s">
        <v>399</v>
      </c>
      <c r="C2029" s="126" t="s">
        <v>71</v>
      </c>
      <c r="D2029" s="126">
        <v>14</v>
      </c>
      <c r="E2029" s="126"/>
      <c r="F2029" s="126"/>
      <c r="G2029" s="89">
        <v>43101</v>
      </c>
      <c r="H2029" s="123"/>
      <c r="I2029" s="189"/>
      <c r="J2029" s="130" t="s">
        <v>4897</v>
      </c>
    </row>
    <row r="2030" spans="1:10" s="108" customFormat="1" ht="11.25" hidden="1" customHeight="1">
      <c r="A2030" s="8" t="s">
        <v>2920</v>
      </c>
      <c r="B2030" s="126" t="s">
        <v>399</v>
      </c>
      <c r="C2030" s="126" t="s">
        <v>71</v>
      </c>
      <c r="D2030" s="126">
        <v>14</v>
      </c>
      <c r="E2030" s="126"/>
      <c r="F2030" s="126"/>
      <c r="G2030" s="89">
        <v>43101</v>
      </c>
      <c r="H2030" s="123"/>
      <c r="I2030" s="189"/>
      <c r="J2030" s="130" t="s">
        <v>4897</v>
      </c>
    </row>
    <row r="2031" spans="1:10" s="108" customFormat="1" ht="11.25" hidden="1" customHeight="1">
      <c r="A2031" s="8" t="s">
        <v>2938</v>
      </c>
      <c r="B2031" s="126" t="s">
        <v>4368</v>
      </c>
      <c r="C2031" s="126" t="s">
        <v>71</v>
      </c>
      <c r="D2031" s="126">
        <v>14</v>
      </c>
      <c r="E2031" s="126"/>
      <c r="F2031" s="126"/>
      <c r="G2031" s="89">
        <v>43101</v>
      </c>
      <c r="H2031" s="123"/>
      <c r="I2031" s="189"/>
      <c r="J2031" s="130" t="s">
        <v>4897</v>
      </c>
    </row>
    <row r="2032" spans="1:10" s="108" customFormat="1" ht="11.25" hidden="1" customHeight="1">
      <c r="A2032" s="8" t="s">
        <v>2940</v>
      </c>
      <c r="B2032" s="126" t="s">
        <v>4368</v>
      </c>
      <c r="C2032" s="126" t="s">
        <v>71</v>
      </c>
      <c r="D2032" s="126">
        <v>14</v>
      </c>
      <c r="E2032" s="126"/>
      <c r="F2032" s="126"/>
      <c r="G2032" s="89">
        <v>43101</v>
      </c>
      <c r="H2032" s="123"/>
      <c r="I2032" s="189"/>
      <c r="J2032" s="130" t="s">
        <v>4897</v>
      </c>
    </row>
    <row r="2033" spans="1:10" s="108" customFormat="1" ht="11.25" hidden="1" customHeight="1">
      <c r="A2033" s="8" t="s">
        <v>2949</v>
      </c>
      <c r="B2033" s="126" t="s">
        <v>4370</v>
      </c>
      <c r="C2033" s="126" t="s">
        <v>71</v>
      </c>
      <c r="D2033" s="126">
        <v>14</v>
      </c>
      <c r="E2033" s="126"/>
      <c r="F2033" s="126"/>
      <c r="G2033" s="89">
        <v>43101</v>
      </c>
      <c r="H2033" s="123"/>
      <c r="I2033" s="189"/>
      <c r="J2033" s="130" t="s">
        <v>4897</v>
      </c>
    </row>
    <row r="2034" spans="1:10" s="108" customFormat="1" ht="11.25" hidden="1" customHeight="1">
      <c r="A2034" s="8" t="s">
        <v>2954</v>
      </c>
      <c r="B2034" s="126" t="s">
        <v>4373</v>
      </c>
      <c r="C2034" s="126" t="s">
        <v>71</v>
      </c>
      <c r="D2034" s="126">
        <v>14</v>
      </c>
      <c r="E2034" s="126"/>
      <c r="F2034" s="126"/>
      <c r="G2034" s="89">
        <v>43101</v>
      </c>
      <c r="H2034" s="123"/>
      <c r="I2034" s="189"/>
      <c r="J2034" s="130" t="s">
        <v>4897</v>
      </c>
    </row>
    <row r="2035" spans="1:10" s="108" customFormat="1" ht="11.25" hidden="1" customHeight="1">
      <c r="A2035" s="8" t="s">
        <v>2955</v>
      </c>
      <c r="B2035" s="126" t="s">
        <v>4373</v>
      </c>
      <c r="C2035" s="126" t="s">
        <v>71</v>
      </c>
      <c r="D2035" s="126">
        <v>14</v>
      </c>
      <c r="E2035" s="126"/>
      <c r="F2035" s="126"/>
      <c r="G2035" s="89">
        <v>43101</v>
      </c>
      <c r="H2035" s="123"/>
      <c r="I2035" s="189"/>
      <c r="J2035" s="130" t="s">
        <v>4897</v>
      </c>
    </row>
    <row r="2036" spans="1:10" s="108" customFormat="1" ht="11.25" hidden="1" customHeight="1">
      <c r="A2036" s="8" t="s">
        <v>2958</v>
      </c>
      <c r="B2036" s="126" t="s">
        <v>4375</v>
      </c>
      <c r="C2036" s="126" t="s">
        <v>71</v>
      </c>
      <c r="D2036" s="126">
        <v>14</v>
      </c>
      <c r="E2036" s="126"/>
      <c r="F2036" s="126"/>
      <c r="G2036" s="89">
        <v>43101</v>
      </c>
      <c r="H2036" s="123"/>
      <c r="I2036" s="189"/>
      <c r="J2036" s="130" t="s">
        <v>4897</v>
      </c>
    </row>
    <row r="2037" spans="1:10" s="108" customFormat="1" ht="11.25" hidden="1" customHeight="1">
      <c r="A2037" s="8" t="s">
        <v>271</v>
      </c>
      <c r="B2037" s="126" t="s">
        <v>401</v>
      </c>
      <c r="C2037" s="126" t="s">
        <v>71</v>
      </c>
      <c r="D2037" s="126">
        <v>14</v>
      </c>
      <c r="E2037" s="126"/>
      <c r="F2037" s="126"/>
      <c r="G2037" s="89">
        <v>43101</v>
      </c>
      <c r="H2037" s="123"/>
      <c r="I2037" s="189"/>
      <c r="J2037" s="130" t="s">
        <v>4897</v>
      </c>
    </row>
    <row r="2038" spans="1:10" s="108" customFormat="1" ht="11.25" hidden="1" customHeight="1">
      <c r="A2038" s="8" t="s">
        <v>2960</v>
      </c>
      <c r="B2038" s="126" t="s">
        <v>4376</v>
      </c>
      <c r="C2038" s="126" t="s">
        <v>71</v>
      </c>
      <c r="D2038" s="126">
        <v>14</v>
      </c>
      <c r="E2038" s="126"/>
      <c r="F2038" s="126"/>
      <c r="G2038" s="89">
        <v>43101</v>
      </c>
      <c r="H2038" s="123"/>
      <c r="I2038" s="189"/>
      <c r="J2038" s="130" t="s">
        <v>4897</v>
      </c>
    </row>
    <row r="2039" spans="1:10" s="108" customFormat="1" ht="11.25" hidden="1" customHeight="1">
      <c r="A2039" s="8" t="s">
        <v>2961</v>
      </c>
      <c r="B2039" s="126" t="s">
        <v>4377</v>
      </c>
      <c r="C2039" s="126" t="s">
        <v>71</v>
      </c>
      <c r="D2039" s="126">
        <v>14</v>
      </c>
      <c r="E2039" s="126"/>
      <c r="F2039" s="126"/>
      <c r="G2039" s="89">
        <v>43101</v>
      </c>
      <c r="H2039" s="123"/>
      <c r="I2039" s="189"/>
      <c r="J2039" s="130" t="s">
        <v>4897</v>
      </c>
    </row>
    <row r="2040" spans="1:10" s="108" customFormat="1" ht="11.25" hidden="1" customHeight="1">
      <c r="A2040" s="8" t="s">
        <v>2962</v>
      </c>
      <c r="B2040" s="126" t="s">
        <v>402</v>
      </c>
      <c r="C2040" s="126" t="s">
        <v>71</v>
      </c>
      <c r="D2040" s="126">
        <v>14</v>
      </c>
      <c r="E2040" s="126"/>
      <c r="F2040" s="126"/>
      <c r="G2040" s="89">
        <v>43101</v>
      </c>
      <c r="H2040" s="123"/>
      <c r="I2040" s="189"/>
      <c r="J2040" s="130" t="s">
        <v>4897</v>
      </c>
    </row>
    <row r="2041" spans="1:10" s="108" customFormat="1" ht="11.25" hidden="1" customHeight="1">
      <c r="A2041" s="8" t="s">
        <v>2964</v>
      </c>
      <c r="B2041" s="126" t="s">
        <v>4378</v>
      </c>
      <c r="C2041" s="126" t="s">
        <v>71</v>
      </c>
      <c r="D2041" s="126">
        <v>14</v>
      </c>
      <c r="E2041" s="126"/>
      <c r="F2041" s="126"/>
      <c r="G2041" s="89">
        <v>43101</v>
      </c>
      <c r="H2041" s="123"/>
      <c r="I2041" s="189"/>
      <c r="J2041" s="130" t="s">
        <v>4897</v>
      </c>
    </row>
    <row r="2042" spans="1:10" s="108" customFormat="1" ht="11.25" hidden="1" customHeight="1">
      <c r="A2042" s="8" t="s">
        <v>2967</v>
      </c>
      <c r="B2042" s="126" t="s">
        <v>4379</v>
      </c>
      <c r="C2042" s="126" t="s">
        <v>71</v>
      </c>
      <c r="D2042" s="126">
        <v>14</v>
      </c>
      <c r="E2042" s="126"/>
      <c r="F2042" s="126"/>
      <c r="G2042" s="89">
        <v>43101</v>
      </c>
      <c r="H2042" s="123"/>
      <c r="I2042" s="189"/>
      <c r="J2042" s="130" t="s">
        <v>4897</v>
      </c>
    </row>
    <row r="2043" spans="1:10" s="108" customFormat="1" ht="11.25" hidden="1" customHeight="1">
      <c r="A2043" s="8" t="s">
        <v>273</v>
      </c>
      <c r="B2043" s="126" t="s">
        <v>403</v>
      </c>
      <c r="C2043" s="126" t="s">
        <v>71</v>
      </c>
      <c r="D2043" s="126">
        <v>14</v>
      </c>
      <c r="E2043" s="126"/>
      <c r="F2043" s="126"/>
      <c r="G2043" s="89">
        <v>43101</v>
      </c>
      <c r="H2043" s="123"/>
      <c r="I2043" s="189"/>
      <c r="J2043" s="130" t="s">
        <v>4897</v>
      </c>
    </row>
    <row r="2044" spans="1:10" s="108" customFormat="1" ht="11.25" hidden="1" customHeight="1">
      <c r="A2044" s="8" t="s">
        <v>2970</v>
      </c>
      <c r="B2044" s="126" t="s">
        <v>4382</v>
      </c>
      <c r="C2044" s="126" t="s">
        <v>71</v>
      </c>
      <c r="D2044" s="126">
        <v>14</v>
      </c>
      <c r="E2044" s="126"/>
      <c r="F2044" s="126"/>
      <c r="G2044" s="89">
        <v>43101</v>
      </c>
      <c r="H2044" s="123"/>
      <c r="I2044" s="189"/>
      <c r="J2044" s="130" t="s">
        <v>4897</v>
      </c>
    </row>
    <row r="2045" spans="1:10" s="108" customFormat="1" ht="11.25" hidden="1" customHeight="1">
      <c r="A2045" s="8" t="s">
        <v>2971</v>
      </c>
      <c r="B2045" s="126" t="s">
        <v>4383</v>
      </c>
      <c r="C2045" s="126" t="s">
        <v>71</v>
      </c>
      <c r="D2045" s="126">
        <v>14</v>
      </c>
      <c r="E2045" s="126"/>
      <c r="F2045" s="126"/>
      <c r="G2045" s="89">
        <v>43101</v>
      </c>
      <c r="H2045" s="123"/>
      <c r="I2045" s="189"/>
      <c r="J2045" s="130" t="s">
        <v>4897</v>
      </c>
    </row>
    <row r="2046" spans="1:10" s="108" customFormat="1" ht="11.25" hidden="1" customHeight="1">
      <c r="A2046" s="8" t="s">
        <v>2972</v>
      </c>
      <c r="B2046" s="126" t="s">
        <v>4384</v>
      </c>
      <c r="C2046" s="126" t="s">
        <v>71</v>
      </c>
      <c r="D2046" s="126">
        <v>14</v>
      </c>
      <c r="E2046" s="126"/>
      <c r="F2046" s="126"/>
      <c r="G2046" s="89">
        <v>43101</v>
      </c>
      <c r="H2046" s="123"/>
      <c r="I2046" s="189"/>
      <c r="J2046" s="130" t="s">
        <v>4897</v>
      </c>
    </row>
    <row r="2047" spans="1:10" s="108" customFormat="1" ht="11.25" hidden="1" customHeight="1">
      <c r="A2047" s="8" t="s">
        <v>2976</v>
      </c>
      <c r="B2047" s="126" t="s">
        <v>4388</v>
      </c>
      <c r="C2047" s="126" t="s">
        <v>71</v>
      </c>
      <c r="D2047" s="126">
        <v>14</v>
      </c>
      <c r="E2047" s="126"/>
      <c r="F2047" s="126"/>
      <c r="G2047" s="89">
        <v>43101</v>
      </c>
      <c r="H2047" s="123"/>
      <c r="I2047" s="189"/>
      <c r="J2047" s="130" t="s">
        <v>4897</v>
      </c>
    </row>
    <row r="2048" spans="1:10" s="108" customFormat="1" ht="11.25" hidden="1" customHeight="1">
      <c r="A2048" s="8" t="s">
        <v>2983</v>
      </c>
      <c r="B2048" s="126" t="s">
        <v>4392</v>
      </c>
      <c r="C2048" s="126" t="s">
        <v>71</v>
      </c>
      <c r="D2048" s="126">
        <v>14</v>
      </c>
      <c r="E2048" s="126"/>
      <c r="F2048" s="126"/>
      <c r="G2048" s="89">
        <v>43101</v>
      </c>
      <c r="H2048" s="123"/>
      <c r="I2048" s="189"/>
      <c r="J2048" s="130" t="s">
        <v>4897</v>
      </c>
    </row>
    <row r="2049" spans="1:10" s="108" customFormat="1" ht="11.25" hidden="1" customHeight="1">
      <c r="A2049" s="8" t="s">
        <v>2991</v>
      </c>
      <c r="B2049" s="126" t="s">
        <v>4394</v>
      </c>
      <c r="C2049" s="126" t="s">
        <v>71</v>
      </c>
      <c r="D2049" s="126">
        <v>14</v>
      </c>
      <c r="E2049" s="126"/>
      <c r="F2049" s="126"/>
      <c r="G2049" s="89">
        <v>43101</v>
      </c>
      <c r="H2049" s="123"/>
      <c r="I2049" s="189"/>
      <c r="J2049" s="130" t="s">
        <v>4897</v>
      </c>
    </row>
    <row r="2050" spans="1:10" s="108" customFormat="1" ht="11.25" hidden="1" customHeight="1">
      <c r="A2050" s="8" t="s">
        <v>2992</v>
      </c>
      <c r="B2050" s="126" t="s">
        <v>4394</v>
      </c>
      <c r="C2050" s="126" t="s">
        <v>71</v>
      </c>
      <c r="D2050" s="126">
        <v>14</v>
      </c>
      <c r="E2050" s="126"/>
      <c r="F2050" s="126"/>
      <c r="G2050" s="89">
        <v>43101</v>
      </c>
      <c r="H2050" s="123"/>
      <c r="I2050" s="189"/>
      <c r="J2050" s="130" t="s">
        <v>4897</v>
      </c>
    </row>
    <row r="2051" spans="1:10" s="108" customFormat="1" ht="11.25" hidden="1" customHeight="1">
      <c r="A2051" s="8" t="s">
        <v>2993</v>
      </c>
      <c r="B2051" s="126" t="s">
        <v>4394</v>
      </c>
      <c r="C2051" s="126" t="s">
        <v>71</v>
      </c>
      <c r="D2051" s="126">
        <v>14</v>
      </c>
      <c r="E2051" s="126"/>
      <c r="F2051" s="126"/>
      <c r="G2051" s="89">
        <v>43101</v>
      </c>
      <c r="H2051" s="123"/>
      <c r="I2051" s="189"/>
      <c r="J2051" s="130" t="s">
        <v>4897</v>
      </c>
    </row>
    <row r="2052" spans="1:10" s="108" customFormat="1" ht="11.25" hidden="1" customHeight="1">
      <c r="A2052" s="8" t="s">
        <v>2996</v>
      </c>
      <c r="B2052" s="126" t="s">
        <v>404</v>
      </c>
      <c r="C2052" s="126" t="s">
        <v>71</v>
      </c>
      <c r="D2052" s="126">
        <v>14</v>
      </c>
      <c r="E2052" s="126"/>
      <c r="F2052" s="126"/>
      <c r="G2052" s="89">
        <v>43101</v>
      </c>
      <c r="H2052" s="123"/>
      <c r="I2052" s="189"/>
      <c r="J2052" s="130" t="s">
        <v>4897</v>
      </c>
    </row>
    <row r="2053" spans="1:10" s="108" customFormat="1" ht="11.25" hidden="1" customHeight="1">
      <c r="A2053" s="8" t="s">
        <v>275</v>
      </c>
      <c r="B2053" s="126" t="s">
        <v>405</v>
      </c>
      <c r="C2053" s="126" t="s">
        <v>71</v>
      </c>
      <c r="D2053" s="126">
        <v>14</v>
      </c>
      <c r="E2053" s="126"/>
      <c r="F2053" s="126"/>
      <c r="G2053" s="89">
        <v>43101</v>
      </c>
      <c r="H2053" s="123"/>
      <c r="I2053" s="189"/>
      <c r="J2053" s="130" t="s">
        <v>4897</v>
      </c>
    </row>
    <row r="2054" spans="1:10" s="108" customFormat="1" ht="11.25" hidden="1" customHeight="1">
      <c r="A2054" s="8" t="s">
        <v>3001</v>
      </c>
      <c r="B2054" s="126" t="s">
        <v>4397</v>
      </c>
      <c r="C2054" s="126" t="s">
        <v>71</v>
      </c>
      <c r="D2054" s="126">
        <v>14</v>
      </c>
      <c r="E2054" s="126"/>
      <c r="F2054" s="126"/>
      <c r="G2054" s="89">
        <v>43101</v>
      </c>
      <c r="H2054" s="123"/>
      <c r="I2054" s="189"/>
      <c r="J2054" s="130" t="s">
        <v>4897</v>
      </c>
    </row>
    <row r="2055" spans="1:10" s="108" customFormat="1" ht="11.25" hidden="1" customHeight="1">
      <c r="A2055" s="8" t="s">
        <v>3008</v>
      </c>
      <c r="B2055" s="126" t="s">
        <v>4397</v>
      </c>
      <c r="C2055" s="126" t="s">
        <v>71</v>
      </c>
      <c r="D2055" s="126">
        <v>14</v>
      </c>
      <c r="E2055" s="126"/>
      <c r="F2055" s="126"/>
      <c r="G2055" s="89">
        <v>43101</v>
      </c>
      <c r="H2055" s="123"/>
      <c r="I2055" s="189"/>
      <c r="J2055" s="130" t="s">
        <v>4897</v>
      </c>
    </row>
    <row r="2056" spans="1:10" s="108" customFormat="1" ht="11.25" hidden="1" customHeight="1">
      <c r="A2056" s="8" t="s">
        <v>3015</v>
      </c>
      <c r="B2056" s="126" t="s">
        <v>4398</v>
      </c>
      <c r="C2056" s="126" t="s">
        <v>71</v>
      </c>
      <c r="D2056" s="126">
        <v>14</v>
      </c>
      <c r="E2056" s="126"/>
      <c r="F2056" s="126"/>
      <c r="G2056" s="89">
        <v>43101</v>
      </c>
      <c r="H2056" s="123"/>
      <c r="I2056" s="189"/>
      <c r="J2056" s="130" t="s">
        <v>4897</v>
      </c>
    </row>
    <row r="2057" spans="1:10" s="108" customFormat="1" ht="11.25" hidden="1" customHeight="1">
      <c r="A2057" s="8" t="s">
        <v>3016</v>
      </c>
      <c r="B2057" s="126" t="s">
        <v>4399</v>
      </c>
      <c r="C2057" s="126" t="s">
        <v>71</v>
      </c>
      <c r="D2057" s="126">
        <v>14</v>
      </c>
      <c r="E2057" s="126"/>
      <c r="F2057" s="126"/>
      <c r="G2057" s="89">
        <v>43101</v>
      </c>
      <c r="H2057" s="123"/>
      <c r="I2057" s="189"/>
      <c r="J2057" s="130" t="s">
        <v>4897</v>
      </c>
    </row>
    <row r="2058" spans="1:10" s="108" customFormat="1" ht="11.25" hidden="1" customHeight="1">
      <c r="A2058" s="8" t="s">
        <v>3018</v>
      </c>
      <c r="B2058" s="126" t="s">
        <v>4400</v>
      </c>
      <c r="C2058" s="126" t="s">
        <v>71</v>
      </c>
      <c r="D2058" s="126">
        <v>14</v>
      </c>
      <c r="E2058" s="126"/>
      <c r="F2058" s="126"/>
      <c r="G2058" s="89">
        <v>43101</v>
      </c>
      <c r="H2058" s="123"/>
      <c r="I2058" s="189"/>
      <c r="J2058" s="130" t="s">
        <v>4897</v>
      </c>
    </row>
    <row r="2059" spans="1:10" s="108" customFormat="1" ht="11.25" hidden="1" customHeight="1">
      <c r="A2059" s="8" t="s">
        <v>3026</v>
      </c>
      <c r="B2059" s="126" t="s">
        <v>4404</v>
      </c>
      <c r="C2059" s="126" t="s">
        <v>71</v>
      </c>
      <c r="D2059" s="126">
        <v>14</v>
      </c>
      <c r="E2059" s="126"/>
      <c r="F2059" s="126"/>
      <c r="G2059" s="89">
        <v>43101</v>
      </c>
      <c r="H2059" s="123"/>
      <c r="I2059" s="189"/>
      <c r="J2059" s="130" t="s">
        <v>4897</v>
      </c>
    </row>
    <row r="2060" spans="1:10" s="108" customFormat="1" ht="11.25" hidden="1" customHeight="1">
      <c r="A2060" s="8" t="s">
        <v>3033</v>
      </c>
      <c r="B2060" s="126" t="s">
        <v>4408</v>
      </c>
      <c r="C2060" s="130" t="s">
        <v>71</v>
      </c>
      <c r="D2060" s="126">
        <v>14</v>
      </c>
      <c r="E2060" s="126"/>
      <c r="F2060" s="130"/>
      <c r="G2060" s="89">
        <v>43101</v>
      </c>
      <c r="H2060" s="123"/>
      <c r="I2060" s="189"/>
      <c r="J2060" s="130" t="s">
        <v>4897</v>
      </c>
    </row>
    <row r="2061" spans="1:10" s="108" customFormat="1" ht="11.25" hidden="1" customHeight="1">
      <c r="A2061" s="8" t="s">
        <v>3035</v>
      </c>
      <c r="B2061" s="126" t="s">
        <v>4408</v>
      </c>
      <c r="C2061" s="126" t="s">
        <v>71</v>
      </c>
      <c r="D2061" s="126">
        <v>14</v>
      </c>
      <c r="E2061" s="126"/>
      <c r="F2061" s="126"/>
      <c r="G2061" s="89">
        <v>43101</v>
      </c>
      <c r="H2061" s="123"/>
      <c r="I2061" s="189"/>
      <c r="J2061" s="130" t="s">
        <v>4897</v>
      </c>
    </row>
    <row r="2062" spans="1:10" s="108" customFormat="1" ht="11.25" hidden="1" customHeight="1">
      <c r="A2062" s="8" t="s">
        <v>3036</v>
      </c>
      <c r="B2062" s="126" t="s">
        <v>4409</v>
      </c>
      <c r="C2062" s="126" t="s">
        <v>71</v>
      </c>
      <c r="D2062" s="126">
        <v>14</v>
      </c>
      <c r="E2062" s="126"/>
      <c r="F2062" s="126"/>
      <c r="G2062" s="89">
        <v>43101</v>
      </c>
      <c r="H2062" s="123"/>
      <c r="I2062" s="189"/>
      <c r="J2062" s="130" t="s">
        <v>4897</v>
      </c>
    </row>
    <row r="2063" spans="1:10" s="108" customFormat="1" ht="11.25" hidden="1" customHeight="1">
      <c r="A2063" s="8" t="s">
        <v>3042</v>
      </c>
      <c r="B2063" s="126" t="s">
        <v>4413</v>
      </c>
      <c r="C2063" s="126" t="s">
        <v>71</v>
      </c>
      <c r="D2063" s="126">
        <v>14</v>
      </c>
      <c r="E2063" s="126"/>
      <c r="F2063" s="126"/>
      <c r="G2063" s="89">
        <v>43101</v>
      </c>
      <c r="H2063" s="123"/>
      <c r="I2063" s="189"/>
      <c r="J2063" s="130" t="s">
        <v>4897</v>
      </c>
    </row>
    <row r="2064" spans="1:10" s="108" customFormat="1" ht="11.25" hidden="1" customHeight="1">
      <c r="A2064" s="8" t="s">
        <v>3046</v>
      </c>
      <c r="B2064" s="126" t="s">
        <v>4416</v>
      </c>
      <c r="C2064" s="126" t="s">
        <v>71</v>
      </c>
      <c r="D2064" s="126">
        <v>14</v>
      </c>
      <c r="E2064" s="126"/>
      <c r="F2064" s="126"/>
      <c r="G2064" s="89">
        <v>43101</v>
      </c>
      <c r="H2064" s="123"/>
      <c r="I2064" s="189"/>
      <c r="J2064" s="130" t="s">
        <v>4897</v>
      </c>
    </row>
    <row r="2065" spans="1:10" s="108" customFormat="1" ht="11.25" hidden="1" customHeight="1">
      <c r="A2065" s="8" t="s">
        <v>3052</v>
      </c>
      <c r="B2065" s="126" t="s">
        <v>4420</v>
      </c>
      <c r="C2065" s="126" t="s">
        <v>71</v>
      </c>
      <c r="D2065" s="126">
        <v>14</v>
      </c>
      <c r="E2065" s="126"/>
      <c r="F2065" s="126"/>
      <c r="G2065" s="89">
        <v>43101</v>
      </c>
      <c r="H2065" s="123"/>
      <c r="I2065" s="189"/>
      <c r="J2065" s="130" t="s">
        <v>4897</v>
      </c>
    </row>
    <row r="2066" spans="1:10" s="108" customFormat="1" ht="11.25" hidden="1" customHeight="1">
      <c r="A2066" s="8" t="s">
        <v>3053</v>
      </c>
      <c r="B2066" s="126" t="s">
        <v>4421</v>
      </c>
      <c r="C2066" s="126" t="s">
        <v>71</v>
      </c>
      <c r="D2066" s="126">
        <v>14</v>
      </c>
      <c r="E2066" s="126"/>
      <c r="F2066" s="126"/>
      <c r="G2066" s="89">
        <v>43101</v>
      </c>
      <c r="H2066" s="123"/>
      <c r="I2066" s="189"/>
      <c r="J2066" s="130" t="s">
        <v>4897</v>
      </c>
    </row>
    <row r="2067" spans="1:10" s="108" customFormat="1" ht="11.25" hidden="1" customHeight="1">
      <c r="A2067" s="8" t="s">
        <v>3055</v>
      </c>
      <c r="B2067" s="126" t="s">
        <v>4421</v>
      </c>
      <c r="C2067" s="126" t="s">
        <v>71</v>
      </c>
      <c r="D2067" s="126">
        <v>14</v>
      </c>
      <c r="E2067" s="126"/>
      <c r="F2067" s="126"/>
      <c r="G2067" s="89">
        <v>43101</v>
      </c>
      <c r="H2067" s="123"/>
      <c r="I2067" s="189"/>
      <c r="J2067" s="130" t="s">
        <v>4897</v>
      </c>
    </row>
    <row r="2068" spans="1:10" s="108" customFormat="1" ht="11.25" hidden="1" customHeight="1">
      <c r="A2068" s="8" t="s">
        <v>3056</v>
      </c>
      <c r="B2068" s="126" t="s">
        <v>4422</v>
      </c>
      <c r="C2068" s="126" t="s">
        <v>71</v>
      </c>
      <c r="D2068" s="126">
        <v>14</v>
      </c>
      <c r="E2068" s="126"/>
      <c r="F2068" s="126"/>
      <c r="G2068" s="89">
        <v>43101</v>
      </c>
      <c r="H2068" s="123"/>
      <c r="I2068" s="189"/>
      <c r="J2068" s="130" t="s">
        <v>4897</v>
      </c>
    </row>
    <row r="2069" spans="1:10" s="108" customFormat="1" ht="11.25" hidden="1" customHeight="1">
      <c r="A2069" s="8" t="s">
        <v>3059</v>
      </c>
      <c r="B2069" s="126" t="s">
        <v>4425</v>
      </c>
      <c r="C2069" s="126" t="s">
        <v>71</v>
      </c>
      <c r="D2069" s="126">
        <v>14</v>
      </c>
      <c r="E2069" s="126"/>
      <c r="F2069" s="126"/>
      <c r="G2069" s="89">
        <v>43101</v>
      </c>
      <c r="H2069" s="123"/>
      <c r="I2069" s="189"/>
      <c r="J2069" s="130" t="s">
        <v>4897</v>
      </c>
    </row>
    <row r="2070" spans="1:10" s="108" customFormat="1" ht="11.25" hidden="1" customHeight="1">
      <c r="A2070" s="8" t="s">
        <v>3063</v>
      </c>
      <c r="B2070" s="126" t="s">
        <v>4428</v>
      </c>
      <c r="C2070" s="126" t="s">
        <v>71</v>
      </c>
      <c r="D2070" s="126">
        <v>14</v>
      </c>
      <c r="E2070" s="126"/>
      <c r="F2070" s="126"/>
      <c r="G2070" s="89">
        <v>43101</v>
      </c>
      <c r="H2070" s="123"/>
      <c r="I2070" s="189"/>
      <c r="J2070" s="130" t="s">
        <v>4897</v>
      </c>
    </row>
    <row r="2071" spans="1:10" s="108" customFormat="1" ht="11.25" hidden="1" customHeight="1">
      <c r="A2071" s="8" t="s">
        <v>3067</v>
      </c>
      <c r="B2071" s="126" t="s">
        <v>4378</v>
      </c>
      <c r="C2071" s="126" t="s">
        <v>71</v>
      </c>
      <c r="D2071" s="126">
        <v>14</v>
      </c>
      <c r="E2071" s="126"/>
      <c r="F2071" s="126"/>
      <c r="G2071" s="89">
        <v>43101</v>
      </c>
      <c r="H2071" s="123"/>
      <c r="I2071" s="189"/>
      <c r="J2071" s="130" t="s">
        <v>4897</v>
      </c>
    </row>
    <row r="2072" spans="1:10" s="108" customFormat="1" ht="11.25" hidden="1" customHeight="1">
      <c r="A2072" s="8" t="s">
        <v>3072</v>
      </c>
      <c r="B2072" s="126" t="s">
        <v>4424</v>
      </c>
      <c r="C2072" s="126" t="s">
        <v>71</v>
      </c>
      <c r="D2072" s="126">
        <v>14</v>
      </c>
      <c r="E2072" s="126"/>
      <c r="F2072" s="126"/>
      <c r="G2072" s="89">
        <v>43101</v>
      </c>
      <c r="H2072" s="123"/>
      <c r="I2072" s="189"/>
      <c r="J2072" s="130" t="s">
        <v>4897</v>
      </c>
    </row>
    <row r="2073" spans="1:10" s="108" customFormat="1" ht="11.25" hidden="1" customHeight="1">
      <c r="A2073" s="8" t="s">
        <v>278</v>
      </c>
      <c r="B2073" s="126" t="s">
        <v>407</v>
      </c>
      <c r="C2073" s="126" t="s">
        <v>72</v>
      </c>
      <c r="D2073" s="126">
        <v>15</v>
      </c>
      <c r="E2073" s="126"/>
      <c r="F2073" s="126"/>
      <c r="G2073" s="89">
        <v>43101</v>
      </c>
      <c r="H2073" s="123"/>
      <c r="I2073" s="189"/>
      <c r="J2073" s="130" t="s">
        <v>4980</v>
      </c>
    </row>
    <row r="2074" spans="1:10" s="108" customFormat="1" ht="11.25" hidden="1" customHeight="1">
      <c r="A2074" s="8" t="s">
        <v>280</v>
      </c>
      <c r="B2074" s="126" t="s">
        <v>409</v>
      </c>
      <c r="C2074" s="126" t="s">
        <v>72</v>
      </c>
      <c r="D2074" s="126">
        <v>15</v>
      </c>
      <c r="E2074" s="126"/>
      <c r="F2074" s="126"/>
      <c r="G2074" s="89">
        <v>43101</v>
      </c>
      <c r="H2074" s="123"/>
      <c r="I2074" s="189"/>
      <c r="J2074" s="130" t="s">
        <v>4980</v>
      </c>
    </row>
    <row r="2075" spans="1:10" s="108" customFormat="1" ht="11.25" hidden="1" customHeight="1">
      <c r="A2075" s="8" t="s">
        <v>3093</v>
      </c>
      <c r="B2075" s="126" t="s">
        <v>4441</v>
      </c>
      <c r="C2075" s="126" t="s">
        <v>72</v>
      </c>
      <c r="D2075" s="126">
        <v>15</v>
      </c>
      <c r="E2075" s="126"/>
      <c r="F2075" s="126"/>
      <c r="G2075" s="89">
        <v>43101</v>
      </c>
      <c r="H2075" s="123"/>
      <c r="I2075" s="189"/>
      <c r="J2075" s="130" t="s">
        <v>4980</v>
      </c>
    </row>
    <row r="2076" spans="1:10" s="108" customFormat="1" ht="11.25" hidden="1" customHeight="1">
      <c r="A2076" s="8" t="s">
        <v>3097</v>
      </c>
      <c r="B2076" s="126" t="s">
        <v>4444</v>
      </c>
      <c r="C2076" s="126" t="s">
        <v>72</v>
      </c>
      <c r="D2076" s="126">
        <v>15</v>
      </c>
      <c r="E2076" s="126"/>
      <c r="F2076" s="126"/>
      <c r="G2076" s="89">
        <v>43101</v>
      </c>
      <c r="H2076" s="123"/>
      <c r="I2076" s="189"/>
      <c r="J2076" s="130" t="s">
        <v>4980</v>
      </c>
    </row>
    <row r="2077" spans="1:10" s="108" customFormat="1" ht="11.25" hidden="1" customHeight="1">
      <c r="A2077" s="8" t="s">
        <v>281</v>
      </c>
      <c r="B2077" s="126" t="s">
        <v>410</v>
      </c>
      <c r="C2077" s="130" t="s">
        <v>72</v>
      </c>
      <c r="D2077" s="126">
        <v>15</v>
      </c>
      <c r="E2077" s="126"/>
      <c r="F2077" s="130"/>
      <c r="G2077" s="89">
        <v>43101</v>
      </c>
      <c r="H2077" s="123"/>
      <c r="I2077" s="189"/>
      <c r="J2077" s="130" t="s">
        <v>4980</v>
      </c>
    </row>
    <row r="2078" spans="1:10" s="108" customFormat="1" ht="11.25" hidden="1" customHeight="1">
      <c r="A2078" s="8" t="s">
        <v>3106</v>
      </c>
      <c r="B2078" s="126" t="s">
        <v>410</v>
      </c>
      <c r="C2078" s="126" t="s">
        <v>72</v>
      </c>
      <c r="D2078" s="126">
        <v>15</v>
      </c>
      <c r="E2078" s="126"/>
      <c r="F2078" s="126"/>
      <c r="G2078" s="89">
        <v>43101</v>
      </c>
      <c r="H2078" s="123"/>
      <c r="I2078" s="189"/>
      <c r="J2078" s="130" t="s">
        <v>4980</v>
      </c>
    </row>
    <row r="2079" spans="1:10" s="108" customFormat="1" ht="11.25" hidden="1" customHeight="1">
      <c r="A2079" s="8" t="s">
        <v>3107</v>
      </c>
      <c r="B2079" s="126" t="s">
        <v>410</v>
      </c>
      <c r="C2079" s="126" t="s">
        <v>72</v>
      </c>
      <c r="D2079" s="126">
        <v>15</v>
      </c>
      <c r="E2079" s="126"/>
      <c r="F2079" s="126"/>
      <c r="G2079" s="89">
        <v>43101</v>
      </c>
      <c r="H2079" s="123"/>
      <c r="I2079" s="189"/>
      <c r="J2079" s="130" t="s">
        <v>4980</v>
      </c>
    </row>
    <row r="2080" spans="1:10" s="108" customFormat="1" ht="11.25" hidden="1" customHeight="1">
      <c r="A2080" s="8" t="s">
        <v>3110</v>
      </c>
      <c r="B2080" s="126" t="s">
        <v>410</v>
      </c>
      <c r="C2080" s="126" t="s">
        <v>72</v>
      </c>
      <c r="D2080" s="126">
        <v>15</v>
      </c>
      <c r="E2080" s="126"/>
      <c r="F2080" s="126"/>
      <c r="G2080" s="89">
        <v>43101</v>
      </c>
      <c r="H2080" s="123"/>
      <c r="I2080" s="189"/>
      <c r="J2080" s="130" t="s">
        <v>4980</v>
      </c>
    </row>
    <row r="2081" spans="1:10" s="108" customFormat="1" ht="11.25" hidden="1" customHeight="1">
      <c r="A2081" s="8" t="s">
        <v>3111</v>
      </c>
      <c r="B2081" s="126" t="s">
        <v>4447</v>
      </c>
      <c r="C2081" s="126" t="s">
        <v>72</v>
      </c>
      <c r="D2081" s="126">
        <v>15</v>
      </c>
      <c r="E2081" s="126"/>
      <c r="F2081" s="126"/>
      <c r="G2081" s="89">
        <v>43101</v>
      </c>
      <c r="H2081" s="123"/>
      <c r="I2081" s="189"/>
      <c r="J2081" s="130" t="s">
        <v>4980</v>
      </c>
    </row>
    <row r="2082" spans="1:10" s="108" customFormat="1" ht="11.25" hidden="1" customHeight="1">
      <c r="A2082" s="8" t="s">
        <v>3112</v>
      </c>
      <c r="B2082" s="126" t="s">
        <v>4448</v>
      </c>
      <c r="C2082" s="126" t="s">
        <v>72</v>
      </c>
      <c r="D2082" s="126">
        <v>15</v>
      </c>
      <c r="E2082" s="126"/>
      <c r="F2082" s="126"/>
      <c r="G2082" s="89">
        <v>43101</v>
      </c>
      <c r="H2082" s="123"/>
      <c r="I2082" s="189"/>
      <c r="J2082" s="130" t="s">
        <v>4980</v>
      </c>
    </row>
    <row r="2083" spans="1:10" s="108" customFormat="1" ht="11.25" hidden="1" customHeight="1">
      <c r="A2083" s="8" t="s">
        <v>3115</v>
      </c>
      <c r="B2083" s="126" t="s">
        <v>4450</v>
      </c>
      <c r="C2083" s="126" t="s">
        <v>72</v>
      </c>
      <c r="D2083" s="126">
        <v>15</v>
      </c>
      <c r="E2083" s="126"/>
      <c r="F2083" s="126"/>
      <c r="G2083" s="89">
        <v>43101</v>
      </c>
      <c r="H2083" s="123"/>
      <c r="I2083" s="189"/>
      <c r="J2083" s="130" t="s">
        <v>4980</v>
      </c>
    </row>
    <row r="2084" spans="1:10" s="108" customFormat="1" ht="11.25" hidden="1" customHeight="1">
      <c r="A2084" s="8" t="s">
        <v>3120</v>
      </c>
      <c r="B2084" s="126" t="s">
        <v>4454</v>
      </c>
      <c r="C2084" s="126" t="s">
        <v>72</v>
      </c>
      <c r="D2084" s="126">
        <v>15</v>
      </c>
      <c r="E2084" s="126"/>
      <c r="F2084" s="126"/>
      <c r="G2084" s="89">
        <v>43101</v>
      </c>
      <c r="H2084" s="123"/>
      <c r="I2084" s="189"/>
      <c r="J2084" s="130" t="s">
        <v>4980</v>
      </c>
    </row>
    <row r="2085" spans="1:10" s="108" customFormat="1" ht="11.25" hidden="1" customHeight="1">
      <c r="A2085" s="8" t="s">
        <v>3121</v>
      </c>
      <c r="B2085" s="126" t="s">
        <v>4454</v>
      </c>
      <c r="C2085" s="126" t="s">
        <v>72</v>
      </c>
      <c r="D2085" s="126">
        <v>15</v>
      </c>
      <c r="E2085" s="126"/>
      <c r="F2085" s="126"/>
      <c r="G2085" s="89">
        <v>43101</v>
      </c>
      <c r="H2085" s="123"/>
      <c r="I2085" s="189"/>
      <c r="J2085" s="130" t="s">
        <v>4980</v>
      </c>
    </row>
    <row r="2086" spans="1:10" s="108" customFormat="1" ht="11.25" hidden="1" customHeight="1">
      <c r="A2086" s="8" t="s">
        <v>3122</v>
      </c>
      <c r="B2086" s="126" t="s">
        <v>4455</v>
      </c>
      <c r="C2086" s="126" t="s">
        <v>72</v>
      </c>
      <c r="D2086" s="126">
        <v>15</v>
      </c>
      <c r="E2086" s="126"/>
      <c r="F2086" s="126"/>
      <c r="G2086" s="89">
        <v>43101</v>
      </c>
      <c r="H2086" s="123"/>
      <c r="I2086" s="189"/>
      <c r="J2086" s="130" t="s">
        <v>4980</v>
      </c>
    </row>
    <row r="2087" spans="1:10" s="108" customFormat="1" ht="11.25" hidden="1" customHeight="1">
      <c r="A2087" s="8" t="s">
        <v>3126</v>
      </c>
      <c r="B2087" s="126" t="s">
        <v>411</v>
      </c>
      <c r="C2087" s="126" t="s">
        <v>72</v>
      </c>
      <c r="D2087" s="126">
        <v>15</v>
      </c>
      <c r="E2087" s="126"/>
      <c r="F2087" s="126"/>
      <c r="G2087" s="89">
        <v>43101</v>
      </c>
      <c r="H2087" s="123"/>
      <c r="I2087" s="189"/>
      <c r="J2087" s="130" t="s">
        <v>4980</v>
      </c>
    </row>
    <row r="2088" spans="1:10" s="108" customFormat="1" ht="11.25" hidden="1" customHeight="1">
      <c r="A2088" s="8" t="s">
        <v>3127</v>
      </c>
      <c r="B2088" s="126" t="s">
        <v>411</v>
      </c>
      <c r="C2088" s="126" t="s">
        <v>72</v>
      </c>
      <c r="D2088" s="126">
        <v>15</v>
      </c>
      <c r="E2088" s="126"/>
      <c r="F2088" s="126"/>
      <c r="G2088" s="89">
        <v>43101</v>
      </c>
      <c r="H2088" s="123"/>
      <c r="I2088" s="189"/>
      <c r="J2088" s="130" t="s">
        <v>4980</v>
      </c>
    </row>
    <row r="2089" spans="1:10" s="108" customFormat="1" ht="11.25" hidden="1" customHeight="1">
      <c r="A2089" s="8" t="s">
        <v>3131</v>
      </c>
      <c r="B2089" s="126" t="s">
        <v>4458</v>
      </c>
      <c r="C2089" s="126" t="s">
        <v>72</v>
      </c>
      <c r="D2089" s="126">
        <v>15</v>
      </c>
      <c r="E2089" s="126"/>
      <c r="F2089" s="126"/>
      <c r="G2089" s="89">
        <v>43101</v>
      </c>
      <c r="H2089" s="123"/>
      <c r="I2089" s="189"/>
      <c r="J2089" s="130" t="s">
        <v>4980</v>
      </c>
    </row>
    <row r="2090" spans="1:10" s="108" customFormat="1" ht="11.25" hidden="1" customHeight="1">
      <c r="A2090" s="8" t="s">
        <v>3132</v>
      </c>
      <c r="B2090" s="126" t="s">
        <v>4459</v>
      </c>
      <c r="C2090" s="126" t="s">
        <v>72</v>
      </c>
      <c r="D2090" s="126">
        <v>15</v>
      </c>
      <c r="E2090" s="126"/>
      <c r="F2090" s="126"/>
      <c r="G2090" s="89">
        <v>43101</v>
      </c>
      <c r="H2090" s="123"/>
      <c r="I2090" s="189"/>
      <c r="J2090" s="130" t="s">
        <v>4980</v>
      </c>
    </row>
    <row r="2091" spans="1:10" s="108" customFormat="1" ht="11.25" hidden="1" customHeight="1">
      <c r="A2091" s="8" t="s">
        <v>3133</v>
      </c>
      <c r="B2091" s="126" t="s">
        <v>4460</v>
      </c>
      <c r="C2091" s="126" t="s">
        <v>72</v>
      </c>
      <c r="D2091" s="126">
        <v>15</v>
      </c>
      <c r="E2091" s="126"/>
      <c r="F2091" s="126"/>
      <c r="G2091" s="89">
        <v>43101</v>
      </c>
      <c r="H2091" s="123"/>
      <c r="I2091" s="189"/>
      <c r="J2091" s="130" t="s">
        <v>4980</v>
      </c>
    </row>
    <row r="2092" spans="1:10" s="108" customFormat="1" ht="11.25" hidden="1" customHeight="1">
      <c r="A2092" s="8" t="s">
        <v>3135</v>
      </c>
      <c r="B2092" s="126" t="s">
        <v>412</v>
      </c>
      <c r="C2092" s="126" t="s">
        <v>72</v>
      </c>
      <c r="D2092" s="126">
        <v>15</v>
      </c>
      <c r="E2092" s="126"/>
      <c r="F2092" s="126"/>
      <c r="G2092" s="89">
        <v>43101</v>
      </c>
      <c r="H2092" s="123"/>
      <c r="I2092" s="189"/>
      <c r="J2092" s="130" t="s">
        <v>4980</v>
      </c>
    </row>
    <row r="2093" spans="1:10" s="108" customFormat="1" ht="11.25" hidden="1" customHeight="1">
      <c r="A2093" s="8" t="s">
        <v>3154</v>
      </c>
      <c r="B2093" s="126" t="s">
        <v>412</v>
      </c>
      <c r="C2093" s="126" t="s">
        <v>72</v>
      </c>
      <c r="D2093" s="126">
        <v>15</v>
      </c>
      <c r="E2093" s="126"/>
      <c r="F2093" s="126"/>
      <c r="G2093" s="89">
        <v>43101</v>
      </c>
      <c r="H2093" s="123"/>
      <c r="I2093" s="189"/>
      <c r="J2093" s="130" t="s">
        <v>4980</v>
      </c>
    </row>
    <row r="2094" spans="1:10" s="108" customFormat="1" ht="11.25" hidden="1" customHeight="1">
      <c r="A2094" s="8" t="s">
        <v>3157</v>
      </c>
      <c r="B2094" s="126" t="s">
        <v>412</v>
      </c>
      <c r="C2094" s="126" t="s">
        <v>72</v>
      </c>
      <c r="D2094" s="126">
        <v>15</v>
      </c>
      <c r="E2094" s="126"/>
      <c r="F2094" s="126"/>
      <c r="G2094" s="89">
        <v>43101</v>
      </c>
      <c r="H2094" s="123"/>
      <c r="I2094" s="189"/>
      <c r="J2094" s="130" t="s">
        <v>4980</v>
      </c>
    </row>
    <row r="2095" spans="1:10" s="108" customFormat="1" ht="11.25" hidden="1" customHeight="1">
      <c r="A2095" s="8" t="s">
        <v>3163</v>
      </c>
      <c r="B2095" s="126" t="s">
        <v>412</v>
      </c>
      <c r="C2095" s="126" t="s">
        <v>72</v>
      </c>
      <c r="D2095" s="126">
        <v>15</v>
      </c>
      <c r="E2095" s="126"/>
      <c r="F2095" s="126"/>
      <c r="G2095" s="89">
        <v>43101</v>
      </c>
      <c r="H2095" s="123"/>
      <c r="I2095" s="189"/>
      <c r="J2095" s="130" t="s">
        <v>4980</v>
      </c>
    </row>
    <row r="2096" spans="1:10" s="108" customFormat="1" ht="11.25" hidden="1" customHeight="1">
      <c r="A2096" s="8" t="s">
        <v>3167</v>
      </c>
      <c r="B2096" s="126" t="s">
        <v>412</v>
      </c>
      <c r="C2096" s="126" t="s">
        <v>72</v>
      </c>
      <c r="D2096" s="126">
        <v>15</v>
      </c>
      <c r="E2096" s="126"/>
      <c r="F2096" s="126"/>
      <c r="G2096" s="89">
        <v>43101</v>
      </c>
      <c r="H2096" s="123"/>
      <c r="I2096" s="189"/>
      <c r="J2096" s="130" t="s">
        <v>4980</v>
      </c>
    </row>
    <row r="2097" spans="1:10" s="108" customFormat="1" ht="11.25" hidden="1" customHeight="1">
      <c r="A2097" s="8" t="s">
        <v>3179</v>
      </c>
      <c r="B2097" s="126" t="s">
        <v>4461</v>
      </c>
      <c r="C2097" s="126" t="s">
        <v>72</v>
      </c>
      <c r="D2097" s="126">
        <v>15</v>
      </c>
      <c r="E2097" s="126"/>
      <c r="F2097" s="126"/>
      <c r="G2097" s="89">
        <v>43101</v>
      </c>
      <c r="H2097" s="123"/>
      <c r="I2097" s="189"/>
      <c r="J2097" s="130" t="s">
        <v>4980</v>
      </c>
    </row>
    <row r="2098" spans="1:10" s="108" customFormat="1" ht="11.25" hidden="1" customHeight="1">
      <c r="A2098" s="8" t="s">
        <v>3185</v>
      </c>
      <c r="B2098" s="126" t="s">
        <v>4466</v>
      </c>
      <c r="C2098" s="126" t="s">
        <v>72</v>
      </c>
      <c r="D2098" s="126">
        <v>15</v>
      </c>
      <c r="E2098" s="126"/>
      <c r="F2098" s="126"/>
      <c r="G2098" s="89">
        <v>43101</v>
      </c>
      <c r="H2098" s="123"/>
      <c r="I2098" s="189"/>
      <c r="J2098" s="130" t="s">
        <v>4980</v>
      </c>
    </row>
    <row r="2099" spans="1:10" s="108" customFormat="1" ht="11.25" hidden="1" customHeight="1">
      <c r="A2099" s="8" t="s">
        <v>3188</v>
      </c>
      <c r="B2099" s="126" t="s">
        <v>4466</v>
      </c>
      <c r="C2099" s="126" t="s">
        <v>72</v>
      </c>
      <c r="D2099" s="126">
        <v>15</v>
      </c>
      <c r="E2099" s="126"/>
      <c r="F2099" s="126"/>
      <c r="G2099" s="89">
        <v>43101</v>
      </c>
      <c r="H2099" s="123"/>
      <c r="I2099" s="189"/>
      <c r="J2099" s="130" t="s">
        <v>4980</v>
      </c>
    </row>
    <row r="2100" spans="1:10" s="108" customFormat="1" ht="11.25" hidden="1" customHeight="1">
      <c r="A2100" s="8" t="s">
        <v>3194</v>
      </c>
      <c r="B2100" s="126" t="s">
        <v>4467</v>
      </c>
      <c r="C2100" s="126" t="s">
        <v>72</v>
      </c>
      <c r="D2100" s="126">
        <v>15</v>
      </c>
      <c r="E2100" s="126"/>
      <c r="F2100" s="126"/>
      <c r="G2100" s="89">
        <v>43101</v>
      </c>
      <c r="H2100" s="123"/>
      <c r="I2100" s="189"/>
      <c r="J2100" s="130" t="s">
        <v>4980</v>
      </c>
    </row>
    <row r="2101" spans="1:10" s="108" customFormat="1" ht="11.25" hidden="1" customHeight="1">
      <c r="A2101" s="8" t="s">
        <v>3196</v>
      </c>
      <c r="B2101" s="126" t="s">
        <v>4467</v>
      </c>
      <c r="C2101" s="126" t="s">
        <v>72</v>
      </c>
      <c r="D2101" s="126">
        <v>15</v>
      </c>
      <c r="E2101" s="126"/>
      <c r="F2101" s="126"/>
      <c r="G2101" s="89">
        <v>43101</v>
      </c>
      <c r="H2101" s="123"/>
      <c r="I2101" s="189"/>
      <c r="J2101" s="130" t="s">
        <v>4980</v>
      </c>
    </row>
    <row r="2102" spans="1:10" s="108" customFormat="1" ht="11.25" hidden="1" customHeight="1">
      <c r="A2102" s="8" t="s">
        <v>3201</v>
      </c>
      <c r="B2102" s="126" t="s">
        <v>4436</v>
      </c>
      <c r="C2102" s="126" t="s">
        <v>72</v>
      </c>
      <c r="D2102" s="126">
        <v>15</v>
      </c>
      <c r="E2102" s="126"/>
      <c r="F2102" s="126"/>
      <c r="G2102" s="89">
        <v>43101</v>
      </c>
      <c r="H2102" s="123"/>
      <c r="I2102" s="189"/>
      <c r="J2102" s="130" t="s">
        <v>4980</v>
      </c>
    </row>
    <row r="2103" spans="1:10" s="108" customFormat="1" ht="11.25" hidden="1" customHeight="1">
      <c r="A2103" s="8" t="s">
        <v>3203</v>
      </c>
      <c r="B2103" s="126" t="s">
        <v>4446</v>
      </c>
      <c r="C2103" s="126" t="s">
        <v>72</v>
      </c>
      <c r="D2103" s="126">
        <v>15</v>
      </c>
      <c r="E2103" s="126"/>
      <c r="F2103" s="126"/>
      <c r="G2103" s="89">
        <v>43101</v>
      </c>
      <c r="H2103" s="123"/>
      <c r="I2103" s="189"/>
      <c r="J2103" s="130" t="s">
        <v>4980</v>
      </c>
    </row>
    <row r="2104" spans="1:10" s="108" customFormat="1" ht="11.25" hidden="1" customHeight="1">
      <c r="A2104" s="8" t="s">
        <v>3204</v>
      </c>
      <c r="B2104" s="126" t="s">
        <v>410</v>
      </c>
      <c r="C2104" s="126" t="s">
        <v>72</v>
      </c>
      <c r="D2104" s="126">
        <v>15</v>
      </c>
      <c r="E2104" s="126"/>
      <c r="F2104" s="126"/>
      <c r="G2104" s="89">
        <v>43101</v>
      </c>
      <c r="H2104" s="123"/>
      <c r="I2104" s="189"/>
      <c r="J2104" s="130" t="s">
        <v>4980</v>
      </c>
    </row>
    <row r="2105" spans="1:10" s="108" customFormat="1" ht="11.25" hidden="1" customHeight="1">
      <c r="A2105" s="8" t="s">
        <v>3205</v>
      </c>
      <c r="B2105" s="126" t="s">
        <v>410</v>
      </c>
      <c r="C2105" s="126" t="s">
        <v>72</v>
      </c>
      <c r="D2105" s="126">
        <v>15</v>
      </c>
      <c r="E2105" s="126"/>
      <c r="F2105" s="126"/>
      <c r="G2105" s="89">
        <v>43101</v>
      </c>
      <c r="H2105" s="123"/>
      <c r="I2105" s="189"/>
      <c r="J2105" s="130" t="s">
        <v>4980</v>
      </c>
    </row>
    <row r="2106" spans="1:10" s="108" customFormat="1" ht="11.25" hidden="1" customHeight="1">
      <c r="A2106" s="8" t="s">
        <v>3206</v>
      </c>
      <c r="B2106" s="126" t="s">
        <v>410</v>
      </c>
      <c r="C2106" s="126" t="s">
        <v>72</v>
      </c>
      <c r="D2106" s="126">
        <v>15</v>
      </c>
      <c r="E2106" s="126"/>
      <c r="F2106" s="126"/>
      <c r="G2106" s="89">
        <v>43101</v>
      </c>
      <c r="H2106" s="123"/>
      <c r="I2106" s="189"/>
      <c r="J2106" s="130" t="s">
        <v>4980</v>
      </c>
    </row>
    <row r="2107" spans="1:10" s="108" customFormat="1" ht="11.25" hidden="1" customHeight="1">
      <c r="A2107" s="8" t="s">
        <v>3265</v>
      </c>
      <c r="B2107" s="126" t="s">
        <v>418</v>
      </c>
      <c r="C2107" s="126" t="s">
        <v>74</v>
      </c>
      <c r="D2107" s="126">
        <v>16</v>
      </c>
      <c r="E2107" s="126"/>
      <c r="F2107" s="126"/>
      <c r="G2107" s="89">
        <v>43101</v>
      </c>
      <c r="H2107" s="123"/>
      <c r="I2107" s="189"/>
      <c r="J2107" s="130" t="s">
        <v>4892</v>
      </c>
    </row>
    <row r="2108" spans="1:10" s="108" customFormat="1" ht="11.25" hidden="1" customHeight="1">
      <c r="A2108" s="8" t="s">
        <v>3270</v>
      </c>
      <c r="B2108" s="126" t="s">
        <v>4485</v>
      </c>
      <c r="C2108" s="126" t="s">
        <v>74</v>
      </c>
      <c r="D2108" s="126">
        <v>16</v>
      </c>
      <c r="E2108" s="126"/>
      <c r="F2108" s="126"/>
      <c r="G2108" s="89">
        <v>43101</v>
      </c>
      <c r="H2108" s="123"/>
      <c r="I2108" s="189"/>
      <c r="J2108" s="130" t="s">
        <v>4892</v>
      </c>
    </row>
    <row r="2109" spans="1:10" s="108" customFormat="1" ht="11.25" hidden="1" customHeight="1">
      <c r="A2109" s="8" t="s">
        <v>3271</v>
      </c>
      <c r="B2109" s="126" t="s">
        <v>4485</v>
      </c>
      <c r="C2109" s="126" t="s">
        <v>74</v>
      </c>
      <c r="D2109" s="126">
        <v>16</v>
      </c>
      <c r="E2109" s="126"/>
      <c r="F2109" s="126"/>
      <c r="G2109" s="89">
        <v>43101</v>
      </c>
      <c r="H2109" s="123"/>
      <c r="I2109" s="189"/>
      <c r="J2109" s="130" t="s">
        <v>4892</v>
      </c>
    </row>
    <row r="2110" spans="1:10" s="108" customFormat="1" ht="11.25" hidden="1" customHeight="1">
      <c r="A2110" s="8" t="s">
        <v>3272</v>
      </c>
      <c r="B2110" s="126" t="s">
        <v>4486</v>
      </c>
      <c r="C2110" s="126" t="s">
        <v>74</v>
      </c>
      <c r="D2110" s="126">
        <v>16</v>
      </c>
      <c r="E2110" s="126"/>
      <c r="F2110" s="126"/>
      <c r="G2110" s="89">
        <v>43101</v>
      </c>
      <c r="H2110" s="123"/>
      <c r="I2110" s="189"/>
      <c r="J2110" s="130" t="s">
        <v>4892</v>
      </c>
    </row>
    <row r="2111" spans="1:10" s="108" customFormat="1" ht="11.25" hidden="1" customHeight="1">
      <c r="A2111" s="8" t="s">
        <v>3275</v>
      </c>
      <c r="B2111" s="126" t="s">
        <v>4488</v>
      </c>
      <c r="C2111" s="126" t="s">
        <v>74</v>
      </c>
      <c r="D2111" s="126">
        <v>16</v>
      </c>
      <c r="E2111" s="126"/>
      <c r="F2111" s="126"/>
      <c r="G2111" s="89">
        <v>43101</v>
      </c>
      <c r="H2111" s="123"/>
      <c r="I2111" s="189"/>
      <c r="J2111" s="130" t="s">
        <v>4892</v>
      </c>
    </row>
    <row r="2112" spans="1:10" s="108" customFormat="1" ht="11.25" hidden="1" customHeight="1">
      <c r="A2112" s="8" t="s">
        <v>3276</v>
      </c>
      <c r="B2112" s="126" t="s">
        <v>4488</v>
      </c>
      <c r="C2112" s="126" t="s">
        <v>74</v>
      </c>
      <c r="D2112" s="126">
        <v>16</v>
      </c>
      <c r="E2112" s="126"/>
      <c r="F2112" s="126"/>
      <c r="G2112" s="89">
        <v>43101</v>
      </c>
      <c r="H2112" s="123"/>
      <c r="I2112" s="189"/>
      <c r="J2112" s="130" t="s">
        <v>4892</v>
      </c>
    </row>
    <row r="2113" spans="1:10" s="108" customFormat="1" ht="11.25" hidden="1" customHeight="1">
      <c r="A2113" s="8" t="s">
        <v>3293</v>
      </c>
      <c r="B2113" s="126" t="s">
        <v>4498</v>
      </c>
      <c r="C2113" s="126" t="s">
        <v>74</v>
      </c>
      <c r="D2113" s="126">
        <v>16</v>
      </c>
      <c r="E2113" s="126"/>
      <c r="F2113" s="126"/>
      <c r="G2113" s="89">
        <v>43101</v>
      </c>
      <c r="H2113" s="123"/>
      <c r="I2113" s="189"/>
      <c r="J2113" s="130" t="s">
        <v>4892</v>
      </c>
    </row>
    <row r="2114" spans="1:10" s="108" customFormat="1" ht="11.25" hidden="1" customHeight="1">
      <c r="A2114" s="8" t="s">
        <v>3296</v>
      </c>
      <c r="B2114" s="126" t="s">
        <v>4498</v>
      </c>
      <c r="C2114" s="126" t="s">
        <v>74</v>
      </c>
      <c r="D2114" s="126">
        <v>16</v>
      </c>
      <c r="E2114" s="126"/>
      <c r="F2114" s="126"/>
      <c r="G2114" s="89">
        <v>43101</v>
      </c>
      <c r="H2114" s="123"/>
      <c r="I2114" s="189"/>
      <c r="J2114" s="130" t="s">
        <v>4892</v>
      </c>
    </row>
    <row r="2115" spans="1:10" s="108" customFormat="1" ht="11.25" hidden="1" customHeight="1">
      <c r="A2115" s="8" t="s">
        <v>3298</v>
      </c>
      <c r="B2115" s="126" t="s">
        <v>4499</v>
      </c>
      <c r="C2115" s="126" t="s">
        <v>74</v>
      </c>
      <c r="D2115" s="126">
        <v>16</v>
      </c>
      <c r="E2115" s="126"/>
      <c r="F2115" s="126"/>
      <c r="G2115" s="89">
        <v>43101</v>
      </c>
      <c r="H2115" s="123"/>
      <c r="I2115" s="189"/>
      <c r="J2115" s="130" t="s">
        <v>4892</v>
      </c>
    </row>
    <row r="2116" spans="1:10" s="108" customFormat="1" ht="11.25" hidden="1" customHeight="1">
      <c r="A2116" s="8" t="s">
        <v>297</v>
      </c>
      <c r="B2116" s="126" t="s">
        <v>419</v>
      </c>
      <c r="C2116" s="126" t="s">
        <v>74</v>
      </c>
      <c r="D2116" s="126">
        <v>16</v>
      </c>
      <c r="E2116" s="126"/>
      <c r="F2116" s="126"/>
      <c r="G2116" s="89">
        <v>43101</v>
      </c>
      <c r="H2116" s="123"/>
      <c r="I2116" s="189"/>
      <c r="J2116" s="130" t="s">
        <v>4892</v>
      </c>
    </row>
    <row r="2117" spans="1:10" s="108" customFormat="1" ht="11.25" hidden="1" customHeight="1">
      <c r="A2117" s="8" t="s">
        <v>3301</v>
      </c>
      <c r="B2117" s="126" t="s">
        <v>4502</v>
      </c>
      <c r="C2117" s="126" t="s">
        <v>74</v>
      </c>
      <c r="D2117" s="126">
        <v>16</v>
      </c>
      <c r="E2117" s="126"/>
      <c r="F2117" s="126"/>
      <c r="G2117" s="89">
        <v>43101</v>
      </c>
      <c r="H2117" s="123"/>
      <c r="I2117" s="189"/>
      <c r="J2117" s="130" t="s">
        <v>4892</v>
      </c>
    </row>
    <row r="2118" spans="1:10" s="108" customFormat="1" ht="11.25" hidden="1" customHeight="1">
      <c r="A2118" s="8" t="s">
        <v>3306</v>
      </c>
      <c r="B2118" s="126" t="s">
        <v>4505</v>
      </c>
      <c r="C2118" s="126" t="s">
        <v>74</v>
      </c>
      <c r="D2118" s="126">
        <v>16</v>
      </c>
      <c r="E2118" s="126"/>
      <c r="F2118" s="126"/>
      <c r="G2118" s="89">
        <v>43101</v>
      </c>
      <c r="H2118" s="123"/>
      <c r="I2118" s="189"/>
      <c r="J2118" s="130" t="s">
        <v>4892</v>
      </c>
    </row>
    <row r="2119" spans="1:10" s="108" customFormat="1" ht="11.25" hidden="1" customHeight="1">
      <c r="A2119" s="8" t="s">
        <v>3314</v>
      </c>
      <c r="B2119" s="126" t="s">
        <v>420</v>
      </c>
      <c r="C2119" s="126" t="s">
        <v>74</v>
      </c>
      <c r="D2119" s="126">
        <v>16</v>
      </c>
      <c r="E2119" s="126"/>
      <c r="F2119" s="126"/>
      <c r="G2119" s="89">
        <v>43101</v>
      </c>
      <c r="H2119" s="123"/>
      <c r="I2119" s="189"/>
      <c r="J2119" s="130" t="s">
        <v>4892</v>
      </c>
    </row>
    <row r="2120" spans="1:10" s="108" customFormat="1" ht="11.25" hidden="1" customHeight="1">
      <c r="A2120" s="8" t="s">
        <v>3316</v>
      </c>
      <c r="B2120" s="126" t="s">
        <v>420</v>
      </c>
      <c r="C2120" s="126" t="s">
        <v>74</v>
      </c>
      <c r="D2120" s="126">
        <v>16</v>
      </c>
      <c r="E2120" s="126"/>
      <c r="F2120" s="126"/>
      <c r="G2120" s="89">
        <v>43101</v>
      </c>
      <c r="H2120" s="123"/>
      <c r="I2120" s="189"/>
      <c r="J2120" s="130" t="s">
        <v>4892</v>
      </c>
    </row>
    <row r="2121" spans="1:10" s="108" customFormat="1" ht="11.25" hidden="1" customHeight="1">
      <c r="A2121" s="8" t="s">
        <v>3318</v>
      </c>
      <c r="B2121" s="126" t="s">
        <v>420</v>
      </c>
      <c r="C2121" s="126" t="s">
        <v>74</v>
      </c>
      <c r="D2121" s="126">
        <v>16</v>
      </c>
      <c r="E2121" s="126"/>
      <c r="F2121" s="126"/>
      <c r="G2121" s="89">
        <v>43101</v>
      </c>
      <c r="H2121" s="123"/>
      <c r="I2121" s="189"/>
      <c r="J2121" s="130" t="s">
        <v>4892</v>
      </c>
    </row>
    <row r="2122" spans="1:10" s="108" customFormat="1" ht="11.25" hidden="1" customHeight="1">
      <c r="A2122" s="8" t="s">
        <v>3319</v>
      </c>
      <c r="B2122" s="126" t="s">
        <v>420</v>
      </c>
      <c r="C2122" s="126" t="s">
        <v>74</v>
      </c>
      <c r="D2122" s="126">
        <v>16</v>
      </c>
      <c r="E2122" s="126"/>
      <c r="F2122" s="126"/>
      <c r="G2122" s="89">
        <v>43101</v>
      </c>
      <c r="H2122" s="123"/>
      <c r="I2122" s="189"/>
      <c r="J2122" s="130" t="s">
        <v>4892</v>
      </c>
    </row>
    <row r="2123" spans="1:10" s="108" customFormat="1" ht="11.25" hidden="1" customHeight="1">
      <c r="A2123" s="8" t="s">
        <v>3324</v>
      </c>
      <c r="B2123" s="126" t="s">
        <v>420</v>
      </c>
      <c r="C2123" s="126" t="s">
        <v>74</v>
      </c>
      <c r="D2123" s="126">
        <v>16</v>
      </c>
      <c r="E2123" s="126"/>
      <c r="F2123" s="126"/>
      <c r="G2123" s="89">
        <v>43101</v>
      </c>
      <c r="H2123" s="123"/>
      <c r="I2123" s="189"/>
      <c r="J2123" s="130" t="s">
        <v>4892</v>
      </c>
    </row>
    <row r="2124" spans="1:10" s="108" customFormat="1" ht="11.25" hidden="1" customHeight="1">
      <c r="A2124" s="8" t="s">
        <v>298</v>
      </c>
      <c r="B2124" s="126" t="s">
        <v>420</v>
      </c>
      <c r="C2124" s="126" t="s">
        <v>74</v>
      </c>
      <c r="D2124" s="126">
        <v>16</v>
      </c>
      <c r="E2124" s="126"/>
      <c r="F2124" s="126"/>
      <c r="G2124" s="89">
        <v>43101</v>
      </c>
      <c r="H2124" s="123"/>
      <c r="I2124" s="189"/>
      <c r="J2124" s="130" t="s">
        <v>4892</v>
      </c>
    </row>
    <row r="2125" spans="1:10" s="108" customFormat="1" ht="11.25" hidden="1" customHeight="1">
      <c r="A2125" s="8" t="s">
        <v>3328</v>
      </c>
      <c r="B2125" s="126" t="s">
        <v>420</v>
      </c>
      <c r="C2125" s="126" t="s">
        <v>74</v>
      </c>
      <c r="D2125" s="126">
        <v>16</v>
      </c>
      <c r="E2125" s="126"/>
      <c r="F2125" s="126"/>
      <c r="G2125" s="89">
        <v>43101</v>
      </c>
      <c r="H2125" s="123"/>
      <c r="I2125" s="189"/>
      <c r="J2125" s="130" t="s">
        <v>4892</v>
      </c>
    </row>
    <row r="2126" spans="1:10" s="108" customFormat="1" ht="11.25" hidden="1" customHeight="1">
      <c r="A2126" s="8" t="s">
        <v>3334</v>
      </c>
      <c r="B2126" s="126" t="s">
        <v>420</v>
      </c>
      <c r="C2126" s="126" t="s">
        <v>74</v>
      </c>
      <c r="D2126" s="126">
        <v>16</v>
      </c>
      <c r="E2126" s="126"/>
      <c r="F2126" s="126"/>
      <c r="G2126" s="89">
        <v>43101</v>
      </c>
      <c r="H2126" s="123"/>
      <c r="I2126" s="189"/>
      <c r="J2126" s="130" t="s">
        <v>4892</v>
      </c>
    </row>
    <row r="2127" spans="1:10" s="108" customFormat="1" ht="11.25" hidden="1" customHeight="1">
      <c r="A2127" s="8" t="s">
        <v>3335</v>
      </c>
      <c r="B2127" s="126" t="s">
        <v>420</v>
      </c>
      <c r="C2127" s="126" t="s">
        <v>74</v>
      </c>
      <c r="D2127" s="126">
        <v>16</v>
      </c>
      <c r="E2127" s="126"/>
      <c r="F2127" s="126"/>
      <c r="G2127" s="89">
        <v>43101</v>
      </c>
      <c r="H2127" s="123"/>
      <c r="I2127" s="189"/>
      <c r="J2127" s="130" t="s">
        <v>4892</v>
      </c>
    </row>
    <row r="2128" spans="1:10" s="108" customFormat="1" ht="11.25" hidden="1" customHeight="1">
      <c r="A2128" s="8" t="s">
        <v>302</v>
      </c>
      <c r="B2128" s="126" t="s">
        <v>420</v>
      </c>
      <c r="C2128" s="126" t="s">
        <v>74</v>
      </c>
      <c r="D2128" s="126">
        <v>16</v>
      </c>
      <c r="E2128" s="126"/>
      <c r="F2128" s="126"/>
      <c r="G2128" s="89">
        <v>43101</v>
      </c>
      <c r="H2128" s="123"/>
      <c r="I2128" s="189"/>
      <c r="J2128" s="130" t="s">
        <v>4892</v>
      </c>
    </row>
    <row r="2129" spans="1:10" s="108" customFormat="1" ht="11.25" hidden="1" customHeight="1">
      <c r="A2129" s="8" t="s">
        <v>303</v>
      </c>
      <c r="B2129" s="126" t="s">
        <v>420</v>
      </c>
      <c r="C2129" s="126" t="s">
        <v>74</v>
      </c>
      <c r="D2129" s="126">
        <v>16</v>
      </c>
      <c r="E2129" s="126"/>
      <c r="F2129" s="126"/>
      <c r="G2129" s="89">
        <v>43101</v>
      </c>
      <c r="H2129" s="123"/>
      <c r="I2129" s="189"/>
      <c r="J2129" s="130" t="s">
        <v>4892</v>
      </c>
    </row>
    <row r="2130" spans="1:10" s="108" customFormat="1" ht="11.25" hidden="1" customHeight="1">
      <c r="A2130" s="8" t="s">
        <v>3340</v>
      </c>
      <c r="B2130" s="126" t="s">
        <v>420</v>
      </c>
      <c r="C2130" s="126" t="s">
        <v>74</v>
      </c>
      <c r="D2130" s="126">
        <v>16</v>
      </c>
      <c r="E2130" s="126"/>
      <c r="F2130" s="126"/>
      <c r="G2130" s="89">
        <v>43101</v>
      </c>
      <c r="H2130" s="123"/>
      <c r="I2130" s="189"/>
      <c r="J2130" s="130" t="s">
        <v>4892</v>
      </c>
    </row>
    <row r="2131" spans="1:10" s="108" customFormat="1" ht="11.25" hidden="1" customHeight="1">
      <c r="A2131" s="8" t="s">
        <v>3346</v>
      </c>
      <c r="B2131" s="126" t="s">
        <v>420</v>
      </c>
      <c r="C2131" s="126" t="s">
        <v>74</v>
      </c>
      <c r="D2131" s="126">
        <v>16</v>
      </c>
      <c r="E2131" s="126"/>
      <c r="F2131" s="126"/>
      <c r="G2131" s="89">
        <v>43101</v>
      </c>
      <c r="H2131" s="123"/>
      <c r="I2131" s="189"/>
      <c r="J2131" s="130" t="s">
        <v>4892</v>
      </c>
    </row>
    <row r="2132" spans="1:10" s="108" customFormat="1" ht="11.25" hidden="1" customHeight="1">
      <c r="A2132" s="8" t="s">
        <v>3348</v>
      </c>
      <c r="B2132" s="126" t="s">
        <v>4509</v>
      </c>
      <c r="C2132" s="130" t="s">
        <v>74</v>
      </c>
      <c r="D2132" s="126">
        <v>16</v>
      </c>
      <c r="E2132" s="126"/>
      <c r="F2132" s="130"/>
      <c r="G2132" s="89">
        <v>43101</v>
      </c>
      <c r="H2132" s="123"/>
      <c r="I2132" s="189"/>
      <c r="J2132" s="130" t="s">
        <v>4892</v>
      </c>
    </row>
    <row r="2133" spans="1:10" s="108" customFormat="1" ht="11.25" hidden="1" customHeight="1">
      <c r="A2133" s="8" t="s">
        <v>3352</v>
      </c>
      <c r="B2133" s="126" t="s">
        <v>421</v>
      </c>
      <c r="C2133" s="126" t="s">
        <v>74</v>
      </c>
      <c r="D2133" s="126">
        <v>16</v>
      </c>
      <c r="E2133" s="126"/>
      <c r="F2133" s="126"/>
      <c r="G2133" s="89">
        <v>43101</v>
      </c>
      <c r="H2133" s="123"/>
      <c r="I2133" s="189"/>
      <c r="J2133" s="130" t="s">
        <v>4892</v>
      </c>
    </row>
    <row r="2134" spans="1:10" s="108" customFormat="1" ht="11.25" hidden="1" customHeight="1">
      <c r="A2134" s="8" t="s">
        <v>304</v>
      </c>
      <c r="B2134" s="126" t="s">
        <v>421</v>
      </c>
      <c r="C2134" s="126" t="s">
        <v>74</v>
      </c>
      <c r="D2134" s="126">
        <v>16</v>
      </c>
      <c r="E2134" s="126"/>
      <c r="F2134" s="126"/>
      <c r="G2134" s="89">
        <v>43101</v>
      </c>
      <c r="H2134" s="123"/>
      <c r="I2134" s="189"/>
      <c r="J2134" s="130" t="s">
        <v>4892</v>
      </c>
    </row>
    <row r="2135" spans="1:10" s="108" customFormat="1" ht="11.25" hidden="1" customHeight="1">
      <c r="A2135" s="8" t="s">
        <v>3353</v>
      </c>
      <c r="B2135" s="126" t="s">
        <v>421</v>
      </c>
      <c r="C2135" s="130" t="s">
        <v>74</v>
      </c>
      <c r="D2135" s="126">
        <v>16</v>
      </c>
      <c r="E2135" s="126"/>
      <c r="F2135" s="130"/>
      <c r="G2135" s="89">
        <v>43101</v>
      </c>
      <c r="H2135" s="123"/>
      <c r="I2135" s="189"/>
      <c r="J2135" s="130" t="s">
        <v>4892</v>
      </c>
    </row>
    <row r="2136" spans="1:10" s="108" customFormat="1" ht="11.25" hidden="1" customHeight="1">
      <c r="A2136" s="8" t="s">
        <v>3354</v>
      </c>
      <c r="B2136" s="126" t="s">
        <v>421</v>
      </c>
      <c r="C2136" s="130" t="s">
        <v>74</v>
      </c>
      <c r="D2136" s="126">
        <v>16</v>
      </c>
      <c r="E2136" s="126"/>
      <c r="F2136" s="130"/>
      <c r="G2136" s="89">
        <v>43101</v>
      </c>
      <c r="H2136" s="123"/>
      <c r="I2136" s="189"/>
      <c r="J2136" s="130" t="s">
        <v>4892</v>
      </c>
    </row>
    <row r="2137" spans="1:10" s="108" customFormat="1" ht="11.25" hidden="1" customHeight="1">
      <c r="A2137" s="8" t="s">
        <v>3358</v>
      </c>
      <c r="B2137" s="126" t="s">
        <v>421</v>
      </c>
      <c r="C2137" s="130" t="s">
        <v>74</v>
      </c>
      <c r="D2137" s="126">
        <v>16</v>
      </c>
      <c r="E2137" s="126"/>
      <c r="F2137" s="130"/>
      <c r="G2137" s="89">
        <v>43101</v>
      </c>
      <c r="H2137" s="123"/>
      <c r="I2137" s="189"/>
      <c r="J2137" s="130" t="s">
        <v>4892</v>
      </c>
    </row>
    <row r="2138" spans="1:10" s="108" customFormat="1" ht="11.25" hidden="1" customHeight="1">
      <c r="A2138" s="8" t="s">
        <v>305</v>
      </c>
      <c r="B2138" s="126" t="s">
        <v>422</v>
      </c>
      <c r="C2138" s="126" t="s">
        <v>74</v>
      </c>
      <c r="D2138" s="126">
        <v>16</v>
      </c>
      <c r="E2138" s="126"/>
      <c r="F2138" s="126"/>
      <c r="G2138" s="89">
        <v>43101</v>
      </c>
      <c r="H2138" s="123"/>
      <c r="I2138" s="189"/>
      <c r="J2138" s="130" t="s">
        <v>4892</v>
      </c>
    </row>
    <row r="2139" spans="1:10" s="108" customFormat="1" ht="11.25" hidden="1" customHeight="1">
      <c r="A2139" s="8" t="s">
        <v>3367</v>
      </c>
      <c r="B2139" s="126" t="s">
        <v>4514</v>
      </c>
      <c r="C2139" s="126" t="s">
        <v>74</v>
      </c>
      <c r="D2139" s="126">
        <v>16</v>
      </c>
      <c r="E2139" s="126"/>
      <c r="F2139" s="126"/>
      <c r="G2139" s="89">
        <v>43101</v>
      </c>
      <c r="H2139" s="123"/>
      <c r="I2139" s="189"/>
      <c r="J2139" s="130" t="s">
        <v>4892</v>
      </c>
    </row>
    <row r="2140" spans="1:10" s="108" customFormat="1" ht="11.25" hidden="1" customHeight="1">
      <c r="A2140" s="8" t="s">
        <v>3373</v>
      </c>
      <c r="B2140" s="126" t="s">
        <v>423</v>
      </c>
      <c r="C2140" s="130" t="s">
        <v>74</v>
      </c>
      <c r="D2140" s="126">
        <v>16</v>
      </c>
      <c r="E2140" s="126"/>
      <c r="F2140" s="130"/>
      <c r="G2140" s="89">
        <v>43101</v>
      </c>
      <c r="H2140" s="123"/>
      <c r="I2140" s="189"/>
      <c r="J2140" s="130" t="s">
        <v>4892</v>
      </c>
    </row>
    <row r="2141" spans="1:10" s="108" customFormat="1" ht="11.25" hidden="1" customHeight="1">
      <c r="A2141" s="8" t="s">
        <v>3374</v>
      </c>
      <c r="B2141" s="126" t="s">
        <v>4519</v>
      </c>
      <c r="C2141" s="126" t="s">
        <v>74</v>
      </c>
      <c r="D2141" s="126">
        <v>16</v>
      </c>
      <c r="E2141" s="126"/>
      <c r="F2141" s="126"/>
      <c r="G2141" s="89">
        <v>43101</v>
      </c>
      <c r="H2141" s="123"/>
      <c r="I2141" s="189"/>
      <c r="J2141" s="130" t="s">
        <v>4892</v>
      </c>
    </row>
    <row r="2142" spans="1:10" s="108" customFormat="1" ht="11.25" hidden="1" customHeight="1">
      <c r="A2142" s="8" t="s">
        <v>3377</v>
      </c>
      <c r="B2142" s="126" t="s">
        <v>4519</v>
      </c>
      <c r="C2142" s="130" t="s">
        <v>74</v>
      </c>
      <c r="D2142" s="126">
        <v>16</v>
      </c>
      <c r="E2142" s="126"/>
      <c r="F2142" s="130"/>
      <c r="G2142" s="89">
        <v>43101</v>
      </c>
      <c r="H2142" s="123"/>
      <c r="I2142" s="189"/>
      <c r="J2142" s="130" t="s">
        <v>4892</v>
      </c>
    </row>
    <row r="2143" spans="1:10" s="108" customFormat="1" ht="11.25" hidden="1" customHeight="1">
      <c r="A2143" s="8" t="s">
        <v>3381</v>
      </c>
      <c r="B2143" s="126" t="s">
        <v>4522</v>
      </c>
      <c r="C2143" s="126" t="s">
        <v>74</v>
      </c>
      <c r="D2143" s="126">
        <v>16</v>
      </c>
      <c r="E2143" s="126"/>
      <c r="F2143" s="126"/>
      <c r="G2143" s="89">
        <v>43101</v>
      </c>
      <c r="H2143" s="123"/>
      <c r="I2143" s="189"/>
      <c r="J2143" s="130" t="s">
        <v>4892</v>
      </c>
    </row>
    <row r="2144" spans="1:10" s="108" customFormat="1" ht="11.25" hidden="1" customHeight="1">
      <c r="A2144" s="8" t="s">
        <v>3382</v>
      </c>
      <c r="B2144" s="126" t="s">
        <v>4523</v>
      </c>
      <c r="C2144" s="126" t="s">
        <v>74</v>
      </c>
      <c r="D2144" s="126">
        <v>16</v>
      </c>
      <c r="E2144" s="126"/>
      <c r="F2144" s="126"/>
      <c r="G2144" s="89">
        <v>43101</v>
      </c>
      <c r="H2144" s="123"/>
      <c r="I2144" s="189"/>
      <c r="J2144" s="130" t="s">
        <v>4892</v>
      </c>
    </row>
    <row r="2145" spans="1:10" s="108" customFormat="1" ht="11.25" hidden="1" customHeight="1">
      <c r="A2145" s="8" t="s">
        <v>3383</v>
      </c>
      <c r="B2145" s="126" t="s">
        <v>4524</v>
      </c>
      <c r="C2145" s="130" t="s">
        <v>74</v>
      </c>
      <c r="D2145" s="126">
        <v>16</v>
      </c>
      <c r="E2145" s="126"/>
      <c r="F2145" s="130"/>
      <c r="G2145" s="89">
        <v>43101</v>
      </c>
      <c r="H2145" s="123"/>
      <c r="I2145" s="189"/>
      <c r="J2145" s="130" t="s">
        <v>4892</v>
      </c>
    </row>
    <row r="2146" spans="1:10" s="108" customFormat="1" ht="11.25" hidden="1" customHeight="1">
      <c r="A2146" s="8" t="s">
        <v>3385</v>
      </c>
      <c r="B2146" s="126" t="s">
        <v>4524</v>
      </c>
      <c r="C2146" s="130" t="s">
        <v>74</v>
      </c>
      <c r="D2146" s="126">
        <v>16</v>
      </c>
      <c r="E2146" s="126"/>
      <c r="F2146" s="130"/>
      <c r="G2146" s="89">
        <v>43101</v>
      </c>
      <c r="H2146" s="123"/>
      <c r="I2146" s="189"/>
      <c r="J2146" s="130" t="s">
        <v>4892</v>
      </c>
    </row>
    <row r="2147" spans="1:10" s="108" customFormat="1" ht="11.25" hidden="1" customHeight="1">
      <c r="A2147" s="8" t="s">
        <v>307</v>
      </c>
      <c r="B2147" s="126" t="s">
        <v>424</v>
      </c>
      <c r="C2147" s="126" t="s">
        <v>74</v>
      </c>
      <c r="D2147" s="126">
        <v>16</v>
      </c>
      <c r="E2147" s="126"/>
      <c r="F2147" s="126"/>
      <c r="G2147" s="89">
        <v>43101</v>
      </c>
      <c r="H2147" s="123"/>
      <c r="I2147" s="189"/>
      <c r="J2147" s="130" t="s">
        <v>4892</v>
      </c>
    </row>
    <row r="2148" spans="1:10" s="108" customFormat="1" ht="11.25" hidden="1" customHeight="1">
      <c r="A2148" s="8" t="s">
        <v>3397</v>
      </c>
      <c r="B2148" s="126" t="s">
        <v>4532</v>
      </c>
      <c r="C2148" s="130" t="s">
        <v>73</v>
      </c>
      <c r="D2148" s="126">
        <v>17</v>
      </c>
      <c r="E2148" s="126"/>
      <c r="F2148" s="130"/>
      <c r="G2148" s="89">
        <v>43101</v>
      </c>
      <c r="H2148" s="123"/>
      <c r="I2148" s="189"/>
      <c r="J2148" s="130" t="s">
        <v>4896</v>
      </c>
    </row>
    <row r="2149" spans="1:10" s="108" customFormat="1" ht="11.25" hidden="1" customHeight="1">
      <c r="A2149" s="8" t="s">
        <v>311</v>
      </c>
      <c r="B2149" s="126" t="s">
        <v>425</v>
      </c>
      <c r="C2149" s="126" t="s">
        <v>73</v>
      </c>
      <c r="D2149" s="126">
        <v>17</v>
      </c>
      <c r="E2149" s="126"/>
      <c r="F2149" s="126"/>
      <c r="G2149" s="89">
        <v>43101</v>
      </c>
      <c r="H2149" s="123"/>
      <c r="I2149" s="189"/>
      <c r="J2149" s="130" t="s">
        <v>4896</v>
      </c>
    </row>
    <row r="2150" spans="1:10" s="108" customFormat="1" ht="11.25" hidden="1" customHeight="1">
      <c r="A2150" s="8" t="s">
        <v>3457</v>
      </c>
      <c r="B2150" s="126" t="s">
        <v>4562</v>
      </c>
      <c r="C2150" s="126" t="s">
        <v>73</v>
      </c>
      <c r="D2150" s="126">
        <v>17</v>
      </c>
      <c r="E2150" s="126"/>
      <c r="F2150" s="126"/>
      <c r="G2150" s="89">
        <v>43101</v>
      </c>
      <c r="H2150" s="123"/>
      <c r="I2150" s="189"/>
      <c r="J2150" s="130" t="s">
        <v>4896</v>
      </c>
    </row>
    <row r="2151" spans="1:10" s="108" customFormat="1" ht="11.25" hidden="1" customHeight="1">
      <c r="A2151" s="8" t="s">
        <v>3460</v>
      </c>
      <c r="B2151" s="126" t="s">
        <v>4565</v>
      </c>
      <c r="C2151" s="126" t="s">
        <v>73</v>
      </c>
      <c r="D2151" s="126">
        <v>17</v>
      </c>
      <c r="E2151" s="126"/>
      <c r="F2151" s="126"/>
      <c r="G2151" s="89">
        <v>43101</v>
      </c>
      <c r="H2151" s="123"/>
      <c r="I2151" s="189"/>
      <c r="J2151" s="130" t="s">
        <v>4896</v>
      </c>
    </row>
    <row r="2152" spans="1:10" s="108" customFormat="1" ht="11.25" hidden="1" customHeight="1">
      <c r="A2152" s="8" t="s">
        <v>3468</v>
      </c>
      <c r="B2152" s="126" t="s">
        <v>4571</v>
      </c>
      <c r="C2152" s="126" t="s">
        <v>73</v>
      </c>
      <c r="D2152" s="126">
        <v>17</v>
      </c>
      <c r="E2152" s="126"/>
      <c r="F2152" s="126"/>
      <c r="G2152" s="89">
        <v>43101</v>
      </c>
      <c r="H2152" s="123"/>
      <c r="I2152" s="189"/>
      <c r="J2152" s="130" t="s">
        <v>4896</v>
      </c>
    </row>
    <row r="2153" spans="1:10" s="108" customFormat="1" ht="11.25" hidden="1" customHeight="1">
      <c r="A2153" s="8" t="s">
        <v>3470</v>
      </c>
      <c r="B2153" s="126" t="s">
        <v>4572</v>
      </c>
      <c r="C2153" s="126" t="s">
        <v>73</v>
      </c>
      <c r="D2153" s="126">
        <v>17</v>
      </c>
      <c r="E2153" s="126"/>
      <c r="F2153" s="126"/>
      <c r="G2153" s="89">
        <v>43101</v>
      </c>
      <c r="H2153" s="123"/>
      <c r="I2153" s="189"/>
      <c r="J2153" s="130" t="s">
        <v>4896</v>
      </c>
    </row>
    <row r="2154" spans="1:10" s="108" customFormat="1" ht="11.25" hidden="1" customHeight="1">
      <c r="A2154" s="8" t="s">
        <v>3474</v>
      </c>
      <c r="B2154" s="126" t="s">
        <v>4575</v>
      </c>
      <c r="C2154" s="126" t="s">
        <v>73</v>
      </c>
      <c r="D2154" s="126">
        <v>17</v>
      </c>
      <c r="E2154" s="126"/>
      <c r="F2154" s="126"/>
      <c r="G2154" s="89">
        <v>43101</v>
      </c>
      <c r="H2154" s="123"/>
      <c r="I2154" s="189"/>
      <c r="J2154" s="130" t="s">
        <v>4896</v>
      </c>
    </row>
    <row r="2155" spans="1:10" s="108" customFormat="1" ht="11.25" hidden="1" customHeight="1">
      <c r="A2155" s="8" t="s">
        <v>3475</v>
      </c>
      <c r="B2155" s="126" t="s">
        <v>4575</v>
      </c>
      <c r="C2155" s="126" t="s">
        <v>73</v>
      </c>
      <c r="D2155" s="126">
        <v>17</v>
      </c>
      <c r="E2155" s="126"/>
      <c r="F2155" s="126"/>
      <c r="G2155" s="89">
        <v>43101</v>
      </c>
      <c r="H2155" s="123"/>
      <c r="I2155" s="189"/>
      <c r="J2155" s="130" t="s">
        <v>4896</v>
      </c>
    </row>
    <row r="2156" spans="1:10" s="108" customFormat="1" ht="11.25" hidden="1" customHeight="1">
      <c r="A2156" s="8" t="s">
        <v>3478</v>
      </c>
      <c r="B2156" s="126" t="s">
        <v>4577</v>
      </c>
      <c r="C2156" s="126" t="s">
        <v>73</v>
      </c>
      <c r="D2156" s="126">
        <v>17</v>
      </c>
      <c r="E2156" s="126"/>
      <c r="F2156" s="126"/>
      <c r="G2156" s="89">
        <v>43101</v>
      </c>
      <c r="H2156" s="123"/>
      <c r="I2156" s="189"/>
      <c r="J2156" s="130" t="s">
        <v>4896</v>
      </c>
    </row>
    <row r="2157" spans="1:10" s="108" customFormat="1" ht="11.25" hidden="1" customHeight="1">
      <c r="A2157" s="8" t="s">
        <v>3483</v>
      </c>
      <c r="B2157" s="126" t="s">
        <v>4582</v>
      </c>
      <c r="C2157" s="126" t="s">
        <v>73</v>
      </c>
      <c r="D2157" s="126">
        <v>17</v>
      </c>
      <c r="E2157" s="126"/>
      <c r="F2157" s="126"/>
      <c r="G2157" s="89">
        <v>43101</v>
      </c>
      <c r="H2157" s="123"/>
      <c r="I2157" s="189"/>
      <c r="J2157" s="130" t="s">
        <v>4896</v>
      </c>
    </row>
    <row r="2158" spans="1:10" s="108" customFormat="1" ht="11.25" hidden="1" customHeight="1">
      <c r="A2158" s="8" t="s">
        <v>316</v>
      </c>
      <c r="B2158" s="126" t="s">
        <v>428</v>
      </c>
      <c r="C2158" s="126" t="s">
        <v>73</v>
      </c>
      <c r="D2158" s="126">
        <v>17</v>
      </c>
      <c r="E2158" s="126"/>
      <c r="F2158" s="126"/>
      <c r="G2158" s="89">
        <v>43101</v>
      </c>
      <c r="H2158" s="123"/>
      <c r="I2158" s="189"/>
      <c r="J2158" s="130" t="s">
        <v>4896</v>
      </c>
    </row>
    <row r="2159" spans="1:10" s="108" customFormat="1" ht="11.25" hidden="1" customHeight="1">
      <c r="A2159" s="8" t="s">
        <v>317</v>
      </c>
      <c r="B2159" s="126" t="s">
        <v>428</v>
      </c>
      <c r="C2159" s="126" t="s">
        <v>73</v>
      </c>
      <c r="D2159" s="126">
        <v>17</v>
      </c>
      <c r="E2159" s="126"/>
      <c r="F2159" s="126"/>
      <c r="G2159" s="89">
        <v>43101</v>
      </c>
      <c r="H2159" s="123"/>
      <c r="I2159" s="189"/>
      <c r="J2159" s="130" t="s">
        <v>4896</v>
      </c>
    </row>
    <row r="2160" spans="1:10" s="108" customFormat="1" ht="11.25" hidden="1" customHeight="1">
      <c r="A2160" s="8" t="s">
        <v>3487</v>
      </c>
      <c r="B2160" s="126" t="s">
        <v>4583</v>
      </c>
      <c r="C2160" s="126" t="s">
        <v>73</v>
      </c>
      <c r="D2160" s="126">
        <v>17</v>
      </c>
      <c r="E2160" s="126"/>
      <c r="F2160" s="126"/>
      <c r="G2160" s="89">
        <v>43101</v>
      </c>
      <c r="H2160" s="123"/>
      <c r="I2160" s="189"/>
      <c r="J2160" s="130" t="s">
        <v>4896</v>
      </c>
    </row>
    <row r="2161" spans="1:10" s="108" customFormat="1" ht="11.25" hidden="1" customHeight="1">
      <c r="A2161" s="8" t="s">
        <v>3494</v>
      </c>
      <c r="B2161" s="126" t="s">
        <v>4588</v>
      </c>
      <c r="C2161" s="126" t="s">
        <v>73</v>
      </c>
      <c r="D2161" s="126">
        <v>17</v>
      </c>
      <c r="E2161" s="126"/>
      <c r="F2161" s="126"/>
      <c r="G2161" s="89">
        <v>43101</v>
      </c>
      <c r="H2161" s="123"/>
      <c r="I2161" s="189"/>
      <c r="J2161" s="130" t="s">
        <v>4896</v>
      </c>
    </row>
    <row r="2162" spans="1:10" s="108" customFormat="1" ht="11.25" hidden="1" customHeight="1">
      <c r="A2162" s="8" t="s">
        <v>3498</v>
      </c>
      <c r="B2162" s="126" t="s">
        <v>4592</v>
      </c>
      <c r="C2162" s="126" t="s">
        <v>73</v>
      </c>
      <c r="D2162" s="126">
        <v>17</v>
      </c>
      <c r="E2162" s="126"/>
      <c r="F2162" s="126"/>
      <c r="G2162" s="89">
        <v>43101</v>
      </c>
      <c r="H2162" s="123"/>
      <c r="I2162" s="189"/>
      <c r="J2162" s="130" t="s">
        <v>4896</v>
      </c>
    </row>
    <row r="2163" spans="1:10" s="108" customFormat="1" ht="11.25" hidden="1" customHeight="1">
      <c r="A2163" s="8" t="s">
        <v>3499</v>
      </c>
      <c r="B2163" s="126" t="s">
        <v>4593</v>
      </c>
      <c r="C2163" s="126" t="s">
        <v>73</v>
      </c>
      <c r="D2163" s="126">
        <v>17</v>
      </c>
      <c r="E2163" s="126"/>
      <c r="F2163" s="126"/>
      <c r="G2163" s="89">
        <v>43101</v>
      </c>
      <c r="H2163" s="123"/>
      <c r="I2163" s="189"/>
      <c r="J2163" s="130" t="s">
        <v>4896</v>
      </c>
    </row>
    <row r="2164" spans="1:10" s="108" customFormat="1" ht="11.25" hidden="1" customHeight="1">
      <c r="A2164" s="8" t="s">
        <v>3500</v>
      </c>
      <c r="B2164" s="126" t="s">
        <v>4594</v>
      </c>
      <c r="C2164" s="126" t="s">
        <v>73</v>
      </c>
      <c r="D2164" s="126">
        <v>17</v>
      </c>
      <c r="E2164" s="126"/>
      <c r="F2164" s="126"/>
      <c r="G2164" s="89">
        <v>43101</v>
      </c>
      <c r="H2164" s="123"/>
      <c r="I2164" s="189"/>
      <c r="J2164" s="130" t="s">
        <v>4896</v>
      </c>
    </row>
    <row r="2165" spans="1:10" s="108" customFormat="1" ht="11.25" hidden="1" customHeight="1">
      <c r="A2165" s="8" t="s">
        <v>3501</v>
      </c>
      <c r="B2165" s="126" t="s">
        <v>4595</v>
      </c>
      <c r="C2165" s="126" t="s">
        <v>73</v>
      </c>
      <c r="D2165" s="126">
        <v>17</v>
      </c>
      <c r="E2165" s="126"/>
      <c r="F2165" s="126"/>
      <c r="G2165" s="89">
        <v>43101</v>
      </c>
      <c r="H2165" s="123"/>
      <c r="I2165" s="189"/>
      <c r="J2165" s="130" t="s">
        <v>4896</v>
      </c>
    </row>
    <row r="2166" spans="1:10" s="108" customFormat="1" ht="11.25" hidden="1" customHeight="1">
      <c r="A2166" s="8" t="s">
        <v>3503</v>
      </c>
      <c r="B2166" s="126" t="s">
        <v>4597</v>
      </c>
      <c r="C2166" s="126" t="s">
        <v>73</v>
      </c>
      <c r="D2166" s="126">
        <v>17</v>
      </c>
      <c r="E2166" s="126"/>
      <c r="F2166" s="126"/>
      <c r="G2166" s="89">
        <v>43101</v>
      </c>
      <c r="H2166" s="123"/>
      <c r="I2166" s="189"/>
      <c r="J2166" s="130" t="s">
        <v>4896</v>
      </c>
    </row>
    <row r="2167" spans="1:10" s="108" customFormat="1" ht="11.25" hidden="1" customHeight="1">
      <c r="A2167" s="8" t="s">
        <v>3513</v>
      </c>
      <c r="B2167" s="126" t="s">
        <v>4603</v>
      </c>
      <c r="C2167" s="126" t="s">
        <v>73</v>
      </c>
      <c r="D2167" s="126">
        <v>17</v>
      </c>
      <c r="E2167" s="126"/>
      <c r="F2167" s="126"/>
      <c r="G2167" s="89">
        <v>43101</v>
      </c>
      <c r="H2167" s="123"/>
      <c r="I2167" s="189"/>
      <c r="J2167" s="130" t="s">
        <v>4896</v>
      </c>
    </row>
    <row r="2168" spans="1:10" s="108" customFormat="1" ht="11.25" hidden="1" customHeight="1">
      <c r="A2168" s="8" t="s">
        <v>3514</v>
      </c>
      <c r="B2168" s="126" t="s">
        <v>4603</v>
      </c>
      <c r="C2168" s="126" t="s">
        <v>73</v>
      </c>
      <c r="D2168" s="126">
        <v>17</v>
      </c>
      <c r="E2168" s="126"/>
      <c r="F2168" s="126"/>
      <c r="G2168" s="89">
        <v>43101</v>
      </c>
      <c r="H2168" s="123"/>
      <c r="I2168" s="189"/>
      <c r="J2168" s="130" t="s">
        <v>4896</v>
      </c>
    </row>
    <row r="2169" spans="1:10" s="108" customFormat="1" ht="11.25" hidden="1" customHeight="1">
      <c r="A2169" s="8" t="s">
        <v>3516</v>
      </c>
      <c r="B2169" s="126" t="s">
        <v>4603</v>
      </c>
      <c r="C2169" s="126" t="s">
        <v>73</v>
      </c>
      <c r="D2169" s="126">
        <v>17</v>
      </c>
      <c r="E2169" s="126"/>
      <c r="F2169" s="126"/>
      <c r="G2169" s="89">
        <v>43101</v>
      </c>
      <c r="H2169" s="123"/>
      <c r="I2169" s="189"/>
      <c r="J2169" s="130" t="s">
        <v>4896</v>
      </c>
    </row>
    <row r="2170" spans="1:10" s="108" customFormat="1" ht="11.25" hidden="1" customHeight="1">
      <c r="A2170" s="8" t="s">
        <v>3517</v>
      </c>
      <c r="B2170" s="126" t="s">
        <v>4603</v>
      </c>
      <c r="C2170" s="130" t="s">
        <v>73</v>
      </c>
      <c r="D2170" s="126">
        <v>17</v>
      </c>
      <c r="E2170" s="126"/>
      <c r="F2170" s="130"/>
      <c r="G2170" s="89">
        <v>43101</v>
      </c>
      <c r="H2170" s="123"/>
      <c r="I2170" s="189"/>
      <c r="J2170" s="130" t="s">
        <v>4896</v>
      </c>
    </row>
    <row r="2171" spans="1:10" s="108" customFormat="1" ht="11.25" hidden="1" customHeight="1">
      <c r="A2171" s="8" t="s">
        <v>3518</v>
      </c>
      <c r="B2171" s="126" t="s">
        <v>4603</v>
      </c>
      <c r="C2171" s="130" t="s">
        <v>73</v>
      </c>
      <c r="D2171" s="126">
        <v>17</v>
      </c>
      <c r="E2171" s="126"/>
      <c r="F2171" s="130"/>
      <c r="G2171" s="89">
        <v>43101</v>
      </c>
      <c r="H2171" s="123"/>
      <c r="I2171" s="189"/>
      <c r="J2171" s="130" t="s">
        <v>4896</v>
      </c>
    </row>
    <row r="2172" spans="1:10" s="108" customFormat="1" ht="11.25" hidden="1" customHeight="1">
      <c r="A2172" s="8" t="s">
        <v>3521</v>
      </c>
      <c r="B2172" s="126" t="s">
        <v>4603</v>
      </c>
      <c r="C2172" s="126" t="s">
        <v>73</v>
      </c>
      <c r="D2172" s="126">
        <v>17</v>
      </c>
      <c r="E2172" s="126"/>
      <c r="F2172" s="126"/>
      <c r="G2172" s="89">
        <v>43101</v>
      </c>
      <c r="H2172" s="123"/>
      <c r="I2172" s="189"/>
      <c r="J2172" s="130" t="s">
        <v>4896</v>
      </c>
    </row>
    <row r="2173" spans="1:10" s="108" customFormat="1" ht="11.25" hidden="1" customHeight="1">
      <c r="A2173" s="8" t="s">
        <v>3522</v>
      </c>
      <c r="B2173" s="126" t="s">
        <v>4603</v>
      </c>
      <c r="C2173" s="130" t="s">
        <v>73</v>
      </c>
      <c r="D2173" s="126">
        <v>17</v>
      </c>
      <c r="E2173" s="126"/>
      <c r="F2173" s="130"/>
      <c r="G2173" s="89">
        <v>43101</v>
      </c>
      <c r="H2173" s="123"/>
      <c r="I2173" s="189"/>
      <c r="J2173" s="130" t="s">
        <v>4896</v>
      </c>
    </row>
    <row r="2174" spans="1:10" s="108" customFormat="1" ht="11.25" hidden="1" customHeight="1">
      <c r="A2174" s="8" t="s">
        <v>3523</v>
      </c>
      <c r="B2174" s="126" t="s">
        <v>4603</v>
      </c>
      <c r="C2174" s="126" t="s">
        <v>73</v>
      </c>
      <c r="D2174" s="126">
        <v>17</v>
      </c>
      <c r="E2174" s="126"/>
      <c r="F2174" s="126"/>
      <c r="G2174" s="89">
        <v>43101</v>
      </c>
      <c r="H2174" s="123"/>
      <c r="I2174" s="189"/>
      <c r="J2174" s="130" t="s">
        <v>4896</v>
      </c>
    </row>
    <row r="2175" spans="1:10" s="108" customFormat="1" ht="11.25" hidden="1" customHeight="1">
      <c r="A2175" s="8" t="s">
        <v>3524</v>
      </c>
      <c r="B2175" s="126" t="s">
        <v>4603</v>
      </c>
      <c r="C2175" s="130" t="s">
        <v>73</v>
      </c>
      <c r="D2175" s="126">
        <v>17</v>
      </c>
      <c r="E2175" s="126"/>
      <c r="F2175" s="130"/>
      <c r="G2175" s="89">
        <v>43101</v>
      </c>
      <c r="H2175" s="123"/>
      <c r="I2175" s="189"/>
      <c r="J2175" s="130" t="s">
        <v>4896</v>
      </c>
    </row>
    <row r="2176" spans="1:10" s="108" customFormat="1" ht="11.25" hidden="1" customHeight="1">
      <c r="A2176" s="8" t="s">
        <v>3527</v>
      </c>
      <c r="B2176" s="126" t="s">
        <v>4603</v>
      </c>
      <c r="C2176" s="130" t="s">
        <v>73</v>
      </c>
      <c r="D2176" s="126">
        <v>17</v>
      </c>
      <c r="E2176" s="126"/>
      <c r="F2176" s="130"/>
      <c r="G2176" s="89">
        <v>43101</v>
      </c>
      <c r="H2176" s="123"/>
      <c r="I2176" s="189"/>
      <c r="J2176" s="130" t="s">
        <v>4896</v>
      </c>
    </row>
    <row r="2177" spans="1:10" s="108" customFormat="1" ht="11.25" hidden="1" customHeight="1">
      <c r="A2177" s="8" t="s">
        <v>3529</v>
      </c>
      <c r="B2177" s="126" t="s">
        <v>4603</v>
      </c>
      <c r="C2177" s="126" t="s">
        <v>73</v>
      </c>
      <c r="D2177" s="126">
        <v>17</v>
      </c>
      <c r="E2177" s="126"/>
      <c r="F2177" s="126"/>
      <c r="G2177" s="89">
        <v>43101</v>
      </c>
      <c r="H2177" s="123"/>
      <c r="I2177" s="189"/>
      <c r="J2177" s="130" t="s">
        <v>4896</v>
      </c>
    </row>
    <row r="2178" spans="1:10" s="108" customFormat="1" ht="11.25" hidden="1" customHeight="1">
      <c r="A2178" s="8" t="s">
        <v>3530</v>
      </c>
      <c r="B2178" s="126" t="s">
        <v>4603</v>
      </c>
      <c r="C2178" s="126" t="s">
        <v>73</v>
      </c>
      <c r="D2178" s="126">
        <v>17</v>
      </c>
      <c r="E2178" s="126"/>
      <c r="F2178" s="126"/>
      <c r="G2178" s="89">
        <v>43101</v>
      </c>
      <c r="H2178" s="123"/>
      <c r="I2178" s="189"/>
      <c r="J2178" s="130" t="s">
        <v>4896</v>
      </c>
    </row>
    <row r="2179" spans="1:10" s="108" customFormat="1" ht="11.25" hidden="1" customHeight="1">
      <c r="A2179" s="8" t="s">
        <v>3539</v>
      </c>
      <c r="B2179" s="126" t="s">
        <v>4605</v>
      </c>
      <c r="C2179" s="126" t="s">
        <v>73</v>
      </c>
      <c r="D2179" s="126">
        <v>17</v>
      </c>
      <c r="E2179" s="126"/>
      <c r="F2179" s="126"/>
      <c r="G2179" s="89">
        <v>43101</v>
      </c>
      <c r="H2179" s="123"/>
      <c r="I2179" s="189"/>
      <c r="J2179" s="130" t="s">
        <v>4896</v>
      </c>
    </row>
    <row r="2180" spans="1:10" s="108" customFormat="1" ht="11.25" hidden="1" customHeight="1">
      <c r="A2180" s="8" t="s">
        <v>3540</v>
      </c>
      <c r="B2180" s="126" t="s">
        <v>4606</v>
      </c>
      <c r="C2180" s="126" t="s">
        <v>73</v>
      </c>
      <c r="D2180" s="126">
        <v>17</v>
      </c>
      <c r="E2180" s="126"/>
      <c r="F2180" s="126"/>
      <c r="G2180" s="89">
        <v>43101</v>
      </c>
      <c r="H2180" s="123"/>
      <c r="I2180" s="189"/>
      <c r="J2180" s="130" t="s">
        <v>4896</v>
      </c>
    </row>
    <row r="2181" spans="1:10" s="108" customFormat="1" ht="11.25" hidden="1" customHeight="1">
      <c r="A2181" s="8" t="s">
        <v>3541</v>
      </c>
      <c r="B2181" s="126" t="s">
        <v>4607</v>
      </c>
      <c r="C2181" s="126" t="s">
        <v>73</v>
      </c>
      <c r="D2181" s="126">
        <v>17</v>
      </c>
      <c r="E2181" s="126"/>
      <c r="F2181" s="126"/>
      <c r="G2181" s="89">
        <v>43101</v>
      </c>
      <c r="H2181" s="123"/>
      <c r="I2181" s="189"/>
      <c r="J2181" s="130" t="s">
        <v>4896</v>
      </c>
    </row>
    <row r="2182" spans="1:10" s="108" customFormat="1" ht="11.25" hidden="1" customHeight="1">
      <c r="A2182" s="8" t="s">
        <v>3546</v>
      </c>
      <c r="B2182" s="126" t="s">
        <v>429</v>
      </c>
      <c r="C2182" s="130" t="s">
        <v>73</v>
      </c>
      <c r="D2182" s="126">
        <v>17</v>
      </c>
      <c r="E2182" s="126"/>
      <c r="F2182" s="126"/>
      <c r="G2182" s="89">
        <v>43101</v>
      </c>
      <c r="H2182" s="123"/>
      <c r="I2182" s="189"/>
      <c r="J2182" s="130" t="s">
        <v>4896</v>
      </c>
    </row>
    <row r="2183" spans="1:10" s="108" customFormat="1" ht="11.25" hidden="1" customHeight="1">
      <c r="A2183" s="8" t="s">
        <v>3547</v>
      </c>
      <c r="B2183" s="126" t="s">
        <v>4611</v>
      </c>
      <c r="C2183" s="126" t="s">
        <v>73</v>
      </c>
      <c r="D2183" s="126">
        <v>17</v>
      </c>
      <c r="E2183" s="126"/>
      <c r="F2183" s="126"/>
      <c r="G2183" s="89">
        <v>43101</v>
      </c>
      <c r="H2183" s="123"/>
      <c r="I2183" s="189"/>
      <c r="J2183" s="130" t="s">
        <v>4896</v>
      </c>
    </row>
    <row r="2184" spans="1:10" s="108" customFormat="1" ht="11.25" hidden="1" customHeight="1">
      <c r="A2184" s="8" t="s">
        <v>3549</v>
      </c>
      <c r="B2184" s="126" t="s">
        <v>4613</v>
      </c>
      <c r="C2184" s="130" t="s">
        <v>73</v>
      </c>
      <c r="D2184" s="126">
        <v>17</v>
      </c>
      <c r="E2184" s="126"/>
      <c r="F2184" s="130"/>
      <c r="G2184" s="89">
        <v>43101</v>
      </c>
      <c r="H2184" s="123"/>
      <c r="I2184" s="189"/>
      <c r="J2184" s="130" t="s">
        <v>4896</v>
      </c>
    </row>
    <row r="2185" spans="1:10" s="108" customFormat="1" ht="11.25" hidden="1" customHeight="1">
      <c r="A2185" s="8" t="s">
        <v>3550</v>
      </c>
      <c r="B2185" s="126" t="s">
        <v>4614</v>
      </c>
      <c r="C2185" s="126" t="s">
        <v>73</v>
      </c>
      <c r="D2185" s="126">
        <v>17</v>
      </c>
      <c r="E2185" s="126"/>
      <c r="F2185" s="126"/>
      <c r="G2185" s="89">
        <v>43101</v>
      </c>
      <c r="H2185" s="123"/>
      <c r="I2185" s="189"/>
      <c r="J2185" s="130" t="s">
        <v>4896</v>
      </c>
    </row>
    <row r="2186" spans="1:10" s="108" customFormat="1" ht="11.25" hidden="1" customHeight="1">
      <c r="A2186" s="8" t="s">
        <v>3553</v>
      </c>
      <c r="B2186" s="126" t="s">
        <v>4615</v>
      </c>
      <c r="C2186" s="126" t="s">
        <v>73</v>
      </c>
      <c r="D2186" s="126">
        <v>17</v>
      </c>
      <c r="E2186" s="126"/>
      <c r="F2186" s="126"/>
      <c r="G2186" s="89">
        <v>43101</v>
      </c>
      <c r="H2186" s="123"/>
      <c r="I2186" s="189"/>
      <c r="J2186" s="130" t="s">
        <v>4896</v>
      </c>
    </row>
    <row r="2187" spans="1:10" s="108" customFormat="1" ht="11.25" hidden="1" customHeight="1">
      <c r="A2187" s="8" t="s">
        <v>3564</v>
      </c>
      <c r="B2187" s="126" t="s">
        <v>4619</v>
      </c>
      <c r="C2187" s="126" t="s">
        <v>77</v>
      </c>
      <c r="D2187" s="126">
        <v>18</v>
      </c>
      <c r="E2187" s="126"/>
      <c r="F2187" s="126"/>
      <c r="G2187" s="89">
        <v>43101</v>
      </c>
      <c r="H2187" s="123"/>
      <c r="I2187" s="189"/>
      <c r="J2187" s="130" t="s">
        <v>4899</v>
      </c>
    </row>
    <row r="2188" spans="1:10" s="108" customFormat="1" ht="11.25" hidden="1" customHeight="1">
      <c r="A2188" s="8" t="s">
        <v>3573</v>
      </c>
      <c r="B2188" s="126" t="s">
        <v>430</v>
      </c>
      <c r="C2188" s="126" t="s">
        <v>77</v>
      </c>
      <c r="D2188" s="126">
        <v>18</v>
      </c>
      <c r="E2188" s="126"/>
      <c r="F2188" s="126"/>
      <c r="G2188" s="89">
        <v>43101</v>
      </c>
      <c r="H2188" s="123"/>
      <c r="I2188" s="189"/>
      <c r="J2188" s="130" t="s">
        <v>4899</v>
      </c>
    </row>
    <row r="2189" spans="1:10" s="108" customFormat="1" ht="11.25" hidden="1" customHeight="1">
      <c r="A2189" s="8" t="s">
        <v>3576</v>
      </c>
      <c r="B2189" s="126" t="s">
        <v>430</v>
      </c>
      <c r="C2189" s="130" t="s">
        <v>77</v>
      </c>
      <c r="D2189" s="126">
        <v>18</v>
      </c>
      <c r="E2189" s="126"/>
      <c r="F2189" s="130"/>
      <c r="G2189" s="89">
        <v>43101</v>
      </c>
      <c r="H2189" s="123"/>
      <c r="I2189" s="189"/>
      <c r="J2189" s="130" t="s">
        <v>4899</v>
      </c>
    </row>
    <row r="2190" spans="1:10" s="108" customFormat="1" ht="11.25" hidden="1" customHeight="1">
      <c r="A2190" s="8" t="s">
        <v>321</v>
      </c>
      <c r="B2190" s="126" t="s">
        <v>432</v>
      </c>
      <c r="C2190" s="130" t="s">
        <v>77</v>
      </c>
      <c r="D2190" s="126">
        <v>18</v>
      </c>
      <c r="E2190" s="126"/>
      <c r="F2190" s="126"/>
      <c r="G2190" s="89">
        <v>43101</v>
      </c>
      <c r="H2190" s="123"/>
      <c r="I2190" s="189"/>
      <c r="J2190" s="130" t="s">
        <v>4899</v>
      </c>
    </row>
    <row r="2191" spans="1:10" s="108" customFormat="1" ht="11.25" hidden="1" customHeight="1">
      <c r="A2191" s="8" t="s">
        <v>3595</v>
      </c>
      <c r="B2191" s="126" t="s">
        <v>4629</v>
      </c>
      <c r="C2191" s="130" t="s">
        <v>77</v>
      </c>
      <c r="D2191" s="126">
        <v>18</v>
      </c>
      <c r="E2191" s="126"/>
      <c r="F2191" s="130"/>
      <c r="G2191" s="89">
        <v>43101</v>
      </c>
      <c r="H2191" s="123"/>
      <c r="I2191" s="189"/>
      <c r="J2191" s="130" t="s">
        <v>4899</v>
      </c>
    </row>
    <row r="2192" spans="1:10" s="108" customFormat="1" ht="11.25" hidden="1" customHeight="1">
      <c r="A2192" s="8" t="s">
        <v>3601</v>
      </c>
      <c r="B2192" s="126" t="s">
        <v>4634</v>
      </c>
      <c r="C2192" s="130" t="s">
        <v>77</v>
      </c>
      <c r="D2192" s="126">
        <v>18</v>
      </c>
      <c r="E2192" s="126"/>
      <c r="F2192" s="130"/>
      <c r="G2192" s="89">
        <v>43101</v>
      </c>
      <c r="H2192" s="123"/>
      <c r="I2192" s="189"/>
      <c r="J2192" s="130" t="s">
        <v>4899</v>
      </c>
    </row>
    <row r="2193" spans="1:10" s="108" customFormat="1" ht="11.25" hidden="1" customHeight="1">
      <c r="A2193" s="8" t="s">
        <v>3602</v>
      </c>
      <c r="B2193" s="126" t="s">
        <v>4635</v>
      </c>
      <c r="C2193" s="130" t="s">
        <v>77</v>
      </c>
      <c r="D2193" s="126">
        <v>18</v>
      </c>
      <c r="E2193" s="126"/>
      <c r="F2193" s="130"/>
      <c r="G2193" s="89">
        <v>43101</v>
      </c>
      <c r="H2193" s="123"/>
      <c r="I2193" s="189"/>
      <c r="J2193" s="130" t="s">
        <v>4899</v>
      </c>
    </row>
    <row r="2194" spans="1:10" s="108" customFormat="1" ht="11.25" hidden="1" customHeight="1">
      <c r="A2194" s="8" t="s">
        <v>3604</v>
      </c>
      <c r="B2194" s="126" t="s">
        <v>4636</v>
      </c>
      <c r="C2194" s="130" t="s">
        <v>77</v>
      </c>
      <c r="D2194" s="126">
        <v>18</v>
      </c>
      <c r="E2194" s="126"/>
      <c r="F2194" s="130"/>
      <c r="G2194" s="89">
        <v>43101</v>
      </c>
      <c r="H2194" s="123"/>
      <c r="I2194" s="189"/>
      <c r="J2194" s="130" t="s">
        <v>4899</v>
      </c>
    </row>
    <row r="2195" spans="1:10" s="108" customFormat="1" ht="11.25" hidden="1" customHeight="1">
      <c r="A2195" s="8" t="s">
        <v>3608</v>
      </c>
      <c r="B2195" s="126" t="s">
        <v>4640</v>
      </c>
      <c r="C2195" s="130" t="s">
        <v>77</v>
      </c>
      <c r="D2195" s="126">
        <v>18</v>
      </c>
      <c r="E2195" s="126"/>
      <c r="F2195" s="130"/>
      <c r="G2195" s="89">
        <v>43101</v>
      </c>
      <c r="H2195" s="123"/>
      <c r="I2195" s="189"/>
      <c r="J2195" s="130" t="s">
        <v>4899</v>
      </c>
    </row>
    <row r="2196" spans="1:10" s="108" customFormat="1" ht="11.25" hidden="1" customHeight="1">
      <c r="A2196" s="8" t="s">
        <v>3616</v>
      </c>
      <c r="B2196" s="126" t="s">
        <v>4646</v>
      </c>
      <c r="C2196" s="126" t="s">
        <v>77</v>
      </c>
      <c r="D2196" s="126">
        <v>18</v>
      </c>
      <c r="E2196" s="126"/>
      <c r="F2196" s="126"/>
      <c r="G2196" s="89">
        <v>43101</v>
      </c>
      <c r="H2196" s="123"/>
      <c r="I2196" s="189"/>
      <c r="J2196" s="130" t="s">
        <v>4899</v>
      </c>
    </row>
    <row r="2197" spans="1:10" s="108" customFormat="1" ht="11.25" hidden="1" customHeight="1">
      <c r="A2197" s="8" t="s">
        <v>3621</v>
      </c>
      <c r="B2197" s="126" t="s">
        <v>4651</v>
      </c>
      <c r="C2197" s="130" t="s">
        <v>77</v>
      </c>
      <c r="D2197" s="126">
        <v>18</v>
      </c>
      <c r="E2197" s="126"/>
      <c r="F2197" s="130"/>
      <c r="G2197" s="89">
        <v>43101</v>
      </c>
      <c r="H2197" s="123"/>
      <c r="I2197" s="189"/>
      <c r="J2197" s="130" t="s">
        <v>4899</v>
      </c>
    </row>
    <row r="2198" spans="1:10" s="108" customFormat="1" ht="11.25" hidden="1" customHeight="1">
      <c r="A2198" s="8" t="s">
        <v>3624</v>
      </c>
      <c r="B2198" s="126" t="s">
        <v>4654</v>
      </c>
      <c r="C2198" s="130" t="s">
        <v>77</v>
      </c>
      <c r="D2198" s="126">
        <v>18</v>
      </c>
      <c r="E2198" s="126"/>
      <c r="F2198" s="130"/>
      <c r="G2198" s="89">
        <v>43101</v>
      </c>
      <c r="H2198" s="123"/>
      <c r="I2198" s="189"/>
      <c r="J2198" s="130" t="s">
        <v>4899</v>
      </c>
    </row>
    <row r="2199" spans="1:10" s="108" customFormat="1" ht="11.25" hidden="1" customHeight="1">
      <c r="A2199" s="8" t="s">
        <v>3627</v>
      </c>
      <c r="B2199" s="126" t="s">
        <v>4657</v>
      </c>
      <c r="C2199" s="130" t="s">
        <v>77</v>
      </c>
      <c r="D2199" s="126">
        <v>18</v>
      </c>
      <c r="E2199" s="126"/>
      <c r="F2199" s="130"/>
      <c r="G2199" s="89">
        <v>43101</v>
      </c>
      <c r="H2199" s="123"/>
      <c r="I2199" s="189"/>
      <c r="J2199" s="130" t="s">
        <v>4899</v>
      </c>
    </row>
    <row r="2200" spans="1:10" s="108" customFormat="1" ht="11.25" hidden="1" customHeight="1">
      <c r="A2200" s="8" t="s">
        <v>3629</v>
      </c>
      <c r="B2200" s="126" t="s">
        <v>4658</v>
      </c>
      <c r="C2200" s="126" t="s">
        <v>77</v>
      </c>
      <c r="D2200" s="126">
        <v>18</v>
      </c>
      <c r="E2200" s="126"/>
      <c r="F2200" s="126"/>
      <c r="G2200" s="89">
        <v>43101</v>
      </c>
      <c r="H2200" s="123"/>
      <c r="I2200" s="189"/>
      <c r="J2200" s="130" t="s">
        <v>4899</v>
      </c>
    </row>
    <row r="2201" spans="1:10" s="108" customFormat="1" ht="11.25" hidden="1" customHeight="1">
      <c r="A2201" s="8" t="s">
        <v>3631</v>
      </c>
      <c r="B2201" s="126" t="s">
        <v>4660</v>
      </c>
      <c r="C2201" s="130" t="s">
        <v>77</v>
      </c>
      <c r="D2201" s="126">
        <v>18</v>
      </c>
      <c r="E2201" s="126"/>
      <c r="F2201" s="126"/>
      <c r="G2201" s="89">
        <v>43101</v>
      </c>
      <c r="H2201" s="123"/>
      <c r="I2201" s="189"/>
      <c r="J2201" s="130" t="s">
        <v>4899</v>
      </c>
    </row>
    <row r="2202" spans="1:10" s="108" customFormat="1" ht="11.25" hidden="1" customHeight="1">
      <c r="A2202" s="8" t="s">
        <v>3633</v>
      </c>
      <c r="B2202" s="126" t="s">
        <v>4662</v>
      </c>
      <c r="C2202" s="126" t="s">
        <v>77</v>
      </c>
      <c r="D2202" s="126">
        <v>18</v>
      </c>
      <c r="E2202" s="126"/>
      <c r="F2202" s="126"/>
      <c r="G2202" s="89">
        <v>43101</v>
      </c>
      <c r="H2202" s="123"/>
      <c r="I2202" s="189"/>
      <c r="J2202" s="130" t="s">
        <v>4899</v>
      </c>
    </row>
    <row r="2203" spans="1:10" s="108" customFormat="1" ht="11.25" hidden="1" customHeight="1">
      <c r="A2203" s="8" t="s">
        <v>3637</v>
      </c>
      <c r="B2203" s="126" t="s">
        <v>4666</v>
      </c>
      <c r="C2203" s="126" t="s">
        <v>77</v>
      </c>
      <c r="D2203" s="126">
        <v>18</v>
      </c>
      <c r="E2203" s="126"/>
      <c r="F2203" s="126"/>
      <c r="G2203" s="89">
        <v>43101</v>
      </c>
      <c r="H2203" s="123"/>
      <c r="I2203" s="189"/>
      <c r="J2203" s="130" t="s">
        <v>4899</v>
      </c>
    </row>
    <row r="2204" spans="1:10" s="108" customFormat="1" ht="11.25" hidden="1" customHeight="1">
      <c r="A2204" s="8" t="s">
        <v>3639</v>
      </c>
      <c r="B2204" s="126" t="s">
        <v>4668</v>
      </c>
      <c r="C2204" s="130" t="s">
        <v>77</v>
      </c>
      <c r="D2204" s="126">
        <v>18</v>
      </c>
      <c r="E2204" s="126"/>
      <c r="F2204" s="130"/>
      <c r="G2204" s="89">
        <v>43101</v>
      </c>
      <c r="H2204" s="123"/>
      <c r="I2204" s="189"/>
      <c r="J2204" s="130" t="s">
        <v>4899</v>
      </c>
    </row>
    <row r="2205" spans="1:10" s="108" customFormat="1" ht="11.25" hidden="1" customHeight="1">
      <c r="A2205" s="8" t="s">
        <v>3640</v>
      </c>
      <c r="B2205" s="126" t="s">
        <v>4669</v>
      </c>
      <c r="C2205" s="126" t="s">
        <v>77</v>
      </c>
      <c r="D2205" s="126">
        <v>18</v>
      </c>
      <c r="E2205" s="126"/>
      <c r="F2205" s="126"/>
      <c r="G2205" s="89">
        <v>43101</v>
      </c>
      <c r="H2205" s="123"/>
      <c r="I2205" s="189"/>
      <c r="J2205" s="130" t="s">
        <v>4899</v>
      </c>
    </row>
    <row r="2206" spans="1:10" s="108" customFormat="1" ht="11.25" hidden="1" customHeight="1">
      <c r="A2206" s="8" t="s">
        <v>3642</v>
      </c>
      <c r="B2206" s="126" t="s">
        <v>4671</v>
      </c>
      <c r="C2206" s="130" t="s">
        <v>77</v>
      </c>
      <c r="D2206" s="126">
        <v>18</v>
      </c>
      <c r="E2206" s="126"/>
      <c r="F2206" s="130"/>
      <c r="G2206" s="89">
        <v>43101</v>
      </c>
      <c r="H2206" s="123"/>
      <c r="I2206" s="189"/>
      <c r="J2206" s="130" t="s">
        <v>4899</v>
      </c>
    </row>
    <row r="2207" spans="1:10" s="108" customFormat="1" ht="11.25" hidden="1" customHeight="1">
      <c r="A2207" s="8" t="s">
        <v>3650</v>
      </c>
      <c r="B2207" s="126" t="s">
        <v>434</v>
      </c>
      <c r="C2207" s="126" t="s">
        <v>77</v>
      </c>
      <c r="D2207" s="126">
        <v>18</v>
      </c>
      <c r="E2207" s="126"/>
      <c r="F2207" s="126"/>
      <c r="G2207" s="89">
        <v>43101</v>
      </c>
      <c r="H2207" s="123"/>
      <c r="I2207" s="189"/>
      <c r="J2207" s="130" t="s">
        <v>4899</v>
      </c>
    </row>
    <row r="2208" spans="1:10" s="108" customFormat="1" ht="11.25" hidden="1" customHeight="1">
      <c r="A2208" s="8" t="s">
        <v>3656</v>
      </c>
      <c r="B2208" s="126" t="s">
        <v>434</v>
      </c>
      <c r="C2208" s="130" t="s">
        <v>77</v>
      </c>
      <c r="D2208" s="126">
        <v>18</v>
      </c>
      <c r="E2208" s="126"/>
      <c r="F2208" s="130"/>
      <c r="G2208" s="89">
        <v>43101</v>
      </c>
      <c r="H2208" s="123"/>
      <c r="I2208" s="189"/>
      <c r="J2208" s="130" t="s">
        <v>4899</v>
      </c>
    </row>
    <row r="2209" spans="1:10" s="108" customFormat="1" ht="11.25" hidden="1" customHeight="1">
      <c r="A2209" s="8" t="s">
        <v>3666</v>
      </c>
      <c r="B2209" s="126" t="s">
        <v>4676</v>
      </c>
      <c r="C2209" s="126" t="s">
        <v>77</v>
      </c>
      <c r="D2209" s="126">
        <v>18</v>
      </c>
      <c r="E2209" s="126"/>
      <c r="F2209" s="126"/>
      <c r="G2209" s="89">
        <v>43101</v>
      </c>
      <c r="H2209" s="123"/>
      <c r="I2209" s="189"/>
      <c r="J2209" s="130" t="s">
        <v>4899</v>
      </c>
    </row>
    <row r="2210" spans="1:10" s="108" customFormat="1" ht="11.25" hidden="1" customHeight="1">
      <c r="A2210" s="8" t="s">
        <v>3669</v>
      </c>
      <c r="B2210" s="126" t="s">
        <v>4679</v>
      </c>
      <c r="C2210" s="130" t="s">
        <v>77</v>
      </c>
      <c r="D2210" s="126">
        <v>18</v>
      </c>
      <c r="E2210" s="126"/>
      <c r="F2210" s="130"/>
      <c r="G2210" s="89">
        <v>43101</v>
      </c>
      <c r="H2210" s="123"/>
      <c r="I2210" s="189"/>
      <c r="J2210" s="130" t="s">
        <v>4899</v>
      </c>
    </row>
    <row r="2211" spans="1:10" s="108" customFormat="1" ht="11.25" hidden="1" customHeight="1">
      <c r="A2211" s="8" t="s">
        <v>3671</v>
      </c>
      <c r="B2211" s="126" t="s">
        <v>4680</v>
      </c>
      <c r="C2211" s="130" t="s">
        <v>77</v>
      </c>
      <c r="D2211" s="126">
        <v>18</v>
      </c>
      <c r="E2211" s="126"/>
      <c r="F2211" s="130"/>
      <c r="G2211" s="89">
        <v>43101</v>
      </c>
      <c r="H2211" s="123"/>
      <c r="I2211" s="189"/>
      <c r="J2211" s="130" t="s">
        <v>4899</v>
      </c>
    </row>
    <row r="2212" spans="1:10" s="108" customFormat="1" ht="11.25" hidden="1" customHeight="1">
      <c r="A2212" s="8" t="s">
        <v>3672</v>
      </c>
      <c r="B2212" s="126" t="s">
        <v>4681</v>
      </c>
      <c r="C2212" s="130" t="s">
        <v>77</v>
      </c>
      <c r="D2212" s="126">
        <v>18</v>
      </c>
      <c r="E2212" s="126"/>
      <c r="F2212" s="130"/>
      <c r="G2212" s="89">
        <v>43101</v>
      </c>
      <c r="H2212" s="123"/>
      <c r="I2212" s="189"/>
      <c r="J2212" s="130" t="s">
        <v>4899</v>
      </c>
    </row>
    <row r="2213" spans="1:10" s="108" customFormat="1" ht="11.25" hidden="1" customHeight="1">
      <c r="A2213" s="8" t="s">
        <v>3673</v>
      </c>
      <c r="B2213" s="126" t="s">
        <v>4682</v>
      </c>
      <c r="C2213" s="130" t="s">
        <v>77</v>
      </c>
      <c r="D2213" s="126">
        <v>18</v>
      </c>
      <c r="E2213" s="126"/>
      <c r="F2213" s="130"/>
      <c r="G2213" s="89">
        <v>43101</v>
      </c>
      <c r="H2213" s="123"/>
      <c r="I2213" s="189"/>
      <c r="J2213" s="130" t="s">
        <v>4899</v>
      </c>
    </row>
    <row r="2214" spans="1:10" s="108" customFormat="1" ht="11.25" hidden="1" customHeight="1">
      <c r="A2214" s="8" t="s">
        <v>3679</v>
      </c>
      <c r="B2214" s="126" t="s">
        <v>4687</v>
      </c>
      <c r="C2214" s="130" t="s">
        <v>77</v>
      </c>
      <c r="D2214" s="126">
        <v>18</v>
      </c>
      <c r="E2214" s="126"/>
      <c r="F2214" s="130"/>
      <c r="G2214" s="89">
        <v>43101</v>
      </c>
      <c r="H2214" s="123"/>
      <c r="I2214" s="189"/>
      <c r="J2214" s="130" t="s">
        <v>4899</v>
      </c>
    </row>
    <row r="2215" spans="1:10" s="108" customFormat="1" ht="11.25" hidden="1" customHeight="1">
      <c r="A2215" s="8" t="s">
        <v>3683</v>
      </c>
      <c r="B2215" s="126" t="s">
        <v>4689</v>
      </c>
      <c r="C2215" s="130" t="s">
        <v>77</v>
      </c>
      <c r="D2215" s="126">
        <v>18</v>
      </c>
      <c r="E2215" s="126"/>
      <c r="F2215" s="130"/>
      <c r="G2215" s="89">
        <v>43101</v>
      </c>
      <c r="H2215" s="123"/>
      <c r="I2215" s="189"/>
      <c r="J2215" s="130" t="s">
        <v>4899</v>
      </c>
    </row>
    <row r="2216" spans="1:10" s="108" customFormat="1" ht="11.25" hidden="1" customHeight="1">
      <c r="A2216" s="8" t="s">
        <v>3684</v>
      </c>
      <c r="B2216" s="126" t="s">
        <v>4690</v>
      </c>
      <c r="C2216" s="126" t="s">
        <v>77</v>
      </c>
      <c r="D2216" s="126">
        <v>18</v>
      </c>
      <c r="E2216" s="126"/>
      <c r="F2216" s="126"/>
      <c r="G2216" s="89">
        <v>43101</v>
      </c>
      <c r="H2216" s="123"/>
      <c r="I2216" s="189"/>
      <c r="J2216" s="130" t="s">
        <v>4899</v>
      </c>
    </row>
    <row r="2217" spans="1:10" s="108" customFormat="1" ht="11.25" hidden="1" customHeight="1">
      <c r="A2217" s="8" t="s">
        <v>3685</v>
      </c>
      <c r="B2217" s="126" t="s">
        <v>4691</v>
      </c>
      <c r="C2217" s="126" t="s">
        <v>77</v>
      </c>
      <c r="D2217" s="126">
        <v>18</v>
      </c>
      <c r="E2217" s="126"/>
      <c r="F2217" s="126"/>
      <c r="G2217" s="89">
        <v>43101</v>
      </c>
      <c r="H2217" s="123"/>
      <c r="I2217" s="189"/>
      <c r="J2217" s="130" t="s">
        <v>4899</v>
      </c>
    </row>
    <row r="2218" spans="1:10" s="108" customFormat="1" ht="11.25" hidden="1" customHeight="1">
      <c r="A2218" s="8" t="s">
        <v>3686</v>
      </c>
      <c r="B2218" s="126" t="s">
        <v>4692</v>
      </c>
      <c r="C2218" s="126" t="s">
        <v>77</v>
      </c>
      <c r="D2218" s="126">
        <v>18</v>
      </c>
      <c r="E2218" s="126"/>
      <c r="F2218" s="126"/>
      <c r="G2218" s="89">
        <v>43101</v>
      </c>
      <c r="H2218" s="123"/>
      <c r="I2218" s="189"/>
      <c r="J2218" s="130" t="s">
        <v>4899</v>
      </c>
    </row>
    <row r="2219" spans="1:10" s="108" customFormat="1" ht="11.25" hidden="1" customHeight="1">
      <c r="A2219" s="8" t="s">
        <v>3689</v>
      </c>
      <c r="B2219" s="126" t="s">
        <v>4695</v>
      </c>
      <c r="C2219" s="126" t="s">
        <v>77</v>
      </c>
      <c r="D2219" s="126">
        <v>18</v>
      </c>
      <c r="E2219" s="126"/>
      <c r="F2219" s="126"/>
      <c r="G2219" s="89">
        <v>43101</v>
      </c>
      <c r="H2219" s="123"/>
      <c r="I2219" s="189"/>
      <c r="J2219" s="130" t="s">
        <v>4899</v>
      </c>
    </row>
    <row r="2220" spans="1:10" s="108" customFormat="1" ht="11.25" hidden="1" customHeight="1">
      <c r="A2220" s="8" t="s">
        <v>3698</v>
      </c>
      <c r="B2220" s="126" t="s">
        <v>4643</v>
      </c>
      <c r="C2220" s="126" t="s">
        <v>77</v>
      </c>
      <c r="D2220" s="126">
        <v>18</v>
      </c>
      <c r="E2220" s="126"/>
      <c r="F2220" s="126"/>
      <c r="G2220" s="89">
        <v>43101</v>
      </c>
      <c r="H2220" s="123"/>
      <c r="I2220" s="189"/>
      <c r="J2220" s="130" t="s">
        <v>4899</v>
      </c>
    </row>
    <row r="2221" spans="1:10" s="108" customFormat="1" ht="11.25" hidden="1" customHeight="1">
      <c r="A2221" s="8" t="s">
        <v>3711</v>
      </c>
      <c r="B2221" s="126" t="s">
        <v>4703</v>
      </c>
      <c r="C2221" s="126" t="s">
        <v>68</v>
      </c>
      <c r="D2221" s="126">
        <v>19</v>
      </c>
      <c r="E2221" s="126"/>
      <c r="F2221" s="126"/>
      <c r="G2221" s="89">
        <v>43101</v>
      </c>
      <c r="H2221" s="123"/>
      <c r="I2221" s="189"/>
      <c r="J2221" s="130" t="s">
        <v>4898</v>
      </c>
    </row>
    <row r="2222" spans="1:10" s="108" customFormat="1" ht="11.25" hidden="1" customHeight="1">
      <c r="A2222" s="8" t="s">
        <v>3715</v>
      </c>
      <c r="B2222" s="126" t="s">
        <v>4704</v>
      </c>
      <c r="C2222" s="126" t="s">
        <v>68</v>
      </c>
      <c r="D2222" s="126">
        <v>19</v>
      </c>
      <c r="E2222" s="126"/>
      <c r="F2222" s="126"/>
      <c r="G2222" s="89">
        <v>43101</v>
      </c>
      <c r="H2222" s="123"/>
      <c r="I2222" s="189"/>
      <c r="J2222" s="130" t="s">
        <v>4898</v>
      </c>
    </row>
    <row r="2223" spans="1:10" s="108" customFormat="1" ht="11.25" hidden="1" customHeight="1">
      <c r="A2223" s="8" t="s">
        <v>3717</v>
      </c>
      <c r="B2223" s="126" t="s">
        <v>4705</v>
      </c>
      <c r="C2223" s="126" t="s">
        <v>68</v>
      </c>
      <c r="D2223" s="126">
        <v>19</v>
      </c>
      <c r="E2223" s="126"/>
      <c r="F2223" s="126"/>
      <c r="G2223" s="89">
        <v>43101</v>
      </c>
      <c r="H2223" s="123"/>
      <c r="I2223" s="189"/>
      <c r="J2223" s="130" t="s">
        <v>4898</v>
      </c>
    </row>
    <row r="2224" spans="1:10" s="108" customFormat="1" ht="11.25" hidden="1" customHeight="1">
      <c r="A2224" s="8" t="s">
        <v>3719</v>
      </c>
      <c r="B2224" s="126" t="s">
        <v>4705</v>
      </c>
      <c r="C2224" s="126" t="s">
        <v>68</v>
      </c>
      <c r="D2224" s="126">
        <v>19</v>
      </c>
      <c r="E2224" s="126"/>
      <c r="F2224" s="126"/>
      <c r="G2224" s="89">
        <v>43101</v>
      </c>
      <c r="H2224" s="123"/>
      <c r="I2224" s="189"/>
      <c r="J2224" s="130" t="s">
        <v>4898</v>
      </c>
    </row>
    <row r="2225" spans="1:10" s="108" customFormat="1" ht="11.25" hidden="1" customHeight="1">
      <c r="A2225" s="8" t="s">
        <v>3724</v>
      </c>
      <c r="B2225" s="126" t="s">
        <v>4705</v>
      </c>
      <c r="C2225" s="130" t="s">
        <v>68</v>
      </c>
      <c r="D2225" s="126">
        <v>19</v>
      </c>
      <c r="E2225" s="126"/>
      <c r="F2225" s="130"/>
      <c r="G2225" s="89">
        <v>43101</v>
      </c>
      <c r="H2225" s="123"/>
      <c r="I2225" s="189"/>
      <c r="J2225" s="130" t="s">
        <v>4898</v>
      </c>
    </row>
    <row r="2226" spans="1:10" s="108" customFormat="1" ht="11.25" hidden="1" customHeight="1">
      <c r="A2226" s="8" t="s">
        <v>3725</v>
      </c>
      <c r="B2226" s="126" t="s">
        <v>4705</v>
      </c>
      <c r="C2226" s="126" t="s">
        <v>68</v>
      </c>
      <c r="D2226" s="126">
        <v>19</v>
      </c>
      <c r="E2226" s="126"/>
      <c r="F2226" s="126"/>
      <c r="G2226" s="89">
        <v>43101</v>
      </c>
      <c r="H2226" s="123"/>
      <c r="I2226" s="189"/>
      <c r="J2226" s="130" t="s">
        <v>4898</v>
      </c>
    </row>
    <row r="2227" spans="1:10" s="108" customFormat="1" ht="11.25" hidden="1" customHeight="1">
      <c r="A2227" s="8" t="s">
        <v>3728</v>
      </c>
      <c r="B2227" s="126" t="s">
        <v>4705</v>
      </c>
      <c r="C2227" s="130" t="s">
        <v>68</v>
      </c>
      <c r="D2227" s="126">
        <v>19</v>
      </c>
      <c r="E2227" s="126"/>
      <c r="F2227" s="130"/>
      <c r="G2227" s="89">
        <v>43101</v>
      </c>
      <c r="H2227" s="123"/>
      <c r="I2227" s="189"/>
      <c r="J2227" s="130" t="s">
        <v>4898</v>
      </c>
    </row>
    <row r="2228" spans="1:10" s="108" customFormat="1" ht="11.25" hidden="1" customHeight="1">
      <c r="A2228" s="8" t="s">
        <v>3755</v>
      </c>
      <c r="B2228" s="126" t="s">
        <v>438</v>
      </c>
      <c r="C2228" s="126" t="s">
        <v>67</v>
      </c>
      <c r="D2228" s="126">
        <v>19</v>
      </c>
      <c r="E2228" s="126"/>
      <c r="F2228" s="126"/>
      <c r="G2228" s="89">
        <v>43101</v>
      </c>
      <c r="H2228" s="123"/>
      <c r="I2228" s="189"/>
      <c r="J2228" s="130" t="s">
        <v>4891</v>
      </c>
    </row>
    <row r="2229" spans="1:10" s="108" customFormat="1" ht="11.25" hidden="1" customHeight="1">
      <c r="A2229" s="8" t="s">
        <v>327</v>
      </c>
      <c r="B2229" s="126" t="s">
        <v>438</v>
      </c>
      <c r="C2229" s="126" t="s">
        <v>67</v>
      </c>
      <c r="D2229" s="126">
        <v>19</v>
      </c>
      <c r="E2229" s="126"/>
      <c r="F2229" s="126"/>
      <c r="G2229" s="89">
        <v>43101</v>
      </c>
      <c r="H2229" s="123"/>
      <c r="I2229" s="189"/>
      <c r="J2229" s="130" t="s">
        <v>4891</v>
      </c>
    </row>
    <row r="2230" spans="1:10" s="108" customFormat="1" ht="11.25" hidden="1" customHeight="1">
      <c r="A2230" s="8" t="s">
        <v>3782</v>
      </c>
      <c r="B2230" s="126" t="s">
        <v>438</v>
      </c>
      <c r="C2230" s="126" t="s">
        <v>67</v>
      </c>
      <c r="D2230" s="126">
        <v>19</v>
      </c>
      <c r="E2230" s="126"/>
      <c r="F2230" s="126"/>
      <c r="G2230" s="89">
        <v>43101</v>
      </c>
      <c r="H2230" s="123"/>
      <c r="I2230" s="189"/>
      <c r="J2230" s="130" t="s">
        <v>4891</v>
      </c>
    </row>
    <row r="2231" spans="1:10" s="108" customFormat="1" ht="11.25" hidden="1" customHeight="1">
      <c r="A2231" s="8" t="s">
        <v>3794</v>
      </c>
      <c r="B2231" s="126" t="s">
        <v>438</v>
      </c>
      <c r="C2231" s="126" t="s">
        <v>67</v>
      </c>
      <c r="D2231" s="126">
        <v>19</v>
      </c>
      <c r="E2231" s="126"/>
      <c r="F2231" s="126"/>
      <c r="G2231" s="89">
        <v>43101</v>
      </c>
      <c r="H2231" s="123"/>
      <c r="I2231" s="189"/>
      <c r="J2231" s="130" t="s">
        <v>4891</v>
      </c>
    </row>
    <row r="2232" spans="1:10" s="108" customFormat="1" ht="11.25" hidden="1" customHeight="1">
      <c r="A2232" s="8" t="s">
        <v>3795</v>
      </c>
      <c r="B2232" s="126" t="s">
        <v>438</v>
      </c>
      <c r="C2232" s="126" t="s">
        <v>67</v>
      </c>
      <c r="D2232" s="126">
        <v>19</v>
      </c>
      <c r="E2232" s="126"/>
      <c r="F2232" s="126"/>
      <c r="G2232" s="89">
        <v>43101</v>
      </c>
      <c r="H2232" s="123"/>
      <c r="I2232" s="189"/>
      <c r="J2232" s="130" t="s">
        <v>4891</v>
      </c>
    </row>
    <row r="2233" spans="1:10" s="108" customFormat="1" ht="11.25" hidden="1" customHeight="1">
      <c r="A2233" s="8" t="s">
        <v>3796</v>
      </c>
      <c r="B2233" s="126" t="s">
        <v>438</v>
      </c>
      <c r="C2233" s="126" t="s">
        <v>67</v>
      </c>
      <c r="D2233" s="126">
        <v>19</v>
      </c>
      <c r="E2233" s="126"/>
      <c r="F2233" s="126"/>
      <c r="G2233" s="89">
        <v>43101</v>
      </c>
      <c r="H2233" s="123"/>
      <c r="I2233" s="189"/>
      <c r="J2233" s="130" t="s">
        <v>4891</v>
      </c>
    </row>
    <row r="2234" spans="1:10" s="108" customFormat="1" ht="11.25" hidden="1" customHeight="1">
      <c r="A2234" s="8" t="s">
        <v>3797</v>
      </c>
      <c r="B2234" s="126" t="s">
        <v>438</v>
      </c>
      <c r="C2234" s="126" t="s">
        <v>67</v>
      </c>
      <c r="D2234" s="126">
        <v>19</v>
      </c>
      <c r="E2234" s="126"/>
      <c r="F2234" s="126"/>
      <c r="G2234" s="89">
        <v>43101</v>
      </c>
      <c r="H2234" s="123"/>
      <c r="I2234" s="189"/>
      <c r="J2234" s="130" t="s">
        <v>4891</v>
      </c>
    </row>
    <row r="2235" spans="1:10" s="108" customFormat="1" ht="11.25" hidden="1" customHeight="1">
      <c r="A2235" s="8" t="s">
        <v>3800</v>
      </c>
      <c r="B2235" s="126" t="s">
        <v>438</v>
      </c>
      <c r="C2235" s="126" t="s">
        <v>67</v>
      </c>
      <c r="D2235" s="126">
        <v>19</v>
      </c>
      <c r="E2235" s="126"/>
      <c r="F2235" s="126"/>
      <c r="G2235" s="89">
        <v>43101</v>
      </c>
      <c r="H2235" s="123"/>
      <c r="I2235" s="189"/>
      <c r="J2235" s="130" t="s">
        <v>4891</v>
      </c>
    </row>
    <row r="2236" spans="1:10" s="108" customFormat="1" ht="11.25" hidden="1" customHeight="1">
      <c r="A2236" s="8" t="s">
        <v>3802</v>
      </c>
      <c r="B2236" s="126" t="s">
        <v>438</v>
      </c>
      <c r="C2236" s="126" t="s">
        <v>67</v>
      </c>
      <c r="D2236" s="126">
        <v>19</v>
      </c>
      <c r="E2236" s="126"/>
      <c r="F2236" s="126"/>
      <c r="G2236" s="89">
        <v>43101</v>
      </c>
      <c r="H2236" s="123"/>
      <c r="I2236" s="189"/>
      <c r="J2236" s="130" t="s">
        <v>4891</v>
      </c>
    </row>
    <row r="2237" spans="1:10" s="108" customFormat="1" ht="11.25" hidden="1" customHeight="1">
      <c r="A2237" s="8" t="s">
        <v>3805</v>
      </c>
      <c r="B2237" s="126" t="s">
        <v>438</v>
      </c>
      <c r="C2237" s="126" t="s">
        <v>67</v>
      </c>
      <c r="D2237" s="126">
        <v>19</v>
      </c>
      <c r="E2237" s="126"/>
      <c r="F2237" s="126"/>
      <c r="G2237" s="89">
        <v>43101</v>
      </c>
      <c r="H2237" s="123"/>
      <c r="I2237" s="189"/>
      <c r="J2237" s="130" t="s">
        <v>4891</v>
      </c>
    </row>
    <row r="2238" spans="1:10" s="108" customFormat="1" ht="11.25" hidden="1" customHeight="1">
      <c r="A2238" s="8" t="s">
        <v>3807</v>
      </c>
      <c r="B2238" s="126" t="s">
        <v>438</v>
      </c>
      <c r="C2238" s="126" t="s">
        <v>67</v>
      </c>
      <c r="D2238" s="126">
        <v>19</v>
      </c>
      <c r="E2238" s="126"/>
      <c r="F2238" s="126"/>
      <c r="G2238" s="89">
        <v>43101</v>
      </c>
      <c r="H2238" s="123"/>
      <c r="I2238" s="189"/>
      <c r="J2238" s="130" t="s">
        <v>4891</v>
      </c>
    </row>
    <row r="2239" spans="1:10" s="108" customFormat="1" ht="11.25" hidden="1" customHeight="1">
      <c r="A2239" s="8" t="s">
        <v>334</v>
      </c>
      <c r="B2239" s="126" t="s">
        <v>438</v>
      </c>
      <c r="C2239" s="126" t="s">
        <v>67</v>
      </c>
      <c r="D2239" s="126">
        <v>19</v>
      </c>
      <c r="E2239" s="126"/>
      <c r="F2239" s="126"/>
      <c r="G2239" s="89">
        <v>43101</v>
      </c>
      <c r="H2239" s="123"/>
      <c r="I2239" s="189"/>
      <c r="J2239" s="130" t="s">
        <v>4891</v>
      </c>
    </row>
    <row r="2240" spans="1:10" s="108" customFormat="1" ht="11.25" hidden="1" customHeight="1">
      <c r="A2240" s="8" t="s">
        <v>3809</v>
      </c>
      <c r="B2240" s="126" t="s">
        <v>438</v>
      </c>
      <c r="C2240" s="126" t="s">
        <v>67</v>
      </c>
      <c r="D2240" s="126">
        <v>19</v>
      </c>
      <c r="E2240" s="126"/>
      <c r="F2240" s="126"/>
      <c r="G2240" s="89">
        <v>43101</v>
      </c>
      <c r="H2240" s="123"/>
      <c r="I2240" s="189"/>
      <c r="J2240" s="130" t="s">
        <v>4891</v>
      </c>
    </row>
    <row r="2241" spans="1:10" s="108" customFormat="1" ht="11.25" hidden="1" customHeight="1">
      <c r="A2241" s="8" t="s">
        <v>3810</v>
      </c>
      <c r="B2241" s="126" t="s">
        <v>438</v>
      </c>
      <c r="C2241" s="126" t="s">
        <v>67</v>
      </c>
      <c r="D2241" s="126">
        <v>19</v>
      </c>
      <c r="E2241" s="126"/>
      <c r="F2241" s="126"/>
      <c r="G2241" s="89">
        <v>43101</v>
      </c>
      <c r="H2241" s="123"/>
      <c r="I2241" s="189"/>
      <c r="J2241" s="130" t="s">
        <v>4891</v>
      </c>
    </row>
    <row r="2242" spans="1:10" s="108" customFormat="1" ht="11.25" hidden="1" customHeight="1">
      <c r="A2242" s="8" t="s">
        <v>3813</v>
      </c>
      <c r="B2242" s="126" t="s">
        <v>438</v>
      </c>
      <c r="C2242" s="126" t="s">
        <v>67</v>
      </c>
      <c r="D2242" s="126">
        <v>19</v>
      </c>
      <c r="E2242" s="126"/>
      <c r="F2242" s="126"/>
      <c r="G2242" s="89">
        <v>43101</v>
      </c>
      <c r="H2242" s="123"/>
      <c r="I2242" s="189"/>
      <c r="J2242" s="130" t="s">
        <v>4891</v>
      </c>
    </row>
    <row r="2243" spans="1:10" s="108" customFormat="1" ht="11.25" hidden="1" customHeight="1">
      <c r="A2243" s="8" t="s">
        <v>3814</v>
      </c>
      <c r="B2243" s="126" t="s">
        <v>438</v>
      </c>
      <c r="C2243" s="126" t="s">
        <v>67</v>
      </c>
      <c r="D2243" s="126">
        <v>19</v>
      </c>
      <c r="E2243" s="126"/>
      <c r="F2243" s="126"/>
      <c r="G2243" s="89">
        <v>43101</v>
      </c>
      <c r="H2243" s="123"/>
      <c r="I2243" s="189"/>
      <c r="J2243" s="130" t="s">
        <v>4891</v>
      </c>
    </row>
    <row r="2244" spans="1:10" s="108" customFormat="1" ht="11.25" hidden="1" customHeight="1">
      <c r="A2244" s="8" t="s">
        <v>3815</v>
      </c>
      <c r="B2244" s="126" t="s">
        <v>438</v>
      </c>
      <c r="C2244" s="126" t="s">
        <v>67</v>
      </c>
      <c r="D2244" s="126">
        <v>19</v>
      </c>
      <c r="E2244" s="126"/>
      <c r="F2244" s="126"/>
      <c r="G2244" s="89">
        <v>43101</v>
      </c>
      <c r="H2244" s="123"/>
      <c r="I2244" s="189"/>
      <c r="J2244" s="130" t="s">
        <v>4891</v>
      </c>
    </row>
    <row r="2245" spans="1:10" s="108" customFormat="1" ht="11.25" hidden="1" customHeight="1">
      <c r="A2245" s="8" t="s">
        <v>3817</v>
      </c>
      <c r="B2245" s="126" t="s">
        <v>438</v>
      </c>
      <c r="C2245" s="126" t="s">
        <v>67</v>
      </c>
      <c r="D2245" s="126">
        <v>19</v>
      </c>
      <c r="E2245" s="126"/>
      <c r="F2245" s="126"/>
      <c r="G2245" s="89">
        <v>43101</v>
      </c>
      <c r="H2245" s="123"/>
      <c r="I2245" s="189"/>
      <c r="J2245" s="130" t="s">
        <v>4891</v>
      </c>
    </row>
    <row r="2246" spans="1:10" s="108" customFormat="1" ht="11.25" hidden="1" customHeight="1">
      <c r="A2246" s="8" t="s">
        <v>3819</v>
      </c>
      <c r="B2246" s="126" t="s">
        <v>438</v>
      </c>
      <c r="C2246" s="126" t="s">
        <v>67</v>
      </c>
      <c r="D2246" s="126">
        <v>19</v>
      </c>
      <c r="E2246" s="126"/>
      <c r="F2246" s="126"/>
      <c r="G2246" s="89">
        <v>43101</v>
      </c>
      <c r="H2246" s="123"/>
      <c r="I2246" s="189"/>
      <c r="J2246" s="130" t="s">
        <v>4891</v>
      </c>
    </row>
    <row r="2247" spans="1:10" s="108" customFormat="1" ht="11.25" hidden="1" customHeight="1">
      <c r="A2247" s="8" t="s">
        <v>3820</v>
      </c>
      <c r="B2247" s="126" t="s">
        <v>438</v>
      </c>
      <c r="C2247" s="126" t="s">
        <v>67</v>
      </c>
      <c r="D2247" s="126">
        <v>19</v>
      </c>
      <c r="E2247" s="126"/>
      <c r="F2247" s="126"/>
      <c r="G2247" s="89">
        <v>43101</v>
      </c>
      <c r="H2247" s="123"/>
      <c r="I2247" s="189"/>
      <c r="J2247" s="130" t="s">
        <v>4891</v>
      </c>
    </row>
    <row r="2248" spans="1:10" s="108" customFormat="1" ht="11.25" hidden="1" customHeight="1">
      <c r="A2248" s="8" t="s">
        <v>3821</v>
      </c>
      <c r="B2248" s="126" t="s">
        <v>438</v>
      </c>
      <c r="C2248" s="126" t="s">
        <v>67</v>
      </c>
      <c r="D2248" s="126">
        <v>19</v>
      </c>
      <c r="E2248" s="126"/>
      <c r="F2248" s="126"/>
      <c r="G2248" s="89">
        <v>43101</v>
      </c>
      <c r="H2248" s="123"/>
      <c r="I2248" s="189"/>
      <c r="J2248" s="130" t="s">
        <v>4891</v>
      </c>
    </row>
    <row r="2249" spans="1:10" s="108" customFormat="1" ht="11.25" hidden="1" customHeight="1">
      <c r="A2249" s="8" t="s">
        <v>3823</v>
      </c>
      <c r="B2249" s="126" t="s">
        <v>438</v>
      </c>
      <c r="C2249" s="126" t="s">
        <v>67</v>
      </c>
      <c r="D2249" s="126">
        <v>19</v>
      </c>
      <c r="E2249" s="126"/>
      <c r="F2249" s="126"/>
      <c r="G2249" s="89">
        <v>43101</v>
      </c>
      <c r="H2249" s="123"/>
      <c r="I2249" s="189"/>
      <c r="J2249" s="130" t="s">
        <v>4891</v>
      </c>
    </row>
    <row r="2250" spans="1:10" s="108" customFormat="1" ht="11.25" hidden="1" customHeight="1">
      <c r="A2250" s="8" t="s">
        <v>3825</v>
      </c>
      <c r="B2250" s="126" t="s">
        <v>438</v>
      </c>
      <c r="C2250" s="126" t="s">
        <v>67</v>
      </c>
      <c r="D2250" s="126">
        <v>19</v>
      </c>
      <c r="E2250" s="126"/>
      <c r="F2250" s="126"/>
      <c r="G2250" s="89">
        <v>43101</v>
      </c>
      <c r="H2250" s="123"/>
      <c r="I2250" s="189"/>
      <c r="J2250" s="130" t="s">
        <v>4891</v>
      </c>
    </row>
    <row r="2251" spans="1:10" s="108" customFormat="1" ht="11.25" hidden="1" customHeight="1">
      <c r="A2251" s="8" t="s">
        <v>3827</v>
      </c>
      <c r="B2251" s="126" t="s">
        <v>438</v>
      </c>
      <c r="C2251" s="126" t="s">
        <v>67</v>
      </c>
      <c r="D2251" s="126">
        <v>19</v>
      </c>
      <c r="E2251" s="126"/>
      <c r="F2251" s="126"/>
      <c r="G2251" s="89">
        <v>43101</v>
      </c>
      <c r="H2251" s="123"/>
      <c r="I2251" s="189"/>
      <c r="J2251" s="130" t="s">
        <v>4891</v>
      </c>
    </row>
    <row r="2252" spans="1:10" s="108" customFormat="1" ht="11.25" hidden="1" customHeight="1">
      <c r="A2252" s="8" t="s">
        <v>3831</v>
      </c>
      <c r="B2252" s="126" t="s">
        <v>438</v>
      </c>
      <c r="C2252" s="126" t="s">
        <v>67</v>
      </c>
      <c r="D2252" s="126">
        <v>19</v>
      </c>
      <c r="E2252" s="126"/>
      <c r="F2252" s="126"/>
      <c r="G2252" s="89">
        <v>43101</v>
      </c>
      <c r="H2252" s="123"/>
      <c r="I2252" s="189"/>
      <c r="J2252" s="130" t="s">
        <v>4891</v>
      </c>
    </row>
    <row r="2253" spans="1:10" s="108" customFormat="1" ht="11.25" hidden="1" customHeight="1">
      <c r="A2253" s="8" t="s">
        <v>3868</v>
      </c>
      <c r="B2253" s="126" t="s">
        <v>438</v>
      </c>
      <c r="C2253" s="126" t="s">
        <v>67</v>
      </c>
      <c r="D2253" s="126">
        <v>19</v>
      </c>
      <c r="E2253" s="126"/>
      <c r="F2253" s="126"/>
      <c r="G2253" s="89">
        <v>43101</v>
      </c>
      <c r="H2253" s="123"/>
      <c r="I2253" s="189"/>
      <c r="J2253" s="130" t="s">
        <v>4891</v>
      </c>
    </row>
    <row r="2254" spans="1:10" s="108" customFormat="1" ht="11.25" hidden="1" customHeight="1">
      <c r="A2254" s="8" t="s">
        <v>335</v>
      </c>
      <c r="B2254" s="126" t="s">
        <v>439</v>
      </c>
      <c r="C2254" s="126" t="s">
        <v>68</v>
      </c>
      <c r="D2254" s="126">
        <v>19</v>
      </c>
      <c r="E2254" s="126"/>
      <c r="F2254" s="126"/>
      <c r="G2254" s="89">
        <v>43101</v>
      </c>
      <c r="H2254" s="123"/>
      <c r="I2254" s="189"/>
      <c r="J2254" s="130" t="s">
        <v>4898</v>
      </c>
    </row>
    <row r="2255" spans="1:10" s="108" customFormat="1" ht="11.25" hidden="1" customHeight="1">
      <c r="A2255" s="8" t="s">
        <v>3870</v>
      </c>
      <c r="B2255" s="126" t="s">
        <v>4708</v>
      </c>
      <c r="C2255" s="126" t="s">
        <v>68</v>
      </c>
      <c r="D2255" s="126">
        <v>19</v>
      </c>
      <c r="E2255" s="126"/>
      <c r="F2255" s="126"/>
      <c r="G2255" s="89">
        <v>43101</v>
      </c>
      <c r="H2255" s="123"/>
      <c r="I2255" s="189"/>
      <c r="J2255" s="130" t="s">
        <v>4898</v>
      </c>
    </row>
    <row r="2256" spans="1:10" s="108" customFormat="1" ht="11.25" hidden="1" customHeight="1">
      <c r="A2256" s="8" t="s">
        <v>3871</v>
      </c>
      <c r="B2256" s="126" t="s">
        <v>4709</v>
      </c>
      <c r="C2256" s="126" t="s">
        <v>68</v>
      </c>
      <c r="D2256" s="126">
        <v>19</v>
      </c>
      <c r="E2256" s="126"/>
      <c r="F2256" s="126"/>
      <c r="G2256" s="89">
        <v>43101</v>
      </c>
      <c r="H2256" s="123"/>
      <c r="I2256" s="189"/>
      <c r="J2256" s="130" t="s">
        <v>4898</v>
      </c>
    </row>
    <row r="2257" spans="1:10" s="108" customFormat="1" ht="11.25" hidden="1" customHeight="1">
      <c r="A2257" s="8" t="s">
        <v>3874</v>
      </c>
      <c r="B2257" s="126" t="s">
        <v>4711</v>
      </c>
      <c r="C2257" s="126" t="s">
        <v>68</v>
      </c>
      <c r="D2257" s="126">
        <v>19</v>
      </c>
      <c r="E2257" s="126"/>
      <c r="F2257" s="126"/>
      <c r="G2257" s="89">
        <v>43101</v>
      </c>
      <c r="H2257" s="123"/>
      <c r="I2257" s="189"/>
      <c r="J2257" s="130" t="s">
        <v>4898</v>
      </c>
    </row>
    <row r="2258" spans="1:10" s="108" customFormat="1" ht="11.25" hidden="1" customHeight="1">
      <c r="A2258" s="8" t="s">
        <v>3877</v>
      </c>
      <c r="B2258" s="126" t="s">
        <v>4712</v>
      </c>
      <c r="C2258" s="126" t="s">
        <v>67</v>
      </c>
      <c r="D2258" s="126">
        <v>19</v>
      </c>
      <c r="E2258" s="126"/>
      <c r="F2258" s="126"/>
      <c r="G2258" s="89">
        <v>43101</v>
      </c>
      <c r="H2258" s="123"/>
      <c r="I2258" s="189"/>
      <c r="J2258" s="130" t="s">
        <v>4891</v>
      </c>
    </row>
    <row r="2259" spans="1:10" s="108" customFormat="1" ht="11.25" hidden="1" customHeight="1">
      <c r="A2259" s="8" t="s">
        <v>3878</v>
      </c>
      <c r="B2259" s="126" t="s">
        <v>4712</v>
      </c>
      <c r="C2259" s="126" t="s">
        <v>67</v>
      </c>
      <c r="D2259" s="126">
        <v>19</v>
      </c>
      <c r="E2259" s="126"/>
      <c r="F2259" s="126"/>
      <c r="G2259" s="89">
        <v>43101</v>
      </c>
      <c r="H2259" s="123"/>
      <c r="I2259" s="189"/>
      <c r="J2259" s="130" t="s">
        <v>4891</v>
      </c>
    </row>
    <row r="2260" spans="1:10" s="108" customFormat="1" ht="11.25" hidden="1" customHeight="1">
      <c r="A2260" s="8" t="s">
        <v>3880</v>
      </c>
      <c r="B2260" s="126" t="s">
        <v>4713</v>
      </c>
      <c r="C2260" s="126" t="s">
        <v>68</v>
      </c>
      <c r="D2260" s="126">
        <v>19</v>
      </c>
      <c r="E2260" s="126"/>
      <c r="F2260" s="126"/>
      <c r="G2260" s="89">
        <v>43101</v>
      </c>
      <c r="H2260" s="123"/>
      <c r="I2260" s="189"/>
      <c r="J2260" s="130" t="s">
        <v>4898</v>
      </c>
    </row>
    <row r="2261" spans="1:10" s="108" customFormat="1" ht="11.25" hidden="1" customHeight="1">
      <c r="A2261" s="8" t="s">
        <v>3883</v>
      </c>
      <c r="B2261" s="126" t="s">
        <v>4715</v>
      </c>
      <c r="C2261" s="126" t="s">
        <v>68</v>
      </c>
      <c r="D2261" s="126">
        <v>19</v>
      </c>
      <c r="E2261" s="126"/>
      <c r="F2261" s="126"/>
      <c r="G2261" s="89">
        <v>43101</v>
      </c>
      <c r="H2261" s="123"/>
      <c r="I2261" s="189"/>
      <c r="J2261" s="130" t="s">
        <v>4898</v>
      </c>
    </row>
    <row r="2262" spans="1:10" s="108" customFormat="1" ht="11.25" hidden="1" customHeight="1">
      <c r="A2262" s="8" t="s">
        <v>3890</v>
      </c>
      <c r="B2262" s="126" t="s">
        <v>4719</v>
      </c>
      <c r="C2262" s="126" t="s">
        <v>67</v>
      </c>
      <c r="D2262" s="126">
        <v>19</v>
      </c>
      <c r="E2262" s="126"/>
      <c r="F2262" s="126"/>
      <c r="G2262" s="89">
        <v>43101</v>
      </c>
      <c r="H2262" s="123"/>
      <c r="I2262" s="189"/>
      <c r="J2262" s="130" t="s">
        <v>4891</v>
      </c>
    </row>
    <row r="2263" spans="1:10" s="108" customFormat="1" ht="11.25" hidden="1" customHeight="1">
      <c r="A2263" s="8" t="s">
        <v>3893</v>
      </c>
      <c r="B2263" s="126" t="s">
        <v>4721</v>
      </c>
      <c r="C2263" s="126" t="s">
        <v>67</v>
      </c>
      <c r="D2263" s="126">
        <v>19</v>
      </c>
      <c r="E2263" s="126"/>
      <c r="F2263" s="126"/>
      <c r="G2263" s="89">
        <v>43101</v>
      </c>
      <c r="H2263" s="123"/>
      <c r="I2263" s="189"/>
      <c r="J2263" s="130" t="s">
        <v>4891</v>
      </c>
    </row>
    <row r="2264" spans="1:10" s="108" customFormat="1" ht="11.25" hidden="1" customHeight="1">
      <c r="A2264" s="8" t="s">
        <v>3894</v>
      </c>
      <c r="B2264" s="126" t="s">
        <v>440</v>
      </c>
      <c r="C2264" s="126" t="s">
        <v>67</v>
      </c>
      <c r="D2264" s="126">
        <v>19</v>
      </c>
      <c r="E2264" s="126"/>
      <c r="F2264" s="126"/>
      <c r="G2264" s="89">
        <v>43101</v>
      </c>
      <c r="H2264" s="123"/>
      <c r="I2264" s="189"/>
      <c r="J2264" s="130" t="s">
        <v>4891</v>
      </c>
    </row>
    <row r="2265" spans="1:10" s="108" customFormat="1" ht="11.25" hidden="1" customHeight="1">
      <c r="A2265" s="8" t="s">
        <v>3898</v>
      </c>
      <c r="B2265" s="126" t="s">
        <v>440</v>
      </c>
      <c r="C2265" s="126" t="s">
        <v>67</v>
      </c>
      <c r="D2265" s="126">
        <v>19</v>
      </c>
      <c r="E2265" s="126"/>
      <c r="F2265" s="126"/>
      <c r="G2265" s="89">
        <v>43101</v>
      </c>
      <c r="H2265" s="123"/>
      <c r="I2265" s="189"/>
      <c r="J2265" s="130" t="s">
        <v>4891</v>
      </c>
    </row>
    <row r="2266" spans="1:10" s="108" customFormat="1" ht="11.25" hidden="1" customHeight="1">
      <c r="A2266" s="8" t="s">
        <v>3901</v>
      </c>
      <c r="B2266" s="126" t="s">
        <v>440</v>
      </c>
      <c r="C2266" s="126" t="s">
        <v>67</v>
      </c>
      <c r="D2266" s="126">
        <v>19</v>
      </c>
      <c r="E2266" s="126"/>
      <c r="F2266" s="126"/>
      <c r="G2266" s="89">
        <v>43101</v>
      </c>
      <c r="H2266" s="123"/>
      <c r="I2266" s="189"/>
      <c r="J2266" s="130" t="s">
        <v>4891</v>
      </c>
    </row>
    <row r="2267" spans="1:10" s="108" customFormat="1" ht="11.25" hidden="1" customHeight="1">
      <c r="A2267" s="8" t="s">
        <v>3902</v>
      </c>
      <c r="B2267" s="126" t="s">
        <v>440</v>
      </c>
      <c r="C2267" s="126" t="s">
        <v>67</v>
      </c>
      <c r="D2267" s="126">
        <v>19</v>
      </c>
      <c r="E2267" s="126"/>
      <c r="F2267" s="126"/>
      <c r="G2267" s="89">
        <v>43101</v>
      </c>
      <c r="H2267" s="123"/>
      <c r="I2267" s="189"/>
      <c r="J2267" s="130" t="s">
        <v>4891</v>
      </c>
    </row>
    <row r="2268" spans="1:10" s="108" customFormat="1" ht="11.25" hidden="1" customHeight="1">
      <c r="A2268" s="8" t="s">
        <v>3903</v>
      </c>
      <c r="B2268" s="126" t="s">
        <v>440</v>
      </c>
      <c r="C2268" s="126" t="s">
        <v>67</v>
      </c>
      <c r="D2268" s="126">
        <v>19</v>
      </c>
      <c r="E2268" s="126"/>
      <c r="F2268" s="126"/>
      <c r="G2268" s="89">
        <v>43101</v>
      </c>
      <c r="H2268" s="123"/>
      <c r="I2268" s="189"/>
      <c r="J2268" s="130" t="s">
        <v>4891</v>
      </c>
    </row>
    <row r="2269" spans="1:10" s="108" customFormat="1" ht="11.25" hidden="1" customHeight="1">
      <c r="A2269" s="8" t="s">
        <v>3904</v>
      </c>
      <c r="B2269" s="126" t="s">
        <v>440</v>
      </c>
      <c r="C2269" s="126" t="s">
        <v>67</v>
      </c>
      <c r="D2269" s="126">
        <v>19</v>
      </c>
      <c r="E2269" s="126"/>
      <c r="F2269" s="126"/>
      <c r="G2269" s="89">
        <v>43101</v>
      </c>
      <c r="H2269" s="123"/>
      <c r="I2269" s="189"/>
      <c r="J2269" s="130" t="s">
        <v>4891</v>
      </c>
    </row>
    <row r="2270" spans="1:10" s="108" customFormat="1" ht="11.25" hidden="1" customHeight="1">
      <c r="A2270" s="8" t="s">
        <v>3907</v>
      </c>
      <c r="B2270" s="126" t="s">
        <v>440</v>
      </c>
      <c r="C2270" s="126" t="s">
        <v>67</v>
      </c>
      <c r="D2270" s="126">
        <v>19</v>
      </c>
      <c r="E2270" s="126"/>
      <c r="F2270" s="126"/>
      <c r="G2270" s="89">
        <v>43101</v>
      </c>
      <c r="H2270" s="123"/>
      <c r="I2270" s="189"/>
      <c r="J2270" s="130" t="s">
        <v>4891</v>
      </c>
    </row>
    <row r="2271" spans="1:10" s="108" customFormat="1" ht="11.25" hidden="1" customHeight="1">
      <c r="A2271" s="8" t="s">
        <v>3909</v>
      </c>
      <c r="B2271" s="126" t="s">
        <v>440</v>
      </c>
      <c r="C2271" s="130" t="s">
        <v>67</v>
      </c>
      <c r="D2271" s="126">
        <v>19</v>
      </c>
      <c r="E2271" s="126"/>
      <c r="F2271" s="130"/>
      <c r="G2271" s="89">
        <v>43101</v>
      </c>
      <c r="H2271" s="123"/>
      <c r="I2271" s="189"/>
      <c r="J2271" s="130" t="s">
        <v>4891</v>
      </c>
    </row>
    <row r="2272" spans="1:10" s="108" customFormat="1" ht="11.25" hidden="1" customHeight="1">
      <c r="A2272" s="8" t="s">
        <v>3911</v>
      </c>
      <c r="B2272" s="126" t="s">
        <v>4722</v>
      </c>
      <c r="C2272" s="130" t="s">
        <v>67</v>
      </c>
      <c r="D2272" s="126">
        <v>19</v>
      </c>
      <c r="E2272" s="126"/>
      <c r="F2272" s="130"/>
      <c r="G2272" s="89">
        <v>43101</v>
      </c>
      <c r="H2272" s="123"/>
      <c r="I2272" s="189"/>
      <c r="J2272" s="130" t="s">
        <v>4891</v>
      </c>
    </row>
    <row r="2273" spans="1:10" s="108" customFormat="1" ht="11.25" hidden="1" customHeight="1">
      <c r="A2273" s="8" t="s">
        <v>3912</v>
      </c>
      <c r="B2273" s="126" t="s">
        <v>4722</v>
      </c>
      <c r="C2273" s="130" t="s">
        <v>67</v>
      </c>
      <c r="D2273" s="126">
        <v>19</v>
      </c>
      <c r="E2273" s="126"/>
      <c r="F2273" s="130"/>
      <c r="G2273" s="89">
        <v>43101</v>
      </c>
      <c r="H2273" s="123"/>
      <c r="I2273" s="189"/>
      <c r="J2273" s="130" t="s">
        <v>4891</v>
      </c>
    </row>
    <row r="2274" spans="1:10" s="108" customFormat="1" ht="11.25" hidden="1" customHeight="1">
      <c r="A2274" s="8" t="s">
        <v>3919</v>
      </c>
      <c r="B2274" s="126" t="s">
        <v>4722</v>
      </c>
      <c r="C2274" s="130" t="s">
        <v>67</v>
      </c>
      <c r="D2274" s="126">
        <v>19</v>
      </c>
      <c r="E2274" s="126"/>
      <c r="F2274" s="130"/>
      <c r="G2274" s="89">
        <v>43101</v>
      </c>
      <c r="H2274" s="123"/>
      <c r="I2274" s="189"/>
      <c r="J2274" s="130" t="s">
        <v>4891</v>
      </c>
    </row>
    <row r="2275" spans="1:10" s="108" customFormat="1" ht="11.25" hidden="1" customHeight="1">
      <c r="A2275" s="8" t="s">
        <v>3920</v>
      </c>
      <c r="B2275" s="126" t="s">
        <v>4722</v>
      </c>
      <c r="C2275" s="130" t="s">
        <v>67</v>
      </c>
      <c r="D2275" s="126">
        <v>19</v>
      </c>
      <c r="E2275" s="126"/>
      <c r="F2275" s="126"/>
      <c r="G2275" s="89">
        <v>43101</v>
      </c>
      <c r="H2275" s="123"/>
      <c r="I2275" s="189"/>
      <c r="J2275" s="130" t="s">
        <v>4891</v>
      </c>
    </row>
    <row r="2276" spans="1:10" s="108" customFormat="1" ht="11.25" hidden="1" customHeight="1">
      <c r="A2276" s="8" t="s">
        <v>3921</v>
      </c>
      <c r="B2276" s="126" t="s">
        <v>4722</v>
      </c>
      <c r="C2276" s="126" t="s">
        <v>67</v>
      </c>
      <c r="D2276" s="126">
        <v>19</v>
      </c>
      <c r="E2276" s="126"/>
      <c r="F2276" s="126"/>
      <c r="G2276" s="89">
        <v>43101</v>
      </c>
      <c r="H2276" s="123"/>
      <c r="I2276" s="189"/>
      <c r="J2276" s="130" t="s">
        <v>4891</v>
      </c>
    </row>
    <row r="2277" spans="1:10" s="108" customFormat="1" ht="11.25" hidden="1" customHeight="1">
      <c r="A2277" s="8" t="s">
        <v>3925</v>
      </c>
      <c r="B2277" s="126" t="s">
        <v>4724</v>
      </c>
      <c r="C2277" s="126" t="s">
        <v>67</v>
      </c>
      <c r="D2277" s="126">
        <v>19</v>
      </c>
      <c r="E2277" s="126"/>
      <c r="F2277" s="126"/>
      <c r="G2277" s="89">
        <v>43101</v>
      </c>
      <c r="H2277" s="123"/>
      <c r="I2277" s="189"/>
      <c r="J2277" s="130" t="s">
        <v>4891</v>
      </c>
    </row>
    <row r="2278" spans="1:10" s="108" customFormat="1" ht="11.25" hidden="1" customHeight="1">
      <c r="A2278" s="8" t="s">
        <v>3927</v>
      </c>
      <c r="B2278" s="126" t="s">
        <v>4724</v>
      </c>
      <c r="C2278" s="126" t="s">
        <v>67</v>
      </c>
      <c r="D2278" s="126">
        <v>19</v>
      </c>
      <c r="E2278" s="126"/>
      <c r="F2278" s="126"/>
      <c r="G2278" s="89">
        <v>43101</v>
      </c>
      <c r="H2278" s="123"/>
      <c r="I2278" s="189"/>
      <c r="J2278" s="130" t="s">
        <v>4891</v>
      </c>
    </row>
    <row r="2279" spans="1:10" s="108" customFormat="1" ht="11.25" hidden="1" customHeight="1">
      <c r="A2279" s="8" t="s">
        <v>3931</v>
      </c>
      <c r="B2279" s="126" t="s">
        <v>4725</v>
      </c>
      <c r="C2279" s="126" t="s">
        <v>68</v>
      </c>
      <c r="D2279" s="126">
        <v>19</v>
      </c>
      <c r="E2279" s="126"/>
      <c r="F2279" s="126"/>
      <c r="G2279" s="89">
        <v>43101</v>
      </c>
      <c r="H2279" s="123"/>
      <c r="I2279" s="189"/>
      <c r="J2279" s="130" t="s">
        <v>4898</v>
      </c>
    </row>
    <row r="2280" spans="1:10" s="108" customFormat="1" ht="11.25" hidden="1" customHeight="1">
      <c r="A2280" s="8" t="s">
        <v>338</v>
      </c>
      <c r="B2280" s="126" t="s">
        <v>441</v>
      </c>
      <c r="C2280" s="126" t="s">
        <v>68</v>
      </c>
      <c r="D2280" s="126">
        <v>19</v>
      </c>
      <c r="E2280" s="126"/>
      <c r="F2280" s="126"/>
      <c r="G2280" s="89">
        <v>43101</v>
      </c>
      <c r="H2280" s="123"/>
      <c r="I2280" s="189"/>
      <c r="J2280" s="130" t="s">
        <v>4898</v>
      </c>
    </row>
    <row r="2281" spans="1:10" s="108" customFormat="1" ht="11.25" hidden="1" customHeight="1">
      <c r="A2281" s="8" t="s">
        <v>3933</v>
      </c>
      <c r="B2281" s="126" t="s">
        <v>4726</v>
      </c>
      <c r="C2281" s="126" t="s">
        <v>68</v>
      </c>
      <c r="D2281" s="126">
        <v>19</v>
      </c>
      <c r="E2281" s="126"/>
      <c r="F2281" s="126"/>
      <c r="G2281" s="89">
        <v>43101</v>
      </c>
      <c r="H2281" s="123"/>
      <c r="I2281" s="189"/>
      <c r="J2281" s="130" t="s">
        <v>4898</v>
      </c>
    </row>
    <row r="2282" spans="1:10" s="108" customFormat="1" ht="11.25" hidden="1" customHeight="1">
      <c r="A2282" s="8" t="s">
        <v>3934</v>
      </c>
      <c r="B2282" s="126" t="s">
        <v>4726</v>
      </c>
      <c r="C2282" s="126" t="s">
        <v>68</v>
      </c>
      <c r="D2282" s="126">
        <v>19</v>
      </c>
      <c r="E2282" s="126"/>
      <c r="F2282" s="126"/>
      <c r="G2282" s="89">
        <v>43101</v>
      </c>
      <c r="H2282" s="123"/>
      <c r="I2282" s="189"/>
      <c r="J2282" s="130" t="s">
        <v>4898</v>
      </c>
    </row>
    <row r="2283" spans="1:10" s="108" customFormat="1" ht="11.25" hidden="1" customHeight="1">
      <c r="A2283" s="8" t="s">
        <v>3935</v>
      </c>
      <c r="B2283" s="126" t="s">
        <v>442</v>
      </c>
      <c r="C2283" s="126" t="s">
        <v>67</v>
      </c>
      <c r="D2283" s="126">
        <v>19</v>
      </c>
      <c r="E2283" s="126"/>
      <c r="F2283" s="126"/>
      <c r="G2283" s="89">
        <v>43101</v>
      </c>
      <c r="H2283" s="123"/>
      <c r="I2283" s="189"/>
      <c r="J2283" s="130" t="s">
        <v>4891</v>
      </c>
    </row>
    <row r="2284" spans="1:10" s="108" customFormat="1" ht="11.25" hidden="1" customHeight="1">
      <c r="A2284" s="8" t="s">
        <v>3939</v>
      </c>
      <c r="B2284" s="126" t="s">
        <v>442</v>
      </c>
      <c r="C2284" s="126" t="s">
        <v>67</v>
      </c>
      <c r="D2284" s="126">
        <v>19</v>
      </c>
      <c r="E2284" s="126"/>
      <c r="F2284" s="126"/>
      <c r="G2284" s="89">
        <v>43101</v>
      </c>
      <c r="H2284" s="123"/>
      <c r="I2284" s="189"/>
      <c r="J2284" s="130" t="s">
        <v>4891</v>
      </c>
    </row>
    <row r="2285" spans="1:10" s="108" customFormat="1" ht="11.25" hidden="1" customHeight="1">
      <c r="A2285" s="8" t="s">
        <v>3940</v>
      </c>
      <c r="B2285" s="126" t="s">
        <v>442</v>
      </c>
      <c r="C2285" s="126" t="s">
        <v>67</v>
      </c>
      <c r="D2285" s="126">
        <v>19</v>
      </c>
      <c r="E2285" s="126"/>
      <c r="F2285" s="126"/>
      <c r="G2285" s="89">
        <v>43101</v>
      </c>
      <c r="H2285" s="123"/>
      <c r="I2285" s="189"/>
      <c r="J2285" s="130" t="s">
        <v>4891</v>
      </c>
    </row>
    <row r="2286" spans="1:10" s="108" customFormat="1" ht="11.25" hidden="1" customHeight="1">
      <c r="A2286" s="8" t="s">
        <v>3941</v>
      </c>
      <c r="B2286" s="126" t="s">
        <v>4727</v>
      </c>
      <c r="C2286" s="126" t="s">
        <v>67</v>
      </c>
      <c r="D2286" s="126">
        <v>19</v>
      </c>
      <c r="E2286" s="126"/>
      <c r="F2286" s="126"/>
      <c r="G2286" s="89">
        <v>43101</v>
      </c>
      <c r="H2286" s="123"/>
      <c r="I2286" s="189"/>
      <c r="J2286" s="130" t="s">
        <v>4891</v>
      </c>
    </row>
    <row r="2287" spans="1:10" s="108" customFormat="1" ht="11.25" hidden="1" customHeight="1">
      <c r="A2287" s="8" t="s">
        <v>3945</v>
      </c>
      <c r="B2287" s="126" t="s">
        <v>4729</v>
      </c>
      <c r="C2287" s="130" t="s">
        <v>67</v>
      </c>
      <c r="D2287" s="126">
        <v>19</v>
      </c>
      <c r="E2287" s="126"/>
      <c r="F2287" s="130"/>
      <c r="G2287" s="89">
        <v>43101</v>
      </c>
      <c r="H2287" s="123"/>
      <c r="I2287" s="189"/>
      <c r="J2287" s="130" t="s">
        <v>4891</v>
      </c>
    </row>
    <row r="2288" spans="1:10" s="108" customFormat="1" ht="11.25" hidden="1" customHeight="1">
      <c r="A2288" s="8" t="s">
        <v>3947</v>
      </c>
      <c r="B2288" s="126" t="s">
        <v>4729</v>
      </c>
      <c r="C2288" s="130" t="s">
        <v>67</v>
      </c>
      <c r="D2288" s="126">
        <v>19</v>
      </c>
      <c r="E2288" s="126"/>
      <c r="F2288" s="130"/>
      <c r="G2288" s="89">
        <v>43101</v>
      </c>
      <c r="H2288" s="123"/>
      <c r="I2288" s="189"/>
      <c r="J2288" s="130" t="s">
        <v>4891</v>
      </c>
    </row>
    <row r="2289" spans="1:10" s="108" customFormat="1" ht="11.25" hidden="1" customHeight="1">
      <c r="A2289" s="8" t="s">
        <v>3950</v>
      </c>
      <c r="B2289" s="126" t="s">
        <v>4730</v>
      </c>
      <c r="C2289" s="130" t="s">
        <v>68</v>
      </c>
      <c r="D2289" s="126">
        <v>19</v>
      </c>
      <c r="E2289" s="126"/>
      <c r="F2289" s="130"/>
      <c r="G2289" s="89">
        <v>43101</v>
      </c>
      <c r="H2289" s="123"/>
      <c r="I2289" s="189"/>
      <c r="J2289" s="130" t="s">
        <v>4898</v>
      </c>
    </row>
    <row r="2290" spans="1:10" s="108" customFormat="1" ht="11.25" hidden="1" customHeight="1">
      <c r="A2290" s="8" t="s">
        <v>3952</v>
      </c>
      <c r="B2290" s="126" t="s">
        <v>4730</v>
      </c>
      <c r="C2290" s="130" t="s">
        <v>68</v>
      </c>
      <c r="D2290" s="126">
        <v>19</v>
      </c>
      <c r="E2290" s="126"/>
      <c r="F2290" s="130"/>
      <c r="G2290" s="89">
        <v>43101</v>
      </c>
      <c r="H2290" s="123"/>
      <c r="I2290" s="189"/>
      <c r="J2290" s="130" t="s">
        <v>4898</v>
      </c>
    </row>
    <row r="2291" spans="1:10" s="108" customFormat="1" ht="11.25" hidden="1" customHeight="1">
      <c r="A2291" s="8" t="s">
        <v>3955</v>
      </c>
      <c r="B2291" s="126" t="s">
        <v>4730</v>
      </c>
      <c r="C2291" s="130" t="s">
        <v>68</v>
      </c>
      <c r="D2291" s="126">
        <v>19</v>
      </c>
      <c r="E2291" s="126"/>
      <c r="F2291" s="130"/>
      <c r="G2291" s="89">
        <v>43101</v>
      </c>
      <c r="H2291" s="123"/>
      <c r="I2291" s="189"/>
      <c r="J2291" s="130" t="s">
        <v>4898</v>
      </c>
    </row>
    <row r="2292" spans="1:10" s="108" customFormat="1" ht="11.25" hidden="1" customHeight="1">
      <c r="A2292" s="8" t="s">
        <v>3958</v>
      </c>
      <c r="B2292" s="126" t="s">
        <v>4730</v>
      </c>
      <c r="C2292" s="126" t="s">
        <v>68</v>
      </c>
      <c r="D2292" s="126">
        <v>19</v>
      </c>
      <c r="E2292" s="126"/>
      <c r="F2292" s="126"/>
      <c r="G2292" s="89">
        <v>43101</v>
      </c>
      <c r="H2292" s="123"/>
      <c r="I2292" s="189"/>
      <c r="J2292" s="130" t="s">
        <v>4898</v>
      </c>
    </row>
    <row r="2293" spans="1:10" s="108" customFormat="1" ht="11.25" hidden="1" customHeight="1">
      <c r="A2293" s="8" t="s">
        <v>3959</v>
      </c>
      <c r="B2293" s="126" t="s">
        <v>4730</v>
      </c>
      <c r="C2293" s="126" t="s">
        <v>68</v>
      </c>
      <c r="D2293" s="126">
        <v>19</v>
      </c>
      <c r="E2293" s="126"/>
      <c r="F2293" s="126"/>
      <c r="G2293" s="89">
        <v>43101</v>
      </c>
      <c r="H2293" s="123"/>
      <c r="I2293" s="189"/>
      <c r="J2293" s="130" t="s">
        <v>4898</v>
      </c>
    </row>
    <row r="2294" spans="1:10" s="108" customFormat="1" ht="11.25" hidden="1" customHeight="1">
      <c r="A2294" s="8" t="s">
        <v>3961</v>
      </c>
      <c r="B2294" s="126" t="s">
        <v>4730</v>
      </c>
      <c r="C2294" s="130" t="s">
        <v>68</v>
      </c>
      <c r="D2294" s="126">
        <v>19</v>
      </c>
      <c r="E2294" s="126"/>
      <c r="F2294" s="130"/>
      <c r="G2294" s="89">
        <v>43101</v>
      </c>
      <c r="H2294" s="123"/>
      <c r="I2294" s="189"/>
      <c r="J2294" s="130" t="s">
        <v>4898</v>
      </c>
    </row>
    <row r="2295" spans="1:10" s="108" customFormat="1" ht="11.25" hidden="1" customHeight="1">
      <c r="A2295" s="8" t="s">
        <v>3962</v>
      </c>
      <c r="B2295" s="126" t="s">
        <v>4730</v>
      </c>
      <c r="C2295" s="126" t="s">
        <v>68</v>
      </c>
      <c r="D2295" s="126">
        <v>19</v>
      </c>
      <c r="E2295" s="126"/>
      <c r="F2295" s="126"/>
      <c r="G2295" s="89">
        <v>43101</v>
      </c>
      <c r="H2295" s="123"/>
      <c r="I2295" s="189"/>
      <c r="J2295" s="130" t="s">
        <v>4898</v>
      </c>
    </row>
    <row r="2296" spans="1:10" s="108" customFormat="1" ht="11.25" hidden="1" customHeight="1">
      <c r="A2296" s="8" t="s">
        <v>3967</v>
      </c>
      <c r="B2296" s="126" t="s">
        <v>4730</v>
      </c>
      <c r="C2296" s="126" t="s">
        <v>68</v>
      </c>
      <c r="D2296" s="126">
        <v>19</v>
      </c>
      <c r="E2296" s="126"/>
      <c r="F2296" s="126"/>
      <c r="G2296" s="89">
        <v>43101</v>
      </c>
      <c r="H2296" s="123"/>
      <c r="I2296" s="189"/>
      <c r="J2296" s="130" t="s">
        <v>4898</v>
      </c>
    </row>
    <row r="2297" spans="1:10" s="108" customFormat="1" ht="11.25" hidden="1" customHeight="1">
      <c r="A2297" s="8" t="s">
        <v>3968</v>
      </c>
      <c r="B2297" s="126" t="s">
        <v>4730</v>
      </c>
      <c r="C2297" s="126" t="s">
        <v>68</v>
      </c>
      <c r="D2297" s="126">
        <v>19</v>
      </c>
      <c r="E2297" s="126"/>
      <c r="F2297" s="126"/>
      <c r="G2297" s="89">
        <v>43101</v>
      </c>
      <c r="H2297" s="123"/>
      <c r="I2297" s="189"/>
      <c r="J2297" s="130" t="s">
        <v>4898</v>
      </c>
    </row>
    <row r="2298" spans="1:10" s="108" customFormat="1" ht="11.25" hidden="1" customHeight="1">
      <c r="A2298" s="8" t="s">
        <v>3969</v>
      </c>
      <c r="B2298" s="126" t="s">
        <v>4730</v>
      </c>
      <c r="C2298" s="126" t="s">
        <v>68</v>
      </c>
      <c r="D2298" s="126">
        <v>19</v>
      </c>
      <c r="E2298" s="126"/>
      <c r="F2298" s="126"/>
      <c r="G2298" s="89">
        <v>43101</v>
      </c>
      <c r="H2298" s="123"/>
      <c r="I2298" s="189"/>
      <c r="J2298" s="130" t="s">
        <v>4898</v>
      </c>
    </row>
    <row r="2299" spans="1:10" s="108" customFormat="1" ht="11.25" hidden="1" customHeight="1">
      <c r="A2299" s="8" t="s">
        <v>3971</v>
      </c>
      <c r="B2299" s="126" t="s">
        <v>4730</v>
      </c>
      <c r="C2299" s="130" t="s">
        <v>68</v>
      </c>
      <c r="D2299" s="126">
        <v>19</v>
      </c>
      <c r="E2299" s="126"/>
      <c r="F2299" s="130"/>
      <c r="G2299" s="89">
        <v>43101</v>
      </c>
      <c r="H2299" s="123"/>
      <c r="I2299" s="189"/>
      <c r="J2299" s="130" t="s">
        <v>4898</v>
      </c>
    </row>
    <row r="2300" spans="1:10" s="108" customFormat="1" ht="11.25" hidden="1" customHeight="1">
      <c r="A2300" s="8" t="s">
        <v>3972</v>
      </c>
      <c r="B2300" s="126" t="s">
        <v>4730</v>
      </c>
      <c r="C2300" s="130" t="s">
        <v>68</v>
      </c>
      <c r="D2300" s="126">
        <v>19</v>
      </c>
      <c r="E2300" s="126"/>
      <c r="F2300" s="130"/>
      <c r="G2300" s="89">
        <v>43101</v>
      </c>
      <c r="H2300" s="123"/>
      <c r="I2300" s="189"/>
      <c r="J2300" s="130" t="s">
        <v>4898</v>
      </c>
    </row>
    <row r="2301" spans="1:10" s="108" customFormat="1" ht="11.25" hidden="1" customHeight="1">
      <c r="A2301" s="8" t="s">
        <v>3973</v>
      </c>
      <c r="B2301" s="126" t="s">
        <v>4730</v>
      </c>
      <c r="C2301" s="126" t="s">
        <v>68</v>
      </c>
      <c r="D2301" s="126">
        <v>19</v>
      </c>
      <c r="E2301" s="126"/>
      <c r="F2301" s="126"/>
      <c r="G2301" s="89">
        <v>43101</v>
      </c>
      <c r="H2301" s="123"/>
      <c r="I2301" s="189"/>
      <c r="J2301" s="130" t="s">
        <v>4898</v>
      </c>
    </row>
    <row r="2302" spans="1:10" s="108" customFormat="1" ht="11.25" hidden="1" customHeight="1">
      <c r="A2302" s="8" t="s">
        <v>3981</v>
      </c>
      <c r="B2302" s="126" t="s">
        <v>444</v>
      </c>
      <c r="C2302" s="126" t="s">
        <v>67</v>
      </c>
      <c r="D2302" s="126">
        <v>19</v>
      </c>
      <c r="E2302" s="126"/>
      <c r="F2302" s="126"/>
      <c r="G2302" s="89">
        <v>43101</v>
      </c>
      <c r="H2302" s="123"/>
      <c r="I2302" s="189"/>
      <c r="J2302" s="130" t="s">
        <v>4891</v>
      </c>
    </row>
    <row r="2303" spans="1:10" s="108" customFormat="1" ht="11.25" hidden="1" customHeight="1">
      <c r="A2303" s="8" t="s">
        <v>3983</v>
      </c>
      <c r="B2303" s="126" t="s">
        <v>444</v>
      </c>
      <c r="C2303" s="126" t="s">
        <v>67</v>
      </c>
      <c r="D2303" s="126">
        <v>19</v>
      </c>
      <c r="E2303" s="126"/>
      <c r="F2303" s="126"/>
      <c r="G2303" s="89">
        <v>43101</v>
      </c>
      <c r="H2303" s="123"/>
      <c r="I2303" s="189"/>
      <c r="J2303" s="130" t="s">
        <v>4891</v>
      </c>
    </row>
    <row r="2304" spans="1:10" s="108" customFormat="1" ht="11.25" hidden="1" customHeight="1">
      <c r="A2304" s="8" t="s">
        <v>3988</v>
      </c>
      <c r="B2304" s="126" t="s">
        <v>4733</v>
      </c>
      <c r="C2304" s="126" t="s">
        <v>68</v>
      </c>
      <c r="D2304" s="126">
        <v>19</v>
      </c>
      <c r="E2304" s="126"/>
      <c r="F2304" s="126"/>
      <c r="G2304" s="89">
        <v>43101</v>
      </c>
      <c r="H2304" s="123"/>
      <c r="I2304" s="189"/>
      <c r="J2304" s="130" t="s">
        <v>4898</v>
      </c>
    </row>
    <row r="2305" spans="1:10" s="108" customFormat="1" ht="11.25" hidden="1" customHeight="1">
      <c r="A2305" s="8" t="s">
        <v>3991</v>
      </c>
      <c r="B2305" s="126" t="s">
        <v>4734</v>
      </c>
      <c r="C2305" s="126" t="s">
        <v>67</v>
      </c>
      <c r="D2305" s="126">
        <v>19</v>
      </c>
      <c r="E2305" s="126"/>
      <c r="F2305" s="126"/>
      <c r="G2305" s="89">
        <v>43101</v>
      </c>
      <c r="H2305" s="123"/>
      <c r="I2305" s="189"/>
      <c r="J2305" s="130" t="s">
        <v>4891</v>
      </c>
    </row>
    <row r="2306" spans="1:10" s="108" customFormat="1" ht="11.25" hidden="1" customHeight="1">
      <c r="A2306" s="8" t="s">
        <v>3993</v>
      </c>
      <c r="B2306" s="126" t="s">
        <v>4735</v>
      </c>
      <c r="C2306" s="126" t="s">
        <v>67</v>
      </c>
      <c r="D2306" s="126">
        <v>19</v>
      </c>
      <c r="E2306" s="126"/>
      <c r="F2306" s="126"/>
      <c r="G2306" s="89">
        <v>43101</v>
      </c>
      <c r="H2306" s="123"/>
      <c r="I2306" s="189"/>
      <c r="J2306" s="130" t="s">
        <v>4891</v>
      </c>
    </row>
    <row r="2307" spans="1:10" s="108" customFormat="1" ht="11.25" hidden="1" customHeight="1">
      <c r="A2307" s="8" t="s">
        <v>4016</v>
      </c>
      <c r="B2307" s="126" t="s">
        <v>445</v>
      </c>
      <c r="C2307" s="126" t="s">
        <v>68</v>
      </c>
      <c r="D2307" s="126">
        <v>19</v>
      </c>
      <c r="E2307" s="126"/>
      <c r="F2307" s="126"/>
      <c r="G2307" s="89">
        <v>43101</v>
      </c>
      <c r="H2307" s="123"/>
      <c r="I2307" s="189"/>
      <c r="J2307" s="130" t="s">
        <v>4898</v>
      </c>
    </row>
    <row r="2308" spans="1:10" s="108" customFormat="1" ht="11.25" hidden="1" customHeight="1">
      <c r="A2308" s="8" t="s">
        <v>4047</v>
      </c>
      <c r="B2308" s="126" t="s">
        <v>4737</v>
      </c>
      <c r="C2308" s="126" t="s">
        <v>67</v>
      </c>
      <c r="D2308" s="126">
        <v>19</v>
      </c>
      <c r="E2308" s="126"/>
      <c r="F2308" s="126"/>
      <c r="G2308" s="89">
        <v>43101</v>
      </c>
      <c r="H2308" s="123"/>
      <c r="I2308" s="189"/>
      <c r="J2308" s="130" t="s">
        <v>4891</v>
      </c>
    </row>
    <row r="2309" spans="1:10" s="108" customFormat="1" ht="11.25" hidden="1" customHeight="1">
      <c r="A2309" s="8" t="s">
        <v>344</v>
      </c>
      <c r="B2309" s="126" t="s">
        <v>446</v>
      </c>
      <c r="C2309" s="126" t="s">
        <v>67</v>
      </c>
      <c r="D2309" s="126">
        <v>19</v>
      </c>
      <c r="E2309" s="126"/>
      <c r="F2309" s="126"/>
      <c r="G2309" s="89">
        <v>43101</v>
      </c>
      <c r="H2309" s="123"/>
      <c r="I2309" s="189"/>
      <c r="J2309" s="130" t="s">
        <v>4891</v>
      </c>
    </row>
    <row r="2310" spans="1:10" s="108" customFormat="1" ht="11.25" hidden="1" customHeight="1">
      <c r="A2310" s="8" t="s">
        <v>345</v>
      </c>
      <c r="B2310" s="126" t="s">
        <v>446</v>
      </c>
      <c r="C2310" s="126" t="s">
        <v>67</v>
      </c>
      <c r="D2310" s="126">
        <v>19</v>
      </c>
      <c r="E2310" s="126"/>
      <c r="F2310" s="126"/>
      <c r="G2310" s="89">
        <v>43101</v>
      </c>
      <c r="H2310" s="123"/>
      <c r="I2310" s="189"/>
      <c r="J2310" s="130" t="s">
        <v>4891</v>
      </c>
    </row>
    <row r="2311" spans="1:10" s="108" customFormat="1" ht="11.25" hidden="1" customHeight="1">
      <c r="A2311" s="8" t="s">
        <v>4061</v>
      </c>
      <c r="B2311" s="126" t="s">
        <v>4739</v>
      </c>
      <c r="C2311" s="130" t="s">
        <v>68</v>
      </c>
      <c r="D2311" s="126">
        <v>19</v>
      </c>
      <c r="E2311" s="126"/>
      <c r="F2311" s="130"/>
      <c r="G2311" s="89">
        <v>43101</v>
      </c>
      <c r="H2311" s="123"/>
      <c r="I2311" s="189"/>
      <c r="J2311" s="130" t="s">
        <v>4898</v>
      </c>
    </row>
    <row r="2312" spans="1:10" s="108" customFormat="1" ht="11.25" hidden="1" customHeight="1">
      <c r="A2312" s="8" t="s">
        <v>4065</v>
      </c>
      <c r="B2312" s="126" t="s">
        <v>4739</v>
      </c>
      <c r="C2312" s="130" t="s">
        <v>68</v>
      </c>
      <c r="D2312" s="126">
        <v>19</v>
      </c>
      <c r="E2312" s="126"/>
      <c r="F2312" s="130"/>
      <c r="G2312" s="89">
        <v>43101</v>
      </c>
      <c r="H2312" s="123"/>
      <c r="I2312" s="189"/>
      <c r="J2312" s="130" t="s">
        <v>4898</v>
      </c>
    </row>
    <row r="2313" spans="1:10" s="108" customFormat="1" ht="11.25" hidden="1" customHeight="1">
      <c r="A2313" s="8" t="s">
        <v>347</v>
      </c>
      <c r="B2313" s="126" t="s">
        <v>447</v>
      </c>
      <c r="C2313" s="130" t="s">
        <v>68</v>
      </c>
      <c r="D2313" s="126">
        <v>19</v>
      </c>
      <c r="E2313" s="126"/>
      <c r="F2313" s="130"/>
      <c r="G2313" s="89">
        <v>43101</v>
      </c>
      <c r="H2313" s="123"/>
      <c r="I2313" s="189"/>
      <c r="J2313" s="130" t="s">
        <v>4898</v>
      </c>
    </row>
    <row r="2314" spans="1:10" s="108" customFormat="1" ht="11.25" hidden="1" customHeight="1">
      <c r="A2314" s="8" t="s">
        <v>4127</v>
      </c>
      <c r="B2314" s="126" t="s">
        <v>449</v>
      </c>
      <c r="C2314" s="130" t="s">
        <v>67</v>
      </c>
      <c r="D2314" s="126">
        <v>19</v>
      </c>
      <c r="E2314" s="126"/>
      <c r="F2314" s="130"/>
      <c r="G2314" s="89">
        <v>43101</v>
      </c>
      <c r="H2314" s="123"/>
      <c r="I2314" s="189"/>
      <c r="J2314" s="130" t="s">
        <v>4891</v>
      </c>
    </row>
    <row r="2315" spans="1:10" s="108" customFormat="1" ht="11.25" hidden="1" customHeight="1">
      <c r="A2315" s="8" t="s">
        <v>349</v>
      </c>
      <c r="B2315" s="126" t="s">
        <v>449</v>
      </c>
      <c r="C2315" s="130" t="s">
        <v>67</v>
      </c>
      <c r="D2315" s="126">
        <v>19</v>
      </c>
      <c r="E2315" s="126"/>
      <c r="F2315" s="130"/>
      <c r="G2315" s="89">
        <v>43101</v>
      </c>
      <c r="H2315" s="123"/>
      <c r="I2315" s="189"/>
      <c r="J2315" s="130" t="s">
        <v>4891</v>
      </c>
    </row>
    <row r="2316" spans="1:10" s="108" customFormat="1" ht="11.25" hidden="1" customHeight="1">
      <c r="A2316" s="8" t="s">
        <v>4131</v>
      </c>
      <c r="B2316" s="126" t="s">
        <v>449</v>
      </c>
      <c r="C2316" s="130" t="s">
        <v>67</v>
      </c>
      <c r="D2316" s="126">
        <v>19</v>
      </c>
      <c r="E2316" s="126"/>
      <c r="F2316" s="130"/>
      <c r="G2316" s="89">
        <v>43101</v>
      </c>
      <c r="H2316" s="123"/>
      <c r="I2316" s="189"/>
      <c r="J2316" s="130" t="s">
        <v>4891</v>
      </c>
    </row>
    <row r="2317" spans="1:10" s="108" customFormat="1" ht="11.25" hidden="1" customHeight="1">
      <c r="A2317" s="8" t="s">
        <v>4141</v>
      </c>
      <c r="B2317" s="126" t="s">
        <v>449</v>
      </c>
      <c r="C2317" s="130" t="s">
        <v>67</v>
      </c>
      <c r="D2317" s="126">
        <v>19</v>
      </c>
      <c r="E2317" s="126"/>
      <c r="F2317" s="130"/>
      <c r="G2317" s="89">
        <v>43101</v>
      </c>
      <c r="H2317" s="123"/>
      <c r="I2317" s="189"/>
      <c r="J2317" s="130" t="s">
        <v>4891</v>
      </c>
    </row>
    <row r="2318" spans="1:10" s="108" customFormat="1" ht="11.25" hidden="1" customHeight="1">
      <c r="A2318" s="8" t="s">
        <v>4153</v>
      </c>
      <c r="B2318" s="126" t="s">
        <v>4757</v>
      </c>
      <c r="C2318" s="130" t="s">
        <v>67</v>
      </c>
      <c r="D2318" s="126">
        <v>19</v>
      </c>
      <c r="E2318" s="126"/>
      <c r="F2318" s="130"/>
      <c r="G2318" s="89">
        <v>43101</v>
      </c>
      <c r="H2318" s="123"/>
      <c r="I2318" s="189"/>
      <c r="J2318" s="130" t="s">
        <v>4891</v>
      </c>
    </row>
    <row r="2319" spans="1:10" s="108" customFormat="1" ht="11.25" hidden="1" customHeight="1">
      <c r="A2319" s="8" t="s">
        <v>4157</v>
      </c>
      <c r="B2319" s="126" t="s">
        <v>4757</v>
      </c>
      <c r="C2319" s="126" t="s">
        <v>67</v>
      </c>
      <c r="D2319" s="126">
        <v>19</v>
      </c>
      <c r="E2319" s="126"/>
      <c r="F2319" s="126"/>
      <c r="G2319" s="89">
        <v>43101</v>
      </c>
      <c r="H2319" s="123"/>
      <c r="I2319" s="189"/>
      <c r="J2319" s="130" t="s">
        <v>4891</v>
      </c>
    </row>
    <row r="2320" spans="1:10" s="108" customFormat="1" ht="11.25" hidden="1" customHeight="1">
      <c r="A2320" s="8" t="s">
        <v>4158</v>
      </c>
      <c r="B2320" s="126" t="s">
        <v>4757</v>
      </c>
      <c r="C2320" s="126" t="s">
        <v>67</v>
      </c>
      <c r="D2320" s="126">
        <v>19</v>
      </c>
      <c r="E2320" s="126"/>
      <c r="F2320" s="126"/>
      <c r="G2320" s="89">
        <v>43101</v>
      </c>
      <c r="H2320" s="123"/>
      <c r="I2320" s="189"/>
      <c r="J2320" s="130" t="s">
        <v>4891</v>
      </c>
    </row>
    <row r="2321" spans="1:10" s="108" customFormat="1" ht="11.25" hidden="1" customHeight="1">
      <c r="A2321" s="8" t="s">
        <v>4179</v>
      </c>
      <c r="B2321" s="126" t="s">
        <v>4759</v>
      </c>
      <c r="C2321" s="126" t="s">
        <v>67</v>
      </c>
      <c r="D2321" s="126">
        <v>19</v>
      </c>
      <c r="E2321" s="126"/>
      <c r="F2321" s="126"/>
      <c r="G2321" s="89">
        <v>43101</v>
      </c>
      <c r="H2321" s="123"/>
      <c r="I2321" s="189"/>
      <c r="J2321" s="130" t="s">
        <v>4891</v>
      </c>
    </row>
    <row r="2322" spans="1:10" s="108" customFormat="1" ht="11.25" hidden="1" customHeight="1">
      <c r="A2322" s="8" t="s">
        <v>4202</v>
      </c>
      <c r="B2322" s="126" t="s">
        <v>351</v>
      </c>
      <c r="C2322" s="126" t="s">
        <v>4787</v>
      </c>
      <c r="D2322" s="126">
        <v>11</v>
      </c>
      <c r="E2322" s="126"/>
      <c r="F2322" s="126"/>
      <c r="G2322" s="89">
        <v>43101</v>
      </c>
      <c r="H2322" s="123"/>
      <c r="I2322" s="189"/>
      <c r="J2322" s="130" t="s">
        <v>4901</v>
      </c>
    </row>
    <row r="2323" spans="1:10" s="108" customFormat="1" ht="11.25" hidden="1" customHeight="1">
      <c r="A2323" s="8" t="s">
        <v>4213</v>
      </c>
      <c r="B2323" s="126" t="s">
        <v>351</v>
      </c>
      <c r="C2323" s="126" t="s">
        <v>4789</v>
      </c>
      <c r="D2323" s="126">
        <v>11</v>
      </c>
      <c r="E2323" s="126"/>
      <c r="F2323" s="126"/>
      <c r="G2323" s="89">
        <v>43101</v>
      </c>
      <c r="H2323" s="123"/>
      <c r="I2323" s="189"/>
      <c r="J2323" s="130" t="s">
        <v>4888</v>
      </c>
    </row>
    <row r="2324" spans="1:10" s="108" customFormat="1" ht="11.25" hidden="1" customHeight="1">
      <c r="A2324" s="8" t="s">
        <v>4219</v>
      </c>
      <c r="B2324" s="126" t="s">
        <v>351</v>
      </c>
      <c r="C2324" s="126" t="s">
        <v>4786</v>
      </c>
      <c r="D2324" s="126">
        <v>11</v>
      </c>
      <c r="E2324" s="126"/>
      <c r="F2324" s="126"/>
      <c r="G2324" s="89">
        <v>43101</v>
      </c>
      <c r="H2324" s="123"/>
      <c r="I2324" s="189"/>
      <c r="J2324" s="130" t="s">
        <v>4902</v>
      </c>
    </row>
    <row r="2325" spans="1:10" s="108" customFormat="1" ht="11.25" hidden="1" customHeight="1">
      <c r="A2325" s="8" t="s">
        <v>4251</v>
      </c>
      <c r="B2325" s="126" t="s">
        <v>380</v>
      </c>
      <c r="C2325" s="126" t="s">
        <v>450</v>
      </c>
      <c r="D2325" s="126">
        <v>13</v>
      </c>
      <c r="E2325" s="126"/>
      <c r="F2325" s="126"/>
      <c r="G2325" s="89">
        <v>43101</v>
      </c>
      <c r="H2325" s="123"/>
      <c r="I2325" s="189"/>
      <c r="J2325" s="130" t="s">
        <v>4895</v>
      </c>
    </row>
    <row r="2326" spans="1:10" s="108" customFormat="1" ht="11.25" hidden="1" customHeight="1">
      <c r="A2326" s="8" t="s">
        <v>4252</v>
      </c>
      <c r="B2326" s="126" t="s">
        <v>4288</v>
      </c>
      <c r="C2326" s="126" t="s">
        <v>450</v>
      </c>
      <c r="D2326" s="126">
        <v>13</v>
      </c>
      <c r="E2326" s="126"/>
      <c r="F2326" s="126"/>
      <c r="G2326" s="89">
        <v>43101</v>
      </c>
      <c r="H2326" s="123"/>
      <c r="I2326" s="189"/>
      <c r="J2326" s="130" t="s">
        <v>4895</v>
      </c>
    </row>
    <row r="2327" spans="1:10" s="108" customFormat="1" ht="11.25" hidden="1" customHeight="1">
      <c r="A2327" s="8" t="s">
        <v>4254</v>
      </c>
      <c r="B2327" s="126" t="s">
        <v>452</v>
      </c>
      <c r="C2327" s="126" t="s">
        <v>450</v>
      </c>
      <c r="D2327" s="126">
        <v>13</v>
      </c>
      <c r="E2327" s="126"/>
      <c r="F2327" s="126"/>
      <c r="G2327" s="89">
        <v>43101</v>
      </c>
      <c r="H2327" s="123"/>
      <c r="I2327" s="189"/>
      <c r="J2327" s="130" t="s">
        <v>4895</v>
      </c>
    </row>
    <row r="2328" spans="1:10" s="108" customFormat="1" ht="11.25" hidden="1" customHeight="1">
      <c r="A2328" s="8" t="s">
        <v>4258</v>
      </c>
      <c r="B2328" s="126" t="s">
        <v>452</v>
      </c>
      <c r="C2328" s="126" t="s">
        <v>450</v>
      </c>
      <c r="D2328" s="126">
        <v>13</v>
      </c>
      <c r="E2328" s="126"/>
      <c r="F2328" s="126"/>
      <c r="G2328" s="89">
        <v>43101</v>
      </c>
      <c r="H2328" s="123"/>
      <c r="I2328" s="189"/>
      <c r="J2328" s="130" t="s">
        <v>4895</v>
      </c>
    </row>
    <row r="2329" spans="1:10" s="108" customFormat="1" ht="11.25" hidden="1" customHeight="1">
      <c r="A2329" s="8" t="s">
        <v>4259</v>
      </c>
      <c r="B2329" s="126" t="s">
        <v>452</v>
      </c>
      <c r="C2329" s="126" t="s">
        <v>450</v>
      </c>
      <c r="D2329" s="126">
        <v>13</v>
      </c>
      <c r="E2329" s="126"/>
      <c r="F2329" s="126"/>
      <c r="G2329" s="89">
        <v>43101</v>
      </c>
      <c r="H2329" s="123"/>
      <c r="I2329" s="189"/>
      <c r="J2329" s="130" t="s">
        <v>4895</v>
      </c>
    </row>
    <row r="2330" spans="1:10" s="108" customFormat="1" ht="11.25" hidden="1" customHeight="1">
      <c r="A2330" s="8" t="s">
        <v>4271</v>
      </c>
      <c r="B2330" s="126" t="s">
        <v>385</v>
      </c>
      <c r="C2330" s="126" t="s">
        <v>451</v>
      </c>
      <c r="D2330" s="126" t="s">
        <v>451</v>
      </c>
      <c r="E2330" s="126"/>
      <c r="F2330" s="126"/>
      <c r="G2330" s="89">
        <v>43101</v>
      </c>
      <c r="H2330" s="123"/>
      <c r="I2330" s="189"/>
      <c r="J2330" s="130" t="s">
        <v>4889</v>
      </c>
    </row>
    <row r="2331" spans="1:10" s="108" customFormat="1" ht="11.25" hidden="1" customHeight="1">
      <c r="A2331" s="194" t="s">
        <v>4762</v>
      </c>
      <c r="B2331" s="127" t="s">
        <v>4813</v>
      </c>
      <c r="C2331" s="126" t="s">
        <v>4786</v>
      </c>
      <c r="D2331" s="127">
        <v>11</v>
      </c>
      <c r="E2331" s="126"/>
      <c r="F2331" s="126"/>
      <c r="G2331" s="89">
        <v>43101</v>
      </c>
      <c r="H2331" s="123"/>
      <c r="I2331" s="189"/>
      <c r="J2331" s="130" t="s">
        <v>4902</v>
      </c>
    </row>
    <row r="2332" spans="1:10" s="108" customFormat="1" ht="11.25" hidden="1" customHeight="1">
      <c r="A2332" s="194" t="s">
        <v>4763</v>
      </c>
      <c r="B2332" s="127" t="s">
        <v>438</v>
      </c>
      <c r="C2332" s="126" t="s">
        <v>67</v>
      </c>
      <c r="D2332" s="127">
        <v>19</v>
      </c>
      <c r="E2332" s="126"/>
      <c r="F2332" s="126"/>
      <c r="G2332" s="89">
        <v>43101</v>
      </c>
      <c r="H2332" s="123"/>
      <c r="I2332" s="189"/>
      <c r="J2332" s="130" t="s">
        <v>4891</v>
      </c>
    </row>
    <row r="2333" spans="1:10" s="108" customFormat="1" ht="11.25" hidden="1" customHeight="1">
      <c r="A2333" s="194" t="s">
        <v>4767</v>
      </c>
      <c r="B2333" s="127" t="s">
        <v>4315</v>
      </c>
      <c r="C2333" s="126" t="s">
        <v>451</v>
      </c>
      <c r="D2333" s="127" t="s">
        <v>451</v>
      </c>
      <c r="E2333" s="126"/>
      <c r="F2333" s="126"/>
      <c r="G2333" s="89">
        <v>43101</v>
      </c>
      <c r="H2333" s="123"/>
      <c r="I2333" s="189"/>
      <c r="J2333" s="130" t="s">
        <v>4889</v>
      </c>
    </row>
    <row r="2334" spans="1:10" s="108" customFormat="1" ht="11.25" hidden="1" customHeight="1">
      <c r="A2334" s="194" t="s">
        <v>4773</v>
      </c>
      <c r="B2334" s="127" t="s">
        <v>4746</v>
      </c>
      <c r="C2334" s="126" t="s">
        <v>71</v>
      </c>
      <c r="D2334" s="127">
        <v>14</v>
      </c>
      <c r="E2334" s="126"/>
      <c r="F2334" s="126"/>
      <c r="G2334" s="89">
        <v>43101</v>
      </c>
      <c r="H2334" s="123"/>
      <c r="I2334" s="189"/>
      <c r="J2334" s="130" t="s">
        <v>4897</v>
      </c>
    </row>
    <row r="2335" spans="1:10" s="108" customFormat="1" ht="11.25" hidden="1" customHeight="1">
      <c r="A2335" s="194" t="s">
        <v>4776</v>
      </c>
      <c r="B2335" s="127" t="s">
        <v>360</v>
      </c>
      <c r="C2335" s="126" t="s">
        <v>4786</v>
      </c>
      <c r="D2335" s="127">
        <v>11</v>
      </c>
      <c r="E2335" s="126"/>
      <c r="F2335" s="126"/>
      <c r="G2335" s="89">
        <v>43101</v>
      </c>
      <c r="H2335" s="123"/>
      <c r="I2335" s="189"/>
      <c r="J2335" s="130" t="s">
        <v>4902</v>
      </c>
    </row>
    <row r="2336" spans="1:10" s="108" customFormat="1" ht="11.25" hidden="1" customHeight="1">
      <c r="A2336" s="194" t="s">
        <v>4777</v>
      </c>
      <c r="B2336" s="127" t="s">
        <v>412</v>
      </c>
      <c r="C2336" s="130" t="s">
        <v>72</v>
      </c>
      <c r="D2336" s="127">
        <v>15</v>
      </c>
      <c r="E2336" s="126"/>
      <c r="F2336" s="130"/>
      <c r="G2336" s="89">
        <v>43101</v>
      </c>
      <c r="H2336" s="123"/>
      <c r="I2336" s="189"/>
      <c r="J2336" s="130" t="s">
        <v>4980</v>
      </c>
    </row>
    <row r="2337" spans="1:10" s="108" customFormat="1" ht="11.25" hidden="1" customHeight="1">
      <c r="A2337" s="194" t="s">
        <v>4782</v>
      </c>
      <c r="B2337" s="127" t="s">
        <v>397</v>
      </c>
      <c r="C2337" s="126" t="s">
        <v>75</v>
      </c>
      <c r="D2337" s="127">
        <v>12</v>
      </c>
      <c r="E2337" s="126"/>
      <c r="F2337" s="126"/>
      <c r="G2337" s="89">
        <v>43101</v>
      </c>
      <c r="H2337" s="123"/>
      <c r="I2337" s="189"/>
      <c r="J2337" s="130" t="s">
        <v>4890</v>
      </c>
    </row>
    <row r="2338" spans="1:10" s="108" customFormat="1" ht="11.25" hidden="1" customHeight="1">
      <c r="A2338" s="194" t="s">
        <v>4783</v>
      </c>
      <c r="B2338" s="127" t="s">
        <v>452</v>
      </c>
      <c r="C2338" s="130" t="s">
        <v>450</v>
      </c>
      <c r="D2338" s="127">
        <v>13</v>
      </c>
      <c r="E2338" s="126"/>
      <c r="F2338" s="130"/>
      <c r="G2338" s="89">
        <v>43101</v>
      </c>
      <c r="H2338" s="123"/>
      <c r="I2338" s="189"/>
      <c r="J2338" s="130" t="s">
        <v>4895</v>
      </c>
    </row>
    <row r="2339" spans="1:10" s="108" customFormat="1" ht="11.25" hidden="1" customHeight="1">
      <c r="A2339" s="194" t="s">
        <v>4784</v>
      </c>
      <c r="B2339" s="127" t="s">
        <v>399</v>
      </c>
      <c r="C2339" s="126" t="s">
        <v>71</v>
      </c>
      <c r="D2339" s="127">
        <v>14</v>
      </c>
      <c r="E2339" s="126"/>
      <c r="F2339" s="126"/>
      <c r="G2339" s="89">
        <v>43101</v>
      </c>
      <c r="H2339" s="123"/>
      <c r="I2339" s="189"/>
      <c r="J2339" s="130" t="s">
        <v>4897</v>
      </c>
    </row>
    <row r="2340" spans="1:10" s="108" customFormat="1" ht="11.25" hidden="1" customHeight="1">
      <c r="A2340" s="8" t="s">
        <v>97</v>
      </c>
      <c r="B2340" s="126" t="s">
        <v>351</v>
      </c>
      <c r="C2340" s="126" t="s">
        <v>4789</v>
      </c>
      <c r="D2340" s="126">
        <v>11</v>
      </c>
      <c r="E2340" s="126"/>
      <c r="F2340" s="126"/>
      <c r="G2340" s="89">
        <v>43132</v>
      </c>
      <c r="H2340" s="123"/>
      <c r="I2340" s="189"/>
      <c r="J2340" s="130" t="s">
        <v>4888</v>
      </c>
    </row>
    <row r="2341" spans="1:10" s="108" customFormat="1" ht="11.25" hidden="1" customHeight="1">
      <c r="A2341" s="8" t="s">
        <v>98</v>
      </c>
      <c r="B2341" s="126" t="s">
        <v>351</v>
      </c>
      <c r="C2341" s="130" t="s">
        <v>4789</v>
      </c>
      <c r="D2341" s="126">
        <v>11</v>
      </c>
      <c r="E2341" s="126"/>
      <c r="F2341" s="130"/>
      <c r="G2341" s="89">
        <v>43132</v>
      </c>
      <c r="H2341" s="123"/>
      <c r="I2341" s="189"/>
      <c r="J2341" s="130" t="s">
        <v>4888</v>
      </c>
    </row>
    <row r="2342" spans="1:10" s="108" customFormat="1" ht="11.25" hidden="1" customHeight="1">
      <c r="A2342" s="8" t="s">
        <v>110</v>
      </c>
      <c r="B2342" s="126" t="s">
        <v>351</v>
      </c>
      <c r="C2342" s="130" t="s">
        <v>4789</v>
      </c>
      <c r="D2342" s="126">
        <v>11</v>
      </c>
      <c r="E2342" s="126"/>
      <c r="F2342" s="130"/>
      <c r="G2342" s="89">
        <v>43132</v>
      </c>
      <c r="H2342" s="123"/>
      <c r="I2342" s="189"/>
      <c r="J2342" s="130" t="s">
        <v>4888</v>
      </c>
    </row>
    <row r="2343" spans="1:10" s="108" customFormat="1" ht="11.25" hidden="1" customHeight="1">
      <c r="A2343" s="8" t="s">
        <v>161</v>
      </c>
      <c r="B2343" s="126" t="s">
        <v>351</v>
      </c>
      <c r="C2343" s="130" t="s">
        <v>4786</v>
      </c>
      <c r="D2343" s="126">
        <v>11</v>
      </c>
      <c r="E2343" s="126"/>
      <c r="F2343" s="130"/>
      <c r="G2343" s="89">
        <v>43132</v>
      </c>
      <c r="H2343" s="123"/>
      <c r="I2343" s="189"/>
      <c r="J2343" s="130" t="s">
        <v>4902</v>
      </c>
    </row>
    <row r="2344" spans="1:10" s="108" customFormat="1" ht="11.25" hidden="1" customHeight="1">
      <c r="A2344" s="8" t="s">
        <v>163</v>
      </c>
      <c r="B2344" s="126" t="s">
        <v>351</v>
      </c>
      <c r="C2344" s="126" t="s">
        <v>4788</v>
      </c>
      <c r="D2344" s="126">
        <v>11</v>
      </c>
      <c r="E2344" s="126"/>
      <c r="F2344" s="126"/>
      <c r="G2344" s="89">
        <v>43132</v>
      </c>
      <c r="H2344" s="123"/>
      <c r="I2344" s="189"/>
      <c r="J2344" s="130" t="s">
        <v>4900</v>
      </c>
    </row>
    <row r="2345" spans="1:10" s="108" customFormat="1" ht="11.25" hidden="1" customHeight="1">
      <c r="A2345" s="8" t="s">
        <v>165</v>
      </c>
      <c r="B2345" s="126" t="s">
        <v>351</v>
      </c>
      <c r="C2345" s="126" t="s">
        <v>4787</v>
      </c>
      <c r="D2345" s="126">
        <v>11</v>
      </c>
      <c r="E2345" s="126"/>
      <c r="F2345" s="126"/>
      <c r="G2345" s="89">
        <v>43132</v>
      </c>
      <c r="H2345" s="123"/>
      <c r="I2345" s="189"/>
      <c r="J2345" s="130" t="s">
        <v>4901</v>
      </c>
    </row>
    <row r="2346" spans="1:10" s="108" customFormat="1" ht="11.25" hidden="1" customHeight="1">
      <c r="A2346" s="8" t="s">
        <v>166</v>
      </c>
      <c r="B2346" s="126" t="s">
        <v>351</v>
      </c>
      <c r="C2346" s="130" t="s">
        <v>4787</v>
      </c>
      <c r="D2346" s="126">
        <v>11</v>
      </c>
      <c r="E2346" s="126"/>
      <c r="F2346" s="130"/>
      <c r="G2346" s="89">
        <v>43132</v>
      </c>
      <c r="H2346" s="123"/>
      <c r="I2346" s="189"/>
      <c r="J2346" s="130" t="s">
        <v>4901</v>
      </c>
    </row>
    <row r="2347" spans="1:10" s="108" customFormat="1" ht="11.25" hidden="1" customHeight="1">
      <c r="A2347" s="8" t="s">
        <v>167</v>
      </c>
      <c r="B2347" s="126" t="s">
        <v>351</v>
      </c>
      <c r="C2347" s="126" t="s">
        <v>4786</v>
      </c>
      <c r="D2347" s="126">
        <v>11</v>
      </c>
      <c r="E2347" s="126"/>
      <c r="F2347" s="126"/>
      <c r="G2347" s="89">
        <v>43132</v>
      </c>
      <c r="H2347" s="123"/>
      <c r="I2347" s="189"/>
      <c r="J2347" s="130" t="s">
        <v>4902</v>
      </c>
    </row>
    <row r="2348" spans="1:10" s="108" customFormat="1" ht="11.25" hidden="1" customHeight="1">
      <c r="A2348" s="8" t="s">
        <v>170</v>
      </c>
      <c r="B2348" s="126" t="s">
        <v>351</v>
      </c>
      <c r="C2348" s="126" t="s">
        <v>4787</v>
      </c>
      <c r="D2348" s="126">
        <v>11</v>
      </c>
      <c r="E2348" s="126"/>
      <c r="F2348" s="126"/>
      <c r="G2348" s="89">
        <v>43132</v>
      </c>
      <c r="H2348" s="123"/>
      <c r="I2348" s="189"/>
      <c r="J2348" s="130" t="s">
        <v>4901</v>
      </c>
    </row>
    <row r="2349" spans="1:10" s="108" customFormat="1" ht="11.25" hidden="1" customHeight="1">
      <c r="A2349" s="8" t="s">
        <v>172</v>
      </c>
      <c r="B2349" s="126" t="s">
        <v>351</v>
      </c>
      <c r="C2349" s="126" t="s">
        <v>4787</v>
      </c>
      <c r="D2349" s="126">
        <v>11</v>
      </c>
      <c r="E2349" s="126"/>
      <c r="F2349" s="126"/>
      <c r="G2349" s="89">
        <v>43132</v>
      </c>
      <c r="H2349" s="123"/>
      <c r="I2349" s="189"/>
      <c r="J2349" s="130" t="s">
        <v>4901</v>
      </c>
    </row>
    <row r="2350" spans="1:10" s="108" customFormat="1" ht="11.25" hidden="1" customHeight="1">
      <c r="A2350" s="8" t="s">
        <v>175</v>
      </c>
      <c r="B2350" s="126" t="s">
        <v>351</v>
      </c>
      <c r="C2350" s="130" t="s">
        <v>4786</v>
      </c>
      <c r="D2350" s="126">
        <v>11</v>
      </c>
      <c r="E2350" s="126"/>
      <c r="F2350" s="130"/>
      <c r="G2350" s="89">
        <v>43132</v>
      </c>
      <c r="H2350" s="123"/>
      <c r="I2350" s="189"/>
      <c r="J2350" s="130" t="s">
        <v>4902</v>
      </c>
    </row>
    <row r="2351" spans="1:10" s="108" customFormat="1" ht="11.25" hidden="1" customHeight="1">
      <c r="A2351" s="8" t="s">
        <v>178</v>
      </c>
      <c r="B2351" s="126" t="s">
        <v>351</v>
      </c>
      <c r="C2351" s="126" t="s">
        <v>4789</v>
      </c>
      <c r="D2351" s="126">
        <v>11</v>
      </c>
      <c r="E2351" s="126"/>
      <c r="F2351" s="126"/>
      <c r="G2351" s="89">
        <v>43132</v>
      </c>
      <c r="H2351" s="123"/>
      <c r="I2351" s="189"/>
      <c r="J2351" s="130" t="s">
        <v>4888</v>
      </c>
    </row>
    <row r="2352" spans="1:10" s="108" customFormat="1" ht="11.25" hidden="1" customHeight="1">
      <c r="A2352" s="8" t="s">
        <v>189</v>
      </c>
      <c r="B2352" s="126" t="s">
        <v>351</v>
      </c>
      <c r="C2352" s="126" t="s">
        <v>4788</v>
      </c>
      <c r="D2352" s="126">
        <v>11</v>
      </c>
      <c r="E2352" s="126"/>
      <c r="F2352" s="126"/>
      <c r="G2352" s="89">
        <v>43132</v>
      </c>
      <c r="H2352" s="123"/>
      <c r="I2352" s="189"/>
      <c r="J2352" s="130" t="s">
        <v>4900</v>
      </c>
    </row>
    <row r="2353" spans="1:10" s="108" customFormat="1" ht="11.25" hidden="1" customHeight="1">
      <c r="A2353" s="8" t="s">
        <v>195</v>
      </c>
      <c r="B2353" s="126" t="s">
        <v>351</v>
      </c>
      <c r="C2353" s="126" t="s">
        <v>4789</v>
      </c>
      <c r="D2353" s="126">
        <v>11</v>
      </c>
      <c r="E2353" s="126"/>
      <c r="F2353" s="126"/>
      <c r="G2353" s="89">
        <v>43132</v>
      </c>
      <c r="H2353" s="123"/>
      <c r="I2353" s="189"/>
      <c r="J2353" s="130" t="s">
        <v>4888</v>
      </c>
    </row>
    <row r="2354" spans="1:10" s="108" customFormat="1" ht="11.25" hidden="1" customHeight="1">
      <c r="A2354" s="8" t="s">
        <v>203</v>
      </c>
      <c r="B2354" s="126" t="s">
        <v>351</v>
      </c>
      <c r="C2354" s="126" t="s">
        <v>4786</v>
      </c>
      <c r="D2354" s="126">
        <v>11</v>
      </c>
      <c r="E2354" s="126"/>
      <c r="F2354" s="126"/>
      <c r="G2354" s="89">
        <v>43132</v>
      </c>
      <c r="H2354" s="123"/>
      <c r="I2354" s="189"/>
      <c r="J2354" s="130" t="s">
        <v>4902</v>
      </c>
    </row>
    <row r="2355" spans="1:10" s="108" customFormat="1" ht="11.25" hidden="1" customHeight="1">
      <c r="A2355" s="8" t="s">
        <v>204</v>
      </c>
      <c r="B2355" s="126" t="s">
        <v>351</v>
      </c>
      <c r="C2355" s="126" t="s">
        <v>4786</v>
      </c>
      <c r="D2355" s="126">
        <v>11</v>
      </c>
      <c r="E2355" s="126"/>
      <c r="F2355" s="126"/>
      <c r="G2355" s="89">
        <v>43132</v>
      </c>
      <c r="H2355" s="123"/>
      <c r="I2355" s="189"/>
      <c r="J2355" s="130" t="s">
        <v>4902</v>
      </c>
    </row>
    <row r="2356" spans="1:10" s="108" customFormat="1" ht="11.25" hidden="1" customHeight="1">
      <c r="A2356" s="8" t="s">
        <v>216</v>
      </c>
      <c r="B2356" s="126" t="s">
        <v>373</v>
      </c>
      <c r="C2356" s="126" t="s">
        <v>450</v>
      </c>
      <c r="D2356" s="126">
        <v>13</v>
      </c>
      <c r="E2356" s="126"/>
      <c r="F2356" s="126"/>
      <c r="G2356" s="89">
        <v>43132</v>
      </c>
      <c r="H2356" s="123"/>
      <c r="I2356" s="189"/>
      <c r="J2356" s="130" t="s">
        <v>4895</v>
      </c>
    </row>
    <row r="2357" spans="1:10" s="108" customFormat="1" ht="11.25" hidden="1" customHeight="1">
      <c r="A2357" s="8" t="s">
        <v>222</v>
      </c>
      <c r="B2357" s="126" t="s">
        <v>373</v>
      </c>
      <c r="C2357" s="126" t="s">
        <v>450</v>
      </c>
      <c r="D2357" s="126">
        <v>13</v>
      </c>
      <c r="E2357" s="126"/>
      <c r="F2357" s="126"/>
      <c r="G2357" s="89">
        <v>43132</v>
      </c>
      <c r="H2357" s="123"/>
      <c r="I2357" s="189"/>
      <c r="J2357" s="130" t="s">
        <v>4895</v>
      </c>
    </row>
    <row r="2358" spans="1:10" s="108" customFormat="1" ht="11.25" hidden="1" customHeight="1">
      <c r="A2358" s="8" t="s">
        <v>223</v>
      </c>
      <c r="B2358" s="126" t="s">
        <v>374</v>
      </c>
      <c r="C2358" s="126" t="s">
        <v>450</v>
      </c>
      <c r="D2358" s="126">
        <v>13</v>
      </c>
      <c r="E2358" s="126"/>
      <c r="F2358" s="126"/>
      <c r="G2358" s="89">
        <v>43132</v>
      </c>
      <c r="H2358" s="123"/>
      <c r="I2358" s="189"/>
      <c r="J2358" s="130" t="s">
        <v>4895</v>
      </c>
    </row>
    <row r="2359" spans="1:10" s="108" customFormat="1" ht="11.25" hidden="1" customHeight="1">
      <c r="A2359" s="8" t="s">
        <v>226</v>
      </c>
      <c r="B2359" s="126" t="s">
        <v>376</v>
      </c>
      <c r="C2359" s="126" t="s">
        <v>450</v>
      </c>
      <c r="D2359" s="126">
        <v>13</v>
      </c>
      <c r="E2359" s="126"/>
      <c r="F2359" s="126"/>
      <c r="G2359" s="89">
        <v>43132</v>
      </c>
      <c r="H2359" s="123"/>
      <c r="I2359" s="189"/>
      <c r="J2359" s="130" t="s">
        <v>4895</v>
      </c>
    </row>
    <row r="2360" spans="1:10" s="108" customFormat="1" ht="11.25" hidden="1" customHeight="1">
      <c r="A2360" s="8" t="s">
        <v>230</v>
      </c>
      <c r="B2360" s="126" t="s">
        <v>377</v>
      </c>
      <c r="C2360" s="126" t="s">
        <v>450</v>
      </c>
      <c r="D2360" s="126">
        <v>13</v>
      </c>
      <c r="E2360" s="126"/>
      <c r="F2360" s="126"/>
      <c r="G2360" s="89">
        <v>43132</v>
      </c>
      <c r="H2360" s="123"/>
      <c r="I2360" s="189"/>
      <c r="J2360" s="130" t="s">
        <v>4895</v>
      </c>
    </row>
    <row r="2361" spans="1:10" s="108" customFormat="1" ht="11.25" hidden="1" customHeight="1">
      <c r="A2361" s="8" t="s">
        <v>231</v>
      </c>
      <c r="B2361" s="126" t="s">
        <v>377</v>
      </c>
      <c r="C2361" s="126" t="s">
        <v>450</v>
      </c>
      <c r="D2361" s="126">
        <v>13</v>
      </c>
      <c r="E2361" s="126"/>
      <c r="F2361" s="126"/>
      <c r="G2361" s="89">
        <v>43132</v>
      </c>
      <c r="H2361" s="123"/>
      <c r="I2361" s="189"/>
      <c r="J2361" s="130" t="s">
        <v>4895</v>
      </c>
    </row>
    <row r="2362" spans="1:10" s="108" customFormat="1" ht="11.25" hidden="1" customHeight="1">
      <c r="A2362" s="8" t="s">
        <v>237</v>
      </c>
      <c r="B2362" s="126" t="s">
        <v>381</v>
      </c>
      <c r="C2362" s="126" t="s">
        <v>451</v>
      </c>
      <c r="D2362" s="126" t="s">
        <v>451</v>
      </c>
      <c r="E2362" s="126"/>
      <c r="F2362" s="126"/>
      <c r="G2362" s="89">
        <v>43132</v>
      </c>
      <c r="H2362" s="123"/>
      <c r="I2362" s="189"/>
      <c r="J2362" s="130" t="s">
        <v>4889</v>
      </c>
    </row>
    <row r="2363" spans="1:10" s="108" customFormat="1" ht="11.25" hidden="1" customHeight="1">
      <c r="A2363" s="8" t="s">
        <v>480</v>
      </c>
      <c r="B2363" s="126" t="s">
        <v>351</v>
      </c>
      <c r="C2363" s="126" t="s">
        <v>4786</v>
      </c>
      <c r="D2363" s="126">
        <v>11</v>
      </c>
      <c r="E2363" s="126"/>
      <c r="F2363" s="126"/>
      <c r="G2363" s="89">
        <v>43132</v>
      </c>
      <c r="H2363" s="123"/>
      <c r="I2363" s="189"/>
      <c r="J2363" s="130" t="s">
        <v>4902</v>
      </c>
    </row>
    <row r="2364" spans="1:10" s="108" customFormat="1" ht="11.25" hidden="1" customHeight="1">
      <c r="A2364" s="8" t="s">
        <v>512</v>
      </c>
      <c r="B2364" s="126" t="s">
        <v>351</v>
      </c>
      <c r="C2364" s="126" t="s">
        <v>4789</v>
      </c>
      <c r="D2364" s="126">
        <v>11</v>
      </c>
      <c r="E2364" s="126"/>
      <c r="F2364" s="126"/>
      <c r="G2364" s="89">
        <v>43132</v>
      </c>
      <c r="H2364" s="123"/>
      <c r="I2364" s="189"/>
      <c r="J2364" s="130" t="s">
        <v>4888</v>
      </c>
    </row>
    <row r="2365" spans="1:10" s="108" customFormat="1" ht="11.25" hidden="1" customHeight="1">
      <c r="A2365" s="8" t="s">
        <v>522</v>
      </c>
      <c r="B2365" s="126" t="s">
        <v>351</v>
      </c>
      <c r="C2365" s="126" t="s">
        <v>4789</v>
      </c>
      <c r="D2365" s="126">
        <v>11</v>
      </c>
      <c r="E2365" s="126"/>
      <c r="F2365" s="126"/>
      <c r="G2365" s="89">
        <v>43132</v>
      </c>
      <c r="H2365" s="123"/>
      <c r="I2365" s="189"/>
      <c r="J2365" s="130" t="s">
        <v>4888</v>
      </c>
    </row>
    <row r="2366" spans="1:10" s="108" customFormat="1" ht="11.25" hidden="1" customHeight="1">
      <c r="A2366" s="8" t="s">
        <v>523</v>
      </c>
      <c r="B2366" s="126" t="s">
        <v>351</v>
      </c>
      <c r="C2366" s="126" t="s">
        <v>4789</v>
      </c>
      <c r="D2366" s="126">
        <v>11</v>
      </c>
      <c r="E2366" s="126"/>
      <c r="F2366" s="126"/>
      <c r="G2366" s="89">
        <v>43132</v>
      </c>
      <c r="H2366" s="123"/>
      <c r="I2366" s="189"/>
      <c r="J2366" s="130" t="s">
        <v>4888</v>
      </c>
    </row>
    <row r="2367" spans="1:10" s="108" customFormat="1" ht="11.25" hidden="1" customHeight="1">
      <c r="A2367" s="8" t="s">
        <v>528</v>
      </c>
      <c r="B2367" s="126" t="s">
        <v>351</v>
      </c>
      <c r="C2367" s="126" t="s">
        <v>4787</v>
      </c>
      <c r="D2367" s="126">
        <v>11</v>
      </c>
      <c r="E2367" s="126"/>
      <c r="F2367" s="126"/>
      <c r="G2367" s="89">
        <v>43132</v>
      </c>
      <c r="H2367" s="123"/>
      <c r="I2367" s="189"/>
      <c r="J2367" s="130" t="s">
        <v>4901</v>
      </c>
    </row>
    <row r="2368" spans="1:10" s="108" customFormat="1" ht="11.25" hidden="1" customHeight="1">
      <c r="A2368" s="8" t="s">
        <v>534</v>
      </c>
      <c r="B2368" s="126" t="s">
        <v>351</v>
      </c>
      <c r="C2368" s="126" t="s">
        <v>4787</v>
      </c>
      <c r="D2368" s="126">
        <v>11</v>
      </c>
      <c r="E2368" s="126"/>
      <c r="F2368" s="126"/>
      <c r="G2368" s="89">
        <v>43132</v>
      </c>
      <c r="H2368" s="123"/>
      <c r="I2368" s="189"/>
      <c r="J2368" s="130" t="s">
        <v>4901</v>
      </c>
    </row>
    <row r="2369" spans="1:10" s="108" customFormat="1" ht="11.25" hidden="1" customHeight="1">
      <c r="A2369" s="8" t="s">
        <v>538</v>
      </c>
      <c r="B2369" s="126" t="s">
        <v>351</v>
      </c>
      <c r="C2369" s="126" t="s">
        <v>4788</v>
      </c>
      <c r="D2369" s="126">
        <v>11</v>
      </c>
      <c r="E2369" s="126"/>
      <c r="F2369" s="126"/>
      <c r="G2369" s="89">
        <v>43132</v>
      </c>
      <c r="H2369" s="123"/>
      <c r="I2369" s="189"/>
      <c r="J2369" s="130" t="s">
        <v>4900</v>
      </c>
    </row>
    <row r="2370" spans="1:10" s="108" customFormat="1" ht="11.25" hidden="1" customHeight="1">
      <c r="A2370" s="8" t="s">
        <v>539</v>
      </c>
      <c r="B2370" s="126" t="s">
        <v>351</v>
      </c>
      <c r="C2370" s="126" t="s">
        <v>4788</v>
      </c>
      <c r="D2370" s="126">
        <v>11</v>
      </c>
      <c r="E2370" s="126"/>
      <c r="F2370" s="126"/>
      <c r="G2370" s="89">
        <v>43132</v>
      </c>
      <c r="H2370" s="123"/>
      <c r="I2370" s="189"/>
      <c r="J2370" s="130" t="s">
        <v>4900</v>
      </c>
    </row>
    <row r="2371" spans="1:10" s="108" customFormat="1" ht="11.25" hidden="1" customHeight="1">
      <c r="A2371" s="8" t="s">
        <v>540</v>
      </c>
      <c r="B2371" s="126" t="s">
        <v>351</v>
      </c>
      <c r="C2371" s="126" t="s">
        <v>4786</v>
      </c>
      <c r="D2371" s="126">
        <v>11</v>
      </c>
      <c r="E2371" s="126"/>
      <c r="F2371" s="126"/>
      <c r="G2371" s="89">
        <v>43132</v>
      </c>
      <c r="H2371" s="123"/>
      <c r="I2371" s="189"/>
      <c r="J2371" s="130" t="s">
        <v>4902</v>
      </c>
    </row>
    <row r="2372" spans="1:10" s="108" customFormat="1" ht="11.25" hidden="1" customHeight="1">
      <c r="A2372" s="8" t="s">
        <v>546</v>
      </c>
      <c r="B2372" s="126" t="s">
        <v>351</v>
      </c>
      <c r="C2372" s="126" t="s">
        <v>4787</v>
      </c>
      <c r="D2372" s="126">
        <v>11</v>
      </c>
      <c r="E2372" s="126"/>
      <c r="F2372" s="126"/>
      <c r="G2372" s="89">
        <v>43132</v>
      </c>
      <c r="H2372" s="123"/>
      <c r="I2372" s="189"/>
      <c r="J2372" s="130" t="s">
        <v>4901</v>
      </c>
    </row>
    <row r="2373" spans="1:10" s="108" customFormat="1" ht="11.25" hidden="1" customHeight="1">
      <c r="A2373" s="8" t="s">
        <v>549</v>
      </c>
      <c r="B2373" s="126" t="s">
        <v>351</v>
      </c>
      <c r="C2373" s="126" t="s">
        <v>4789</v>
      </c>
      <c r="D2373" s="126">
        <v>11</v>
      </c>
      <c r="E2373" s="126"/>
      <c r="F2373" s="126"/>
      <c r="G2373" s="89">
        <v>43132</v>
      </c>
      <c r="H2373" s="123"/>
      <c r="I2373" s="189"/>
      <c r="J2373" s="130" t="s">
        <v>4888</v>
      </c>
    </row>
    <row r="2374" spans="1:10" s="108" customFormat="1" ht="11.25" hidden="1" customHeight="1">
      <c r="A2374" s="8" t="s">
        <v>550</v>
      </c>
      <c r="B2374" s="126" t="s">
        <v>351</v>
      </c>
      <c r="C2374" s="126" t="s">
        <v>4788</v>
      </c>
      <c r="D2374" s="126">
        <v>11</v>
      </c>
      <c r="E2374" s="126"/>
      <c r="F2374" s="126"/>
      <c r="G2374" s="89">
        <v>43132</v>
      </c>
      <c r="H2374" s="123"/>
      <c r="I2374" s="189"/>
      <c r="J2374" s="130" t="s">
        <v>4900</v>
      </c>
    </row>
    <row r="2375" spans="1:10" s="108" customFormat="1" ht="11.25" hidden="1" customHeight="1">
      <c r="A2375" s="8" t="s">
        <v>552</v>
      </c>
      <c r="B2375" s="126" t="s">
        <v>351</v>
      </c>
      <c r="C2375" s="126" t="s">
        <v>4788</v>
      </c>
      <c r="D2375" s="126">
        <v>11</v>
      </c>
      <c r="E2375" s="126"/>
      <c r="F2375" s="126"/>
      <c r="G2375" s="89">
        <v>43132</v>
      </c>
      <c r="H2375" s="123"/>
      <c r="I2375" s="189"/>
      <c r="J2375" s="130" t="s">
        <v>4900</v>
      </c>
    </row>
    <row r="2376" spans="1:10" s="108" customFormat="1" ht="11.25" hidden="1" customHeight="1">
      <c r="A2376" s="8" t="s">
        <v>570</v>
      </c>
      <c r="B2376" s="126" t="s">
        <v>351</v>
      </c>
      <c r="C2376" s="126" t="s">
        <v>4788</v>
      </c>
      <c r="D2376" s="126">
        <v>11</v>
      </c>
      <c r="E2376" s="126"/>
      <c r="F2376" s="126"/>
      <c r="G2376" s="89">
        <v>43132</v>
      </c>
      <c r="H2376" s="123"/>
      <c r="I2376" s="189"/>
      <c r="J2376" s="130" t="s">
        <v>4900</v>
      </c>
    </row>
    <row r="2377" spans="1:10" s="108" customFormat="1" ht="11.25" hidden="1" customHeight="1">
      <c r="A2377" s="8" t="s">
        <v>571</v>
      </c>
      <c r="B2377" s="126" t="s">
        <v>351</v>
      </c>
      <c r="C2377" s="126" t="s">
        <v>4788</v>
      </c>
      <c r="D2377" s="126">
        <v>11</v>
      </c>
      <c r="E2377" s="126"/>
      <c r="F2377" s="126"/>
      <c r="G2377" s="89">
        <v>43132</v>
      </c>
      <c r="H2377" s="123"/>
      <c r="I2377" s="189"/>
      <c r="J2377" s="130" t="s">
        <v>4900</v>
      </c>
    </row>
    <row r="2378" spans="1:10" s="108" customFormat="1" ht="11.25" hidden="1" customHeight="1">
      <c r="A2378" s="8" t="s">
        <v>572</v>
      </c>
      <c r="B2378" s="126" t="s">
        <v>351</v>
      </c>
      <c r="C2378" s="126" t="s">
        <v>4788</v>
      </c>
      <c r="D2378" s="126">
        <v>11</v>
      </c>
      <c r="E2378" s="126"/>
      <c r="F2378" s="126"/>
      <c r="G2378" s="89">
        <v>43132</v>
      </c>
      <c r="H2378" s="123"/>
      <c r="I2378" s="189"/>
      <c r="J2378" s="130" t="s">
        <v>4900</v>
      </c>
    </row>
    <row r="2379" spans="1:10" s="108" customFormat="1" ht="11.25" hidden="1" customHeight="1">
      <c r="A2379" s="8" t="s">
        <v>573</v>
      </c>
      <c r="B2379" s="126" t="s">
        <v>351</v>
      </c>
      <c r="C2379" s="126" t="s">
        <v>4789</v>
      </c>
      <c r="D2379" s="126">
        <v>11</v>
      </c>
      <c r="E2379" s="126"/>
      <c r="F2379" s="126"/>
      <c r="G2379" s="89">
        <v>43132</v>
      </c>
      <c r="H2379" s="123"/>
      <c r="I2379" s="189"/>
      <c r="J2379" s="130" t="s">
        <v>4888</v>
      </c>
    </row>
    <row r="2380" spans="1:10" s="108" customFormat="1" ht="11.25" hidden="1" customHeight="1">
      <c r="A2380" s="8" t="s">
        <v>574</v>
      </c>
      <c r="B2380" s="126" t="s">
        <v>351</v>
      </c>
      <c r="C2380" s="126" t="s">
        <v>4789</v>
      </c>
      <c r="D2380" s="126">
        <v>11</v>
      </c>
      <c r="E2380" s="126"/>
      <c r="F2380" s="126"/>
      <c r="G2380" s="89">
        <v>43132</v>
      </c>
      <c r="H2380" s="123"/>
      <c r="I2380" s="189"/>
      <c r="J2380" s="130" t="s">
        <v>4888</v>
      </c>
    </row>
    <row r="2381" spans="1:10" s="108" customFormat="1" ht="11.25" hidden="1" customHeight="1">
      <c r="A2381" s="8" t="s">
        <v>577</v>
      </c>
      <c r="B2381" s="126" t="s">
        <v>351</v>
      </c>
      <c r="C2381" s="126" t="s">
        <v>4788</v>
      </c>
      <c r="D2381" s="126">
        <v>11</v>
      </c>
      <c r="E2381" s="126"/>
      <c r="F2381" s="126"/>
      <c r="G2381" s="89">
        <v>43132</v>
      </c>
      <c r="H2381" s="123"/>
      <c r="I2381" s="189"/>
      <c r="J2381" s="130" t="s">
        <v>4900</v>
      </c>
    </row>
    <row r="2382" spans="1:10" s="108" customFormat="1" ht="11.25" hidden="1" customHeight="1">
      <c r="A2382" s="8" t="s">
        <v>578</v>
      </c>
      <c r="B2382" s="126" t="s">
        <v>351</v>
      </c>
      <c r="C2382" s="126" t="s">
        <v>4788</v>
      </c>
      <c r="D2382" s="126">
        <v>11</v>
      </c>
      <c r="E2382" s="126"/>
      <c r="F2382" s="126"/>
      <c r="G2382" s="89">
        <v>43132</v>
      </c>
      <c r="H2382" s="123"/>
      <c r="I2382" s="189"/>
      <c r="J2382" s="130" t="s">
        <v>4900</v>
      </c>
    </row>
    <row r="2383" spans="1:10" s="108" customFormat="1" ht="11.25" hidden="1" customHeight="1">
      <c r="A2383" s="8" t="s">
        <v>579</v>
      </c>
      <c r="B2383" s="126" t="s">
        <v>351</v>
      </c>
      <c r="C2383" s="126" t="s">
        <v>4788</v>
      </c>
      <c r="D2383" s="126">
        <v>11</v>
      </c>
      <c r="E2383" s="126"/>
      <c r="F2383" s="126"/>
      <c r="G2383" s="89">
        <v>43132</v>
      </c>
      <c r="H2383" s="123"/>
      <c r="I2383" s="189"/>
      <c r="J2383" s="130" t="s">
        <v>4900</v>
      </c>
    </row>
    <row r="2384" spans="1:10" s="108" customFormat="1" ht="11.25" hidden="1" customHeight="1">
      <c r="A2384" s="8" t="s">
        <v>580</v>
      </c>
      <c r="B2384" s="126" t="s">
        <v>351</v>
      </c>
      <c r="C2384" s="126" t="s">
        <v>4788</v>
      </c>
      <c r="D2384" s="126">
        <v>11</v>
      </c>
      <c r="E2384" s="126"/>
      <c r="F2384" s="126"/>
      <c r="G2384" s="89">
        <v>43132</v>
      </c>
      <c r="H2384" s="123"/>
      <c r="I2384" s="189"/>
      <c r="J2384" s="130" t="s">
        <v>4900</v>
      </c>
    </row>
    <row r="2385" spans="1:10" s="108" customFormat="1" ht="11.25" hidden="1" customHeight="1">
      <c r="A2385" s="8" t="s">
        <v>581</v>
      </c>
      <c r="B2385" s="126" t="s">
        <v>351</v>
      </c>
      <c r="C2385" s="126" t="s">
        <v>4788</v>
      </c>
      <c r="D2385" s="126">
        <v>11</v>
      </c>
      <c r="E2385" s="126"/>
      <c r="F2385" s="126"/>
      <c r="G2385" s="89">
        <v>43132</v>
      </c>
      <c r="H2385" s="123"/>
      <c r="I2385" s="189"/>
      <c r="J2385" s="130" t="s">
        <v>4900</v>
      </c>
    </row>
    <row r="2386" spans="1:10" s="108" customFormat="1" ht="11.25" hidden="1" customHeight="1">
      <c r="A2386" s="8" t="s">
        <v>586</v>
      </c>
      <c r="B2386" s="126" t="s">
        <v>351</v>
      </c>
      <c r="C2386" s="126" t="s">
        <v>4788</v>
      </c>
      <c r="D2386" s="126">
        <v>11</v>
      </c>
      <c r="E2386" s="126"/>
      <c r="F2386" s="126"/>
      <c r="G2386" s="89">
        <v>43132</v>
      </c>
      <c r="H2386" s="123"/>
      <c r="I2386" s="189"/>
      <c r="J2386" s="130" t="s">
        <v>4900</v>
      </c>
    </row>
    <row r="2387" spans="1:10" s="108" customFormat="1" ht="11.25" hidden="1" customHeight="1">
      <c r="A2387" s="8" t="s">
        <v>643</v>
      </c>
      <c r="B2387" s="126" t="s">
        <v>351</v>
      </c>
      <c r="C2387" s="126" t="s">
        <v>4789</v>
      </c>
      <c r="D2387" s="126">
        <v>11</v>
      </c>
      <c r="E2387" s="126"/>
      <c r="F2387" s="126"/>
      <c r="G2387" s="89">
        <v>43132</v>
      </c>
      <c r="H2387" s="123"/>
      <c r="I2387" s="189"/>
      <c r="J2387" s="130" t="s">
        <v>4888</v>
      </c>
    </row>
    <row r="2388" spans="1:10" s="108" customFormat="1" ht="11.25" hidden="1" customHeight="1">
      <c r="A2388" s="8" t="s">
        <v>720</v>
      </c>
      <c r="B2388" s="126" t="s">
        <v>351</v>
      </c>
      <c r="C2388" s="126" t="s">
        <v>4789</v>
      </c>
      <c r="D2388" s="126">
        <v>11</v>
      </c>
      <c r="E2388" s="126"/>
      <c r="F2388" s="126"/>
      <c r="G2388" s="89">
        <v>43132</v>
      </c>
      <c r="H2388" s="123"/>
      <c r="I2388" s="189"/>
      <c r="J2388" s="130" t="s">
        <v>4888</v>
      </c>
    </row>
    <row r="2389" spans="1:10" s="108" customFormat="1" ht="11.25" hidden="1" customHeight="1">
      <c r="A2389" s="8" t="s">
        <v>721</v>
      </c>
      <c r="B2389" s="126" t="s">
        <v>368</v>
      </c>
      <c r="C2389" s="126" t="s">
        <v>4787</v>
      </c>
      <c r="D2389" s="126">
        <v>11</v>
      </c>
      <c r="E2389" s="126"/>
      <c r="F2389" s="126"/>
      <c r="G2389" s="89">
        <v>43132</v>
      </c>
      <c r="H2389" s="123"/>
      <c r="I2389" s="189"/>
      <c r="J2389" s="130" t="s">
        <v>4901</v>
      </c>
    </row>
    <row r="2390" spans="1:10" s="108" customFormat="1" ht="11.25" hidden="1" customHeight="1">
      <c r="A2390" s="8" t="s">
        <v>733</v>
      </c>
      <c r="B2390" s="126" t="s">
        <v>351</v>
      </c>
      <c r="C2390" s="126" t="s">
        <v>4788</v>
      </c>
      <c r="D2390" s="126">
        <v>11</v>
      </c>
      <c r="E2390" s="126"/>
      <c r="F2390" s="126"/>
      <c r="G2390" s="89">
        <v>43132</v>
      </c>
      <c r="H2390" s="123"/>
      <c r="I2390" s="189"/>
      <c r="J2390" s="130" t="s">
        <v>4900</v>
      </c>
    </row>
    <row r="2391" spans="1:10" s="108" customFormat="1" ht="11.25" hidden="1" customHeight="1">
      <c r="A2391" s="8" t="s">
        <v>743</v>
      </c>
      <c r="B2391" s="126" t="s">
        <v>351</v>
      </c>
      <c r="C2391" s="126" t="s">
        <v>4789</v>
      </c>
      <c r="D2391" s="126">
        <v>11</v>
      </c>
      <c r="E2391" s="126"/>
      <c r="F2391" s="126"/>
      <c r="G2391" s="89">
        <v>43132</v>
      </c>
      <c r="H2391" s="123"/>
      <c r="I2391" s="189"/>
      <c r="J2391" s="130" t="s">
        <v>4888</v>
      </c>
    </row>
    <row r="2392" spans="1:10" s="108" customFormat="1" ht="11.25" hidden="1" customHeight="1">
      <c r="A2392" s="8" t="s">
        <v>746</v>
      </c>
      <c r="B2392" s="126" t="s">
        <v>351</v>
      </c>
      <c r="C2392" s="126" t="s">
        <v>4787</v>
      </c>
      <c r="D2392" s="126">
        <v>11</v>
      </c>
      <c r="E2392" s="126"/>
      <c r="F2392" s="126"/>
      <c r="G2392" s="89">
        <v>43132</v>
      </c>
      <c r="H2392" s="123"/>
      <c r="I2392" s="189"/>
      <c r="J2392" s="130" t="s">
        <v>4901</v>
      </c>
    </row>
    <row r="2393" spans="1:10" s="108" customFormat="1" ht="11.25" hidden="1" customHeight="1">
      <c r="A2393" s="8" t="s">
        <v>747</v>
      </c>
      <c r="B2393" s="126" t="s">
        <v>351</v>
      </c>
      <c r="C2393" s="126" t="s">
        <v>4787</v>
      </c>
      <c r="D2393" s="126">
        <v>11</v>
      </c>
      <c r="E2393" s="126"/>
      <c r="F2393" s="126"/>
      <c r="G2393" s="89">
        <v>43132</v>
      </c>
      <c r="H2393" s="123"/>
      <c r="I2393" s="189"/>
      <c r="J2393" s="130" t="s">
        <v>4901</v>
      </c>
    </row>
    <row r="2394" spans="1:10" s="108" customFormat="1" ht="11.25" hidden="1" customHeight="1">
      <c r="A2394" s="8" t="s">
        <v>749</v>
      </c>
      <c r="B2394" s="126" t="s">
        <v>351</v>
      </c>
      <c r="C2394" s="126" t="s">
        <v>4786</v>
      </c>
      <c r="D2394" s="126">
        <v>11</v>
      </c>
      <c r="E2394" s="126"/>
      <c r="F2394" s="126"/>
      <c r="G2394" s="89">
        <v>43132</v>
      </c>
      <c r="H2394" s="123"/>
      <c r="I2394" s="189"/>
      <c r="J2394" s="130" t="s">
        <v>4902</v>
      </c>
    </row>
    <row r="2395" spans="1:10" s="108" customFormat="1" ht="11.25" hidden="1" customHeight="1">
      <c r="A2395" s="8" t="s">
        <v>754</v>
      </c>
      <c r="B2395" s="126" t="s">
        <v>351</v>
      </c>
      <c r="C2395" s="126" t="s">
        <v>4787</v>
      </c>
      <c r="D2395" s="126">
        <v>11</v>
      </c>
      <c r="E2395" s="126"/>
      <c r="F2395" s="126"/>
      <c r="G2395" s="89">
        <v>43132</v>
      </c>
      <c r="H2395" s="123"/>
      <c r="I2395" s="189"/>
      <c r="J2395" s="130" t="s">
        <v>4901</v>
      </c>
    </row>
    <row r="2396" spans="1:10" s="108" customFormat="1" ht="11.25" hidden="1" customHeight="1">
      <c r="A2396" s="8" t="s">
        <v>755</v>
      </c>
      <c r="B2396" s="126" t="s">
        <v>351</v>
      </c>
      <c r="C2396" s="126" t="s">
        <v>4787</v>
      </c>
      <c r="D2396" s="126">
        <v>11</v>
      </c>
      <c r="E2396" s="126"/>
      <c r="F2396" s="126"/>
      <c r="G2396" s="89">
        <v>43132</v>
      </c>
      <c r="H2396" s="123"/>
      <c r="I2396" s="189"/>
      <c r="J2396" s="130" t="s">
        <v>4901</v>
      </c>
    </row>
    <row r="2397" spans="1:10" s="108" customFormat="1" ht="11.25" hidden="1" customHeight="1">
      <c r="A2397" s="8" t="s">
        <v>756</v>
      </c>
      <c r="B2397" s="126" t="s">
        <v>351</v>
      </c>
      <c r="C2397" s="126" t="s">
        <v>4787</v>
      </c>
      <c r="D2397" s="126">
        <v>11</v>
      </c>
      <c r="E2397" s="126"/>
      <c r="F2397" s="126"/>
      <c r="G2397" s="89">
        <v>43132</v>
      </c>
      <c r="H2397" s="123"/>
      <c r="I2397" s="189"/>
      <c r="J2397" s="130" t="s">
        <v>4901</v>
      </c>
    </row>
    <row r="2398" spans="1:10" s="108" customFormat="1" ht="11.25" hidden="1" customHeight="1">
      <c r="A2398" s="8" t="s">
        <v>757</v>
      </c>
      <c r="B2398" s="126" t="s">
        <v>351</v>
      </c>
      <c r="C2398" s="126" t="s">
        <v>4786</v>
      </c>
      <c r="D2398" s="126">
        <v>11</v>
      </c>
      <c r="E2398" s="126"/>
      <c r="F2398" s="126"/>
      <c r="G2398" s="89">
        <v>43132</v>
      </c>
      <c r="H2398" s="123"/>
      <c r="I2398" s="189"/>
      <c r="J2398" s="130" t="s">
        <v>4902</v>
      </c>
    </row>
    <row r="2399" spans="1:10" s="108" customFormat="1" ht="11.25" hidden="1" customHeight="1">
      <c r="A2399" s="8" t="s">
        <v>759</v>
      </c>
      <c r="B2399" s="126" t="s">
        <v>351</v>
      </c>
      <c r="C2399" s="126" t="s">
        <v>4787</v>
      </c>
      <c r="D2399" s="126">
        <v>11</v>
      </c>
      <c r="E2399" s="126"/>
      <c r="F2399" s="126"/>
      <c r="G2399" s="89">
        <v>43132</v>
      </c>
      <c r="H2399" s="123"/>
      <c r="I2399" s="189"/>
      <c r="J2399" s="130" t="s">
        <v>4901</v>
      </c>
    </row>
    <row r="2400" spans="1:10" s="108" customFormat="1" ht="11.25" hidden="1" customHeight="1">
      <c r="A2400" s="8" t="s">
        <v>761</v>
      </c>
      <c r="B2400" s="126" t="s">
        <v>351</v>
      </c>
      <c r="C2400" s="126" t="s">
        <v>4787</v>
      </c>
      <c r="D2400" s="126">
        <v>11</v>
      </c>
      <c r="E2400" s="126"/>
      <c r="F2400" s="126"/>
      <c r="G2400" s="89">
        <v>43132</v>
      </c>
      <c r="H2400" s="123"/>
      <c r="I2400" s="189"/>
      <c r="J2400" s="130" t="s">
        <v>4901</v>
      </c>
    </row>
    <row r="2401" spans="1:10" s="108" customFormat="1" ht="11.25" hidden="1" customHeight="1">
      <c r="A2401" s="8" t="s">
        <v>762</v>
      </c>
      <c r="B2401" s="126" t="s">
        <v>351</v>
      </c>
      <c r="C2401" s="126" t="s">
        <v>4787</v>
      </c>
      <c r="D2401" s="126">
        <v>11</v>
      </c>
      <c r="E2401" s="126"/>
      <c r="F2401" s="126"/>
      <c r="G2401" s="89">
        <v>43132</v>
      </c>
      <c r="H2401" s="123"/>
      <c r="I2401" s="189"/>
      <c r="J2401" s="130" t="s">
        <v>4901</v>
      </c>
    </row>
    <row r="2402" spans="1:10" s="108" customFormat="1" ht="11.25" hidden="1" customHeight="1">
      <c r="A2402" s="8" t="s">
        <v>763</v>
      </c>
      <c r="B2402" s="126" t="s">
        <v>351</v>
      </c>
      <c r="C2402" s="130" t="s">
        <v>4787</v>
      </c>
      <c r="D2402" s="126">
        <v>11</v>
      </c>
      <c r="E2402" s="126"/>
      <c r="F2402" s="130"/>
      <c r="G2402" s="89">
        <v>43132</v>
      </c>
      <c r="H2402" s="123"/>
      <c r="I2402" s="189"/>
      <c r="J2402" s="130" t="s">
        <v>4901</v>
      </c>
    </row>
    <row r="2403" spans="1:10" s="108" customFormat="1" ht="11.25" hidden="1" customHeight="1">
      <c r="A2403" s="8" t="s">
        <v>768</v>
      </c>
      <c r="B2403" s="126" t="s">
        <v>351</v>
      </c>
      <c r="C2403" s="126" t="s">
        <v>4787</v>
      </c>
      <c r="D2403" s="126">
        <v>11</v>
      </c>
      <c r="E2403" s="126"/>
      <c r="F2403" s="126"/>
      <c r="G2403" s="89">
        <v>43132</v>
      </c>
      <c r="H2403" s="123"/>
      <c r="I2403" s="189"/>
      <c r="J2403" s="130" t="s">
        <v>4901</v>
      </c>
    </row>
    <row r="2404" spans="1:10" s="108" customFormat="1" ht="11.25" hidden="1" customHeight="1">
      <c r="A2404" s="8" t="s">
        <v>796</v>
      </c>
      <c r="B2404" s="126" t="s">
        <v>351</v>
      </c>
      <c r="C2404" s="126" t="s">
        <v>4788</v>
      </c>
      <c r="D2404" s="126">
        <v>11</v>
      </c>
      <c r="E2404" s="126"/>
      <c r="F2404" s="126"/>
      <c r="G2404" s="89">
        <v>43132</v>
      </c>
      <c r="H2404" s="123"/>
      <c r="I2404" s="189"/>
      <c r="J2404" s="130" t="s">
        <v>4900</v>
      </c>
    </row>
    <row r="2405" spans="1:10" s="108" customFormat="1" ht="11.25" hidden="1" customHeight="1">
      <c r="A2405" s="8" t="s">
        <v>800</v>
      </c>
      <c r="B2405" s="126" t="s">
        <v>351</v>
      </c>
      <c r="C2405" s="130" t="s">
        <v>4788</v>
      </c>
      <c r="D2405" s="126">
        <v>11</v>
      </c>
      <c r="E2405" s="126"/>
      <c r="F2405" s="130"/>
      <c r="G2405" s="89">
        <v>43132</v>
      </c>
      <c r="H2405" s="123"/>
      <c r="I2405" s="189"/>
      <c r="J2405" s="130" t="s">
        <v>4900</v>
      </c>
    </row>
    <row r="2406" spans="1:10" s="108" customFormat="1" ht="11.25" hidden="1" customHeight="1">
      <c r="A2406" s="8" t="s">
        <v>801</v>
      </c>
      <c r="B2406" s="126" t="s">
        <v>351</v>
      </c>
      <c r="C2406" s="126" t="s">
        <v>4788</v>
      </c>
      <c r="D2406" s="126">
        <v>11</v>
      </c>
      <c r="E2406" s="126"/>
      <c r="F2406" s="126"/>
      <c r="G2406" s="89">
        <v>43132</v>
      </c>
      <c r="H2406" s="123"/>
      <c r="I2406" s="189"/>
      <c r="J2406" s="130" t="s">
        <v>4900</v>
      </c>
    </row>
    <row r="2407" spans="1:10" s="108" customFormat="1" ht="11.25" hidden="1" customHeight="1">
      <c r="A2407" s="8" t="s">
        <v>820</v>
      </c>
      <c r="B2407" s="126" t="s">
        <v>373</v>
      </c>
      <c r="C2407" s="126" t="s">
        <v>450</v>
      </c>
      <c r="D2407" s="126">
        <v>13</v>
      </c>
      <c r="E2407" s="126"/>
      <c r="F2407" s="126"/>
      <c r="G2407" s="89">
        <v>43132</v>
      </c>
      <c r="H2407" s="123"/>
      <c r="I2407" s="189"/>
      <c r="J2407" s="130" t="s">
        <v>4895</v>
      </c>
    </row>
    <row r="2408" spans="1:10" s="108" customFormat="1" ht="11.25" hidden="1" customHeight="1">
      <c r="A2408" s="8" t="s">
        <v>821</v>
      </c>
      <c r="B2408" s="126" t="s">
        <v>373</v>
      </c>
      <c r="C2408" s="126" t="s">
        <v>450</v>
      </c>
      <c r="D2408" s="126">
        <v>13</v>
      </c>
      <c r="E2408" s="126"/>
      <c r="F2408" s="126"/>
      <c r="G2408" s="89">
        <v>43132</v>
      </c>
      <c r="H2408" s="123"/>
      <c r="I2408" s="189"/>
      <c r="J2408" s="130" t="s">
        <v>4895</v>
      </c>
    </row>
    <row r="2409" spans="1:10" s="108" customFormat="1" ht="11.25" hidden="1" customHeight="1">
      <c r="A2409" s="8" t="s">
        <v>822</v>
      </c>
      <c r="B2409" s="126" t="s">
        <v>373</v>
      </c>
      <c r="C2409" s="126" t="s">
        <v>450</v>
      </c>
      <c r="D2409" s="126">
        <v>13</v>
      </c>
      <c r="E2409" s="126"/>
      <c r="F2409" s="126"/>
      <c r="G2409" s="89">
        <v>43132</v>
      </c>
      <c r="H2409" s="123"/>
      <c r="I2409" s="189"/>
      <c r="J2409" s="130" t="s">
        <v>4895</v>
      </c>
    </row>
    <row r="2410" spans="1:10" s="108" customFormat="1" ht="11.25" hidden="1" customHeight="1">
      <c r="A2410" s="8" t="s">
        <v>825</v>
      </c>
      <c r="B2410" s="126" t="s">
        <v>373</v>
      </c>
      <c r="C2410" s="126" t="s">
        <v>450</v>
      </c>
      <c r="D2410" s="126">
        <v>13</v>
      </c>
      <c r="E2410" s="126"/>
      <c r="F2410" s="126"/>
      <c r="G2410" s="89">
        <v>43132</v>
      </c>
      <c r="H2410" s="123"/>
      <c r="I2410" s="189"/>
      <c r="J2410" s="130" t="s">
        <v>4895</v>
      </c>
    </row>
    <row r="2411" spans="1:10" s="108" customFormat="1" ht="11.25" hidden="1" customHeight="1">
      <c r="A2411" s="8" t="s">
        <v>826</v>
      </c>
      <c r="B2411" s="126" t="s">
        <v>374</v>
      </c>
      <c r="C2411" s="126" t="s">
        <v>450</v>
      </c>
      <c r="D2411" s="126">
        <v>13</v>
      </c>
      <c r="E2411" s="126"/>
      <c r="F2411" s="126"/>
      <c r="G2411" s="89">
        <v>43132</v>
      </c>
      <c r="H2411" s="123"/>
      <c r="I2411" s="189"/>
      <c r="J2411" s="130" t="s">
        <v>4895</v>
      </c>
    </row>
    <row r="2412" spans="1:10" s="108" customFormat="1" ht="11.25" hidden="1" customHeight="1">
      <c r="A2412" s="8" t="s">
        <v>828</v>
      </c>
      <c r="B2412" s="126" t="s">
        <v>375</v>
      </c>
      <c r="C2412" s="126" t="s">
        <v>450</v>
      </c>
      <c r="D2412" s="126">
        <v>13</v>
      </c>
      <c r="E2412" s="126"/>
      <c r="F2412" s="126"/>
      <c r="G2412" s="89">
        <v>43132</v>
      </c>
      <c r="H2412" s="123"/>
      <c r="I2412" s="189"/>
      <c r="J2412" s="130" t="s">
        <v>4895</v>
      </c>
    </row>
    <row r="2413" spans="1:10" s="108" customFormat="1" ht="11.25" hidden="1" customHeight="1">
      <c r="A2413" s="8" t="s">
        <v>831</v>
      </c>
      <c r="B2413" s="126" t="s">
        <v>4295</v>
      </c>
      <c r="C2413" s="126" t="s">
        <v>450</v>
      </c>
      <c r="D2413" s="126">
        <v>13</v>
      </c>
      <c r="E2413" s="126"/>
      <c r="F2413" s="126"/>
      <c r="G2413" s="89">
        <v>43132</v>
      </c>
      <c r="H2413" s="123"/>
      <c r="I2413" s="189"/>
      <c r="J2413" s="130" t="s">
        <v>4895</v>
      </c>
    </row>
    <row r="2414" spans="1:10" s="108" customFormat="1" ht="11.25" hidden="1" customHeight="1">
      <c r="A2414" s="8" t="s">
        <v>832</v>
      </c>
      <c r="B2414" s="126" t="s">
        <v>376</v>
      </c>
      <c r="C2414" s="126" t="s">
        <v>450</v>
      </c>
      <c r="D2414" s="126">
        <v>13</v>
      </c>
      <c r="E2414" s="126"/>
      <c r="F2414" s="126"/>
      <c r="G2414" s="89">
        <v>43132</v>
      </c>
      <c r="H2414" s="123"/>
      <c r="I2414" s="189"/>
      <c r="J2414" s="130" t="s">
        <v>4895</v>
      </c>
    </row>
    <row r="2415" spans="1:10" s="108" customFormat="1" ht="11.25" hidden="1" customHeight="1">
      <c r="A2415" s="8" t="s">
        <v>835</v>
      </c>
      <c r="B2415" s="126" t="s">
        <v>377</v>
      </c>
      <c r="C2415" s="126" t="s">
        <v>450</v>
      </c>
      <c r="D2415" s="126">
        <v>13</v>
      </c>
      <c r="E2415" s="126"/>
      <c r="F2415" s="126"/>
      <c r="G2415" s="89">
        <v>43132</v>
      </c>
      <c r="H2415" s="123"/>
      <c r="I2415" s="189"/>
      <c r="J2415" s="130" t="s">
        <v>4895</v>
      </c>
    </row>
    <row r="2416" spans="1:10" s="108" customFormat="1" ht="11.25" hidden="1" customHeight="1">
      <c r="A2416" s="8" t="s">
        <v>841</v>
      </c>
      <c r="B2416" s="126" t="s">
        <v>381</v>
      </c>
      <c r="C2416" s="126" t="s">
        <v>451</v>
      </c>
      <c r="D2416" s="126" t="s">
        <v>451</v>
      </c>
      <c r="E2416" s="126"/>
      <c r="F2416" s="126"/>
      <c r="G2416" s="89">
        <v>43132</v>
      </c>
      <c r="H2416" s="123"/>
      <c r="I2416" s="189"/>
      <c r="J2416" s="130" t="s">
        <v>4889</v>
      </c>
    </row>
    <row r="2417" spans="1:10" s="108" customFormat="1" ht="11.25" hidden="1" customHeight="1">
      <c r="A2417" s="8" t="s">
        <v>857</v>
      </c>
      <c r="B2417" s="126" t="s">
        <v>4276</v>
      </c>
      <c r="C2417" s="126" t="s">
        <v>4787</v>
      </c>
      <c r="D2417" s="126">
        <v>11</v>
      </c>
      <c r="E2417" s="126"/>
      <c r="F2417" s="126"/>
      <c r="G2417" s="89">
        <v>43132</v>
      </c>
      <c r="H2417" s="123"/>
      <c r="I2417" s="189"/>
      <c r="J2417" s="130" t="s">
        <v>4901</v>
      </c>
    </row>
    <row r="2418" spans="1:10" s="108" customFormat="1" ht="11.25" hidden="1" customHeight="1">
      <c r="A2418" s="8" t="s">
        <v>876</v>
      </c>
      <c r="B2418" s="126" t="s">
        <v>351</v>
      </c>
      <c r="C2418" s="126" t="s">
        <v>4786</v>
      </c>
      <c r="D2418" s="126">
        <v>11</v>
      </c>
      <c r="E2418" s="126"/>
      <c r="F2418" s="126"/>
      <c r="G2418" s="89">
        <v>43132</v>
      </c>
      <c r="H2418" s="123"/>
      <c r="I2418" s="189"/>
      <c r="J2418" s="130" t="s">
        <v>4902</v>
      </c>
    </row>
    <row r="2419" spans="1:10" s="108" customFormat="1" ht="11.25" hidden="1" customHeight="1">
      <c r="A2419" s="8" t="s">
        <v>877</v>
      </c>
      <c r="B2419" s="126" t="s">
        <v>351</v>
      </c>
      <c r="C2419" s="126" t="s">
        <v>4786</v>
      </c>
      <c r="D2419" s="126">
        <v>11</v>
      </c>
      <c r="E2419" s="126"/>
      <c r="F2419" s="126"/>
      <c r="G2419" s="89">
        <v>43132</v>
      </c>
      <c r="H2419" s="123"/>
      <c r="I2419" s="189"/>
      <c r="J2419" s="130" t="s">
        <v>4902</v>
      </c>
    </row>
    <row r="2420" spans="1:10" s="108" customFormat="1" ht="11.25" hidden="1" customHeight="1">
      <c r="A2420" s="8" t="s">
        <v>906</v>
      </c>
      <c r="B2420" s="126" t="s">
        <v>351</v>
      </c>
      <c r="C2420" s="126" t="s">
        <v>4789</v>
      </c>
      <c r="D2420" s="126">
        <v>11</v>
      </c>
      <c r="E2420" s="126"/>
      <c r="F2420" s="126"/>
      <c r="G2420" s="89">
        <v>43132</v>
      </c>
      <c r="H2420" s="123"/>
      <c r="I2420" s="189"/>
      <c r="J2420" s="130" t="s">
        <v>4888</v>
      </c>
    </row>
    <row r="2421" spans="1:10" s="108" customFormat="1" ht="11.25" hidden="1" customHeight="1">
      <c r="A2421" s="8" t="s">
        <v>909</v>
      </c>
      <c r="B2421" s="126" t="s">
        <v>351</v>
      </c>
      <c r="C2421" s="126" t="s">
        <v>4789</v>
      </c>
      <c r="D2421" s="126">
        <v>11</v>
      </c>
      <c r="E2421" s="126"/>
      <c r="F2421" s="126"/>
      <c r="G2421" s="89">
        <v>43132</v>
      </c>
      <c r="H2421" s="123"/>
      <c r="I2421" s="189"/>
      <c r="J2421" s="130" t="s">
        <v>4888</v>
      </c>
    </row>
    <row r="2422" spans="1:10" s="108" customFormat="1" ht="11.25" hidden="1" customHeight="1">
      <c r="A2422" s="8" t="s">
        <v>910</v>
      </c>
      <c r="B2422" s="126" t="s">
        <v>351</v>
      </c>
      <c r="C2422" s="126" t="s">
        <v>4789</v>
      </c>
      <c r="D2422" s="126">
        <v>11</v>
      </c>
      <c r="E2422" s="126"/>
      <c r="F2422" s="126"/>
      <c r="G2422" s="89">
        <v>43132</v>
      </c>
      <c r="H2422" s="123"/>
      <c r="I2422" s="189"/>
      <c r="J2422" s="130" t="s">
        <v>4888</v>
      </c>
    </row>
    <row r="2423" spans="1:10" s="108" customFormat="1" ht="11.25" hidden="1" customHeight="1">
      <c r="A2423" s="8" t="s">
        <v>926</v>
      </c>
      <c r="B2423" s="126" t="s">
        <v>351</v>
      </c>
      <c r="C2423" s="130" t="s">
        <v>4786</v>
      </c>
      <c r="D2423" s="126">
        <v>11</v>
      </c>
      <c r="E2423" s="126"/>
      <c r="F2423" s="130"/>
      <c r="G2423" s="89">
        <v>43132</v>
      </c>
      <c r="H2423" s="123"/>
      <c r="I2423" s="189"/>
      <c r="J2423" s="130" t="s">
        <v>4902</v>
      </c>
    </row>
    <row r="2424" spans="1:10" s="108" customFormat="1" ht="11.25" hidden="1" customHeight="1">
      <c r="A2424" s="8" t="s">
        <v>937</v>
      </c>
      <c r="B2424" s="126" t="s">
        <v>351</v>
      </c>
      <c r="C2424" s="130" t="s">
        <v>4787</v>
      </c>
      <c r="D2424" s="126">
        <v>11</v>
      </c>
      <c r="E2424" s="126"/>
      <c r="F2424" s="130"/>
      <c r="G2424" s="89">
        <v>43132</v>
      </c>
      <c r="H2424" s="123"/>
      <c r="I2424" s="189"/>
      <c r="J2424" s="130" t="s">
        <v>4901</v>
      </c>
    </row>
    <row r="2425" spans="1:10" s="108" customFormat="1" ht="11.25" hidden="1" customHeight="1">
      <c r="A2425" s="8" t="s">
        <v>941</v>
      </c>
      <c r="B2425" s="126" t="s">
        <v>351</v>
      </c>
      <c r="C2425" s="130" t="s">
        <v>4788</v>
      </c>
      <c r="D2425" s="126">
        <v>11</v>
      </c>
      <c r="E2425" s="126"/>
      <c r="F2425" s="130"/>
      <c r="G2425" s="89">
        <v>43132</v>
      </c>
      <c r="H2425" s="123"/>
      <c r="I2425" s="189"/>
      <c r="J2425" s="130" t="s">
        <v>4900</v>
      </c>
    </row>
    <row r="2426" spans="1:10" s="108" customFormat="1" ht="11.25" hidden="1" customHeight="1">
      <c r="A2426" s="8" t="s">
        <v>942</v>
      </c>
      <c r="B2426" s="126" t="s">
        <v>351</v>
      </c>
      <c r="C2426" s="126" t="s">
        <v>4786</v>
      </c>
      <c r="D2426" s="126">
        <v>11</v>
      </c>
      <c r="E2426" s="126"/>
      <c r="F2426" s="126"/>
      <c r="G2426" s="89">
        <v>43132</v>
      </c>
      <c r="H2426" s="123"/>
      <c r="I2426" s="189"/>
      <c r="J2426" s="130" t="s">
        <v>4902</v>
      </c>
    </row>
    <row r="2427" spans="1:10" s="108" customFormat="1" ht="11.25" hidden="1" customHeight="1">
      <c r="A2427" s="8" t="s">
        <v>943</v>
      </c>
      <c r="B2427" s="126" t="s">
        <v>351</v>
      </c>
      <c r="C2427" s="126" t="s">
        <v>4786</v>
      </c>
      <c r="D2427" s="126">
        <v>11</v>
      </c>
      <c r="E2427" s="126"/>
      <c r="F2427" s="126"/>
      <c r="G2427" s="89">
        <v>43132</v>
      </c>
      <c r="H2427" s="123"/>
      <c r="I2427" s="189"/>
      <c r="J2427" s="130" t="s">
        <v>4902</v>
      </c>
    </row>
    <row r="2428" spans="1:10" s="108" customFormat="1" ht="11.25" hidden="1" customHeight="1">
      <c r="A2428" s="8" t="s">
        <v>946</v>
      </c>
      <c r="B2428" s="126" t="s">
        <v>351</v>
      </c>
      <c r="C2428" s="126" t="s">
        <v>4789</v>
      </c>
      <c r="D2428" s="126">
        <v>11</v>
      </c>
      <c r="E2428" s="126"/>
      <c r="F2428" s="126"/>
      <c r="G2428" s="89">
        <v>43132</v>
      </c>
      <c r="H2428" s="123"/>
      <c r="I2428" s="189"/>
      <c r="J2428" s="130" t="s">
        <v>4888</v>
      </c>
    </row>
    <row r="2429" spans="1:10" s="108" customFormat="1" ht="11.25" hidden="1" customHeight="1">
      <c r="A2429" s="8" t="s">
        <v>948</v>
      </c>
      <c r="B2429" s="126" t="s">
        <v>351</v>
      </c>
      <c r="C2429" s="126" t="s">
        <v>4787</v>
      </c>
      <c r="D2429" s="126">
        <v>11</v>
      </c>
      <c r="E2429" s="126"/>
      <c r="F2429" s="126"/>
      <c r="G2429" s="89">
        <v>43132</v>
      </c>
      <c r="H2429" s="123"/>
      <c r="I2429" s="189"/>
      <c r="J2429" s="130" t="s">
        <v>4901</v>
      </c>
    </row>
    <row r="2430" spans="1:10" s="108" customFormat="1" ht="11.25" hidden="1" customHeight="1">
      <c r="A2430" s="8" t="s">
        <v>949</v>
      </c>
      <c r="B2430" s="126" t="s">
        <v>351</v>
      </c>
      <c r="C2430" s="126" t="s">
        <v>4786</v>
      </c>
      <c r="D2430" s="126">
        <v>11</v>
      </c>
      <c r="E2430" s="126"/>
      <c r="F2430" s="126"/>
      <c r="G2430" s="89">
        <v>43132</v>
      </c>
      <c r="H2430" s="123"/>
      <c r="I2430" s="189"/>
      <c r="J2430" s="130" t="s">
        <v>4902</v>
      </c>
    </row>
    <row r="2431" spans="1:10" s="108" customFormat="1" ht="11.25" hidden="1" customHeight="1">
      <c r="A2431" s="8" t="s">
        <v>950</v>
      </c>
      <c r="B2431" s="126" t="s">
        <v>351</v>
      </c>
      <c r="C2431" s="126" t="s">
        <v>4787</v>
      </c>
      <c r="D2431" s="126">
        <v>11</v>
      </c>
      <c r="E2431" s="126"/>
      <c r="F2431" s="126"/>
      <c r="G2431" s="89">
        <v>43132</v>
      </c>
      <c r="H2431" s="123"/>
      <c r="I2431" s="189"/>
      <c r="J2431" s="130" t="s">
        <v>4901</v>
      </c>
    </row>
    <row r="2432" spans="1:10" s="108" customFormat="1" ht="11.25" hidden="1" customHeight="1">
      <c r="A2432" s="8" t="s">
        <v>951</v>
      </c>
      <c r="B2432" s="126" t="s">
        <v>351</v>
      </c>
      <c r="C2432" s="126" t="s">
        <v>4787</v>
      </c>
      <c r="D2432" s="126">
        <v>11</v>
      </c>
      <c r="E2432" s="126"/>
      <c r="F2432" s="126"/>
      <c r="G2432" s="89">
        <v>43132</v>
      </c>
      <c r="H2432" s="123"/>
      <c r="I2432" s="189"/>
      <c r="J2432" s="130" t="s">
        <v>4901</v>
      </c>
    </row>
    <row r="2433" spans="1:10" s="108" customFormat="1" ht="11.25" hidden="1" customHeight="1">
      <c r="A2433" s="8" t="s">
        <v>952</v>
      </c>
      <c r="B2433" s="126" t="s">
        <v>351</v>
      </c>
      <c r="C2433" s="126" t="s">
        <v>4787</v>
      </c>
      <c r="D2433" s="126">
        <v>11</v>
      </c>
      <c r="E2433" s="126"/>
      <c r="F2433" s="126"/>
      <c r="G2433" s="89">
        <v>43132</v>
      </c>
      <c r="H2433" s="123"/>
      <c r="I2433" s="189"/>
      <c r="J2433" s="130" t="s">
        <v>4901</v>
      </c>
    </row>
    <row r="2434" spans="1:10" s="108" customFormat="1" ht="11.25" hidden="1" customHeight="1">
      <c r="A2434" s="8" t="s">
        <v>953</v>
      </c>
      <c r="B2434" s="126" t="s">
        <v>351</v>
      </c>
      <c r="C2434" s="126" t="s">
        <v>4787</v>
      </c>
      <c r="D2434" s="126">
        <v>11</v>
      </c>
      <c r="E2434" s="126"/>
      <c r="F2434" s="126"/>
      <c r="G2434" s="89">
        <v>43132</v>
      </c>
      <c r="H2434" s="123"/>
      <c r="I2434" s="189"/>
      <c r="J2434" s="130" t="s">
        <v>4901</v>
      </c>
    </row>
    <row r="2435" spans="1:10" s="108" customFormat="1" ht="11.25" hidden="1" customHeight="1">
      <c r="A2435" s="8" t="s">
        <v>954</v>
      </c>
      <c r="B2435" s="126" t="s">
        <v>351</v>
      </c>
      <c r="C2435" s="126" t="s">
        <v>4787</v>
      </c>
      <c r="D2435" s="126">
        <v>11</v>
      </c>
      <c r="E2435" s="126"/>
      <c r="F2435" s="126"/>
      <c r="G2435" s="89">
        <v>43132</v>
      </c>
      <c r="H2435" s="123"/>
      <c r="I2435" s="189"/>
      <c r="J2435" s="130" t="s">
        <v>4901</v>
      </c>
    </row>
    <row r="2436" spans="1:10" s="108" customFormat="1" ht="11.25" hidden="1" customHeight="1">
      <c r="A2436" s="8" t="s">
        <v>955</v>
      </c>
      <c r="B2436" s="126" t="s">
        <v>351</v>
      </c>
      <c r="C2436" s="126" t="s">
        <v>4787</v>
      </c>
      <c r="D2436" s="126">
        <v>11</v>
      </c>
      <c r="E2436" s="126"/>
      <c r="F2436" s="126"/>
      <c r="G2436" s="89">
        <v>43132</v>
      </c>
      <c r="H2436" s="123"/>
      <c r="I2436" s="189"/>
      <c r="J2436" s="130" t="s">
        <v>4901</v>
      </c>
    </row>
    <row r="2437" spans="1:10" s="108" customFormat="1" ht="11.25" hidden="1" customHeight="1">
      <c r="A2437" s="8" t="s">
        <v>958</v>
      </c>
      <c r="B2437" s="126" t="s">
        <v>351</v>
      </c>
      <c r="C2437" s="126" t="s">
        <v>4787</v>
      </c>
      <c r="D2437" s="126">
        <v>11</v>
      </c>
      <c r="E2437" s="126"/>
      <c r="F2437" s="126"/>
      <c r="G2437" s="89">
        <v>43132</v>
      </c>
      <c r="H2437" s="123"/>
      <c r="I2437" s="189"/>
      <c r="J2437" s="130" t="s">
        <v>4901</v>
      </c>
    </row>
    <row r="2438" spans="1:10" s="108" customFormat="1" ht="11.25" hidden="1" customHeight="1">
      <c r="A2438" s="8" t="s">
        <v>962</v>
      </c>
      <c r="B2438" s="126" t="s">
        <v>351</v>
      </c>
      <c r="C2438" s="126" t="s">
        <v>4787</v>
      </c>
      <c r="D2438" s="126">
        <v>11</v>
      </c>
      <c r="E2438" s="126"/>
      <c r="F2438" s="126"/>
      <c r="G2438" s="89">
        <v>43132</v>
      </c>
      <c r="H2438" s="123"/>
      <c r="I2438" s="189"/>
      <c r="J2438" s="130" t="s">
        <v>4901</v>
      </c>
    </row>
    <row r="2439" spans="1:10" s="108" customFormat="1" ht="11.25" hidden="1" customHeight="1">
      <c r="A2439" s="8" t="s">
        <v>964</v>
      </c>
      <c r="B2439" s="126" t="s">
        <v>351</v>
      </c>
      <c r="C2439" s="126" t="s">
        <v>4788</v>
      </c>
      <c r="D2439" s="126">
        <v>11</v>
      </c>
      <c r="E2439" s="126"/>
      <c r="F2439" s="126"/>
      <c r="G2439" s="89">
        <v>43132</v>
      </c>
      <c r="H2439" s="123"/>
      <c r="I2439" s="189"/>
      <c r="J2439" s="130" t="s">
        <v>4900</v>
      </c>
    </row>
    <row r="2440" spans="1:10" s="108" customFormat="1" ht="11.25" hidden="1" customHeight="1">
      <c r="A2440" s="8" t="s">
        <v>968</v>
      </c>
      <c r="B2440" s="126" t="s">
        <v>351</v>
      </c>
      <c r="C2440" s="126" t="s">
        <v>4789</v>
      </c>
      <c r="D2440" s="126">
        <v>11</v>
      </c>
      <c r="E2440" s="126"/>
      <c r="F2440" s="126"/>
      <c r="G2440" s="89">
        <v>43132</v>
      </c>
      <c r="H2440" s="123"/>
      <c r="I2440" s="189"/>
      <c r="J2440" s="130" t="s">
        <v>4888</v>
      </c>
    </row>
    <row r="2441" spans="1:10" s="108" customFormat="1" ht="11.25" hidden="1" customHeight="1">
      <c r="A2441" s="8" t="s">
        <v>971</v>
      </c>
      <c r="B2441" s="126" t="s">
        <v>351</v>
      </c>
      <c r="C2441" s="126" t="s">
        <v>4789</v>
      </c>
      <c r="D2441" s="126">
        <v>11</v>
      </c>
      <c r="E2441" s="126"/>
      <c r="F2441" s="126"/>
      <c r="G2441" s="89">
        <v>43132</v>
      </c>
      <c r="H2441" s="123"/>
      <c r="I2441" s="189"/>
      <c r="J2441" s="130" t="s">
        <v>4888</v>
      </c>
    </row>
    <row r="2442" spans="1:10" s="108" customFormat="1" ht="11.25" hidden="1" customHeight="1">
      <c r="A2442" s="8" t="s">
        <v>976</v>
      </c>
      <c r="B2442" s="126" t="s">
        <v>351</v>
      </c>
      <c r="C2442" s="126" t="s">
        <v>4786</v>
      </c>
      <c r="D2442" s="126">
        <v>11</v>
      </c>
      <c r="E2442" s="126"/>
      <c r="F2442" s="126"/>
      <c r="G2442" s="89">
        <v>43132</v>
      </c>
      <c r="H2442" s="123"/>
      <c r="I2442" s="189"/>
      <c r="J2442" s="130" t="s">
        <v>4902</v>
      </c>
    </row>
    <row r="2443" spans="1:10" s="108" customFormat="1" ht="11.25" hidden="1" customHeight="1">
      <c r="A2443" s="8" t="s">
        <v>994</v>
      </c>
      <c r="B2443" s="126" t="s">
        <v>351</v>
      </c>
      <c r="C2443" s="126" t="s">
        <v>4788</v>
      </c>
      <c r="D2443" s="126">
        <v>11</v>
      </c>
      <c r="E2443" s="126"/>
      <c r="F2443" s="126"/>
      <c r="G2443" s="89">
        <v>43132</v>
      </c>
      <c r="H2443" s="123"/>
      <c r="I2443" s="189"/>
      <c r="J2443" s="130" t="s">
        <v>4900</v>
      </c>
    </row>
    <row r="2444" spans="1:10" s="108" customFormat="1" ht="11.25" hidden="1" customHeight="1">
      <c r="A2444" s="8" t="s">
        <v>997</v>
      </c>
      <c r="B2444" s="126" t="s">
        <v>351</v>
      </c>
      <c r="C2444" s="126" t="s">
        <v>4788</v>
      </c>
      <c r="D2444" s="126">
        <v>11</v>
      </c>
      <c r="E2444" s="126"/>
      <c r="F2444" s="126"/>
      <c r="G2444" s="89">
        <v>43132</v>
      </c>
      <c r="H2444" s="123"/>
      <c r="I2444" s="189"/>
      <c r="J2444" s="130" t="s">
        <v>4900</v>
      </c>
    </row>
    <row r="2445" spans="1:10" s="108" customFormat="1" ht="11.25" hidden="1" customHeight="1">
      <c r="A2445" s="8" t="s">
        <v>999</v>
      </c>
      <c r="B2445" s="126" t="s">
        <v>351</v>
      </c>
      <c r="C2445" s="126" t="s">
        <v>4788</v>
      </c>
      <c r="D2445" s="126">
        <v>11</v>
      </c>
      <c r="E2445" s="126"/>
      <c r="F2445" s="126"/>
      <c r="G2445" s="89">
        <v>43132</v>
      </c>
      <c r="H2445" s="123"/>
      <c r="I2445" s="189"/>
      <c r="J2445" s="130" t="s">
        <v>4900</v>
      </c>
    </row>
    <row r="2446" spans="1:10" s="108" customFormat="1" ht="11.25" hidden="1" customHeight="1">
      <c r="A2446" s="8" t="s">
        <v>1007</v>
      </c>
      <c r="B2446" s="126" t="s">
        <v>351</v>
      </c>
      <c r="C2446" s="126" t="s">
        <v>4788</v>
      </c>
      <c r="D2446" s="126">
        <v>11</v>
      </c>
      <c r="E2446" s="126"/>
      <c r="F2446" s="126"/>
      <c r="G2446" s="89">
        <v>43132</v>
      </c>
      <c r="H2446" s="123"/>
      <c r="I2446" s="189"/>
      <c r="J2446" s="130" t="s">
        <v>4900</v>
      </c>
    </row>
    <row r="2447" spans="1:10" s="108" customFormat="1" ht="11.25" hidden="1" customHeight="1">
      <c r="A2447" s="8" t="s">
        <v>1008</v>
      </c>
      <c r="B2447" s="126" t="s">
        <v>351</v>
      </c>
      <c r="C2447" s="126" t="s">
        <v>4788</v>
      </c>
      <c r="D2447" s="126">
        <v>11</v>
      </c>
      <c r="E2447" s="126"/>
      <c r="F2447" s="126"/>
      <c r="G2447" s="89">
        <v>43132</v>
      </c>
      <c r="H2447" s="123"/>
      <c r="I2447" s="189"/>
      <c r="J2447" s="130" t="s">
        <v>4900</v>
      </c>
    </row>
    <row r="2448" spans="1:10" s="108" customFormat="1" ht="11.25" hidden="1" customHeight="1">
      <c r="A2448" s="8" t="s">
        <v>1009</v>
      </c>
      <c r="B2448" s="126" t="s">
        <v>351</v>
      </c>
      <c r="C2448" s="126" t="s">
        <v>4787</v>
      </c>
      <c r="D2448" s="126">
        <v>11</v>
      </c>
      <c r="E2448" s="126"/>
      <c r="F2448" s="126"/>
      <c r="G2448" s="89">
        <v>43132</v>
      </c>
      <c r="H2448" s="123"/>
      <c r="I2448" s="189"/>
      <c r="J2448" s="130" t="s">
        <v>4901</v>
      </c>
    </row>
    <row r="2449" spans="1:10" s="108" customFormat="1" ht="11.25" hidden="1" customHeight="1">
      <c r="A2449" s="8" t="s">
        <v>1010</v>
      </c>
      <c r="B2449" s="126" t="s">
        <v>351</v>
      </c>
      <c r="C2449" s="126" t="s">
        <v>4788</v>
      </c>
      <c r="D2449" s="126">
        <v>11</v>
      </c>
      <c r="E2449" s="126"/>
      <c r="F2449" s="126"/>
      <c r="G2449" s="89">
        <v>43132</v>
      </c>
      <c r="H2449" s="123"/>
      <c r="I2449" s="189"/>
      <c r="J2449" s="130" t="s">
        <v>4900</v>
      </c>
    </row>
    <row r="2450" spans="1:10" s="108" customFormat="1" ht="11.25" hidden="1" customHeight="1">
      <c r="A2450" s="8" t="s">
        <v>1011</v>
      </c>
      <c r="B2450" s="126" t="s">
        <v>351</v>
      </c>
      <c r="C2450" s="126" t="s">
        <v>4788</v>
      </c>
      <c r="D2450" s="126">
        <v>11</v>
      </c>
      <c r="E2450" s="126"/>
      <c r="F2450" s="126"/>
      <c r="G2450" s="89">
        <v>43132</v>
      </c>
      <c r="H2450" s="123"/>
      <c r="I2450" s="189"/>
      <c r="J2450" s="130" t="s">
        <v>4900</v>
      </c>
    </row>
    <row r="2451" spans="1:10" s="108" customFormat="1" ht="11.25" hidden="1" customHeight="1">
      <c r="A2451" s="8" t="s">
        <v>1012</v>
      </c>
      <c r="B2451" s="126" t="s">
        <v>351</v>
      </c>
      <c r="C2451" s="126" t="s">
        <v>4788</v>
      </c>
      <c r="D2451" s="126">
        <v>11</v>
      </c>
      <c r="E2451" s="126"/>
      <c r="F2451" s="126"/>
      <c r="G2451" s="89">
        <v>43132</v>
      </c>
      <c r="H2451" s="123"/>
      <c r="I2451" s="189"/>
      <c r="J2451" s="130" t="s">
        <v>4900</v>
      </c>
    </row>
    <row r="2452" spans="1:10" s="108" customFormat="1" ht="11.25" hidden="1" customHeight="1">
      <c r="A2452" s="8" t="s">
        <v>1013</v>
      </c>
      <c r="B2452" s="126" t="s">
        <v>351</v>
      </c>
      <c r="C2452" s="126" t="s">
        <v>4788</v>
      </c>
      <c r="D2452" s="126">
        <v>11</v>
      </c>
      <c r="E2452" s="126"/>
      <c r="F2452" s="126"/>
      <c r="G2452" s="89">
        <v>43132</v>
      </c>
      <c r="H2452" s="123"/>
      <c r="I2452" s="189"/>
      <c r="J2452" s="130" t="s">
        <v>4900</v>
      </c>
    </row>
    <row r="2453" spans="1:10" s="108" customFormat="1" ht="11.25" hidden="1" customHeight="1">
      <c r="A2453" s="8" t="s">
        <v>1014</v>
      </c>
      <c r="B2453" s="126" t="s">
        <v>351</v>
      </c>
      <c r="C2453" s="126" t="s">
        <v>4788</v>
      </c>
      <c r="D2453" s="126">
        <v>11</v>
      </c>
      <c r="E2453" s="126"/>
      <c r="F2453" s="126"/>
      <c r="G2453" s="89">
        <v>43132</v>
      </c>
      <c r="H2453" s="123"/>
      <c r="I2453" s="189"/>
      <c r="J2453" s="130" t="s">
        <v>4900</v>
      </c>
    </row>
    <row r="2454" spans="1:10" s="108" customFormat="1" ht="11.25" hidden="1" customHeight="1">
      <c r="A2454" s="8" t="s">
        <v>1015</v>
      </c>
      <c r="B2454" s="126" t="s">
        <v>351</v>
      </c>
      <c r="C2454" s="126" t="s">
        <v>4788</v>
      </c>
      <c r="D2454" s="126">
        <v>11</v>
      </c>
      <c r="E2454" s="126"/>
      <c r="F2454" s="126"/>
      <c r="G2454" s="89">
        <v>43132</v>
      </c>
      <c r="H2454" s="123"/>
      <c r="I2454" s="189"/>
      <c r="J2454" s="130" t="s">
        <v>4900</v>
      </c>
    </row>
    <row r="2455" spans="1:10" s="108" customFormat="1" ht="11.25" hidden="1" customHeight="1">
      <c r="A2455" s="8" t="s">
        <v>1016</v>
      </c>
      <c r="B2455" s="126" t="s">
        <v>351</v>
      </c>
      <c r="C2455" s="126" t="s">
        <v>4788</v>
      </c>
      <c r="D2455" s="126">
        <v>11</v>
      </c>
      <c r="E2455" s="126"/>
      <c r="F2455" s="126"/>
      <c r="G2455" s="89">
        <v>43132</v>
      </c>
      <c r="H2455" s="123"/>
      <c r="I2455" s="189"/>
      <c r="J2455" s="130" t="s">
        <v>4900</v>
      </c>
    </row>
    <row r="2456" spans="1:10" s="108" customFormat="1" ht="11.25" hidden="1" customHeight="1">
      <c r="A2456" s="8" t="s">
        <v>1017</v>
      </c>
      <c r="B2456" s="126" t="s">
        <v>351</v>
      </c>
      <c r="C2456" s="126" t="s">
        <v>4788</v>
      </c>
      <c r="D2456" s="126">
        <v>11</v>
      </c>
      <c r="E2456" s="126"/>
      <c r="F2456" s="126"/>
      <c r="G2456" s="89">
        <v>43132</v>
      </c>
      <c r="H2456" s="123"/>
      <c r="I2456" s="189"/>
      <c r="J2456" s="130" t="s">
        <v>4900</v>
      </c>
    </row>
    <row r="2457" spans="1:10" s="108" customFormat="1" ht="11.25" hidden="1" customHeight="1">
      <c r="A2457" s="8" t="s">
        <v>1018</v>
      </c>
      <c r="B2457" s="126" t="s">
        <v>351</v>
      </c>
      <c r="C2457" s="126" t="s">
        <v>4788</v>
      </c>
      <c r="D2457" s="126">
        <v>11</v>
      </c>
      <c r="E2457" s="126"/>
      <c r="F2457" s="126"/>
      <c r="G2457" s="89">
        <v>43132</v>
      </c>
      <c r="H2457" s="123"/>
      <c r="I2457" s="189"/>
      <c r="J2457" s="130" t="s">
        <v>4900</v>
      </c>
    </row>
    <row r="2458" spans="1:10" s="108" customFormat="1" ht="11.25" hidden="1" customHeight="1">
      <c r="A2458" s="8" t="s">
        <v>1019</v>
      </c>
      <c r="B2458" s="126" t="s">
        <v>351</v>
      </c>
      <c r="C2458" s="126" t="s">
        <v>4788</v>
      </c>
      <c r="D2458" s="126">
        <v>11</v>
      </c>
      <c r="E2458" s="126"/>
      <c r="F2458" s="126"/>
      <c r="G2458" s="89">
        <v>43132</v>
      </c>
      <c r="H2458" s="123"/>
      <c r="I2458" s="189"/>
      <c r="J2458" s="130" t="s">
        <v>4900</v>
      </c>
    </row>
    <row r="2459" spans="1:10" s="108" customFormat="1" ht="11.25" hidden="1" customHeight="1">
      <c r="A2459" s="8" t="s">
        <v>1020</v>
      </c>
      <c r="B2459" s="126" t="s">
        <v>351</v>
      </c>
      <c r="C2459" s="126" t="s">
        <v>4788</v>
      </c>
      <c r="D2459" s="126">
        <v>11</v>
      </c>
      <c r="E2459" s="126"/>
      <c r="F2459" s="126"/>
      <c r="G2459" s="89">
        <v>43132</v>
      </c>
      <c r="H2459" s="123"/>
      <c r="I2459" s="189"/>
      <c r="J2459" s="130" t="s">
        <v>4900</v>
      </c>
    </row>
    <row r="2460" spans="1:10" s="108" customFormat="1" ht="11.25" hidden="1" customHeight="1">
      <c r="A2460" s="8" t="s">
        <v>1021</v>
      </c>
      <c r="B2460" s="126" t="s">
        <v>351</v>
      </c>
      <c r="C2460" s="130" t="s">
        <v>4788</v>
      </c>
      <c r="D2460" s="126">
        <v>11</v>
      </c>
      <c r="E2460" s="126"/>
      <c r="F2460" s="130"/>
      <c r="G2460" s="89">
        <v>43132</v>
      </c>
      <c r="H2460" s="123"/>
      <c r="I2460" s="189"/>
      <c r="J2460" s="130" t="s">
        <v>4900</v>
      </c>
    </row>
    <row r="2461" spans="1:10" s="108" customFormat="1" ht="11.25" hidden="1" customHeight="1">
      <c r="A2461" s="8" t="s">
        <v>1022</v>
      </c>
      <c r="B2461" s="126" t="s">
        <v>351</v>
      </c>
      <c r="C2461" s="130" t="s">
        <v>4788</v>
      </c>
      <c r="D2461" s="126">
        <v>11</v>
      </c>
      <c r="E2461" s="126"/>
      <c r="F2461" s="130"/>
      <c r="G2461" s="89">
        <v>43132</v>
      </c>
      <c r="H2461" s="123"/>
      <c r="I2461" s="189"/>
      <c r="J2461" s="130" t="s">
        <v>4900</v>
      </c>
    </row>
    <row r="2462" spans="1:10" s="108" customFormat="1" ht="11.25" hidden="1" customHeight="1">
      <c r="A2462" s="8" t="s">
        <v>1023</v>
      </c>
      <c r="B2462" s="126" t="s">
        <v>351</v>
      </c>
      <c r="C2462" s="130" t="s">
        <v>4788</v>
      </c>
      <c r="D2462" s="126">
        <v>11</v>
      </c>
      <c r="E2462" s="126"/>
      <c r="F2462" s="130"/>
      <c r="G2462" s="89">
        <v>43132</v>
      </c>
      <c r="H2462" s="123"/>
      <c r="I2462" s="189"/>
      <c r="J2462" s="130" t="s">
        <v>4900</v>
      </c>
    </row>
    <row r="2463" spans="1:10" s="108" customFormat="1" ht="11.25" hidden="1" customHeight="1">
      <c r="A2463" s="8" t="s">
        <v>1024</v>
      </c>
      <c r="B2463" s="126" t="s">
        <v>351</v>
      </c>
      <c r="C2463" s="130" t="s">
        <v>4788</v>
      </c>
      <c r="D2463" s="126">
        <v>11</v>
      </c>
      <c r="E2463" s="126"/>
      <c r="F2463" s="130"/>
      <c r="G2463" s="89">
        <v>43132</v>
      </c>
      <c r="H2463" s="123"/>
      <c r="I2463" s="189"/>
      <c r="J2463" s="130" t="s">
        <v>4900</v>
      </c>
    </row>
    <row r="2464" spans="1:10" s="108" customFormat="1" ht="11.25" hidden="1" customHeight="1">
      <c r="A2464" s="8" t="s">
        <v>1025</v>
      </c>
      <c r="B2464" s="126" t="s">
        <v>351</v>
      </c>
      <c r="C2464" s="130" t="s">
        <v>4788</v>
      </c>
      <c r="D2464" s="126">
        <v>11</v>
      </c>
      <c r="E2464" s="126"/>
      <c r="F2464" s="130"/>
      <c r="G2464" s="89">
        <v>43132</v>
      </c>
      <c r="H2464" s="123"/>
      <c r="I2464" s="189"/>
      <c r="J2464" s="130" t="s">
        <v>4900</v>
      </c>
    </row>
    <row r="2465" spans="1:10" s="108" customFormat="1" ht="11.25" hidden="1" customHeight="1">
      <c r="A2465" s="8" t="s">
        <v>1026</v>
      </c>
      <c r="B2465" s="126" t="s">
        <v>351</v>
      </c>
      <c r="C2465" s="130" t="s">
        <v>4788</v>
      </c>
      <c r="D2465" s="126">
        <v>11</v>
      </c>
      <c r="E2465" s="126"/>
      <c r="F2465" s="130"/>
      <c r="G2465" s="89">
        <v>43132</v>
      </c>
      <c r="H2465" s="123"/>
      <c r="I2465" s="189"/>
      <c r="J2465" s="130" t="s">
        <v>4900</v>
      </c>
    </row>
    <row r="2466" spans="1:10" s="108" customFormat="1" ht="11.25" hidden="1" customHeight="1">
      <c r="A2466" s="8" t="s">
        <v>1027</v>
      </c>
      <c r="B2466" s="126" t="s">
        <v>373</v>
      </c>
      <c r="C2466" s="130" t="s">
        <v>450</v>
      </c>
      <c r="D2466" s="126">
        <v>13</v>
      </c>
      <c r="E2466" s="126"/>
      <c r="F2466" s="130"/>
      <c r="G2466" s="89">
        <v>43132</v>
      </c>
      <c r="H2466" s="123"/>
      <c r="I2466" s="189"/>
      <c r="J2466" s="130" t="s">
        <v>4895</v>
      </c>
    </row>
    <row r="2467" spans="1:10" s="108" customFormat="1" ht="11.25" hidden="1" customHeight="1">
      <c r="A2467" s="8" t="s">
        <v>1028</v>
      </c>
      <c r="B2467" s="126" t="s">
        <v>373</v>
      </c>
      <c r="C2467" s="126" t="s">
        <v>450</v>
      </c>
      <c r="D2467" s="126">
        <v>13</v>
      </c>
      <c r="E2467" s="126"/>
      <c r="F2467" s="126"/>
      <c r="G2467" s="89">
        <v>43132</v>
      </c>
      <c r="H2467" s="123"/>
      <c r="I2467" s="189"/>
      <c r="J2467" s="130" t="s">
        <v>4895</v>
      </c>
    </row>
    <row r="2468" spans="1:10" s="108" customFormat="1" ht="11.25" hidden="1" customHeight="1">
      <c r="A2468" s="8" t="s">
        <v>1029</v>
      </c>
      <c r="B2468" s="126" t="s">
        <v>374</v>
      </c>
      <c r="C2468" s="126" t="s">
        <v>450</v>
      </c>
      <c r="D2468" s="126">
        <v>13</v>
      </c>
      <c r="E2468" s="126"/>
      <c r="F2468" s="126"/>
      <c r="G2468" s="89">
        <v>43132</v>
      </c>
      <c r="H2468" s="123"/>
      <c r="I2468" s="189"/>
      <c r="J2468" s="130" t="s">
        <v>4895</v>
      </c>
    </row>
    <row r="2469" spans="1:10" s="108" customFormat="1" ht="11.25" hidden="1" customHeight="1">
      <c r="A2469" s="8" t="s">
        <v>1030</v>
      </c>
      <c r="B2469" s="126" t="s">
        <v>375</v>
      </c>
      <c r="C2469" s="130" t="s">
        <v>450</v>
      </c>
      <c r="D2469" s="126">
        <v>13</v>
      </c>
      <c r="E2469" s="126"/>
      <c r="F2469" s="130"/>
      <c r="G2469" s="89">
        <v>43132</v>
      </c>
      <c r="H2469" s="123"/>
      <c r="I2469" s="189"/>
      <c r="J2469" s="130" t="s">
        <v>4895</v>
      </c>
    </row>
    <row r="2470" spans="1:10" s="108" customFormat="1" ht="11.25" hidden="1" customHeight="1">
      <c r="A2470" s="8" t="s">
        <v>1031</v>
      </c>
      <c r="B2470" s="126" t="s">
        <v>375</v>
      </c>
      <c r="C2470" s="130" t="s">
        <v>450</v>
      </c>
      <c r="D2470" s="126">
        <v>13</v>
      </c>
      <c r="E2470" s="126"/>
      <c r="F2470" s="130"/>
      <c r="G2470" s="89">
        <v>43132</v>
      </c>
      <c r="H2470" s="123"/>
      <c r="I2470" s="189"/>
      <c r="J2470" s="130" t="s">
        <v>4895</v>
      </c>
    </row>
    <row r="2471" spans="1:10" s="108" customFormat="1" ht="11.25" hidden="1" customHeight="1">
      <c r="A2471" s="8" t="s">
        <v>1040</v>
      </c>
      <c r="B2471" s="126" t="s">
        <v>376</v>
      </c>
      <c r="C2471" s="126" t="s">
        <v>450</v>
      </c>
      <c r="D2471" s="126">
        <v>13</v>
      </c>
      <c r="E2471" s="126"/>
      <c r="F2471" s="126"/>
      <c r="G2471" s="89">
        <v>43132</v>
      </c>
      <c r="H2471" s="123"/>
      <c r="I2471" s="189"/>
      <c r="J2471" s="130" t="s">
        <v>4895</v>
      </c>
    </row>
    <row r="2472" spans="1:10" s="108" customFormat="1" ht="11.25" hidden="1" customHeight="1">
      <c r="A2472" s="8" t="s">
        <v>1041</v>
      </c>
      <c r="B2472" s="126" t="s">
        <v>376</v>
      </c>
      <c r="C2472" s="126" t="s">
        <v>450</v>
      </c>
      <c r="D2472" s="126">
        <v>13</v>
      </c>
      <c r="E2472" s="126"/>
      <c r="F2472" s="126"/>
      <c r="G2472" s="89">
        <v>43132</v>
      </c>
      <c r="H2472" s="123"/>
      <c r="I2472" s="189"/>
      <c r="J2472" s="130" t="s">
        <v>4895</v>
      </c>
    </row>
    <row r="2473" spans="1:10" s="108" customFormat="1" ht="11.25" hidden="1" customHeight="1">
      <c r="A2473" s="8" t="s">
        <v>1057</v>
      </c>
      <c r="B2473" s="126" t="s">
        <v>351</v>
      </c>
      <c r="C2473" s="126" t="s">
        <v>4789</v>
      </c>
      <c r="D2473" s="126">
        <v>11</v>
      </c>
      <c r="E2473" s="126"/>
      <c r="F2473" s="126"/>
      <c r="G2473" s="89">
        <v>43132</v>
      </c>
      <c r="H2473" s="123"/>
      <c r="I2473" s="189"/>
      <c r="J2473" s="130" t="s">
        <v>4888</v>
      </c>
    </row>
    <row r="2474" spans="1:10" s="108" customFormat="1" ht="11.25" hidden="1" customHeight="1">
      <c r="A2474" s="8" t="s">
        <v>1058</v>
      </c>
      <c r="B2474" s="126" t="s">
        <v>351</v>
      </c>
      <c r="C2474" s="126" t="s">
        <v>4789</v>
      </c>
      <c r="D2474" s="126">
        <v>11</v>
      </c>
      <c r="E2474" s="126"/>
      <c r="F2474" s="126"/>
      <c r="G2474" s="89">
        <v>43132</v>
      </c>
      <c r="H2474" s="123"/>
      <c r="I2474" s="189"/>
      <c r="J2474" s="130" t="s">
        <v>4888</v>
      </c>
    </row>
    <row r="2475" spans="1:10" s="108" customFormat="1" ht="11.25" hidden="1" customHeight="1">
      <c r="A2475" s="8" t="s">
        <v>1112</v>
      </c>
      <c r="B2475" s="126" t="s">
        <v>351</v>
      </c>
      <c r="C2475" s="126" t="s">
        <v>4789</v>
      </c>
      <c r="D2475" s="126">
        <v>11</v>
      </c>
      <c r="E2475" s="126"/>
      <c r="F2475" s="126"/>
      <c r="G2475" s="89">
        <v>43132</v>
      </c>
      <c r="H2475" s="123"/>
      <c r="I2475" s="189"/>
      <c r="J2475" s="130" t="s">
        <v>4888</v>
      </c>
    </row>
    <row r="2476" spans="1:10" s="108" customFormat="1" ht="11.25" hidden="1" customHeight="1">
      <c r="A2476" s="8" t="s">
        <v>1113</v>
      </c>
      <c r="B2476" s="126" t="s">
        <v>351</v>
      </c>
      <c r="C2476" s="126" t="s">
        <v>4789</v>
      </c>
      <c r="D2476" s="126">
        <v>11</v>
      </c>
      <c r="E2476" s="126"/>
      <c r="F2476" s="126"/>
      <c r="G2476" s="89">
        <v>43132</v>
      </c>
      <c r="H2476" s="123"/>
      <c r="I2476" s="189"/>
      <c r="J2476" s="130" t="s">
        <v>4888</v>
      </c>
    </row>
    <row r="2477" spans="1:10" s="108" customFormat="1" ht="11.25" hidden="1" customHeight="1">
      <c r="A2477" s="8" t="s">
        <v>1114</v>
      </c>
      <c r="B2477" s="126" t="s">
        <v>351</v>
      </c>
      <c r="C2477" s="126" t="s">
        <v>4789</v>
      </c>
      <c r="D2477" s="126">
        <v>11</v>
      </c>
      <c r="E2477" s="126"/>
      <c r="F2477" s="126"/>
      <c r="G2477" s="89">
        <v>43132</v>
      </c>
      <c r="H2477" s="123"/>
      <c r="I2477" s="189"/>
      <c r="J2477" s="130" t="s">
        <v>4888</v>
      </c>
    </row>
    <row r="2478" spans="1:10" s="108" customFormat="1" ht="11.25" hidden="1" customHeight="1">
      <c r="A2478" s="8" t="s">
        <v>1144</v>
      </c>
      <c r="B2478" s="126" t="s">
        <v>351</v>
      </c>
      <c r="C2478" s="126" t="s">
        <v>4787</v>
      </c>
      <c r="D2478" s="126">
        <v>11</v>
      </c>
      <c r="E2478" s="126"/>
      <c r="F2478" s="126"/>
      <c r="G2478" s="89">
        <v>43132</v>
      </c>
      <c r="H2478" s="123"/>
      <c r="I2478" s="189"/>
      <c r="J2478" s="130" t="s">
        <v>4901</v>
      </c>
    </row>
    <row r="2479" spans="1:10" s="108" customFormat="1" ht="11.25" hidden="1" customHeight="1">
      <c r="A2479" s="8" t="s">
        <v>1152</v>
      </c>
      <c r="B2479" s="126" t="s">
        <v>351</v>
      </c>
      <c r="C2479" s="130" t="s">
        <v>4787</v>
      </c>
      <c r="D2479" s="126">
        <v>11</v>
      </c>
      <c r="E2479" s="126"/>
      <c r="F2479" s="130"/>
      <c r="G2479" s="89">
        <v>43132</v>
      </c>
      <c r="H2479" s="123"/>
      <c r="I2479" s="189"/>
      <c r="J2479" s="130" t="s">
        <v>4901</v>
      </c>
    </row>
    <row r="2480" spans="1:10" s="108" customFormat="1" ht="11.25" hidden="1" customHeight="1">
      <c r="A2480" s="8" t="s">
        <v>1153</v>
      </c>
      <c r="B2480" s="126" t="s">
        <v>351</v>
      </c>
      <c r="C2480" s="126" t="s">
        <v>4789</v>
      </c>
      <c r="D2480" s="126">
        <v>11</v>
      </c>
      <c r="E2480" s="126"/>
      <c r="F2480" s="126"/>
      <c r="G2480" s="89">
        <v>43132</v>
      </c>
      <c r="H2480" s="123"/>
      <c r="I2480" s="189"/>
      <c r="J2480" s="130" t="s">
        <v>4888</v>
      </c>
    </row>
    <row r="2481" spans="1:10" s="108" customFormat="1" ht="11.25" hidden="1" customHeight="1">
      <c r="A2481" s="8" t="s">
        <v>1154</v>
      </c>
      <c r="B2481" s="126" t="s">
        <v>351</v>
      </c>
      <c r="C2481" s="126" t="s">
        <v>4789</v>
      </c>
      <c r="D2481" s="126">
        <v>11</v>
      </c>
      <c r="E2481" s="126"/>
      <c r="F2481" s="126"/>
      <c r="G2481" s="89">
        <v>43132</v>
      </c>
      <c r="H2481" s="123"/>
      <c r="I2481" s="189"/>
      <c r="J2481" s="130" t="s">
        <v>4888</v>
      </c>
    </row>
    <row r="2482" spans="1:10" s="108" customFormat="1" ht="11.25" hidden="1" customHeight="1">
      <c r="A2482" s="8" t="s">
        <v>1157</v>
      </c>
      <c r="B2482" s="126" t="s">
        <v>351</v>
      </c>
      <c r="C2482" s="126" t="s">
        <v>4786</v>
      </c>
      <c r="D2482" s="126">
        <v>11</v>
      </c>
      <c r="E2482" s="126"/>
      <c r="F2482" s="126"/>
      <c r="G2482" s="89">
        <v>43132</v>
      </c>
      <c r="H2482" s="123"/>
      <c r="I2482" s="189"/>
      <c r="J2482" s="130" t="s">
        <v>4902</v>
      </c>
    </row>
    <row r="2483" spans="1:10" s="108" customFormat="1" ht="11.25" hidden="1" customHeight="1">
      <c r="A2483" s="8" t="s">
        <v>1158</v>
      </c>
      <c r="B2483" s="126" t="s">
        <v>351</v>
      </c>
      <c r="C2483" s="130" t="s">
        <v>4789</v>
      </c>
      <c r="D2483" s="126">
        <v>11</v>
      </c>
      <c r="E2483" s="126"/>
      <c r="F2483" s="130"/>
      <c r="G2483" s="89">
        <v>43132</v>
      </c>
      <c r="H2483" s="123"/>
      <c r="I2483" s="189"/>
      <c r="J2483" s="130" t="s">
        <v>4888</v>
      </c>
    </row>
    <row r="2484" spans="1:10" s="108" customFormat="1" ht="11.25" hidden="1" customHeight="1">
      <c r="A2484" s="8" t="s">
        <v>1161</v>
      </c>
      <c r="B2484" s="126" t="s">
        <v>351</v>
      </c>
      <c r="C2484" s="126" t="s">
        <v>4789</v>
      </c>
      <c r="D2484" s="126">
        <v>11</v>
      </c>
      <c r="E2484" s="126"/>
      <c r="F2484" s="126"/>
      <c r="G2484" s="89">
        <v>43132</v>
      </c>
      <c r="H2484" s="123"/>
      <c r="I2484" s="189"/>
      <c r="J2484" s="130" t="s">
        <v>4888</v>
      </c>
    </row>
    <row r="2485" spans="1:10" s="108" customFormat="1" ht="11.25" hidden="1" customHeight="1">
      <c r="A2485" s="8" t="s">
        <v>1162</v>
      </c>
      <c r="B2485" s="126" t="s">
        <v>351</v>
      </c>
      <c r="C2485" s="130" t="s">
        <v>4789</v>
      </c>
      <c r="D2485" s="126">
        <v>11</v>
      </c>
      <c r="E2485" s="126"/>
      <c r="F2485" s="130"/>
      <c r="G2485" s="89">
        <v>43132</v>
      </c>
      <c r="H2485" s="123"/>
      <c r="I2485" s="189"/>
      <c r="J2485" s="130" t="s">
        <v>4888</v>
      </c>
    </row>
    <row r="2486" spans="1:10" s="108" customFormat="1" ht="11.25" hidden="1" customHeight="1">
      <c r="A2486" s="8" t="s">
        <v>1165</v>
      </c>
      <c r="B2486" s="126" t="s">
        <v>351</v>
      </c>
      <c r="C2486" s="126" t="s">
        <v>4789</v>
      </c>
      <c r="D2486" s="126">
        <v>11</v>
      </c>
      <c r="E2486" s="126"/>
      <c r="F2486" s="126"/>
      <c r="G2486" s="89">
        <v>43132</v>
      </c>
      <c r="H2486" s="123"/>
      <c r="I2486" s="189"/>
      <c r="J2486" s="130" t="s">
        <v>4888</v>
      </c>
    </row>
    <row r="2487" spans="1:10" s="108" customFormat="1" ht="11.25" hidden="1" customHeight="1">
      <c r="A2487" s="8" t="s">
        <v>1168</v>
      </c>
      <c r="B2487" s="126" t="s">
        <v>351</v>
      </c>
      <c r="C2487" s="126" t="s">
        <v>4787</v>
      </c>
      <c r="D2487" s="126">
        <v>11</v>
      </c>
      <c r="E2487" s="126"/>
      <c r="F2487" s="126"/>
      <c r="G2487" s="89">
        <v>43132</v>
      </c>
      <c r="H2487" s="123"/>
      <c r="I2487" s="189"/>
      <c r="J2487" s="130" t="s">
        <v>4901</v>
      </c>
    </row>
    <row r="2488" spans="1:10" s="108" customFormat="1" ht="11.25" hidden="1" customHeight="1">
      <c r="A2488" s="8" t="s">
        <v>1192</v>
      </c>
      <c r="B2488" s="126" t="s">
        <v>351</v>
      </c>
      <c r="C2488" s="130" t="s">
        <v>4788</v>
      </c>
      <c r="D2488" s="126">
        <v>11</v>
      </c>
      <c r="E2488" s="126"/>
      <c r="F2488" s="130"/>
      <c r="G2488" s="89">
        <v>43132</v>
      </c>
      <c r="H2488" s="123"/>
      <c r="I2488" s="189"/>
      <c r="J2488" s="130" t="s">
        <v>4900</v>
      </c>
    </row>
    <row r="2489" spans="1:10" s="108" customFormat="1" ht="11.25" hidden="1" customHeight="1">
      <c r="A2489" s="8" t="s">
        <v>1193</v>
      </c>
      <c r="B2489" s="126" t="s">
        <v>351</v>
      </c>
      <c r="C2489" s="126" t="s">
        <v>4788</v>
      </c>
      <c r="D2489" s="126">
        <v>11</v>
      </c>
      <c r="E2489" s="126"/>
      <c r="F2489" s="126"/>
      <c r="G2489" s="89">
        <v>43132</v>
      </c>
      <c r="H2489" s="123"/>
      <c r="I2489" s="189"/>
      <c r="J2489" s="130" t="s">
        <v>4900</v>
      </c>
    </row>
    <row r="2490" spans="1:10" s="108" customFormat="1" ht="11.25" hidden="1" customHeight="1">
      <c r="A2490" s="8" t="s">
        <v>1194</v>
      </c>
      <c r="B2490" s="126" t="s">
        <v>351</v>
      </c>
      <c r="C2490" s="126" t="s">
        <v>4788</v>
      </c>
      <c r="D2490" s="126">
        <v>11</v>
      </c>
      <c r="E2490" s="126"/>
      <c r="F2490" s="126"/>
      <c r="G2490" s="89">
        <v>43132</v>
      </c>
      <c r="H2490" s="123"/>
      <c r="I2490" s="189"/>
      <c r="J2490" s="130" t="s">
        <v>4900</v>
      </c>
    </row>
    <row r="2491" spans="1:10" s="108" customFormat="1" ht="11.25" hidden="1" customHeight="1">
      <c r="A2491" s="8" t="s">
        <v>1195</v>
      </c>
      <c r="B2491" s="126" t="s">
        <v>351</v>
      </c>
      <c r="C2491" s="126" t="s">
        <v>4788</v>
      </c>
      <c r="D2491" s="126">
        <v>11</v>
      </c>
      <c r="E2491" s="126"/>
      <c r="F2491" s="126"/>
      <c r="G2491" s="89">
        <v>43132</v>
      </c>
      <c r="H2491" s="123"/>
      <c r="I2491" s="189"/>
      <c r="J2491" s="130" t="s">
        <v>4900</v>
      </c>
    </row>
    <row r="2492" spans="1:10" s="108" customFormat="1" ht="11.25" hidden="1" customHeight="1">
      <c r="A2492" s="8" t="s">
        <v>1196</v>
      </c>
      <c r="B2492" s="126" t="s">
        <v>351</v>
      </c>
      <c r="C2492" s="126" t="s">
        <v>4788</v>
      </c>
      <c r="D2492" s="126">
        <v>11</v>
      </c>
      <c r="E2492" s="126"/>
      <c r="F2492" s="126"/>
      <c r="G2492" s="89">
        <v>43132</v>
      </c>
      <c r="H2492" s="123"/>
      <c r="I2492" s="189"/>
      <c r="J2492" s="130" t="s">
        <v>4900</v>
      </c>
    </row>
    <row r="2493" spans="1:10" s="108" customFormat="1" ht="11.25" hidden="1" customHeight="1">
      <c r="A2493" s="8" t="s">
        <v>1198</v>
      </c>
      <c r="B2493" s="126" t="s">
        <v>351</v>
      </c>
      <c r="C2493" s="126" t="s">
        <v>4788</v>
      </c>
      <c r="D2493" s="126">
        <v>11</v>
      </c>
      <c r="E2493" s="126"/>
      <c r="F2493" s="126"/>
      <c r="G2493" s="89">
        <v>43132</v>
      </c>
      <c r="H2493" s="123"/>
      <c r="I2493" s="189"/>
      <c r="J2493" s="130" t="s">
        <v>4900</v>
      </c>
    </row>
    <row r="2494" spans="1:10" s="108" customFormat="1" ht="11.25" hidden="1" customHeight="1">
      <c r="A2494" s="8" t="s">
        <v>1199</v>
      </c>
      <c r="B2494" s="126" t="s">
        <v>351</v>
      </c>
      <c r="C2494" s="126" t="s">
        <v>4788</v>
      </c>
      <c r="D2494" s="126">
        <v>11</v>
      </c>
      <c r="E2494" s="126"/>
      <c r="F2494" s="126"/>
      <c r="G2494" s="89">
        <v>43132</v>
      </c>
      <c r="H2494" s="123"/>
      <c r="I2494" s="189"/>
      <c r="J2494" s="130" t="s">
        <v>4900</v>
      </c>
    </row>
    <row r="2495" spans="1:10" s="108" customFormat="1" ht="11.25" hidden="1" customHeight="1">
      <c r="A2495" s="8" t="s">
        <v>1200</v>
      </c>
      <c r="B2495" s="126" t="s">
        <v>351</v>
      </c>
      <c r="C2495" s="126" t="s">
        <v>4788</v>
      </c>
      <c r="D2495" s="126">
        <v>11</v>
      </c>
      <c r="E2495" s="126"/>
      <c r="F2495" s="126"/>
      <c r="G2495" s="89">
        <v>43132</v>
      </c>
      <c r="H2495" s="123"/>
      <c r="I2495" s="189"/>
      <c r="J2495" s="130" t="s">
        <v>4900</v>
      </c>
    </row>
    <row r="2496" spans="1:10" s="108" customFormat="1" ht="11.25" hidden="1" customHeight="1">
      <c r="A2496" s="8" t="s">
        <v>1211</v>
      </c>
      <c r="B2496" s="126" t="s">
        <v>351</v>
      </c>
      <c r="C2496" s="126" t="s">
        <v>4787</v>
      </c>
      <c r="D2496" s="126">
        <v>11</v>
      </c>
      <c r="E2496" s="126"/>
      <c r="F2496" s="126"/>
      <c r="G2496" s="89">
        <v>43132</v>
      </c>
      <c r="H2496" s="123"/>
      <c r="I2496" s="189"/>
      <c r="J2496" s="130" t="s">
        <v>4901</v>
      </c>
    </row>
    <row r="2497" spans="1:10" s="108" customFormat="1" ht="11.25" hidden="1" customHeight="1">
      <c r="A2497" s="8" t="s">
        <v>1222</v>
      </c>
      <c r="B2497" s="126" t="s">
        <v>351</v>
      </c>
      <c r="C2497" s="126" t="s">
        <v>4788</v>
      </c>
      <c r="D2497" s="126">
        <v>11</v>
      </c>
      <c r="E2497" s="126"/>
      <c r="F2497" s="126"/>
      <c r="G2497" s="89">
        <v>43132</v>
      </c>
      <c r="H2497" s="123"/>
      <c r="I2497" s="189"/>
      <c r="J2497" s="130" t="s">
        <v>4900</v>
      </c>
    </row>
    <row r="2498" spans="1:10" s="108" customFormat="1" ht="11.25" hidden="1" customHeight="1">
      <c r="A2498" s="8" t="s">
        <v>1242</v>
      </c>
      <c r="B2498" s="126" t="s">
        <v>4302</v>
      </c>
      <c r="C2498" s="126" t="s">
        <v>450</v>
      </c>
      <c r="D2498" s="126">
        <v>13</v>
      </c>
      <c r="E2498" s="126"/>
      <c r="F2498" s="126"/>
      <c r="G2498" s="89">
        <v>43132</v>
      </c>
      <c r="H2498" s="123"/>
      <c r="I2498" s="189"/>
      <c r="J2498" s="130" t="s">
        <v>4895</v>
      </c>
    </row>
    <row r="2499" spans="1:10" s="108" customFormat="1" ht="11.25" hidden="1" customHeight="1">
      <c r="A2499" s="8" t="s">
        <v>1243</v>
      </c>
      <c r="B2499" s="126" t="s">
        <v>376</v>
      </c>
      <c r="C2499" s="126" t="s">
        <v>450</v>
      </c>
      <c r="D2499" s="126">
        <v>13</v>
      </c>
      <c r="E2499" s="126"/>
      <c r="F2499" s="126"/>
      <c r="G2499" s="89">
        <v>43132</v>
      </c>
      <c r="H2499" s="123"/>
      <c r="I2499" s="189"/>
      <c r="J2499" s="130" t="s">
        <v>4895</v>
      </c>
    </row>
    <row r="2500" spans="1:10" s="108" customFormat="1" ht="11.25" hidden="1" customHeight="1">
      <c r="A2500" s="8" t="s">
        <v>1249</v>
      </c>
      <c r="B2500" s="126" t="s">
        <v>376</v>
      </c>
      <c r="C2500" s="126" t="s">
        <v>450</v>
      </c>
      <c r="D2500" s="126">
        <v>13</v>
      </c>
      <c r="E2500" s="126"/>
      <c r="F2500" s="126"/>
      <c r="G2500" s="89">
        <v>43132</v>
      </c>
      <c r="H2500" s="123"/>
      <c r="I2500" s="189"/>
      <c r="J2500" s="130" t="s">
        <v>4895</v>
      </c>
    </row>
    <row r="2501" spans="1:10" s="108" customFormat="1" ht="11.25" hidden="1" customHeight="1">
      <c r="A2501" s="8" t="s">
        <v>1250</v>
      </c>
      <c r="B2501" s="126" t="s">
        <v>376</v>
      </c>
      <c r="C2501" s="130" t="s">
        <v>450</v>
      </c>
      <c r="D2501" s="126">
        <v>13</v>
      </c>
      <c r="E2501" s="126"/>
      <c r="F2501" s="130"/>
      <c r="G2501" s="89">
        <v>43132</v>
      </c>
      <c r="H2501" s="123"/>
      <c r="I2501" s="189"/>
      <c r="J2501" s="130" t="s">
        <v>4895</v>
      </c>
    </row>
    <row r="2502" spans="1:10" s="108" customFormat="1" ht="11.25" hidden="1" customHeight="1">
      <c r="A2502" s="8" t="s">
        <v>1256</v>
      </c>
      <c r="B2502" s="126" t="s">
        <v>381</v>
      </c>
      <c r="C2502" s="130" t="s">
        <v>451</v>
      </c>
      <c r="D2502" s="126" t="s">
        <v>451</v>
      </c>
      <c r="E2502" s="126"/>
      <c r="F2502" s="130"/>
      <c r="G2502" s="89">
        <v>43132</v>
      </c>
      <c r="H2502" s="123"/>
      <c r="I2502" s="189"/>
      <c r="J2502" s="130" t="s">
        <v>4889</v>
      </c>
    </row>
    <row r="2503" spans="1:10" s="108" customFormat="1" ht="11.25" hidden="1" customHeight="1">
      <c r="A2503" s="8" t="s">
        <v>1258</v>
      </c>
      <c r="B2503" s="126" t="s">
        <v>381</v>
      </c>
      <c r="C2503" s="126" t="s">
        <v>451</v>
      </c>
      <c r="D2503" s="126" t="s">
        <v>451</v>
      </c>
      <c r="E2503" s="126"/>
      <c r="F2503" s="126"/>
      <c r="G2503" s="89">
        <v>43132</v>
      </c>
      <c r="H2503" s="123"/>
      <c r="I2503" s="189"/>
      <c r="J2503" s="130" t="s">
        <v>4889</v>
      </c>
    </row>
    <row r="2504" spans="1:10" s="108" customFormat="1" ht="11.25" hidden="1" customHeight="1">
      <c r="A2504" s="8" t="s">
        <v>1259</v>
      </c>
      <c r="B2504" s="126" t="s">
        <v>381</v>
      </c>
      <c r="C2504" s="126" t="s">
        <v>451</v>
      </c>
      <c r="D2504" s="126" t="s">
        <v>451</v>
      </c>
      <c r="E2504" s="126"/>
      <c r="F2504" s="126"/>
      <c r="G2504" s="89">
        <v>43132</v>
      </c>
      <c r="H2504" s="123"/>
      <c r="I2504" s="189"/>
      <c r="J2504" s="130" t="s">
        <v>4889</v>
      </c>
    </row>
    <row r="2505" spans="1:10" s="108" customFormat="1" ht="11.25" hidden="1" customHeight="1">
      <c r="A2505" s="8" t="s">
        <v>1267</v>
      </c>
      <c r="B2505" s="126" t="s">
        <v>351</v>
      </c>
      <c r="C2505" s="126" t="s">
        <v>4789</v>
      </c>
      <c r="D2505" s="126">
        <v>11</v>
      </c>
      <c r="E2505" s="126"/>
      <c r="F2505" s="126"/>
      <c r="G2505" s="89">
        <v>43132</v>
      </c>
      <c r="H2505" s="123"/>
      <c r="I2505" s="189"/>
      <c r="J2505" s="130" t="s">
        <v>4888</v>
      </c>
    </row>
    <row r="2506" spans="1:10" s="108" customFormat="1" ht="11.25" hidden="1" customHeight="1">
      <c r="A2506" s="8" t="s">
        <v>1268</v>
      </c>
      <c r="B2506" s="126" t="s">
        <v>351</v>
      </c>
      <c r="C2506" s="126" t="s">
        <v>4789</v>
      </c>
      <c r="D2506" s="126">
        <v>11</v>
      </c>
      <c r="E2506" s="126"/>
      <c r="F2506" s="126"/>
      <c r="G2506" s="89">
        <v>43132</v>
      </c>
      <c r="H2506" s="123"/>
      <c r="I2506" s="189"/>
      <c r="J2506" s="130" t="s">
        <v>4888</v>
      </c>
    </row>
    <row r="2507" spans="1:10" s="108" customFormat="1" ht="11.25" hidden="1" customHeight="1">
      <c r="A2507" s="8" t="s">
        <v>1300</v>
      </c>
      <c r="B2507" s="126" t="s">
        <v>351</v>
      </c>
      <c r="C2507" s="126" t="s">
        <v>4786</v>
      </c>
      <c r="D2507" s="126">
        <v>11</v>
      </c>
      <c r="E2507" s="126"/>
      <c r="F2507" s="126"/>
      <c r="G2507" s="89">
        <v>43132</v>
      </c>
      <c r="H2507" s="123"/>
      <c r="I2507" s="189"/>
      <c r="J2507" s="130" t="s">
        <v>4902</v>
      </c>
    </row>
    <row r="2508" spans="1:10" s="108" customFormat="1" ht="11.25" hidden="1" customHeight="1">
      <c r="A2508" s="8" t="s">
        <v>1301</v>
      </c>
      <c r="B2508" s="126" t="s">
        <v>351</v>
      </c>
      <c r="C2508" s="126" t="s">
        <v>4786</v>
      </c>
      <c r="D2508" s="126">
        <v>11</v>
      </c>
      <c r="E2508" s="126"/>
      <c r="F2508" s="126"/>
      <c r="G2508" s="89">
        <v>43132</v>
      </c>
      <c r="H2508" s="123"/>
      <c r="I2508" s="189"/>
      <c r="J2508" s="130" t="s">
        <v>4902</v>
      </c>
    </row>
    <row r="2509" spans="1:10" s="108" customFormat="1" ht="11.25" hidden="1" customHeight="1">
      <c r="A2509" s="8" t="s">
        <v>1306</v>
      </c>
      <c r="B2509" s="126" t="s">
        <v>351</v>
      </c>
      <c r="C2509" s="126" t="s">
        <v>4786</v>
      </c>
      <c r="D2509" s="126">
        <v>11</v>
      </c>
      <c r="E2509" s="126"/>
      <c r="F2509" s="126"/>
      <c r="G2509" s="89">
        <v>43132</v>
      </c>
      <c r="H2509" s="123"/>
      <c r="I2509" s="189"/>
      <c r="J2509" s="130" t="s">
        <v>4902</v>
      </c>
    </row>
    <row r="2510" spans="1:10" s="108" customFormat="1" ht="11.25" hidden="1" customHeight="1">
      <c r="A2510" s="8" t="s">
        <v>1324</v>
      </c>
      <c r="B2510" s="126" t="s">
        <v>351</v>
      </c>
      <c r="C2510" s="126" t="s">
        <v>4789</v>
      </c>
      <c r="D2510" s="126">
        <v>11</v>
      </c>
      <c r="E2510" s="126"/>
      <c r="F2510" s="126"/>
      <c r="G2510" s="89">
        <v>43132</v>
      </c>
      <c r="H2510" s="123"/>
      <c r="I2510" s="189"/>
      <c r="J2510" s="130" t="s">
        <v>4888</v>
      </c>
    </row>
    <row r="2511" spans="1:10" s="108" customFormat="1" ht="11.25" hidden="1" customHeight="1">
      <c r="A2511" s="8" t="s">
        <v>1328</v>
      </c>
      <c r="B2511" s="126" t="s">
        <v>351</v>
      </c>
      <c r="C2511" s="126" t="s">
        <v>4788</v>
      </c>
      <c r="D2511" s="126">
        <v>11</v>
      </c>
      <c r="E2511" s="126"/>
      <c r="F2511" s="126"/>
      <c r="G2511" s="89">
        <v>43132</v>
      </c>
      <c r="H2511" s="123"/>
      <c r="I2511" s="189"/>
      <c r="J2511" s="130" t="s">
        <v>4900</v>
      </c>
    </row>
    <row r="2512" spans="1:10" s="108" customFormat="1" ht="11.25" hidden="1" customHeight="1">
      <c r="A2512" s="8" t="s">
        <v>1329</v>
      </c>
      <c r="B2512" s="126" t="s">
        <v>351</v>
      </c>
      <c r="C2512" s="126" t="s">
        <v>4789</v>
      </c>
      <c r="D2512" s="126">
        <v>11</v>
      </c>
      <c r="E2512" s="126"/>
      <c r="F2512" s="126"/>
      <c r="G2512" s="89">
        <v>43132</v>
      </c>
      <c r="H2512" s="123"/>
      <c r="I2512" s="189"/>
      <c r="J2512" s="130" t="s">
        <v>4888</v>
      </c>
    </row>
    <row r="2513" spans="1:10" s="108" customFormat="1" ht="11.25" hidden="1" customHeight="1">
      <c r="A2513" s="8" t="s">
        <v>1335</v>
      </c>
      <c r="B2513" s="126" t="s">
        <v>351</v>
      </c>
      <c r="C2513" s="126" t="s">
        <v>4789</v>
      </c>
      <c r="D2513" s="126">
        <v>11</v>
      </c>
      <c r="E2513" s="126"/>
      <c r="F2513" s="126"/>
      <c r="G2513" s="89">
        <v>43132</v>
      </c>
      <c r="H2513" s="123"/>
      <c r="I2513" s="189"/>
      <c r="J2513" s="130" t="s">
        <v>4888</v>
      </c>
    </row>
    <row r="2514" spans="1:10" s="108" customFormat="1" ht="11.25" hidden="1" customHeight="1">
      <c r="A2514" s="8" t="s">
        <v>1346</v>
      </c>
      <c r="B2514" s="126" t="s">
        <v>351</v>
      </c>
      <c r="C2514" s="126" t="s">
        <v>4786</v>
      </c>
      <c r="D2514" s="126">
        <v>11</v>
      </c>
      <c r="E2514" s="126"/>
      <c r="F2514" s="126"/>
      <c r="G2514" s="89">
        <v>43132</v>
      </c>
      <c r="H2514" s="123"/>
      <c r="I2514" s="189"/>
      <c r="J2514" s="130" t="s">
        <v>4902</v>
      </c>
    </row>
    <row r="2515" spans="1:10" s="108" customFormat="1" ht="11.25" hidden="1" customHeight="1">
      <c r="A2515" s="8" t="s">
        <v>1353</v>
      </c>
      <c r="B2515" s="126" t="s">
        <v>351</v>
      </c>
      <c r="C2515" s="126" t="s">
        <v>4786</v>
      </c>
      <c r="D2515" s="126">
        <v>11</v>
      </c>
      <c r="E2515" s="126"/>
      <c r="F2515" s="126"/>
      <c r="G2515" s="89">
        <v>43132</v>
      </c>
      <c r="H2515" s="123"/>
      <c r="I2515" s="189"/>
      <c r="J2515" s="130" t="s">
        <v>4902</v>
      </c>
    </row>
    <row r="2516" spans="1:10" s="108" customFormat="1" ht="11.25" hidden="1" customHeight="1">
      <c r="A2516" s="8" t="s">
        <v>1355</v>
      </c>
      <c r="B2516" s="126" t="s">
        <v>351</v>
      </c>
      <c r="C2516" s="126" t="s">
        <v>4786</v>
      </c>
      <c r="D2516" s="126">
        <v>11</v>
      </c>
      <c r="E2516" s="126"/>
      <c r="F2516" s="126"/>
      <c r="G2516" s="89">
        <v>43132</v>
      </c>
      <c r="H2516" s="123"/>
      <c r="I2516" s="189"/>
      <c r="J2516" s="130" t="s">
        <v>4902</v>
      </c>
    </row>
    <row r="2517" spans="1:10" s="108" customFormat="1" ht="11.25" hidden="1" customHeight="1">
      <c r="A2517" s="8" t="s">
        <v>1356</v>
      </c>
      <c r="B2517" s="126" t="s">
        <v>351</v>
      </c>
      <c r="C2517" s="126" t="s">
        <v>4786</v>
      </c>
      <c r="D2517" s="126">
        <v>11</v>
      </c>
      <c r="E2517" s="126"/>
      <c r="F2517" s="126"/>
      <c r="G2517" s="89">
        <v>43132</v>
      </c>
      <c r="H2517" s="123"/>
      <c r="I2517" s="189"/>
      <c r="J2517" s="130" t="s">
        <v>4902</v>
      </c>
    </row>
    <row r="2518" spans="1:10" s="108" customFormat="1" ht="11.25" hidden="1" customHeight="1">
      <c r="A2518" s="8" t="s">
        <v>1357</v>
      </c>
      <c r="B2518" s="126" t="s">
        <v>351</v>
      </c>
      <c r="C2518" s="130" t="s">
        <v>4786</v>
      </c>
      <c r="D2518" s="126">
        <v>11</v>
      </c>
      <c r="E2518" s="126"/>
      <c r="F2518" s="130"/>
      <c r="G2518" s="89">
        <v>43132</v>
      </c>
      <c r="H2518" s="123"/>
      <c r="I2518" s="189"/>
      <c r="J2518" s="130" t="s">
        <v>4902</v>
      </c>
    </row>
    <row r="2519" spans="1:10" s="108" customFormat="1" ht="11.25" hidden="1" customHeight="1">
      <c r="A2519" s="8" t="s">
        <v>1361</v>
      </c>
      <c r="B2519" s="126" t="s">
        <v>351</v>
      </c>
      <c r="C2519" s="126" t="s">
        <v>4789</v>
      </c>
      <c r="D2519" s="126">
        <v>11</v>
      </c>
      <c r="E2519" s="126"/>
      <c r="F2519" s="126"/>
      <c r="G2519" s="89">
        <v>43132</v>
      </c>
      <c r="H2519" s="123"/>
      <c r="I2519" s="189"/>
      <c r="J2519" s="130" t="s">
        <v>4888</v>
      </c>
    </row>
    <row r="2520" spans="1:10" s="108" customFormat="1" ht="11.25" hidden="1" customHeight="1">
      <c r="A2520" s="8" t="s">
        <v>1362</v>
      </c>
      <c r="B2520" s="126" t="s">
        <v>351</v>
      </c>
      <c r="C2520" s="130" t="s">
        <v>4789</v>
      </c>
      <c r="D2520" s="126">
        <v>11</v>
      </c>
      <c r="E2520" s="126"/>
      <c r="F2520" s="130"/>
      <c r="G2520" s="89">
        <v>43132</v>
      </c>
      <c r="H2520" s="123"/>
      <c r="I2520" s="189"/>
      <c r="J2520" s="130" t="s">
        <v>4888</v>
      </c>
    </row>
    <row r="2521" spans="1:10" s="108" customFormat="1" ht="11.25" hidden="1" customHeight="1">
      <c r="A2521" s="8" t="s">
        <v>1363</v>
      </c>
      <c r="B2521" s="126" t="s">
        <v>351</v>
      </c>
      <c r="C2521" s="130" t="s">
        <v>4789</v>
      </c>
      <c r="D2521" s="126">
        <v>11</v>
      </c>
      <c r="E2521" s="126"/>
      <c r="F2521" s="130"/>
      <c r="G2521" s="89">
        <v>43132</v>
      </c>
      <c r="H2521" s="123"/>
      <c r="I2521" s="189"/>
      <c r="J2521" s="130" t="s">
        <v>4888</v>
      </c>
    </row>
    <row r="2522" spans="1:10" s="108" customFormat="1" ht="11.25" hidden="1" customHeight="1">
      <c r="A2522" s="8" t="s">
        <v>1370</v>
      </c>
      <c r="B2522" s="126" t="s">
        <v>351</v>
      </c>
      <c r="C2522" s="126" t="s">
        <v>4786</v>
      </c>
      <c r="D2522" s="126">
        <v>11</v>
      </c>
      <c r="E2522" s="126"/>
      <c r="F2522" s="126"/>
      <c r="G2522" s="89">
        <v>43132</v>
      </c>
      <c r="H2522" s="123"/>
      <c r="I2522" s="189"/>
      <c r="J2522" s="130" t="s">
        <v>4902</v>
      </c>
    </row>
    <row r="2523" spans="1:10" s="108" customFormat="1" ht="11.25" hidden="1" customHeight="1">
      <c r="A2523" s="8" t="s">
        <v>1389</v>
      </c>
      <c r="B2523" s="126" t="s">
        <v>351</v>
      </c>
      <c r="C2523" s="126" t="s">
        <v>4788</v>
      </c>
      <c r="D2523" s="126">
        <v>11</v>
      </c>
      <c r="E2523" s="126"/>
      <c r="F2523" s="126"/>
      <c r="G2523" s="89">
        <v>43132</v>
      </c>
      <c r="H2523" s="123"/>
      <c r="I2523" s="189"/>
      <c r="J2523" s="130" t="s">
        <v>4900</v>
      </c>
    </row>
    <row r="2524" spans="1:10" s="108" customFormat="1" ht="11.25" hidden="1" customHeight="1">
      <c r="A2524" s="8" t="s">
        <v>1390</v>
      </c>
      <c r="B2524" s="126" t="s">
        <v>351</v>
      </c>
      <c r="C2524" s="126" t="s">
        <v>4788</v>
      </c>
      <c r="D2524" s="126">
        <v>11</v>
      </c>
      <c r="E2524" s="126"/>
      <c r="F2524" s="126"/>
      <c r="G2524" s="89">
        <v>43132</v>
      </c>
      <c r="H2524" s="123"/>
      <c r="I2524" s="189"/>
      <c r="J2524" s="130" t="s">
        <v>4900</v>
      </c>
    </row>
    <row r="2525" spans="1:10" s="108" customFormat="1" ht="11.25" hidden="1" customHeight="1">
      <c r="A2525" s="8" t="s">
        <v>1392</v>
      </c>
      <c r="B2525" s="126" t="s">
        <v>351</v>
      </c>
      <c r="C2525" s="126" t="s">
        <v>4788</v>
      </c>
      <c r="D2525" s="126">
        <v>11</v>
      </c>
      <c r="E2525" s="126"/>
      <c r="F2525" s="126"/>
      <c r="G2525" s="89">
        <v>43132</v>
      </c>
      <c r="H2525" s="123"/>
      <c r="I2525" s="189"/>
      <c r="J2525" s="130" t="s">
        <v>4900</v>
      </c>
    </row>
    <row r="2526" spans="1:10" s="108" customFormat="1" ht="11.25" hidden="1" customHeight="1">
      <c r="A2526" s="8" t="s">
        <v>1393</v>
      </c>
      <c r="B2526" s="126" t="s">
        <v>351</v>
      </c>
      <c r="C2526" s="126" t="s">
        <v>4788</v>
      </c>
      <c r="D2526" s="126">
        <v>11</v>
      </c>
      <c r="E2526" s="126"/>
      <c r="F2526" s="126"/>
      <c r="G2526" s="89">
        <v>43132</v>
      </c>
      <c r="H2526" s="123"/>
      <c r="I2526" s="189"/>
      <c r="J2526" s="130" t="s">
        <v>4900</v>
      </c>
    </row>
    <row r="2527" spans="1:10" s="108" customFormat="1" ht="11.25" hidden="1" customHeight="1">
      <c r="A2527" s="8" t="s">
        <v>1408</v>
      </c>
      <c r="B2527" s="126" t="s">
        <v>351</v>
      </c>
      <c r="C2527" s="126" t="s">
        <v>4789</v>
      </c>
      <c r="D2527" s="126">
        <v>11</v>
      </c>
      <c r="E2527" s="126"/>
      <c r="F2527" s="126"/>
      <c r="G2527" s="89">
        <v>43132</v>
      </c>
      <c r="H2527" s="123"/>
      <c r="I2527" s="189"/>
      <c r="J2527" s="130" t="s">
        <v>4888</v>
      </c>
    </row>
    <row r="2528" spans="1:10" s="108" customFormat="1" ht="11.25" hidden="1" customHeight="1">
      <c r="A2528" s="8" t="s">
        <v>1409</v>
      </c>
      <c r="B2528" s="126" t="s">
        <v>351</v>
      </c>
      <c r="C2528" s="126" t="s">
        <v>4789</v>
      </c>
      <c r="D2528" s="126">
        <v>11</v>
      </c>
      <c r="E2528" s="126"/>
      <c r="F2528" s="126"/>
      <c r="G2528" s="89">
        <v>43132</v>
      </c>
      <c r="H2528" s="123"/>
      <c r="I2528" s="189"/>
      <c r="J2528" s="130" t="s">
        <v>4888</v>
      </c>
    </row>
    <row r="2529" spans="1:10" s="108" customFormat="1" ht="11.25" hidden="1" customHeight="1">
      <c r="A2529" s="8" t="s">
        <v>1430</v>
      </c>
      <c r="B2529" s="126" t="s">
        <v>351</v>
      </c>
      <c r="C2529" s="126" t="s">
        <v>4786</v>
      </c>
      <c r="D2529" s="126">
        <v>11</v>
      </c>
      <c r="E2529" s="126"/>
      <c r="F2529" s="126"/>
      <c r="G2529" s="89">
        <v>43132</v>
      </c>
      <c r="H2529" s="123"/>
      <c r="I2529" s="189"/>
      <c r="J2529" s="130" t="s">
        <v>4902</v>
      </c>
    </row>
    <row r="2530" spans="1:10" s="108" customFormat="1" ht="11.25" hidden="1" customHeight="1">
      <c r="A2530" s="8" t="s">
        <v>1439</v>
      </c>
      <c r="B2530" s="126" t="s">
        <v>376</v>
      </c>
      <c r="C2530" s="126" t="s">
        <v>450</v>
      </c>
      <c r="D2530" s="126">
        <v>13</v>
      </c>
      <c r="E2530" s="126"/>
      <c r="F2530" s="126"/>
      <c r="G2530" s="89">
        <v>43132</v>
      </c>
      <c r="H2530" s="123"/>
      <c r="I2530" s="189"/>
      <c r="J2530" s="130" t="s">
        <v>4895</v>
      </c>
    </row>
    <row r="2531" spans="1:10" s="108" customFormat="1" ht="11.25" hidden="1" customHeight="1">
      <c r="A2531" s="8" t="s">
        <v>1440</v>
      </c>
      <c r="B2531" s="126" t="s">
        <v>376</v>
      </c>
      <c r="C2531" s="126" t="s">
        <v>450</v>
      </c>
      <c r="D2531" s="126">
        <v>13</v>
      </c>
      <c r="E2531" s="126"/>
      <c r="F2531" s="126"/>
      <c r="G2531" s="89">
        <v>43132</v>
      </c>
      <c r="H2531" s="123"/>
      <c r="I2531" s="189"/>
      <c r="J2531" s="130" t="s">
        <v>4895</v>
      </c>
    </row>
    <row r="2532" spans="1:10" s="108" customFormat="1" ht="11.25" hidden="1" customHeight="1">
      <c r="A2532" s="8" t="s">
        <v>1451</v>
      </c>
      <c r="B2532" s="126" t="s">
        <v>4286</v>
      </c>
      <c r="C2532" s="126" t="s">
        <v>450</v>
      </c>
      <c r="D2532" s="126">
        <v>13</v>
      </c>
      <c r="E2532" s="126"/>
      <c r="F2532" s="126"/>
      <c r="G2532" s="89">
        <v>43132</v>
      </c>
      <c r="H2532" s="123"/>
      <c r="I2532" s="189"/>
      <c r="J2532" s="130" t="s">
        <v>4895</v>
      </c>
    </row>
    <row r="2533" spans="1:10" s="108" customFormat="1" ht="11.25" hidden="1" customHeight="1">
      <c r="A2533" s="8" t="s">
        <v>1460</v>
      </c>
      <c r="B2533" s="126" t="s">
        <v>381</v>
      </c>
      <c r="C2533" s="126" t="s">
        <v>451</v>
      </c>
      <c r="D2533" s="126" t="s">
        <v>451</v>
      </c>
      <c r="E2533" s="126"/>
      <c r="F2533" s="126"/>
      <c r="G2533" s="89">
        <v>43132</v>
      </c>
      <c r="H2533" s="123"/>
      <c r="I2533" s="189"/>
      <c r="J2533" s="130" t="s">
        <v>4889</v>
      </c>
    </row>
    <row r="2534" spans="1:10" s="108" customFormat="1" ht="11.25" hidden="1" customHeight="1">
      <c r="A2534" s="8" t="s">
        <v>1462</v>
      </c>
      <c r="B2534" s="126" t="s">
        <v>382</v>
      </c>
      <c r="C2534" s="126" t="s">
        <v>451</v>
      </c>
      <c r="D2534" s="126" t="s">
        <v>451</v>
      </c>
      <c r="E2534" s="126"/>
      <c r="F2534" s="126"/>
      <c r="G2534" s="89">
        <v>43132</v>
      </c>
      <c r="H2534" s="123"/>
      <c r="I2534" s="189"/>
      <c r="J2534" s="130" t="s">
        <v>4889</v>
      </c>
    </row>
    <row r="2535" spans="1:10" s="108" customFormat="1" ht="11.25" hidden="1" customHeight="1">
      <c r="A2535" s="8" t="s">
        <v>1472</v>
      </c>
      <c r="B2535" s="126" t="s">
        <v>351</v>
      </c>
      <c r="C2535" s="130" t="s">
        <v>4789</v>
      </c>
      <c r="D2535" s="126">
        <v>11</v>
      </c>
      <c r="E2535" s="126"/>
      <c r="F2535" s="130"/>
      <c r="G2535" s="89">
        <v>43132</v>
      </c>
      <c r="H2535" s="123"/>
      <c r="I2535" s="189"/>
      <c r="J2535" s="130" t="s">
        <v>4888</v>
      </c>
    </row>
    <row r="2536" spans="1:10" s="108" customFormat="1" ht="11.25" hidden="1" customHeight="1">
      <c r="A2536" s="8" t="s">
        <v>1502</v>
      </c>
      <c r="B2536" s="126" t="s">
        <v>351</v>
      </c>
      <c r="C2536" s="126" t="s">
        <v>4786</v>
      </c>
      <c r="D2536" s="126">
        <v>11</v>
      </c>
      <c r="E2536" s="126"/>
      <c r="F2536" s="126"/>
      <c r="G2536" s="89">
        <v>43132</v>
      </c>
      <c r="H2536" s="123"/>
      <c r="I2536" s="189"/>
      <c r="J2536" s="130" t="s">
        <v>4902</v>
      </c>
    </row>
    <row r="2537" spans="1:10" s="108" customFormat="1" ht="11.25" hidden="1" customHeight="1">
      <c r="A2537" s="8" t="s">
        <v>1512</v>
      </c>
      <c r="B2537" s="126" t="s">
        <v>351</v>
      </c>
      <c r="C2537" s="130" t="s">
        <v>4786</v>
      </c>
      <c r="D2537" s="126">
        <v>11</v>
      </c>
      <c r="E2537" s="126"/>
      <c r="F2537" s="130"/>
      <c r="G2537" s="89">
        <v>43132</v>
      </c>
      <c r="H2537" s="123"/>
      <c r="I2537" s="189"/>
      <c r="J2537" s="130" t="s">
        <v>4902</v>
      </c>
    </row>
    <row r="2538" spans="1:10" s="108" customFormat="1" ht="11.25" hidden="1" customHeight="1">
      <c r="A2538" s="8" t="s">
        <v>1523</v>
      </c>
      <c r="B2538" s="126" t="s">
        <v>351</v>
      </c>
      <c r="C2538" s="126" t="s">
        <v>4786</v>
      </c>
      <c r="D2538" s="126">
        <v>11</v>
      </c>
      <c r="E2538" s="126"/>
      <c r="F2538" s="126"/>
      <c r="G2538" s="89">
        <v>43132</v>
      </c>
      <c r="H2538" s="123"/>
      <c r="I2538" s="189"/>
      <c r="J2538" s="130" t="s">
        <v>4902</v>
      </c>
    </row>
    <row r="2539" spans="1:10" s="108" customFormat="1" ht="11.25" hidden="1" customHeight="1">
      <c r="A2539" s="8" t="s">
        <v>1545</v>
      </c>
      <c r="B2539" s="126" t="s">
        <v>351</v>
      </c>
      <c r="C2539" s="126" t="s">
        <v>4787</v>
      </c>
      <c r="D2539" s="126">
        <v>11</v>
      </c>
      <c r="E2539" s="126"/>
      <c r="F2539" s="126"/>
      <c r="G2539" s="89">
        <v>43132</v>
      </c>
      <c r="H2539" s="123"/>
      <c r="I2539" s="189"/>
      <c r="J2539" s="130" t="s">
        <v>4901</v>
      </c>
    </row>
    <row r="2540" spans="1:10" s="108" customFormat="1" ht="11.25" hidden="1" customHeight="1">
      <c r="A2540" s="8" t="s">
        <v>1551</v>
      </c>
      <c r="B2540" s="126" t="s">
        <v>351</v>
      </c>
      <c r="C2540" s="126" t="s">
        <v>4788</v>
      </c>
      <c r="D2540" s="126">
        <v>11</v>
      </c>
      <c r="E2540" s="126"/>
      <c r="F2540" s="126"/>
      <c r="G2540" s="89">
        <v>43132</v>
      </c>
      <c r="H2540" s="123"/>
      <c r="I2540" s="189"/>
      <c r="J2540" s="130" t="s">
        <v>4900</v>
      </c>
    </row>
    <row r="2541" spans="1:10" s="108" customFormat="1" ht="11.25" hidden="1" customHeight="1">
      <c r="A2541" s="8" t="s">
        <v>1553</v>
      </c>
      <c r="B2541" s="126" t="s">
        <v>351</v>
      </c>
      <c r="C2541" s="126" t="s">
        <v>4787</v>
      </c>
      <c r="D2541" s="126">
        <v>11</v>
      </c>
      <c r="E2541" s="126"/>
      <c r="F2541" s="126"/>
      <c r="G2541" s="89">
        <v>43132</v>
      </c>
      <c r="H2541" s="123"/>
      <c r="I2541" s="189"/>
      <c r="J2541" s="130" t="s">
        <v>4901</v>
      </c>
    </row>
    <row r="2542" spans="1:10" s="108" customFormat="1" ht="11.25" hidden="1" customHeight="1">
      <c r="A2542" s="8" t="s">
        <v>1554</v>
      </c>
      <c r="B2542" s="126" t="s">
        <v>351</v>
      </c>
      <c r="C2542" s="126" t="s">
        <v>4787</v>
      </c>
      <c r="D2542" s="126">
        <v>11</v>
      </c>
      <c r="E2542" s="126"/>
      <c r="F2542" s="126"/>
      <c r="G2542" s="89">
        <v>43132</v>
      </c>
      <c r="H2542" s="123"/>
      <c r="I2542" s="189"/>
      <c r="J2542" s="130" t="s">
        <v>4901</v>
      </c>
    </row>
    <row r="2543" spans="1:10" s="108" customFormat="1" ht="11.25" hidden="1" customHeight="1">
      <c r="A2543" s="8" t="s">
        <v>1558</v>
      </c>
      <c r="B2543" s="126" t="s">
        <v>351</v>
      </c>
      <c r="C2543" s="126" t="s">
        <v>4788</v>
      </c>
      <c r="D2543" s="126">
        <v>11</v>
      </c>
      <c r="E2543" s="126"/>
      <c r="F2543" s="126"/>
      <c r="G2543" s="89">
        <v>43132</v>
      </c>
      <c r="H2543" s="123"/>
      <c r="I2543" s="189"/>
      <c r="J2543" s="130" t="s">
        <v>4900</v>
      </c>
    </row>
    <row r="2544" spans="1:10" s="108" customFormat="1" ht="11.25" hidden="1" customHeight="1">
      <c r="A2544" s="8" t="s">
        <v>1562</v>
      </c>
      <c r="B2544" s="126" t="s">
        <v>351</v>
      </c>
      <c r="C2544" s="130" t="s">
        <v>4789</v>
      </c>
      <c r="D2544" s="126">
        <v>11</v>
      </c>
      <c r="E2544" s="126"/>
      <c r="F2544" s="130"/>
      <c r="G2544" s="89">
        <v>43132</v>
      </c>
      <c r="H2544" s="123"/>
      <c r="I2544" s="189"/>
      <c r="J2544" s="130" t="s">
        <v>4888</v>
      </c>
    </row>
    <row r="2545" spans="1:10" s="108" customFormat="1" ht="11.25" hidden="1" customHeight="1">
      <c r="A2545" s="8" t="s">
        <v>1563</v>
      </c>
      <c r="B2545" s="126" t="s">
        <v>351</v>
      </c>
      <c r="C2545" s="130" t="s">
        <v>4789</v>
      </c>
      <c r="D2545" s="126">
        <v>11</v>
      </c>
      <c r="E2545" s="126"/>
      <c r="F2545" s="130"/>
      <c r="G2545" s="89">
        <v>43132</v>
      </c>
      <c r="H2545" s="123"/>
      <c r="I2545" s="189"/>
      <c r="J2545" s="130" t="s">
        <v>4888</v>
      </c>
    </row>
    <row r="2546" spans="1:10" s="108" customFormat="1" ht="11.25" hidden="1" customHeight="1">
      <c r="A2546" s="8" t="s">
        <v>1564</v>
      </c>
      <c r="B2546" s="126" t="s">
        <v>351</v>
      </c>
      <c r="C2546" s="126" t="s">
        <v>4789</v>
      </c>
      <c r="D2546" s="126">
        <v>11</v>
      </c>
      <c r="E2546" s="126"/>
      <c r="F2546" s="126"/>
      <c r="G2546" s="89">
        <v>43132</v>
      </c>
      <c r="H2546" s="123"/>
      <c r="I2546" s="189"/>
      <c r="J2546" s="130" t="s">
        <v>4888</v>
      </c>
    </row>
    <row r="2547" spans="1:10" s="108" customFormat="1" ht="11.25" hidden="1" customHeight="1">
      <c r="A2547" s="8" t="s">
        <v>1567</v>
      </c>
      <c r="B2547" s="126" t="s">
        <v>351</v>
      </c>
      <c r="C2547" s="126" t="s">
        <v>4786</v>
      </c>
      <c r="D2547" s="126">
        <v>11</v>
      </c>
      <c r="E2547" s="126"/>
      <c r="F2547" s="126"/>
      <c r="G2547" s="89">
        <v>43132</v>
      </c>
      <c r="H2547" s="123"/>
      <c r="I2547" s="189"/>
      <c r="J2547" s="130" t="s">
        <v>4902</v>
      </c>
    </row>
    <row r="2548" spans="1:10" s="108" customFormat="1" ht="11.25" hidden="1" customHeight="1">
      <c r="A2548" s="8" t="s">
        <v>1568</v>
      </c>
      <c r="B2548" s="126" t="s">
        <v>351</v>
      </c>
      <c r="C2548" s="126" t="s">
        <v>4786</v>
      </c>
      <c r="D2548" s="126">
        <v>11</v>
      </c>
      <c r="E2548" s="126"/>
      <c r="F2548" s="126"/>
      <c r="G2548" s="89">
        <v>43132</v>
      </c>
      <c r="H2548" s="123"/>
      <c r="I2548" s="189"/>
      <c r="J2548" s="130" t="s">
        <v>4902</v>
      </c>
    </row>
    <row r="2549" spans="1:10" s="108" customFormat="1" ht="11.25" hidden="1" customHeight="1">
      <c r="A2549" s="8" t="s">
        <v>1569</v>
      </c>
      <c r="B2549" s="126" t="s">
        <v>351</v>
      </c>
      <c r="C2549" s="126" t="s">
        <v>4787</v>
      </c>
      <c r="D2549" s="126">
        <v>11</v>
      </c>
      <c r="E2549" s="126"/>
      <c r="F2549" s="126"/>
      <c r="G2549" s="89">
        <v>43132</v>
      </c>
      <c r="H2549" s="123"/>
      <c r="I2549" s="189"/>
      <c r="J2549" s="130" t="s">
        <v>4901</v>
      </c>
    </row>
    <row r="2550" spans="1:10" s="108" customFormat="1" ht="11.25" hidden="1" customHeight="1">
      <c r="A2550" s="8" t="s">
        <v>1570</v>
      </c>
      <c r="B2550" s="126" t="s">
        <v>351</v>
      </c>
      <c r="C2550" s="126" t="s">
        <v>4787</v>
      </c>
      <c r="D2550" s="126">
        <v>11</v>
      </c>
      <c r="E2550" s="126"/>
      <c r="F2550" s="126"/>
      <c r="G2550" s="89">
        <v>43132</v>
      </c>
      <c r="H2550" s="123"/>
      <c r="I2550" s="189"/>
      <c r="J2550" s="130" t="s">
        <v>4901</v>
      </c>
    </row>
    <row r="2551" spans="1:10" s="108" customFormat="1" ht="11.25" hidden="1" customHeight="1">
      <c r="A2551" s="8" t="s">
        <v>1571</v>
      </c>
      <c r="B2551" s="126" t="s">
        <v>351</v>
      </c>
      <c r="C2551" s="126" t="s">
        <v>4786</v>
      </c>
      <c r="D2551" s="126">
        <v>11</v>
      </c>
      <c r="E2551" s="126"/>
      <c r="F2551" s="126"/>
      <c r="G2551" s="89">
        <v>43132</v>
      </c>
      <c r="H2551" s="123"/>
      <c r="I2551" s="189"/>
      <c r="J2551" s="130" t="s">
        <v>4902</v>
      </c>
    </row>
    <row r="2552" spans="1:10" s="108" customFormat="1" ht="11.25" hidden="1" customHeight="1">
      <c r="A2552" s="8" t="s">
        <v>1572</v>
      </c>
      <c r="B2552" s="126" t="s">
        <v>351</v>
      </c>
      <c r="C2552" s="126" t="s">
        <v>4786</v>
      </c>
      <c r="D2552" s="126">
        <v>11</v>
      </c>
      <c r="E2552" s="126"/>
      <c r="F2552" s="126"/>
      <c r="G2552" s="89">
        <v>43132</v>
      </c>
      <c r="H2552" s="123"/>
      <c r="I2552" s="189"/>
      <c r="J2552" s="130" t="s">
        <v>4902</v>
      </c>
    </row>
    <row r="2553" spans="1:10" s="108" customFormat="1" ht="11.25" hidden="1" customHeight="1">
      <c r="A2553" s="8" t="s">
        <v>1574</v>
      </c>
      <c r="B2553" s="126" t="s">
        <v>351</v>
      </c>
      <c r="C2553" s="126" t="s">
        <v>4787</v>
      </c>
      <c r="D2553" s="126">
        <v>11</v>
      </c>
      <c r="E2553" s="126"/>
      <c r="F2553" s="126"/>
      <c r="G2553" s="89">
        <v>43132</v>
      </c>
      <c r="H2553" s="123"/>
      <c r="I2553" s="189"/>
      <c r="J2553" s="130" t="s">
        <v>4901</v>
      </c>
    </row>
    <row r="2554" spans="1:10" s="108" customFormat="1" ht="11.25" hidden="1" customHeight="1">
      <c r="A2554" s="8" t="s">
        <v>1579</v>
      </c>
      <c r="B2554" s="126" t="s">
        <v>351</v>
      </c>
      <c r="C2554" s="126" t="s">
        <v>4787</v>
      </c>
      <c r="D2554" s="126">
        <v>11</v>
      </c>
      <c r="E2554" s="126"/>
      <c r="F2554" s="126"/>
      <c r="G2554" s="89">
        <v>43132</v>
      </c>
      <c r="H2554" s="123"/>
      <c r="I2554" s="189"/>
      <c r="J2554" s="130" t="s">
        <v>4901</v>
      </c>
    </row>
    <row r="2555" spans="1:10" s="108" customFormat="1" ht="11.25" hidden="1" customHeight="1">
      <c r="A2555" s="8" t="s">
        <v>1581</v>
      </c>
      <c r="B2555" s="126" t="s">
        <v>351</v>
      </c>
      <c r="C2555" s="126" t="s">
        <v>4788</v>
      </c>
      <c r="D2555" s="126">
        <v>11</v>
      </c>
      <c r="E2555" s="126"/>
      <c r="F2555" s="126"/>
      <c r="G2555" s="89">
        <v>43132</v>
      </c>
      <c r="H2555" s="123"/>
      <c r="I2555" s="189"/>
      <c r="J2555" s="130" t="s">
        <v>4900</v>
      </c>
    </row>
    <row r="2556" spans="1:10" s="108" customFormat="1" ht="11.25" hidden="1" customHeight="1">
      <c r="A2556" s="8" t="s">
        <v>1582</v>
      </c>
      <c r="B2556" s="126" t="s">
        <v>351</v>
      </c>
      <c r="C2556" s="126" t="s">
        <v>4786</v>
      </c>
      <c r="D2556" s="126">
        <v>11</v>
      </c>
      <c r="E2556" s="126"/>
      <c r="F2556" s="126"/>
      <c r="G2556" s="89">
        <v>43132</v>
      </c>
      <c r="H2556" s="123"/>
      <c r="I2556" s="189"/>
      <c r="J2556" s="130" t="s">
        <v>4902</v>
      </c>
    </row>
    <row r="2557" spans="1:10" s="108" customFormat="1" ht="11.25" hidden="1" customHeight="1">
      <c r="A2557" s="8" t="s">
        <v>1583</v>
      </c>
      <c r="B2557" s="126" t="s">
        <v>351</v>
      </c>
      <c r="C2557" s="126" t="s">
        <v>4787</v>
      </c>
      <c r="D2557" s="126">
        <v>11</v>
      </c>
      <c r="E2557" s="126"/>
      <c r="F2557" s="126"/>
      <c r="G2557" s="89">
        <v>43132</v>
      </c>
      <c r="H2557" s="123"/>
      <c r="I2557" s="189"/>
      <c r="J2557" s="130" t="s">
        <v>4901</v>
      </c>
    </row>
    <row r="2558" spans="1:10" s="108" customFormat="1" ht="11.25" hidden="1" customHeight="1">
      <c r="A2558" s="8" t="s">
        <v>1585</v>
      </c>
      <c r="B2558" s="126" t="s">
        <v>351</v>
      </c>
      <c r="C2558" s="126" t="s">
        <v>4789</v>
      </c>
      <c r="D2558" s="126">
        <v>11</v>
      </c>
      <c r="E2558" s="126"/>
      <c r="F2558" s="126"/>
      <c r="G2558" s="89">
        <v>43132</v>
      </c>
      <c r="H2558" s="123"/>
      <c r="I2558" s="189"/>
      <c r="J2558" s="130" t="s">
        <v>4888</v>
      </c>
    </row>
    <row r="2559" spans="1:10" s="108" customFormat="1" ht="11.25" hidden="1" customHeight="1">
      <c r="A2559" s="8" t="s">
        <v>1587</v>
      </c>
      <c r="B2559" s="126" t="s">
        <v>351</v>
      </c>
      <c r="C2559" s="126" t="s">
        <v>4789</v>
      </c>
      <c r="D2559" s="126">
        <v>11</v>
      </c>
      <c r="E2559" s="126"/>
      <c r="F2559" s="126"/>
      <c r="G2559" s="89">
        <v>43132</v>
      </c>
      <c r="H2559" s="123"/>
      <c r="I2559" s="189"/>
      <c r="J2559" s="130" t="s">
        <v>4888</v>
      </c>
    </row>
    <row r="2560" spans="1:10" s="108" customFormat="1" ht="11.25" hidden="1" customHeight="1">
      <c r="A2560" s="8" t="s">
        <v>1589</v>
      </c>
      <c r="B2560" s="126" t="s">
        <v>351</v>
      </c>
      <c r="C2560" s="126" t="s">
        <v>4787</v>
      </c>
      <c r="D2560" s="126">
        <v>11</v>
      </c>
      <c r="E2560" s="126"/>
      <c r="F2560" s="126"/>
      <c r="G2560" s="89">
        <v>43132</v>
      </c>
      <c r="H2560" s="123"/>
      <c r="I2560" s="189"/>
      <c r="J2560" s="130" t="s">
        <v>4901</v>
      </c>
    </row>
    <row r="2561" spans="1:10" s="108" customFormat="1" ht="11.25" hidden="1" customHeight="1">
      <c r="A2561" s="8" t="s">
        <v>1592</v>
      </c>
      <c r="B2561" s="126" t="s">
        <v>351</v>
      </c>
      <c r="C2561" s="126" t="s">
        <v>4787</v>
      </c>
      <c r="D2561" s="126">
        <v>11</v>
      </c>
      <c r="E2561" s="126"/>
      <c r="F2561" s="126"/>
      <c r="G2561" s="89">
        <v>43132</v>
      </c>
      <c r="H2561" s="123"/>
      <c r="I2561" s="189"/>
      <c r="J2561" s="130" t="s">
        <v>4901</v>
      </c>
    </row>
    <row r="2562" spans="1:10" s="108" customFormat="1" ht="11.25" hidden="1" customHeight="1">
      <c r="A2562" s="8" t="s">
        <v>1594</v>
      </c>
      <c r="B2562" s="126" t="s">
        <v>351</v>
      </c>
      <c r="C2562" s="126" t="s">
        <v>4789</v>
      </c>
      <c r="D2562" s="126">
        <v>11</v>
      </c>
      <c r="E2562" s="126"/>
      <c r="F2562" s="126"/>
      <c r="G2562" s="89">
        <v>43132</v>
      </c>
      <c r="H2562" s="123"/>
      <c r="I2562" s="189"/>
      <c r="J2562" s="130" t="s">
        <v>4888</v>
      </c>
    </row>
    <row r="2563" spans="1:10" s="108" customFormat="1" ht="11.25" hidden="1" customHeight="1">
      <c r="A2563" s="8" t="s">
        <v>1596</v>
      </c>
      <c r="B2563" s="126" t="s">
        <v>351</v>
      </c>
      <c r="C2563" s="126" t="s">
        <v>4789</v>
      </c>
      <c r="D2563" s="126">
        <v>11</v>
      </c>
      <c r="E2563" s="126"/>
      <c r="F2563" s="126"/>
      <c r="G2563" s="89">
        <v>43132</v>
      </c>
      <c r="H2563" s="123"/>
      <c r="I2563" s="189"/>
      <c r="J2563" s="130" t="s">
        <v>4888</v>
      </c>
    </row>
    <row r="2564" spans="1:10" s="108" customFormat="1" ht="11.25" hidden="1" customHeight="1">
      <c r="A2564" s="8" t="s">
        <v>1597</v>
      </c>
      <c r="B2564" s="126" t="s">
        <v>351</v>
      </c>
      <c r="C2564" s="126" t="s">
        <v>4789</v>
      </c>
      <c r="D2564" s="126">
        <v>11</v>
      </c>
      <c r="E2564" s="126"/>
      <c r="F2564" s="126"/>
      <c r="G2564" s="89">
        <v>43132</v>
      </c>
      <c r="H2564" s="123"/>
      <c r="I2564" s="189"/>
      <c r="J2564" s="130" t="s">
        <v>4888</v>
      </c>
    </row>
    <row r="2565" spans="1:10" s="108" customFormat="1" ht="11.25" hidden="1" customHeight="1">
      <c r="A2565" s="8" t="s">
        <v>1598</v>
      </c>
      <c r="B2565" s="126" t="s">
        <v>351</v>
      </c>
      <c r="C2565" s="126" t="s">
        <v>4786</v>
      </c>
      <c r="D2565" s="126">
        <v>11</v>
      </c>
      <c r="E2565" s="126"/>
      <c r="F2565" s="126"/>
      <c r="G2565" s="89">
        <v>43132</v>
      </c>
      <c r="H2565" s="123"/>
      <c r="I2565" s="189"/>
      <c r="J2565" s="130" t="s">
        <v>4902</v>
      </c>
    </row>
    <row r="2566" spans="1:10" s="108" customFormat="1" ht="11.25" hidden="1" customHeight="1">
      <c r="A2566" s="8" t="s">
        <v>1599</v>
      </c>
      <c r="B2566" s="126" t="s">
        <v>351</v>
      </c>
      <c r="C2566" s="126" t="s">
        <v>4789</v>
      </c>
      <c r="D2566" s="126">
        <v>11</v>
      </c>
      <c r="E2566" s="126"/>
      <c r="F2566" s="126"/>
      <c r="G2566" s="89">
        <v>43132</v>
      </c>
      <c r="H2566" s="123"/>
      <c r="I2566" s="189"/>
      <c r="J2566" s="130" t="s">
        <v>4888</v>
      </c>
    </row>
    <row r="2567" spans="1:10" s="108" customFormat="1" ht="11.25" hidden="1" customHeight="1">
      <c r="A2567" s="8" t="s">
        <v>1600</v>
      </c>
      <c r="B2567" s="126" t="s">
        <v>351</v>
      </c>
      <c r="C2567" s="126" t="s">
        <v>4789</v>
      </c>
      <c r="D2567" s="126">
        <v>11</v>
      </c>
      <c r="E2567" s="126"/>
      <c r="F2567" s="126"/>
      <c r="G2567" s="89">
        <v>43132</v>
      </c>
      <c r="H2567" s="123"/>
      <c r="I2567" s="189"/>
      <c r="J2567" s="130" t="s">
        <v>4888</v>
      </c>
    </row>
    <row r="2568" spans="1:10" s="108" customFormat="1" ht="11.25" hidden="1" customHeight="1">
      <c r="A2568" s="8" t="s">
        <v>1602</v>
      </c>
      <c r="B2568" s="126" t="s">
        <v>351</v>
      </c>
      <c r="C2568" s="126" t="s">
        <v>4786</v>
      </c>
      <c r="D2568" s="126">
        <v>11</v>
      </c>
      <c r="E2568" s="126"/>
      <c r="F2568" s="126"/>
      <c r="G2568" s="89">
        <v>43132</v>
      </c>
      <c r="H2568" s="123"/>
      <c r="I2568" s="189"/>
      <c r="J2568" s="130" t="s">
        <v>4902</v>
      </c>
    </row>
    <row r="2569" spans="1:10" s="108" customFormat="1" ht="11.25" hidden="1" customHeight="1">
      <c r="A2569" s="8" t="s">
        <v>1604</v>
      </c>
      <c r="B2569" s="126" t="s">
        <v>351</v>
      </c>
      <c r="C2569" s="126" t="s">
        <v>4786</v>
      </c>
      <c r="D2569" s="126">
        <v>11</v>
      </c>
      <c r="E2569" s="126"/>
      <c r="F2569" s="126"/>
      <c r="G2569" s="89">
        <v>43132</v>
      </c>
      <c r="H2569" s="123"/>
      <c r="I2569" s="189"/>
      <c r="J2569" s="130" t="s">
        <v>4902</v>
      </c>
    </row>
    <row r="2570" spans="1:10" s="108" customFormat="1" ht="11.25" hidden="1" customHeight="1">
      <c r="A2570" s="8" t="s">
        <v>1624</v>
      </c>
      <c r="B2570" s="126" t="s">
        <v>351</v>
      </c>
      <c r="C2570" s="126" t="s">
        <v>4788</v>
      </c>
      <c r="D2570" s="126">
        <v>11</v>
      </c>
      <c r="E2570" s="126"/>
      <c r="F2570" s="126"/>
      <c r="G2570" s="89">
        <v>43132</v>
      </c>
      <c r="H2570" s="123"/>
      <c r="I2570" s="189"/>
      <c r="J2570" s="130" t="s">
        <v>4900</v>
      </c>
    </row>
    <row r="2571" spans="1:10" s="108" customFormat="1" ht="11.25" hidden="1" customHeight="1">
      <c r="A2571" s="8" t="s">
        <v>1635</v>
      </c>
      <c r="B2571" s="126" t="s">
        <v>351</v>
      </c>
      <c r="C2571" s="126" t="s">
        <v>4786</v>
      </c>
      <c r="D2571" s="126">
        <v>11</v>
      </c>
      <c r="E2571" s="126"/>
      <c r="F2571" s="126"/>
      <c r="G2571" s="89">
        <v>43132</v>
      </c>
      <c r="H2571" s="123"/>
      <c r="I2571" s="189"/>
      <c r="J2571" s="130" t="s">
        <v>4902</v>
      </c>
    </row>
    <row r="2572" spans="1:10" s="108" customFormat="1" ht="11.25" hidden="1" customHeight="1">
      <c r="A2572" s="8" t="s">
        <v>1636</v>
      </c>
      <c r="B2572" s="126" t="s">
        <v>351</v>
      </c>
      <c r="C2572" s="126" t="s">
        <v>4789</v>
      </c>
      <c r="D2572" s="126">
        <v>11</v>
      </c>
      <c r="E2572" s="126"/>
      <c r="F2572" s="126"/>
      <c r="G2572" s="89">
        <v>43132</v>
      </c>
      <c r="H2572" s="123"/>
      <c r="I2572" s="189"/>
      <c r="J2572" s="130" t="s">
        <v>4888</v>
      </c>
    </row>
    <row r="2573" spans="1:10" s="108" customFormat="1" ht="11.25" hidden="1" customHeight="1">
      <c r="A2573" s="8" t="s">
        <v>1637</v>
      </c>
      <c r="B2573" s="126" t="s">
        <v>351</v>
      </c>
      <c r="C2573" s="126" t="s">
        <v>4789</v>
      </c>
      <c r="D2573" s="126">
        <v>11</v>
      </c>
      <c r="E2573" s="126"/>
      <c r="F2573" s="126"/>
      <c r="G2573" s="89">
        <v>43132</v>
      </c>
      <c r="H2573" s="123"/>
      <c r="I2573" s="189"/>
      <c r="J2573" s="130" t="s">
        <v>4888</v>
      </c>
    </row>
    <row r="2574" spans="1:10" s="108" customFormat="1" ht="11.25" hidden="1" customHeight="1">
      <c r="A2574" s="8" t="s">
        <v>1648</v>
      </c>
      <c r="B2574" s="126" t="s">
        <v>374</v>
      </c>
      <c r="C2574" s="126" t="s">
        <v>450</v>
      </c>
      <c r="D2574" s="126">
        <v>13</v>
      </c>
      <c r="E2574" s="126"/>
      <c r="F2574" s="126"/>
      <c r="G2574" s="89">
        <v>43132</v>
      </c>
      <c r="H2574" s="123"/>
      <c r="I2574" s="189"/>
      <c r="J2574" s="130" t="s">
        <v>4895</v>
      </c>
    </row>
    <row r="2575" spans="1:10" s="108" customFormat="1" ht="11.25" hidden="1" customHeight="1">
      <c r="A2575" s="8" t="s">
        <v>1661</v>
      </c>
      <c r="B2575" s="126" t="s">
        <v>4286</v>
      </c>
      <c r="C2575" s="126" t="s">
        <v>450</v>
      </c>
      <c r="D2575" s="126">
        <v>13</v>
      </c>
      <c r="E2575" s="126"/>
      <c r="F2575" s="126"/>
      <c r="G2575" s="89">
        <v>43132</v>
      </c>
      <c r="H2575" s="123"/>
      <c r="I2575" s="189"/>
      <c r="J2575" s="130" t="s">
        <v>4895</v>
      </c>
    </row>
    <row r="2576" spans="1:10" s="108" customFormat="1" ht="11.25" hidden="1" customHeight="1">
      <c r="A2576" s="8" t="s">
        <v>1681</v>
      </c>
      <c r="B2576" s="126" t="s">
        <v>351</v>
      </c>
      <c r="C2576" s="126" t="s">
        <v>4789</v>
      </c>
      <c r="D2576" s="126">
        <v>11</v>
      </c>
      <c r="E2576" s="126"/>
      <c r="F2576" s="126"/>
      <c r="G2576" s="89">
        <v>43132</v>
      </c>
      <c r="H2576" s="123"/>
      <c r="I2576" s="189"/>
      <c r="J2576" s="130" t="s">
        <v>4888</v>
      </c>
    </row>
    <row r="2577" spans="1:10" s="108" customFormat="1" ht="11.25" hidden="1" customHeight="1">
      <c r="A2577" s="8" t="s">
        <v>1731</v>
      </c>
      <c r="B2577" s="126" t="s">
        <v>351</v>
      </c>
      <c r="C2577" s="126" t="s">
        <v>4786</v>
      </c>
      <c r="D2577" s="126">
        <v>11</v>
      </c>
      <c r="E2577" s="126"/>
      <c r="F2577" s="126"/>
      <c r="G2577" s="89">
        <v>43132</v>
      </c>
      <c r="H2577" s="123"/>
      <c r="I2577" s="189"/>
      <c r="J2577" s="130" t="s">
        <v>4902</v>
      </c>
    </row>
    <row r="2578" spans="1:10" s="108" customFormat="1" ht="11.25" hidden="1" customHeight="1">
      <c r="A2578" s="8" t="s">
        <v>1732</v>
      </c>
      <c r="B2578" s="126" t="s">
        <v>351</v>
      </c>
      <c r="C2578" s="126" t="s">
        <v>4786</v>
      </c>
      <c r="D2578" s="126">
        <v>11</v>
      </c>
      <c r="E2578" s="126"/>
      <c r="F2578" s="126"/>
      <c r="G2578" s="89">
        <v>43132</v>
      </c>
      <c r="H2578" s="123"/>
      <c r="I2578" s="189"/>
      <c r="J2578" s="130" t="s">
        <v>4902</v>
      </c>
    </row>
    <row r="2579" spans="1:10" s="108" customFormat="1" ht="11.25" hidden="1" customHeight="1">
      <c r="A2579" s="8" t="s">
        <v>1736</v>
      </c>
      <c r="B2579" s="126" t="s">
        <v>351</v>
      </c>
      <c r="C2579" s="126" t="s">
        <v>4789</v>
      </c>
      <c r="D2579" s="126">
        <v>11</v>
      </c>
      <c r="E2579" s="126"/>
      <c r="F2579" s="126"/>
      <c r="G2579" s="89">
        <v>43132</v>
      </c>
      <c r="H2579" s="123"/>
      <c r="I2579" s="189"/>
      <c r="J2579" s="130" t="s">
        <v>4888</v>
      </c>
    </row>
    <row r="2580" spans="1:10" s="108" customFormat="1" ht="11.25" hidden="1" customHeight="1">
      <c r="A2580" s="8" t="s">
        <v>1745</v>
      </c>
      <c r="B2580" s="126" t="s">
        <v>351</v>
      </c>
      <c r="C2580" s="126" t="s">
        <v>4787</v>
      </c>
      <c r="D2580" s="126">
        <v>11</v>
      </c>
      <c r="E2580" s="126"/>
      <c r="F2580" s="126"/>
      <c r="G2580" s="89">
        <v>43132</v>
      </c>
      <c r="H2580" s="123"/>
      <c r="I2580" s="189"/>
      <c r="J2580" s="130" t="s">
        <v>4901</v>
      </c>
    </row>
    <row r="2581" spans="1:10" s="108" customFormat="1" ht="11.25" hidden="1" customHeight="1">
      <c r="A2581" s="8" t="s">
        <v>1747</v>
      </c>
      <c r="B2581" s="126" t="s">
        <v>351</v>
      </c>
      <c r="C2581" s="126" t="s">
        <v>4786</v>
      </c>
      <c r="D2581" s="126">
        <v>11</v>
      </c>
      <c r="E2581" s="126"/>
      <c r="F2581" s="126"/>
      <c r="G2581" s="89">
        <v>43132</v>
      </c>
      <c r="H2581" s="123"/>
      <c r="I2581" s="189"/>
      <c r="J2581" s="130" t="s">
        <v>4902</v>
      </c>
    </row>
    <row r="2582" spans="1:10" s="108" customFormat="1" ht="11.25" hidden="1" customHeight="1">
      <c r="A2582" s="8" t="s">
        <v>1748</v>
      </c>
      <c r="B2582" s="126" t="s">
        <v>351</v>
      </c>
      <c r="C2582" s="126" t="s">
        <v>4787</v>
      </c>
      <c r="D2582" s="126">
        <v>11</v>
      </c>
      <c r="E2582" s="126"/>
      <c r="F2582" s="126"/>
      <c r="G2582" s="89">
        <v>43132</v>
      </c>
      <c r="H2582" s="123"/>
      <c r="I2582" s="189"/>
      <c r="J2582" s="130" t="s">
        <v>4901</v>
      </c>
    </row>
    <row r="2583" spans="1:10" s="108" customFormat="1" ht="11.25" hidden="1" customHeight="1">
      <c r="A2583" s="8" t="s">
        <v>1749</v>
      </c>
      <c r="B2583" s="126" t="s">
        <v>351</v>
      </c>
      <c r="C2583" s="126" t="s">
        <v>4787</v>
      </c>
      <c r="D2583" s="126">
        <v>11</v>
      </c>
      <c r="E2583" s="126"/>
      <c r="F2583" s="126"/>
      <c r="G2583" s="89">
        <v>43132</v>
      </c>
      <c r="H2583" s="123"/>
      <c r="I2583" s="189"/>
      <c r="J2583" s="130" t="s">
        <v>4901</v>
      </c>
    </row>
    <row r="2584" spans="1:10" s="108" customFormat="1" ht="11.25" hidden="1" customHeight="1">
      <c r="A2584" s="8" t="s">
        <v>1750</v>
      </c>
      <c r="B2584" s="126" t="s">
        <v>351</v>
      </c>
      <c r="C2584" s="126" t="s">
        <v>4786</v>
      </c>
      <c r="D2584" s="126">
        <v>11</v>
      </c>
      <c r="E2584" s="126"/>
      <c r="F2584" s="126"/>
      <c r="G2584" s="89">
        <v>43132</v>
      </c>
      <c r="H2584" s="123"/>
      <c r="I2584" s="189"/>
      <c r="J2584" s="130" t="s">
        <v>4902</v>
      </c>
    </row>
    <row r="2585" spans="1:10" s="108" customFormat="1" ht="11.25" hidden="1" customHeight="1">
      <c r="A2585" s="8" t="s">
        <v>1753</v>
      </c>
      <c r="B2585" s="126" t="s">
        <v>351</v>
      </c>
      <c r="C2585" s="126" t="s">
        <v>4787</v>
      </c>
      <c r="D2585" s="126">
        <v>11</v>
      </c>
      <c r="E2585" s="126"/>
      <c r="F2585" s="126"/>
      <c r="G2585" s="89">
        <v>43132</v>
      </c>
      <c r="H2585" s="123"/>
      <c r="I2585" s="189"/>
      <c r="J2585" s="130" t="s">
        <v>4901</v>
      </c>
    </row>
    <row r="2586" spans="1:10" s="108" customFormat="1" ht="11.25" hidden="1" customHeight="1">
      <c r="A2586" s="8" t="s">
        <v>1755</v>
      </c>
      <c r="B2586" s="126" t="s">
        <v>351</v>
      </c>
      <c r="C2586" s="126" t="s">
        <v>4786</v>
      </c>
      <c r="D2586" s="126">
        <v>11</v>
      </c>
      <c r="E2586" s="126"/>
      <c r="F2586" s="126"/>
      <c r="G2586" s="89">
        <v>43132</v>
      </c>
      <c r="H2586" s="123"/>
      <c r="I2586" s="189"/>
      <c r="J2586" s="130" t="s">
        <v>4902</v>
      </c>
    </row>
    <row r="2587" spans="1:10" s="108" customFormat="1" ht="11.25" hidden="1" customHeight="1">
      <c r="A2587" s="8" t="s">
        <v>1756</v>
      </c>
      <c r="B2587" s="126" t="s">
        <v>351</v>
      </c>
      <c r="C2587" s="126" t="s">
        <v>4786</v>
      </c>
      <c r="D2587" s="126">
        <v>11</v>
      </c>
      <c r="E2587" s="126"/>
      <c r="F2587" s="126"/>
      <c r="G2587" s="89">
        <v>43132</v>
      </c>
      <c r="H2587" s="123"/>
      <c r="I2587" s="189"/>
      <c r="J2587" s="130" t="s">
        <v>4902</v>
      </c>
    </row>
    <row r="2588" spans="1:10" s="108" customFormat="1" ht="11.25" hidden="1" customHeight="1">
      <c r="A2588" s="8" t="s">
        <v>1758</v>
      </c>
      <c r="B2588" s="126" t="s">
        <v>351</v>
      </c>
      <c r="C2588" s="126" t="s">
        <v>4786</v>
      </c>
      <c r="D2588" s="126">
        <v>11</v>
      </c>
      <c r="E2588" s="126"/>
      <c r="F2588" s="126"/>
      <c r="G2588" s="89">
        <v>43132</v>
      </c>
      <c r="H2588" s="123"/>
      <c r="I2588" s="189"/>
      <c r="J2588" s="130" t="s">
        <v>4902</v>
      </c>
    </row>
    <row r="2589" spans="1:10" s="108" customFormat="1" ht="11.25" hidden="1" customHeight="1">
      <c r="A2589" s="8" t="s">
        <v>1759</v>
      </c>
      <c r="B2589" s="126" t="s">
        <v>351</v>
      </c>
      <c r="C2589" s="126" t="s">
        <v>4786</v>
      </c>
      <c r="D2589" s="126">
        <v>11</v>
      </c>
      <c r="E2589" s="126"/>
      <c r="F2589" s="126"/>
      <c r="G2589" s="89">
        <v>43132</v>
      </c>
      <c r="H2589" s="123"/>
      <c r="I2589" s="189"/>
      <c r="J2589" s="130" t="s">
        <v>4902</v>
      </c>
    </row>
    <row r="2590" spans="1:10" s="108" customFormat="1" ht="11.25" hidden="1" customHeight="1">
      <c r="A2590" s="8" t="s">
        <v>1760</v>
      </c>
      <c r="B2590" s="126" t="s">
        <v>351</v>
      </c>
      <c r="C2590" s="126" t="s">
        <v>4786</v>
      </c>
      <c r="D2590" s="126">
        <v>11</v>
      </c>
      <c r="E2590" s="126"/>
      <c r="F2590" s="126"/>
      <c r="G2590" s="89">
        <v>43132</v>
      </c>
      <c r="H2590" s="123"/>
      <c r="I2590" s="189"/>
      <c r="J2590" s="130" t="s">
        <v>4902</v>
      </c>
    </row>
    <row r="2591" spans="1:10" s="108" customFormat="1" ht="11.25" hidden="1" customHeight="1">
      <c r="A2591" s="8" t="s">
        <v>1763</v>
      </c>
      <c r="B2591" s="126" t="s">
        <v>351</v>
      </c>
      <c r="C2591" s="126" t="s">
        <v>4786</v>
      </c>
      <c r="D2591" s="126">
        <v>11</v>
      </c>
      <c r="E2591" s="126"/>
      <c r="F2591" s="126"/>
      <c r="G2591" s="89">
        <v>43132</v>
      </c>
      <c r="H2591" s="123"/>
      <c r="I2591" s="189"/>
      <c r="J2591" s="130" t="s">
        <v>4902</v>
      </c>
    </row>
    <row r="2592" spans="1:10" s="108" customFormat="1" ht="11.25" hidden="1" customHeight="1">
      <c r="A2592" s="8" t="s">
        <v>1765</v>
      </c>
      <c r="B2592" s="126" t="s">
        <v>351</v>
      </c>
      <c r="C2592" s="126" t="s">
        <v>4787</v>
      </c>
      <c r="D2592" s="126">
        <v>11</v>
      </c>
      <c r="E2592" s="126"/>
      <c r="F2592" s="126"/>
      <c r="G2592" s="89">
        <v>43132</v>
      </c>
      <c r="H2592" s="123"/>
      <c r="I2592" s="189"/>
      <c r="J2592" s="130" t="s">
        <v>4901</v>
      </c>
    </row>
    <row r="2593" spans="1:10" s="108" customFormat="1" ht="11.25" hidden="1" customHeight="1">
      <c r="A2593" s="8" t="s">
        <v>1766</v>
      </c>
      <c r="B2593" s="126" t="s">
        <v>351</v>
      </c>
      <c r="C2593" s="126" t="s">
        <v>4789</v>
      </c>
      <c r="D2593" s="126">
        <v>11</v>
      </c>
      <c r="E2593" s="126"/>
      <c r="F2593" s="126"/>
      <c r="G2593" s="89">
        <v>43132</v>
      </c>
      <c r="H2593" s="123"/>
      <c r="I2593" s="189"/>
      <c r="J2593" s="130" t="s">
        <v>4888</v>
      </c>
    </row>
    <row r="2594" spans="1:10" s="108" customFormat="1" ht="11.25" hidden="1" customHeight="1">
      <c r="A2594" s="8" t="s">
        <v>1778</v>
      </c>
      <c r="B2594" s="126" t="s">
        <v>351</v>
      </c>
      <c r="C2594" s="126" t="s">
        <v>4786</v>
      </c>
      <c r="D2594" s="126">
        <v>11</v>
      </c>
      <c r="E2594" s="126"/>
      <c r="F2594" s="126"/>
      <c r="G2594" s="89">
        <v>43132</v>
      </c>
      <c r="H2594" s="123"/>
      <c r="I2594" s="189"/>
      <c r="J2594" s="130" t="s">
        <v>4902</v>
      </c>
    </row>
    <row r="2595" spans="1:10" s="108" customFormat="1" ht="11.25" hidden="1" customHeight="1">
      <c r="A2595" s="8" t="s">
        <v>1799</v>
      </c>
      <c r="B2595" s="126" t="s">
        <v>351</v>
      </c>
      <c r="C2595" s="126" t="s">
        <v>4788</v>
      </c>
      <c r="D2595" s="126">
        <v>11</v>
      </c>
      <c r="E2595" s="126"/>
      <c r="F2595" s="126"/>
      <c r="G2595" s="89">
        <v>43132</v>
      </c>
      <c r="H2595" s="123"/>
      <c r="I2595" s="189"/>
      <c r="J2595" s="130" t="s">
        <v>4900</v>
      </c>
    </row>
    <row r="2596" spans="1:10" s="108" customFormat="1" ht="11.25" hidden="1" customHeight="1">
      <c r="A2596" s="8" t="s">
        <v>1801</v>
      </c>
      <c r="B2596" s="126" t="s">
        <v>351</v>
      </c>
      <c r="C2596" s="130" t="s">
        <v>4788</v>
      </c>
      <c r="D2596" s="126">
        <v>11</v>
      </c>
      <c r="E2596" s="126"/>
      <c r="F2596" s="130"/>
      <c r="G2596" s="89">
        <v>43132</v>
      </c>
      <c r="H2596" s="123"/>
      <c r="I2596" s="189"/>
      <c r="J2596" s="130" t="s">
        <v>4900</v>
      </c>
    </row>
    <row r="2597" spans="1:10" s="108" customFormat="1" ht="11.25" hidden="1" customHeight="1">
      <c r="A2597" s="8" t="s">
        <v>1802</v>
      </c>
      <c r="B2597" s="126" t="s">
        <v>351</v>
      </c>
      <c r="C2597" s="130" t="s">
        <v>4788</v>
      </c>
      <c r="D2597" s="126">
        <v>11</v>
      </c>
      <c r="E2597" s="126"/>
      <c r="F2597" s="130"/>
      <c r="G2597" s="89">
        <v>43132</v>
      </c>
      <c r="H2597" s="123"/>
      <c r="I2597" s="189"/>
      <c r="J2597" s="130" t="s">
        <v>4900</v>
      </c>
    </row>
    <row r="2598" spans="1:10" s="108" customFormat="1" ht="11.25" hidden="1" customHeight="1">
      <c r="A2598" s="8" t="s">
        <v>1803</v>
      </c>
      <c r="B2598" s="126" t="s">
        <v>351</v>
      </c>
      <c r="C2598" s="130" t="s">
        <v>4788</v>
      </c>
      <c r="D2598" s="126">
        <v>11</v>
      </c>
      <c r="E2598" s="126"/>
      <c r="F2598" s="130"/>
      <c r="G2598" s="89">
        <v>43132</v>
      </c>
      <c r="H2598" s="123"/>
      <c r="I2598" s="189"/>
      <c r="J2598" s="130" t="s">
        <v>4900</v>
      </c>
    </row>
    <row r="2599" spans="1:10" s="108" customFormat="1" ht="11.25" hidden="1" customHeight="1">
      <c r="A2599" s="8" t="s">
        <v>1804</v>
      </c>
      <c r="B2599" s="126" t="s">
        <v>351</v>
      </c>
      <c r="C2599" s="126" t="s">
        <v>4788</v>
      </c>
      <c r="D2599" s="126">
        <v>11</v>
      </c>
      <c r="E2599" s="126"/>
      <c r="F2599" s="126"/>
      <c r="G2599" s="89">
        <v>43132</v>
      </c>
      <c r="H2599" s="123"/>
      <c r="I2599" s="189"/>
      <c r="J2599" s="130" t="s">
        <v>4900</v>
      </c>
    </row>
    <row r="2600" spans="1:10" s="108" customFormat="1" ht="11.25" hidden="1" customHeight="1">
      <c r="A2600" s="8" t="s">
        <v>1825</v>
      </c>
      <c r="B2600" s="126" t="s">
        <v>351</v>
      </c>
      <c r="C2600" s="126" t="s">
        <v>4789</v>
      </c>
      <c r="D2600" s="126">
        <v>11</v>
      </c>
      <c r="E2600" s="126"/>
      <c r="F2600" s="126"/>
      <c r="G2600" s="89">
        <v>43132</v>
      </c>
      <c r="H2600" s="123"/>
      <c r="I2600" s="189"/>
      <c r="J2600" s="130" t="s">
        <v>4888</v>
      </c>
    </row>
    <row r="2601" spans="1:10" s="108" customFormat="1" ht="11.25" hidden="1" customHeight="1">
      <c r="A2601" s="8" t="s">
        <v>1826</v>
      </c>
      <c r="B2601" s="126" t="s">
        <v>351</v>
      </c>
      <c r="C2601" s="130" t="s">
        <v>4789</v>
      </c>
      <c r="D2601" s="126">
        <v>11</v>
      </c>
      <c r="E2601" s="126"/>
      <c r="F2601" s="130"/>
      <c r="G2601" s="89">
        <v>43132</v>
      </c>
      <c r="H2601" s="123"/>
      <c r="I2601" s="189"/>
      <c r="J2601" s="130" t="s">
        <v>4888</v>
      </c>
    </row>
    <row r="2602" spans="1:10" s="108" customFormat="1" ht="11.25" hidden="1" customHeight="1">
      <c r="A2602" s="8" t="s">
        <v>1827</v>
      </c>
      <c r="B2602" s="126" t="s">
        <v>351</v>
      </c>
      <c r="C2602" s="126" t="s">
        <v>4789</v>
      </c>
      <c r="D2602" s="126">
        <v>11</v>
      </c>
      <c r="E2602" s="126"/>
      <c r="F2602" s="126"/>
      <c r="G2602" s="89">
        <v>43132</v>
      </c>
      <c r="H2602" s="123"/>
      <c r="I2602" s="189"/>
      <c r="J2602" s="130" t="s">
        <v>4888</v>
      </c>
    </row>
    <row r="2603" spans="1:10" s="108" customFormat="1" ht="11.25" hidden="1" customHeight="1">
      <c r="A2603" s="8" t="s">
        <v>1828</v>
      </c>
      <c r="B2603" s="126" t="s">
        <v>351</v>
      </c>
      <c r="C2603" s="126" t="s">
        <v>4789</v>
      </c>
      <c r="D2603" s="126">
        <v>11</v>
      </c>
      <c r="E2603" s="126"/>
      <c r="F2603" s="126"/>
      <c r="G2603" s="89">
        <v>43132</v>
      </c>
      <c r="H2603" s="123"/>
      <c r="I2603" s="189"/>
      <c r="J2603" s="130" t="s">
        <v>4888</v>
      </c>
    </row>
    <row r="2604" spans="1:10" s="108" customFormat="1" ht="11.25" hidden="1" customHeight="1">
      <c r="A2604" s="8" t="s">
        <v>1846</v>
      </c>
      <c r="B2604" s="126" t="s">
        <v>351</v>
      </c>
      <c r="C2604" s="130" t="s">
        <v>4789</v>
      </c>
      <c r="D2604" s="126">
        <v>11</v>
      </c>
      <c r="E2604" s="126"/>
      <c r="F2604" s="130"/>
      <c r="G2604" s="89">
        <v>43132</v>
      </c>
      <c r="H2604" s="123"/>
      <c r="I2604" s="189"/>
      <c r="J2604" s="130" t="s">
        <v>4888</v>
      </c>
    </row>
    <row r="2605" spans="1:10" s="108" customFormat="1" ht="11.25" hidden="1" customHeight="1">
      <c r="A2605" s="8" t="s">
        <v>1847</v>
      </c>
      <c r="B2605" s="126" t="s">
        <v>351</v>
      </c>
      <c r="C2605" s="126" t="s">
        <v>4789</v>
      </c>
      <c r="D2605" s="126">
        <v>11</v>
      </c>
      <c r="E2605" s="126"/>
      <c r="F2605" s="126"/>
      <c r="G2605" s="89">
        <v>43132</v>
      </c>
      <c r="H2605" s="123"/>
      <c r="I2605" s="189"/>
      <c r="J2605" s="130" t="s">
        <v>4888</v>
      </c>
    </row>
    <row r="2606" spans="1:10" s="108" customFormat="1" ht="11.25" hidden="1" customHeight="1">
      <c r="A2606" s="8" t="s">
        <v>1848</v>
      </c>
      <c r="B2606" s="126" t="s">
        <v>351</v>
      </c>
      <c r="C2606" s="126" t="s">
        <v>4789</v>
      </c>
      <c r="D2606" s="126">
        <v>11</v>
      </c>
      <c r="E2606" s="126"/>
      <c r="F2606" s="126"/>
      <c r="G2606" s="89">
        <v>43132</v>
      </c>
      <c r="H2606" s="123"/>
      <c r="I2606" s="189"/>
      <c r="J2606" s="130" t="s">
        <v>4888</v>
      </c>
    </row>
    <row r="2607" spans="1:10" s="108" customFormat="1" ht="11.25" hidden="1" customHeight="1">
      <c r="A2607" s="8" t="s">
        <v>1849</v>
      </c>
      <c r="B2607" s="126" t="s">
        <v>351</v>
      </c>
      <c r="C2607" s="126" t="s">
        <v>4789</v>
      </c>
      <c r="D2607" s="126">
        <v>11</v>
      </c>
      <c r="E2607" s="126"/>
      <c r="F2607" s="126"/>
      <c r="G2607" s="89">
        <v>43132</v>
      </c>
      <c r="H2607" s="123"/>
      <c r="I2607" s="189"/>
      <c r="J2607" s="130" t="s">
        <v>4888</v>
      </c>
    </row>
    <row r="2608" spans="1:10" s="108" customFormat="1" ht="11.25" hidden="1" customHeight="1">
      <c r="A2608" s="8" t="s">
        <v>1879</v>
      </c>
      <c r="B2608" s="126" t="s">
        <v>351</v>
      </c>
      <c r="C2608" s="126" t="s">
        <v>4789</v>
      </c>
      <c r="D2608" s="126">
        <v>11</v>
      </c>
      <c r="E2608" s="126"/>
      <c r="F2608" s="126"/>
      <c r="G2608" s="89">
        <v>43132</v>
      </c>
      <c r="H2608" s="123"/>
      <c r="I2608" s="189"/>
      <c r="J2608" s="130" t="s">
        <v>4888</v>
      </c>
    </row>
    <row r="2609" spans="1:10" s="108" customFormat="1" ht="11.25" hidden="1" customHeight="1">
      <c r="A2609" s="8" t="s">
        <v>1880</v>
      </c>
      <c r="B2609" s="126" t="s">
        <v>351</v>
      </c>
      <c r="C2609" s="126" t="s">
        <v>4789</v>
      </c>
      <c r="D2609" s="126">
        <v>11</v>
      </c>
      <c r="E2609" s="126"/>
      <c r="F2609" s="126"/>
      <c r="G2609" s="89">
        <v>43132</v>
      </c>
      <c r="H2609" s="123"/>
      <c r="I2609" s="189"/>
      <c r="J2609" s="130" t="s">
        <v>4888</v>
      </c>
    </row>
    <row r="2610" spans="1:10" s="108" customFormat="1" ht="11.25" hidden="1" customHeight="1">
      <c r="A2610" s="8" t="s">
        <v>1881</v>
      </c>
      <c r="B2610" s="126" t="s">
        <v>351</v>
      </c>
      <c r="C2610" s="126" t="s">
        <v>4789</v>
      </c>
      <c r="D2610" s="126">
        <v>11</v>
      </c>
      <c r="E2610" s="126"/>
      <c r="F2610" s="126"/>
      <c r="G2610" s="89">
        <v>43132</v>
      </c>
      <c r="H2610" s="123"/>
      <c r="I2610" s="189"/>
      <c r="J2610" s="130" t="s">
        <v>4888</v>
      </c>
    </row>
    <row r="2611" spans="1:10" s="108" customFormat="1" ht="11.25" hidden="1" customHeight="1">
      <c r="A2611" s="8" t="s">
        <v>1908</v>
      </c>
      <c r="B2611" s="126" t="s">
        <v>351</v>
      </c>
      <c r="C2611" s="130" t="s">
        <v>4786</v>
      </c>
      <c r="D2611" s="126">
        <v>11</v>
      </c>
      <c r="E2611" s="126"/>
      <c r="F2611" s="130"/>
      <c r="G2611" s="89">
        <v>43132</v>
      </c>
      <c r="H2611" s="123"/>
      <c r="I2611" s="189"/>
      <c r="J2611" s="130" t="s">
        <v>4902</v>
      </c>
    </row>
    <row r="2612" spans="1:10" s="108" customFormat="1" ht="11.25" hidden="1" customHeight="1">
      <c r="A2612" s="8" t="s">
        <v>1947</v>
      </c>
      <c r="B2612" s="126" t="s">
        <v>351</v>
      </c>
      <c r="C2612" s="126" t="s">
        <v>4787</v>
      </c>
      <c r="D2612" s="126">
        <v>11</v>
      </c>
      <c r="E2612" s="126"/>
      <c r="F2612" s="126"/>
      <c r="G2612" s="89">
        <v>43132</v>
      </c>
      <c r="H2612" s="123"/>
      <c r="I2612" s="189"/>
      <c r="J2612" s="130" t="s">
        <v>4901</v>
      </c>
    </row>
    <row r="2613" spans="1:10" s="108" customFormat="1" ht="11.25" hidden="1" customHeight="1">
      <c r="A2613" s="8" t="s">
        <v>1948</v>
      </c>
      <c r="B2613" s="126" t="s">
        <v>351</v>
      </c>
      <c r="C2613" s="126" t="s">
        <v>4786</v>
      </c>
      <c r="D2613" s="126">
        <v>11</v>
      </c>
      <c r="E2613" s="126"/>
      <c r="F2613" s="126"/>
      <c r="G2613" s="89">
        <v>43132</v>
      </c>
      <c r="H2613" s="123"/>
      <c r="I2613" s="189"/>
      <c r="J2613" s="130" t="s">
        <v>4902</v>
      </c>
    </row>
    <row r="2614" spans="1:10" s="108" customFormat="1" ht="11.25" hidden="1" customHeight="1">
      <c r="A2614" s="8" t="s">
        <v>1949</v>
      </c>
      <c r="B2614" s="126" t="s">
        <v>351</v>
      </c>
      <c r="C2614" s="126" t="s">
        <v>4786</v>
      </c>
      <c r="D2614" s="126">
        <v>11</v>
      </c>
      <c r="E2614" s="126"/>
      <c r="F2614" s="126"/>
      <c r="G2614" s="89">
        <v>43132</v>
      </c>
      <c r="H2614" s="123"/>
      <c r="I2614" s="189"/>
      <c r="J2614" s="130" t="s">
        <v>4902</v>
      </c>
    </row>
    <row r="2615" spans="1:10" s="108" customFormat="1" ht="11.25" hidden="1" customHeight="1">
      <c r="A2615" s="8" t="s">
        <v>1950</v>
      </c>
      <c r="B2615" s="126" t="s">
        <v>351</v>
      </c>
      <c r="C2615" s="126" t="s">
        <v>4786</v>
      </c>
      <c r="D2615" s="126">
        <v>11</v>
      </c>
      <c r="E2615" s="126"/>
      <c r="F2615" s="126"/>
      <c r="G2615" s="89">
        <v>43132</v>
      </c>
      <c r="H2615" s="123"/>
      <c r="I2615" s="189"/>
      <c r="J2615" s="130" t="s">
        <v>4902</v>
      </c>
    </row>
    <row r="2616" spans="1:10" s="108" customFormat="1" ht="11.25" hidden="1" customHeight="1">
      <c r="A2616" s="8" t="s">
        <v>1951</v>
      </c>
      <c r="B2616" s="126" t="s">
        <v>351</v>
      </c>
      <c r="C2616" s="126" t="s">
        <v>4786</v>
      </c>
      <c r="D2616" s="126">
        <v>11</v>
      </c>
      <c r="E2616" s="126"/>
      <c r="F2616" s="126"/>
      <c r="G2616" s="89">
        <v>43132</v>
      </c>
      <c r="H2616" s="123"/>
      <c r="I2616" s="189"/>
      <c r="J2616" s="130" t="s">
        <v>4902</v>
      </c>
    </row>
    <row r="2617" spans="1:10" s="108" customFormat="1" ht="11.25" hidden="1" customHeight="1">
      <c r="A2617" s="8" t="s">
        <v>1953</v>
      </c>
      <c r="B2617" s="126" t="s">
        <v>351</v>
      </c>
      <c r="C2617" s="126" t="s">
        <v>4789</v>
      </c>
      <c r="D2617" s="126">
        <v>11</v>
      </c>
      <c r="E2617" s="126"/>
      <c r="F2617" s="126"/>
      <c r="G2617" s="89">
        <v>43132</v>
      </c>
      <c r="H2617" s="123"/>
      <c r="I2617" s="189"/>
      <c r="J2617" s="130" t="s">
        <v>4888</v>
      </c>
    </row>
    <row r="2618" spans="1:10" s="108" customFormat="1" ht="11.25" hidden="1" customHeight="1">
      <c r="A2618" s="8" t="s">
        <v>1954</v>
      </c>
      <c r="B2618" s="126" t="s">
        <v>351</v>
      </c>
      <c r="C2618" s="126" t="s">
        <v>4786</v>
      </c>
      <c r="D2618" s="126">
        <v>11</v>
      </c>
      <c r="E2618" s="126"/>
      <c r="F2618" s="126"/>
      <c r="G2618" s="89">
        <v>43132</v>
      </c>
      <c r="H2618" s="123"/>
      <c r="I2618" s="189"/>
      <c r="J2618" s="130" t="s">
        <v>4902</v>
      </c>
    </row>
    <row r="2619" spans="1:10" s="108" customFormat="1" ht="11.25" hidden="1" customHeight="1">
      <c r="A2619" s="8" t="s">
        <v>1955</v>
      </c>
      <c r="B2619" s="126" t="s">
        <v>351</v>
      </c>
      <c r="C2619" s="126" t="s">
        <v>4788</v>
      </c>
      <c r="D2619" s="126">
        <v>11</v>
      </c>
      <c r="E2619" s="126"/>
      <c r="F2619" s="126"/>
      <c r="G2619" s="89">
        <v>43132</v>
      </c>
      <c r="H2619" s="123"/>
      <c r="I2619" s="189"/>
      <c r="J2619" s="130" t="s">
        <v>4900</v>
      </c>
    </row>
    <row r="2620" spans="1:10" s="108" customFormat="1" ht="11.25" hidden="1" customHeight="1">
      <c r="A2620" s="8" t="s">
        <v>1956</v>
      </c>
      <c r="B2620" s="126" t="s">
        <v>351</v>
      </c>
      <c r="C2620" s="126" t="s">
        <v>4787</v>
      </c>
      <c r="D2620" s="126">
        <v>11</v>
      </c>
      <c r="E2620" s="126"/>
      <c r="F2620" s="126"/>
      <c r="G2620" s="89">
        <v>43132</v>
      </c>
      <c r="H2620" s="123"/>
      <c r="I2620" s="189"/>
      <c r="J2620" s="130" t="s">
        <v>4901</v>
      </c>
    </row>
    <row r="2621" spans="1:10" s="108" customFormat="1" ht="11.25" hidden="1" customHeight="1">
      <c r="A2621" s="8" t="s">
        <v>1957</v>
      </c>
      <c r="B2621" s="126" t="s">
        <v>351</v>
      </c>
      <c r="C2621" s="126" t="s">
        <v>4786</v>
      </c>
      <c r="D2621" s="126">
        <v>11</v>
      </c>
      <c r="E2621" s="126"/>
      <c r="F2621" s="126"/>
      <c r="G2621" s="89">
        <v>43132</v>
      </c>
      <c r="H2621" s="123"/>
      <c r="I2621" s="189"/>
      <c r="J2621" s="130" t="s">
        <v>4902</v>
      </c>
    </row>
    <row r="2622" spans="1:10" s="108" customFormat="1" ht="11.25" hidden="1" customHeight="1">
      <c r="A2622" s="8" t="s">
        <v>1959</v>
      </c>
      <c r="B2622" s="126" t="s">
        <v>351</v>
      </c>
      <c r="C2622" s="126" t="s">
        <v>4788</v>
      </c>
      <c r="D2622" s="126">
        <v>11</v>
      </c>
      <c r="E2622" s="126"/>
      <c r="F2622" s="126"/>
      <c r="G2622" s="89">
        <v>43132</v>
      </c>
      <c r="H2622" s="123"/>
      <c r="I2622" s="189"/>
      <c r="J2622" s="130" t="s">
        <v>4900</v>
      </c>
    </row>
    <row r="2623" spans="1:10" s="108" customFormat="1" ht="11.25" hidden="1" customHeight="1">
      <c r="A2623" s="8" t="s">
        <v>1960</v>
      </c>
      <c r="B2623" s="126" t="s">
        <v>351</v>
      </c>
      <c r="C2623" s="130" t="s">
        <v>4787</v>
      </c>
      <c r="D2623" s="126">
        <v>11</v>
      </c>
      <c r="E2623" s="126"/>
      <c r="F2623" s="126"/>
      <c r="G2623" s="89">
        <v>43132</v>
      </c>
      <c r="H2623" s="123"/>
      <c r="I2623" s="189"/>
      <c r="J2623" s="130" t="s">
        <v>4901</v>
      </c>
    </row>
    <row r="2624" spans="1:10" s="108" customFormat="1" ht="11.25" hidden="1" customHeight="1">
      <c r="A2624" s="8" t="s">
        <v>1961</v>
      </c>
      <c r="B2624" s="126" t="s">
        <v>351</v>
      </c>
      <c r="C2624" s="130" t="s">
        <v>4787</v>
      </c>
      <c r="D2624" s="126">
        <v>11</v>
      </c>
      <c r="E2624" s="126"/>
      <c r="F2624" s="130"/>
      <c r="G2624" s="89">
        <v>43132</v>
      </c>
      <c r="H2624" s="123"/>
      <c r="I2624" s="189"/>
      <c r="J2624" s="130" t="s">
        <v>4901</v>
      </c>
    </row>
    <row r="2625" spans="1:10" s="108" customFormat="1" ht="11.25" hidden="1" customHeight="1">
      <c r="A2625" s="8" t="s">
        <v>1967</v>
      </c>
      <c r="B2625" s="126" t="s">
        <v>351</v>
      </c>
      <c r="C2625" s="126" t="s">
        <v>4786</v>
      </c>
      <c r="D2625" s="126">
        <v>11</v>
      </c>
      <c r="E2625" s="126"/>
      <c r="F2625" s="126"/>
      <c r="G2625" s="89">
        <v>43132</v>
      </c>
      <c r="H2625" s="123"/>
      <c r="I2625" s="189"/>
      <c r="J2625" s="130" t="s">
        <v>4902</v>
      </c>
    </row>
    <row r="2626" spans="1:10" s="108" customFormat="1" ht="11.25" hidden="1" customHeight="1">
      <c r="A2626" s="8" t="s">
        <v>1968</v>
      </c>
      <c r="B2626" s="126" t="s">
        <v>351</v>
      </c>
      <c r="C2626" s="126" t="s">
        <v>4786</v>
      </c>
      <c r="D2626" s="126">
        <v>11</v>
      </c>
      <c r="E2626" s="126"/>
      <c r="F2626" s="126"/>
      <c r="G2626" s="89">
        <v>43132</v>
      </c>
      <c r="H2626" s="123"/>
      <c r="I2626" s="189"/>
      <c r="J2626" s="130" t="s">
        <v>4902</v>
      </c>
    </row>
    <row r="2627" spans="1:10" s="108" customFormat="1" ht="11.25" hidden="1" customHeight="1">
      <c r="A2627" s="8" t="s">
        <v>1969</v>
      </c>
      <c r="B2627" s="126" t="s">
        <v>351</v>
      </c>
      <c r="C2627" s="126" t="s">
        <v>4786</v>
      </c>
      <c r="D2627" s="126">
        <v>11</v>
      </c>
      <c r="E2627" s="126"/>
      <c r="F2627" s="126"/>
      <c r="G2627" s="89">
        <v>43132</v>
      </c>
      <c r="H2627" s="123"/>
      <c r="I2627" s="189"/>
      <c r="J2627" s="130" t="s">
        <v>4902</v>
      </c>
    </row>
    <row r="2628" spans="1:10" s="108" customFormat="1" ht="11.25" hidden="1" customHeight="1">
      <c r="A2628" s="8" t="s">
        <v>1971</v>
      </c>
      <c r="B2628" s="126" t="s">
        <v>351</v>
      </c>
      <c r="C2628" s="126" t="s">
        <v>4787</v>
      </c>
      <c r="D2628" s="126">
        <v>11</v>
      </c>
      <c r="E2628" s="126"/>
      <c r="F2628" s="126"/>
      <c r="G2628" s="89">
        <v>43132</v>
      </c>
      <c r="H2628" s="123"/>
      <c r="I2628" s="189"/>
      <c r="J2628" s="130" t="s">
        <v>4901</v>
      </c>
    </row>
    <row r="2629" spans="1:10" s="108" customFormat="1" ht="11.25" hidden="1" customHeight="1">
      <c r="A2629" s="8" t="s">
        <v>1972</v>
      </c>
      <c r="B2629" s="126" t="s">
        <v>351</v>
      </c>
      <c r="C2629" s="126" t="s">
        <v>4787</v>
      </c>
      <c r="D2629" s="126">
        <v>11</v>
      </c>
      <c r="E2629" s="126"/>
      <c r="F2629" s="126"/>
      <c r="G2629" s="89">
        <v>43132</v>
      </c>
      <c r="H2629" s="123"/>
      <c r="I2629" s="189"/>
      <c r="J2629" s="130" t="s">
        <v>4901</v>
      </c>
    </row>
    <row r="2630" spans="1:10" s="108" customFormat="1" ht="11.25" hidden="1" customHeight="1">
      <c r="A2630" s="8" t="s">
        <v>1973</v>
      </c>
      <c r="B2630" s="126" t="s">
        <v>351</v>
      </c>
      <c r="C2630" s="126" t="s">
        <v>4786</v>
      </c>
      <c r="D2630" s="126">
        <v>11</v>
      </c>
      <c r="E2630" s="126"/>
      <c r="F2630" s="126"/>
      <c r="G2630" s="89">
        <v>43132</v>
      </c>
      <c r="H2630" s="123"/>
      <c r="I2630" s="189"/>
      <c r="J2630" s="130" t="s">
        <v>4902</v>
      </c>
    </row>
    <row r="2631" spans="1:10" s="108" customFormat="1" ht="11.25" hidden="1" customHeight="1">
      <c r="A2631" s="8" t="s">
        <v>1974</v>
      </c>
      <c r="B2631" s="126" t="s">
        <v>351</v>
      </c>
      <c r="C2631" s="126" t="s">
        <v>4787</v>
      </c>
      <c r="D2631" s="126">
        <v>11</v>
      </c>
      <c r="E2631" s="126"/>
      <c r="F2631" s="126"/>
      <c r="G2631" s="89">
        <v>43132</v>
      </c>
      <c r="H2631" s="123"/>
      <c r="I2631" s="189"/>
      <c r="J2631" s="130" t="s">
        <v>4901</v>
      </c>
    </row>
    <row r="2632" spans="1:10" s="108" customFormat="1" ht="11.25" hidden="1" customHeight="1">
      <c r="A2632" s="8" t="s">
        <v>1975</v>
      </c>
      <c r="B2632" s="126" t="s">
        <v>351</v>
      </c>
      <c r="C2632" s="130" t="s">
        <v>4789</v>
      </c>
      <c r="D2632" s="126">
        <v>11</v>
      </c>
      <c r="E2632" s="126"/>
      <c r="F2632" s="130"/>
      <c r="G2632" s="89">
        <v>43132</v>
      </c>
      <c r="H2632" s="123"/>
      <c r="I2632" s="189"/>
      <c r="J2632" s="130" t="s">
        <v>4888</v>
      </c>
    </row>
    <row r="2633" spans="1:10" s="108" customFormat="1" ht="11.25" hidden="1" customHeight="1">
      <c r="A2633" s="8" t="s">
        <v>2008</v>
      </c>
      <c r="B2633" s="126" t="s">
        <v>351</v>
      </c>
      <c r="C2633" s="126" t="s">
        <v>4788</v>
      </c>
      <c r="D2633" s="126">
        <v>11</v>
      </c>
      <c r="E2633" s="126"/>
      <c r="F2633" s="126"/>
      <c r="G2633" s="89">
        <v>43132</v>
      </c>
      <c r="H2633" s="123"/>
      <c r="I2633" s="189"/>
      <c r="J2633" s="130" t="s">
        <v>4900</v>
      </c>
    </row>
    <row r="2634" spans="1:10" s="108" customFormat="1" ht="11.25" hidden="1" customHeight="1">
      <c r="A2634" s="8" t="s">
        <v>2021</v>
      </c>
      <c r="B2634" s="126" t="s">
        <v>351</v>
      </c>
      <c r="C2634" s="126" t="s">
        <v>4788</v>
      </c>
      <c r="D2634" s="126">
        <v>11</v>
      </c>
      <c r="E2634" s="126"/>
      <c r="F2634" s="126"/>
      <c r="G2634" s="89">
        <v>43132</v>
      </c>
      <c r="H2634" s="123"/>
      <c r="I2634" s="189"/>
      <c r="J2634" s="130" t="s">
        <v>4900</v>
      </c>
    </row>
    <row r="2635" spans="1:10" s="108" customFormat="1" ht="11.25" hidden="1" customHeight="1">
      <c r="A2635" s="8" t="s">
        <v>2023</v>
      </c>
      <c r="B2635" s="126" t="s">
        <v>351</v>
      </c>
      <c r="C2635" s="126" t="s">
        <v>4788</v>
      </c>
      <c r="D2635" s="126">
        <v>11</v>
      </c>
      <c r="E2635" s="126"/>
      <c r="F2635" s="126"/>
      <c r="G2635" s="89">
        <v>43132</v>
      </c>
      <c r="H2635" s="123"/>
      <c r="I2635" s="189"/>
      <c r="J2635" s="130" t="s">
        <v>4900</v>
      </c>
    </row>
    <row r="2636" spans="1:10" s="108" customFormat="1" ht="11.25" hidden="1" customHeight="1">
      <c r="A2636" s="8" t="s">
        <v>2024</v>
      </c>
      <c r="B2636" s="126" t="s">
        <v>351</v>
      </c>
      <c r="C2636" s="126" t="s">
        <v>4788</v>
      </c>
      <c r="D2636" s="126">
        <v>11</v>
      </c>
      <c r="E2636" s="126"/>
      <c r="F2636" s="126"/>
      <c r="G2636" s="89">
        <v>43132</v>
      </c>
      <c r="H2636" s="123"/>
      <c r="I2636" s="189"/>
      <c r="J2636" s="130" t="s">
        <v>4900</v>
      </c>
    </row>
    <row r="2637" spans="1:10" s="108" customFormat="1" ht="11.25" hidden="1" customHeight="1">
      <c r="A2637" s="8" t="s">
        <v>2025</v>
      </c>
      <c r="B2637" s="126" t="s">
        <v>351</v>
      </c>
      <c r="C2637" s="126" t="s">
        <v>4788</v>
      </c>
      <c r="D2637" s="126">
        <v>11</v>
      </c>
      <c r="E2637" s="126"/>
      <c r="F2637" s="126"/>
      <c r="G2637" s="89">
        <v>43132</v>
      </c>
      <c r="H2637" s="123"/>
      <c r="I2637" s="189"/>
      <c r="J2637" s="130" t="s">
        <v>4900</v>
      </c>
    </row>
    <row r="2638" spans="1:10" s="108" customFormat="1" ht="11.25" hidden="1" customHeight="1">
      <c r="A2638" s="8" t="s">
        <v>2039</v>
      </c>
      <c r="B2638" s="126" t="s">
        <v>351</v>
      </c>
      <c r="C2638" s="126" t="s">
        <v>4789</v>
      </c>
      <c r="D2638" s="126">
        <v>11</v>
      </c>
      <c r="E2638" s="126"/>
      <c r="F2638" s="126"/>
      <c r="G2638" s="89">
        <v>43132</v>
      </c>
      <c r="H2638" s="123"/>
      <c r="I2638" s="189"/>
      <c r="J2638" s="130" t="s">
        <v>4888</v>
      </c>
    </row>
    <row r="2639" spans="1:10" s="108" customFormat="1" ht="11.25" hidden="1" customHeight="1">
      <c r="A2639" s="8" t="s">
        <v>2049</v>
      </c>
      <c r="B2639" s="126" t="s">
        <v>377</v>
      </c>
      <c r="C2639" s="126" t="s">
        <v>450</v>
      </c>
      <c r="D2639" s="126">
        <v>13</v>
      </c>
      <c r="E2639" s="126"/>
      <c r="F2639" s="126"/>
      <c r="G2639" s="89">
        <v>43132</v>
      </c>
      <c r="H2639" s="123"/>
      <c r="I2639" s="189"/>
      <c r="J2639" s="130" t="s">
        <v>4895</v>
      </c>
    </row>
    <row r="2640" spans="1:10" s="108" customFormat="1" ht="11.25" hidden="1" customHeight="1">
      <c r="A2640" s="8" t="s">
        <v>2050</v>
      </c>
      <c r="B2640" s="126" t="s">
        <v>377</v>
      </c>
      <c r="C2640" s="126" t="s">
        <v>450</v>
      </c>
      <c r="D2640" s="126">
        <v>13</v>
      </c>
      <c r="E2640" s="126"/>
      <c r="F2640" s="126"/>
      <c r="G2640" s="89">
        <v>43132</v>
      </c>
      <c r="H2640" s="123"/>
      <c r="I2640" s="189"/>
      <c r="J2640" s="130" t="s">
        <v>4895</v>
      </c>
    </row>
    <row r="2641" spans="1:10" s="108" customFormat="1" ht="11.25" hidden="1" customHeight="1">
      <c r="A2641" s="8" t="s">
        <v>2054</v>
      </c>
      <c r="B2641" s="126" t="s">
        <v>380</v>
      </c>
      <c r="C2641" s="126" t="s">
        <v>450</v>
      </c>
      <c r="D2641" s="126">
        <v>13</v>
      </c>
      <c r="E2641" s="126"/>
      <c r="F2641" s="126"/>
      <c r="G2641" s="89">
        <v>43132</v>
      </c>
      <c r="H2641" s="123"/>
      <c r="I2641" s="189"/>
      <c r="J2641" s="130" t="s">
        <v>4895</v>
      </c>
    </row>
    <row r="2642" spans="1:10" s="108" customFormat="1" ht="11.25" hidden="1" customHeight="1">
      <c r="A2642" s="8" t="s">
        <v>2065</v>
      </c>
      <c r="B2642" s="126" t="s">
        <v>452</v>
      </c>
      <c r="C2642" s="126" t="s">
        <v>450</v>
      </c>
      <c r="D2642" s="126">
        <v>13</v>
      </c>
      <c r="E2642" s="126"/>
      <c r="F2642" s="126"/>
      <c r="G2642" s="89">
        <v>43132</v>
      </c>
      <c r="H2642" s="123"/>
      <c r="I2642" s="189"/>
      <c r="J2642" s="130" t="s">
        <v>4895</v>
      </c>
    </row>
    <row r="2643" spans="1:10" s="108" customFormat="1" ht="11.25" hidden="1" customHeight="1">
      <c r="A2643" s="8" t="s">
        <v>2070</v>
      </c>
      <c r="B2643" s="126" t="s">
        <v>381</v>
      </c>
      <c r="C2643" s="126" t="s">
        <v>451</v>
      </c>
      <c r="D2643" s="126" t="s">
        <v>451</v>
      </c>
      <c r="E2643" s="126"/>
      <c r="F2643" s="126"/>
      <c r="G2643" s="89">
        <v>43132</v>
      </c>
      <c r="H2643" s="123"/>
      <c r="I2643" s="189"/>
      <c r="J2643" s="130" t="s">
        <v>4889</v>
      </c>
    </row>
    <row r="2644" spans="1:10" s="108" customFormat="1" ht="11.25" hidden="1" customHeight="1">
      <c r="A2644" s="8" t="s">
        <v>2071</v>
      </c>
      <c r="B2644" s="126" t="s">
        <v>381</v>
      </c>
      <c r="C2644" s="130" t="s">
        <v>451</v>
      </c>
      <c r="D2644" s="126" t="s">
        <v>451</v>
      </c>
      <c r="E2644" s="126"/>
      <c r="F2644" s="126"/>
      <c r="G2644" s="89">
        <v>43132</v>
      </c>
      <c r="H2644" s="123"/>
      <c r="I2644" s="189"/>
      <c r="J2644" s="130" t="s">
        <v>4889</v>
      </c>
    </row>
    <row r="2645" spans="1:10" s="108" customFormat="1" ht="11.25" hidden="1" customHeight="1">
      <c r="A2645" s="8" t="s">
        <v>2079</v>
      </c>
      <c r="B2645" s="126" t="s">
        <v>351</v>
      </c>
      <c r="C2645" s="126" t="s">
        <v>4789</v>
      </c>
      <c r="D2645" s="126">
        <v>11</v>
      </c>
      <c r="E2645" s="126"/>
      <c r="F2645" s="126"/>
      <c r="G2645" s="89">
        <v>43132</v>
      </c>
      <c r="H2645" s="123"/>
      <c r="I2645" s="189"/>
      <c r="J2645" s="130" t="s">
        <v>4888</v>
      </c>
    </row>
    <row r="2646" spans="1:10" s="108" customFormat="1" ht="11.25" hidden="1" customHeight="1">
      <c r="A2646" s="8" t="s">
        <v>2113</v>
      </c>
      <c r="B2646" s="126" t="s">
        <v>369</v>
      </c>
      <c r="C2646" s="126" t="s">
        <v>4787</v>
      </c>
      <c r="D2646" s="126">
        <v>11</v>
      </c>
      <c r="E2646" s="126"/>
      <c r="F2646" s="126"/>
      <c r="G2646" s="89">
        <v>43132</v>
      </c>
      <c r="H2646" s="123"/>
      <c r="I2646" s="189"/>
      <c r="J2646" s="130" t="s">
        <v>4901</v>
      </c>
    </row>
    <row r="2647" spans="1:10" s="108" customFormat="1" ht="11.25" hidden="1" customHeight="1">
      <c r="A2647" s="8" t="s">
        <v>2114</v>
      </c>
      <c r="B2647" s="126" t="s">
        <v>4283</v>
      </c>
      <c r="C2647" s="126" t="s">
        <v>4787</v>
      </c>
      <c r="D2647" s="126">
        <v>11</v>
      </c>
      <c r="E2647" s="126"/>
      <c r="F2647" s="126"/>
      <c r="G2647" s="89">
        <v>43132</v>
      </c>
      <c r="H2647" s="123"/>
      <c r="I2647" s="189"/>
      <c r="J2647" s="130" t="s">
        <v>4901</v>
      </c>
    </row>
    <row r="2648" spans="1:10" s="108" customFormat="1" ht="11.25" hidden="1" customHeight="1">
      <c r="A2648" s="8" t="s">
        <v>2115</v>
      </c>
      <c r="B2648" s="126" t="s">
        <v>368</v>
      </c>
      <c r="C2648" s="126" t="s">
        <v>4787</v>
      </c>
      <c r="D2648" s="126">
        <v>11</v>
      </c>
      <c r="E2648" s="126"/>
      <c r="F2648" s="126"/>
      <c r="G2648" s="89">
        <v>43132</v>
      </c>
      <c r="H2648" s="123"/>
      <c r="I2648" s="189"/>
      <c r="J2648" s="130" t="s">
        <v>4901</v>
      </c>
    </row>
    <row r="2649" spans="1:10" s="108" customFormat="1" ht="11.25" hidden="1" customHeight="1">
      <c r="A2649" s="8" t="s">
        <v>2117</v>
      </c>
      <c r="B2649" s="126" t="s">
        <v>351</v>
      </c>
      <c r="C2649" s="126" t="s">
        <v>4788</v>
      </c>
      <c r="D2649" s="126">
        <v>11</v>
      </c>
      <c r="E2649" s="126"/>
      <c r="F2649" s="126"/>
      <c r="G2649" s="89">
        <v>43132</v>
      </c>
      <c r="H2649" s="123"/>
      <c r="I2649" s="189"/>
      <c r="J2649" s="130" t="s">
        <v>4900</v>
      </c>
    </row>
    <row r="2650" spans="1:10" s="108" customFormat="1" ht="11.25" hidden="1" customHeight="1">
      <c r="A2650" s="8" t="s">
        <v>2118</v>
      </c>
      <c r="B2650" s="126" t="s">
        <v>351</v>
      </c>
      <c r="C2650" s="126" t="s">
        <v>4788</v>
      </c>
      <c r="D2650" s="126">
        <v>11</v>
      </c>
      <c r="E2650" s="126"/>
      <c r="F2650" s="126"/>
      <c r="G2650" s="89">
        <v>43132</v>
      </c>
      <c r="H2650" s="123"/>
      <c r="I2650" s="189"/>
      <c r="J2650" s="130" t="s">
        <v>4900</v>
      </c>
    </row>
    <row r="2651" spans="1:10" s="108" customFormat="1" ht="11.25" hidden="1" customHeight="1">
      <c r="A2651" s="8" t="s">
        <v>2120</v>
      </c>
      <c r="B2651" s="126" t="s">
        <v>351</v>
      </c>
      <c r="C2651" s="126" t="s">
        <v>4787</v>
      </c>
      <c r="D2651" s="126">
        <v>11</v>
      </c>
      <c r="E2651" s="126"/>
      <c r="F2651" s="126"/>
      <c r="G2651" s="89">
        <v>43132</v>
      </c>
      <c r="H2651" s="123"/>
      <c r="I2651" s="189"/>
      <c r="J2651" s="130" t="s">
        <v>4901</v>
      </c>
    </row>
    <row r="2652" spans="1:10" s="108" customFormat="1" ht="11.25" hidden="1" customHeight="1">
      <c r="A2652" s="8" t="s">
        <v>2134</v>
      </c>
      <c r="B2652" s="126" t="s">
        <v>351</v>
      </c>
      <c r="C2652" s="126" t="s">
        <v>4788</v>
      </c>
      <c r="D2652" s="126">
        <v>11</v>
      </c>
      <c r="E2652" s="126"/>
      <c r="F2652" s="126"/>
      <c r="G2652" s="89">
        <v>43132</v>
      </c>
      <c r="H2652" s="123"/>
      <c r="I2652" s="189"/>
      <c r="J2652" s="130" t="s">
        <v>4900</v>
      </c>
    </row>
    <row r="2653" spans="1:10" s="108" customFormat="1" ht="11.25" hidden="1" customHeight="1">
      <c r="A2653" s="8" t="s">
        <v>2135</v>
      </c>
      <c r="B2653" s="126" t="s">
        <v>351</v>
      </c>
      <c r="C2653" s="126" t="s">
        <v>4788</v>
      </c>
      <c r="D2653" s="126">
        <v>11</v>
      </c>
      <c r="E2653" s="126"/>
      <c r="F2653" s="126"/>
      <c r="G2653" s="89">
        <v>43132</v>
      </c>
      <c r="H2653" s="123"/>
      <c r="I2653" s="189"/>
      <c r="J2653" s="130" t="s">
        <v>4900</v>
      </c>
    </row>
    <row r="2654" spans="1:10" s="108" customFormat="1" ht="11.25" hidden="1" customHeight="1">
      <c r="A2654" s="8" t="s">
        <v>2170</v>
      </c>
      <c r="B2654" s="126" t="s">
        <v>351</v>
      </c>
      <c r="C2654" s="126" t="s">
        <v>4789</v>
      </c>
      <c r="D2654" s="126">
        <v>11</v>
      </c>
      <c r="E2654" s="126"/>
      <c r="F2654" s="126"/>
      <c r="G2654" s="89">
        <v>43132</v>
      </c>
      <c r="H2654" s="123"/>
      <c r="I2654" s="189"/>
      <c r="J2654" s="130" t="s">
        <v>4888</v>
      </c>
    </row>
    <row r="2655" spans="1:10" s="108" customFormat="1" ht="11.25" hidden="1" customHeight="1">
      <c r="A2655" s="8" t="s">
        <v>2171</v>
      </c>
      <c r="B2655" s="126" t="s">
        <v>351</v>
      </c>
      <c r="C2655" s="126" t="s">
        <v>4789</v>
      </c>
      <c r="D2655" s="126">
        <v>11</v>
      </c>
      <c r="E2655" s="126"/>
      <c r="F2655" s="126"/>
      <c r="G2655" s="89">
        <v>43132</v>
      </c>
      <c r="H2655" s="123"/>
      <c r="I2655" s="189"/>
      <c r="J2655" s="130" t="s">
        <v>4888</v>
      </c>
    </row>
    <row r="2656" spans="1:10" s="108" customFormat="1" ht="11.25" hidden="1" customHeight="1">
      <c r="A2656" s="8" t="s">
        <v>2172</v>
      </c>
      <c r="B2656" s="126" t="s">
        <v>351</v>
      </c>
      <c r="C2656" s="126" t="s">
        <v>4789</v>
      </c>
      <c r="D2656" s="126">
        <v>11</v>
      </c>
      <c r="E2656" s="126"/>
      <c r="F2656" s="126"/>
      <c r="G2656" s="89">
        <v>43132</v>
      </c>
      <c r="H2656" s="123"/>
      <c r="I2656" s="189"/>
      <c r="J2656" s="130" t="s">
        <v>4888</v>
      </c>
    </row>
    <row r="2657" spans="1:10" s="108" customFormat="1" ht="11.25" hidden="1" customHeight="1">
      <c r="A2657" s="8" t="s">
        <v>2173</v>
      </c>
      <c r="B2657" s="126" t="s">
        <v>351</v>
      </c>
      <c r="C2657" s="126" t="s">
        <v>4789</v>
      </c>
      <c r="D2657" s="126">
        <v>11</v>
      </c>
      <c r="E2657" s="126"/>
      <c r="F2657" s="126"/>
      <c r="G2657" s="89">
        <v>43132</v>
      </c>
      <c r="H2657" s="123"/>
      <c r="I2657" s="189"/>
      <c r="J2657" s="130" t="s">
        <v>4888</v>
      </c>
    </row>
    <row r="2658" spans="1:10" s="108" customFormat="1" ht="11.25" hidden="1" customHeight="1">
      <c r="A2658" s="8" t="s">
        <v>2174</v>
      </c>
      <c r="B2658" s="126" t="s">
        <v>351</v>
      </c>
      <c r="C2658" s="130" t="s">
        <v>4789</v>
      </c>
      <c r="D2658" s="126">
        <v>11</v>
      </c>
      <c r="E2658" s="126"/>
      <c r="F2658" s="130"/>
      <c r="G2658" s="89">
        <v>43132</v>
      </c>
      <c r="H2658" s="123"/>
      <c r="I2658" s="189"/>
      <c r="J2658" s="130" t="s">
        <v>4888</v>
      </c>
    </row>
    <row r="2659" spans="1:10" s="108" customFormat="1" ht="11.25" hidden="1" customHeight="1">
      <c r="A2659" s="8" t="s">
        <v>2175</v>
      </c>
      <c r="B2659" s="126" t="s">
        <v>351</v>
      </c>
      <c r="C2659" s="126" t="s">
        <v>4789</v>
      </c>
      <c r="D2659" s="126">
        <v>11</v>
      </c>
      <c r="E2659" s="126"/>
      <c r="F2659" s="126"/>
      <c r="G2659" s="89">
        <v>43132</v>
      </c>
      <c r="H2659" s="123"/>
      <c r="I2659" s="189"/>
      <c r="J2659" s="130" t="s">
        <v>4888</v>
      </c>
    </row>
    <row r="2660" spans="1:10" s="108" customFormat="1" ht="11.25" hidden="1" customHeight="1">
      <c r="A2660" s="8" t="s">
        <v>2210</v>
      </c>
      <c r="B2660" s="126" t="s">
        <v>452</v>
      </c>
      <c r="C2660" s="126" t="s">
        <v>450</v>
      </c>
      <c r="D2660" s="126">
        <v>13</v>
      </c>
      <c r="E2660" s="126"/>
      <c r="F2660" s="126"/>
      <c r="G2660" s="89">
        <v>43132</v>
      </c>
      <c r="H2660" s="123"/>
      <c r="I2660" s="189"/>
      <c r="J2660" s="130" t="s">
        <v>4895</v>
      </c>
    </row>
    <row r="2661" spans="1:10" s="108" customFormat="1" ht="11.25" hidden="1" customHeight="1">
      <c r="A2661" s="8" t="s">
        <v>2225</v>
      </c>
      <c r="B2661" s="126" t="s">
        <v>381</v>
      </c>
      <c r="C2661" s="126" t="s">
        <v>451</v>
      </c>
      <c r="D2661" s="126" t="s">
        <v>451</v>
      </c>
      <c r="E2661" s="126"/>
      <c r="F2661" s="126"/>
      <c r="G2661" s="89">
        <v>43132</v>
      </c>
      <c r="H2661" s="123"/>
      <c r="I2661" s="189"/>
      <c r="J2661" s="130" t="s">
        <v>4889</v>
      </c>
    </row>
    <row r="2662" spans="1:10" s="108" customFormat="1" ht="11.25" hidden="1" customHeight="1">
      <c r="A2662" s="8" t="s">
        <v>2236</v>
      </c>
      <c r="B2662" s="126" t="s">
        <v>351</v>
      </c>
      <c r="C2662" s="130" t="s">
        <v>4789</v>
      </c>
      <c r="D2662" s="126">
        <v>11</v>
      </c>
      <c r="E2662" s="126"/>
      <c r="F2662" s="130"/>
      <c r="G2662" s="89">
        <v>43132</v>
      </c>
      <c r="H2662" s="123"/>
      <c r="I2662" s="189"/>
      <c r="J2662" s="130" t="s">
        <v>4888</v>
      </c>
    </row>
    <row r="2663" spans="1:10" s="108" customFormat="1" ht="11.25" hidden="1" customHeight="1">
      <c r="A2663" s="8" t="s">
        <v>2268</v>
      </c>
      <c r="B2663" s="126" t="s">
        <v>4325</v>
      </c>
      <c r="C2663" s="126" t="s">
        <v>71</v>
      </c>
      <c r="D2663" s="126">
        <v>14</v>
      </c>
      <c r="E2663" s="126"/>
      <c r="F2663" s="126"/>
      <c r="G2663" s="89">
        <v>43132</v>
      </c>
      <c r="H2663" s="123"/>
      <c r="I2663" s="189"/>
      <c r="J2663" s="130" t="s">
        <v>4897</v>
      </c>
    </row>
    <row r="2664" spans="1:10" s="108" customFormat="1" ht="11.25" hidden="1" customHeight="1">
      <c r="A2664" s="8" t="s">
        <v>2273</v>
      </c>
      <c r="B2664" s="126" t="s">
        <v>369</v>
      </c>
      <c r="C2664" s="126" t="s">
        <v>4787</v>
      </c>
      <c r="D2664" s="126">
        <v>11</v>
      </c>
      <c r="E2664" s="126"/>
      <c r="F2664" s="126"/>
      <c r="G2664" s="89">
        <v>43132</v>
      </c>
      <c r="H2664" s="123"/>
      <c r="I2664" s="189"/>
      <c r="J2664" s="130" t="s">
        <v>4901</v>
      </c>
    </row>
    <row r="2665" spans="1:10" s="108" customFormat="1" ht="11.25" hidden="1" customHeight="1">
      <c r="A2665" s="8" t="s">
        <v>2288</v>
      </c>
      <c r="B2665" s="126" t="s">
        <v>351</v>
      </c>
      <c r="C2665" s="126" t="s">
        <v>4788</v>
      </c>
      <c r="D2665" s="126">
        <v>11</v>
      </c>
      <c r="E2665" s="126"/>
      <c r="F2665" s="126"/>
      <c r="G2665" s="89">
        <v>43132</v>
      </c>
      <c r="H2665" s="123"/>
      <c r="I2665" s="189"/>
      <c r="J2665" s="130" t="s">
        <v>4900</v>
      </c>
    </row>
    <row r="2666" spans="1:10" s="108" customFormat="1" ht="11.25" hidden="1" customHeight="1">
      <c r="A2666" s="8" t="s">
        <v>2306</v>
      </c>
      <c r="B2666" s="126" t="s">
        <v>351</v>
      </c>
      <c r="C2666" s="126" t="s">
        <v>4787</v>
      </c>
      <c r="D2666" s="126">
        <v>11</v>
      </c>
      <c r="E2666" s="126"/>
      <c r="F2666" s="126"/>
      <c r="G2666" s="89">
        <v>43132</v>
      </c>
      <c r="H2666" s="123"/>
      <c r="I2666" s="189"/>
      <c r="J2666" s="130" t="s">
        <v>4901</v>
      </c>
    </row>
    <row r="2667" spans="1:10" s="108" customFormat="1" ht="11.25" hidden="1" customHeight="1">
      <c r="A2667" s="8" t="s">
        <v>2307</v>
      </c>
      <c r="B2667" s="126" t="s">
        <v>351</v>
      </c>
      <c r="C2667" s="130" t="s">
        <v>4787</v>
      </c>
      <c r="D2667" s="126">
        <v>11</v>
      </c>
      <c r="E2667" s="126"/>
      <c r="F2667" s="130"/>
      <c r="G2667" s="89">
        <v>43132</v>
      </c>
      <c r="H2667" s="123"/>
      <c r="I2667" s="189"/>
      <c r="J2667" s="130" t="s">
        <v>4901</v>
      </c>
    </row>
    <row r="2668" spans="1:10" s="108" customFormat="1" ht="11.25" hidden="1" customHeight="1">
      <c r="A2668" s="8" t="s">
        <v>2316</v>
      </c>
      <c r="B2668" s="126" t="s">
        <v>351</v>
      </c>
      <c r="C2668" s="130" t="s">
        <v>4786</v>
      </c>
      <c r="D2668" s="126">
        <v>11</v>
      </c>
      <c r="E2668" s="126"/>
      <c r="F2668" s="130"/>
      <c r="G2668" s="89">
        <v>43132</v>
      </c>
      <c r="H2668" s="123"/>
      <c r="I2668" s="189"/>
      <c r="J2668" s="130" t="s">
        <v>4902</v>
      </c>
    </row>
    <row r="2669" spans="1:10" s="108" customFormat="1" ht="11.25" hidden="1" customHeight="1">
      <c r="A2669" s="8" t="s">
        <v>2318</v>
      </c>
      <c r="B2669" s="126" t="s">
        <v>351</v>
      </c>
      <c r="C2669" s="126" t="s">
        <v>4787</v>
      </c>
      <c r="D2669" s="126">
        <v>11</v>
      </c>
      <c r="E2669" s="126"/>
      <c r="F2669" s="126"/>
      <c r="G2669" s="89">
        <v>43132</v>
      </c>
      <c r="H2669" s="123"/>
      <c r="I2669" s="189"/>
      <c r="J2669" s="130" t="s">
        <v>4901</v>
      </c>
    </row>
    <row r="2670" spans="1:10" s="108" customFormat="1" ht="11.25" hidden="1" customHeight="1">
      <c r="A2670" s="8" t="s">
        <v>2319</v>
      </c>
      <c r="B2670" s="126" t="s">
        <v>351</v>
      </c>
      <c r="C2670" s="126" t="s">
        <v>4787</v>
      </c>
      <c r="D2670" s="126">
        <v>11</v>
      </c>
      <c r="E2670" s="126"/>
      <c r="F2670" s="126"/>
      <c r="G2670" s="89">
        <v>43132</v>
      </c>
      <c r="H2670" s="123"/>
      <c r="I2670" s="189"/>
      <c r="J2670" s="130" t="s">
        <v>4901</v>
      </c>
    </row>
    <row r="2671" spans="1:10" s="108" customFormat="1" ht="11.25" hidden="1" customHeight="1">
      <c r="A2671" s="8" t="s">
        <v>2322</v>
      </c>
      <c r="B2671" s="126" t="s">
        <v>386</v>
      </c>
      <c r="C2671" s="126" t="s">
        <v>75</v>
      </c>
      <c r="D2671" s="126">
        <v>12</v>
      </c>
      <c r="E2671" s="126"/>
      <c r="F2671" s="126"/>
      <c r="G2671" s="89">
        <v>43132</v>
      </c>
      <c r="H2671" s="123"/>
      <c r="I2671" s="189"/>
      <c r="J2671" s="130" t="s">
        <v>4890</v>
      </c>
    </row>
    <row r="2672" spans="1:10" s="108" customFormat="1" ht="11.25" hidden="1" customHeight="1">
      <c r="A2672" s="8" t="s">
        <v>2323</v>
      </c>
      <c r="B2672" s="126" t="s">
        <v>386</v>
      </c>
      <c r="C2672" s="126" t="s">
        <v>75</v>
      </c>
      <c r="D2672" s="126">
        <v>12</v>
      </c>
      <c r="E2672" s="126"/>
      <c r="F2672" s="126"/>
      <c r="G2672" s="89">
        <v>43132</v>
      </c>
      <c r="H2672" s="123"/>
      <c r="I2672" s="189"/>
      <c r="J2672" s="130" t="s">
        <v>4890</v>
      </c>
    </row>
    <row r="2673" spans="1:10" s="108" customFormat="1" ht="11.25" hidden="1" customHeight="1">
      <c r="A2673" s="8" t="s">
        <v>2325</v>
      </c>
      <c r="B2673" s="126" t="s">
        <v>386</v>
      </c>
      <c r="C2673" s="126" t="s">
        <v>75</v>
      </c>
      <c r="D2673" s="126">
        <v>12</v>
      </c>
      <c r="E2673" s="126"/>
      <c r="F2673" s="126"/>
      <c r="G2673" s="89">
        <v>43132</v>
      </c>
      <c r="H2673" s="123"/>
      <c r="I2673" s="189"/>
      <c r="J2673" s="130" t="s">
        <v>4890</v>
      </c>
    </row>
    <row r="2674" spans="1:10" s="108" customFormat="1" ht="11.25" hidden="1" customHeight="1">
      <c r="A2674" s="8" t="s">
        <v>2328</v>
      </c>
      <c r="B2674" s="126" t="s">
        <v>4326</v>
      </c>
      <c r="C2674" s="130" t="s">
        <v>75</v>
      </c>
      <c r="D2674" s="126">
        <v>12</v>
      </c>
      <c r="E2674" s="126"/>
      <c r="F2674" s="130"/>
      <c r="G2674" s="89">
        <v>43132</v>
      </c>
      <c r="H2674" s="123"/>
      <c r="I2674" s="189"/>
      <c r="J2674" s="130" t="s">
        <v>4890</v>
      </c>
    </row>
    <row r="2675" spans="1:10" s="108" customFormat="1" ht="11.25" hidden="1" customHeight="1">
      <c r="A2675" s="8" t="s">
        <v>2331</v>
      </c>
      <c r="B2675" s="126" t="s">
        <v>387</v>
      </c>
      <c r="C2675" s="130" t="s">
        <v>75</v>
      </c>
      <c r="D2675" s="126">
        <v>12</v>
      </c>
      <c r="E2675" s="126"/>
      <c r="F2675" s="130"/>
      <c r="G2675" s="89">
        <v>43132</v>
      </c>
      <c r="H2675" s="123"/>
      <c r="I2675" s="189"/>
      <c r="J2675" s="130" t="s">
        <v>4890</v>
      </c>
    </row>
    <row r="2676" spans="1:10" s="108" customFormat="1" ht="11.25" hidden="1" customHeight="1">
      <c r="A2676" s="8" t="s">
        <v>2335</v>
      </c>
      <c r="B2676" s="126" t="s">
        <v>387</v>
      </c>
      <c r="C2676" s="126" t="s">
        <v>75</v>
      </c>
      <c r="D2676" s="126">
        <v>12</v>
      </c>
      <c r="E2676" s="126"/>
      <c r="F2676" s="126"/>
      <c r="G2676" s="89">
        <v>43132</v>
      </c>
      <c r="H2676" s="123"/>
      <c r="I2676" s="189"/>
      <c r="J2676" s="130" t="s">
        <v>4890</v>
      </c>
    </row>
    <row r="2677" spans="1:10" s="108" customFormat="1" ht="11.25" hidden="1" customHeight="1">
      <c r="A2677" s="8" t="s">
        <v>2336</v>
      </c>
      <c r="B2677" s="126" t="s">
        <v>387</v>
      </c>
      <c r="C2677" s="126" t="s">
        <v>75</v>
      </c>
      <c r="D2677" s="126">
        <v>12</v>
      </c>
      <c r="E2677" s="126"/>
      <c r="F2677" s="126"/>
      <c r="G2677" s="89">
        <v>43132</v>
      </c>
      <c r="H2677" s="123"/>
      <c r="I2677" s="189"/>
      <c r="J2677" s="130" t="s">
        <v>4890</v>
      </c>
    </row>
    <row r="2678" spans="1:10" s="108" customFormat="1" ht="11.25" hidden="1" customHeight="1">
      <c r="A2678" s="8" t="s">
        <v>2338</v>
      </c>
      <c r="B2678" s="126" t="s">
        <v>387</v>
      </c>
      <c r="C2678" s="126" t="s">
        <v>75</v>
      </c>
      <c r="D2678" s="126">
        <v>12</v>
      </c>
      <c r="E2678" s="126"/>
      <c r="F2678" s="126"/>
      <c r="G2678" s="89">
        <v>43132</v>
      </c>
      <c r="H2678" s="123"/>
      <c r="I2678" s="189"/>
      <c r="J2678" s="130" t="s">
        <v>4890</v>
      </c>
    </row>
    <row r="2679" spans="1:10" s="108" customFormat="1" ht="11.25" hidden="1" customHeight="1">
      <c r="A2679" s="8" t="s">
        <v>2339</v>
      </c>
      <c r="B2679" s="126" t="s">
        <v>387</v>
      </c>
      <c r="C2679" s="126" t="s">
        <v>75</v>
      </c>
      <c r="D2679" s="126">
        <v>12</v>
      </c>
      <c r="E2679" s="126"/>
      <c r="F2679" s="126"/>
      <c r="G2679" s="89">
        <v>43132</v>
      </c>
      <c r="H2679" s="123"/>
      <c r="I2679" s="189"/>
      <c r="J2679" s="130" t="s">
        <v>4890</v>
      </c>
    </row>
    <row r="2680" spans="1:10" s="108" customFormat="1" ht="11.25" hidden="1" customHeight="1">
      <c r="A2680" s="8" t="s">
        <v>2340</v>
      </c>
      <c r="B2680" s="126" t="s">
        <v>387</v>
      </c>
      <c r="C2680" s="130" t="s">
        <v>75</v>
      </c>
      <c r="D2680" s="126">
        <v>12</v>
      </c>
      <c r="E2680" s="126"/>
      <c r="F2680" s="130"/>
      <c r="G2680" s="89">
        <v>43132</v>
      </c>
      <c r="H2680" s="123"/>
      <c r="I2680" s="189"/>
      <c r="J2680" s="130" t="s">
        <v>4890</v>
      </c>
    </row>
    <row r="2681" spans="1:10" s="108" customFormat="1" ht="11.25" hidden="1" customHeight="1">
      <c r="A2681" s="8" t="s">
        <v>2349</v>
      </c>
      <c r="B2681" s="126" t="s">
        <v>4328</v>
      </c>
      <c r="C2681" s="130" t="s">
        <v>75</v>
      </c>
      <c r="D2681" s="126">
        <v>12</v>
      </c>
      <c r="E2681" s="126"/>
      <c r="F2681" s="130"/>
      <c r="G2681" s="89">
        <v>43132</v>
      </c>
      <c r="H2681" s="123"/>
      <c r="I2681" s="189"/>
      <c r="J2681" s="130" t="s">
        <v>4890</v>
      </c>
    </row>
    <row r="2682" spans="1:10" s="108" customFormat="1" ht="11.25" hidden="1" customHeight="1">
      <c r="A2682" s="8" t="s">
        <v>2350</v>
      </c>
      <c r="B2682" s="126" t="s">
        <v>4328</v>
      </c>
      <c r="C2682" s="126" t="s">
        <v>75</v>
      </c>
      <c r="D2682" s="126">
        <v>12</v>
      </c>
      <c r="E2682" s="126"/>
      <c r="F2682" s="126"/>
      <c r="G2682" s="89">
        <v>43132</v>
      </c>
      <c r="H2682" s="123"/>
      <c r="I2682" s="189"/>
      <c r="J2682" s="130" t="s">
        <v>4890</v>
      </c>
    </row>
    <row r="2683" spans="1:10" s="108" customFormat="1" ht="11.25" hidden="1" customHeight="1">
      <c r="A2683" s="8" t="s">
        <v>2357</v>
      </c>
      <c r="B2683" s="126" t="s">
        <v>388</v>
      </c>
      <c r="C2683" s="130" t="s">
        <v>75</v>
      </c>
      <c r="D2683" s="126">
        <v>12</v>
      </c>
      <c r="E2683" s="126"/>
      <c r="F2683" s="130"/>
      <c r="G2683" s="89">
        <v>43132</v>
      </c>
      <c r="H2683" s="123"/>
      <c r="I2683" s="189"/>
      <c r="J2683" s="130" t="s">
        <v>4890</v>
      </c>
    </row>
    <row r="2684" spans="1:10" s="108" customFormat="1" ht="11.25" hidden="1" customHeight="1">
      <c r="A2684" s="8" t="s">
        <v>2361</v>
      </c>
      <c r="B2684" s="126" t="s">
        <v>388</v>
      </c>
      <c r="C2684" s="126" t="s">
        <v>75</v>
      </c>
      <c r="D2684" s="126">
        <v>12</v>
      </c>
      <c r="E2684" s="126"/>
      <c r="F2684" s="126"/>
      <c r="G2684" s="89">
        <v>43132</v>
      </c>
      <c r="H2684" s="123"/>
      <c r="I2684" s="189"/>
      <c r="J2684" s="130" t="s">
        <v>4890</v>
      </c>
    </row>
    <row r="2685" spans="1:10" s="108" customFormat="1" ht="11.25" hidden="1" customHeight="1">
      <c r="A2685" s="8" t="s">
        <v>2366</v>
      </c>
      <c r="B2685" s="126" t="s">
        <v>4330</v>
      </c>
      <c r="C2685" s="126" t="s">
        <v>75</v>
      </c>
      <c r="D2685" s="126">
        <v>12</v>
      </c>
      <c r="E2685" s="126"/>
      <c r="F2685" s="126"/>
      <c r="G2685" s="89">
        <v>43132</v>
      </c>
      <c r="H2685" s="123"/>
      <c r="I2685" s="189"/>
      <c r="J2685" s="130" t="s">
        <v>4890</v>
      </c>
    </row>
    <row r="2686" spans="1:10" s="108" customFormat="1" ht="11.25" hidden="1" customHeight="1">
      <c r="A2686" s="8" t="s">
        <v>2369</v>
      </c>
      <c r="B2686" s="126" t="s">
        <v>389</v>
      </c>
      <c r="C2686" s="126" t="s">
        <v>75</v>
      </c>
      <c r="D2686" s="126">
        <v>12</v>
      </c>
      <c r="E2686" s="126"/>
      <c r="F2686" s="126"/>
      <c r="G2686" s="89">
        <v>43132</v>
      </c>
      <c r="H2686" s="123"/>
      <c r="I2686" s="189"/>
      <c r="J2686" s="130" t="s">
        <v>4890</v>
      </c>
    </row>
    <row r="2687" spans="1:10" s="108" customFormat="1" ht="11.25" hidden="1" customHeight="1">
      <c r="A2687" s="8" t="s">
        <v>2370</v>
      </c>
      <c r="B2687" s="126" t="s">
        <v>4331</v>
      </c>
      <c r="C2687" s="126" t="s">
        <v>75</v>
      </c>
      <c r="D2687" s="126">
        <v>12</v>
      </c>
      <c r="E2687" s="126"/>
      <c r="F2687" s="126"/>
      <c r="G2687" s="89">
        <v>43132</v>
      </c>
      <c r="H2687" s="123"/>
      <c r="I2687" s="189"/>
      <c r="J2687" s="130" t="s">
        <v>4890</v>
      </c>
    </row>
    <row r="2688" spans="1:10" s="108" customFormat="1" ht="11.25" hidden="1" customHeight="1">
      <c r="A2688" s="8" t="s">
        <v>2372</v>
      </c>
      <c r="B2688" s="126" t="s">
        <v>390</v>
      </c>
      <c r="C2688" s="130" t="s">
        <v>75</v>
      </c>
      <c r="D2688" s="126">
        <v>12</v>
      </c>
      <c r="E2688" s="126"/>
      <c r="F2688" s="130"/>
      <c r="G2688" s="89">
        <v>43132</v>
      </c>
      <c r="H2688" s="123"/>
      <c r="I2688" s="189"/>
      <c r="J2688" s="130" t="s">
        <v>4890</v>
      </c>
    </row>
    <row r="2689" spans="1:10" s="108" customFormat="1" ht="11.25" hidden="1" customHeight="1">
      <c r="A2689" s="8" t="s">
        <v>2374</v>
      </c>
      <c r="B2689" s="126" t="s">
        <v>390</v>
      </c>
      <c r="C2689" s="130" t="s">
        <v>75</v>
      </c>
      <c r="D2689" s="126">
        <v>12</v>
      </c>
      <c r="E2689" s="126"/>
      <c r="F2689" s="130"/>
      <c r="G2689" s="89">
        <v>43132</v>
      </c>
      <c r="H2689" s="123"/>
      <c r="I2689" s="189"/>
      <c r="J2689" s="130" t="s">
        <v>4890</v>
      </c>
    </row>
    <row r="2690" spans="1:10" s="108" customFormat="1" ht="11.25" hidden="1" customHeight="1">
      <c r="A2690" s="8" t="s">
        <v>2376</v>
      </c>
      <c r="B2690" s="126" t="s">
        <v>390</v>
      </c>
      <c r="C2690" s="126" t="s">
        <v>75</v>
      </c>
      <c r="D2690" s="126">
        <v>12</v>
      </c>
      <c r="E2690" s="126"/>
      <c r="F2690" s="126"/>
      <c r="G2690" s="89">
        <v>43132</v>
      </c>
      <c r="H2690" s="123"/>
      <c r="I2690" s="189"/>
      <c r="J2690" s="130" t="s">
        <v>4890</v>
      </c>
    </row>
    <row r="2691" spans="1:10" s="108" customFormat="1" ht="11.25" hidden="1" customHeight="1">
      <c r="A2691" s="8" t="s">
        <v>2447</v>
      </c>
      <c r="B2691" s="126" t="s">
        <v>393</v>
      </c>
      <c r="C2691" s="130" t="s">
        <v>75</v>
      </c>
      <c r="D2691" s="126">
        <v>12</v>
      </c>
      <c r="E2691" s="126"/>
      <c r="F2691" s="130"/>
      <c r="G2691" s="89">
        <v>43132</v>
      </c>
      <c r="H2691" s="123"/>
      <c r="I2691" s="189"/>
      <c r="J2691" s="130" t="s">
        <v>4890</v>
      </c>
    </row>
    <row r="2692" spans="1:10" s="108" customFormat="1" ht="11.25" hidden="1" customHeight="1">
      <c r="A2692" s="8" t="s">
        <v>2449</v>
      </c>
      <c r="B2692" s="126" t="s">
        <v>393</v>
      </c>
      <c r="C2692" s="130" t="s">
        <v>75</v>
      </c>
      <c r="D2692" s="126">
        <v>12</v>
      </c>
      <c r="E2692" s="126"/>
      <c r="F2692" s="130"/>
      <c r="G2692" s="89">
        <v>43132</v>
      </c>
      <c r="H2692" s="123"/>
      <c r="I2692" s="189"/>
      <c r="J2692" s="130" t="s">
        <v>4890</v>
      </c>
    </row>
    <row r="2693" spans="1:10" s="108" customFormat="1" ht="11.25" hidden="1" customHeight="1">
      <c r="A2693" s="8" t="s">
        <v>2454</v>
      </c>
      <c r="B2693" s="126" t="s">
        <v>393</v>
      </c>
      <c r="C2693" s="126" t="s">
        <v>75</v>
      </c>
      <c r="D2693" s="126">
        <v>12</v>
      </c>
      <c r="E2693" s="126"/>
      <c r="F2693" s="126"/>
      <c r="G2693" s="89">
        <v>43132</v>
      </c>
      <c r="H2693" s="123"/>
      <c r="I2693" s="189"/>
      <c r="J2693" s="130" t="s">
        <v>4890</v>
      </c>
    </row>
    <row r="2694" spans="1:10" s="108" customFormat="1" ht="11.25" hidden="1" customHeight="1">
      <c r="A2694" s="8" t="s">
        <v>2455</v>
      </c>
      <c r="B2694" s="126" t="s">
        <v>393</v>
      </c>
      <c r="C2694" s="126" t="s">
        <v>75</v>
      </c>
      <c r="D2694" s="126">
        <v>12</v>
      </c>
      <c r="E2694" s="126"/>
      <c r="F2694" s="126"/>
      <c r="G2694" s="89">
        <v>43132</v>
      </c>
      <c r="H2694" s="123"/>
      <c r="I2694" s="189"/>
      <c r="J2694" s="130" t="s">
        <v>4890</v>
      </c>
    </row>
    <row r="2695" spans="1:10" s="108" customFormat="1" ht="11.25" hidden="1" customHeight="1">
      <c r="A2695" s="8" t="s">
        <v>2480</v>
      </c>
      <c r="B2695" s="126" t="s">
        <v>395</v>
      </c>
      <c r="C2695" s="130" t="s">
        <v>75</v>
      </c>
      <c r="D2695" s="126">
        <v>12</v>
      </c>
      <c r="E2695" s="126"/>
      <c r="F2695" s="130"/>
      <c r="G2695" s="89">
        <v>43132</v>
      </c>
      <c r="H2695" s="123"/>
      <c r="I2695" s="189"/>
      <c r="J2695" s="130" t="s">
        <v>4890</v>
      </c>
    </row>
    <row r="2696" spans="1:10" s="108" customFormat="1" ht="11.25" hidden="1" customHeight="1">
      <c r="A2696" s="8" t="s">
        <v>2491</v>
      </c>
      <c r="B2696" s="126" t="s">
        <v>395</v>
      </c>
      <c r="C2696" s="126" t="s">
        <v>75</v>
      </c>
      <c r="D2696" s="126">
        <v>12</v>
      </c>
      <c r="E2696" s="126"/>
      <c r="F2696" s="126"/>
      <c r="G2696" s="89">
        <v>43132</v>
      </c>
      <c r="H2696" s="123"/>
      <c r="I2696" s="189"/>
      <c r="J2696" s="130" t="s">
        <v>4890</v>
      </c>
    </row>
    <row r="2697" spans="1:10" s="108" customFormat="1" ht="11.25" hidden="1" customHeight="1">
      <c r="A2697" s="8" t="s">
        <v>2509</v>
      </c>
      <c r="B2697" s="126" t="s">
        <v>395</v>
      </c>
      <c r="C2697" s="126" t="s">
        <v>75</v>
      </c>
      <c r="D2697" s="126">
        <v>12</v>
      </c>
      <c r="E2697" s="126"/>
      <c r="F2697" s="126"/>
      <c r="G2697" s="89">
        <v>43132</v>
      </c>
      <c r="H2697" s="123"/>
      <c r="I2697" s="189"/>
      <c r="J2697" s="130" t="s">
        <v>4890</v>
      </c>
    </row>
    <row r="2698" spans="1:10" s="108" customFormat="1" ht="11.25" hidden="1" customHeight="1">
      <c r="A2698" s="8" t="s">
        <v>2517</v>
      </c>
      <c r="B2698" s="126" t="s">
        <v>395</v>
      </c>
      <c r="C2698" s="126" t="s">
        <v>75</v>
      </c>
      <c r="D2698" s="126">
        <v>12</v>
      </c>
      <c r="E2698" s="126"/>
      <c r="F2698" s="126"/>
      <c r="G2698" s="89">
        <v>43132</v>
      </c>
      <c r="H2698" s="123"/>
      <c r="I2698" s="189"/>
      <c r="J2698" s="130" t="s">
        <v>4890</v>
      </c>
    </row>
    <row r="2699" spans="1:10" s="108" customFormat="1" ht="11.25" hidden="1" customHeight="1">
      <c r="A2699" s="8" t="s">
        <v>2520</v>
      </c>
      <c r="B2699" s="126" t="s">
        <v>395</v>
      </c>
      <c r="C2699" s="126" t="s">
        <v>75</v>
      </c>
      <c r="D2699" s="126">
        <v>12</v>
      </c>
      <c r="E2699" s="126"/>
      <c r="F2699" s="126"/>
      <c r="G2699" s="89">
        <v>43132</v>
      </c>
      <c r="H2699" s="123"/>
      <c r="I2699" s="189"/>
      <c r="J2699" s="130" t="s">
        <v>4890</v>
      </c>
    </row>
    <row r="2700" spans="1:10" s="108" customFormat="1" ht="11.25" hidden="1" customHeight="1">
      <c r="A2700" s="8" t="s">
        <v>2524</v>
      </c>
      <c r="B2700" s="126" t="s">
        <v>395</v>
      </c>
      <c r="C2700" s="130" t="s">
        <v>75</v>
      </c>
      <c r="D2700" s="126">
        <v>12</v>
      </c>
      <c r="E2700" s="126"/>
      <c r="F2700" s="130"/>
      <c r="G2700" s="89">
        <v>43132</v>
      </c>
      <c r="H2700" s="123"/>
      <c r="I2700" s="189"/>
      <c r="J2700" s="130" t="s">
        <v>4890</v>
      </c>
    </row>
    <row r="2701" spans="1:10" s="108" customFormat="1" ht="11.25" hidden="1" customHeight="1">
      <c r="A2701" s="8" t="s">
        <v>2526</v>
      </c>
      <c r="B2701" s="126" t="s">
        <v>395</v>
      </c>
      <c r="C2701" s="130" t="s">
        <v>75</v>
      </c>
      <c r="D2701" s="126">
        <v>12</v>
      </c>
      <c r="E2701" s="126"/>
      <c r="F2701" s="130"/>
      <c r="G2701" s="89">
        <v>43132</v>
      </c>
      <c r="H2701" s="123"/>
      <c r="I2701" s="189"/>
      <c r="J2701" s="130" t="s">
        <v>4890</v>
      </c>
    </row>
    <row r="2702" spans="1:10" s="108" customFormat="1" ht="11.25" hidden="1" customHeight="1">
      <c r="A2702" s="8" t="s">
        <v>2531</v>
      </c>
      <c r="B2702" s="126" t="s">
        <v>395</v>
      </c>
      <c r="C2702" s="130" t="s">
        <v>75</v>
      </c>
      <c r="D2702" s="126">
        <v>12</v>
      </c>
      <c r="E2702" s="126"/>
      <c r="F2702" s="130"/>
      <c r="G2702" s="89">
        <v>43132</v>
      </c>
      <c r="H2702" s="123"/>
      <c r="I2702" s="189"/>
      <c r="J2702" s="130" t="s">
        <v>4890</v>
      </c>
    </row>
    <row r="2703" spans="1:10" s="108" customFormat="1" ht="11.25" hidden="1" customHeight="1">
      <c r="A2703" s="8" t="s">
        <v>2566</v>
      </c>
      <c r="B2703" s="126" t="s">
        <v>4347</v>
      </c>
      <c r="C2703" s="126" t="s">
        <v>75</v>
      </c>
      <c r="D2703" s="126">
        <v>12</v>
      </c>
      <c r="E2703" s="126"/>
      <c r="F2703" s="126"/>
      <c r="G2703" s="89">
        <v>43132</v>
      </c>
      <c r="H2703" s="123"/>
      <c r="I2703" s="189"/>
      <c r="J2703" s="130" t="s">
        <v>4890</v>
      </c>
    </row>
    <row r="2704" spans="1:10" s="108" customFormat="1" ht="11.25" hidden="1" customHeight="1">
      <c r="A2704" s="8" t="s">
        <v>2586</v>
      </c>
      <c r="B2704" s="126" t="s">
        <v>396</v>
      </c>
      <c r="C2704" s="126" t="s">
        <v>75</v>
      </c>
      <c r="D2704" s="126">
        <v>12</v>
      </c>
      <c r="E2704" s="126"/>
      <c r="F2704" s="126"/>
      <c r="G2704" s="89">
        <v>43132</v>
      </c>
      <c r="H2704" s="123"/>
      <c r="I2704" s="189"/>
      <c r="J2704" s="130" t="s">
        <v>4890</v>
      </c>
    </row>
    <row r="2705" spans="1:10" s="108" customFormat="1" ht="11.25" hidden="1" customHeight="1">
      <c r="A2705" s="8" t="s">
        <v>2587</v>
      </c>
      <c r="B2705" s="126" t="s">
        <v>396</v>
      </c>
      <c r="C2705" s="126" t="s">
        <v>75</v>
      </c>
      <c r="D2705" s="126">
        <v>12</v>
      </c>
      <c r="E2705" s="126"/>
      <c r="F2705" s="126"/>
      <c r="G2705" s="89">
        <v>43132</v>
      </c>
      <c r="H2705" s="123"/>
      <c r="I2705" s="189"/>
      <c r="J2705" s="130" t="s">
        <v>4890</v>
      </c>
    </row>
    <row r="2706" spans="1:10" s="108" customFormat="1" ht="11.25" hidden="1" customHeight="1">
      <c r="A2706" s="8" t="s">
        <v>2588</v>
      </c>
      <c r="B2706" s="126" t="s">
        <v>396</v>
      </c>
      <c r="C2706" s="130" t="s">
        <v>75</v>
      </c>
      <c r="D2706" s="126">
        <v>12</v>
      </c>
      <c r="E2706" s="126"/>
      <c r="F2706" s="130"/>
      <c r="G2706" s="89">
        <v>43132</v>
      </c>
      <c r="H2706" s="123"/>
      <c r="I2706" s="189"/>
      <c r="J2706" s="130" t="s">
        <v>4890</v>
      </c>
    </row>
    <row r="2707" spans="1:10" s="108" customFormat="1" ht="11.25" hidden="1" customHeight="1">
      <c r="A2707" s="8" t="s">
        <v>2589</v>
      </c>
      <c r="B2707" s="126" t="s">
        <v>396</v>
      </c>
      <c r="C2707" s="126" t="s">
        <v>75</v>
      </c>
      <c r="D2707" s="126">
        <v>12</v>
      </c>
      <c r="E2707" s="126"/>
      <c r="F2707" s="126"/>
      <c r="G2707" s="89">
        <v>43132</v>
      </c>
      <c r="H2707" s="123"/>
      <c r="I2707" s="189"/>
      <c r="J2707" s="130" t="s">
        <v>4890</v>
      </c>
    </row>
    <row r="2708" spans="1:10" s="108" customFormat="1" ht="11.25" hidden="1" customHeight="1">
      <c r="A2708" s="8" t="s">
        <v>2590</v>
      </c>
      <c r="B2708" s="126" t="s">
        <v>396</v>
      </c>
      <c r="C2708" s="126" t="s">
        <v>75</v>
      </c>
      <c r="D2708" s="126">
        <v>12</v>
      </c>
      <c r="E2708" s="126"/>
      <c r="F2708" s="126"/>
      <c r="G2708" s="89">
        <v>43132</v>
      </c>
      <c r="H2708" s="123"/>
      <c r="I2708" s="189"/>
      <c r="J2708" s="130" t="s">
        <v>4890</v>
      </c>
    </row>
    <row r="2709" spans="1:10" s="108" customFormat="1" ht="11.25" hidden="1" customHeight="1">
      <c r="A2709" s="8" t="s">
        <v>2612</v>
      </c>
      <c r="B2709" s="126" t="s">
        <v>397</v>
      </c>
      <c r="C2709" s="130" t="s">
        <v>75</v>
      </c>
      <c r="D2709" s="126">
        <v>12</v>
      </c>
      <c r="E2709" s="126"/>
      <c r="F2709" s="130"/>
      <c r="G2709" s="89">
        <v>43132</v>
      </c>
      <c r="H2709" s="123"/>
      <c r="I2709" s="189"/>
      <c r="J2709" s="130" t="s">
        <v>4890</v>
      </c>
    </row>
    <row r="2710" spans="1:10" s="108" customFormat="1" ht="11.25" hidden="1" customHeight="1">
      <c r="A2710" s="8" t="s">
        <v>2613</v>
      </c>
      <c r="B2710" s="126" t="s">
        <v>397</v>
      </c>
      <c r="C2710" s="126" t="s">
        <v>75</v>
      </c>
      <c r="D2710" s="126">
        <v>12</v>
      </c>
      <c r="E2710" s="126"/>
      <c r="F2710" s="126"/>
      <c r="G2710" s="89">
        <v>43132</v>
      </c>
      <c r="H2710" s="123"/>
      <c r="I2710" s="189"/>
      <c r="J2710" s="130" t="s">
        <v>4890</v>
      </c>
    </row>
    <row r="2711" spans="1:10" s="108" customFormat="1" ht="11.25" hidden="1" customHeight="1">
      <c r="A2711" s="8" t="s">
        <v>2614</v>
      </c>
      <c r="B2711" s="126" t="s">
        <v>397</v>
      </c>
      <c r="C2711" s="126" t="s">
        <v>75</v>
      </c>
      <c r="D2711" s="126">
        <v>12</v>
      </c>
      <c r="E2711" s="126"/>
      <c r="F2711" s="126"/>
      <c r="G2711" s="89">
        <v>43132</v>
      </c>
      <c r="H2711" s="123"/>
      <c r="I2711" s="189"/>
      <c r="J2711" s="130" t="s">
        <v>4890</v>
      </c>
    </row>
    <row r="2712" spans="1:10" s="108" customFormat="1" ht="11.25" hidden="1" customHeight="1">
      <c r="A2712" s="8" t="s">
        <v>2615</v>
      </c>
      <c r="B2712" s="126" t="s">
        <v>397</v>
      </c>
      <c r="C2712" s="130" t="s">
        <v>75</v>
      </c>
      <c r="D2712" s="126">
        <v>12</v>
      </c>
      <c r="E2712" s="126"/>
      <c r="F2712" s="130"/>
      <c r="G2712" s="89">
        <v>43132</v>
      </c>
      <c r="H2712" s="123"/>
      <c r="I2712" s="189"/>
      <c r="J2712" s="130" t="s">
        <v>4890</v>
      </c>
    </row>
    <row r="2713" spans="1:10" s="108" customFormat="1" ht="11.25" hidden="1" customHeight="1">
      <c r="A2713" s="8" t="s">
        <v>2617</v>
      </c>
      <c r="B2713" s="126" t="s">
        <v>397</v>
      </c>
      <c r="C2713" s="126" t="s">
        <v>75</v>
      </c>
      <c r="D2713" s="126">
        <v>12</v>
      </c>
      <c r="E2713" s="126"/>
      <c r="F2713" s="126"/>
      <c r="G2713" s="89">
        <v>43132</v>
      </c>
      <c r="H2713" s="123"/>
      <c r="I2713" s="189"/>
      <c r="J2713" s="130" t="s">
        <v>4890</v>
      </c>
    </row>
    <row r="2714" spans="1:10" s="108" customFormat="1" ht="11.25" hidden="1" customHeight="1">
      <c r="A2714" s="8" t="s">
        <v>2619</v>
      </c>
      <c r="B2714" s="126" t="s">
        <v>397</v>
      </c>
      <c r="C2714" s="126" t="s">
        <v>75</v>
      </c>
      <c r="D2714" s="126">
        <v>12</v>
      </c>
      <c r="E2714" s="126"/>
      <c r="F2714" s="126"/>
      <c r="G2714" s="89">
        <v>43132</v>
      </c>
      <c r="H2714" s="123"/>
      <c r="I2714" s="189"/>
      <c r="J2714" s="130" t="s">
        <v>4890</v>
      </c>
    </row>
    <row r="2715" spans="1:10" s="108" customFormat="1" ht="11.25" hidden="1" customHeight="1">
      <c r="A2715" s="8" t="s">
        <v>2620</v>
      </c>
      <c r="B2715" s="126" t="s">
        <v>397</v>
      </c>
      <c r="C2715" s="126" t="s">
        <v>75</v>
      </c>
      <c r="D2715" s="126">
        <v>12</v>
      </c>
      <c r="E2715" s="126"/>
      <c r="F2715" s="126"/>
      <c r="G2715" s="89">
        <v>43132</v>
      </c>
      <c r="H2715" s="123"/>
      <c r="I2715" s="189"/>
      <c r="J2715" s="130" t="s">
        <v>4890</v>
      </c>
    </row>
    <row r="2716" spans="1:10" s="108" customFormat="1" ht="11.25" hidden="1" customHeight="1">
      <c r="A2716" s="8" t="s">
        <v>2646</v>
      </c>
      <c r="B2716" s="126" t="s">
        <v>351</v>
      </c>
      <c r="C2716" s="126" t="s">
        <v>4786</v>
      </c>
      <c r="D2716" s="126">
        <v>11</v>
      </c>
      <c r="E2716" s="126"/>
      <c r="F2716" s="126"/>
      <c r="G2716" s="89">
        <v>43132</v>
      </c>
      <c r="H2716" s="123"/>
      <c r="I2716" s="189"/>
      <c r="J2716" s="130" t="s">
        <v>4902</v>
      </c>
    </row>
    <row r="2717" spans="1:10" s="108" customFormat="1" ht="11.25" hidden="1" customHeight="1">
      <c r="A2717" s="8" t="s">
        <v>2647</v>
      </c>
      <c r="B2717" s="126" t="s">
        <v>351</v>
      </c>
      <c r="C2717" s="126" t="s">
        <v>4787</v>
      </c>
      <c r="D2717" s="126">
        <v>11</v>
      </c>
      <c r="E2717" s="126"/>
      <c r="F2717" s="126"/>
      <c r="G2717" s="89">
        <v>43132</v>
      </c>
      <c r="H2717" s="123"/>
      <c r="I2717" s="189"/>
      <c r="J2717" s="130" t="s">
        <v>4901</v>
      </c>
    </row>
    <row r="2718" spans="1:10" s="108" customFormat="1" ht="11.25" hidden="1" customHeight="1">
      <c r="A2718" s="8" t="s">
        <v>2648</v>
      </c>
      <c r="B2718" s="126" t="s">
        <v>351</v>
      </c>
      <c r="C2718" s="126" t="s">
        <v>4787</v>
      </c>
      <c r="D2718" s="126">
        <v>11</v>
      </c>
      <c r="E2718" s="126"/>
      <c r="F2718" s="126"/>
      <c r="G2718" s="89">
        <v>43132</v>
      </c>
      <c r="H2718" s="123"/>
      <c r="I2718" s="189"/>
      <c r="J2718" s="130" t="s">
        <v>4901</v>
      </c>
    </row>
    <row r="2719" spans="1:10" s="108" customFormat="1" ht="11.25" hidden="1" customHeight="1">
      <c r="A2719" s="8" t="s">
        <v>2649</v>
      </c>
      <c r="B2719" s="126" t="s">
        <v>351</v>
      </c>
      <c r="C2719" s="126" t="s">
        <v>4786</v>
      </c>
      <c r="D2719" s="126">
        <v>11</v>
      </c>
      <c r="E2719" s="126"/>
      <c r="F2719" s="126"/>
      <c r="G2719" s="89">
        <v>43132</v>
      </c>
      <c r="H2719" s="123"/>
      <c r="I2719" s="189"/>
      <c r="J2719" s="130" t="s">
        <v>4902</v>
      </c>
    </row>
    <row r="2720" spans="1:10" s="108" customFormat="1" ht="11.25" hidden="1" customHeight="1">
      <c r="A2720" s="8" t="s">
        <v>2650</v>
      </c>
      <c r="B2720" s="126" t="s">
        <v>351</v>
      </c>
      <c r="C2720" s="126" t="s">
        <v>4786</v>
      </c>
      <c r="D2720" s="126">
        <v>11</v>
      </c>
      <c r="E2720" s="126"/>
      <c r="F2720" s="126"/>
      <c r="G2720" s="89">
        <v>43132</v>
      </c>
      <c r="H2720" s="123"/>
      <c r="I2720" s="189"/>
      <c r="J2720" s="130" t="s">
        <v>4902</v>
      </c>
    </row>
    <row r="2721" spans="1:10" s="108" customFormat="1" ht="11.25" hidden="1" customHeight="1">
      <c r="A2721" s="8" t="s">
        <v>2654</v>
      </c>
      <c r="B2721" s="126" t="s">
        <v>351</v>
      </c>
      <c r="C2721" s="130" t="s">
        <v>4786</v>
      </c>
      <c r="D2721" s="126">
        <v>11</v>
      </c>
      <c r="E2721" s="126"/>
      <c r="F2721" s="130"/>
      <c r="G2721" s="89">
        <v>43132</v>
      </c>
      <c r="H2721" s="123"/>
      <c r="I2721" s="189"/>
      <c r="J2721" s="130" t="s">
        <v>4902</v>
      </c>
    </row>
    <row r="2722" spans="1:10" s="108" customFormat="1" ht="11.25" hidden="1" customHeight="1">
      <c r="A2722" s="8" t="s">
        <v>2655</v>
      </c>
      <c r="B2722" s="126" t="s">
        <v>351</v>
      </c>
      <c r="C2722" s="126" t="s">
        <v>4786</v>
      </c>
      <c r="D2722" s="126">
        <v>11</v>
      </c>
      <c r="E2722" s="126"/>
      <c r="F2722" s="126"/>
      <c r="G2722" s="89">
        <v>43132</v>
      </c>
      <c r="H2722" s="123"/>
      <c r="I2722" s="189"/>
      <c r="J2722" s="130" t="s">
        <v>4902</v>
      </c>
    </row>
    <row r="2723" spans="1:10" s="108" customFormat="1" ht="11.25" hidden="1" customHeight="1">
      <c r="A2723" s="8" t="s">
        <v>2656</v>
      </c>
      <c r="B2723" s="126" t="s">
        <v>351</v>
      </c>
      <c r="C2723" s="126" t="s">
        <v>4786</v>
      </c>
      <c r="D2723" s="126">
        <v>11</v>
      </c>
      <c r="E2723" s="126"/>
      <c r="F2723" s="126"/>
      <c r="G2723" s="89">
        <v>43132</v>
      </c>
      <c r="H2723" s="123"/>
      <c r="I2723" s="189"/>
      <c r="J2723" s="130" t="s">
        <v>4902</v>
      </c>
    </row>
    <row r="2724" spans="1:10" s="108" customFormat="1" ht="11.25" hidden="1" customHeight="1">
      <c r="A2724" s="8" t="s">
        <v>2657</v>
      </c>
      <c r="B2724" s="126" t="s">
        <v>351</v>
      </c>
      <c r="C2724" s="126" t="s">
        <v>4787</v>
      </c>
      <c r="D2724" s="126">
        <v>11</v>
      </c>
      <c r="E2724" s="126"/>
      <c r="F2724" s="126"/>
      <c r="G2724" s="89">
        <v>43132</v>
      </c>
      <c r="H2724" s="123"/>
      <c r="I2724" s="189"/>
      <c r="J2724" s="130" t="s">
        <v>4901</v>
      </c>
    </row>
    <row r="2725" spans="1:10" s="108" customFormat="1" ht="11.25" hidden="1" customHeight="1">
      <c r="A2725" s="8" t="s">
        <v>2660</v>
      </c>
      <c r="B2725" s="126" t="s">
        <v>351</v>
      </c>
      <c r="C2725" s="126" t="s">
        <v>4787</v>
      </c>
      <c r="D2725" s="126">
        <v>11</v>
      </c>
      <c r="E2725" s="126"/>
      <c r="F2725" s="126"/>
      <c r="G2725" s="89">
        <v>43132</v>
      </c>
      <c r="H2725" s="123"/>
      <c r="I2725" s="189"/>
      <c r="J2725" s="130" t="s">
        <v>4901</v>
      </c>
    </row>
    <row r="2726" spans="1:10" s="108" customFormat="1" ht="11.25" hidden="1" customHeight="1">
      <c r="A2726" s="8" t="s">
        <v>2661</v>
      </c>
      <c r="B2726" s="126" t="s">
        <v>351</v>
      </c>
      <c r="C2726" s="126" t="s">
        <v>4789</v>
      </c>
      <c r="D2726" s="126">
        <v>11</v>
      </c>
      <c r="E2726" s="126"/>
      <c r="F2726" s="126"/>
      <c r="G2726" s="89">
        <v>43132</v>
      </c>
      <c r="H2726" s="123"/>
      <c r="I2726" s="189"/>
      <c r="J2726" s="130" t="s">
        <v>4888</v>
      </c>
    </row>
    <row r="2727" spans="1:10" s="108" customFormat="1" ht="11.25" hidden="1" customHeight="1">
      <c r="A2727" s="8" t="s">
        <v>2663</v>
      </c>
      <c r="B2727" s="126" t="s">
        <v>351</v>
      </c>
      <c r="C2727" s="126" t="s">
        <v>4788</v>
      </c>
      <c r="D2727" s="126">
        <v>11</v>
      </c>
      <c r="E2727" s="126"/>
      <c r="F2727" s="126"/>
      <c r="G2727" s="89">
        <v>43132</v>
      </c>
      <c r="H2727" s="123"/>
      <c r="I2727" s="189"/>
      <c r="J2727" s="130" t="s">
        <v>4900</v>
      </c>
    </row>
    <row r="2728" spans="1:10" s="108" customFormat="1" ht="11.25" hidden="1" customHeight="1">
      <c r="A2728" s="8" t="s">
        <v>2697</v>
      </c>
      <c r="B2728" s="126" t="s">
        <v>351</v>
      </c>
      <c r="C2728" s="126" t="s">
        <v>4788</v>
      </c>
      <c r="D2728" s="126">
        <v>11</v>
      </c>
      <c r="E2728" s="126"/>
      <c r="F2728" s="126"/>
      <c r="G2728" s="89">
        <v>43132</v>
      </c>
      <c r="H2728" s="123"/>
      <c r="I2728" s="189"/>
      <c r="J2728" s="130" t="s">
        <v>4900</v>
      </c>
    </row>
    <row r="2729" spans="1:10" s="108" customFormat="1" ht="11.25" hidden="1" customHeight="1">
      <c r="A2729" s="8" t="s">
        <v>2698</v>
      </c>
      <c r="B2729" s="126" t="s">
        <v>351</v>
      </c>
      <c r="C2729" s="126" t="s">
        <v>4788</v>
      </c>
      <c r="D2729" s="126">
        <v>11</v>
      </c>
      <c r="E2729" s="126"/>
      <c r="F2729" s="126"/>
      <c r="G2729" s="89">
        <v>43132</v>
      </c>
      <c r="H2729" s="123"/>
      <c r="I2729" s="189"/>
      <c r="J2729" s="130" t="s">
        <v>4900</v>
      </c>
    </row>
    <row r="2730" spans="1:10" s="108" customFormat="1" ht="11.25" hidden="1" customHeight="1">
      <c r="A2730" s="8" t="s">
        <v>2699</v>
      </c>
      <c r="B2730" s="126" t="s">
        <v>351</v>
      </c>
      <c r="C2730" s="126" t="s">
        <v>4788</v>
      </c>
      <c r="D2730" s="126">
        <v>11</v>
      </c>
      <c r="E2730" s="126"/>
      <c r="F2730" s="126"/>
      <c r="G2730" s="89">
        <v>43132</v>
      </c>
      <c r="H2730" s="123"/>
      <c r="I2730" s="189"/>
      <c r="J2730" s="130" t="s">
        <v>4900</v>
      </c>
    </row>
    <row r="2731" spans="1:10" s="108" customFormat="1" ht="11.25" hidden="1" customHeight="1">
      <c r="A2731" s="8" t="s">
        <v>2700</v>
      </c>
      <c r="B2731" s="126" t="s">
        <v>351</v>
      </c>
      <c r="C2731" s="130" t="s">
        <v>4788</v>
      </c>
      <c r="D2731" s="126">
        <v>11</v>
      </c>
      <c r="E2731" s="126"/>
      <c r="F2731" s="130"/>
      <c r="G2731" s="89">
        <v>43132</v>
      </c>
      <c r="H2731" s="123"/>
      <c r="I2731" s="189"/>
      <c r="J2731" s="130" t="s">
        <v>4900</v>
      </c>
    </row>
    <row r="2732" spans="1:10" s="108" customFormat="1" ht="11.25" hidden="1" customHeight="1">
      <c r="A2732" s="8" t="s">
        <v>2701</v>
      </c>
      <c r="B2732" s="126" t="s">
        <v>351</v>
      </c>
      <c r="C2732" s="126" t="s">
        <v>4788</v>
      </c>
      <c r="D2732" s="126">
        <v>11</v>
      </c>
      <c r="E2732" s="126"/>
      <c r="F2732" s="126"/>
      <c r="G2732" s="89">
        <v>43132</v>
      </c>
      <c r="H2732" s="123"/>
      <c r="I2732" s="189"/>
      <c r="J2732" s="130" t="s">
        <v>4900</v>
      </c>
    </row>
    <row r="2733" spans="1:10" s="108" customFormat="1" ht="11.25" hidden="1" customHeight="1">
      <c r="A2733" s="8" t="s">
        <v>2702</v>
      </c>
      <c r="B2733" s="126" t="s">
        <v>351</v>
      </c>
      <c r="C2733" s="126" t="s">
        <v>4788</v>
      </c>
      <c r="D2733" s="126">
        <v>11</v>
      </c>
      <c r="E2733" s="126"/>
      <c r="F2733" s="126"/>
      <c r="G2733" s="89">
        <v>43132</v>
      </c>
      <c r="H2733" s="123"/>
      <c r="I2733" s="189"/>
      <c r="J2733" s="130" t="s">
        <v>4900</v>
      </c>
    </row>
    <row r="2734" spans="1:10" s="108" customFormat="1" ht="11.25" hidden="1" customHeight="1">
      <c r="A2734" s="8" t="s">
        <v>2707</v>
      </c>
      <c r="B2734" s="126" t="s">
        <v>351</v>
      </c>
      <c r="C2734" s="126" t="s">
        <v>4787</v>
      </c>
      <c r="D2734" s="126">
        <v>11</v>
      </c>
      <c r="E2734" s="126"/>
      <c r="F2734" s="126"/>
      <c r="G2734" s="89">
        <v>43132</v>
      </c>
      <c r="H2734" s="123"/>
      <c r="I2734" s="189"/>
      <c r="J2734" s="130" t="s">
        <v>4901</v>
      </c>
    </row>
    <row r="2735" spans="1:10" s="108" customFormat="1" ht="11.25" hidden="1" customHeight="1">
      <c r="A2735" s="8" t="s">
        <v>2731</v>
      </c>
      <c r="B2735" s="126" t="s">
        <v>452</v>
      </c>
      <c r="C2735" s="130" t="s">
        <v>450</v>
      </c>
      <c r="D2735" s="126">
        <v>13</v>
      </c>
      <c r="E2735" s="126"/>
      <c r="F2735" s="130"/>
      <c r="G2735" s="89">
        <v>43132</v>
      </c>
      <c r="H2735" s="123"/>
      <c r="I2735" s="189"/>
      <c r="J2735" s="130" t="s">
        <v>4895</v>
      </c>
    </row>
    <row r="2736" spans="1:10" s="108" customFormat="1" ht="11.25" hidden="1" customHeight="1">
      <c r="A2736" s="8" t="s">
        <v>2751</v>
      </c>
      <c r="B2736" s="126" t="s">
        <v>381</v>
      </c>
      <c r="C2736" s="126" t="s">
        <v>451</v>
      </c>
      <c r="D2736" s="126" t="s">
        <v>451</v>
      </c>
      <c r="E2736" s="126"/>
      <c r="F2736" s="126"/>
      <c r="G2736" s="89">
        <v>43132</v>
      </c>
      <c r="H2736" s="123"/>
      <c r="I2736" s="189"/>
      <c r="J2736" s="130" t="s">
        <v>4889</v>
      </c>
    </row>
    <row r="2737" spans="1:10" s="108" customFormat="1" ht="11.25" hidden="1" customHeight="1">
      <c r="A2737" s="8" t="s">
        <v>2752</v>
      </c>
      <c r="B2737" s="126" t="s">
        <v>382</v>
      </c>
      <c r="C2737" s="126" t="s">
        <v>451</v>
      </c>
      <c r="D2737" s="126" t="s">
        <v>451</v>
      </c>
      <c r="E2737" s="126"/>
      <c r="F2737" s="126"/>
      <c r="G2737" s="89">
        <v>43132</v>
      </c>
      <c r="H2737" s="123"/>
      <c r="I2737" s="189"/>
      <c r="J2737" s="130" t="s">
        <v>4889</v>
      </c>
    </row>
    <row r="2738" spans="1:10" s="108" customFormat="1" ht="11.25" hidden="1" customHeight="1">
      <c r="A2738" s="8" t="s">
        <v>2753</v>
      </c>
      <c r="B2738" s="126" t="s">
        <v>382</v>
      </c>
      <c r="C2738" s="126" t="s">
        <v>451</v>
      </c>
      <c r="D2738" s="126" t="s">
        <v>451</v>
      </c>
      <c r="E2738" s="126"/>
      <c r="F2738" s="126"/>
      <c r="G2738" s="89">
        <v>43132</v>
      </c>
      <c r="H2738" s="123"/>
      <c r="I2738" s="189"/>
      <c r="J2738" s="130" t="s">
        <v>4889</v>
      </c>
    </row>
    <row r="2739" spans="1:10" s="108" customFormat="1" ht="11.25" hidden="1" customHeight="1">
      <c r="A2739" s="8" t="s">
        <v>2761</v>
      </c>
      <c r="B2739" s="126" t="s">
        <v>351</v>
      </c>
      <c r="C2739" s="126" t="s">
        <v>4786</v>
      </c>
      <c r="D2739" s="126">
        <v>11</v>
      </c>
      <c r="E2739" s="126"/>
      <c r="F2739" s="126"/>
      <c r="G2739" s="89">
        <v>43132</v>
      </c>
      <c r="H2739" s="123"/>
      <c r="I2739" s="189"/>
      <c r="J2739" s="130" t="s">
        <v>4902</v>
      </c>
    </row>
    <row r="2740" spans="1:10" s="108" customFormat="1" ht="11.25" hidden="1" customHeight="1">
      <c r="A2740" s="8" t="s">
        <v>2772</v>
      </c>
      <c r="B2740" s="126" t="s">
        <v>351</v>
      </c>
      <c r="C2740" s="126" t="s">
        <v>4786</v>
      </c>
      <c r="D2740" s="126">
        <v>11</v>
      </c>
      <c r="E2740" s="126"/>
      <c r="F2740" s="126"/>
      <c r="G2740" s="89">
        <v>43132</v>
      </c>
      <c r="H2740" s="123"/>
      <c r="I2740" s="189"/>
      <c r="J2740" s="130" t="s">
        <v>4902</v>
      </c>
    </row>
    <row r="2741" spans="1:10" s="108" customFormat="1" ht="11.25" hidden="1" customHeight="1">
      <c r="A2741" s="8" t="s">
        <v>2773</v>
      </c>
      <c r="B2741" s="126" t="s">
        <v>351</v>
      </c>
      <c r="C2741" s="126" t="s">
        <v>4786</v>
      </c>
      <c r="D2741" s="126">
        <v>11</v>
      </c>
      <c r="E2741" s="126"/>
      <c r="F2741" s="126"/>
      <c r="G2741" s="89">
        <v>43132</v>
      </c>
      <c r="H2741" s="123"/>
      <c r="I2741" s="189"/>
      <c r="J2741" s="130" t="s">
        <v>4902</v>
      </c>
    </row>
    <row r="2742" spans="1:10" s="108" customFormat="1" ht="11.25" hidden="1" customHeight="1">
      <c r="A2742" s="8" t="s">
        <v>2786</v>
      </c>
      <c r="B2742" s="126" t="s">
        <v>351</v>
      </c>
      <c r="C2742" s="126" t="s">
        <v>4786</v>
      </c>
      <c r="D2742" s="126">
        <v>11</v>
      </c>
      <c r="E2742" s="126"/>
      <c r="F2742" s="126"/>
      <c r="G2742" s="89">
        <v>43132</v>
      </c>
      <c r="H2742" s="123"/>
      <c r="I2742" s="189"/>
      <c r="J2742" s="130" t="s">
        <v>4902</v>
      </c>
    </row>
    <row r="2743" spans="1:10" s="108" customFormat="1" ht="11.25" hidden="1" customHeight="1">
      <c r="A2743" s="8" t="s">
        <v>2787</v>
      </c>
      <c r="B2743" s="126" t="s">
        <v>351</v>
      </c>
      <c r="C2743" s="126" t="s">
        <v>4786</v>
      </c>
      <c r="D2743" s="126">
        <v>11</v>
      </c>
      <c r="E2743" s="126"/>
      <c r="F2743" s="126"/>
      <c r="G2743" s="89">
        <v>43132</v>
      </c>
      <c r="H2743" s="123"/>
      <c r="I2743" s="189"/>
      <c r="J2743" s="130" t="s">
        <v>4902</v>
      </c>
    </row>
    <row r="2744" spans="1:10" s="108" customFormat="1" ht="11.25" hidden="1" customHeight="1">
      <c r="A2744" s="8" t="s">
        <v>2788</v>
      </c>
      <c r="B2744" s="126" t="s">
        <v>351</v>
      </c>
      <c r="C2744" s="126" t="s">
        <v>4786</v>
      </c>
      <c r="D2744" s="126">
        <v>11</v>
      </c>
      <c r="E2744" s="126"/>
      <c r="F2744" s="126"/>
      <c r="G2744" s="89">
        <v>43132</v>
      </c>
      <c r="H2744" s="123"/>
      <c r="I2744" s="189"/>
      <c r="J2744" s="130" t="s">
        <v>4902</v>
      </c>
    </row>
    <row r="2745" spans="1:10" s="108" customFormat="1" ht="11.25" hidden="1" customHeight="1">
      <c r="A2745" s="8" t="s">
        <v>2794</v>
      </c>
      <c r="B2745" s="126" t="s">
        <v>351</v>
      </c>
      <c r="C2745" s="126" t="s">
        <v>4786</v>
      </c>
      <c r="D2745" s="126">
        <v>11</v>
      </c>
      <c r="E2745" s="126"/>
      <c r="F2745" s="126"/>
      <c r="G2745" s="89">
        <v>43132</v>
      </c>
      <c r="H2745" s="123"/>
      <c r="I2745" s="189"/>
      <c r="J2745" s="130" t="s">
        <v>4902</v>
      </c>
    </row>
    <row r="2746" spans="1:10" s="108" customFormat="1" ht="11.25" hidden="1" customHeight="1">
      <c r="A2746" s="8" t="s">
        <v>2829</v>
      </c>
      <c r="B2746" s="126" t="s">
        <v>351</v>
      </c>
      <c r="C2746" s="126" t="s">
        <v>4786</v>
      </c>
      <c r="D2746" s="126">
        <v>11</v>
      </c>
      <c r="E2746" s="126"/>
      <c r="F2746" s="126"/>
      <c r="G2746" s="89">
        <v>43132</v>
      </c>
      <c r="H2746" s="123"/>
      <c r="I2746" s="189"/>
      <c r="J2746" s="130" t="s">
        <v>4902</v>
      </c>
    </row>
    <row r="2747" spans="1:10" s="108" customFormat="1" ht="11.25" hidden="1" customHeight="1">
      <c r="A2747" s="8" t="s">
        <v>2831</v>
      </c>
      <c r="B2747" s="126" t="s">
        <v>351</v>
      </c>
      <c r="C2747" s="126" t="s">
        <v>4789</v>
      </c>
      <c r="D2747" s="126">
        <v>11</v>
      </c>
      <c r="E2747" s="126"/>
      <c r="F2747" s="126"/>
      <c r="G2747" s="89">
        <v>43132</v>
      </c>
      <c r="H2747" s="123"/>
      <c r="I2747" s="189"/>
      <c r="J2747" s="130" t="s">
        <v>4888</v>
      </c>
    </row>
    <row r="2748" spans="1:10" s="108" customFormat="1" ht="11.25" hidden="1" customHeight="1">
      <c r="A2748" s="8" t="s">
        <v>2832</v>
      </c>
      <c r="B2748" s="126" t="s">
        <v>351</v>
      </c>
      <c r="C2748" s="126" t="s">
        <v>4787</v>
      </c>
      <c r="D2748" s="126">
        <v>11</v>
      </c>
      <c r="E2748" s="126"/>
      <c r="F2748" s="126"/>
      <c r="G2748" s="89">
        <v>43132</v>
      </c>
      <c r="H2748" s="123"/>
      <c r="I2748" s="189"/>
      <c r="J2748" s="130" t="s">
        <v>4901</v>
      </c>
    </row>
    <row r="2749" spans="1:10" s="108" customFormat="1" ht="11.25" hidden="1" customHeight="1">
      <c r="A2749" s="8" t="s">
        <v>2833</v>
      </c>
      <c r="B2749" s="126" t="s">
        <v>351</v>
      </c>
      <c r="C2749" s="130" t="s">
        <v>4788</v>
      </c>
      <c r="D2749" s="126">
        <v>11</v>
      </c>
      <c r="E2749" s="126"/>
      <c r="F2749" s="130"/>
      <c r="G2749" s="89">
        <v>43132</v>
      </c>
      <c r="H2749" s="123"/>
      <c r="I2749" s="189"/>
      <c r="J2749" s="130" t="s">
        <v>4900</v>
      </c>
    </row>
    <row r="2750" spans="1:10" s="108" customFormat="1" ht="11.25" hidden="1" customHeight="1">
      <c r="A2750" s="8" t="s">
        <v>2838</v>
      </c>
      <c r="B2750" s="126" t="s">
        <v>351</v>
      </c>
      <c r="C2750" s="126" t="s">
        <v>4787</v>
      </c>
      <c r="D2750" s="126">
        <v>11</v>
      </c>
      <c r="E2750" s="126"/>
      <c r="F2750" s="126"/>
      <c r="G2750" s="89">
        <v>43132</v>
      </c>
      <c r="H2750" s="123"/>
      <c r="I2750" s="189"/>
      <c r="J2750" s="130" t="s">
        <v>4901</v>
      </c>
    </row>
    <row r="2751" spans="1:10" s="108" customFormat="1" ht="11.25" hidden="1" customHeight="1">
      <c r="A2751" s="8" t="s">
        <v>2842</v>
      </c>
      <c r="B2751" s="126" t="s">
        <v>351</v>
      </c>
      <c r="C2751" s="126" t="s">
        <v>4789</v>
      </c>
      <c r="D2751" s="126">
        <v>11</v>
      </c>
      <c r="E2751" s="126"/>
      <c r="F2751" s="126"/>
      <c r="G2751" s="89">
        <v>43132</v>
      </c>
      <c r="H2751" s="123"/>
      <c r="I2751" s="189"/>
      <c r="J2751" s="130" t="s">
        <v>4888</v>
      </c>
    </row>
    <row r="2752" spans="1:10" s="108" customFormat="1" ht="11.25" hidden="1" customHeight="1">
      <c r="A2752" s="8" t="s">
        <v>2843</v>
      </c>
      <c r="B2752" s="126" t="s">
        <v>351</v>
      </c>
      <c r="C2752" s="126" t="s">
        <v>4786</v>
      </c>
      <c r="D2752" s="126">
        <v>11</v>
      </c>
      <c r="E2752" s="126"/>
      <c r="F2752" s="126"/>
      <c r="G2752" s="89">
        <v>43132</v>
      </c>
      <c r="H2752" s="123"/>
      <c r="I2752" s="189"/>
      <c r="J2752" s="130" t="s">
        <v>4902</v>
      </c>
    </row>
    <row r="2753" spans="1:10" s="108" customFormat="1" ht="11.25" hidden="1" customHeight="1">
      <c r="A2753" s="8" t="s">
        <v>2845</v>
      </c>
      <c r="B2753" s="126" t="s">
        <v>351</v>
      </c>
      <c r="C2753" s="126" t="s">
        <v>4786</v>
      </c>
      <c r="D2753" s="126">
        <v>11</v>
      </c>
      <c r="E2753" s="126"/>
      <c r="F2753" s="126"/>
      <c r="G2753" s="89">
        <v>43132</v>
      </c>
      <c r="H2753" s="123"/>
      <c r="I2753" s="189"/>
      <c r="J2753" s="130" t="s">
        <v>4902</v>
      </c>
    </row>
    <row r="2754" spans="1:10" s="108" customFormat="1" ht="11.25" hidden="1" customHeight="1">
      <c r="A2754" s="8" t="s">
        <v>2847</v>
      </c>
      <c r="B2754" s="126" t="s">
        <v>351</v>
      </c>
      <c r="C2754" s="130" t="s">
        <v>4786</v>
      </c>
      <c r="D2754" s="126">
        <v>11</v>
      </c>
      <c r="E2754" s="126"/>
      <c r="F2754" s="130"/>
      <c r="G2754" s="89">
        <v>43132</v>
      </c>
      <c r="H2754" s="123"/>
      <c r="I2754" s="189"/>
      <c r="J2754" s="130" t="s">
        <v>4902</v>
      </c>
    </row>
    <row r="2755" spans="1:10" s="108" customFormat="1" ht="11.25" hidden="1" customHeight="1">
      <c r="A2755" s="8" t="s">
        <v>2854</v>
      </c>
      <c r="B2755" s="126" t="s">
        <v>351</v>
      </c>
      <c r="C2755" s="126" t="s">
        <v>4788</v>
      </c>
      <c r="D2755" s="126">
        <v>11</v>
      </c>
      <c r="E2755" s="126"/>
      <c r="F2755" s="126"/>
      <c r="G2755" s="89">
        <v>43132</v>
      </c>
      <c r="H2755" s="123"/>
      <c r="I2755" s="189"/>
      <c r="J2755" s="130" t="s">
        <v>4900</v>
      </c>
    </row>
    <row r="2756" spans="1:10" s="108" customFormat="1" ht="11.25" hidden="1" customHeight="1">
      <c r="A2756" s="8" t="s">
        <v>2855</v>
      </c>
      <c r="B2756" s="126" t="s">
        <v>351</v>
      </c>
      <c r="C2756" s="126" t="s">
        <v>4788</v>
      </c>
      <c r="D2756" s="126">
        <v>11</v>
      </c>
      <c r="E2756" s="126"/>
      <c r="F2756" s="126"/>
      <c r="G2756" s="89">
        <v>43132</v>
      </c>
      <c r="H2756" s="123"/>
      <c r="I2756" s="189"/>
      <c r="J2756" s="130" t="s">
        <v>4900</v>
      </c>
    </row>
    <row r="2757" spans="1:10" s="108" customFormat="1" ht="11.25" hidden="1" customHeight="1">
      <c r="A2757" s="8" t="s">
        <v>2856</v>
      </c>
      <c r="B2757" s="126" t="s">
        <v>351</v>
      </c>
      <c r="C2757" s="126" t="s">
        <v>4789</v>
      </c>
      <c r="D2757" s="126">
        <v>11</v>
      </c>
      <c r="E2757" s="126"/>
      <c r="F2757" s="126"/>
      <c r="G2757" s="89">
        <v>43132</v>
      </c>
      <c r="H2757" s="123"/>
      <c r="I2757" s="189"/>
      <c r="J2757" s="130" t="s">
        <v>4888</v>
      </c>
    </row>
    <row r="2758" spans="1:10" s="108" customFormat="1" ht="11.25" hidden="1" customHeight="1">
      <c r="A2758" s="8" t="s">
        <v>2857</v>
      </c>
      <c r="B2758" s="126" t="s">
        <v>351</v>
      </c>
      <c r="C2758" s="126" t="s">
        <v>4787</v>
      </c>
      <c r="D2758" s="126">
        <v>11</v>
      </c>
      <c r="E2758" s="126"/>
      <c r="F2758" s="126"/>
      <c r="G2758" s="89">
        <v>43132</v>
      </c>
      <c r="H2758" s="123"/>
      <c r="I2758" s="189"/>
      <c r="J2758" s="130" t="s">
        <v>4901</v>
      </c>
    </row>
    <row r="2759" spans="1:10" s="108" customFormat="1" ht="11.25" hidden="1" customHeight="1">
      <c r="A2759" s="8" t="s">
        <v>2858</v>
      </c>
      <c r="B2759" s="126" t="s">
        <v>351</v>
      </c>
      <c r="C2759" s="126" t="s">
        <v>4789</v>
      </c>
      <c r="D2759" s="126">
        <v>11</v>
      </c>
      <c r="E2759" s="126"/>
      <c r="F2759" s="126"/>
      <c r="G2759" s="89">
        <v>43132</v>
      </c>
      <c r="H2759" s="123"/>
      <c r="I2759" s="189"/>
      <c r="J2759" s="130" t="s">
        <v>4888</v>
      </c>
    </row>
    <row r="2760" spans="1:10" s="108" customFormat="1" ht="11.25" hidden="1" customHeight="1">
      <c r="A2760" s="8" t="s">
        <v>2859</v>
      </c>
      <c r="B2760" s="126" t="s">
        <v>351</v>
      </c>
      <c r="C2760" s="126" t="s">
        <v>4789</v>
      </c>
      <c r="D2760" s="126">
        <v>11</v>
      </c>
      <c r="E2760" s="126"/>
      <c r="F2760" s="126"/>
      <c r="G2760" s="89">
        <v>43132</v>
      </c>
      <c r="H2760" s="123"/>
      <c r="I2760" s="189"/>
      <c r="J2760" s="130" t="s">
        <v>4888</v>
      </c>
    </row>
    <row r="2761" spans="1:10" s="108" customFormat="1" ht="11.25" hidden="1" customHeight="1">
      <c r="A2761" s="8" t="s">
        <v>2863</v>
      </c>
      <c r="B2761" s="126" t="s">
        <v>351</v>
      </c>
      <c r="C2761" s="126" t="s">
        <v>4789</v>
      </c>
      <c r="D2761" s="126">
        <v>11</v>
      </c>
      <c r="E2761" s="126"/>
      <c r="F2761" s="126"/>
      <c r="G2761" s="89">
        <v>43132</v>
      </c>
      <c r="H2761" s="123"/>
      <c r="I2761" s="189"/>
      <c r="J2761" s="130" t="s">
        <v>4888</v>
      </c>
    </row>
    <row r="2762" spans="1:10" s="108" customFormat="1" ht="11.25" hidden="1" customHeight="1">
      <c r="A2762" s="8" t="s">
        <v>2886</v>
      </c>
      <c r="B2762" s="126" t="s">
        <v>4356</v>
      </c>
      <c r="C2762" s="126" t="s">
        <v>71</v>
      </c>
      <c r="D2762" s="126">
        <v>14</v>
      </c>
      <c r="E2762" s="126"/>
      <c r="F2762" s="126"/>
      <c r="G2762" s="89">
        <v>43132</v>
      </c>
      <c r="H2762" s="123"/>
      <c r="I2762" s="189"/>
      <c r="J2762" s="130" t="s">
        <v>4897</v>
      </c>
    </row>
    <row r="2763" spans="1:10" s="108" customFormat="1" ht="11.25" hidden="1" customHeight="1">
      <c r="A2763" s="8" t="s">
        <v>2887</v>
      </c>
      <c r="B2763" s="126" t="s">
        <v>4357</v>
      </c>
      <c r="C2763" s="126" t="s">
        <v>71</v>
      </c>
      <c r="D2763" s="126">
        <v>14</v>
      </c>
      <c r="E2763" s="126"/>
      <c r="F2763" s="126"/>
      <c r="G2763" s="89">
        <v>43132</v>
      </c>
      <c r="H2763" s="123"/>
      <c r="I2763" s="189"/>
      <c r="J2763" s="130" t="s">
        <v>4897</v>
      </c>
    </row>
    <row r="2764" spans="1:10" s="108" customFormat="1" ht="11.25" hidden="1" customHeight="1">
      <c r="A2764" s="8" t="s">
        <v>2888</v>
      </c>
      <c r="B2764" s="126" t="s">
        <v>4357</v>
      </c>
      <c r="C2764" s="126" t="s">
        <v>71</v>
      </c>
      <c r="D2764" s="126">
        <v>14</v>
      </c>
      <c r="E2764" s="126"/>
      <c r="F2764" s="126"/>
      <c r="G2764" s="89">
        <v>43132</v>
      </c>
      <c r="H2764" s="123"/>
      <c r="I2764" s="189"/>
      <c r="J2764" s="130" t="s">
        <v>4897</v>
      </c>
    </row>
    <row r="2765" spans="1:10" s="108" customFormat="1" ht="11.25" hidden="1" customHeight="1">
      <c r="A2765" s="8" t="s">
        <v>2889</v>
      </c>
      <c r="B2765" s="126" t="s">
        <v>4358</v>
      </c>
      <c r="C2765" s="126" t="s">
        <v>71</v>
      </c>
      <c r="D2765" s="126">
        <v>14</v>
      </c>
      <c r="E2765" s="126"/>
      <c r="F2765" s="126"/>
      <c r="G2765" s="89">
        <v>43132</v>
      </c>
      <c r="H2765" s="123"/>
      <c r="I2765" s="189"/>
      <c r="J2765" s="130" t="s">
        <v>4897</v>
      </c>
    </row>
    <row r="2766" spans="1:10" s="108" customFormat="1" ht="11.25" hidden="1" customHeight="1">
      <c r="A2766" s="8" t="s">
        <v>2892</v>
      </c>
      <c r="B2766" s="126" t="s">
        <v>4359</v>
      </c>
      <c r="C2766" s="126" t="s">
        <v>71</v>
      </c>
      <c r="D2766" s="126">
        <v>14</v>
      </c>
      <c r="E2766" s="126"/>
      <c r="F2766" s="126"/>
      <c r="G2766" s="89">
        <v>43132</v>
      </c>
      <c r="H2766" s="123"/>
      <c r="I2766" s="189"/>
      <c r="J2766" s="130" t="s">
        <v>4897</v>
      </c>
    </row>
    <row r="2767" spans="1:10" s="108" customFormat="1" ht="11.25" hidden="1" customHeight="1">
      <c r="A2767" s="8" t="s">
        <v>2893</v>
      </c>
      <c r="B2767" s="126" t="s">
        <v>4359</v>
      </c>
      <c r="C2767" s="126" t="s">
        <v>71</v>
      </c>
      <c r="D2767" s="126">
        <v>14</v>
      </c>
      <c r="E2767" s="126"/>
      <c r="F2767" s="126"/>
      <c r="G2767" s="89">
        <v>43132</v>
      </c>
      <c r="H2767" s="123"/>
      <c r="I2767" s="189"/>
      <c r="J2767" s="130" t="s">
        <v>4897</v>
      </c>
    </row>
    <row r="2768" spans="1:10" s="108" customFormat="1" ht="11.25" hidden="1" customHeight="1">
      <c r="A2768" s="8" t="s">
        <v>2894</v>
      </c>
      <c r="B2768" s="126" t="s">
        <v>4359</v>
      </c>
      <c r="C2768" s="126" t="s">
        <v>71</v>
      </c>
      <c r="D2768" s="126">
        <v>14</v>
      </c>
      <c r="E2768" s="126"/>
      <c r="F2768" s="126"/>
      <c r="G2768" s="89">
        <v>43132</v>
      </c>
      <c r="H2768" s="123"/>
      <c r="I2768" s="189"/>
      <c r="J2768" s="130" t="s">
        <v>4897</v>
      </c>
    </row>
    <row r="2769" spans="1:10" s="108" customFormat="1" ht="11.25" hidden="1" customHeight="1">
      <c r="A2769" s="8" t="s">
        <v>2895</v>
      </c>
      <c r="B2769" s="126" t="s">
        <v>4359</v>
      </c>
      <c r="C2769" s="126" t="s">
        <v>71</v>
      </c>
      <c r="D2769" s="126">
        <v>14</v>
      </c>
      <c r="E2769" s="126"/>
      <c r="F2769" s="126"/>
      <c r="G2769" s="89">
        <v>43132</v>
      </c>
      <c r="H2769" s="123"/>
      <c r="I2769" s="189"/>
      <c r="J2769" s="130" t="s">
        <v>4897</v>
      </c>
    </row>
    <row r="2770" spans="1:10" s="108" customFormat="1" ht="11.25" hidden="1" customHeight="1">
      <c r="A2770" s="8" t="s">
        <v>2897</v>
      </c>
      <c r="B2770" s="126" t="s">
        <v>4361</v>
      </c>
      <c r="C2770" s="126" t="s">
        <v>71</v>
      </c>
      <c r="D2770" s="126">
        <v>14</v>
      </c>
      <c r="E2770" s="126"/>
      <c r="F2770" s="126"/>
      <c r="G2770" s="89">
        <v>43132</v>
      </c>
      <c r="H2770" s="123"/>
      <c r="I2770" s="189"/>
      <c r="J2770" s="130" t="s">
        <v>4897</v>
      </c>
    </row>
    <row r="2771" spans="1:10" s="108" customFormat="1" ht="11.25" hidden="1" customHeight="1">
      <c r="A2771" s="8" t="s">
        <v>2899</v>
      </c>
      <c r="B2771" s="126" t="s">
        <v>4363</v>
      </c>
      <c r="C2771" s="126" t="s">
        <v>71</v>
      </c>
      <c r="D2771" s="126">
        <v>14</v>
      </c>
      <c r="E2771" s="126"/>
      <c r="F2771" s="126"/>
      <c r="G2771" s="89">
        <v>43132</v>
      </c>
      <c r="H2771" s="123"/>
      <c r="I2771" s="189"/>
      <c r="J2771" s="130" t="s">
        <v>4897</v>
      </c>
    </row>
    <row r="2772" spans="1:10" s="108" customFormat="1" ht="11.25" hidden="1" customHeight="1">
      <c r="A2772" s="8" t="s">
        <v>2904</v>
      </c>
      <c r="B2772" s="126" t="s">
        <v>4364</v>
      </c>
      <c r="C2772" s="130" t="s">
        <v>71</v>
      </c>
      <c r="D2772" s="126">
        <v>14</v>
      </c>
      <c r="E2772" s="126"/>
      <c r="F2772" s="130"/>
      <c r="G2772" s="89">
        <v>43132</v>
      </c>
      <c r="H2772" s="123"/>
      <c r="I2772" s="189"/>
      <c r="J2772" s="130" t="s">
        <v>4897</v>
      </c>
    </row>
    <row r="2773" spans="1:10" s="108" customFormat="1" ht="11.25" hidden="1" customHeight="1">
      <c r="A2773" s="8" t="s">
        <v>2914</v>
      </c>
      <c r="B2773" s="126" t="s">
        <v>399</v>
      </c>
      <c r="C2773" s="126" t="s">
        <v>71</v>
      </c>
      <c r="D2773" s="126">
        <v>14</v>
      </c>
      <c r="E2773" s="126"/>
      <c r="F2773" s="126"/>
      <c r="G2773" s="89">
        <v>43132</v>
      </c>
      <c r="H2773" s="123"/>
      <c r="I2773" s="189"/>
      <c r="J2773" s="130" t="s">
        <v>4897</v>
      </c>
    </row>
    <row r="2774" spans="1:10" s="108" customFormat="1" ht="11.25" hidden="1" customHeight="1">
      <c r="A2774" s="8" t="s">
        <v>2915</v>
      </c>
      <c r="B2774" s="126" t="s">
        <v>399</v>
      </c>
      <c r="C2774" s="126" t="s">
        <v>71</v>
      </c>
      <c r="D2774" s="126">
        <v>14</v>
      </c>
      <c r="E2774" s="126"/>
      <c r="F2774" s="126"/>
      <c r="G2774" s="89">
        <v>43132</v>
      </c>
      <c r="H2774" s="123"/>
      <c r="I2774" s="189"/>
      <c r="J2774" s="130" t="s">
        <v>4897</v>
      </c>
    </row>
    <row r="2775" spans="1:10" s="108" customFormat="1" ht="11.25" hidden="1" customHeight="1">
      <c r="A2775" s="8" t="s">
        <v>2923</v>
      </c>
      <c r="B2775" s="126" t="s">
        <v>399</v>
      </c>
      <c r="C2775" s="126" t="s">
        <v>71</v>
      </c>
      <c r="D2775" s="126">
        <v>14</v>
      </c>
      <c r="E2775" s="126"/>
      <c r="F2775" s="126"/>
      <c r="G2775" s="89">
        <v>43132</v>
      </c>
      <c r="H2775" s="123"/>
      <c r="I2775" s="189"/>
      <c r="J2775" s="130" t="s">
        <v>4897</v>
      </c>
    </row>
    <row r="2776" spans="1:10" s="108" customFormat="1" ht="11.25" hidden="1" customHeight="1">
      <c r="A2776" s="8" t="s">
        <v>2948</v>
      </c>
      <c r="B2776" s="126" t="s">
        <v>4369</v>
      </c>
      <c r="C2776" s="126" t="s">
        <v>71</v>
      </c>
      <c r="D2776" s="126">
        <v>14</v>
      </c>
      <c r="E2776" s="126"/>
      <c r="F2776" s="126"/>
      <c r="G2776" s="89">
        <v>43132</v>
      </c>
      <c r="H2776" s="123"/>
      <c r="I2776" s="189"/>
      <c r="J2776" s="130" t="s">
        <v>4897</v>
      </c>
    </row>
    <row r="2777" spans="1:10" s="108" customFormat="1" ht="11.25" hidden="1" customHeight="1">
      <c r="A2777" s="8" t="s">
        <v>3022</v>
      </c>
      <c r="B2777" s="126" t="s">
        <v>4400</v>
      </c>
      <c r="C2777" s="126" t="s">
        <v>71</v>
      </c>
      <c r="D2777" s="126">
        <v>14</v>
      </c>
      <c r="E2777" s="126"/>
      <c r="F2777" s="126"/>
      <c r="G2777" s="89">
        <v>43132</v>
      </c>
      <c r="H2777" s="123"/>
      <c r="I2777" s="189"/>
      <c r="J2777" s="130" t="s">
        <v>4897</v>
      </c>
    </row>
    <row r="2778" spans="1:10" s="108" customFormat="1" ht="11.25" hidden="1" customHeight="1">
      <c r="A2778" s="8" t="s">
        <v>3023</v>
      </c>
      <c r="B2778" s="126" t="s">
        <v>4401</v>
      </c>
      <c r="C2778" s="126" t="s">
        <v>71</v>
      </c>
      <c r="D2778" s="126">
        <v>14</v>
      </c>
      <c r="E2778" s="126"/>
      <c r="F2778" s="126"/>
      <c r="G2778" s="89">
        <v>43132</v>
      </c>
      <c r="H2778" s="123"/>
      <c r="I2778" s="189"/>
      <c r="J2778" s="130" t="s">
        <v>4897</v>
      </c>
    </row>
    <row r="2779" spans="1:10" s="108" customFormat="1" ht="11.25" hidden="1" customHeight="1">
      <c r="A2779" s="8" t="s">
        <v>3024</v>
      </c>
      <c r="B2779" s="126" t="s">
        <v>4402</v>
      </c>
      <c r="C2779" s="126" t="s">
        <v>71</v>
      </c>
      <c r="D2779" s="126">
        <v>14</v>
      </c>
      <c r="E2779" s="126"/>
      <c r="F2779" s="126"/>
      <c r="G2779" s="89">
        <v>43132</v>
      </c>
      <c r="H2779" s="123"/>
      <c r="I2779" s="189"/>
      <c r="J2779" s="130" t="s">
        <v>4897</v>
      </c>
    </row>
    <row r="2780" spans="1:10" s="108" customFormat="1" ht="11.25" hidden="1" customHeight="1">
      <c r="A2780" s="8" t="s">
        <v>3027</v>
      </c>
      <c r="B2780" s="126" t="s">
        <v>4404</v>
      </c>
      <c r="C2780" s="126" t="s">
        <v>71</v>
      </c>
      <c r="D2780" s="126">
        <v>14</v>
      </c>
      <c r="E2780" s="126"/>
      <c r="F2780" s="126"/>
      <c r="G2780" s="89">
        <v>43132</v>
      </c>
      <c r="H2780" s="123"/>
      <c r="I2780" s="189"/>
      <c r="J2780" s="130" t="s">
        <v>4897</v>
      </c>
    </row>
    <row r="2781" spans="1:10" s="108" customFormat="1" ht="11.25" hidden="1" customHeight="1">
      <c r="A2781" s="8" t="s">
        <v>3028</v>
      </c>
      <c r="B2781" s="126" t="s">
        <v>4404</v>
      </c>
      <c r="C2781" s="126" t="s">
        <v>71</v>
      </c>
      <c r="D2781" s="126">
        <v>14</v>
      </c>
      <c r="E2781" s="126"/>
      <c r="F2781" s="126"/>
      <c r="G2781" s="89">
        <v>43132</v>
      </c>
      <c r="H2781" s="123"/>
      <c r="I2781" s="189"/>
      <c r="J2781" s="130" t="s">
        <v>4897</v>
      </c>
    </row>
    <row r="2782" spans="1:10" s="108" customFormat="1" ht="11.25" hidden="1" customHeight="1">
      <c r="A2782" s="8" t="s">
        <v>3038</v>
      </c>
      <c r="B2782" s="126" t="s">
        <v>4410</v>
      </c>
      <c r="C2782" s="126" t="s">
        <v>71</v>
      </c>
      <c r="D2782" s="126">
        <v>14</v>
      </c>
      <c r="E2782" s="126"/>
      <c r="F2782" s="126"/>
      <c r="G2782" s="89">
        <v>43132</v>
      </c>
      <c r="H2782" s="123"/>
      <c r="I2782" s="189"/>
      <c r="J2782" s="130" t="s">
        <v>4897</v>
      </c>
    </row>
    <row r="2783" spans="1:10" s="108" customFormat="1" ht="11.25" hidden="1" customHeight="1">
      <c r="A2783" s="8" t="s">
        <v>3041</v>
      </c>
      <c r="B2783" s="126" t="s">
        <v>4412</v>
      </c>
      <c r="C2783" s="126" t="s">
        <v>71</v>
      </c>
      <c r="D2783" s="126">
        <v>14</v>
      </c>
      <c r="E2783" s="126"/>
      <c r="F2783" s="126"/>
      <c r="G2783" s="89">
        <v>43132</v>
      </c>
      <c r="H2783" s="123"/>
      <c r="I2783" s="189"/>
      <c r="J2783" s="130" t="s">
        <v>4897</v>
      </c>
    </row>
    <row r="2784" spans="1:10" s="108" customFormat="1" ht="11.25" hidden="1" customHeight="1">
      <c r="A2784" s="8" t="s">
        <v>3050</v>
      </c>
      <c r="B2784" s="126" t="s">
        <v>4418</v>
      </c>
      <c r="C2784" s="126" t="s">
        <v>71</v>
      </c>
      <c r="D2784" s="126">
        <v>14</v>
      </c>
      <c r="E2784" s="126"/>
      <c r="F2784" s="126"/>
      <c r="G2784" s="89">
        <v>43132</v>
      </c>
      <c r="H2784" s="123"/>
      <c r="I2784" s="189"/>
      <c r="J2784" s="130" t="s">
        <v>4897</v>
      </c>
    </row>
    <row r="2785" spans="1:10" s="108" customFormat="1" ht="11.25" hidden="1" customHeight="1">
      <c r="A2785" s="8" t="s">
        <v>3057</v>
      </c>
      <c r="B2785" s="126" t="s">
        <v>4423</v>
      </c>
      <c r="C2785" s="126" t="s">
        <v>71</v>
      </c>
      <c r="D2785" s="126">
        <v>14</v>
      </c>
      <c r="E2785" s="126"/>
      <c r="F2785" s="126"/>
      <c r="G2785" s="89">
        <v>43132</v>
      </c>
      <c r="H2785" s="123"/>
      <c r="I2785" s="189"/>
      <c r="J2785" s="130" t="s">
        <v>4897</v>
      </c>
    </row>
    <row r="2786" spans="1:10" s="108" customFormat="1" ht="11.25" hidden="1" customHeight="1">
      <c r="A2786" s="8" t="s">
        <v>3058</v>
      </c>
      <c r="B2786" s="126" t="s">
        <v>4424</v>
      </c>
      <c r="C2786" s="126" t="s">
        <v>71</v>
      </c>
      <c r="D2786" s="126">
        <v>14</v>
      </c>
      <c r="E2786" s="126"/>
      <c r="F2786" s="126"/>
      <c r="G2786" s="89">
        <v>43132</v>
      </c>
      <c r="H2786" s="123"/>
      <c r="I2786" s="189"/>
      <c r="J2786" s="130" t="s">
        <v>4897</v>
      </c>
    </row>
    <row r="2787" spans="1:10" s="108" customFormat="1" ht="11.25" hidden="1" customHeight="1">
      <c r="A2787" s="8" t="s">
        <v>3060</v>
      </c>
      <c r="B2787" s="126" t="s">
        <v>4426</v>
      </c>
      <c r="C2787" s="126" t="s">
        <v>71</v>
      </c>
      <c r="D2787" s="126">
        <v>14</v>
      </c>
      <c r="E2787" s="126"/>
      <c r="F2787" s="126"/>
      <c r="G2787" s="89">
        <v>43132</v>
      </c>
      <c r="H2787" s="123"/>
      <c r="I2787" s="189"/>
      <c r="J2787" s="130" t="s">
        <v>4897</v>
      </c>
    </row>
    <row r="2788" spans="1:10" s="108" customFormat="1" ht="11.25" hidden="1" customHeight="1">
      <c r="A2788" s="8" t="s">
        <v>3068</v>
      </c>
      <c r="B2788" s="126" t="s">
        <v>4397</v>
      </c>
      <c r="C2788" s="126" t="s">
        <v>71</v>
      </c>
      <c r="D2788" s="126">
        <v>14</v>
      </c>
      <c r="E2788" s="126"/>
      <c r="F2788" s="126"/>
      <c r="G2788" s="89">
        <v>43132</v>
      </c>
      <c r="H2788" s="123"/>
      <c r="I2788" s="189"/>
      <c r="J2788" s="130" t="s">
        <v>4897</v>
      </c>
    </row>
    <row r="2789" spans="1:10" s="108" customFormat="1" ht="11.25" hidden="1" customHeight="1">
      <c r="A2789" s="8" t="s">
        <v>3087</v>
      </c>
      <c r="B2789" s="126" t="s">
        <v>409</v>
      </c>
      <c r="C2789" s="126" t="s">
        <v>72</v>
      </c>
      <c r="D2789" s="126">
        <v>15</v>
      </c>
      <c r="E2789" s="126"/>
      <c r="F2789" s="126"/>
      <c r="G2789" s="89">
        <v>43132</v>
      </c>
      <c r="H2789" s="123"/>
      <c r="I2789" s="189"/>
      <c r="J2789" s="130" t="s">
        <v>4980</v>
      </c>
    </row>
    <row r="2790" spans="1:10" s="108" customFormat="1" ht="11.25" hidden="1" customHeight="1">
      <c r="A2790" s="8" t="s">
        <v>3089</v>
      </c>
      <c r="B2790" s="126" t="s">
        <v>4431</v>
      </c>
      <c r="C2790" s="126" t="s">
        <v>72</v>
      </c>
      <c r="D2790" s="126">
        <v>15</v>
      </c>
      <c r="E2790" s="126"/>
      <c r="F2790" s="126"/>
      <c r="G2790" s="89">
        <v>43132</v>
      </c>
      <c r="H2790" s="123"/>
      <c r="I2790" s="189"/>
      <c r="J2790" s="130" t="s">
        <v>4980</v>
      </c>
    </row>
    <row r="2791" spans="1:10" s="108" customFormat="1" ht="11.25" hidden="1" customHeight="1">
      <c r="A2791" s="8" t="s">
        <v>3090</v>
      </c>
      <c r="B2791" s="126" t="s">
        <v>4438</v>
      </c>
      <c r="C2791" s="126" t="s">
        <v>72</v>
      </c>
      <c r="D2791" s="126">
        <v>15</v>
      </c>
      <c r="E2791" s="126"/>
      <c r="F2791" s="126"/>
      <c r="G2791" s="89">
        <v>43132</v>
      </c>
      <c r="H2791" s="123"/>
      <c r="I2791" s="189"/>
      <c r="J2791" s="130" t="s">
        <v>4980</v>
      </c>
    </row>
    <row r="2792" spans="1:10" s="108" customFormat="1" ht="11.25" hidden="1" customHeight="1">
      <c r="A2792" s="8" t="s">
        <v>3092</v>
      </c>
      <c r="B2792" s="126" t="s">
        <v>4440</v>
      </c>
      <c r="C2792" s="126" t="s">
        <v>72</v>
      </c>
      <c r="D2792" s="126">
        <v>15</v>
      </c>
      <c r="E2792" s="126"/>
      <c r="F2792" s="126"/>
      <c r="G2792" s="89">
        <v>43132</v>
      </c>
      <c r="H2792" s="123"/>
      <c r="I2792" s="189"/>
      <c r="J2792" s="130" t="s">
        <v>4980</v>
      </c>
    </row>
    <row r="2793" spans="1:10" s="108" customFormat="1" ht="11.25" hidden="1" customHeight="1">
      <c r="A2793" s="8" t="s">
        <v>3169</v>
      </c>
      <c r="B2793" s="126" t="s">
        <v>412</v>
      </c>
      <c r="C2793" s="126" t="s">
        <v>72</v>
      </c>
      <c r="D2793" s="126">
        <v>15</v>
      </c>
      <c r="E2793" s="126"/>
      <c r="F2793" s="126"/>
      <c r="G2793" s="89">
        <v>43132</v>
      </c>
      <c r="H2793" s="123"/>
      <c r="I2793" s="189"/>
      <c r="J2793" s="130" t="s">
        <v>4980</v>
      </c>
    </row>
    <row r="2794" spans="1:10" s="108" customFormat="1" ht="11.25" hidden="1" customHeight="1">
      <c r="A2794" s="8" t="s">
        <v>3170</v>
      </c>
      <c r="B2794" s="126" t="s">
        <v>412</v>
      </c>
      <c r="C2794" s="126" t="s">
        <v>72</v>
      </c>
      <c r="D2794" s="126">
        <v>15</v>
      </c>
      <c r="E2794" s="126"/>
      <c r="F2794" s="126"/>
      <c r="G2794" s="89">
        <v>43132</v>
      </c>
      <c r="H2794" s="123"/>
      <c r="I2794" s="189"/>
      <c r="J2794" s="130" t="s">
        <v>4980</v>
      </c>
    </row>
    <row r="2795" spans="1:10" s="108" customFormat="1" ht="11.25" hidden="1" customHeight="1">
      <c r="A2795" s="8" t="s">
        <v>3171</v>
      </c>
      <c r="B2795" s="126" t="s">
        <v>412</v>
      </c>
      <c r="C2795" s="130" t="s">
        <v>72</v>
      </c>
      <c r="D2795" s="126">
        <v>15</v>
      </c>
      <c r="E2795" s="126"/>
      <c r="F2795" s="130"/>
      <c r="G2795" s="89">
        <v>43132</v>
      </c>
      <c r="H2795" s="123"/>
      <c r="I2795" s="189"/>
      <c r="J2795" s="130" t="s">
        <v>4980</v>
      </c>
    </row>
    <row r="2796" spans="1:10" s="108" customFormat="1" ht="11.25" hidden="1" customHeight="1">
      <c r="A2796" s="8" t="s">
        <v>3173</v>
      </c>
      <c r="B2796" s="126" t="s">
        <v>412</v>
      </c>
      <c r="C2796" s="130" t="s">
        <v>72</v>
      </c>
      <c r="D2796" s="126">
        <v>15</v>
      </c>
      <c r="E2796" s="126"/>
      <c r="F2796" s="130"/>
      <c r="G2796" s="89">
        <v>43132</v>
      </c>
      <c r="H2796" s="123"/>
      <c r="I2796" s="189"/>
      <c r="J2796" s="130" t="s">
        <v>4980</v>
      </c>
    </row>
    <row r="2797" spans="1:10" s="108" customFormat="1" ht="11.25" hidden="1" customHeight="1">
      <c r="A2797" s="8" t="s">
        <v>3175</v>
      </c>
      <c r="B2797" s="126" t="s">
        <v>412</v>
      </c>
      <c r="C2797" s="126" t="s">
        <v>72</v>
      </c>
      <c r="D2797" s="126">
        <v>15</v>
      </c>
      <c r="E2797" s="126"/>
      <c r="F2797" s="126"/>
      <c r="G2797" s="89">
        <v>43132</v>
      </c>
      <c r="H2797" s="123"/>
      <c r="I2797" s="189"/>
      <c r="J2797" s="130" t="s">
        <v>4980</v>
      </c>
    </row>
    <row r="2798" spans="1:10" s="108" customFormat="1" ht="11.25" hidden="1" customHeight="1">
      <c r="A2798" s="8" t="s">
        <v>3176</v>
      </c>
      <c r="B2798" s="126" t="s">
        <v>412</v>
      </c>
      <c r="C2798" s="126" t="s">
        <v>72</v>
      </c>
      <c r="D2798" s="126">
        <v>15</v>
      </c>
      <c r="E2798" s="126"/>
      <c r="F2798" s="126"/>
      <c r="G2798" s="89">
        <v>43132</v>
      </c>
      <c r="H2798" s="123"/>
      <c r="I2798" s="189"/>
      <c r="J2798" s="130" t="s">
        <v>4980</v>
      </c>
    </row>
    <row r="2799" spans="1:10" s="108" customFormat="1" ht="11.25" hidden="1" customHeight="1">
      <c r="A2799" s="8" t="s">
        <v>3177</v>
      </c>
      <c r="B2799" s="126" t="s">
        <v>412</v>
      </c>
      <c r="C2799" s="126" t="s">
        <v>72</v>
      </c>
      <c r="D2799" s="126">
        <v>15</v>
      </c>
      <c r="E2799" s="126"/>
      <c r="F2799" s="126"/>
      <c r="G2799" s="89">
        <v>43132</v>
      </c>
      <c r="H2799" s="123"/>
      <c r="I2799" s="189"/>
      <c r="J2799" s="130" t="s">
        <v>4980</v>
      </c>
    </row>
    <row r="2800" spans="1:10" s="108" customFormat="1" ht="11.25" hidden="1" customHeight="1">
      <c r="A2800" s="8" t="s">
        <v>3178</v>
      </c>
      <c r="B2800" s="126" t="s">
        <v>4461</v>
      </c>
      <c r="C2800" s="126" t="s">
        <v>72</v>
      </c>
      <c r="D2800" s="126">
        <v>15</v>
      </c>
      <c r="E2800" s="126"/>
      <c r="F2800" s="126"/>
      <c r="G2800" s="89">
        <v>43132</v>
      </c>
      <c r="H2800" s="123"/>
      <c r="I2800" s="189"/>
      <c r="J2800" s="130" t="s">
        <v>4980</v>
      </c>
    </row>
    <row r="2801" spans="1:10" s="108" customFormat="1" ht="11.25" hidden="1" customHeight="1">
      <c r="A2801" s="8" t="s">
        <v>3192</v>
      </c>
      <c r="B2801" s="126" t="s">
        <v>4466</v>
      </c>
      <c r="C2801" s="126" t="s">
        <v>72</v>
      </c>
      <c r="D2801" s="126">
        <v>15</v>
      </c>
      <c r="E2801" s="126"/>
      <c r="F2801" s="126"/>
      <c r="G2801" s="89">
        <v>43132</v>
      </c>
      <c r="H2801" s="123"/>
      <c r="I2801" s="189"/>
      <c r="J2801" s="130" t="s">
        <v>4980</v>
      </c>
    </row>
    <row r="2802" spans="1:10" s="108" customFormat="1" ht="11.25" hidden="1" customHeight="1">
      <c r="A2802" s="8" t="s">
        <v>3198</v>
      </c>
      <c r="B2802" s="126" t="s">
        <v>4467</v>
      </c>
      <c r="C2802" s="130" t="s">
        <v>72</v>
      </c>
      <c r="D2802" s="126">
        <v>15</v>
      </c>
      <c r="E2802" s="126"/>
      <c r="F2802" s="130"/>
      <c r="G2802" s="89">
        <v>43132</v>
      </c>
      <c r="H2802" s="123"/>
      <c r="I2802" s="189"/>
      <c r="J2802" s="130" t="s">
        <v>4980</v>
      </c>
    </row>
    <row r="2803" spans="1:10" s="108" customFormat="1" ht="11.25" hidden="1" customHeight="1">
      <c r="A2803" s="8" t="s">
        <v>3199</v>
      </c>
      <c r="B2803" s="126" t="s">
        <v>4432</v>
      </c>
      <c r="C2803" s="126" t="s">
        <v>72</v>
      </c>
      <c r="D2803" s="126">
        <v>15</v>
      </c>
      <c r="E2803" s="126"/>
      <c r="F2803" s="126"/>
      <c r="G2803" s="89">
        <v>43132</v>
      </c>
      <c r="H2803" s="123"/>
      <c r="I2803" s="189"/>
      <c r="J2803" s="130" t="s">
        <v>4980</v>
      </c>
    </row>
    <row r="2804" spans="1:10" s="108" customFormat="1" ht="11.25" hidden="1" customHeight="1">
      <c r="A2804" s="8" t="s">
        <v>3200</v>
      </c>
      <c r="B2804" s="126" t="s">
        <v>4435</v>
      </c>
      <c r="C2804" s="126" t="s">
        <v>72</v>
      </c>
      <c r="D2804" s="126">
        <v>15</v>
      </c>
      <c r="E2804" s="126"/>
      <c r="F2804" s="126"/>
      <c r="G2804" s="89">
        <v>43132</v>
      </c>
      <c r="H2804" s="123"/>
      <c r="I2804" s="189"/>
      <c r="J2804" s="130" t="s">
        <v>4980</v>
      </c>
    </row>
    <row r="2805" spans="1:10" s="111" customFormat="1" ht="11.25" hidden="1" customHeight="1">
      <c r="A2805" s="8" t="s">
        <v>3230</v>
      </c>
      <c r="B2805" s="126" t="s">
        <v>414</v>
      </c>
      <c r="C2805" s="126" t="s">
        <v>74</v>
      </c>
      <c r="D2805" s="126">
        <v>16</v>
      </c>
      <c r="E2805" s="126"/>
      <c r="F2805" s="126"/>
      <c r="G2805" s="89">
        <v>43132</v>
      </c>
      <c r="H2805" s="123"/>
      <c r="I2805" s="189"/>
      <c r="J2805" s="130" t="s">
        <v>4892</v>
      </c>
    </row>
    <row r="2806" spans="1:10" s="111" customFormat="1" ht="11.25" hidden="1" customHeight="1">
      <c r="A2806" s="8" t="s">
        <v>3234</v>
      </c>
      <c r="B2806" s="126" t="s">
        <v>4472</v>
      </c>
      <c r="C2806" s="126" t="s">
        <v>74</v>
      </c>
      <c r="D2806" s="126">
        <v>16</v>
      </c>
      <c r="E2806" s="126"/>
      <c r="F2806" s="126"/>
      <c r="G2806" s="89">
        <v>43132</v>
      </c>
      <c r="H2806" s="123"/>
      <c r="I2806" s="189"/>
      <c r="J2806" s="130" t="s">
        <v>4892</v>
      </c>
    </row>
    <row r="2807" spans="1:10" s="111" customFormat="1" ht="11.25" hidden="1" customHeight="1">
      <c r="A2807" s="8" t="s">
        <v>3239</v>
      </c>
      <c r="B2807" s="126" t="s">
        <v>4476</v>
      </c>
      <c r="C2807" s="126" t="s">
        <v>74</v>
      </c>
      <c r="D2807" s="126">
        <v>16</v>
      </c>
      <c r="E2807" s="126"/>
      <c r="F2807" s="126"/>
      <c r="G2807" s="89">
        <v>43132</v>
      </c>
      <c r="H2807" s="123"/>
      <c r="I2807" s="189"/>
      <c r="J2807" s="130" t="s">
        <v>4892</v>
      </c>
    </row>
    <row r="2808" spans="1:10" s="111" customFormat="1" ht="11.25" hidden="1" customHeight="1">
      <c r="A2808" s="8" t="s">
        <v>3249</v>
      </c>
      <c r="B2808" s="126" t="s">
        <v>416</v>
      </c>
      <c r="C2808" s="126" t="s">
        <v>74</v>
      </c>
      <c r="D2808" s="126">
        <v>16</v>
      </c>
      <c r="E2808" s="126"/>
      <c r="F2808" s="126"/>
      <c r="G2808" s="89">
        <v>43132</v>
      </c>
      <c r="H2808" s="123"/>
      <c r="I2808" s="189"/>
      <c r="J2808" s="130" t="s">
        <v>4892</v>
      </c>
    </row>
    <row r="2809" spans="1:10" s="111" customFormat="1" ht="11.25" hidden="1" customHeight="1">
      <c r="A2809" s="8" t="s">
        <v>3250</v>
      </c>
      <c r="B2809" s="126" t="s">
        <v>416</v>
      </c>
      <c r="C2809" s="126" t="s">
        <v>74</v>
      </c>
      <c r="D2809" s="126">
        <v>16</v>
      </c>
      <c r="E2809" s="126"/>
      <c r="F2809" s="126"/>
      <c r="G2809" s="89">
        <v>43132</v>
      </c>
      <c r="H2809" s="123"/>
      <c r="I2809" s="189"/>
      <c r="J2809" s="130" t="s">
        <v>4892</v>
      </c>
    </row>
    <row r="2810" spans="1:10" s="111" customFormat="1" ht="11.25" hidden="1" customHeight="1">
      <c r="A2810" s="8" t="s">
        <v>3251</v>
      </c>
      <c r="B2810" s="126" t="s">
        <v>416</v>
      </c>
      <c r="C2810" s="126" t="s">
        <v>74</v>
      </c>
      <c r="D2810" s="126">
        <v>16</v>
      </c>
      <c r="E2810" s="126"/>
      <c r="F2810" s="126"/>
      <c r="G2810" s="89">
        <v>43132</v>
      </c>
      <c r="H2810" s="123"/>
      <c r="I2810" s="189"/>
      <c r="J2810" s="130" t="s">
        <v>4892</v>
      </c>
    </row>
    <row r="2811" spans="1:10" s="111" customFormat="1" ht="11.25" hidden="1" customHeight="1">
      <c r="A2811" s="8" t="s">
        <v>3253</v>
      </c>
      <c r="B2811" s="126" t="s">
        <v>416</v>
      </c>
      <c r="C2811" s="126" t="s">
        <v>74</v>
      </c>
      <c r="D2811" s="126">
        <v>16</v>
      </c>
      <c r="E2811" s="126"/>
      <c r="F2811" s="126"/>
      <c r="G2811" s="89">
        <v>43132</v>
      </c>
      <c r="H2811" s="123"/>
      <c r="I2811" s="189"/>
      <c r="J2811" s="130" t="s">
        <v>4892</v>
      </c>
    </row>
    <row r="2812" spans="1:10" s="111" customFormat="1" ht="11.25" hidden="1" customHeight="1">
      <c r="A2812" s="8" t="s">
        <v>3255</v>
      </c>
      <c r="B2812" s="126" t="s">
        <v>416</v>
      </c>
      <c r="C2812" s="126" t="s">
        <v>74</v>
      </c>
      <c r="D2812" s="126">
        <v>16</v>
      </c>
      <c r="E2812" s="126"/>
      <c r="F2812" s="126"/>
      <c r="G2812" s="89">
        <v>43132</v>
      </c>
      <c r="H2812" s="123"/>
      <c r="I2812" s="189"/>
      <c r="J2812" s="130" t="s">
        <v>4892</v>
      </c>
    </row>
    <row r="2813" spans="1:10" s="111" customFormat="1" ht="11.25" hidden="1" customHeight="1">
      <c r="A2813" s="8" t="s">
        <v>3258</v>
      </c>
      <c r="B2813" s="126" t="s">
        <v>416</v>
      </c>
      <c r="C2813" s="126" t="s">
        <v>74</v>
      </c>
      <c r="D2813" s="126">
        <v>16</v>
      </c>
      <c r="E2813" s="126"/>
      <c r="F2813" s="126"/>
      <c r="G2813" s="89">
        <v>43132</v>
      </c>
      <c r="H2813" s="123"/>
      <c r="I2813" s="189"/>
      <c r="J2813" s="130" t="s">
        <v>4892</v>
      </c>
    </row>
    <row r="2814" spans="1:10" s="111" customFormat="1" ht="11.25" hidden="1" customHeight="1">
      <c r="A2814" s="8" t="s">
        <v>3261</v>
      </c>
      <c r="B2814" s="126" t="s">
        <v>416</v>
      </c>
      <c r="C2814" s="126" t="s">
        <v>74</v>
      </c>
      <c r="D2814" s="126">
        <v>16</v>
      </c>
      <c r="E2814" s="126"/>
      <c r="F2814" s="126"/>
      <c r="G2814" s="89">
        <v>43132</v>
      </c>
      <c r="H2814" s="123"/>
      <c r="I2814" s="189"/>
      <c r="J2814" s="130" t="s">
        <v>4892</v>
      </c>
    </row>
    <row r="2815" spans="1:10" s="111" customFormat="1" ht="11.25" hidden="1" customHeight="1">
      <c r="A2815" s="8" t="s">
        <v>3263</v>
      </c>
      <c r="B2815" s="126" t="s">
        <v>4480</v>
      </c>
      <c r="C2815" s="126" t="s">
        <v>74</v>
      </c>
      <c r="D2815" s="126">
        <v>16</v>
      </c>
      <c r="E2815" s="126"/>
      <c r="F2815" s="126"/>
      <c r="G2815" s="89">
        <v>43132</v>
      </c>
      <c r="H2815" s="123"/>
      <c r="I2815" s="189"/>
      <c r="J2815" s="130" t="s">
        <v>4892</v>
      </c>
    </row>
    <row r="2816" spans="1:10" s="111" customFormat="1" ht="11.25" hidden="1" customHeight="1">
      <c r="A2816" s="8" t="s">
        <v>3286</v>
      </c>
      <c r="B2816" s="126" t="s">
        <v>4492</v>
      </c>
      <c r="C2816" s="126" t="s">
        <v>74</v>
      </c>
      <c r="D2816" s="126">
        <v>16</v>
      </c>
      <c r="E2816" s="126"/>
      <c r="F2816" s="126"/>
      <c r="G2816" s="89">
        <v>43132</v>
      </c>
      <c r="H2816" s="123"/>
      <c r="I2816" s="189"/>
      <c r="J2816" s="130" t="s">
        <v>4892</v>
      </c>
    </row>
    <row r="2817" spans="1:10" s="111" customFormat="1" ht="11.25" hidden="1" customHeight="1">
      <c r="A2817" s="8" t="s">
        <v>3291</v>
      </c>
      <c r="B2817" s="126" t="s">
        <v>4497</v>
      </c>
      <c r="C2817" s="126" t="s">
        <v>74</v>
      </c>
      <c r="D2817" s="126">
        <v>16</v>
      </c>
      <c r="E2817" s="126"/>
      <c r="F2817" s="126"/>
      <c r="G2817" s="89">
        <v>43132</v>
      </c>
      <c r="H2817" s="123"/>
      <c r="I2817" s="189"/>
      <c r="J2817" s="130" t="s">
        <v>4892</v>
      </c>
    </row>
    <row r="2818" spans="1:10" s="111" customFormat="1" ht="11.25" hidden="1" customHeight="1">
      <c r="A2818" s="8" t="s">
        <v>3292</v>
      </c>
      <c r="B2818" s="126" t="s">
        <v>4498</v>
      </c>
      <c r="C2818" s="126" t="s">
        <v>74</v>
      </c>
      <c r="D2818" s="126">
        <v>16</v>
      </c>
      <c r="E2818" s="126"/>
      <c r="F2818" s="126"/>
      <c r="G2818" s="89">
        <v>43132</v>
      </c>
      <c r="H2818" s="123"/>
      <c r="I2818" s="189"/>
      <c r="J2818" s="130" t="s">
        <v>4892</v>
      </c>
    </row>
    <row r="2819" spans="1:10" s="111" customFormat="1" ht="11.25" hidden="1" customHeight="1">
      <c r="A2819" s="8" t="s">
        <v>3297</v>
      </c>
      <c r="B2819" s="126" t="s">
        <v>4498</v>
      </c>
      <c r="C2819" s="126" t="s">
        <v>74</v>
      </c>
      <c r="D2819" s="126">
        <v>16</v>
      </c>
      <c r="E2819" s="126"/>
      <c r="F2819" s="126"/>
      <c r="G2819" s="89">
        <v>43132</v>
      </c>
      <c r="H2819" s="123"/>
      <c r="I2819" s="189"/>
      <c r="J2819" s="130" t="s">
        <v>4892</v>
      </c>
    </row>
    <row r="2820" spans="1:10" s="111" customFormat="1" ht="11.25" hidden="1" customHeight="1">
      <c r="A2820" s="8" t="s">
        <v>3303</v>
      </c>
      <c r="B2820" s="126" t="s">
        <v>4503</v>
      </c>
      <c r="C2820" s="126" t="s">
        <v>74</v>
      </c>
      <c r="D2820" s="126">
        <v>16</v>
      </c>
      <c r="E2820" s="126"/>
      <c r="F2820" s="126"/>
      <c r="G2820" s="89">
        <v>43132</v>
      </c>
      <c r="H2820" s="123"/>
      <c r="I2820" s="189"/>
      <c r="J2820" s="130" t="s">
        <v>4892</v>
      </c>
    </row>
    <row r="2821" spans="1:10" s="111" customFormat="1" ht="11.25" hidden="1" customHeight="1">
      <c r="A2821" s="8" t="s">
        <v>3310</v>
      </c>
      <c r="B2821" s="126" t="s">
        <v>420</v>
      </c>
      <c r="C2821" s="126" t="s">
        <v>74</v>
      </c>
      <c r="D2821" s="126">
        <v>16</v>
      </c>
      <c r="E2821" s="126"/>
      <c r="F2821" s="126"/>
      <c r="G2821" s="89">
        <v>43132</v>
      </c>
      <c r="H2821" s="123"/>
      <c r="I2821" s="189"/>
      <c r="J2821" s="130" t="s">
        <v>4892</v>
      </c>
    </row>
    <row r="2822" spans="1:10" s="111" customFormat="1" ht="11.25" hidden="1" customHeight="1">
      <c r="A2822" s="8" t="s">
        <v>3311</v>
      </c>
      <c r="B2822" s="126" t="s">
        <v>420</v>
      </c>
      <c r="C2822" s="126" t="s">
        <v>74</v>
      </c>
      <c r="D2822" s="126">
        <v>16</v>
      </c>
      <c r="E2822" s="126"/>
      <c r="F2822" s="126"/>
      <c r="G2822" s="89">
        <v>43132</v>
      </c>
      <c r="H2822" s="123"/>
      <c r="I2822" s="189"/>
      <c r="J2822" s="130" t="s">
        <v>4892</v>
      </c>
    </row>
    <row r="2823" spans="1:10" s="111" customFormat="1" ht="11.25" hidden="1" customHeight="1">
      <c r="A2823" s="8" t="s">
        <v>3337</v>
      </c>
      <c r="B2823" s="126" t="s">
        <v>420</v>
      </c>
      <c r="C2823" s="126" t="s">
        <v>74</v>
      </c>
      <c r="D2823" s="126">
        <v>16</v>
      </c>
      <c r="E2823" s="126"/>
      <c r="F2823" s="126"/>
      <c r="G2823" s="89">
        <v>43132</v>
      </c>
      <c r="H2823" s="123"/>
      <c r="I2823" s="189"/>
      <c r="J2823" s="130" t="s">
        <v>4892</v>
      </c>
    </row>
    <row r="2824" spans="1:10" s="111" customFormat="1" ht="11.25" hidden="1" customHeight="1">
      <c r="A2824" s="8" t="s">
        <v>3347</v>
      </c>
      <c r="B2824" s="126" t="s">
        <v>420</v>
      </c>
      <c r="C2824" s="126" t="s">
        <v>74</v>
      </c>
      <c r="D2824" s="126">
        <v>16</v>
      </c>
      <c r="E2824" s="126"/>
      <c r="F2824" s="126"/>
      <c r="G2824" s="89">
        <v>43132</v>
      </c>
      <c r="H2824" s="123"/>
      <c r="I2824" s="189"/>
      <c r="J2824" s="130" t="s">
        <v>4892</v>
      </c>
    </row>
    <row r="2825" spans="1:10" s="111" customFormat="1" ht="11.25" hidden="1" customHeight="1">
      <c r="A2825" s="8" t="s">
        <v>3350</v>
      </c>
      <c r="B2825" s="126" t="s">
        <v>4510</v>
      </c>
      <c r="C2825" s="126" t="s">
        <v>74</v>
      </c>
      <c r="D2825" s="126">
        <v>16</v>
      </c>
      <c r="E2825" s="126"/>
      <c r="F2825" s="126"/>
      <c r="G2825" s="89">
        <v>43132</v>
      </c>
      <c r="H2825" s="123"/>
      <c r="I2825" s="189"/>
      <c r="J2825" s="130" t="s">
        <v>4892</v>
      </c>
    </row>
    <row r="2826" spans="1:10" s="111" customFormat="1" ht="11.25" hidden="1" customHeight="1">
      <c r="A2826" s="8" t="s">
        <v>3378</v>
      </c>
      <c r="B2826" s="126" t="s">
        <v>4519</v>
      </c>
      <c r="C2826" s="126" t="s">
        <v>74</v>
      </c>
      <c r="D2826" s="126">
        <v>16</v>
      </c>
      <c r="E2826" s="126"/>
      <c r="F2826" s="126"/>
      <c r="G2826" s="89">
        <v>43132</v>
      </c>
      <c r="H2826" s="123"/>
      <c r="I2826" s="189"/>
      <c r="J2826" s="130" t="s">
        <v>4892</v>
      </c>
    </row>
    <row r="2827" spans="1:10" s="111" customFormat="1" ht="11.25" hidden="1" customHeight="1">
      <c r="A2827" s="8" t="s">
        <v>3391</v>
      </c>
      <c r="B2827" s="126" t="s">
        <v>4526</v>
      </c>
      <c r="C2827" s="126" t="s">
        <v>73</v>
      </c>
      <c r="D2827" s="126">
        <v>17</v>
      </c>
      <c r="E2827" s="126"/>
      <c r="F2827" s="126"/>
      <c r="G2827" s="89">
        <v>43132</v>
      </c>
      <c r="H2827" s="123"/>
      <c r="I2827" s="189"/>
      <c r="J2827" s="130" t="s">
        <v>4896</v>
      </c>
    </row>
    <row r="2828" spans="1:10" s="111" customFormat="1" ht="11.25" hidden="1" customHeight="1">
      <c r="A2828" s="8" t="s">
        <v>3404</v>
      </c>
      <c r="B2828" s="126" t="s">
        <v>425</v>
      </c>
      <c r="C2828" s="126" t="s">
        <v>73</v>
      </c>
      <c r="D2828" s="126">
        <v>17</v>
      </c>
      <c r="E2828" s="126"/>
      <c r="F2828" s="126"/>
      <c r="G2828" s="89">
        <v>43132</v>
      </c>
      <c r="H2828" s="123"/>
      <c r="I2828" s="189"/>
      <c r="J2828" s="130" t="s">
        <v>4896</v>
      </c>
    </row>
    <row r="2829" spans="1:10" s="111" customFormat="1" ht="11.25" hidden="1" customHeight="1">
      <c r="A2829" s="8" t="s">
        <v>3415</v>
      </c>
      <c r="B2829" s="126" t="s">
        <v>425</v>
      </c>
      <c r="C2829" s="126" t="s">
        <v>73</v>
      </c>
      <c r="D2829" s="126">
        <v>17</v>
      </c>
      <c r="E2829" s="126"/>
      <c r="F2829" s="126"/>
      <c r="G2829" s="89">
        <v>43132</v>
      </c>
      <c r="H2829" s="123"/>
      <c r="I2829" s="189"/>
      <c r="J2829" s="130" t="s">
        <v>4896</v>
      </c>
    </row>
    <row r="2830" spans="1:10" s="111" customFormat="1" ht="11.25" hidden="1" customHeight="1">
      <c r="A2830" s="8" t="s">
        <v>3416</v>
      </c>
      <c r="B2830" s="126" t="s">
        <v>425</v>
      </c>
      <c r="C2830" s="130" t="s">
        <v>73</v>
      </c>
      <c r="D2830" s="126">
        <v>17</v>
      </c>
      <c r="E2830" s="126"/>
      <c r="F2830" s="126"/>
      <c r="G2830" s="89">
        <v>43132</v>
      </c>
      <c r="H2830" s="123"/>
      <c r="I2830" s="189"/>
      <c r="J2830" s="130" t="s">
        <v>4896</v>
      </c>
    </row>
    <row r="2831" spans="1:10" s="111" customFormat="1" ht="11.25" hidden="1" customHeight="1">
      <c r="A2831" s="8" t="s">
        <v>3420</v>
      </c>
      <c r="B2831" s="126" t="s">
        <v>425</v>
      </c>
      <c r="C2831" s="126" t="s">
        <v>73</v>
      </c>
      <c r="D2831" s="126">
        <v>17</v>
      </c>
      <c r="E2831" s="126"/>
      <c r="F2831" s="126"/>
      <c r="G2831" s="89">
        <v>43132</v>
      </c>
      <c r="H2831" s="123"/>
      <c r="I2831" s="189"/>
      <c r="J2831" s="130" t="s">
        <v>4896</v>
      </c>
    </row>
    <row r="2832" spans="1:10" s="111" customFormat="1" ht="11.25" hidden="1" customHeight="1">
      <c r="A2832" s="8" t="s">
        <v>3424</v>
      </c>
      <c r="B2832" s="126" t="s">
        <v>4537</v>
      </c>
      <c r="C2832" s="126" t="s">
        <v>73</v>
      </c>
      <c r="D2832" s="126">
        <v>17</v>
      </c>
      <c r="E2832" s="126"/>
      <c r="F2832" s="126"/>
      <c r="G2832" s="89">
        <v>43132</v>
      </c>
      <c r="H2832" s="123"/>
      <c r="I2832" s="189"/>
      <c r="J2832" s="130" t="s">
        <v>4896</v>
      </c>
    </row>
    <row r="2833" spans="1:10" s="111" customFormat="1" ht="11.25" hidden="1" customHeight="1">
      <c r="A2833" s="8" t="s">
        <v>3426</v>
      </c>
      <c r="B2833" s="126" t="s">
        <v>4539</v>
      </c>
      <c r="C2833" s="126" t="s">
        <v>73</v>
      </c>
      <c r="D2833" s="126">
        <v>17</v>
      </c>
      <c r="E2833" s="126"/>
      <c r="F2833" s="126"/>
      <c r="G2833" s="89">
        <v>43132</v>
      </c>
      <c r="H2833" s="123"/>
      <c r="I2833" s="189"/>
      <c r="J2833" s="130" t="s">
        <v>4896</v>
      </c>
    </row>
    <row r="2834" spans="1:10" s="111" customFormat="1" ht="11.25" hidden="1" customHeight="1">
      <c r="A2834" s="8" t="s">
        <v>3427</v>
      </c>
      <c r="B2834" s="126" t="s">
        <v>4539</v>
      </c>
      <c r="C2834" s="126" t="s">
        <v>73</v>
      </c>
      <c r="D2834" s="126">
        <v>17</v>
      </c>
      <c r="E2834" s="126"/>
      <c r="F2834" s="126"/>
      <c r="G2834" s="89">
        <v>43132</v>
      </c>
      <c r="H2834" s="123"/>
      <c r="I2834" s="189"/>
      <c r="J2834" s="130" t="s">
        <v>4896</v>
      </c>
    </row>
    <row r="2835" spans="1:10" s="111" customFormat="1" ht="11.25" hidden="1" customHeight="1">
      <c r="A2835" s="8" t="s">
        <v>3428</v>
      </c>
      <c r="B2835" s="126" t="s">
        <v>4540</v>
      </c>
      <c r="C2835" s="126" t="s">
        <v>73</v>
      </c>
      <c r="D2835" s="126">
        <v>17</v>
      </c>
      <c r="E2835" s="126"/>
      <c r="F2835" s="126"/>
      <c r="G2835" s="89">
        <v>43132</v>
      </c>
      <c r="H2835" s="123"/>
      <c r="I2835" s="189"/>
      <c r="J2835" s="130" t="s">
        <v>4896</v>
      </c>
    </row>
    <row r="2836" spans="1:10" s="111" customFormat="1" ht="11.25" hidden="1" customHeight="1">
      <c r="A2836" s="8" t="s">
        <v>3430</v>
      </c>
      <c r="B2836" s="126" t="s">
        <v>4541</v>
      </c>
      <c r="C2836" s="130" t="s">
        <v>73</v>
      </c>
      <c r="D2836" s="126">
        <v>17</v>
      </c>
      <c r="E2836" s="126"/>
      <c r="F2836" s="130"/>
      <c r="G2836" s="89">
        <v>43132</v>
      </c>
      <c r="H2836" s="123"/>
      <c r="I2836" s="189"/>
      <c r="J2836" s="130" t="s">
        <v>4896</v>
      </c>
    </row>
    <row r="2837" spans="1:10" s="111" customFormat="1" ht="11.25" hidden="1" customHeight="1">
      <c r="A2837" s="8" t="s">
        <v>3431</v>
      </c>
      <c r="B2837" s="126" t="s">
        <v>4542</v>
      </c>
      <c r="C2837" s="126" t="s">
        <v>73</v>
      </c>
      <c r="D2837" s="126">
        <v>17</v>
      </c>
      <c r="E2837" s="126"/>
      <c r="F2837" s="126"/>
      <c r="G2837" s="89">
        <v>43132</v>
      </c>
      <c r="H2837" s="123"/>
      <c r="I2837" s="189"/>
      <c r="J2837" s="130" t="s">
        <v>4896</v>
      </c>
    </row>
    <row r="2838" spans="1:10" s="111" customFormat="1" ht="11.25" hidden="1" customHeight="1">
      <c r="A2838" s="8" t="s">
        <v>3433</v>
      </c>
      <c r="B2838" s="126" t="s">
        <v>4542</v>
      </c>
      <c r="C2838" s="130" t="s">
        <v>73</v>
      </c>
      <c r="D2838" s="126">
        <v>17</v>
      </c>
      <c r="E2838" s="126"/>
      <c r="F2838" s="130"/>
      <c r="G2838" s="89">
        <v>43132</v>
      </c>
      <c r="H2838" s="123"/>
      <c r="I2838" s="189"/>
      <c r="J2838" s="130" t="s">
        <v>4896</v>
      </c>
    </row>
    <row r="2839" spans="1:10" s="111" customFormat="1" ht="11.25" hidden="1" customHeight="1">
      <c r="A2839" s="8" t="s">
        <v>3434</v>
      </c>
      <c r="B2839" s="126" t="s">
        <v>4543</v>
      </c>
      <c r="C2839" s="126" t="s">
        <v>73</v>
      </c>
      <c r="D2839" s="126">
        <v>17</v>
      </c>
      <c r="E2839" s="126"/>
      <c r="F2839" s="126"/>
      <c r="G2839" s="89">
        <v>43132</v>
      </c>
      <c r="H2839" s="123"/>
      <c r="I2839" s="189"/>
      <c r="J2839" s="130" t="s">
        <v>4896</v>
      </c>
    </row>
    <row r="2840" spans="1:10" s="111" customFormat="1" ht="11.25" hidden="1" customHeight="1">
      <c r="A2840" s="8" t="s">
        <v>3436</v>
      </c>
      <c r="B2840" s="126" t="s">
        <v>4545</v>
      </c>
      <c r="C2840" s="126" t="s">
        <v>73</v>
      </c>
      <c r="D2840" s="126">
        <v>17</v>
      </c>
      <c r="E2840" s="126"/>
      <c r="F2840" s="126"/>
      <c r="G2840" s="89">
        <v>43132</v>
      </c>
      <c r="H2840" s="123"/>
      <c r="I2840" s="189"/>
      <c r="J2840" s="130" t="s">
        <v>4896</v>
      </c>
    </row>
    <row r="2841" spans="1:10" s="111" customFormat="1" ht="11.25" hidden="1" customHeight="1">
      <c r="A2841" s="8" t="s">
        <v>3439</v>
      </c>
      <c r="B2841" s="126" t="s">
        <v>4547</v>
      </c>
      <c r="C2841" s="126" t="s">
        <v>73</v>
      </c>
      <c r="D2841" s="126">
        <v>17</v>
      </c>
      <c r="E2841" s="126"/>
      <c r="F2841" s="126"/>
      <c r="G2841" s="89">
        <v>43132</v>
      </c>
      <c r="H2841" s="123"/>
      <c r="I2841" s="189"/>
      <c r="J2841" s="130" t="s">
        <v>4896</v>
      </c>
    </row>
    <row r="2842" spans="1:10" s="111" customFormat="1" ht="11.25" hidden="1" customHeight="1">
      <c r="A2842" s="8" t="s">
        <v>3440</v>
      </c>
      <c r="B2842" s="126" t="s">
        <v>4547</v>
      </c>
      <c r="C2842" s="126" t="s">
        <v>73</v>
      </c>
      <c r="D2842" s="126">
        <v>17</v>
      </c>
      <c r="E2842" s="126"/>
      <c r="F2842" s="126"/>
      <c r="G2842" s="89">
        <v>43132</v>
      </c>
      <c r="H2842" s="123"/>
      <c r="I2842" s="189"/>
      <c r="J2842" s="130" t="s">
        <v>4896</v>
      </c>
    </row>
    <row r="2843" spans="1:10" s="111" customFormat="1" ht="11.25" hidden="1" customHeight="1">
      <c r="A2843" s="8" t="s">
        <v>3450</v>
      </c>
      <c r="B2843" s="126" t="s">
        <v>4556</v>
      </c>
      <c r="C2843" s="126" t="s">
        <v>73</v>
      </c>
      <c r="D2843" s="126">
        <v>17</v>
      </c>
      <c r="E2843" s="126"/>
      <c r="F2843" s="126"/>
      <c r="G2843" s="89">
        <v>43132</v>
      </c>
      <c r="H2843" s="123"/>
      <c r="I2843" s="189"/>
      <c r="J2843" s="130" t="s">
        <v>4896</v>
      </c>
    </row>
    <row r="2844" spans="1:10" s="111" customFormat="1" ht="11.25" hidden="1" customHeight="1">
      <c r="A2844" s="8" t="s">
        <v>3489</v>
      </c>
      <c r="B2844" s="126" t="s">
        <v>4585</v>
      </c>
      <c r="C2844" s="126" t="s">
        <v>73</v>
      </c>
      <c r="D2844" s="126">
        <v>17</v>
      </c>
      <c r="E2844" s="126"/>
      <c r="F2844" s="126"/>
      <c r="G2844" s="89">
        <v>43132</v>
      </c>
      <c r="H2844" s="123"/>
      <c r="I2844" s="189"/>
      <c r="J2844" s="130" t="s">
        <v>4896</v>
      </c>
    </row>
    <row r="2845" spans="1:10" s="111" customFormat="1" ht="11.25" hidden="1" customHeight="1">
      <c r="A2845" s="8" t="s">
        <v>3497</v>
      </c>
      <c r="B2845" s="126" t="s">
        <v>4591</v>
      </c>
      <c r="C2845" s="126" t="s">
        <v>73</v>
      </c>
      <c r="D2845" s="126">
        <v>17</v>
      </c>
      <c r="E2845" s="126"/>
      <c r="F2845" s="126"/>
      <c r="G2845" s="89">
        <v>43132</v>
      </c>
      <c r="H2845" s="123"/>
      <c r="I2845" s="189"/>
      <c r="J2845" s="130" t="s">
        <v>4896</v>
      </c>
    </row>
    <row r="2846" spans="1:10" s="111" customFormat="1" ht="11.25" hidden="1" customHeight="1">
      <c r="A2846" s="8" t="s">
        <v>3512</v>
      </c>
      <c r="B2846" s="126" t="s">
        <v>4602</v>
      </c>
      <c r="C2846" s="126" t="s">
        <v>73</v>
      </c>
      <c r="D2846" s="126">
        <v>17</v>
      </c>
      <c r="E2846" s="126"/>
      <c r="F2846" s="126"/>
      <c r="G2846" s="89">
        <v>43132</v>
      </c>
      <c r="H2846" s="123"/>
      <c r="I2846" s="189"/>
      <c r="J2846" s="130" t="s">
        <v>4896</v>
      </c>
    </row>
    <row r="2847" spans="1:10" s="111" customFormat="1" ht="11.25" hidden="1" customHeight="1">
      <c r="A2847" s="8" t="s">
        <v>3519</v>
      </c>
      <c r="B2847" s="126" t="s">
        <v>4603</v>
      </c>
      <c r="C2847" s="126" t="s">
        <v>73</v>
      </c>
      <c r="D2847" s="126">
        <v>17</v>
      </c>
      <c r="E2847" s="126"/>
      <c r="F2847" s="126"/>
      <c r="G2847" s="89">
        <v>43132</v>
      </c>
      <c r="H2847" s="123"/>
      <c r="I2847" s="189"/>
      <c r="J2847" s="130" t="s">
        <v>4896</v>
      </c>
    </row>
    <row r="2848" spans="1:10" s="111" customFormat="1" ht="11.25" hidden="1" customHeight="1">
      <c r="A2848" s="8" t="s">
        <v>3528</v>
      </c>
      <c r="B2848" s="126" t="s">
        <v>4603</v>
      </c>
      <c r="C2848" s="126" t="s">
        <v>73</v>
      </c>
      <c r="D2848" s="126">
        <v>17</v>
      </c>
      <c r="E2848" s="126"/>
      <c r="F2848" s="126"/>
      <c r="G2848" s="89">
        <v>43132</v>
      </c>
      <c r="H2848" s="123"/>
      <c r="I2848" s="189"/>
      <c r="J2848" s="130" t="s">
        <v>4896</v>
      </c>
    </row>
    <row r="2849" spans="1:10" s="111" customFormat="1" ht="11.25" hidden="1" customHeight="1">
      <c r="A2849" s="8" t="s">
        <v>3532</v>
      </c>
      <c r="B2849" s="126" t="s">
        <v>4603</v>
      </c>
      <c r="C2849" s="126" t="s">
        <v>73</v>
      </c>
      <c r="D2849" s="126">
        <v>17</v>
      </c>
      <c r="E2849" s="126"/>
      <c r="F2849" s="126"/>
      <c r="G2849" s="89">
        <v>43132</v>
      </c>
      <c r="H2849" s="123"/>
      <c r="I2849" s="189"/>
      <c r="J2849" s="130" t="s">
        <v>4896</v>
      </c>
    </row>
    <row r="2850" spans="1:10" s="111" customFormat="1" ht="11.25" hidden="1" customHeight="1">
      <c r="A2850" s="8" t="s">
        <v>3544</v>
      </c>
      <c r="B2850" s="126" t="s">
        <v>4609</v>
      </c>
      <c r="C2850" s="126" t="s">
        <v>73</v>
      </c>
      <c r="D2850" s="126">
        <v>17</v>
      </c>
      <c r="E2850" s="126"/>
      <c r="F2850" s="126"/>
      <c r="G2850" s="89">
        <v>43132</v>
      </c>
      <c r="H2850" s="123"/>
      <c r="I2850" s="189"/>
      <c r="J2850" s="130" t="s">
        <v>4896</v>
      </c>
    </row>
    <row r="2851" spans="1:10" s="111" customFormat="1" ht="11.25" hidden="1" customHeight="1">
      <c r="A2851" s="8" t="s">
        <v>3565</v>
      </c>
      <c r="B2851" s="126" t="s">
        <v>4620</v>
      </c>
      <c r="C2851" s="126" t="s">
        <v>77</v>
      </c>
      <c r="D2851" s="126">
        <v>18</v>
      </c>
      <c r="E2851" s="126"/>
      <c r="F2851" s="126"/>
      <c r="G2851" s="89">
        <v>43132</v>
      </c>
      <c r="H2851" s="123"/>
      <c r="I2851" s="189"/>
      <c r="J2851" s="130" t="s">
        <v>4899</v>
      </c>
    </row>
    <row r="2852" spans="1:10" s="111" customFormat="1" ht="11.25" hidden="1" customHeight="1">
      <c r="A2852" s="8" t="s">
        <v>3567</v>
      </c>
      <c r="B2852" s="126" t="s">
        <v>4622</v>
      </c>
      <c r="C2852" s="126" t="s">
        <v>77</v>
      </c>
      <c r="D2852" s="126">
        <v>18</v>
      </c>
      <c r="E2852" s="126"/>
      <c r="F2852" s="126"/>
      <c r="G2852" s="89">
        <v>43132</v>
      </c>
      <c r="H2852" s="123"/>
      <c r="I2852" s="189"/>
      <c r="J2852" s="130" t="s">
        <v>4899</v>
      </c>
    </row>
    <row r="2853" spans="1:10" s="111" customFormat="1" ht="11.25" hidden="1" customHeight="1">
      <c r="A2853" s="8" t="s">
        <v>3570</v>
      </c>
      <c r="B2853" s="126" t="s">
        <v>430</v>
      </c>
      <c r="C2853" s="126" t="s">
        <v>77</v>
      </c>
      <c r="D2853" s="126">
        <v>18</v>
      </c>
      <c r="E2853" s="126"/>
      <c r="F2853" s="126"/>
      <c r="G2853" s="89">
        <v>43132</v>
      </c>
      <c r="H2853" s="123"/>
      <c r="I2853" s="189"/>
      <c r="J2853" s="130" t="s">
        <v>4899</v>
      </c>
    </row>
    <row r="2854" spans="1:10" s="111" customFormat="1" ht="11.25" hidden="1" customHeight="1">
      <c r="A2854" s="8" t="s">
        <v>3572</v>
      </c>
      <c r="B2854" s="126" t="s">
        <v>430</v>
      </c>
      <c r="C2854" s="126" t="s">
        <v>77</v>
      </c>
      <c r="D2854" s="126">
        <v>18</v>
      </c>
      <c r="E2854" s="126"/>
      <c r="F2854" s="126"/>
      <c r="G2854" s="89">
        <v>43132</v>
      </c>
      <c r="H2854" s="123"/>
      <c r="I2854" s="189"/>
      <c r="J2854" s="130" t="s">
        <v>4899</v>
      </c>
    </row>
    <row r="2855" spans="1:10" s="111" customFormat="1" ht="11.25" hidden="1" customHeight="1">
      <c r="A2855" s="8" t="s">
        <v>3574</v>
      </c>
      <c r="B2855" s="126" t="s">
        <v>430</v>
      </c>
      <c r="C2855" s="126" t="s">
        <v>77</v>
      </c>
      <c r="D2855" s="126">
        <v>18</v>
      </c>
      <c r="E2855" s="126"/>
      <c r="F2855" s="126"/>
      <c r="G2855" s="89">
        <v>43132</v>
      </c>
      <c r="H2855" s="123"/>
      <c r="I2855" s="189"/>
      <c r="J2855" s="130" t="s">
        <v>4899</v>
      </c>
    </row>
    <row r="2856" spans="1:10" s="111" customFormat="1" ht="11.25" hidden="1" customHeight="1">
      <c r="A2856" s="8" t="s">
        <v>3577</v>
      </c>
      <c r="B2856" s="126" t="s">
        <v>430</v>
      </c>
      <c r="C2856" s="126" t="s">
        <v>77</v>
      </c>
      <c r="D2856" s="126">
        <v>18</v>
      </c>
      <c r="E2856" s="126"/>
      <c r="F2856" s="126"/>
      <c r="G2856" s="89">
        <v>43132</v>
      </c>
      <c r="H2856" s="123"/>
      <c r="I2856" s="189"/>
      <c r="J2856" s="130" t="s">
        <v>4899</v>
      </c>
    </row>
    <row r="2857" spans="1:10" s="111" customFormat="1" ht="11.25" hidden="1" customHeight="1">
      <c r="A2857" s="8" t="s">
        <v>3578</v>
      </c>
      <c r="B2857" s="126" t="s">
        <v>430</v>
      </c>
      <c r="C2857" s="126" t="s">
        <v>77</v>
      </c>
      <c r="D2857" s="126">
        <v>18</v>
      </c>
      <c r="E2857" s="126"/>
      <c r="F2857" s="126"/>
      <c r="G2857" s="89">
        <v>43132</v>
      </c>
      <c r="H2857" s="123"/>
      <c r="I2857" s="189"/>
      <c r="J2857" s="130" t="s">
        <v>4899</v>
      </c>
    </row>
    <row r="2858" spans="1:10" s="111" customFormat="1" ht="11.25" hidden="1" customHeight="1">
      <c r="A2858" s="8" t="s">
        <v>3580</v>
      </c>
      <c r="B2858" s="126" t="s">
        <v>430</v>
      </c>
      <c r="C2858" s="126" t="s">
        <v>77</v>
      </c>
      <c r="D2858" s="126">
        <v>18</v>
      </c>
      <c r="E2858" s="126"/>
      <c r="F2858" s="126"/>
      <c r="G2858" s="89">
        <v>43132</v>
      </c>
      <c r="H2858" s="123"/>
      <c r="I2858" s="189"/>
      <c r="J2858" s="130" t="s">
        <v>4899</v>
      </c>
    </row>
    <row r="2859" spans="1:10" s="111" customFormat="1" ht="11.25" hidden="1" customHeight="1">
      <c r="A2859" s="8" t="s">
        <v>3582</v>
      </c>
      <c r="B2859" s="126" t="s">
        <v>431</v>
      </c>
      <c r="C2859" s="126" t="s">
        <v>77</v>
      </c>
      <c r="D2859" s="126">
        <v>18</v>
      </c>
      <c r="E2859" s="126"/>
      <c r="F2859" s="126"/>
      <c r="G2859" s="89">
        <v>43132</v>
      </c>
      <c r="H2859" s="123"/>
      <c r="I2859" s="189"/>
      <c r="J2859" s="130" t="s">
        <v>4899</v>
      </c>
    </row>
    <row r="2860" spans="1:10" s="111" customFormat="1" ht="11.25" hidden="1" customHeight="1">
      <c r="A2860" s="8" t="s">
        <v>3584</v>
      </c>
      <c r="B2860" s="126" t="s">
        <v>431</v>
      </c>
      <c r="C2860" s="126" t="s">
        <v>77</v>
      </c>
      <c r="D2860" s="126">
        <v>18</v>
      </c>
      <c r="E2860" s="126"/>
      <c r="F2860" s="126"/>
      <c r="G2860" s="89">
        <v>43132</v>
      </c>
      <c r="H2860" s="123"/>
      <c r="I2860" s="189"/>
      <c r="J2860" s="130" t="s">
        <v>4899</v>
      </c>
    </row>
    <row r="2861" spans="1:10" s="111" customFormat="1" ht="11.25" hidden="1" customHeight="1">
      <c r="A2861" s="8" t="s">
        <v>3586</v>
      </c>
      <c r="B2861" s="126" t="s">
        <v>431</v>
      </c>
      <c r="C2861" s="126" t="s">
        <v>77</v>
      </c>
      <c r="D2861" s="126">
        <v>18</v>
      </c>
      <c r="E2861" s="126"/>
      <c r="F2861" s="126"/>
      <c r="G2861" s="89">
        <v>43132</v>
      </c>
      <c r="H2861" s="123"/>
      <c r="I2861" s="189"/>
      <c r="J2861" s="130" t="s">
        <v>4899</v>
      </c>
    </row>
    <row r="2862" spans="1:10" s="111" customFormat="1" ht="11.25" hidden="1" customHeight="1">
      <c r="A2862" s="8" t="s">
        <v>3660</v>
      </c>
      <c r="B2862" s="126" t="s">
        <v>434</v>
      </c>
      <c r="C2862" s="126" t="s">
        <v>77</v>
      </c>
      <c r="D2862" s="126">
        <v>18</v>
      </c>
      <c r="E2862" s="126"/>
      <c r="F2862" s="126"/>
      <c r="G2862" s="89">
        <v>43132</v>
      </c>
      <c r="H2862" s="123"/>
      <c r="I2862" s="189"/>
      <c r="J2862" s="130" t="s">
        <v>4899</v>
      </c>
    </row>
    <row r="2863" spans="1:10" s="111" customFormat="1" ht="11.25" hidden="1" customHeight="1">
      <c r="A2863" s="8" t="s">
        <v>3667</v>
      </c>
      <c r="B2863" s="126" t="s">
        <v>4677</v>
      </c>
      <c r="C2863" s="126" t="s">
        <v>77</v>
      </c>
      <c r="D2863" s="126">
        <v>18</v>
      </c>
      <c r="E2863" s="126"/>
      <c r="F2863" s="126"/>
      <c r="G2863" s="89">
        <v>43132</v>
      </c>
      <c r="H2863" s="123"/>
      <c r="I2863" s="189"/>
      <c r="J2863" s="130" t="s">
        <v>4899</v>
      </c>
    </row>
    <row r="2864" spans="1:10" s="111" customFormat="1" ht="11.25" hidden="1" customHeight="1">
      <c r="A2864" s="8" t="s">
        <v>3670</v>
      </c>
      <c r="B2864" s="126" t="s">
        <v>4679</v>
      </c>
      <c r="C2864" s="126" t="s">
        <v>77</v>
      </c>
      <c r="D2864" s="126">
        <v>18</v>
      </c>
      <c r="E2864" s="126"/>
      <c r="F2864" s="126"/>
      <c r="G2864" s="89">
        <v>43132</v>
      </c>
      <c r="H2864" s="123"/>
      <c r="I2864" s="189"/>
      <c r="J2864" s="130" t="s">
        <v>4899</v>
      </c>
    </row>
    <row r="2865" spans="1:10" s="111" customFormat="1" ht="11.25" hidden="1" customHeight="1">
      <c r="A2865" s="8" t="s">
        <v>3675</v>
      </c>
      <c r="B2865" s="126" t="s">
        <v>4684</v>
      </c>
      <c r="C2865" s="126" t="s">
        <v>77</v>
      </c>
      <c r="D2865" s="126">
        <v>18</v>
      </c>
      <c r="E2865" s="126"/>
      <c r="F2865" s="126"/>
      <c r="G2865" s="89">
        <v>43132</v>
      </c>
      <c r="H2865" s="123"/>
      <c r="I2865" s="189"/>
      <c r="J2865" s="130" t="s">
        <v>4899</v>
      </c>
    </row>
    <row r="2866" spans="1:10" s="111" customFormat="1" ht="11.25" hidden="1" customHeight="1">
      <c r="A2866" s="8" t="s">
        <v>3676</v>
      </c>
      <c r="B2866" s="126" t="s">
        <v>4685</v>
      </c>
      <c r="C2866" s="126" t="s">
        <v>77</v>
      </c>
      <c r="D2866" s="126">
        <v>18</v>
      </c>
      <c r="E2866" s="126"/>
      <c r="F2866" s="126"/>
      <c r="G2866" s="89">
        <v>43132</v>
      </c>
      <c r="H2866" s="123"/>
      <c r="I2866" s="189"/>
      <c r="J2866" s="130" t="s">
        <v>4899</v>
      </c>
    </row>
    <row r="2867" spans="1:10" s="111" customFormat="1" ht="11.25" hidden="1" customHeight="1">
      <c r="A2867" s="8" t="s">
        <v>3677</v>
      </c>
      <c r="B2867" s="126" t="s">
        <v>4686</v>
      </c>
      <c r="C2867" s="126" t="s">
        <v>77</v>
      </c>
      <c r="D2867" s="126">
        <v>18</v>
      </c>
      <c r="E2867" s="126"/>
      <c r="F2867" s="126"/>
      <c r="G2867" s="89">
        <v>43132</v>
      </c>
      <c r="H2867" s="123"/>
      <c r="I2867" s="189"/>
      <c r="J2867" s="130" t="s">
        <v>4899</v>
      </c>
    </row>
    <row r="2868" spans="1:10" s="111" customFormat="1" ht="11.25" hidden="1" customHeight="1">
      <c r="A2868" s="8" t="s">
        <v>3678</v>
      </c>
      <c r="B2868" s="126" t="s">
        <v>4686</v>
      </c>
      <c r="C2868" s="126" t="s">
        <v>77</v>
      </c>
      <c r="D2868" s="126">
        <v>18</v>
      </c>
      <c r="E2868" s="126"/>
      <c r="F2868" s="126"/>
      <c r="G2868" s="89">
        <v>43132</v>
      </c>
      <c r="H2868" s="123"/>
      <c r="I2868" s="189"/>
      <c r="J2868" s="130" t="s">
        <v>4899</v>
      </c>
    </row>
    <row r="2869" spans="1:10" s="111" customFormat="1" ht="11.25" hidden="1" customHeight="1">
      <c r="A2869" s="8" t="s">
        <v>3681</v>
      </c>
      <c r="B2869" s="126" t="s">
        <v>4688</v>
      </c>
      <c r="C2869" s="126" t="s">
        <v>77</v>
      </c>
      <c r="D2869" s="126">
        <v>18</v>
      </c>
      <c r="E2869" s="126"/>
      <c r="F2869" s="126"/>
      <c r="G2869" s="89">
        <v>43132</v>
      </c>
      <c r="H2869" s="123"/>
      <c r="I2869" s="189"/>
      <c r="J2869" s="130" t="s">
        <v>4899</v>
      </c>
    </row>
    <row r="2870" spans="1:10" s="111" customFormat="1" ht="11.25" hidden="1" customHeight="1">
      <c r="A2870" s="8" t="s">
        <v>3701</v>
      </c>
      <c r="B2870" s="126" t="s">
        <v>4681</v>
      </c>
      <c r="C2870" s="126" t="s">
        <v>77</v>
      </c>
      <c r="D2870" s="126">
        <v>18</v>
      </c>
      <c r="E2870" s="126"/>
      <c r="F2870" s="126"/>
      <c r="G2870" s="89">
        <v>43132</v>
      </c>
      <c r="H2870" s="123"/>
      <c r="I2870" s="189"/>
      <c r="J2870" s="130" t="s">
        <v>4899</v>
      </c>
    </row>
    <row r="2871" spans="1:10" s="111" customFormat="1" ht="11.25" hidden="1" customHeight="1">
      <c r="A2871" s="8" t="s">
        <v>3703</v>
      </c>
      <c r="B2871" s="126" t="s">
        <v>435</v>
      </c>
      <c r="C2871" s="126" t="s">
        <v>68</v>
      </c>
      <c r="D2871" s="126">
        <v>19</v>
      </c>
      <c r="E2871" s="126"/>
      <c r="F2871" s="126"/>
      <c r="G2871" s="89">
        <v>43132</v>
      </c>
      <c r="H2871" s="123"/>
      <c r="I2871" s="189"/>
      <c r="J2871" s="130" t="s">
        <v>4898</v>
      </c>
    </row>
    <row r="2872" spans="1:10" s="111" customFormat="1" ht="11.25" hidden="1" customHeight="1">
      <c r="A2872" s="8" t="s">
        <v>3707</v>
      </c>
      <c r="B2872" s="126" t="s">
        <v>4702</v>
      </c>
      <c r="C2872" s="130" t="s">
        <v>68</v>
      </c>
      <c r="D2872" s="126">
        <v>19</v>
      </c>
      <c r="E2872" s="126"/>
      <c r="F2872" s="130"/>
      <c r="G2872" s="89">
        <v>43132</v>
      </c>
      <c r="H2872" s="123"/>
      <c r="I2872" s="189"/>
      <c r="J2872" s="130" t="s">
        <v>4898</v>
      </c>
    </row>
    <row r="2873" spans="1:10" s="111" customFormat="1" ht="11.25" hidden="1" customHeight="1">
      <c r="A2873" s="8" t="s">
        <v>3720</v>
      </c>
      <c r="B2873" s="126" t="s">
        <v>4705</v>
      </c>
      <c r="C2873" s="126" t="s">
        <v>68</v>
      </c>
      <c r="D2873" s="126">
        <v>19</v>
      </c>
      <c r="E2873" s="126"/>
      <c r="F2873" s="126"/>
      <c r="G2873" s="89">
        <v>43132</v>
      </c>
      <c r="H2873" s="123"/>
      <c r="I2873" s="189"/>
      <c r="J2873" s="130" t="s">
        <v>4898</v>
      </c>
    </row>
    <row r="2874" spans="1:10" s="111" customFormat="1" ht="11.25" hidden="1" customHeight="1">
      <c r="A2874" s="8" t="s">
        <v>3786</v>
      </c>
      <c r="B2874" s="126" t="s">
        <v>438</v>
      </c>
      <c r="C2874" s="126" t="s">
        <v>67</v>
      </c>
      <c r="D2874" s="126">
        <v>19</v>
      </c>
      <c r="E2874" s="126"/>
      <c r="F2874" s="126"/>
      <c r="G2874" s="89">
        <v>43132</v>
      </c>
      <c r="H2874" s="123"/>
      <c r="I2874" s="189"/>
      <c r="J2874" s="130" t="s">
        <v>4891</v>
      </c>
    </row>
    <row r="2875" spans="1:10" s="111" customFormat="1" ht="11.25" hidden="1" customHeight="1">
      <c r="A2875" s="8" t="s">
        <v>3840</v>
      </c>
      <c r="B2875" s="126" t="s">
        <v>438</v>
      </c>
      <c r="C2875" s="126" t="s">
        <v>67</v>
      </c>
      <c r="D2875" s="126">
        <v>19</v>
      </c>
      <c r="E2875" s="126"/>
      <c r="F2875" s="126"/>
      <c r="G2875" s="89">
        <v>43132</v>
      </c>
      <c r="H2875" s="123"/>
      <c r="I2875" s="189"/>
      <c r="J2875" s="130" t="s">
        <v>4891</v>
      </c>
    </row>
    <row r="2876" spans="1:10" s="111" customFormat="1" ht="11.25" hidden="1" customHeight="1">
      <c r="A2876" s="8" t="s">
        <v>3841</v>
      </c>
      <c r="B2876" s="126" t="s">
        <v>438</v>
      </c>
      <c r="C2876" s="126" t="s">
        <v>67</v>
      </c>
      <c r="D2876" s="126">
        <v>19</v>
      </c>
      <c r="E2876" s="126"/>
      <c r="F2876" s="126"/>
      <c r="G2876" s="89">
        <v>43132</v>
      </c>
      <c r="H2876" s="123"/>
      <c r="I2876" s="189"/>
      <c r="J2876" s="130" t="s">
        <v>4891</v>
      </c>
    </row>
    <row r="2877" spans="1:10" s="111" customFormat="1" ht="11.25" hidden="1" customHeight="1">
      <c r="A2877" s="8" t="s">
        <v>3843</v>
      </c>
      <c r="B2877" s="126" t="s">
        <v>438</v>
      </c>
      <c r="C2877" s="126" t="s">
        <v>67</v>
      </c>
      <c r="D2877" s="126">
        <v>19</v>
      </c>
      <c r="E2877" s="126"/>
      <c r="F2877" s="126"/>
      <c r="G2877" s="89">
        <v>43132</v>
      </c>
      <c r="H2877" s="123"/>
      <c r="I2877" s="189"/>
      <c r="J2877" s="130" t="s">
        <v>4891</v>
      </c>
    </row>
    <row r="2878" spans="1:10" s="111" customFormat="1" ht="11.25" hidden="1" customHeight="1">
      <c r="A2878" s="8" t="s">
        <v>3845</v>
      </c>
      <c r="B2878" s="126" t="s">
        <v>438</v>
      </c>
      <c r="C2878" s="126" t="s">
        <v>67</v>
      </c>
      <c r="D2878" s="126">
        <v>19</v>
      </c>
      <c r="E2878" s="126"/>
      <c r="F2878" s="126"/>
      <c r="G2878" s="89">
        <v>43132</v>
      </c>
      <c r="H2878" s="123"/>
      <c r="I2878" s="189"/>
      <c r="J2878" s="130" t="s">
        <v>4891</v>
      </c>
    </row>
    <row r="2879" spans="1:10" s="111" customFormat="1" ht="11.25" hidden="1" customHeight="1">
      <c r="A2879" s="8" t="s">
        <v>3846</v>
      </c>
      <c r="B2879" s="126" t="s">
        <v>438</v>
      </c>
      <c r="C2879" s="126" t="s">
        <v>67</v>
      </c>
      <c r="D2879" s="126">
        <v>19</v>
      </c>
      <c r="E2879" s="126"/>
      <c r="F2879" s="126"/>
      <c r="G2879" s="89">
        <v>43132</v>
      </c>
      <c r="H2879" s="123"/>
      <c r="I2879" s="189"/>
      <c r="J2879" s="130" t="s">
        <v>4891</v>
      </c>
    </row>
    <row r="2880" spans="1:10" s="111" customFormat="1" ht="11.25" hidden="1" customHeight="1">
      <c r="A2880" s="8" t="s">
        <v>3847</v>
      </c>
      <c r="B2880" s="126" t="s">
        <v>438</v>
      </c>
      <c r="C2880" s="130" t="s">
        <v>67</v>
      </c>
      <c r="D2880" s="126">
        <v>19</v>
      </c>
      <c r="E2880" s="126"/>
      <c r="F2880" s="130"/>
      <c r="G2880" s="89">
        <v>43132</v>
      </c>
      <c r="H2880" s="123"/>
      <c r="I2880" s="189"/>
      <c r="J2880" s="130" t="s">
        <v>4891</v>
      </c>
    </row>
    <row r="2881" spans="1:10" s="111" customFormat="1" ht="11.25" hidden="1" customHeight="1">
      <c r="A2881" s="8" t="s">
        <v>3848</v>
      </c>
      <c r="B2881" s="126" t="s">
        <v>438</v>
      </c>
      <c r="C2881" s="126" t="s">
        <v>67</v>
      </c>
      <c r="D2881" s="126">
        <v>19</v>
      </c>
      <c r="E2881" s="126"/>
      <c r="F2881" s="126"/>
      <c r="G2881" s="89">
        <v>43132</v>
      </c>
      <c r="H2881" s="123"/>
      <c r="I2881" s="189"/>
      <c r="J2881" s="130" t="s">
        <v>4891</v>
      </c>
    </row>
    <row r="2882" spans="1:10" s="111" customFormat="1" ht="11.25" hidden="1" customHeight="1">
      <c r="A2882" s="8" t="s">
        <v>3849</v>
      </c>
      <c r="B2882" s="126" t="s">
        <v>438</v>
      </c>
      <c r="C2882" s="126" t="s">
        <v>67</v>
      </c>
      <c r="D2882" s="126">
        <v>19</v>
      </c>
      <c r="E2882" s="126"/>
      <c r="F2882" s="126"/>
      <c r="G2882" s="89">
        <v>43132</v>
      </c>
      <c r="H2882" s="123"/>
      <c r="I2882" s="189"/>
      <c r="J2882" s="130" t="s">
        <v>4891</v>
      </c>
    </row>
    <row r="2883" spans="1:10" s="111" customFormat="1" ht="11.25" hidden="1" customHeight="1">
      <c r="A2883" s="8" t="s">
        <v>3850</v>
      </c>
      <c r="B2883" s="126" t="s">
        <v>438</v>
      </c>
      <c r="C2883" s="126" t="s">
        <v>67</v>
      </c>
      <c r="D2883" s="126">
        <v>19</v>
      </c>
      <c r="E2883" s="126"/>
      <c r="F2883" s="126"/>
      <c r="G2883" s="89">
        <v>43132</v>
      </c>
      <c r="H2883" s="123"/>
      <c r="I2883" s="189"/>
      <c r="J2883" s="130" t="s">
        <v>4891</v>
      </c>
    </row>
    <row r="2884" spans="1:10" s="111" customFormat="1" ht="11.25" hidden="1" customHeight="1">
      <c r="A2884" s="8" t="s">
        <v>3851</v>
      </c>
      <c r="B2884" s="126" t="s">
        <v>438</v>
      </c>
      <c r="C2884" s="126" t="s">
        <v>67</v>
      </c>
      <c r="D2884" s="126">
        <v>19</v>
      </c>
      <c r="E2884" s="126"/>
      <c r="F2884" s="126"/>
      <c r="G2884" s="89">
        <v>43132</v>
      </c>
      <c r="H2884" s="123"/>
      <c r="I2884" s="189"/>
      <c r="J2884" s="130" t="s">
        <v>4891</v>
      </c>
    </row>
    <row r="2885" spans="1:10" s="111" customFormat="1" ht="11.25" hidden="1" customHeight="1">
      <c r="A2885" s="8" t="s">
        <v>3852</v>
      </c>
      <c r="B2885" s="126" t="s">
        <v>438</v>
      </c>
      <c r="C2885" s="130" t="s">
        <v>67</v>
      </c>
      <c r="D2885" s="126">
        <v>19</v>
      </c>
      <c r="E2885" s="126"/>
      <c r="F2885" s="130"/>
      <c r="G2885" s="89">
        <v>43132</v>
      </c>
      <c r="H2885" s="123"/>
      <c r="I2885" s="189"/>
      <c r="J2885" s="130" t="s">
        <v>4891</v>
      </c>
    </row>
    <row r="2886" spans="1:10" s="111" customFormat="1" ht="11.25" hidden="1" customHeight="1">
      <c r="A2886" s="8" t="s">
        <v>3853</v>
      </c>
      <c r="B2886" s="126" t="s">
        <v>438</v>
      </c>
      <c r="C2886" s="130" t="s">
        <v>67</v>
      </c>
      <c r="D2886" s="126">
        <v>19</v>
      </c>
      <c r="E2886" s="126"/>
      <c r="F2886" s="130"/>
      <c r="G2886" s="89">
        <v>43132</v>
      </c>
      <c r="H2886" s="123"/>
      <c r="I2886" s="189"/>
      <c r="J2886" s="130" t="s">
        <v>4891</v>
      </c>
    </row>
    <row r="2887" spans="1:10" s="111" customFormat="1" ht="11.25" hidden="1" customHeight="1">
      <c r="A2887" s="8" t="s">
        <v>3854</v>
      </c>
      <c r="B2887" s="126" t="s">
        <v>438</v>
      </c>
      <c r="C2887" s="126" t="s">
        <v>67</v>
      </c>
      <c r="D2887" s="126">
        <v>19</v>
      </c>
      <c r="E2887" s="126"/>
      <c r="F2887" s="126"/>
      <c r="G2887" s="89">
        <v>43132</v>
      </c>
      <c r="H2887" s="123"/>
      <c r="I2887" s="189"/>
      <c r="J2887" s="130" t="s">
        <v>4891</v>
      </c>
    </row>
    <row r="2888" spans="1:10" s="111" customFormat="1" ht="11.25" hidden="1" customHeight="1">
      <c r="A2888" s="8" t="s">
        <v>3855</v>
      </c>
      <c r="B2888" s="126" t="s">
        <v>438</v>
      </c>
      <c r="C2888" s="126" t="s">
        <v>67</v>
      </c>
      <c r="D2888" s="126">
        <v>19</v>
      </c>
      <c r="E2888" s="126"/>
      <c r="F2888" s="126"/>
      <c r="G2888" s="89">
        <v>43132</v>
      </c>
      <c r="H2888" s="123"/>
      <c r="I2888" s="189"/>
      <c r="J2888" s="130" t="s">
        <v>4891</v>
      </c>
    </row>
    <row r="2889" spans="1:10" s="111" customFormat="1" ht="11.25" hidden="1" customHeight="1">
      <c r="A2889" s="8" t="s">
        <v>3856</v>
      </c>
      <c r="B2889" s="126" t="s">
        <v>438</v>
      </c>
      <c r="C2889" s="126" t="s">
        <v>67</v>
      </c>
      <c r="D2889" s="126">
        <v>19</v>
      </c>
      <c r="E2889" s="126"/>
      <c r="F2889" s="126"/>
      <c r="G2889" s="89">
        <v>43132</v>
      </c>
      <c r="H2889" s="123"/>
      <c r="I2889" s="189"/>
      <c r="J2889" s="130" t="s">
        <v>4891</v>
      </c>
    </row>
    <row r="2890" spans="1:10" s="111" customFormat="1" ht="11.25" hidden="1" customHeight="1">
      <c r="A2890" s="8" t="s">
        <v>3857</v>
      </c>
      <c r="B2890" s="126" t="s">
        <v>438</v>
      </c>
      <c r="C2890" s="130" t="s">
        <v>67</v>
      </c>
      <c r="D2890" s="126">
        <v>19</v>
      </c>
      <c r="E2890" s="126"/>
      <c r="F2890" s="130"/>
      <c r="G2890" s="89">
        <v>43132</v>
      </c>
      <c r="H2890" s="123"/>
      <c r="I2890" s="189"/>
      <c r="J2890" s="130" t="s">
        <v>4891</v>
      </c>
    </row>
    <row r="2891" spans="1:10" s="111" customFormat="1" ht="11.25" hidden="1" customHeight="1">
      <c r="A2891" s="8" t="s">
        <v>3858</v>
      </c>
      <c r="B2891" s="126" t="s">
        <v>438</v>
      </c>
      <c r="C2891" s="130" t="s">
        <v>67</v>
      </c>
      <c r="D2891" s="126">
        <v>19</v>
      </c>
      <c r="E2891" s="126"/>
      <c r="F2891" s="130"/>
      <c r="G2891" s="89">
        <v>43132</v>
      </c>
      <c r="H2891" s="123"/>
      <c r="I2891" s="189"/>
      <c r="J2891" s="130" t="s">
        <v>4891</v>
      </c>
    </row>
    <row r="2892" spans="1:10" s="111" customFormat="1" ht="11.25" hidden="1" customHeight="1">
      <c r="A2892" s="8" t="s">
        <v>3859</v>
      </c>
      <c r="B2892" s="126" t="s">
        <v>438</v>
      </c>
      <c r="C2892" s="126" t="s">
        <v>67</v>
      </c>
      <c r="D2892" s="126">
        <v>19</v>
      </c>
      <c r="E2892" s="126"/>
      <c r="F2892" s="126"/>
      <c r="G2892" s="89">
        <v>43132</v>
      </c>
      <c r="H2892" s="123"/>
      <c r="I2892" s="189"/>
      <c r="J2892" s="130" t="s">
        <v>4891</v>
      </c>
    </row>
    <row r="2893" spans="1:10" s="111" customFormat="1" ht="11.25" hidden="1" customHeight="1">
      <c r="A2893" s="8" t="s">
        <v>3860</v>
      </c>
      <c r="B2893" s="126" t="s">
        <v>438</v>
      </c>
      <c r="C2893" s="130" t="s">
        <v>67</v>
      </c>
      <c r="D2893" s="126">
        <v>19</v>
      </c>
      <c r="E2893" s="126"/>
      <c r="F2893" s="130"/>
      <c r="G2893" s="89">
        <v>43132</v>
      </c>
      <c r="H2893" s="123"/>
      <c r="I2893" s="189"/>
      <c r="J2893" s="130" t="s">
        <v>4891</v>
      </c>
    </row>
    <row r="2894" spans="1:10" s="111" customFormat="1" ht="11.25" hidden="1" customHeight="1">
      <c r="A2894" s="8" t="s">
        <v>3861</v>
      </c>
      <c r="B2894" s="126" t="s">
        <v>438</v>
      </c>
      <c r="C2894" s="126" t="s">
        <v>67</v>
      </c>
      <c r="D2894" s="126">
        <v>19</v>
      </c>
      <c r="E2894" s="126"/>
      <c r="F2894" s="126"/>
      <c r="G2894" s="89">
        <v>43132</v>
      </c>
      <c r="H2894" s="123"/>
      <c r="I2894" s="189"/>
      <c r="J2894" s="130" t="s">
        <v>4891</v>
      </c>
    </row>
    <row r="2895" spans="1:10" s="111" customFormat="1" ht="11.25" hidden="1" customHeight="1">
      <c r="A2895" s="8" t="s">
        <v>3862</v>
      </c>
      <c r="B2895" s="126" t="s">
        <v>438</v>
      </c>
      <c r="C2895" s="130" t="s">
        <v>67</v>
      </c>
      <c r="D2895" s="126">
        <v>19</v>
      </c>
      <c r="E2895" s="126"/>
      <c r="F2895" s="130"/>
      <c r="G2895" s="89">
        <v>43132</v>
      </c>
      <c r="H2895" s="123"/>
      <c r="I2895" s="189"/>
      <c r="J2895" s="130" t="s">
        <v>4891</v>
      </c>
    </row>
    <row r="2896" spans="1:10" s="111" customFormat="1" ht="11.25" hidden="1" customHeight="1">
      <c r="A2896" s="8" t="s">
        <v>3863</v>
      </c>
      <c r="B2896" s="126" t="s">
        <v>438</v>
      </c>
      <c r="C2896" s="130" t="s">
        <v>67</v>
      </c>
      <c r="D2896" s="126">
        <v>19</v>
      </c>
      <c r="E2896" s="126"/>
      <c r="F2896" s="130"/>
      <c r="G2896" s="89">
        <v>43132</v>
      </c>
      <c r="H2896" s="123"/>
      <c r="I2896" s="189"/>
      <c r="J2896" s="130" t="s">
        <v>4891</v>
      </c>
    </row>
    <row r="2897" spans="1:10" s="111" customFormat="1" ht="11.25" hidden="1" customHeight="1">
      <c r="A2897" s="8" t="s">
        <v>3864</v>
      </c>
      <c r="B2897" s="126" t="s">
        <v>438</v>
      </c>
      <c r="C2897" s="126" t="s">
        <v>67</v>
      </c>
      <c r="D2897" s="126">
        <v>19</v>
      </c>
      <c r="E2897" s="126"/>
      <c r="F2897" s="126"/>
      <c r="G2897" s="89">
        <v>43132</v>
      </c>
      <c r="H2897" s="123"/>
      <c r="I2897" s="189"/>
      <c r="J2897" s="130" t="s">
        <v>4891</v>
      </c>
    </row>
    <row r="2898" spans="1:10" s="111" customFormat="1" ht="11.25" hidden="1" customHeight="1">
      <c r="A2898" s="8" t="s">
        <v>3865</v>
      </c>
      <c r="B2898" s="126" t="s">
        <v>438</v>
      </c>
      <c r="C2898" s="130" t="s">
        <v>67</v>
      </c>
      <c r="D2898" s="126">
        <v>19</v>
      </c>
      <c r="E2898" s="126"/>
      <c r="F2898" s="130"/>
      <c r="G2898" s="89">
        <v>43132</v>
      </c>
      <c r="H2898" s="123"/>
      <c r="I2898" s="189"/>
      <c r="J2898" s="130" t="s">
        <v>4891</v>
      </c>
    </row>
    <row r="2899" spans="1:10" s="111" customFormat="1" ht="11.25" hidden="1" customHeight="1">
      <c r="A2899" s="8" t="s">
        <v>3866</v>
      </c>
      <c r="B2899" s="126" t="s">
        <v>438</v>
      </c>
      <c r="C2899" s="130" t="s">
        <v>67</v>
      </c>
      <c r="D2899" s="126">
        <v>19</v>
      </c>
      <c r="E2899" s="126"/>
      <c r="F2899" s="130"/>
      <c r="G2899" s="89">
        <v>43132</v>
      </c>
      <c r="H2899" s="123"/>
      <c r="I2899" s="189"/>
      <c r="J2899" s="130" t="s">
        <v>4891</v>
      </c>
    </row>
    <row r="2900" spans="1:10" s="111" customFormat="1" ht="11.25" hidden="1" customHeight="1">
      <c r="A2900" s="8" t="s">
        <v>3867</v>
      </c>
      <c r="B2900" s="126" t="s">
        <v>438</v>
      </c>
      <c r="C2900" s="130" t="s">
        <v>67</v>
      </c>
      <c r="D2900" s="126">
        <v>19</v>
      </c>
      <c r="E2900" s="126"/>
      <c r="F2900" s="130"/>
      <c r="G2900" s="89">
        <v>43132</v>
      </c>
      <c r="H2900" s="123"/>
      <c r="I2900" s="189"/>
      <c r="J2900" s="130" t="s">
        <v>4891</v>
      </c>
    </row>
    <row r="2901" spans="1:10" s="111" customFormat="1" ht="11.25" hidden="1" customHeight="1">
      <c r="A2901" s="8" t="s">
        <v>3884</v>
      </c>
      <c r="B2901" s="126" t="s">
        <v>4716</v>
      </c>
      <c r="C2901" s="126" t="s">
        <v>68</v>
      </c>
      <c r="D2901" s="126">
        <v>19</v>
      </c>
      <c r="E2901" s="126"/>
      <c r="F2901" s="126"/>
      <c r="G2901" s="89">
        <v>43132</v>
      </c>
      <c r="H2901" s="123"/>
      <c r="I2901" s="189"/>
      <c r="J2901" s="130" t="s">
        <v>4898</v>
      </c>
    </row>
    <row r="2902" spans="1:10" s="111" customFormat="1" ht="11.25" hidden="1" customHeight="1">
      <c r="A2902" s="8" t="s">
        <v>3900</v>
      </c>
      <c r="B2902" s="126" t="s">
        <v>440</v>
      </c>
      <c r="C2902" s="130" t="s">
        <v>67</v>
      </c>
      <c r="D2902" s="126">
        <v>19</v>
      </c>
      <c r="E2902" s="126"/>
      <c r="F2902" s="130"/>
      <c r="G2902" s="89">
        <v>43132</v>
      </c>
      <c r="H2902" s="123"/>
      <c r="I2902" s="189"/>
      <c r="J2902" s="130" t="s">
        <v>4891</v>
      </c>
    </row>
    <row r="2903" spans="1:10" s="111" customFormat="1" ht="11.25" hidden="1" customHeight="1">
      <c r="A2903" s="8" t="s">
        <v>3905</v>
      </c>
      <c r="B2903" s="126" t="s">
        <v>440</v>
      </c>
      <c r="C2903" s="130" t="s">
        <v>67</v>
      </c>
      <c r="D2903" s="126">
        <v>19</v>
      </c>
      <c r="E2903" s="126"/>
      <c r="F2903" s="130"/>
      <c r="G2903" s="89">
        <v>43132</v>
      </c>
      <c r="H2903" s="123"/>
      <c r="I2903" s="189"/>
      <c r="J2903" s="130" t="s">
        <v>4891</v>
      </c>
    </row>
    <row r="2904" spans="1:10" s="111" customFormat="1" ht="11.25" hidden="1" customHeight="1">
      <c r="A2904" s="8" t="s">
        <v>3906</v>
      </c>
      <c r="B2904" s="126" t="s">
        <v>440</v>
      </c>
      <c r="C2904" s="126" t="s">
        <v>67</v>
      </c>
      <c r="D2904" s="126">
        <v>19</v>
      </c>
      <c r="E2904" s="126"/>
      <c r="F2904" s="126"/>
      <c r="G2904" s="89">
        <v>43132</v>
      </c>
      <c r="H2904" s="123"/>
      <c r="I2904" s="189"/>
      <c r="J2904" s="130" t="s">
        <v>4891</v>
      </c>
    </row>
    <row r="2905" spans="1:10" s="111" customFormat="1" ht="11.25" hidden="1" customHeight="1">
      <c r="A2905" s="8" t="s">
        <v>3908</v>
      </c>
      <c r="B2905" s="126" t="s">
        <v>440</v>
      </c>
      <c r="C2905" s="130" t="s">
        <v>67</v>
      </c>
      <c r="D2905" s="126">
        <v>19</v>
      </c>
      <c r="E2905" s="126"/>
      <c r="F2905" s="130"/>
      <c r="G2905" s="89">
        <v>43132</v>
      </c>
      <c r="H2905" s="123"/>
      <c r="I2905" s="189"/>
      <c r="J2905" s="130" t="s">
        <v>4891</v>
      </c>
    </row>
    <row r="2906" spans="1:10" s="111" customFormat="1" ht="11.25" hidden="1" customHeight="1">
      <c r="A2906" s="8" t="s">
        <v>3929</v>
      </c>
      <c r="B2906" s="126" t="s">
        <v>4725</v>
      </c>
      <c r="C2906" s="130" t="s">
        <v>68</v>
      </c>
      <c r="D2906" s="126">
        <v>19</v>
      </c>
      <c r="E2906" s="126"/>
      <c r="F2906" s="130"/>
      <c r="G2906" s="89">
        <v>43132</v>
      </c>
      <c r="H2906" s="123"/>
      <c r="I2906" s="189"/>
      <c r="J2906" s="130" t="s">
        <v>4898</v>
      </c>
    </row>
    <row r="2907" spans="1:10" s="111" customFormat="1" ht="11.25" hidden="1" customHeight="1">
      <c r="A2907" s="8" t="s">
        <v>3937</v>
      </c>
      <c r="B2907" s="126" t="s">
        <v>442</v>
      </c>
      <c r="C2907" s="130" t="s">
        <v>67</v>
      </c>
      <c r="D2907" s="126">
        <v>19</v>
      </c>
      <c r="E2907" s="126"/>
      <c r="F2907" s="130"/>
      <c r="G2907" s="89">
        <v>43132</v>
      </c>
      <c r="H2907" s="123"/>
      <c r="I2907" s="189"/>
      <c r="J2907" s="130" t="s">
        <v>4891</v>
      </c>
    </row>
    <row r="2908" spans="1:10" s="111" customFormat="1" ht="11.25" hidden="1" customHeight="1">
      <c r="A2908" s="8" t="s">
        <v>3946</v>
      </c>
      <c r="B2908" s="126" t="s">
        <v>4729</v>
      </c>
      <c r="C2908" s="126" t="s">
        <v>67</v>
      </c>
      <c r="D2908" s="126">
        <v>19</v>
      </c>
      <c r="E2908" s="126"/>
      <c r="F2908" s="126"/>
      <c r="G2908" s="89">
        <v>43132</v>
      </c>
      <c r="H2908" s="123"/>
      <c r="I2908" s="189"/>
      <c r="J2908" s="130" t="s">
        <v>4891</v>
      </c>
    </row>
    <row r="2909" spans="1:10" s="111" customFormat="1" ht="11.25" hidden="1" customHeight="1">
      <c r="A2909" s="8" t="s">
        <v>3970</v>
      </c>
      <c r="B2909" s="126" t="s">
        <v>4730</v>
      </c>
      <c r="C2909" s="126" t="s">
        <v>68</v>
      </c>
      <c r="D2909" s="126">
        <v>19</v>
      </c>
      <c r="E2909" s="126"/>
      <c r="F2909" s="126"/>
      <c r="G2909" s="89">
        <v>43132</v>
      </c>
      <c r="H2909" s="123"/>
      <c r="I2909" s="189"/>
      <c r="J2909" s="130" t="s">
        <v>4898</v>
      </c>
    </row>
    <row r="2910" spans="1:10" s="111" customFormat="1" ht="11.25" hidden="1" customHeight="1">
      <c r="A2910" s="8" t="s">
        <v>3975</v>
      </c>
      <c r="B2910" s="126" t="s">
        <v>443</v>
      </c>
      <c r="C2910" s="126" t="s">
        <v>67</v>
      </c>
      <c r="D2910" s="126">
        <v>19</v>
      </c>
      <c r="E2910" s="126"/>
      <c r="F2910" s="126"/>
      <c r="G2910" s="89">
        <v>43132</v>
      </c>
      <c r="H2910" s="123"/>
      <c r="I2910" s="189"/>
      <c r="J2910" s="130" t="s">
        <v>4891</v>
      </c>
    </row>
    <row r="2911" spans="1:10" s="111" customFormat="1" ht="11.25" hidden="1" customHeight="1">
      <c r="A2911" s="8" t="s">
        <v>3995</v>
      </c>
      <c r="B2911" s="126" t="s">
        <v>4735</v>
      </c>
      <c r="C2911" s="126" t="s">
        <v>67</v>
      </c>
      <c r="D2911" s="126">
        <v>19</v>
      </c>
      <c r="E2911" s="126"/>
      <c r="F2911" s="126"/>
      <c r="G2911" s="89">
        <v>43132</v>
      </c>
      <c r="H2911" s="123"/>
      <c r="I2911" s="189"/>
      <c r="J2911" s="130" t="s">
        <v>4891</v>
      </c>
    </row>
    <row r="2912" spans="1:10" s="111" customFormat="1" ht="11.25" hidden="1" customHeight="1">
      <c r="A2912" s="8" t="s">
        <v>3998</v>
      </c>
      <c r="B2912" s="126" t="s">
        <v>4735</v>
      </c>
      <c r="C2912" s="126" t="s">
        <v>67</v>
      </c>
      <c r="D2912" s="126">
        <v>19</v>
      </c>
      <c r="E2912" s="126"/>
      <c r="F2912" s="126"/>
      <c r="G2912" s="89">
        <v>43132</v>
      </c>
      <c r="H2912" s="123"/>
      <c r="I2912" s="189"/>
      <c r="J2912" s="130" t="s">
        <v>4891</v>
      </c>
    </row>
    <row r="2913" spans="1:10" s="111" customFormat="1" ht="11.25" hidden="1" customHeight="1">
      <c r="A2913" s="8" t="s">
        <v>4000</v>
      </c>
      <c r="B2913" s="126" t="s">
        <v>4735</v>
      </c>
      <c r="C2913" s="130" t="s">
        <v>67</v>
      </c>
      <c r="D2913" s="126">
        <v>19</v>
      </c>
      <c r="E2913" s="126"/>
      <c r="F2913" s="130"/>
      <c r="G2913" s="89">
        <v>43132</v>
      </c>
      <c r="H2913" s="123"/>
      <c r="I2913" s="189"/>
      <c r="J2913" s="130" t="s">
        <v>4891</v>
      </c>
    </row>
    <row r="2914" spans="1:10" s="111" customFormat="1" ht="11.25" hidden="1" customHeight="1">
      <c r="A2914" s="8" t="s">
        <v>4027</v>
      </c>
      <c r="B2914" s="126" t="s">
        <v>445</v>
      </c>
      <c r="C2914" s="126" t="s">
        <v>68</v>
      </c>
      <c r="D2914" s="126">
        <v>19</v>
      </c>
      <c r="E2914" s="126"/>
      <c r="F2914" s="126"/>
      <c r="G2914" s="89">
        <v>43132</v>
      </c>
      <c r="H2914" s="123"/>
      <c r="I2914" s="189"/>
      <c r="J2914" s="130" t="s">
        <v>4898</v>
      </c>
    </row>
    <row r="2915" spans="1:10" s="111" customFormat="1" ht="11.25" hidden="1" customHeight="1">
      <c r="A2915" s="8" t="s">
        <v>4028</v>
      </c>
      <c r="B2915" s="126" t="s">
        <v>445</v>
      </c>
      <c r="C2915" s="126" t="s">
        <v>68</v>
      </c>
      <c r="D2915" s="126">
        <v>19</v>
      </c>
      <c r="E2915" s="126"/>
      <c r="F2915" s="126"/>
      <c r="G2915" s="89">
        <v>43132</v>
      </c>
      <c r="H2915" s="123"/>
      <c r="I2915" s="189"/>
      <c r="J2915" s="130" t="s">
        <v>4898</v>
      </c>
    </row>
    <row r="2916" spans="1:10" s="111" customFormat="1" ht="11.25" hidden="1" customHeight="1">
      <c r="A2916" s="8" t="s">
        <v>4031</v>
      </c>
      <c r="B2916" s="126" t="s">
        <v>445</v>
      </c>
      <c r="C2916" s="126" t="s">
        <v>68</v>
      </c>
      <c r="D2916" s="126">
        <v>19</v>
      </c>
      <c r="E2916" s="126"/>
      <c r="F2916" s="126"/>
      <c r="G2916" s="89">
        <v>43132</v>
      </c>
      <c r="H2916" s="123"/>
      <c r="I2916" s="189"/>
      <c r="J2916" s="130" t="s">
        <v>4898</v>
      </c>
    </row>
    <row r="2917" spans="1:10" s="111" customFormat="1" ht="11.25" hidden="1" customHeight="1">
      <c r="A2917" s="8" t="s">
        <v>4033</v>
      </c>
      <c r="B2917" s="126" t="s">
        <v>445</v>
      </c>
      <c r="C2917" s="126" t="s">
        <v>68</v>
      </c>
      <c r="D2917" s="126">
        <v>19</v>
      </c>
      <c r="E2917" s="126"/>
      <c r="F2917" s="126"/>
      <c r="G2917" s="89">
        <v>43132</v>
      </c>
      <c r="H2917" s="123"/>
      <c r="I2917" s="189"/>
      <c r="J2917" s="130" t="s">
        <v>4898</v>
      </c>
    </row>
    <row r="2918" spans="1:10" s="111" customFormat="1" ht="11.25" hidden="1" customHeight="1">
      <c r="A2918" s="8" t="s">
        <v>4034</v>
      </c>
      <c r="B2918" s="126" t="s">
        <v>445</v>
      </c>
      <c r="C2918" s="126" t="s">
        <v>68</v>
      </c>
      <c r="D2918" s="126">
        <v>19</v>
      </c>
      <c r="E2918" s="126"/>
      <c r="F2918" s="126"/>
      <c r="G2918" s="89">
        <v>43132</v>
      </c>
      <c r="H2918" s="123"/>
      <c r="I2918" s="189"/>
      <c r="J2918" s="130" t="s">
        <v>4898</v>
      </c>
    </row>
    <row r="2919" spans="1:10" s="111" customFormat="1" ht="11.25" hidden="1" customHeight="1">
      <c r="A2919" s="8" t="s">
        <v>4035</v>
      </c>
      <c r="B2919" s="126" t="s">
        <v>445</v>
      </c>
      <c r="C2919" s="126" t="s">
        <v>68</v>
      </c>
      <c r="D2919" s="126">
        <v>19</v>
      </c>
      <c r="E2919" s="126"/>
      <c r="F2919" s="126"/>
      <c r="G2919" s="89">
        <v>43132</v>
      </c>
      <c r="H2919" s="123"/>
      <c r="I2919" s="189"/>
      <c r="J2919" s="130" t="s">
        <v>4898</v>
      </c>
    </row>
    <row r="2920" spans="1:10" s="111" customFormat="1" ht="11.25" hidden="1" customHeight="1">
      <c r="A2920" s="8" t="s">
        <v>4036</v>
      </c>
      <c r="B2920" s="126" t="s">
        <v>445</v>
      </c>
      <c r="C2920" s="126" t="s">
        <v>68</v>
      </c>
      <c r="D2920" s="126">
        <v>19</v>
      </c>
      <c r="E2920" s="126"/>
      <c r="F2920" s="126"/>
      <c r="G2920" s="89">
        <v>43132</v>
      </c>
      <c r="H2920" s="123"/>
      <c r="I2920" s="189"/>
      <c r="J2920" s="130" t="s">
        <v>4898</v>
      </c>
    </row>
    <row r="2921" spans="1:10" s="111" customFormat="1" ht="11.25" hidden="1" customHeight="1">
      <c r="A2921" s="8" t="s">
        <v>4037</v>
      </c>
      <c r="B2921" s="126" t="s">
        <v>445</v>
      </c>
      <c r="C2921" s="126" t="s">
        <v>68</v>
      </c>
      <c r="D2921" s="126">
        <v>19</v>
      </c>
      <c r="E2921" s="126"/>
      <c r="F2921" s="126"/>
      <c r="G2921" s="89">
        <v>43132</v>
      </c>
      <c r="H2921" s="123"/>
      <c r="I2921" s="189"/>
      <c r="J2921" s="130" t="s">
        <v>4898</v>
      </c>
    </row>
    <row r="2922" spans="1:10" s="111" customFormat="1" ht="11.25" hidden="1" customHeight="1">
      <c r="A2922" s="8" t="s">
        <v>4038</v>
      </c>
      <c r="B2922" s="126" t="s">
        <v>445</v>
      </c>
      <c r="C2922" s="130" t="s">
        <v>68</v>
      </c>
      <c r="D2922" s="126">
        <v>19</v>
      </c>
      <c r="E2922" s="126"/>
      <c r="F2922" s="130"/>
      <c r="G2922" s="89">
        <v>43132</v>
      </c>
      <c r="H2922" s="123"/>
      <c r="I2922" s="189"/>
      <c r="J2922" s="130" t="s">
        <v>4898</v>
      </c>
    </row>
    <row r="2923" spans="1:10" s="111" customFormat="1" ht="11.25" hidden="1" customHeight="1">
      <c r="A2923" s="8" t="s">
        <v>4039</v>
      </c>
      <c r="B2923" s="126" t="s">
        <v>445</v>
      </c>
      <c r="C2923" s="130" t="s">
        <v>68</v>
      </c>
      <c r="D2923" s="126">
        <v>19</v>
      </c>
      <c r="E2923" s="126"/>
      <c r="F2923" s="130"/>
      <c r="G2923" s="89">
        <v>43132</v>
      </c>
      <c r="H2923" s="123"/>
      <c r="I2923" s="189"/>
      <c r="J2923" s="130" t="s">
        <v>4898</v>
      </c>
    </row>
    <row r="2924" spans="1:10" s="111" customFormat="1" ht="11.25" hidden="1" customHeight="1">
      <c r="A2924" s="8" t="s">
        <v>4040</v>
      </c>
      <c r="B2924" s="126" t="s">
        <v>445</v>
      </c>
      <c r="C2924" s="130" t="s">
        <v>68</v>
      </c>
      <c r="D2924" s="126">
        <v>19</v>
      </c>
      <c r="E2924" s="126"/>
      <c r="F2924" s="130"/>
      <c r="G2924" s="89">
        <v>43132</v>
      </c>
      <c r="H2924" s="123"/>
      <c r="I2924" s="189"/>
      <c r="J2924" s="130" t="s">
        <v>4898</v>
      </c>
    </row>
    <row r="2925" spans="1:10" s="111" customFormat="1" ht="11.25" hidden="1" customHeight="1">
      <c r="A2925" s="8" t="s">
        <v>4041</v>
      </c>
      <c r="B2925" s="126" t="s">
        <v>445</v>
      </c>
      <c r="C2925" s="126" t="s">
        <v>68</v>
      </c>
      <c r="D2925" s="126">
        <v>19</v>
      </c>
      <c r="E2925" s="126"/>
      <c r="F2925" s="126"/>
      <c r="G2925" s="89">
        <v>43132</v>
      </c>
      <c r="H2925" s="123"/>
      <c r="I2925" s="189"/>
      <c r="J2925" s="130" t="s">
        <v>4898</v>
      </c>
    </row>
    <row r="2926" spans="1:10" s="111" customFormat="1" ht="11.25" hidden="1" customHeight="1">
      <c r="A2926" s="8" t="s">
        <v>4055</v>
      </c>
      <c r="B2926" s="126" t="s">
        <v>446</v>
      </c>
      <c r="C2926" s="126" t="s">
        <v>67</v>
      </c>
      <c r="D2926" s="126">
        <v>19</v>
      </c>
      <c r="E2926" s="126"/>
      <c r="F2926" s="126"/>
      <c r="G2926" s="89">
        <v>43132</v>
      </c>
      <c r="H2926" s="123"/>
      <c r="I2926" s="189"/>
      <c r="J2926" s="130" t="s">
        <v>4891</v>
      </c>
    </row>
    <row r="2927" spans="1:10" s="111" customFormat="1" ht="11.25" hidden="1" customHeight="1">
      <c r="A2927" s="8" t="s">
        <v>4056</v>
      </c>
      <c r="B2927" s="126" t="s">
        <v>446</v>
      </c>
      <c r="C2927" s="126" t="s">
        <v>67</v>
      </c>
      <c r="D2927" s="126">
        <v>19</v>
      </c>
      <c r="E2927" s="126"/>
      <c r="F2927" s="126"/>
      <c r="G2927" s="89">
        <v>43132</v>
      </c>
      <c r="H2927" s="123"/>
      <c r="I2927" s="189"/>
      <c r="J2927" s="130" t="s">
        <v>4891</v>
      </c>
    </row>
    <row r="2928" spans="1:10" s="111" customFormat="1" ht="11.25" hidden="1" customHeight="1">
      <c r="A2928" s="8" t="s">
        <v>4057</v>
      </c>
      <c r="B2928" s="126" t="s">
        <v>446</v>
      </c>
      <c r="C2928" s="126" t="s">
        <v>67</v>
      </c>
      <c r="D2928" s="126">
        <v>19</v>
      </c>
      <c r="E2928" s="126"/>
      <c r="F2928" s="126"/>
      <c r="G2928" s="89">
        <v>43132</v>
      </c>
      <c r="H2928" s="123"/>
      <c r="I2928" s="189"/>
      <c r="J2928" s="130" t="s">
        <v>4891</v>
      </c>
    </row>
    <row r="2929" spans="1:10" s="111" customFormat="1" ht="11.25" hidden="1" customHeight="1">
      <c r="A2929" s="8" t="s">
        <v>4059</v>
      </c>
      <c r="B2929" s="126" t="s">
        <v>446</v>
      </c>
      <c r="C2929" s="126" t="s">
        <v>67</v>
      </c>
      <c r="D2929" s="126">
        <v>19</v>
      </c>
      <c r="E2929" s="126"/>
      <c r="F2929" s="126"/>
      <c r="G2929" s="89">
        <v>43132</v>
      </c>
      <c r="H2929" s="123"/>
      <c r="I2929" s="189"/>
      <c r="J2929" s="130" t="s">
        <v>4891</v>
      </c>
    </row>
    <row r="2930" spans="1:10" s="111" customFormat="1" ht="11.25" hidden="1" customHeight="1">
      <c r="A2930" s="8" t="s">
        <v>4083</v>
      </c>
      <c r="B2930" s="126" t="s">
        <v>4747</v>
      </c>
      <c r="C2930" s="126" t="s">
        <v>68</v>
      </c>
      <c r="D2930" s="126">
        <v>19</v>
      </c>
      <c r="E2930" s="126"/>
      <c r="F2930" s="126"/>
      <c r="G2930" s="89">
        <v>43132</v>
      </c>
      <c r="H2930" s="123"/>
      <c r="I2930" s="189"/>
      <c r="J2930" s="130" t="s">
        <v>4898</v>
      </c>
    </row>
    <row r="2931" spans="1:10" s="111" customFormat="1" ht="11.25" hidden="1" customHeight="1">
      <c r="A2931" s="8" t="s">
        <v>4104</v>
      </c>
      <c r="B2931" s="126" t="s">
        <v>448</v>
      </c>
      <c r="C2931" s="126" t="s">
        <v>68</v>
      </c>
      <c r="D2931" s="126">
        <v>19</v>
      </c>
      <c r="E2931" s="126"/>
      <c r="F2931" s="126"/>
      <c r="G2931" s="89">
        <v>43132</v>
      </c>
      <c r="H2931" s="123"/>
      <c r="I2931" s="189"/>
      <c r="J2931" s="130" t="s">
        <v>4898</v>
      </c>
    </row>
    <row r="2932" spans="1:10" s="111" customFormat="1" ht="11.25" hidden="1" customHeight="1">
      <c r="A2932" s="8" t="s">
        <v>4110</v>
      </c>
      <c r="B2932" s="126" t="s">
        <v>448</v>
      </c>
      <c r="C2932" s="126" t="s">
        <v>68</v>
      </c>
      <c r="D2932" s="126">
        <v>19</v>
      </c>
      <c r="E2932" s="126"/>
      <c r="F2932" s="126"/>
      <c r="G2932" s="89">
        <v>43132</v>
      </c>
      <c r="H2932" s="123"/>
      <c r="I2932" s="189"/>
      <c r="J2932" s="130" t="s">
        <v>4898</v>
      </c>
    </row>
    <row r="2933" spans="1:10" s="111" customFormat="1" ht="11.25" hidden="1" customHeight="1">
      <c r="A2933" s="8" t="s">
        <v>4111</v>
      </c>
      <c r="B2933" s="126" t="s">
        <v>448</v>
      </c>
      <c r="C2933" s="126" t="s">
        <v>68</v>
      </c>
      <c r="D2933" s="126">
        <v>19</v>
      </c>
      <c r="E2933" s="126"/>
      <c r="F2933" s="126"/>
      <c r="G2933" s="89">
        <v>43132</v>
      </c>
      <c r="H2933" s="123"/>
      <c r="I2933" s="189"/>
      <c r="J2933" s="130" t="s">
        <v>4898</v>
      </c>
    </row>
    <row r="2934" spans="1:10" s="111" customFormat="1" ht="11.25" hidden="1" customHeight="1">
      <c r="A2934" s="8" t="s">
        <v>4115</v>
      </c>
      <c r="B2934" s="126" t="s">
        <v>448</v>
      </c>
      <c r="C2934" s="126" t="s">
        <v>68</v>
      </c>
      <c r="D2934" s="126">
        <v>19</v>
      </c>
      <c r="E2934" s="126"/>
      <c r="F2934" s="126"/>
      <c r="G2934" s="89">
        <v>43132</v>
      </c>
      <c r="H2934" s="123"/>
      <c r="I2934" s="189"/>
      <c r="J2934" s="130" t="s">
        <v>4898</v>
      </c>
    </row>
    <row r="2935" spans="1:10" s="111" customFormat="1" ht="11.25" hidden="1" customHeight="1">
      <c r="A2935" s="8" t="s">
        <v>4122</v>
      </c>
      <c r="B2935" s="126" t="s">
        <v>448</v>
      </c>
      <c r="C2935" s="126" t="s">
        <v>68</v>
      </c>
      <c r="D2935" s="126">
        <v>19</v>
      </c>
      <c r="E2935" s="126"/>
      <c r="F2935" s="126"/>
      <c r="G2935" s="89">
        <v>43132</v>
      </c>
      <c r="H2935" s="123"/>
      <c r="I2935" s="189"/>
      <c r="J2935" s="130" t="s">
        <v>4898</v>
      </c>
    </row>
    <row r="2936" spans="1:10" s="111" customFormat="1" ht="11.25" hidden="1" customHeight="1">
      <c r="A2936" s="8" t="s">
        <v>4123</v>
      </c>
      <c r="B2936" s="126" t="s">
        <v>448</v>
      </c>
      <c r="C2936" s="126" t="s">
        <v>68</v>
      </c>
      <c r="D2936" s="126">
        <v>19</v>
      </c>
      <c r="E2936" s="126"/>
      <c r="F2936" s="126"/>
      <c r="G2936" s="89">
        <v>43132</v>
      </c>
      <c r="H2936" s="123"/>
      <c r="I2936" s="189"/>
      <c r="J2936" s="130" t="s">
        <v>4898</v>
      </c>
    </row>
    <row r="2937" spans="1:10" s="111" customFormat="1" ht="11.25" hidden="1" customHeight="1">
      <c r="A2937" s="8" t="s">
        <v>4124</v>
      </c>
      <c r="B2937" s="126" t="s">
        <v>448</v>
      </c>
      <c r="C2937" s="126" t="s">
        <v>68</v>
      </c>
      <c r="D2937" s="126">
        <v>19</v>
      </c>
      <c r="E2937" s="126"/>
      <c r="F2937" s="126"/>
      <c r="G2937" s="89">
        <v>43132</v>
      </c>
      <c r="H2937" s="123"/>
      <c r="I2937" s="189"/>
      <c r="J2937" s="130" t="s">
        <v>4898</v>
      </c>
    </row>
    <row r="2938" spans="1:10" s="111" customFormat="1" ht="11.25" hidden="1" customHeight="1">
      <c r="A2938" s="8" t="s">
        <v>4135</v>
      </c>
      <c r="B2938" s="126" t="s">
        <v>449</v>
      </c>
      <c r="C2938" s="126" t="s">
        <v>67</v>
      </c>
      <c r="D2938" s="126">
        <v>19</v>
      </c>
      <c r="E2938" s="126"/>
      <c r="F2938" s="126"/>
      <c r="G2938" s="89">
        <v>43132</v>
      </c>
      <c r="H2938" s="123"/>
      <c r="I2938" s="189"/>
      <c r="J2938" s="130" t="s">
        <v>4891</v>
      </c>
    </row>
    <row r="2939" spans="1:10" s="111" customFormat="1" ht="11.25" hidden="1" customHeight="1">
      <c r="A2939" s="8" t="s">
        <v>4136</v>
      </c>
      <c r="B2939" s="126" t="s">
        <v>449</v>
      </c>
      <c r="C2939" s="126" t="s">
        <v>67</v>
      </c>
      <c r="D2939" s="126">
        <v>19</v>
      </c>
      <c r="E2939" s="126"/>
      <c r="F2939" s="126"/>
      <c r="G2939" s="89">
        <v>43132</v>
      </c>
      <c r="H2939" s="123"/>
      <c r="I2939" s="189"/>
      <c r="J2939" s="130" t="s">
        <v>4891</v>
      </c>
    </row>
    <row r="2940" spans="1:10" s="111" customFormat="1" ht="11.25" hidden="1" customHeight="1">
      <c r="A2940" s="8" t="s">
        <v>4138</v>
      </c>
      <c r="B2940" s="126" t="s">
        <v>449</v>
      </c>
      <c r="C2940" s="126" t="s">
        <v>67</v>
      </c>
      <c r="D2940" s="126">
        <v>19</v>
      </c>
      <c r="E2940" s="126"/>
      <c r="F2940" s="126"/>
      <c r="G2940" s="89">
        <v>43132</v>
      </c>
      <c r="H2940" s="123"/>
      <c r="I2940" s="189"/>
      <c r="J2940" s="130" t="s">
        <v>4891</v>
      </c>
    </row>
    <row r="2941" spans="1:10" s="111" customFormat="1" ht="11.25" hidden="1" customHeight="1">
      <c r="A2941" s="8" t="s">
        <v>4139</v>
      </c>
      <c r="B2941" s="126" t="s">
        <v>449</v>
      </c>
      <c r="C2941" s="126" t="s">
        <v>67</v>
      </c>
      <c r="D2941" s="126">
        <v>19</v>
      </c>
      <c r="E2941" s="126"/>
      <c r="F2941" s="126"/>
      <c r="G2941" s="89">
        <v>43132</v>
      </c>
      <c r="H2941" s="123"/>
      <c r="I2941" s="189"/>
      <c r="J2941" s="130" t="s">
        <v>4891</v>
      </c>
    </row>
    <row r="2942" spans="1:10" s="111" customFormat="1" ht="11.25" hidden="1" customHeight="1">
      <c r="A2942" s="8" t="s">
        <v>4140</v>
      </c>
      <c r="B2942" s="126" t="s">
        <v>449</v>
      </c>
      <c r="C2942" s="126" t="s">
        <v>67</v>
      </c>
      <c r="D2942" s="126">
        <v>19</v>
      </c>
      <c r="E2942" s="126"/>
      <c r="F2942" s="126"/>
      <c r="G2942" s="89">
        <v>43132</v>
      </c>
      <c r="H2942" s="123"/>
      <c r="I2942" s="189"/>
      <c r="J2942" s="130" t="s">
        <v>4891</v>
      </c>
    </row>
    <row r="2943" spans="1:10" s="111" customFormat="1" ht="11.25" hidden="1" customHeight="1">
      <c r="A2943" s="8" t="s">
        <v>4190</v>
      </c>
      <c r="B2943" s="126" t="s">
        <v>351</v>
      </c>
      <c r="C2943" s="126" t="s">
        <v>4788</v>
      </c>
      <c r="D2943" s="126">
        <v>11</v>
      </c>
      <c r="E2943" s="126"/>
      <c r="F2943" s="126"/>
      <c r="G2943" s="89">
        <v>43132</v>
      </c>
      <c r="H2943" s="123"/>
      <c r="I2943" s="189"/>
      <c r="J2943" s="130" t="s">
        <v>4900</v>
      </c>
    </row>
    <row r="2944" spans="1:10" s="111" customFormat="1" ht="11.25" hidden="1" customHeight="1">
      <c r="A2944" s="8" t="s">
        <v>4191</v>
      </c>
      <c r="B2944" s="126" t="s">
        <v>351</v>
      </c>
      <c r="C2944" s="126" t="s">
        <v>4788</v>
      </c>
      <c r="D2944" s="126">
        <v>11</v>
      </c>
      <c r="E2944" s="126"/>
      <c r="F2944" s="126"/>
      <c r="G2944" s="89">
        <v>43132</v>
      </c>
      <c r="H2944" s="123"/>
      <c r="I2944" s="189"/>
      <c r="J2944" s="130" t="s">
        <v>4900</v>
      </c>
    </row>
    <row r="2945" spans="1:10" s="111" customFormat="1" ht="11.25" hidden="1" customHeight="1">
      <c r="A2945" s="8" t="s">
        <v>4193</v>
      </c>
      <c r="B2945" s="126" t="s">
        <v>351</v>
      </c>
      <c r="C2945" s="126" t="s">
        <v>4788</v>
      </c>
      <c r="D2945" s="126">
        <v>11</v>
      </c>
      <c r="E2945" s="126"/>
      <c r="F2945" s="126"/>
      <c r="G2945" s="89">
        <v>43132</v>
      </c>
      <c r="H2945" s="123"/>
      <c r="I2945" s="189"/>
      <c r="J2945" s="130" t="s">
        <v>4900</v>
      </c>
    </row>
    <row r="2946" spans="1:10" s="111" customFormat="1" ht="11.25" hidden="1" customHeight="1">
      <c r="A2946" s="8" t="s">
        <v>4194</v>
      </c>
      <c r="B2946" s="126" t="s">
        <v>351</v>
      </c>
      <c r="C2946" s="126" t="s">
        <v>4788</v>
      </c>
      <c r="D2946" s="126">
        <v>11</v>
      </c>
      <c r="E2946" s="126"/>
      <c r="F2946" s="126"/>
      <c r="G2946" s="89">
        <v>43132</v>
      </c>
      <c r="H2946" s="123"/>
      <c r="I2946" s="189"/>
      <c r="J2946" s="130" t="s">
        <v>4900</v>
      </c>
    </row>
    <row r="2947" spans="1:10" s="111" customFormat="1" ht="11.25" hidden="1" customHeight="1">
      <c r="A2947" s="8" t="s">
        <v>4197</v>
      </c>
      <c r="B2947" s="126" t="s">
        <v>351</v>
      </c>
      <c r="C2947" s="126" t="s">
        <v>4787</v>
      </c>
      <c r="D2947" s="126">
        <v>11</v>
      </c>
      <c r="E2947" s="126"/>
      <c r="F2947" s="126"/>
      <c r="G2947" s="89">
        <v>43132</v>
      </c>
      <c r="H2947" s="123"/>
      <c r="I2947" s="189"/>
      <c r="J2947" s="130" t="s">
        <v>4901</v>
      </c>
    </row>
    <row r="2948" spans="1:10" s="111" customFormat="1" ht="11.25" hidden="1" customHeight="1">
      <c r="A2948" s="8" t="s">
        <v>4201</v>
      </c>
      <c r="B2948" s="126" t="s">
        <v>351</v>
      </c>
      <c r="C2948" s="126" t="s">
        <v>4787</v>
      </c>
      <c r="D2948" s="126">
        <v>11</v>
      </c>
      <c r="E2948" s="126"/>
      <c r="F2948" s="126"/>
      <c r="G2948" s="89">
        <v>43132</v>
      </c>
      <c r="H2948" s="123"/>
      <c r="I2948" s="189"/>
      <c r="J2948" s="130" t="s">
        <v>4901</v>
      </c>
    </row>
    <row r="2949" spans="1:10" s="111" customFormat="1" ht="11.25" hidden="1" customHeight="1">
      <c r="A2949" s="8" t="s">
        <v>4257</v>
      </c>
      <c r="B2949" s="126" t="s">
        <v>452</v>
      </c>
      <c r="C2949" s="126" t="s">
        <v>450</v>
      </c>
      <c r="D2949" s="126">
        <v>13</v>
      </c>
      <c r="E2949" s="126"/>
      <c r="F2949" s="126"/>
      <c r="G2949" s="89">
        <v>43132</v>
      </c>
      <c r="H2949" s="123"/>
      <c r="I2949" s="189"/>
      <c r="J2949" s="130" t="s">
        <v>4895</v>
      </c>
    </row>
    <row r="2950" spans="1:10" s="111" customFormat="1" ht="11.25" hidden="1" customHeight="1">
      <c r="A2950" s="8" t="s">
        <v>4268</v>
      </c>
      <c r="B2950" s="126" t="s">
        <v>381</v>
      </c>
      <c r="C2950" s="130" t="s">
        <v>451</v>
      </c>
      <c r="D2950" s="126" t="s">
        <v>451</v>
      </c>
      <c r="E2950" s="126"/>
      <c r="F2950" s="130"/>
      <c r="G2950" s="89">
        <v>43132</v>
      </c>
      <c r="H2950" s="123"/>
      <c r="I2950" s="189"/>
      <c r="J2950" s="130" t="s">
        <v>4889</v>
      </c>
    </row>
    <row r="2951" spans="1:10" s="111" customFormat="1" ht="11.25" hidden="1" customHeight="1">
      <c r="A2951" s="8" t="s">
        <v>141</v>
      </c>
      <c r="B2951" s="126" t="s">
        <v>351</v>
      </c>
      <c r="C2951" s="130" t="s">
        <v>4786</v>
      </c>
      <c r="D2951" s="126">
        <v>11</v>
      </c>
      <c r="E2951" s="126"/>
      <c r="F2951" s="130"/>
      <c r="G2951" s="89">
        <v>43160</v>
      </c>
      <c r="H2951" s="123"/>
      <c r="I2951" s="189"/>
      <c r="J2951" s="130" t="s">
        <v>4902</v>
      </c>
    </row>
    <row r="2952" spans="1:10" s="111" customFormat="1" ht="11.25" hidden="1" customHeight="1">
      <c r="A2952" s="8" t="s">
        <v>151</v>
      </c>
      <c r="B2952" s="126" t="s">
        <v>351</v>
      </c>
      <c r="C2952" s="130" t="s">
        <v>4786</v>
      </c>
      <c r="D2952" s="126">
        <v>11</v>
      </c>
      <c r="E2952" s="126"/>
      <c r="F2952" s="130"/>
      <c r="G2952" s="89">
        <v>43160</v>
      </c>
      <c r="H2952" s="123"/>
      <c r="I2952" s="189"/>
      <c r="J2952" s="130" t="s">
        <v>4902</v>
      </c>
    </row>
    <row r="2953" spans="1:10" s="111" customFormat="1" ht="11.25" hidden="1" customHeight="1">
      <c r="A2953" s="8" t="s">
        <v>179</v>
      </c>
      <c r="B2953" s="126" t="s">
        <v>351</v>
      </c>
      <c r="C2953" s="126" t="s">
        <v>4789</v>
      </c>
      <c r="D2953" s="126">
        <v>11</v>
      </c>
      <c r="E2953" s="126"/>
      <c r="F2953" s="126"/>
      <c r="G2953" s="89">
        <v>43160</v>
      </c>
      <c r="H2953" s="123"/>
      <c r="I2953" s="189"/>
      <c r="J2953" s="130" t="s">
        <v>4888</v>
      </c>
    </row>
    <row r="2954" spans="1:10" s="111" customFormat="1" ht="11.25" hidden="1" customHeight="1">
      <c r="A2954" s="8" t="s">
        <v>184</v>
      </c>
      <c r="B2954" s="126" t="s">
        <v>351</v>
      </c>
      <c r="C2954" s="126" t="s">
        <v>4787</v>
      </c>
      <c r="D2954" s="126">
        <v>11</v>
      </c>
      <c r="E2954" s="126"/>
      <c r="F2954" s="126"/>
      <c r="G2954" s="89">
        <v>43160</v>
      </c>
      <c r="H2954" s="123"/>
      <c r="I2954" s="189"/>
      <c r="J2954" s="130" t="s">
        <v>4901</v>
      </c>
    </row>
    <row r="2955" spans="1:10" s="108" customFormat="1" ht="11.25" hidden="1" customHeight="1">
      <c r="A2955" s="8" t="s">
        <v>190</v>
      </c>
      <c r="B2955" s="126" t="s">
        <v>351</v>
      </c>
      <c r="C2955" s="126" t="s">
        <v>4787</v>
      </c>
      <c r="D2955" s="126">
        <v>11</v>
      </c>
      <c r="E2955" s="126"/>
      <c r="F2955" s="126"/>
      <c r="G2955" s="89">
        <v>43160</v>
      </c>
      <c r="H2955" s="123"/>
      <c r="I2955" s="189"/>
      <c r="J2955" s="130" t="s">
        <v>4901</v>
      </c>
    </row>
    <row r="2956" spans="1:10" s="108" customFormat="1" ht="11.25" hidden="1" customHeight="1">
      <c r="A2956" s="8" t="s">
        <v>194</v>
      </c>
      <c r="B2956" s="126" t="s">
        <v>351</v>
      </c>
      <c r="C2956" s="126" t="s">
        <v>4787</v>
      </c>
      <c r="D2956" s="126">
        <v>11</v>
      </c>
      <c r="E2956" s="126"/>
      <c r="F2956" s="126"/>
      <c r="G2956" s="89">
        <v>43160</v>
      </c>
      <c r="H2956" s="123"/>
      <c r="I2956" s="189"/>
      <c r="J2956" s="130" t="s">
        <v>4901</v>
      </c>
    </row>
    <row r="2957" spans="1:10" s="108" customFormat="1" ht="11.25" hidden="1" customHeight="1">
      <c r="A2957" s="8" t="s">
        <v>478</v>
      </c>
      <c r="B2957" s="126" t="s">
        <v>351</v>
      </c>
      <c r="C2957" s="126" t="s">
        <v>4786</v>
      </c>
      <c r="D2957" s="126">
        <v>11</v>
      </c>
      <c r="E2957" s="126"/>
      <c r="F2957" s="126"/>
      <c r="G2957" s="89">
        <v>43160</v>
      </c>
      <c r="H2957" s="123"/>
      <c r="I2957" s="189"/>
      <c r="J2957" s="130" t="s">
        <v>4902</v>
      </c>
    </row>
    <row r="2958" spans="1:10" s="108" customFormat="1" ht="11.25" hidden="1" customHeight="1">
      <c r="A2958" s="8" t="s">
        <v>491</v>
      </c>
      <c r="B2958" s="126" t="s">
        <v>351</v>
      </c>
      <c r="C2958" s="126" t="s">
        <v>4786</v>
      </c>
      <c r="D2958" s="126">
        <v>11</v>
      </c>
      <c r="E2958" s="126"/>
      <c r="F2958" s="126"/>
      <c r="G2958" s="89">
        <v>43160</v>
      </c>
      <c r="H2958" s="123"/>
      <c r="I2958" s="189"/>
      <c r="J2958" s="130" t="s">
        <v>4902</v>
      </c>
    </row>
    <row r="2959" spans="1:10" s="108" customFormat="1" ht="11.25" hidden="1" customHeight="1">
      <c r="A2959" s="8" t="s">
        <v>509</v>
      </c>
      <c r="B2959" s="126" t="s">
        <v>351</v>
      </c>
      <c r="C2959" s="126" t="s">
        <v>4789</v>
      </c>
      <c r="D2959" s="126">
        <v>11</v>
      </c>
      <c r="E2959" s="126"/>
      <c r="F2959" s="126"/>
      <c r="G2959" s="89">
        <v>43160</v>
      </c>
      <c r="H2959" s="123"/>
      <c r="I2959" s="189"/>
      <c r="J2959" s="130" t="s">
        <v>4888</v>
      </c>
    </row>
    <row r="2960" spans="1:10" s="108" customFormat="1" ht="11.25" hidden="1" customHeight="1">
      <c r="A2960" s="8" t="s">
        <v>510</v>
      </c>
      <c r="B2960" s="126" t="s">
        <v>351</v>
      </c>
      <c r="C2960" s="126" t="s">
        <v>4789</v>
      </c>
      <c r="D2960" s="126">
        <v>11</v>
      </c>
      <c r="E2960" s="126"/>
      <c r="F2960" s="126"/>
      <c r="G2960" s="89">
        <v>43160</v>
      </c>
      <c r="H2960" s="123"/>
      <c r="I2960" s="189"/>
      <c r="J2960" s="130" t="s">
        <v>4888</v>
      </c>
    </row>
    <row r="2961" spans="1:10" s="108" customFormat="1" ht="11.25" hidden="1" customHeight="1">
      <c r="A2961" s="8" t="s">
        <v>511</v>
      </c>
      <c r="B2961" s="126" t="s">
        <v>351</v>
      </c>
      <c r="C2961" s="126" t="s">
        <v>4789</v>
      </c>
      <c r="D2961" s="126">
        <v>11</v>
      </c>
      <c r="E2961" s="126"/>
      <c r="F2961" s="126"/>
      <c r="G2961" s="89">
        <v>43160</v>
      </c>
      <c r="H2961" s="123"/>
      <c r="I2961" s="189"/>
      <c r="J2961" s="130" t="s">
        <v>4888</v>
      </c>
    </row>
    <row r="2962" spans="1:10" s="108" customFormat="1" ht="11.25" hidden="1" customHeight="1">
      <c r="A2962" s="8" t="s">
        <v>513</v>
      </c>
      <c r="B2962" s="126" t="s">
        <v>351</v>
      </c>
      <c r="C2962" s="126" t="s">
        <v>4789</v>
      </c>
      <c r="D2962" s="126">
        <v>11</v>
      </c>
      <c r="E2962" s="126"/>
      <c r="F2962" s="126"/>
      <c r="G2962" s="89">
        <v>43160</v>
      </c>
      <c r="H2962" s="123"/>
      <c r="I2962" s="189"/>
      <c r="J2962" s="130" t="s">
        <v>4888</v>
      </c>
    </row>
    <row r="2963" spans="1:10" s="108" customFormat="1" ht="11.25" hidden="1" customHeight="1">
      <c r="A2963" s="8" t="s">
        <v>554</v>
      </c>
      <c r="B2963" s="126" t="s">
        <v>351</v>
      </c>
      <c r="C2963" s="126" t="s">
        <v>4787</v>
      </c>
      <c r="D2963" s="126">
        <v>11</v>
      </c>
      <c r="E2963" s="126"/>
      <c r="F2963" s="126"/>
      <c r="G2963" s="89">
        <v>43160</v>
      </c>
      <c r="H2963" s="123"/>
      <c r="I2963" s="189"/>
      <c r="J2963" s="130" t="s">
        <v>4901</v>
      </c>
    </row>
    <row r="2964" spans="1:10" s="108" customFormat="1" ht="11.25" hidden="1" customHeight="1">
      <c r="A2964" s="8" t="s">
        <v>561</v>
      </c>
      <c r="B2964" s="126" t="s">
        <v>351</v>
      </c>
      <c r="C2964" s="126" t="s">
        <v>4787</v>
      </c>
      <c r="D2964" s="126">
        <v>11</v>
      </c>
      <c r="E2964" s="126"/>
      <c r="F2964" s="126"/>
      <c r="G2964" s="89">
        <v>43160</v>
      </c>
      <c r="H2964" s="123"/>
      <c r="I2964" s="189"/>
      <c r="J2964" s="130" t="s">
        <v>4901</v>
      </c>
    </row>
    <row r="2965" spans="1:10" s="108" customFormat="1" ht="11.25" hidden="1" customHeight="1">
      <c r="A2965" s="8" t="s">
        <v>562</v>
      </c>
      <c r="B2965" s="126" t="s">
        <v>351</v>
      </c>
      <c r="C2965" s="126" t="s">
        <v>4786</v>
      </c>
      <c r="D2965" s="126">
        <v>11</v>
      </c>
      <c r="E2965" s="126"/>
      <c r="F2965" s="126"/>
      <c r="G2965" s="89">
        <v>43160</v>
      </c>
      <c r="H2965" s="123"/>
      <c r="I2965" s="189"/>
      <c r="J2965" s="130" t="s">
        <v>4902</v>
      </c>
    </row>
    <row r="2966" spans="1:10" s="108" customFormat="1" ht="11.25" hidden="1" customHeight="1">
      <c r="A2966" s="8" t="s">
        <v>563</v>
      </c>
      <c r="B2966" s="126" t="s">
        <v>351</v>
      </c>
      <c r="C2966" s="126" t="s">
        <v>4787</v>
      </c>
      <c r="D2966" s="126">
        <v>11</v>
      </c>
      <c r="E2966" s="126"/>
      <c r="F2966" s="126"/>
      <c r="G2966" s="89">
        <v>43160</v>
      </c>
      <c r="H2966" s="123"/>
      <c r="I2966" s="189"/>
      <c r="J2966" s="130" t="s">
        <v>4901</v>
      </c>
    </row>
    <row r="2967" spans="1:10" s="108" customFormat="1" ht="11.25" hidden="1" customHeight="1">
      <c r="A2967" s="8" t="s">
        <v>564</v>
      </c>
      <c r="B2967" s="126" t="s">
        <v>351</v>
      </c>
      <c r="C2967" s="126" t="s">
        <v>4787</v>
      </c>
      <c r="D2967" s="126">
        <v>11</v>
      </c>
      <c r="E2967" s="126"/>
      <c r="F2967" s="126"/>
      <c r="G2967" s="89">
        <v>43160</v>
      </c>
      <c r="H2967" s="123"/>
      <c r="I2967" s="189"/>
      <c r="J2967" s="130" t="s">
        <v>4901</v>
      </c>
    </row>
    <row r="2968" spans="1:10" s="108" customFormat="1" ht="11.25" hidden="1" customHeight="1">
      <c r="A2968" s="8" t="s">
        <v>565</v>
      </c>
      <c r="B2968" s="126" t="s">
        <v>351</v>
      </c>
      <c r="C2968" s="126" t="s">
        <v>4786</v>
      </c>
      <c r="D2968" s="126">
        <v>11</v>
      </c>
      <c r="E2968" s="126"/>
      <c r="F2968" s="126"/>
      <c r="G2968" s="89">
        <v>43160</v>
      </c>
      <c r="H2968" s="123"/>
      <c r="I2968" s="189"/>
      <c r="J2968" s="130" t="s">
        <v>4902</v>
      </c>
    </row>
    <row r="2969" spans="1:10" s="108" customFormat="1" ht="11.25" hidden="1" customHeight="1">
      <c r="A2969" s="8" t="s">
        <v>566</v>
      </c>
      <c r="B2969" s="126" t="s">
        <v>351</v>
      </c>
      <c r="C2969" s="126" t="s">
        <v>4786</v>
      </c>
      <c r="D2969" s="126">
        <v>11</v>
      </c>
      <c r="E2969" s="126"/>
      <c r="F2969" s="126"/>
      <c r="G2969" s="89">
        <v>43160</v>
      </c>
      <c r="H2969" s="123"/>
      <c r="I2969" s="189"/>
      <c r="J2969" s="130" t="s">
        <v>4902</v>
      </c>
    </row>
    <row r="2970" spans="1:10" s="108" customFormat="1" ht="11.25" hidden="1" customHeight="1">
      <c r="A2970" s="8" t="s">
        <v>567</v>
      </c>
      <c r="B2970" s="126" t="s">
        <v>351</v>
      </c>
      <c r="C2970" s="126" t="s">
        <v>4786</v>
      </c>
      <c r="D2970" s="126">
        <v>11</v>
      </c>
      <c r="E2970" s="126"/>
      <c r="F2970" s="126"/>
      <c r="G2970" s="89">
        <v>43160</v>
      </c>
      <c r="H2970" s="123"/>
      <c r="I2970" s="189"/>
      <c r="J2970" s="130" t="s">
        <v>4902</v>
      </c>
    </row>
    <row r="2971" spans="1:10" s="108" customFormat="1" ht="11.25" hidden="1" customHeight="1">
      <c r="A2971" s="8" t="s">
        <v>568</v>
      </c>
      <c r="B2971" s="126" t="s">
        <v>351</v>
      </c>
      <c r="C2971" s="126" t="s">
        <v>4786</v>
      </c>
      <c r="D2971" s="126">
        <v>11</v>
      </c>
      <c r="E2971" s="126"/>
      <c r="F2971" s="126"/>
      <c r="G2971" s="89">
        <v>43160</v>
      </c>
      <c r="H2971" s="123"/>
      <c r="I2971" s="189"/>
      <c r="J2971" s="130" t="s">
        <v>4902</v>
      </c>
    </row>
    <row r="2972" spans="1:10" s="108" customFormat="1" ht="11.25" hidden="1" customHeight="1">
      <c r="A2972" s="8" t="s">
        <v>576</v>
      </c>
      <c r="B2972" s="126" t="s">
        <v>351</v>
      </c>
      <c r="C2972" s="126" t="s">
        <v>4788</v>
      </c>
      <c r="D2972" s="126">
        <v>11</v>
      </c>
      <c r="E2972" s="126"/>
      <c r="F2972" s="126"/>
      <c r="G2972" s="89">
        <v>43160</v>
      </c>
      <c r="H2972" s="123"/>
      <c r="I2972" s="189"/>
      <c r="J2972" s="130" t="s">
        <v>4900</v>
      </c>
    </row>
    <row r="2973" spans="1:10" s="108" customFormat="1" ht="11.25" hidden="1" customHeight="1">
      <c r="A2973" s="8" t="s">
        <v>622</v>
      </c>
      <c r="B2973" s="126" t="s">
        <v>452</v>
      </c>
      <c r="C2973" s="126" t="s">
        <v>450</v>
      </c>
      <c r="D2973" s="126">
        <v>13</v>
      </c>
      <c r="E2973" s="126"/>
      <c r="F2973" s="126"/>
      <c r="G2973" s="89">
        <v>43160</v>
      </c>
      <c r="H2973" s="123"/>
      <c r="I2973" s="189"/>
      <c r="J2973" s="130" t="s">
        <v>4895</v>
      </c>
    </row>
    <row r="2974" spans="1:10" s="108" customFormat="1" ht="11.25" hidden="1" customHeight="1">
      <c r="A2974" s="8" t="s">
        <v>642</v>
      </c>
      <c r="B2974" s="126" t="s">
        <v>351</v>
      </c>
      <c r="C2974" s="126" t="s">
        <v>4789</v>
      </c>
      <c r="D2974" s="126">
        <v>11</v>
      </c>
      <c r="E2974" s="126"/>
      <c r="F2974" s="126"/>
      <c r="G2974" s="89">
        <v>43160</v>
      </c>
      <c r="H2974" s="123"/>
      <c r="I2974" s="189"/>
      <c r="J2974" s="130" t="s">
        <v>4888</v>
      </c>
    </row>
    <row r="2975" spans="1:10" s="108" customFormat="1" ht="11.25" hidden="1" customHeight="1">
      <c r="A2975" s="8" t="s">
        <v>681</v>
      </c>
      <c r="B2975" s="126" t="s">
        <v>362</v>
      </c>
      <c r="C2975" s="126" t="s">
        <v>4786</v>
      </c>
      <c r="D2975" s="126">
        <v>11</v>
      </c>
      <c r="E2975" s="126"/>
      <c r="F2975" s="126"/>
      <c r="G2975" s="89">
        <v>43160</v>
      </c>
      <c r="H2975" s="123"/>
      <c r="I2975" s="189"/>
      <c r="J2975" s="130" t="s">
        <v>4902</v>
      </c>
    </row>
    <row r="2976" spans="1:10" s="108" customFormat="1" ht="11.25" hidden="1" customHeight="1">
      <c r="A2976" s="8" t="s">
        <v>706</v>
      </c>
      <c r="B2976" s="126" t="s">
        <v>351</v>
      </c>
      <c r="C2976" s="126" t="s">
        <v>4786</v>
      </c>
      <c r="D2976" s="126">
        <v>11</v>
      </c>
      <c r="E2976" s="126"/>
      <c r="F2976" s="126"/>
      <c r="G2976" s="89">
        <v>43160</v>
      </c>
      <c r="H2976" s="123"/>
      <c r="I2976" s="189"/>
      <c r="J2976" s="130" t="s">
        <v>4902</v>
      </c>
    </row>
    <row r="2977" spans="1:10" s="108" customFormat="1" ht="11.25" hidden="1" customHeight="1">
      <c r="A2977" s="8" t="s">
        <v>707</v>
      </c>
      <c r="B2977" s="126" t="s">
        <v>351</v>
      </c>
      <c r="C2977" s="126" t="s">
        <v>4786</v>
      </c>
      <c r="D2977" s="126">
        <v>11</v>
      </c>
      <c r="E2977" s="126"/>
      <c r="F2977" s="126"/>
      <c r="G2977" s="89">
        <v>43160</v>
      </c>
      <c r="H2977" s="123"/>
      <c r="I2977" s="189"/>
      <c r="J2977" s="130" t="s">
        <v>4902</v>
      </c>
    </row>
    <row r="2978" spans="1:10" s="108" customFormat="1" ht="11.25" hidden="1" customHeight="1">
      <c r="A2978" s="8" t="s">
        <v>758</v>
      </c>
      <c r="B2978" s="126" t="s">
        <v>351</v>
      </c>
      <c r="C2978" s="126" t="s">
        <v>4789</v>
      </c>
      <c r="D2978" s="126">
        <v>11</v>
      </c>
      <c r="E2978" s="126"/>
      <c r="F2978" s="126"/>
      <c r="G2978" s="89">
        <v>43160</v>
      </c>
      <c r="H2978" s="123"/>
      <c r="I2978" s="189"/>
      <c r="J2978" s="130" t="s">
        <v>4888</v>
      </c>
    </row>
    <row r="2979" spans="1:10" s="108" customFormat="1" ht="11.25" hidden="1" customHeight="1">
      <c r="A2979" s="8" t="s">
        <v>767</v>
      </c>
      <c r="B2979" s="126" t="s">
        <v>351</v>
      </c>
      <c r="C2979" s="126" t="s">
        <v>4789</v>
      </c>
      <c r="D2979" s="126">
        <v>11</v>
      </c>
      <c r="E2979" s="126"/>
      <c r="F2979" s="126"/>
      <c r="G2979" s="89">
        <v>43160</v>
      </c>
      <c r="H2979" s="123"/>
      <c r="I2979" s="189"/>
      <c r="J2979" s="130" t="s">
        <v>4888</v>
      </c>
    </row>
    <row r="2980" spans="1:10" s="108" customFormat="1" ht="11.25" hidden="1" customHeight="1">
      <c r="A2980" s="8" t="s">
        <v>773</v>
      </c>
      <c r="B2980" s="126" t="s">
        <v>351</v>
      </c>
      <c r="C2980" s="126" t="s">
        <v>4787</v>
      </c>
      <c r="D2980" s="126">
        <v>11</v>
      </c>
      <c r="E2980" s="126"/>
      <c r="F2980" s="126"/>
      <c r="G2980" s="89">
        <v>43160</v>
      </c>
      <c r="H2980" s="123"/>
      <c r="I2980" s="189"/>
      <c r="J2980" s="130" t="s">
        <v>4901</v>
      </c>
    </row>
    <row r="2981" spans="1:10" s="108" customFormat="1" ht="11.25" hidden="1" customHeight="1">
      <c r="A2981" s="8" t="s">
        <v>782</v>
      </c>
      <c r="B2981" s="126" t="s">
        <v>351</v>
      </c>
      <c r="C2981" s="126" t="s">
        <v>4787</v>
      </c>
      <c r="D2981" s="126">
        <v>11</v>
      </c>
      <c r="E2981" s="126"/>
      <c r="F2981" s="126"/>
      <c r="G2981" s="89">
        <v>43160</v>
      </c>
      <c r="H2981" s="123"/>
      <c r="I2981" s="189"/>
      <c r="J2981" s="130" t="s">
        <v>4901</v>
      </c>
    </row>
    <row r="2982" spans="1:10" s="108" customFormat="1" ht="11.25" hidden="1" customHeight="1">
      <c r="A2982" s="8" t="s">
        <v>788</v>
      </c>
      <c r="B2982" s="126" t="s">
        <v>351</v>
      </c>
      <c r="C2982" s="126" t="s">
        <v>4787</v>
      </c>
      <c r="D2982" s="126">
        <v>11</v>
      </c>
      <c r="E2982" s="126"/>
      <c r="F2982" s="126"/>
      <c r="G2982" s="89">
        <v>43160</v>
      </c>
      <c r="H2982" s="123"/>
      <c r="I2982" s="189"/>
      <c r="J2982" s="130" t="s">
        <v>4901</v>
      </c>
    </row>
    <row r="2983" spans="1:10" s="108" customFormat="1" ht="11.25" hidden="1" customHeight="1">
      <c r="A2983" s="8" t="s">
        <v>797</v>
      </c>
      <c r="B2983" s="126" t="s">
        <v>351</v>
      </c>
      <c r="C2983" s="126" t="s">
        <v>4787</v>
      </c>
      <c r="D2983" s="126">
        <v>11</v>
      </c>
      <c r="E2983" s="126"/>
      <c r="F2983" s="126"/>
      <c r="G2983" s="89">
        <v>43160</v>
      </c>
      <c r="H2983" s="123"/>
      <c r="I2983" s="189"/>
      <c r="J2983" s="130" t="s">
        <v>4901</v>
      </c>
    </row>
    <row r="2984" spans="1:10" s="108" customFormat="1" ht="11.25" hidden="1" customHeight="1">
      <c r="A2984" s="8" t="s">
        <v>805</v>
      </c>
      <c r="B2984" s="126" t="s">
        <v>362</v>
      </c>
      <c r="C2984" s="126" t="s">
        <v>4786</v>
      </c>
      <c r="D2984" s="126">
        <v>11</v>
      </c>
      <c r="E2984" s="126"/>
      <c r="F2984" s="126"/>
      <c r="G2984" s="89">
        <v>43160</v>
      </c>
      <c r="H2984" s="123"/>
      <c r="I2984" s="189"/>
      <c r="J2984" s="130" t="s">
        <v>4902</v>
      </c>
    </row>
    <row r="2985" spans="1:10" s="108" customFormat="1" ht="11.25" hidden="1" customHeight="1">
      <c r="A2985" s="8" t="s">
        <v>823</v>
      </c>
      <c r="B2985" s="126" t="s">
        <v>373</v>
      </c>
      <c r="C2985" s="126" t="s">
        <v>450</v>
      </c>
      <c r="D2985" s="126">
        <v>13</v>
      </c>
      <c r="E2985" s="126"/>
      <c r="F2985" s="126"/>
      <c r="G2985" s="89">
        <v>43160</v>
      </c>
      <c r="H2985" s="123"/>
      <c r="I2985" s="189"/>
      <c r="J2985" s="130" t="s">
        <v>4895</v>
      </c>
    </row>
    <row r="2986" spans="1:10" s="108" customFormat="1" ht="11.25" hidden="1" customHeight="1">
      <c r="A2986" s="8" t="s">
        <v>824</v>
      </c>
      <c r="B2986" s="126" t="s">
        <v>373</v>
      </c>
      <c r="C2986" s="126" t="s">
        <v>450</v>
      </c>
      <c r="D2986" s="126">
        <v>13</v>
      </c>
      <c r="E2986" s="126"/>
      <c r="F2986" s="126"/>
      <c r="G2986" s="89">
        <v>43160</v>
      </c>
      <c r="H2986" s="123"/>
      <c r="I2986" s="189"/>
      <c r="J2986" s="130" t="s">
        <v>4895</v>
      </c>
    </row>
    <row r="2987" spans="1:10" s="108" customFormat="1" ht="11.25" hidden="1" customHeight="1">
      <c r="A2987" s="8" t="s">
        <v>833</v>
      </c>
      <c r="B2987" s="126" t="s">
        <v>376</v>
      </c>
      <c r="C2987" s="126" t="s">
        <v>450</v>
      </c>
      <c r="D2987" s="126">
        <v>13</v>
      </c>
      <c r="E2987" s="126"/>
      <c r="F2987" s="126"/>
      <c r="G2987" s="89">
        <v>43160</v>
      </c>
      <c r="H2987" s="123"/>
      <c r="I2987" s="189"/>
      <c r="J2987" s="130" t="s">
        <v>4895</v>
      </c>
    </row>
    <row r="2988" spans="1:10" s="108" customFormat="1" ht="11.25" hidden="1" customHeight="1">
      <c r="A2988" s="8" t="s">
        <v>834</v>
      </c>
      <c r="B2988" s="126" t="s">
        <v>376</v>
      </c>
      <c r="C2988" s="126" t="s">
        <v>450</v>
      </c>
      <c r="D2988" s="126">
        <v>13</v>
      </c>
      <c r="E2988" s="126"/>
      <c r="F2988" s="126"/>
      <c r="G2988" s="89">
        <v>43160</v>
      </c>
      <c r="H2988" s="123"/>
      <c r="I2988" s="189"/>
      <c r="J2988" s="130" t="s">
        <v>4895</v>
      </c>
    </row>
    <row r="2989" spans="1:10" s="108" customFormat="1" ht="11.25" hidden="1" customHeight="1">
      <c r="A2989" s="8" t="s">
        <v>839</v>
      </c>
      <c r="B2989" s="126" t="s">
        <v>381</v>
      </c>
      <c r="C2989" s="126" t="s">
        <v>451</v>
      </c>
      <c r="D2989" s="126" t="s">
        <v>451</v>
      </c>
      <c r="E2989" s="126"/>
      <c r="F2989" s="126"/>
      <c r="G2989" s="89">
        <v>43160</v>
      </c>
      <c r="H2989" s="123"/>
      <c r="I2989" s="189"/>
      <c r="J2989" s="130" t="s">
        <v>4889</v>
      </c>
    </row>
    <row r="2990" spans="1:10" s="108" customFormat="1" ht="11.25" hidden="1" customHeight="1">
      <c r="A2990" s="8" t="s">
        <v>840</v>
      </c>
      <c r="B2990" s="126" t="s">
        <v>381</v>
      </c>
      <c r="C2990" s="130" t="s">
        <v>451</v>
      </c>
      <c r="D2990" s="126" t="s">
        <v>451</v>
      </c>
      <c r="E2990" s="126"/>
      <c r="F2990" s="126"/>
      <c r="G2990" s="89">
        <v>43160</v>
      </c>
      <c r="H2990" s="123"/>
      <c r="I2990" s="189"/>
      <c r="J2990" s="130" t="s">
        <v>4889</v>
      </c>
    </row>
    <row r="2991" spans="1:10" s="108" customFormat="1" ht="11.25" hidden="1" customHeight="1">
      <c r="A2991" s="8" t="s">
        <v>842</v>
      </c>
      <c r="B2991" s="126" t="s">
        <v>383</v>
      </c>
      <c r="C2991" s="126" t="s">
        <v>451</v>
      </c>
      <c r="D2991" s="126" t="s">
        <v>451</v>
      </c>
      <c r="E2991" s="126"/>
      <c r="F2991" s="126"/>
      <c r="G2991" s="89">
        <v>43160</v>
      </c>
      <c r="H2991" s="123"/>
      <c r="I2991" s="189"/>
      <c r="J2991" s="130" t="s">
        <v>4889</v>
      </c>
    </row>
    <row r="2992" spans="1:10" s="108" customFormat="1" ht="11.25" hidden="1" customHeight="1">
      <c r="A2992" s="8" t="s">
        <v>844</v>
      </c>
      <c r="B2992" s="126" t="s">
        <v>4296</v>
      </c>
      <c r="C2992" s="126" t="s">
        <v>451</v>
      </c>
      <c r="D2992" s="126" t="s">
        <v>451</v>
      </c>
      <c r="E2992" s="126"/>
      <c r="F2992" s="126"/>
      <c r="G2992" s="89">
        <v>43160</v>
      </c>
      <c r="H2992" s="123"/>
      <c r="I2992" s="189"/>
      <c r="J2992" s="130" t="s">
        <v>4889</v>
      </c>
    </row>
    <row r="2993" spans="1:10" s="108" customFormat="1" ht="11.25" hidden="1" customHeight="1">
      <c r="A2993" s="8" t="s">
        <v>889</v>
      </c>
      <c r="B2993" s="126" t="s">
        <v>351</v>
      </c>
      <c r="C2993" s="126" t="s">
        <v>4786</v>
      </c>
      <c r="D2993" s="126">
        <v>11</v>
      </c>
      <c r="E2993" s="126"/>
      <c r="F2993" s="126"/>
      <c r="G2993" s="89">
        <v>43160</v>
      </c>
      <c r="H2993" s="123"/>
      <c r="I2993" s="189"/>
      <c r="J2993" s="130" t="s">
        <v>4902</v>
      </c>
    </row>
    <row r="2994" spans="1:10" s="108" customFormat="1" ht="11.25" hidden="1" customHeight="1">
      <c r="A2994" s="8" t="s">
        <v>890</v>
      </c>
      <c r="B2994" s="126" t="s">
        <v>351</v>
      </c>
      <c r="C2994" s="126" t="s">
        <v>4786</v>
      </c>
      <c r="D2994" s="126">
        <v>11</v>
      </c>
      <c r="E2994" s="126"/>
      <c r="F2994" s="126"/>
      <c r="G2994" s="89">
        <v>43160</v>
      </c>
      <c r="H2994" s="123"/>
      <c r="I2994" s="189"/>
      <c r="J2994" s="130" t="s">
        <v>4902</v>
      </c>
    </row>
    <row r="2995" spans="1:10" s="108" customFormat="1" ht="11.25" hidden="1" customHeight="1">
      <c r="A2995" s="8" t="s">
        <v>907</v>
      </c>
      <c r="B2995" s="126" t="s">
        <v>351</v>
      </c>
      <c r="C2995" s="126" t="s">
        <v>4789</v>
      </c>
      <c r="D2995" s="126">
        <v>11</v>
      </c>
      <c r="E2995" s="126"/>
      <c r="F2995" s="126"/>
      <c r="G2995" s="89">
        <v>43160</v>
      </c>
      <c r="H2995" s="123"/>
      <c r="I2995" s="189"/>
      <c r="J2995" s="130" t="s">
        <v>4888</v>
      </c>
    </row>
    <row r="2996" spans="1:10" s="108" customFormat="1" ht="11.25" hidden="1" customHeight="1">
      <c r="A2996" s="8" t="s">
        <v>908</v>
      </c>
      <c r="B2996" s="126" t="s">
        <v>351</v>
      </c>
      <c r="C2996" s="126" t="s">
        <v>4789</v>
      </c>
      <c r="D2996" s="126">
        <v>11</v>
      </c>
      <c r="E2996" s="126"/>
      <c r="F2996" s="126"/>
      <c r="G2996" s="89">
        <v>43160</v>
      </c>
      <c r="H2996" s="123"/>
      <c r="I2996" s="189"/>
      <c r="J2996" s="130" t="s">
        <v>4888</v>
      </c>
    </row>
    <row r="2997" spans="1:10" s="108" customFormat="1" ht="11.25" hidden="1" customHeight="1">
      <c r="A2997" s="8" t="s">
        <v>914</v>
      </c>
      <c r="B2997" s="126" t="s">
        <v>351</v>
      </c>
      <c r="C2997" s="126" t="s">
        <v>4786</v>
      </c>
      <c r="D2997" s="126">
        <v>11</v>
      </c>
      <c r="E2997" s="126"/>
      <c r="F2997" s="126"/>
      <c r="G2997" s="89">
        <v>43160</v>
      </c>
      <c r="H2997" s="123"/>
      <c r="I2997" s="189"/>
      <c r="J2997" s="130" t="s">
        <v>4902</v>
      </c>
    </row>
    <row r="2998" spans="1:10" s="108" customFormat="1" ht="11.25" hidden="1" customHeight="1">
      <c r="A2998" s="8" t="s">
        <v>916</v>
      </c>
      <c r="B2998" s="126" t="s">
        <v>351</v>
      </c>
      <c r="C2998" s="126" t="s">
        <v>4789</v>
      </c>
      <c r="D2998" s="126">
        <v>11</v>
      </c>
      <c r="E2998" s="126"/>
      <c r="F2998" s="126"/>
      <c r="G2998" s="89">
        <v>43160</v>
      </c>
      <c r="H2998" s="123"/>
      <c r="I2998" s="189"/>
      <c r="J2998" s="130" t="s">
        <v>4888</v>
      </c>
    </row>
    <row r="2999" spans="1:10" s="108" customFormat="1" ht="11.25" hidden="1" customHeight="1">
      <c r="A2999" s="8" t="s">
        <v>933</v>
      </c>
      <c r="B2999" s="126" t="s">
        <v>351</v>
      </c>
      <c r="C2999" s="126" t="s">
        <v>4787</v>
      </c>
      <c r="D2999" s="126">
        <v>11</v>
      </c>
      <c r="E2999" s="126"/>
      <c r="F2999" s="126"/>
      <c r="G2999" s="89">
        <v>43160</v>
      </c>
      <c r="H2999" s="123"/>
      <c r="I2999" s="189"/>
      <c r="J2999" s="130" t="s">
        <v>4901</v>
      </c>
    </row>
    <row r="3000" spans="1:10" s="108" customFormat="1" ht="11.25" hidden="1" customHeight="1">
      <c r="A3000" s="8" t="s">
        <v>935</v>
      </c>
      <c r="B3000" s="126" t="s">
        <v>351</v>
      </c>
      <c r="C3000" s="126" t="s">
        <v>4787</v>
      </c>
      <c r="D3000" s="126">
        <v>11</v>
      </c>
      <c r="E3000" s="126"/>
      <c r="F3000" s="126"/>
      <c r="G3000" s="89">
        <v>43160</v>
      </c>
      <c r="H3000" s="123"/>
      <c r="I3000" s="189"/>
      <c r="J3000" s="130" t="s">
        <v>4901</v>
      </c>
    </row>
    <row r="3001" spans="1:10" s="108" customFormat="1" ht="11.25" hidden="1" customHeight="1">
      <c r="A3001" s="8" t="s">
        <v>944</v>
      </c>
      <c r="B3001" s="126" t="s">
        <v>351</v>
      </c>
      <c r="C3001" s="126" t="s">
        <v>4789</v>
      </c>
      <c r="D3001" s="126">
        <v>11</v>
      </c>
      <c r="E3001" s="126"/>
      <c r="F3001" s="126"/>
      <c r="G3001" s="89">
        <v>43160</v>
      </c>
      <c r="H3001" s="123"/>
      <c r="I3001" s="189"/>
      <c r="J3001" s="130" t="s">
        <v>4888</v>
      </c>
    </row>
    <row r="3002" spans="1:10" s="108" customFormat="1" ht="11.25" hidden="1" customHeight="1">
      <c r="A3002" s="8" t="s">
        <v>973</v>
      </c>
      <c r="B3002" s="126" t="s">
        <v>351</v>
      </c>
      <c r="C3002" s="126" t="s">
        <v>4789</v>
      </c>
      <c r="D3002" s="126">
        <v>11</v>
      </c>
      <c r="E3002" s="126"/>
      <c r="F3002" s="126"/>
      <c r="G3002" s="89">
        <v>43160</v>
      </c>
      <c r="H3002" s="123"/>
      <c r="I3002" s="189"/>
      <c r="J3002" s="130" t="s">
        <v>4888</v>
      </c>
    </row>
    <row r="3003" spans="1:10" s="108" customFormat="1" ht="11.25" hidden="1" customHeight="1">
      <c r="A3003" s="8" t="s">
        <v>977</v>
      </c>
      <c r="B3003" s="126" t="s">
        <v>351</v>
      </c>
      <c r="C3003" s="126" t="s">
        <v>4786</v>
      </c>
      <c r="D3003" s="126">
        <v>11</v>
      </c>
      <c r="E3003" s="126"/>
      <c r="F3003" s="126"/>
      <c r="G3003" s="89">
        <v>43160</v>
      </c>
      <c r="H3003" s="123"/>
      <c r="I3003" s="189"/>
      <c r="J3003" s="130" t="s">
        <v>4902</v>
      </c>
    </row>
    <row r="3004" spans="1:10" s="108" customFormat="1" ht="11.25" hidden="1" customHeight="1">
      <c r="A3004" s="8" t="s">
        <v>983</v>
      </c>
      <c r="B3004" s="126" t="s">
        <v>351</v>
      </c>
      <c r="C3004" s="126" t="s">
        <v>4787</v>
      </c>
      <c r="D3004" s="126">
        <v>11</v>
      </c>
      <c r="E3004" s="126"/>
      <c r="F3004" s="126"/>
      <c r="G3004" s="89">
        <v>43160</v>
      </c>
      <c r="H3004" s="123"/>
      <c r="I3004" s="189"/>
      <c r="J3004" s="130" t="s">
        <v>4901</v>
      </c>
    </row>
    <row r="3005" spans="1:10" s="108" customFormat="1" ht="11.25" hidden="1" customHeight="1">
      <c r="A3005" s="8" t="s">
        <v>984</v>
      </c>
      <c r="B3005" s="126" t="s">
        <v>351</v>
      </c>
      <c r="C3005" s="130" t="s">
        <v>4787</v>
      </c>
      <c r="D3005" s="126">
        <v>11</v>
      </c>
      <c r="E3005" s="126"/>
      <c r="F3005" s="126"/>
      <c r="G3005" s="89">
        <v>43160</v>
      </c>
      <c r="H3005" s="123"/>
      <c r="I3005" s="189"/>
      <c r="J3005" s="130" t="s">
        <v>4901</v>
      </c>
    </row>
    <row r="3006" spans="1:10" s="108" customFormat="1" ht="11.25" hidden="1" customHeight="1">
      <c r="A3006" s="8" t="s">
        <v>985</v>
      </c>
      <c r="B3006" s="126" t="s">
        <v>351</v>
      </c>
      <c r="C3006" s="126" t="s">
        <v>4787</v>
      </c>
      <c r="D3006" s="126">
        <v>11</v>
      </c>
      <c r="E3006" s="126"/>
      <c r="F3006" s="126"/>
      <c r="G3006" s="89">
        <v>43160</v>
      </c>
      <c r="H3006" s="123"/>
      <c r="I3006" s="189"/>
      <c r="J3006" s="130" t="s">
        <v>4901</v>
      </c>
    </row>
    <row r="3007" spans="1:10" s="108" customFormat="1" ht="11.25" hidden="1" customHeight="1">
      <c r="A3007" s="8" t="s">
        <v>986</v>
      </c>
      <c r="B3007" s="126" t="s">
        <v>351</v>
      </c>
      <c r="C3007" s="126" t="s">
        <v>4786</v>
      </c>
      <c r="D3007" s="126">
        <v>11</v>
      </c>
      <c r="E3007" s="126"/>
      <c r="F3007" s="126"/>
      <c r="G3007" s="89">
        <v>43160</v>
      </c>
      <c r="H3007" s="123"/>
      <c r="I3007" s="189"/>
      <c r="J3007" s="130" t="s">
        <v>4902</v>
      </c>
    </row>
    <row r="3008" spans="1:10" s="108" customFormat="1" ht="11.25" hidden="1" customHeight="1">
      <c r="A3008" s="8" t="s">
        <v>988</v>
      </c>
      <c r="B3008" s="126" t="s">
        <v>351</v>
      </c>
      <c r="C3008" s="126" t="s">
        <v>4787</v>
      </c>
      <c r="D3008" s="126">
        <v>11</v>
      </c>
      <c r="E3008" s="126"/>
      <c r="F3008" s="126"/>
      <c r="G3008" s="89">
        <v>43160</v>
      </c>
      <c r="H3008" s="123"/>
      <c r="I3008" s="189"/>
      <c r="J3008" s="130" t="s">
        <v>4901</v>
      </c>
    </row>
    <row r="3009" spans="1:10" s="108" customFormat="1" ht="11.25" hidden="1" customHeight="1">
      <c r="A3009" s="8" t="s">
        <v>992</v>
      </c>
      <c r="B3009" s="126" t="s">
        <v>351</v>
      </c>
      <c r="C3009" s="126" t="s">
        <v>4787</v>
      </c>
      <c r="D3009" s="126">
        <v>11</v>
      </c>
      <c r="E3009" s="126"/>
      <c r="F3009" s="126"/>
      <c r="G3009" s="89">
        <v>43160</v>
      </c>
      <c r="H3009" s="123"/>
      <c r="I3009" s="189"/>
      <c r="J3009" s="130" t="s">
        <v>4901</v>
      </c>
    </row>
    <row r="3010" spans="1:10" s="108" customFormat="1" ht="11.25" hidden="1" customHeight="1">
      <c r="A3010" s="8" t="s">
        <v>993</v>
      </c>
      <c r="B3010" s="126" t="s">
        <v>351</v>
      </c>
      <c r="C3010" s="126" t="s">
        <v>4787</v>
      </c>
      <c r="D3010" s="126">
        <v>11</v>
      </c>
      <c r="E3010" s="126"/>
      <c r="F3010" s="126"/>
      <c r="G3010" s="89">
        <v>43160</v>
      </c>
      <c r="H3010" s="123"/>
      <c r="I3010" s="189"/>
      <c r="J3010" s="130" t="s">
        <v>4901</v>
      </c>
    </row>
    <row r="3011" spans="1:10" s="108" customFormat="1" ht="11.25" hidden="1" customHeight="1">
      <c r="A3011" s="8" t="s">
        <v>996</v>
      </c>
      <c r="B3011" s="126" t="s">
        <v>351</v>
      </c>
      <c r="C3011" s="126" t="s">
        <v>4787</v>
      </c>
      <c r="D3011" s="126">
        <v>11</v>
      </c>
      <c r="E3011" s="126"/>
      <c r="F3011" s="126"/>
      <c r="G3011" s="89">
        <v>43160</v>
      </c>
      <c r="H3011" s="123"/>
      <c r="I3011" s="189"/>
      <c r="J3011" s="130" t="s">
        <v>4901</v>
      </c>
    </row>
    <row r="3012" spans="1:10" s="108" customFormat="1" ht="11.25" hidden="1" customHeight="1">
      <c r="A3012" s="8" t="s">
        <v>1001</v>
      </c>
      <c r="B3012" s="126" t="s">
        <v>351</v>
      </c>
      <c r="C3012" s="130" t="s">
        <v>4787</v>
      </c>
      <c r="D3012" s="126">
        <v>11</v>
      </c>
      <c r="E3012" s="126"/>
      <c r="F3012" s="130"/>
      <c r="G3012" s="89">
        <v>43160</v>
      </c>
      <c r="H3012" s="123"/>
      <c r="I3012" s="189"/>
      <c r="J3012" s="130" t="s">
        <v>4901</v>
      </c>
    </row>
    <row r="3013" spans="1:10" s="108" customFormat="1" ht="11.25" hidden="1" customHeight="1">
      <c r="A3013" s="8" t="s">
        <v>1047</v>
      </c>
      <c r="B3013" s="126" t="s">
        <v>452</v>
      </c>
      <c r="C3013" s="126" t="s">
        <v>450</v>
      </c>
      <c r="D3013" s="126">
        <v>13</v>
      </c>
      <c r="E3013" s="126"/>
      <c r="F3013" s="126"/>
      <c r="G3013" s="89">
        <v>43160</v>
      </c>
      <c r="H3013" s="123"/>
      <c r="I3013" s="189"/>
      <c r="J3013" s="130" t="s">
        <v>4895</v>
      </c>
    </row>
    <row r="3014" spans="1:10" s="108" customFormat="1" ht="11.25" hidden="1" customHeight="1">
      <c r="A3014" s="8" t="s">
        <v>1048</v>
      </c>
      <c r="B3014" s="126" t="s">
        <v>381</v>
      </c>
      <c r="C3014" s="126" t="s">
        <v>451</v>
      </c>
      <c r="D3014" s="126" t="s">
        <v>451</v>
      </c>
      <c r="E3014" s="126"/>
      <c r="F3014" s="126"/>
      <c r="G3014" s="89">
        <v>43160</v>
      </c>
      <c r="H3014" s="123"/>
      <c r="I3014" s="189"/>
      <c r="J3014" s="130" t="s">
        <v>4889</v>
      </c>
    </row>
    <row r="3015" spans="1:10" s="108" customFormat="1" ht="11.25" hidden="1" customHeight="1">
      <c r="A3015" s="8" t="s">
        <v>1049</v>
      </c>
      <c r="B3015" s="126" t="s">
        <v>4299</v>
      </c>
      <c r="C3015" s="130" t="s">
        <v>451</v>
      </c>
      <c r="D3015" s="126" t="s">
        <v>451</v>
      </c>
      <c r="E3015" s="126"/>
      <c r="F3015" s="130"/>
      <c r="G3015" s="89">
        <v>43160</v>
      </c>
      <c r="H3015" s="123"/>
      <c r="I3015" s="189"/>
      <c r="J3015" s="130" t="s">
        <v>4889</v>
      </c>
    </row>
    <row r="3016" spans="1:10" s="108" customFormat="1" ht="11.25" hidden="1" customHeight="1">
      <c r="A3016" s="8" t="s">
        <v>1111</v>
      </c>
      <c r="B3016" s="126" t="s">
        <v>351</v>
      </c>
      <c r="C3016" s="130" t="s">
        <v>4789</v>
      </c>
      <c r="D3016" s="126">
        <v>11</v>
      </c>
      <c r="E3016" s="126"/>
      <c r="F3016" s="130"/>
      <c r="G3016" s="89">
        <v>43160</v>
      </c>
      <c r="H3016" s="123"/>
      <c r="I3016" s="189"/>
      <c r="J3016" s="130" t="s">
        <v>4888</v>
      </c>
    </row>
    <row r="3017" spans="1:10" s="108" customFormat="1" ht="11.25" hidden="1" customHeight="1">
      <c r="A3017" s="8" t="s">
        <v>1121</v>
      </c>
      <c r="B3017" s="126" t="s">
        <v>351</v>
      </c>
      <c r="C3017" s="126" t="s">
        <v>4789</v>
      </c>
      <c r="D3017" s="126">
        <v>11</v>
      </c>
      <c r="E3017" s="126"/>
      <c r="F3017" s="126"/>
      <c r="G3017" s="89">
        <v>43160</v>
      </c>
      <c r="H3017" s="123"/>
      <c r="I3017" s="189"/>
      <c r="J3017" s="130" t="s">
        <v>4888</v>
      </c>
    </row>
    <row r="3018" spans="1:10" s="108" customFormat="1" ht="11.25" hidden="1" customHeight="1">
      <c r="A3018" s="8" t="s">
        <v>1125</v>
      </c>
      <c r="B3018" s="126" t="s">
        <v>351</v>
      </c>
      <c r="C3018" s="126" t="s">
        <v>4787</v>
      </c>
      <c r="D3018" s="126">
        <v>11</v>
      </c>
      <c r="E3018" s="126"/>
      <c r="F3018" s="126"/>
      <c r="G3018" s="89">
        <v>43160</v>
      </c>
      <c r="H3018" s="123"/>
      <c r="I3018" s="189"/>
      <c r="J3018" s="130" t="s">
        <v>4901</v>
      </c>
    </row>
    <row r="3019" spans="1:10" s="108" customFormat="1" ht="11.25" hidden="1" customHeight="1">
      <c r="A3019" s="8" t="s">
        <v>1127</v>
      </c>
      <c r="B3019" s="126" t="s">
        <v>351</v>
      </c>
      <c r="C3019" s="130" t="s">
        <v>4789</v>
      </c>
      <c r="D3019" s="126">
        <v>11</v>
      </c>
      <c r="E3019" s="126"/>
      <c r="F3019" s="130"/>
      <c r="G3019" s="89">
        <v>43160</v>
      </c>
      <c r="H3019" s="123"/>
      <c r="I3019" s="189"/>
      <c r="J3019" s="130" t="s">
        <v>4888</v>
      </c>
    </row>
    <row r="3020" spans="1:10" s="108" customFormat="1" ht="11.25" hidden="1" customHeight="1">
      <c r="A3020" s="8" t="s">
        <v>1136</v>
      </c>
      <c r="B3020" s="126" t="s">
        <v>351</v>
      </c>
      <c r="C3020" s="126" t="s">
        <v>4786</v>
      </c>
      <c r="D3020" s="126">
        <v>11</v>
      </c>
      <c r="E3020" s="126"/>
      <c r="F3020" s="126"/>
      <c r="G3020" s="89">
        <v>43160</v>
      </c>
      <c r="H3020" s="123"/>
      <c r="I3020" s="189"/>
      <c r="J3020" s="130" t="s">
        <v>4902</v>
      </c>
    </row>
    <row r="3021" spans="1:10" s="108" customFormat="1" ht="11.25" hidden="1" customHeight="1">
      <c r="A3021" s="8" t="s">
        <v>1139</v>
      </c>
      <c r="B3021" s="126" t="s">
        <v>351</v>
      </c>
      <c r="C3021" s="126" t="s">
        <v>4789</v>
      </c>
      <c r="D3021" s="126">
        <v>11</v>
      </c>
      <c r="E3021" s="126"/>
      <c r="F3021" s="126"/>
      <c r="G3021" s="89">
        <v>43160</v>
      </c>
      <c r="H3021" s="123"/>
      <c r="I3021" s="189"/>
      <c r="J3021" s="130" t="s">
        <v>4888</v>
      </c>
    </row>
    <row r="3022" spans="1:10" s="108" customFormat="1" ht="11.25" hidden="1" customHeight="1">
      <c r="A3022" s="8" t="s">
        <v>1140</v>
      </c>
      <c r="B3022" s="126" t="s">
        <v>351</v>
      </c>
      <c r="C3022" s="126" t="s">
        <v>4789</v>
      </c>
      <c r="D3022" s="126">
        <v>11</v>
      </c>
      <c r="E3022" s="126"/>
      <c r="F3022" s="126"/>
      <c r="G3022" s="89">
        <v>43160</v>
      </c>
      <c r="H3022" s="123"/>
      <c r="I3022" s="189"/>
      <c r="J3022" s="130" t="s">
        <v>4888</v>
      </c>
    </row>
    <row r="3023" spans="1:10" s="108" customFormat="1" ht="11.25" hidden="1" customHeight="1">
      <c r="A3023" s="8" t="s">
        <v>1147</v>
      </c>
      <c r="B3023" s="126" t="s">
        <v>351</v>
      </c>
      <c r="C3023" s="126" t="s">
        <v>4789</v>
      </c>
      <c r="D3023" s="126">
        <v>11</v>
      </c>
      <c r="E3023" s="126"/>
      <c r="F3023" s="126"/>
      <c r="G3023" s="89">
        <v>43160</v>
      </c>
      <c r="H3023" s="123"/>
      <c r="I3023" s="189"/>
      <c r="J3023" s="130" t="s">
        <v>4888</v>
      </c>
    </row>
    <row r="3024" spans="1:10" s="108" customFormat="1" ht="11.25" hidden="1" customHeight="1">
      <c r="A3024" s="8" t="s">
        <v>1148</v>
      </c>
      <c r="B3024" s="126" t="s">
        <v>351</v>
      </c>
      <c r="C3024" s="126" t="s">
        <v>4789</v>
      </c>
      <c r="D3024" s="126">
        <v>11</v>
      </c>
      <c r="E3024" s="126"/>
      <c r="F3024" s="126"/>
      <c r="G3024" s="89">
        <v>43160</v>
      </c>
      <c r="H3024" s="123"/>
      <c r="I3024" s="189"/>
      <c r="J3024" s="130" t="s">
        <v>4888</v>
      </c>
    </row>
    <row r="3025" spans="1:10" s="108" customFormat="1" ht="11.25" hidden="1" customHeight="1">
      <c r="A3025" s="8" t="s">
        <v>1151</v>
      </c>
      <c r="B3025" s="126" t="s">
        <v>351</v>
      </c>
      <c r="C3025" s="126" t="s">
        <v>4789</v>
      </c>
      <c r="D3025" s="126">
        <v>11</v>
      </c>
      <c r="E3025" s="126"/>
      <c r="F3025" s="126"/>
      <c r="G3025" s="89">
        <v>43160</v>
      </c>
      <c r="H3025" s="123"/>
      <c r="I3025" s="189"/>
      <c r="J3025" s="130" t="s">
        <v>4888</v>
      </c>
    </row>
    <row r="3026" spans="1:10" s="108" customFormat="1" ht="11.25" hidden="1" customHeight="1">
      <c r="A3026" s="8" t="s">
        <v>1155</v>
      </c>
      <c r="B3026" s="126" t="s">
        <v>351</v>
      </c>
      <c r="C3026" s="126" t="s">
        <v>4789</v>
      </c>
      <c r="D3026" s="126">
        <v>11</v>
      </c>
      <c r="E3026" s="126"/>
      <c r="F3026" s="126"/>
      <c r="G3026" s="89">
        <v>43160</v>
      </c>
      <c r="H3026" s="123"/>
      <c r="I3026" s="189"/>
      <c r="J3026" s="130" t="s">
        <v>4888</v>
      </c>
    </row>
    <row r="3027" spans="1:10" s="108" customFormat="1" ht="11.25" hidden="1" customHeight="1">
      <c r="A3027" s="8" t="s">
        <v>1169</v>
      </c>
      <c r="B3027" s="126" t="s">
        <v>351</v>
      </c>
      <c r="C3027" s="126" t="s">
        <v>4787</v>
      </c>
      <c r="D3027" s="126">
        <v>11</v>
      </c>
      <c r="E3027" s="126"/>
      <c r="F3027" s="126"/>
      <c r="G3027" s="89">
        <v>43160</v>
      </c>
      <c r="H3027" s="123"/>
      <c r="I3027" s="189"/>
      <c r="J3027" s="130" t="s">
        <v>4901</v>
      </c>
    </row>
    <row r="3028" spans="1:10" s="108" customFormat="1" ht="11.25" hidden="1" customHeight="1">
      <c r="A3028" s="8" t="s">
        <v>1172</v>
      </c>
      <c r="B3028" s="126" t="s">
        <v>351</v>
      </c>
      <c r="C3028" s="126" t="s">
        <v>4787</v>
      </c>
      <c r="D3028" s="126">
        <v>11</v>
      </c>
      <c r="E3028" s="126"/>
      <c r="F3028" s="126"/>
      <c r="G3028" s="89">
        <v>43160</v>
      </c>
      <c r="H3028" s="123"/>
      <c r="I3028" s="189"/>
      <c r="J3028" s="130" t="s">
        <v>4901</v>
      </c>
    </row>
    <row r="3029" spans="1:10" s="108" customFormat="1" ht="11.25" hidden="1" customHeight="1">
      <c r="A3029" s="8" t="s">
        <v>1174</v>
      </c>
      <c r="B3029" s="126" t="s">
        <v>351</v>
      </c>
      <c r="C3029" s="126" t="s">
        <v>4787</v>
      </c>
      <c r="D3029" s="126">
        <v>11</v>
      </c>
      <c r="E3029" s="126"/>
      <c r="F3029" s="126"/>
      <c r="G3029" s="89">
        <v>43160</v>
      </c>
      <c r="H3029" s="123"/>
      <c r="I3029" s="189"/>
      <c r="J3029" s="130" t="s">
        <v>4901</v>
      </c>
    </row>
    <row r="3030" spans="1:10" s="108" customFormat="1" ht="11.25" hidden="1" customHeight="1">
      <c r="A3030" s="8" t="s">
        <v>1175</v>
      </c>
      <c r="B3030" s="126" t="s">
        <v>351</v>
      </c>
      <c r="C3030" s="130" t="s">
        <v>4787</v>
      </c>
      <c r="D3030" s="126">
        <v>11</v>
      </c>
      <c r="E3030" s="126"/>
      <c r="F3030" s="130"/>
      <c r="G3030" s="89">
        <v>43160</v>
      </c>
      <c r="H3030" s="123"/>
      <c r="I3030" s="189"/>
      <c r="J3030" s="130" t="s">
        <v>4901</v>
      </c>
    </row>
    <row r="3031" spans="1:10" s="108" customFormat="1" ht="11.25" hidden="1" customHeight="1">
      <c r="A3031" s="8" t="s">
        <v>1176</v>
      </c>
      <c r="B3031" s="126" t="s">
        <v>351</v>
      </c>
      <c r="C3031" s="126" t="s">
        <v>4787</v>
      </c>
      <c r="D3031" s="126">
        <v>11</v>
      </c>
      <c r="E3031" s="126"/>
      <c r="F3031" s="126"/>
      <c r="G3031" s="89">
        <v>43160</v>
      </c>
      <c r="H3031" s="123"/>
      <c r="I3031" s="189"/>
      <c r="J3031" s="130" t="s">
        <v>4901</v>
      </c>
    </row>
    <row r="3032" spans="1:10" s="108" customFormat="1" ht="11.25" hidden="1" customHeight="1">
      <c r="A3032" s="8" t="s">
        <v>1179</v>
      </c>
      <c r="B3032" s="126" t="s">
        <v>351</v>
      </c>
      <c r="C3032" s="126" t="s">
        <v>4786</v>
      </c>
      <c r="D3032" s="126">
        <v>11</v>
      </c>
      <c r="E3032" s="126"/>
      <c r="F3032" s="126"/>
      <c r="G3032" s="89">
        <v>43160</v>
      </c>
      <c r="H3032" s="123"/>
      <c r="I3032" s="189"/>
      <c r="J3032" s="130" t="s">
        <v>4902</v>
      </c>
    </row>
    <row r="3033" spans="1:10" s="108" customFormat="1" ht="11.25" hidden="1" customHeight="1">
      <c r="A3033" s="8" t="s">
        <v>1180</v>
      </c>
      <c r="B3033" s="126" t="s">
        <v>351</v>
      </c>
      <c r="C3033" s="126" t="s">
        <v>4786</v>
      </c>
      <c r="D3033" s="126">
        <v>11</v>
      </c>
      <c r="E3033" s="126"/>
      <c r="F3033" s="126"/>
      <c r="G3033" s="89">
        <v>43160</v>
      </c>
      <c r="H3033" s="123"/>
      <c r="I3033" s="189"/>
      <c r="J3033" s="130" t="s">
        <v>4902</v>
      </c>
    </row>
    <row r="3034" spans="1:10" s="108" customFormat="1" ht="11.25" hidden="1" customHeight="1">
      <c r="A3034" s="8" t="s">
        <v>1181</v>
      </c>
      <c r="B3034" s="126" t="s">
        <v>351</v>
      </c>
      <c r="C3034" s="130" t="s">
        <v>4786</v>
      </c>
      <c r="D3034" s="126">
        <v>11</v>
      </c>
      <c r="E3034" s="126"/>
      <c r="F3034" s="130"/>
      <c r="G3034" s="89">
        <v>43160</v>
      </c>
      <c r="H3034" s="123"/>
      <c r="I3034" s="189"/>
      <c r="J3034" s="130" t="s">
        <v>4902</v>
      </c>
    </row>
    <row r="3035" spans="1:10" s="108" customFormat="1" ht="11.25" hidden="1" customHeight="1">
      <c r="A3035" s="8" t="s">
        <v>1183</v>
      </c>
      <c r="B3035" s="126" t="s">
        <v>351</v>
      </c>
      <c r="C3035" s="130" t="s">
        <v>4786</v>
      </c>
      <c r="D3035" s="126">
        <v>11</v>
      </c>
      <c r="E3035" s="126"/>
      <c r="F3035" s="130"/>
      <c r="G3035" s="89">
        <v>43160</v>
      </c>
      <c r="H3035" s="123"/>
      <c r="I3035" s="189"/>
      <c r="J3035" s="130" t="s">
        <v>4902</v>
      </c>
    </row>
    <row r="3036" spans="1:10" s="108" customFormat="1" ht="11.25" hidden="1" customHeight="1">
      <c r="A3036" s="8" t="s">
        <v>1184</v>
      </c>
      <c r="B3036" s="126" t="s">
        <v>351</v>
      </c>
      <c r="C3036" s="126" t="s">
        <v>4788</v>
      </c>
      <c r="D3036" s="126">
        <v>11</v>
      </c>
      <c r="E3036" s="126"/>
      <c r="F3036" s="126"/>
      <c r="G3036" s="89">
        <v>43160</v>
      </c>
      <c r="H3036" s="123"/>
      <c r="I3036" s="189"/>
      <c r="J3036" s="130" t="s">
        <v>4900</v>
      </c>
    </row>
    <row r="3037" spans="1:10" s="108" customFormat="1" ht="11.25" hidden="1" customHeight="1">
      <c r="A3037" s="8" t="s">
        <v>1185</v>
      </c>
      <c r="B3037" s="126" t="s">
        <v>351</v>
      </c>
      <c r="C3037" s="126" t="s">
        <v>4787</v>
      </c>
      <c r="D3037" s="126">
        <v>11</v>
      </c>
      <c r="E3037" s="126"/>
      <c r="F3037" s="126"/>
      <c r="G3037" s="89">
        <v>43160</v>
      </c>
      <c r="H3037" s="123"/>
      <c r="I3037" s="189"/>
      <c r="J3037" s="130" t="s">
        <v>4901</v>
      </c>
    </row>
    <row r="3038" spans="1:10" s="108" customFormat="1" ht="11.25" hidden="1" customHeight="1">
      <c r="A3038" s="8" t="s">
        <v>1187</v>
      </c>
      <c r="B3038" s="126" t="s">
        <v>351</v>
      </c>
      <c r="C3038" s="126" t="s">
        <v>4787</v>
      </c>
      <c r="D3038" s="126">
        <v>11</v>
      </c>
      <c r="E3038" s="126"/>
      <c r="F3038" s="126"/>
      <c r="G3038" s="89">
        <v>43160</v>
      </c>
      <c r="H3038" s="123"/>
      <c r="I3038" s="189"/>
      <c r="J3038" s="130" t="s">
        <v>4901</v>
      </c>
    </row>
    <row r="3039" spans="1:10" s="108" customFormat="1" ht="11.25" hidden="1" customHeight="1">
      <c r="A3039" s="8" t="s">
        <v>1202</v>
      </c>
      <c r="B3039" s="126" t="s">
        <v>351</v>
      </c>
      <c r="C3039" s="126" t="s">
        <v>4787</v>
      </c>
      <c r="D3039" s="126">
        <v>11</v>
      </c>
      <c r="E3039" s="126"/>
      <c r="F3039" s="126"/>
      <c r="G3039" s="89">
        <v>43160</v>
      </c>
      <c r="H3039" s="123"/>
      <c r="I3039" s="189"/>
      <c r="J3039" s="130" t="s">
        <v>4901</v>
      </c>
    </row>
    <row r="3040" spans="1:10" s="108" customFormat="1" ht="11.25" hidden="1" customHeight="1">
      <c r="A3040" s="8" t="s">
        <v>1203</v>
      </c>
      <c r="B3040" s="126" t="s">
        <v>351</v>
      </c>
      <c r="C3040" s="130" t="s">
        <v>4789</v>
      </c>
      <c r="D3040" s="126">
        <v>11</v>
      </c>
      <c r="E3040" s="126"/>
      <c r="F3040" s="126"/>
      <c r="G3040" s="89">
        <v>43160</v>
      </c>
      <c r="H3040" s="123"/>
      <c r="I3040" s="189"/>
      <c r="J3040" s="130" t="s">
        <v>4888</v>
      </c>
    </row>
    <row r="3041" spans="1:10" s="108" customFormat="1" ht="11.25" hidden="1" customHeight="1">
      <c r="A3041" s="8" t="s">
        <v>1205</v>
      </c>
      <c r="B3041" s="126" t="s">
        <v>351</v>
      </c>
      <c r="C3041" s="126" t="s">
        <v>4789</v>
      </c>
      <c r="D3041" s="126">
        <v>11</v>
      </c>
      <c r="E3041" s="126"/>
      <c r="F3041" s="126"/>
      <c r="G3041" s="89">
        <v>43160</v>
      </c>
      <c r="H3041" s="123"/>
      <c r="I3041" s="189"/>
      <c r="J3041" s="130" t="s">
        <v>4888</v>
      </c>
    </row>
    <row r="3042" spans="1:10" s="108" customFormat="1" ht="11.25" hidden="1" customHeight="1">
      <c r="A3042" s="8" t="s">
        <v>1208</v>
      </c>
      <c r="B3042" s="126" t="s">
        <v>351</v>
      </c>
      <c r="C3042" s="126" t="s">
        <v>4787</v>
      </c>
      <c r="D3042" s="126">
        <v>11</v>
      </c>
      <c r="E3042" s="126"/>
      <c r="F3042" s="126"/>
      <c r="G3042" s="89">
        <v>43160</v>
      </c>
      <c r="H3042" s="123"/>
      <c r="I3042" s="189"/>
      <c r="J3042" s="130" t="s">
        <v>4901</v>
      </c>
    </row>
    <row r="3043" spans="1:10" s="108" customFormat="1" ht="11.25" hidden="1" customHeight="1">
      <c r="A3043" s="8" t="s">
        <v>1209</v>
      </c>
      <c r="B3043" s="126" t="s">
        <v>351</v>
      </c>
      <c r="C3043" s="126" t="s">
        <v>4789</v>
      </c>
      <c r="D3043" s="126">
        <v>11</v>
      </c>
      <c r="E3043" s="126"/>
      <c r="F3043" s="126"/>
      <c r="G3043" s="89">
        <v>43160</v>
      </c>
      <c r="H3043" s="123"/>
      <c r="I3043" s="189"/>
      <c r="J3043" s="130" t="s">
        <v>4888</v>
      </c>
    </row>
    <row r="3044" spans="1:10" s="108" customFormat="1" ht="11.25" hidden="1" customHeight="1">
      <c r="A3044" s="8" t="s">
        <v>1218</v>
      </c>
      <c r="B3044" s="126" t="s">
        <v>351</v>
      </c>
      <c r="C3044" s="126" t="s">
        <v>4789</v>
      </c>
      <c r="D3044" s="126">
        <v>11</v>
      </c>
      <c r="E3044" s="126"/>
      <c r="F3044" s="126"/>
      <c r="G3044" s="89">
        <v>43160</v>
      </c>
      <c r="H3044" s="123"/>
      <c r="I3044" s="189"/>
      <c r="J3044" s="130" t="s">
        <v>4888</v>
      </c>
    </row>
    <row r="3045" spans="1:10" s="108" customFormat="1" ht="11.25" hidden="1" customHeight="1">
      <c r="A3045" s="8" t="s">
        <v>1219</v>
      </c>
      <c r="B3045" s="126" t="s">
        <v>351</v>
      </c>
      <c r="C3045" s="130" t="s">
        <v>4789</v>
      </c>
      <c r="D3045" s="126">
        <v>11</v>
      </c>
      <c r="E3045" s="126"/>
      <c r="F3045" s="130"/>
      <c r="G3045" s="89">
        <v>43160</v>
      </c>
      <c r="H3045" s="123"/>
      <c r="I3045" s="189"/>
      <c r="J3045" s="130" t="s">
        <v>4888</v>
      </c>
    </row>
    <row r="3046" spans="1:10" s="108" customFormat="1" ht="11.25" hidden="1" customHeight="1">
      <c r="A3046" s="8" t="s">
        <v>1223</v>
      </c>
      <c r="B3046" s="126" t="s">
        <v>351</v>
      </c>
      <c r="C3046" s="126" t="s">
        <v>4788</v>
      </c>
      <c r="D3046" s="126">
        <v>11</v>
      </c>
      <c r="E3046" s="126"/>
      <c r="F3046" s="126"/>
      <c r="G3046" s="89">
        <v>43160</v>
      </c>
      <c r="H3046" s="123"/>
      <c r="I3046" s="189"/>
      <c r="J3046" s="130" t="s">
        <v>4900</v>
      </c>
    </row>
    <row r="3047" spans="1:10" s="108" customFormat="1" ht="11.25" hidden="1" customHeight="1">
      <c r="A3047" s="8" t="s">
        <v>1224</v>
      </c>
      <c r="B3047" s="126" t="s">
        <v>351</v>
      </c>
      <c r="C3047" s="126" t="s">
        <v>4788</v>
      </c>
      <c r="D3047" s="126">
        <v>11</v>
      </c>
      <c r="E3047" s="126"/>
      <c r="F3047" s="126"/>
      <c r="G3047" s="89">
        <v>43160</v>
      </c>
      <c r="H3047" s="123"/>
      <c r="I3047" s="189"/>
      <c r="J3047" s="130" t="s">
        <v>4900</v>
      </c>
    </row>
    <row r="3048" spans="1:10" s="108" customFormat="1" ht="11.25" hidden="1" customHeight="1">
      <c r="A3048" s="8" t="s">
        <v>1225</v>
      </c>
      <c r="B3048" s="126" t="s">
        <v>351</v>
      </c>
      <c r="C3048" s="126" t="s">
        <v>4788</v>
      </c>
      <c r="D3048" s="126">
        <v>11</v>
      </c>
      <c r="E3048" s="126"/>
      <c r="F3048" s="126"/>
      <c r="G3048" s="89">
        <v>43160</v>
      </c>
      <c r="H3048" s="123"/>
      <c r="I3048" s="189"/>
      <c r="J3048" s="130" t="s">
        <v>4900</v>
      </c>
    </row>
    <row r="3049" spans="1:10" s="108" customFormat="1" ht="11.25" hidden="1" customHeight="1">
      <c r="A3049" s="8" t="s">
        <v>1226</v>
      </c>
      <c r="B3049" s="126" t="s">
        <v>351</v>
      </c>
      <c r="C3049" s="126" t="s">
        <v>4788</v>
      </c>
      <c r="D3049" s="126">
        <v>11</v>
      </c>
      <c r="E3049" s="126"/>
      <c r="F3049" s="126"/>
      <c r="G3049" s="89">
        <v>43160</v>
      </c>
      <c r="H3049" s="123"/>
      <c r="I3049" s="189"/>
      <c r="J3049" s="130" t="s">
        <v>4900</v>
      </c>
    </row>
    <row r="3050" spans="1:10" s="108" customFormat="1" ht="11.25" hidden="1" customHeight="1">
      <c r="A3050" s="8" t="s">
        <v>1227</v>
      </c>
      <c r="B3050" s="126" t="s">
        <v>351</v>
      </c>
      <c r="C3050" s="130" t="s">
        <v>4788</v>
      </c>
      <c r="D3050" s="126">
        <v>11</v>
      </c>
      <c r="E3050" s="126"/>
      <c r="F3050" s="130"/>
      <c r="G3050" s="89">
        <v>43160</v>
      </c>
      <c r="H3050" s="123"/>
      <c r="I3050" s="189"/>
      <c r="J3050" s="130" t="s">
        <v>4900</v>
      </c>
    </row>
    <row r="3051" spans="1:10" s="108" customFormat="1" ht="11.25" hidden="1" customHeight="1">
      <c r="A3051" s="8" t="s">
        <v>1228</v>
      </c>
      <c r="B3051" s="126" t="s">
        <v>351</v>
      </c>
      <c r="C3051" s="126" t="s">
        <v>4788</v>
      </c>
      <c r="D3051" s="126">
        <v>11</v>
      </c>
      <c r="E3051" s="126"/>
      <c r="F3051" s="126"/>
      <c r="G3051" s="89">
        <v>43160</v>
      </c>
      <c r="H3051" s="123"/>
      <c r="I3051" s="189"/>
      <c r="J3051" s="130" t="s">
        <v>4900</v>
      </c>
    </row>
    <row r="3052" spans="1:10" s="108" customFormat="1" ht="11.25" hidden="1" customHeight="1">
      <c r="A3052" s="8" t="s">
        <v>1229</v>
      </c>
      <c r="B3052" s="126" t="s">
        <v>351</v>
      </c>
      <c r="C3052" s="126" t="s">
        <v>4788</v>
      </c>
      <c r="D3052" s="126">
        <v>11</v>
      </c>
      <c r="E3052" s="126"/>
      <c r="F3052" s="126"/>
      <c r="G3052" s="89">
        <v>43160</v>
      </c>
      <c r="H3052" s="123"/>
      <c r="I3052" s="189"/>
      <c r="J3052" s="130" t="s">
        <v>4900</v>
      </c>
    </row>
    <row r="3053" spans="1:10" s="108" customFormat="1" ht="11.25" hidden="1" customHeight="1">
      <c r="A3053" s="8" t="s">
        <v>1230</v>
      </c>
      <c r="B3053" s="126" t="s">
        <v>351</v>
      </c>
      <c r="C3053" s="126" t="s">
        <v>4788</v>
      </c>
      <c r="D3053" s="126">
        <v>11</v>
      </c>
      <c r="E3053" s="126"/>
      <c r="F3053" s="126"/>
      <c r="G3053" s="89">
        <v>43160</v>
      </c>
      <c r="H3053" s="123"/>
      <c r="I3053" s="189"/>
      <c r="J3053" s="130" t="s">
        <v>4900</v>
      </c>
    </row>
    <row r="3054" spans="1:10" s="108" customFormat="1" ht="11.25" hidden="1" customHeight="1">
      <c r="A3054" s="8" t="s">
        <v>1251</v>
      </c>
      <c r="B3054" s="126" t="s">
        <v>376</v>
      </c>
      <c r="C3054" s="126" t="s">
        <v>450</v>
      </c>
      <c r="D3054" s="126">
        <v>13</v>
      </c>
      <c r="E3054" s="126"/>
      <c r="F3054" s="126"/>
      <c r="G3054" s="89">
        <v>43160</v>
      </c>
      <c r="H3054" s="123"/>
      <c r="I3054" s="189"/>
      <c r="J3054" s="130" t="s">
        <v>4895</v>
      </c>
    </row>
    <row r="3055" spans="1:10" s="108" customFormat="1" ht="11.25" hidden="1" customHeight="1">
      <c r="A3055" s="8" t="s">
        <v>1252</v>
      </c>
      <c r="B3055" s="126" t="s">
        <v>376</v>
      </c>
      <c r="C3055" s="130" t="s">
        <v>450</v>
      </c>
      <c r="D3055" s="126">
        <v>13</v>
      </c>
      <c r="E3055" s="126"/>
      <c r="F3055" s="130"/>
      <c r="G3055" s="89">
        <v>43160</v>
      </c>
      <c r="H3055" s="123"/>
      <c r="I3055" s="189"/>
      <c r="J3055" s="130" t="s">
        <v>4895</v>
      </c>
    </row>
    <row r="3056" spans="1:10" s="108" customFormat="1" ht="11.25" hidden="1" customHeight="1">
      <c r="A3056" s="8" t="s">
        <v>1255</v>
      </c>
      <c r="B3056" s="126" t="s">
        <v>375</v>
      </c>
      <c r="C3056" s="126" t="s">
        <v>450</v>
      </c>
      <c r="D3056" s="126">
        <v>13</v>
      </c>
      <c r="E3056" s="126"/>
      <c r="F3056" s="126"/>
      <c r="G3056" s="89">
        <v>43160</v>
      </c>
      <c r="H3056" s="123"/>
      <c r="I3056" s="189"/>
      <c r="J3056" s="130" t="s">
        <v>4895</v>
      </c>
    </row>
    <row r="3057" spans="1:10" s="108" customFormat="1" ht="11.25" hidden="1" customHeight="1">
      <c r="A3057" s="8" t="s">
        <v>1260</v>
      </c>
      <c r="B3057" s="126" t="s">
        <v>4303</v>
      </c>
      <c r="C3057" s="126" t="s">
        <v>451</v>
      </c>
      <c r="D3057" s="126" t="s">
        <v>451</v>
      </c>
      <c r="E3057" s="126"/>
      <c r="F3057" s="126"/>
      <c r="G3057" s="89">
        <v>43160</v>
      </c>
      <c r="H3057" s="123"/>
      <c r="I3057" s="189"/>
      <c r="J3057" s="130" t="s">
        <v>4889</v>
      </c>
    </row>
    <row r="3058" spans="1:10" s="108" customFormat="1" ht="11.25" hidden="1" customHeight="1">
      <c r="A3058" s="8" t="s">
        <v>1299</v>
      </c>
      <c r="B3058" s="126" t="s">
        <v>351</v>
      </c>
      <c r="C3058" s="130" t="s">
        <v>4786</v>
      </c>
      <c r="D3058" s="126">
        <v>11</v>
      </c>
      <c r="E3058" s="126"/>
      <c r="F3058" s="126"/>
      <c r="G3058" s="89">
        <v>43160</v>
      </c>
      <c r="H3058" s="123"/>
      <c r="I3058" s="189"/>
      <c r="J3058" s="130" t="s">
        <v>4902</v>
      </c>
    </row>
    <row r="3059" spans="1:10" s="108" customFormat="1" ht="11.25" hidden="1" customHeight="1">
      <c r="A3059" s="8" t="s">
        <v>1307</v>
      </c>
      <c r="B3059" s="126" t="s">
        <v>351</v>
      </c>
      <c r="C3059" s="130" t="s">
        <v>4786</v>
      </c>
      <c r="D3059" s="126">
        <v>11</v>
      </c>
      <c r="E3059" s="126"/>
      <c r="F3059" s="130"/>
      <c r="G3059" s="89">
        <v>43160</v>
      </c>
      <c r="H3059" s="123"/>
      <c r="I3059" s="189"/>
      <c r="J3059" s="130" t="s">
        <v>4902</v>
      </c>
    </row>
    <row r="3060" spans="1:10" s="108" customFormat="1" ht="11.25" hidden="1" customHeight="1">
      <c r="A3060" s="8" t="s">
        <v>1323</v>
      </c>
      <c r="B3060" s="126" t="s">
        <v>351</v>
      </c>
      <c r="C3060" s="126" t="s">
        <v>4789</v>
      </c>
      <c r="D3060" s="126">
        <v>11</v>
      </c>
      <c r="E3060" s="126"/>
      <c r="F3060" s="126"/>
      <c r="G3060" s="89">
        <v>43160</v>
      </c>
      <c r="H3060" s="123"/>
      <c r="I3060" s="189"/>
      <c r="J3060" s="130" t="s">
        <v>4888</v>
      </c>
    </row>
    <row r="3061" spans="1:10" s="108" customFormat="1" ht="11.25" hidden="1" customHeight="1">
      <c r="A3061" s="8" t="s">
        <v>1326</v>
      </c>
      <c r="B3061" s="126" t="s">
        <v>351</v>
      </c>
      <c r="C3061" s="126" t="s">
        <v>4786</v>
      </c>
      <c r="D3061" s="126">
        <v>11</v>
      </c>
      <c r="E3061" s="126"/>
      <c r="F3061" s="126"/>
      <c r="G3061" s="89">
        <v>43160</v>
      </c>
      <c r="H3061" s="123"/>
      <c r="I3061" s="189"/>
      <c r="J3061" s="130" t="s">
        <v>4902</v>
      </c>
    </row>
    <row r="3062" spans="1:10" s="108" customFormat="1" ht="11.25" hidden="1" customHeight="1">
      <c r="A3062" s="8" t="s">
        <v>1337</v>
      </c>
      <c r="B3062" s="126" t="s">
        <v>351</v>
      </c>
      <c r="C3062" s="126" t="s">
        <v>4787</v>
      </c>
      <c r="D3062" s="126">
        <v>11</v>
      </c>
      <c r="E3062" s="126"/>
      <c r="F3062" s="126"/>
      <c r="G3062" s="89">
        <v>43160</v>
      </c>
      <c r="H3062" s="123"/>
      <c r="I3062" s="189"/>
      <c r="J3062" s="130" t="s">
        <v>4901</v>
      </c>
    </row>
    <row r="3063" spans="1:10" s="108" customFormat="1" ht="11.25" hidden="1" customHeight="1">
      <c r="A3063" s="8" t="s">
        <v>1347</v>
      </c>
      <c r="B3063" s="126" t="s">
        <v>351</v>
      </c>
      <c r="C3063" s="130" t="s">
        <v>4786</v>
      </c>
      <c r="D3063" s="126">
        <v>11</v>
      </c>
      <c r="E3063" s="126"/>
      <c r="F3063" s="130"/>
      <c r="G3063" s="89">
        <v>43160</v>
      </c>
      <c r="H3063" s="123"/>
      <c r="I3063" s="189"/>
      <c r="J3063" s="130" t="s">
        <v>4902</v>
      </c>
    </row>
    <row r="3064" spans="1:10" s="108" customFormat="1" ht="11.25" hidden="1" customHeight="1">
      <c r="A3064" s="8" t="s">
        <v>1358</v>
      </c>
      <c r="B3064" s="126" t="s">
        <v>351</v>
      </c>
      <c r="C3064" s="126" t="s">
        <v>4786</v>
      </c>
      <c r="D3064" s="126">
        <v>11</v>
      </c>
      <c r="E3064" s="126"/>
      <c r="F3064" s="126"/>
      <c r="G3064" s="89">
        <v>43160</v>
      </c>
      <c r="H3064" s="123"/>
      <c r="I3064" s="189"/>
      <c r="J3064" s="130" t="s">
        <v>4902</v>
      </c>
    </row>
    <row r="3065" spans="1:10" s="108" customFormat="1" ht="11.25" hidden="1" customHeight="1">
      <c r="A3065" s="8" t="s">
        <v>1359</v>
      </c>
      <c r="B3065" s="126" t="s">
        <v>351</v>
      </c>
      <c r="C3065" s="126" t="s">
        <v>4786</v>
      </c>
      <c r="D3065" s="126">
        <v>11</v>
      </c>
      <c r="E3065" s="126"/>
      <c r="F3065" s="126"/>
      <c r="G3065" s="89">
        <v>43160</v>
      </c>
      <c r="H3065" s="123"/>
      <c r="I3065" s="189"/>
      <c r="J3065" s="130" t="s">
        <v>4902</v>
      </c>
    </row>
    <row r="3066" spans="1:10" s="108" customFormat="1" ht="11.25" hidden="1" customHeight="1">
      <c r="A3066" s="8" t="s">
        <v>1364</v>
      </c>
      <c r="B3066" s="126" t="s">
        <v>351</v>
      </c>
      <c r="C3066" s="126" t="s">
        <v>4787</v>
      </c>
      <c r="D3066" s="126">
        <v>11</v>
      </c>
      <c r="E3066" s="126"/>
      <c r="F3066" s="126"/>
      <c r="G3066" s="89">
        <v>43160</v>
      </c>
      <c r="H3066" s="123"/>
      <c r="I3066" s="189"/>
      <c r="J3066" s="130" t="s">
        <v>4901</v>
      </c>
    </row>
    <row r="3067" spans="1:10" s="108" customFormat="1" ht="11.25" hidden="1" customHeight="1">
      <c r="A3067" s="8" t="s">
        <v>1365</v>
      </c>
      <c r="B3067" s="126" t="s">
        <v>351</v>
      </c>
      <c r="C3067" s="126" t="s">
        <v>4787</v>
      </c>
      <c r="D3067" s="126">
        <v>11</v>
      </c>
      <c r="E3067" s="126"/>
      <c r="F3067" s="126"/>
      <c r="G3067" s="89">
        <v>43160</v>
      </c>
      <c r="H3067" s="123"/>
      <c r="I3067" s="189"/>
      <c r="J3067" s="130" t="s">
        <v>4901</v>
      </c>
    </row>
    <row r="3068" spans="1:10" s="108" customFormat="1" ht="11.25" hidden="1" customHeight="1">
      <c r="A3068" s="8" t="s">
        <v>1368</v>
      </c>
      <c r="B3068" s="126" t="s">
        <v>351</v>
      </c>
      <c r="C3068" s="126" t="s">
        <v>4789</v>
      </c>
      <c r="D3068" s="126">
        <v>11</v>
      </c>
      <c r="E3068" s="126"/>
      <c r="F3068" s="126"/>
      <c r="G3068" s="89">
        <v>43160</v>
      </c>
      <c r="H3068" s="123"/>
      <c r="I3068" s="189"/>
      <c r="J3068" s="130" t="s">
        <v>4888</v>
      </c>
    </row>
    <row r="3069" spans="1:10" s="108" customFormat="1" ht="11.25" hidden="1" customHeight="1">
      <c r="A3069" s="8" t="s">
        <v>1371</v>
      </c>
      <c r="B3069" s="126" t="s">
        <v>351</v>
      </c>
      <c r="C3069" s="126" t="s">
        <v>4789</v>
      </c>
      <c r="D3069" s="126">
        <v>11</v>
      </c>
      <c r="E3069" s="126"/>
      <c r="F3069" s="126"/>
      <c r="G3069" s="89">
        <v>43160</v>
      </c>
      <c r="H3069" s="123"/>
      <c r="I3069" s="189"/>
      <c r="J3069" s="130" t="s">
        <v>4888</v>
      </c>
    </row>
    <row r="3070" spans="1:10" s="108" customFormat="1" ht="11.25" hidden="1" customHeight="1">
      <c r="A3070" s="8" t="s">
        <v>1373</v>
      </c>
      <c r="B3070" s="126" t="s">
        <v>351</v>
      </c>
      <c r="C3070" s="126" t="s">
        <v>4789</v>
      </c>
      <c r="D3070" s="126">
        <v>11</v>
      </c>
      <c r="E3070" s="126"/>
      <c r="F3070" s="126"/>
      <c r="G3070" s="89">
        <v>43160</v>
      </c>
      <c r="H3070" s="123"/>
      <c r="I3070" s="189"/>
      <c r="J3070" s="130" t="s">
        <v>4888</v>
      </c>
    </row>
    <row r="3071" spans="1:10" s="108" customFormat="1" ht="11.25" hidden="1" customHeight="1">
      <c r="A3071" s="8" t="s">
        <v>1376</v>
      </c>
      <c r="B3071" s="126" t="s">
        <v>351</v>
      </c>
      <c r="C3071" s="126" t="s">
        <v>4786</v>
      </c>
      <c r="D3071" s="126">
        <v>11</v>
      </c>
      <c r="E3071" s="126"/>
      <c r="F3071" s="126"/>
      <c r="G3071" s="89">
        <v>43160</v>
      </c>
      <c r="H3071" s="123"/>
      <c r="I3071" s="189"/>
      <c r="J3071" s="130" t="s">
        <v>4902</v>
      </c>
    </row>
    <row r="3072" spans="1:10" s="108" customFormat="1" ht="11.25" hidden="1" customHeight="1">
      <c r="A3072" s="8" t="s">
        <v>1377</v>
      </c>
      <c r="B3072" s="126" t="s">
        <v>351</v>
      </c>
      <c r="C3072" s="130" t="s">
        <v>4787</v>
      </c>
      <c r="D3072" s="126">
        <v>11</v>
      </c>
      <c r="E3072" s="126"/>
      <c r="F3072" s="130"/>
      <c r="G3072" s="89">
        <v>43160</v>
      </c>
      <c r="H3072" s="123"/>
      <c r="I3072" s="189"/>
      <c r="J3072" s="130" t="s">
        <v>4901</v>
      </c>
    </row>
    <row r="3073" spans="1:10" s="108" customFormat="1" ht="11.25" hidden="1" customHeight="1">
      <c r="A3073" s="8" t="s">
        <v>1378</v>
      </c>
      <c r="B3073" s="126" t="s">
        <v>351</v>
      </c>
      <c r="C3073" s="130" t="s">
        <v>4786</v>
      </c>
      <c r="D3073" s="126">
        <v>11</v>
      </c>
      <c r="E3073" s="126"/>
      <c r="F3073" s="130"/>
      <c r="G3073" s="89">
        <v>43160</v>
      </c>
      <c r="H3073" s="123"/>
      <c r="I3073" s="189"/>
      <c r="J3073" s="130" t="s">
        <v>4902</v>
      </c>
    </row>
    <row r="3074" spans="1:10" s="108" customFormat="1" ht="11.25" hidden="1" customHeight="1">
      <c r="A3074" s="8" t="s">
        <v>1379</v>
      </c>
      <c r="B3074" s="126" t="s">
        <v>351</v>
      </c>
      <c r="C3074" s="126" t="s">
        <v>4786</v>
      </c>
      <c r="D3074" s="126">
        <v>11</v>
      </c>
      <c r="E3074" s="126"/>
      <c r="F3074" s="126"/>
      <c r="G3074" s="89">
        <v>43160</v>
      </c>
      <c r="H3074" s="123"/>
      <c r="I3074" s="189"/>
      <c r="J3074" s="130" t="s">
        <v>4902</v>
      </c>
    </row>
    <row r="3075" spans="1:10" s="108" customFormat="1" ht="11.25" hidden="1" customHeight="1">
      <c r="A3075" s="8" t="s">
        <v>1382</v>
      </c>
      <c r="B3075" s="126" t="s">
        <v>351</v>
      </c>
      <c r="C3075" s="126" t="s">
        <v>4786</v>
      </c>
      <c r="D3075" s="126">
        <v>11</v>
      </c>
      <c r="E3075" s="126"/>
      <c r="F3075" s="126"/>
      <c r="G3075" s="89">
        <v>43160</v>
      </c>
      <c r="H3075" s="123"/>
      <c r="I3075" s="189"/>
      <c r="J3075" s="130" t="s">
        <v>4902</v>
      </c>
    </row>
    <row r="3076" spans="1:10" s="108" customFormat="1" ht="11.25" hidden="1" customHeight="1">
      <c r="A3076" s="8" t="s">
        <v>1384</v>
      </c>
      <c r="B3076" s="126" t="s">
        <v>351</v>
      </c>
      <c r="C3076" s="126" t="s">
        <v>4787</v>
      </c>
      <c r="D3076" s="126">
        <v>11</v>
      </c>
      <c r="E3076" s="126"/>
      <c r="F3076" s="126"/>
      <c r="G3076" s="89">
        <v>43160</v>
      </c>
      <c r="H3076" s="123"/>
      <c r="I3076" s="189"/>
      <c r="J3076" s="130" t="s">
        <v>4901</v>
      </c>
    </row>
    <row r="3077" spans="1:10" s="108" customFormat="1" ht="11.25" hidden="1" customHeight="1">
      <c r="A3077" s="8" t="s">
        <v>1391</v>
      </c>
      <c r="B3077" s="126" t="s">
        <v>351</v>
      </c>
      <c r="C3077" s="126" t="s">
        <v>4787</v>
      </c>
      <c r="D3077" s="126">
        <v>11</v>
      </c>
      <c r="E3077" s="126"/>
      <c r="F3077" s="126"/>
      <c r="G3077" s="89">
        <v>43160</v>
      </c>
      <c r="H3077" s="123"/>
      <c r="I3077" s="189"/>
      <c r="J3077" s="130" t="s">
        <v>4901</v>
      </c>
    </row>
    <row r="3078" spans="1:10" s="108" customFormat="1" ht="11.25" hidden="1" customHeight="1">
      <c r="A3078" s="8" t="s">
        <v>1410</v>
      </c>
      <c r="B3078" s="126" t="s">
        <v>351</v>
      </c>
      <c r="C3078" s="130" t="s">
        <v>4789</v>
      </c>
      <c r="D3078" s="126">
        <v>11</v>
      </c>
      <c r="E3078" s="126"/>
      <c r="F3078" s="130"/>
      <c r="G3078" s="89">
        <v>43160</v>
      </c>
      <c r="H3078" s="123"/>
      <c r="I3078" s="189"/>
      <c r="J3078" s="130" t="s">
        <v>4888</v>
      </c>
    </row>
    <row r="3079" spans="1:10" s="108" customFormat="1" ht="11.25" hidden="1" customHeight="1">
      <c r="A3079" s="8" t="s">
        <v>1412</v>
      </c>
      <c r="B3079" s="126" t="s">
        <v>351</v>
      </c>
      <c r="C3079" s="130" t="s">
        <v>4789</v>
      </c>
      <c r="D3079" s="126">
        <v>11</v>
      </c>
      <c r="E3079" s="126"/>
      <c r="F3079" s="130"/>
      <c r="G3079" s="89">
        <v>43160</v>
      </c>
      <c r="H3079" s="123"/>
      <c r="I3079" s="189"/>
      <c r="J3079" s="130" t="s">
        <v>4888</v>
      </c>
    </row>
    <row r="3080" spans="1:10" s="108" customFormat="1" ht="11.25" hidden="1" customHeight="1">
      <c r="A3080" s="8" t="s">
        <v>1413</v>
      </c>
      <c r="B3080" s="126" t="s">
        <v>351</v>
      </c>
      <c r="C3080" s="130" t="s">
        <v>4789</v>
      </c>
      <c r="D3080" s="126">
        <v>11</v>
      </c>
      <c r="E3080" s="126"/>
      <c r="F3080" s="130"/>
      <c r="G3080" s="89">
        <v>43160</v>
      </c>
      <c r="H3080" s="123"/>
      <c r="I3080" s="189"/>
      <c r="J3080" s="130" t="s">
        <v>4888</v>
      </c>
    </row>
    <row r="3081" spans="1:10" s="108" customFormat="1" ht="11.25" hidden="1" customHeight="1">
      <c r="A3081" s="8" t="s">
        <v>1414</v>
      </c>
      <c r="B3081" s="126" t="s">
        <v>351</v>
      </c>
      <c r="C3081" s="130" t="s">
        <v>4789</v>
      </c>
      <c r="D3081" s="126">
        <v>11</v>
      </c>
      <c r="E3081" s="126"/>
      <c r="F3081" s="126"/>
      <c r="G3081" s="89">
        <v>43160</v>
      </c>
      <c r="H3081" s="123"/>
      <c r="I3081" s="189"/>
      <c r="J3081" s="130" t="s">
        <v>4888</v>
      </c>
    </row>
    <row r="3082" spans="1:10" s="108" customFormat="1" ht="11.25" hidden="1" customHeight="1">
      <c r="A3082" s="8" t="s">
        <v>1415</v>
      </c>
      <c r="B3082" s="126" t="s">
        <v>351</v>
      </c>
      <c r="C3082" s="126" t="s">
        <v>4789</v>
      </c>
      <c r="D3082" s="126">
        <v>11</v>
      </c>
      <c r="E3082" s="126"/>
      <c r="F3082" s="126"/>
      <c r="G3082" s="89">
        <v>43160</v>
      </c>
      <c r="H3082" s="123"/>
      <c r="I3082" s="189"/>
      <c r="J3082" s="130" t="s">
        <v>4888</v>
      </c>
    </row>
    <row r="3083" spans="1:10" s="108" customFormat="1" ht="11.25" hidden="1" customHeight="1">
      <c r="A3083" s="8" t="s">
        <v>1427</v>
      </c>
      <c r="B3083" s="126" t="s">
        <v>351</v>
      </c>
      <c r="C3083" s="130" t="s">
        <v>4788</v>
      </c>
      <c r="D3083" s="126">
        <v>11</v>
      </c>
      <c r="E3083" s="126"/>
      <c r="F3083" s="126"/>
      <c r="G3083" s="89">
        <v>43160</v>
      </c>
      <c r="H3083" s="123"/>
      <c r="I3083" s="189"/>
      <c r="J3083" s="130" t="s">
        <v>4900</v>
      </c>
    </row>
    <row r="3084" spans="1:10" s="108" customFormat="1" ht="11.25" hidden="1" customHeight="1">
      <c r="A3084" s="8" t="s">
        <v>1428</v>
      </c>
      <c r="B3084" s="126" t="s">
        <v>351</v>
      </c>
      <c r="C3084" s="130" t="s">
        <v>4788</v>
      </c>
      <c r="D3084" s="126">
        <v>11</v>
      </c>
      <c r="E3084" s="126"/>
      <c r="F3084" s="130"/>
      <c r="G3084" s="89">
        <v>43160</v>
      </c>
      <c r="H3084" s="123"/>
      <c r="I3084" s="189"/>
      <c r="J3084" s="130" t="s">
        <v>4900</v>
      </c>
    </row>
    <row r="3085" spans="1:10" s="108" customFormat="1" ht="11.25" hidden="1" customHeight="1">
      <c r="A3085" s="8" t="s">
        <v>1429</v>
      </c>
      <c r="B3085" s="126" t="s">
        <v>351</v>
      </c>
      <c r="C3085" s="130" t="s">
        <v>4788</v>
      </c>
      <c r="D3085" s="126">
        <v>11</v>
      </c>
      <c r="E3085" s="126"/>
      <c r="F3085" s="130"/>
      <c r="G3085" s="89">
        <v>43160</v>
      </c>
      <c r="H3085" s="123"/>
      <c r="I3085" s="189"/>
      <c r="J3085" s="130" t="s">
        <v>4900</v>
      </c>
    </row>
    <row r="3086" spans="1:10" s="108" customFormat="1" ht="11.25" hidden="1" customHeight="1">
      <c r="A3086" s="8" t="s">
        <v>1431</v>
      </c>
      <c r="B3086" s="126" t="s">
        <v>351</v>
      </c>
      <c r="C3086" s="130" t="s">
        <v>4789</v>
      </c>
      <c r="D3086" s="126">
        <v>11</v>
      </c>
      <c r="E3086" s="126"/>
      <c r="F3086" s="130"/>
      <c r="G3086" s="89">
        <v>43160</v>
      </c>
      <c r="H3086" s="123"/>
      <c r="I3086" s="189"/>
      <c r="J3086" s="130" t="s">
        <v>4888</v>
      </c>
    </row>
    <row r="3087" spans="1:10" s="108" customFormat="1" ht="11.25" hidden="1" customHeight="1">
      <c r="A3087" s="8" t="s">
        <v>1441</v>
      </c>
      <c r="B3087" s="126" t="s">
        <v>376</v>
      </c>
      <c r="C3087" s="126" t="s">
        <v>450</v>
      </c>
      <c r="D3087" s="126">
        <v>13</v>
      </c>
      <c r="E3087" s="126"/>
      <c r="F3087" s="126"/>
      <c r="G3087" s="89">
        <v>43160</v>
      </c>
      <c r="H3087" s="123"/>
      <c r="I3087" s="189"/>
      <c r="J3087" s="130" t="s">
        <v>4895</v>
      </c>
    </row>
    <row r="3088" spans="1:10" s="108" customFormat="1" ht="11.25" hidden="1" customHeight="1">
      <c r="A3088" s="8" t="s">
        <v>1442</v>
      </c>
      <c r="B3088" s="126" t="s">
        <v>376</v>
      </c>
      <c r="C3088" s="130" t="s">
        <v>450</v>
      </c>
      <c r="D3088" s="126">
        <v>13</v>
      </c>
      <c r="E3088" s="126"/>
      <c r="F3088" s="130"/>
      <c r="G3088" s="89">
        <v>43160</v>
      </c>
      <c r="H3088" s="123"/>
      <c r="I3088" s="189"/>
      <c r="J3088" s="130" t="s">
        <v>4895</v>
      </c>
    </row>
    <row r="3089" spans="1:10" s="108" customFormat="1" ht="11.25" hidden="1" customHeight="1">
      <c r="A3089" s="8" t="s">
        <v>1443</v>
      </c>
      <c r="B3089" s="126" t="s">
        <v>376</v>
      </c>
      <c r="C3089" s="126" t="s">
        <v>450</v>
      </c>
      <c r="D3089" s="126">
        <v>13</v>
      </c>
      <c r="E3089" s="126"/>
      <c r="F3089" s="126"/>
      <c r="G3089" s="89">
        <v>43160</v>
      </c>
      <c r="H3089" s="123"/>
      <c r="I3089" s="189"/>
      <c r="J3089" s="130" t="s">
        <v>4895</v>
      </c>
    </row>
    <row r="3090" spans="1:10" s="108" customFormat="1" ht="11.25" hidden="1" customHeight="1">
      <c r="A3090" s="8" t="s">
        <v>1444</v>
      </c>
      <c r="B3090" s="126" t="s">
        <v>376</v>
      </c>
      <c r="C3090" s="126" t="s">
        <v>450</v>
      </c>
      <c r="D3090" s="126">
        <v>13</v>
      </c>
      <c r="E3090" s="126"/>
      <c r="F3090" s="126"/>
      <c r="G3090" s="89">
        <v>43160</v>
      </c>
      <c r="H3090" s="123"/>
      <c r="I3090" s="189"/>
      <c r="J3090" s="130" t="s">
        <v>4895</v>
      </c>
    </row>
    <row r="3091" spans="1:10" s="108" customFormat="1" ht="11.25" hidden="1" customHeight="1">
      <c r="A3091" s="8" t="s">
        <v>1445</v>
      </c>
      <c r="B3091" s="126" t="s">
        <v>376</v>
      </c>
      <c r="C3091" s="126" t="s">
        <v>450</v>
      </c>
      <c r="D3091" s="126">
        <v>13</v>
      </c>
      <c r="E3091" s="126"/>
      <c r="F3091" s="126"/>
      <c r="G3091" s="89">
        <v>43160</v>
      </c>
      <c r="H3091" s="123"/>
      <c r="I3091" s="189"/>
      <c r="J3091" s="130" t="s">
        <v>4895</v>
      </c>
    </row>
    <row r="3092" spans="1:10" s="108" customFormat="1" ht="11.25" hidden="1" customHeight="1">
      <c r="A3092" s="8" t="s">
        <v>1446</v>
      </c>
      <c r="B3092" s="126" t="s">
        <v>376</v>
      </c>
      <c r="C3092" s="126" t="s">
        <v>450</v>
      </c>
      <c r="D3092" s="126">
        <v>13</v>
      </c>
      <c r="E3092" s="126"/>
      <c r="F3092" s="126"/>
      <c r="G3092" s="89">
        <v>43160</v>
      </c>
      <c r="H3092" s="123"/>
      <c r="I3092" s="189"/>
      <c r="J3092" s="130" t="s">
        <v>4895</v>
      </c>
    </row>
    <row r="3093" spans="1:10" s="108" customFormat="1" ht="11.25" hidden="1" customHeight="1">
      <c r="A3093" s="8" t="s">
        <v>1447</v>
      </c>
      <c r="B3093" s="126" t="s">
        <v>376</v>
      </c>
      <c r="C3093" s="126" t="s">
        <v>450</v>
      </c>
      <c r="D3093" s="126">
        <v>13</v>
      </c>
      <c r="E3093" s="126"/>
      <c r="F3093" s="126"/>
      <c r="G3093" s="89">
        <v>43160</v>
      </c>
      <c r="H3093" s="123"/>
      <c r="I3093" s="189"/>
      <c r="J3093" s="130" t="s">
        <v>4895</v>
      </c>
    </row>
    <row r="3094" spans="1:10" s="108" customFormat="1" ht="11.25" hidden="1" customHeight="1">
      <c r="A3094" s="8" t="s">
        <v>1448</v>
      </c>
      <c r="B3094" s="126" t="s">
        <v>376</v>
      </c>
      <c r="C3094" s="126" t="s">
        <v>450</v>
      </c>
      <c r="D3094" s="126">
        <v>13</v>
      </c>
      <c r="E3094" s="126"/>
      <c r="F3094" s="126"/>
      <c r="G3094" s="89">
        <v>43160</v>
      </c>
      <c r="H3094" s="123"/>
      <c r="I3094" s="189"/>
      <c r="J3094" s="130" t="s">
        <v>4895</v>
      </c>
    </row>
    <row r="3095" spans="1:10" s="108" customFormat="1" ht="11.25" hidden="1" customHeight="1">
      <c r="A3095" s="8" t="s">
        <v>1449</v>
      </c>
      <c r="B3095" s="126" t="s">
        <v>376</v>
      </c>
      <c r="C3095" s="126" t="s">
        <v>450</v>
      </c>
      <c r="D3095" s="126">
        <v>13</v>
      </c>
      <c r="E3095" s="126"/>
      <c r="F3095" s="126"/>
      <c r="G3095" s="89">
        <v>43160</v>
      </c>
      <c r="H3095" s="123"/>
      <c r="I3095" s="189"/>
      <c r="J3095" s="130" t="s">
        <v>4895</v>
      </c>
    </row>
    <row r="3096" spans="1:10" s="108" customFormat="1" ht="11.25" hidden="1" customHeight="1">
      <c r="A3096" s="8" t="s">
        <v>1454</v>
      </c>
      <c r="B3096" s="126" t="s">
        <v>452</v>
      </c>
      <c r="C3096" s="130" t="s">
        <v>450</v>
      </c>
      <c r="D3096" s="126">
        <v>13</v>
      </c>
      <c r="E3096" s="126"/>
      <c r="F3096" s="130"/>
      <c r="G3096" s="89">
        <v>43160</v>
      </c>
      <c r="H3096" s="123"/>
      <c r="I3096" s="189"/>
      <c r="J3096" s="130" t="s">
        <v>4895</v>
      </c>
    </row>
    <row r="3097" spans="1:10" s="108" customFormat="1" ht="11.25" hidden="1" customHeight="1">
      <c r="A3097" s="8" t="s">
        <v>1471</v>
      </c>
      <c r="B3097" s="126" t="s">
        <v>351</v>
      </c>
      <c r="C3097" s="126" t="s">
        <v>4789</v>
      </c>
      <c r="D3097" s="126">
        <v>11</v>
      </c>
      <c r="E3097" s="126"/>
      <c r="F3097" s="126"/>
      <c r="G3097" s="89">
        <v>43160</v>
      </c>
      <c r="H3097" s="123"/>
      <c r="I3097" s="189"/>
      <c r="J3097" s="130" t="s">
        <v>4888</v>
      </c>
    </row>
    <row r="3098" spans="1:10" s="108" customFormat="1" ht="11.25" hidden="1" customHeight="1">
      <c r="A3098" s="8" t="s">
        <v>1473</v>
      </c>
      <c r="B3098" s="126" t="s">
        <v>351</v>
      </c>
      <c r="C3098" s="126" t="s">
        <v>4786</v>
      </c>
      <c r="D3098" s="126">
        <v>11</v>
      </c>
      <c r="E3098" s="126"/>
      <c r="F3098" s="126"/>
      <c r="G3098" s="89">
        <v>43160</v>
      </c>
      <c r="H3098" s="123"/>
      <c r="I3098" s="189"/>
      <c r="J3098" s="130" t="s">
        <v>4902</v>
      </c>
    </row>
    <row r="3099" spans="1:10" s="108" customFormat="1" ht="11.25" hidden="1" customHeight="1">
      <c r="A3099" s="8" t="s">
        <v>1488</v>
      </c>
      <c r="B3099" s="126" t="s">
        <v>351</v>
      </c>
      <c r="C3099" s="130" t="s">
        <v>4786</v>
      </c>
      <c r="D3099" s="126">
        <v>11</v>
      </c>
      <c r="E3099" s="126"/>
      <c r="F3099" s="126"/>
      <c r="G3099" s="89">
        <v>43160</v>
      </c>
      <c r="H3099" s="123"/>
      <c r="I3099" s="189"/>
      <c r="J3099" s="130" t="s">
        <v>4902</v>
      </c>
    </row>
    <row r="3100" spans="1:10" s="108" customFormat="1" ht="11.25" hidden="1" customHeight="1">
      <c r="A3100" s="8" t="s">
        <v>1501</v>
      </c>
      <c r="B3100" s="126" t="s">
        <v>351</v>
      </c>
      <c r="C3100" s="126" t="s">
        <v>4786</v>
      </c>
      <c r="D3100" s="126">
        <v>11</v>
      </c>
      <c r="E3100" s="126"/>
      <c r="F3100" s="126"/>
      <c r="G3100" s="89">
        <v>43160</v>
      </c>
      <c r="H3100" s="123"/>
      <c r="I3100" s="189"/>
      <c r="J3100" s="130" t="s">
        <v>4902</v>
      </c>
    </row>
    <row r="3101" spans="1:10" s="108" customFormat="1" ht="11.25" hidden="1" customHeight="1">
      <c r="A3101" s="8" t="s">
        <v>1503</v>
      </c>
      <c r="B3101" s="126" t="s">
        <v>351</v>
      </c>
      <c r="C3101" s="126" t="s">
        <v>4786</v>
      </c>
      <c r="D3101" s="126">
        <v>11</v>
      </c>
      <c r="E3101" s="126"/>
      <c r="F3101" s="126"/>
      <c r="G3101" s="89">
        <v>43160</v>
      </c>
      <c r="H3101" s="123"/>
      <c r="I3101" s="189"/>
      <c r="J3101" s="130" t="s">
        <v>4902</v>
      </c>
    </row>
    <row r="3102" spans="1:10" s="108" customFormat="1" ht="11.25" hidden="1" customHeight="1">
      <c r="A3102" s="8" t="s">
        <v>1504</v>
      </c>
      <c r="B3102" s="126" t="s">
        <v>351</v>
      </c>
      <c r="C3102" s="126" t="s">
        <v>4786</v>
      </c>
      <c r="D3102" s="126">
        <v>11</v>
      </c>
      <c r="E3102" s="126"/>
      <c r="F3102" s="126"/>
      <c r="G3102" s="89">
        <v>43160</v>
      </c>
      <c r="H3102" s="123"/>
      <c r="I3102" s="189"/>
      <c r="J3102" s="130" t="s">
        <v>4902</v>
      </c>
    </row>
    <row r="3103" spans="1:10" s="108" customFormat="1" ht="11.25" hidden="1" customHeight="1">
      <c r="A3103" s="8" t="s">
        <v>1527</v>
      </c>
      <c r="B3103" s="126" t="s">
        <v>351</v>
      </c>
      <c r="C3103" s="126" t="s">
        <v>4786</v>
      </c>
      <c r="D3103" s="126">
        <v>11</v>
      </c>
      <c r="E3103" s="126"/>
      <c r="F3103" s="126"/>
      <c r="G3103" s="89">
        <v>43160</v>
      </c>
      <c r="H3103" s="123"/>
      <c r="I3103" s="189"/>
      <c r="J3103" s="130" t="s">
        <v>4902</v>
      </c>
    </row>
    <row r="3104" spans="1:10" s="108" customFormat="1" ht="11.25" hidden="1" customHeight="1">
      <c r="A3104" s="8" t="s">
        <v>1539</v>
      </c>
      <c r="B3104" s="126" t="s">
        <v>351</v>
      </c>
      <c r="C3104" s="126" t="s">
        <v>4786</v>
      </c>
      <c r="D3104" s="126">
        <v>11</v>
      </c>
      <c r="E3104" s="126"/>
      <c r="F3104" s="126"/>
      <c r="G3104" s="89">
        <v>43160</v>
      </c>
      <c r="H3104" s="123"/>
      <c r="I3104" s="189"/>
      <c r="J3104" s="130" t="s">
        <v>4902</v>
      </c>
    </row>
    <row r="3105" spans="1:10" s="108" customFormat="1" ht="11.25" hidden="1" customHeight="1">
      <c r="A3105" s="8" t="s">
        <v>1540</v>
      </c>
      <c r="B3105" s="126" t="s">
        <v>351</v>
      </c>
      <c r="C3105" s="126" t="s">
        <v>4789</v>
      </c>
      <c r="D3105" s="126">
        <v>11</v>
      </c>
      <c r="E3105" s="126"/>
      <c r="F3105" s="126"/>
      <c r="G3105" s="89">
        <v>43160</v>
      </c>
      <c r="H3105" s="123"/>
      <c r="I3105" s="189"/>
      <c r="J3105" s="130" t="s">
        <v>4888</v>
      </c>
    </row>
    <row r="3106" spans="1:10" s="108" customFormat="1" ht="11.25" hidden="1" customHeight="1">
      <c r="A3106" s="8" t="s">
        <v>1546</v>
      </c>
      <c r="B3106" s="126" t="s">
        <v>351</v>
      </c>
      <c r="C3106" s="130" t="s">
        <v>4789</v>
      </c>
      <c r="D3106" s="126">
        <v>11</v>
      </c>
      <c r="E3106" s="126"/>
      <c r="F3106" s="130"/>
      <c r="G3106" s="89">
        <v>43160</v>
      </c>
      <c r="H3106" s="123"/>
      <c r="I3106" s="189"/>
      <c r="J3106" s="130" t="s">
        <v>4888</v>
      </c>
    </row>
    <row r="3107" spans="1:10" s="108" customFormat="1" ht="11.25" hidden="1" customHeight="1">
      <c r="A3107" s="8" t="s">
        <v>1547</v>
      </c>
      <c r="B3107" s="126" t="s">
        <v>351</v>
      </c>
      <c r="C3107" s="126" t="s">
        <v>4789</v>
      </c>
      <c r="D3107" s="126">
        <v>11</v>
      </c>
      <c r="E3107" s="126"/>
      <c r="F3107" s="126"/>
      <c r="G3107" s="89">
        <v>43160</v>
      </c>
      <c r="H3107" s="123"/>
      <c r="I3107" s="189"/>
      <c r="J3107" s="130" t="s">
        <v>4888</v>
      </c>
    </row>
    <row r="3108" spans="1:10" s="108" customFormat="1" ht="11.25" hidden="1" customHeight="1">
      <c r="A3108" s="8" t="s">
        <v>1548</v>
      </c>
      <c r="B3108" s="126" t="s">
        <v>351</v>
      </c>
      <c r="C3108" s="126" t="s">
        <v>4786</v>
      </c>
      <c r="D3108" s="126">
        <v>11</v>
      </c>
      <c r="E3108" s="126"/>
      <c r="F3108" s="126"/>
      <c r="G3108" s="89">
        <v>43160</v>
      </c>
      <c r="H3108" s="123"/>
      <c r="I3108" s="189"/>
      <c r="J3108" s="130" t="s">
        <v>4902</v>
      </c>
    </row>
    <row r="3109" spans="1:10" s="108" customFormat="1" ht="11.25" hidden="1" customHeight="1">
      <c r="A3109" s="8" t="s">
        <v>1555</v>
      </c>
      <c r="B3109" s="126" t="s">
        <v>351</v>
      </c>
      <c r="C3109" s="126" t="s">
        <v>4789</v>
      </c>
      <c r="D3109" s="126">
        <v>11</v>
      </c>
      <c r="E3109" s="126"/>
      <c r="F3109" s="126"/>
      <c r="G3109" s="89">
        <v>43160</v>
      </c>
      <c r="H3109" s="123"/>
      <c r="I3109" s="189"/>
      <c r="J3109" s="130" t="s">
        <v>4888</v>
      </c>
    </row>
    <row r="3110" spans="1:10" s="108" customFormat="1" ht="11.25" hidden="1" customHeight="1">
      <c r="A3110" s="8" t="s">
        <v>1556</v>
      </c>
      <c r="B3110" s="126" t="s">
        <v>351</v>
      </c>
      <c r="C3110" s="126" t="s">
        <v>4789</v>
      </c>
      <c r="D3110" s="126">
        <v>11</v>
      </c>
      <c r="E3110" s="126"/>
      <c r="F3110" s="126"/>
      <c r="G3110" s="89">
        <v>43160</v>
      </c>
      <c r="H3110" s="123"/>
      <c r="I3110" s="189"/>
      <c r="J3110" s="130" t="s">
        <v>4888</v>
      </c>
    </row>
    <row r="3111" spans="1:10" s="108" customFormat="1" ht="11.25" hidden="1" customHeight="1">
      <c r="A3111" s="8" t="s">
        <v>1557</v>
      </c>
      <c r="B3111" s="126" t="s">
        <v>351</v>
      </c>
      <c r="C3111" s="126" t="s">
        <v>4789</v>
      </c>
      <c r="D3111" s="126">
        <v>11</v>
      </c>
      <c r="E3111" s="126"/>
      <c r="F3111" s="126"/>
      <c r="G3111" s="89">
        <v>43160</v>
      </c>
      <c r="H3111" s="123"/>
      <c r="I3111" s="189"/>
      <c r="J3111" s="130" t="s">
        <v>4888</v>
      </c>
    </row>
    <row r="3112" spans="1:10" s="108" customFormat="1" ht="11.25" hidden="1" customHeight="1">
      <c r="A3112" s="8" t="s">
        <v>1575</v>
      </c>
      <c r="B3112" s="126" t="s">
        <v>351</v>
      </c>
      <c r="C3112" s="126" t="s">
        <v>4789</v>
      </c>
      <c r="D3112" s="126">
        <v>11</v>
      </c>
      <c r="E3112" s="126"/>
      <c r="F3112" s="126"/>
      <c r="G3112" s="89">
        <v>43160</v>
      </c>
      <c r="H3112" s="123"/>
      <c r="I3112" s="189"/>
      <c r="J3112" s="130" t="s">
        <v>4888</v>
      </c>
    </row>
    <row r="3113" spans="1:10" s="108" customFormat="1" ht="11.25" hidden="1" customHeight="1">
      <c r="A3113" s="8" t="s">
        <v>1601</v>
      </c>
      <c r="B3113" s="126" t="s">
        <v>351</v>
      </c>
      <c r="C3113" s="126" t="s">
        <v>4786</v>
      </c>
      <c r="D3113" s="126">
        <v>11</v>
      </c>
      <c r="E3113" s="126"/>
      <c r="F3113" s="126"/>
      <c r="G3113" s="89">
        <v>43160</v>
      </c>
      <c r="H3113" s="123"/>
      <c r="I3113" s="189"/>
      <c r="J3113" s="130" t="s">
        <v>4902</v>
      </c>
    </row>
    <row r="3114" spans="1:10" s="108" customFormat="1" ht="11.25" hidden="1" customHeight="1">
      <c r="A3114" s="8" t="s">
        <v>1603</v>
      </c>
      <c r="B3114" s="126" t="s">
        <v>351</v>
      </c>
      <c r="C3114" s="126" t="s">
        <v>4789</v>
      </c>
      <c r="D3114" s="126">
        <v>11</v>
      </c>
      <c r="E3114" s="126"/>
      <c r="F3114" s="126"/>
      <c r="G3114" s="89">
        <v>43160</v>
      </c>
      <c r="H3114" s="123"/>
      <c r="I3114" s="189"/>
      <c r="J3114" s="130" t="s">
        <v>4888</v>
      </c>
    </row>
    <row r="3115" spans="1:10" s="108" customFormat="1" ht="11.25" hidden="1" customHeight="1">
      <c r="A3115" s="8" t="s">
        <v>1608</v>
      </c>
      <c r="B3115" s="126" t="s">
        <v>351</v>
      </c>
      <c r="C3115" s="126" t="s">
        <v>4787</v>
      </c>
      <c r="D3115" s="126">
        <v>11</v>
      </c>
      <c r="E3115" s="126"/>
      <c r="F3115" s="126"/>
      <c r="G3115" s="89">
        <v>43160</v>
      </c>
      <c r="H3115" s="123"/>
      <c r="I3115" s="189"/>
      <c r="J3115" s="130" t="s">
        <v>4901</v>
      </c>
    </row>
    <row r="3116" spans="1:10" s="108" customFormat="1" ht="11.25" hidden="1" customHeight="1">
      <c r="A3116" s="8" t="s">
        <v>1609</v>
      </c>
      <c r="B3116" s="126" t="s">
        <v>351</v>
      </c>
      <c r="C3116" s="126" t="s">
        <v>4787</v>
      </c>
      <c r="D3116" s="126">
        <v>11</v>
      </c>
      <c r="E3116" s="126"/>
      <c r="F3116" s="126"/>
      <c r="G3116" s="89">
        <v>43160</v>
      </c>
      <c r="H3116" s="123"/>
      <c r="I3116" s="189"/>
      <c r="J3116" s="130" t="s">
        <v>4901</v>
      </c>
    </row>
    <row r="3117" spans="1:10" s="108" customFormat="1" ht="11.25" hidden="1" customHeight="1">
      <c r="A3117" s="8" t="s">
        <v>1610</v>
      </c>
      <c r="B3117" s="126" t="s">
        <v>351</v>
      </c>
      <c r="C3117" s="126" t="s">
        <v>4787</v>
      </c>
      <c r="D3117" s="126">
        <v>11</v>
      </c>
      <c r="E3117" s="126"/>
      <c r="F3117" s="126"/>
      <c r="G3117" s="89">
        <v>43160</v>
      </c>
      <c r="H3117" s="123"/>
      <c r="I3117" s="189"/>
      <c r="J3117" s="130" t="s">
        <v>4901</v>
      </c>
    </row>
    <row r="3118" spans="1:10" s="108" customFormat="1" ht="11.25" hidden="1" customHeight="1">
      <c r="A3118" s="8" t="s">
        <v>1611</v>
      </c>
      <c r="B3118" s="126" t="s">
        <v>351</v>
      </c>
      <c r="C3118" s="126" t="s">
        <v>4786</v>
      </c>
      <c r="D3118" s="126">
        <v>11</v>
      </c>
      <c r="E3118" s="126"/>
      <c r="F3118" s="126"/>
      <c r="G3118" s="89">
        <v>43160</v>
      </c>
      <c r="H3118" s="123"/>
      <c r="I3118" s="189"/>
      <c r="J3118" s="130" t="s">
        <v>4902</v>
      </c>
    </row>
    <row r="3119" spans="1:10" s="108" customFormat="1" ht="11.25" hidden="1" customHeight="1">
      <c r="A3119" s="8" t="s">
        <v>1612</v>
      </c>
      <c r="B3119" s="126" t="s">
        <v>351</v>
      </c>
      <c r="C3119" s="126" t="s">
        <v>4787</v>
      </c>
      <c r="D3119" s="126">
        <v>11</v>
      </c>
      <c r="E3119" s="126"/>
      <c r="F3119" s="126"/>
      <c r="G3119" s="89">
        <v>43160</v>
      </c>
      <c r="H3119" s="123"/>
      <c r="I3119" s="189"/>
      <c r="J3119" s="130" t="s">
        <v>4901</v>
      </c>
    </row>
    <row r="3120" spans="1:10" s="108" customFormat="1" ht="11.25" hidden="1" customHeight="1">
      <c r="A3120" s="8" t="s">
        <v>1613</v>
      </c>
      <c r="B3120" s="126" t="s">
        <v>351</v>
      </c>
      <c r="C3120" s="126" t="s">
        <v>4786</v>
      </c>
      <c r="D3120" s="126">
        <v>11</v>
      </c>
      <c r="E3120" s="126"/>
      <c r="F3120" s="126"/>
      <c r="G3120" s="89">
        <v>43160</v>
      </c>
      <c r="H3120" s="123"/>
      <c r="I3120" s="189"/>
      <c r="J3120" s="130" t="s">
        <v>4902</v>
      </c>
    </row>
    <row r="3121" spans="1:10" s="108" customFormat="1" ht="11.25" hidden="1" customHeight="1">
      <c r="A3121" s="8" t="s">
        <v>1614</v>
      </c>
      <c r="B3121" s="126" t="s">
        <v>351</v>
      </c>
      <c r="C3121" s="126" t="s">
        <v>4786</v>
      </c>
      <c r="D3121" s="126">
        <v>11</v>
      </c>
      <c r="E3121" s="126"/>
      <c r="F3121" s="126"/>
      <c r="G3121" s="89">
        <v>43160</v>
      </c>
      <c r="H3121" s="123"/>
      <c r="I3121" s="189"/>
      <c r="J3121" s="130" t="s">
        <v>4902</v>
      </c>
    </row>
    <row r="3122" spans="1:10" s="108" customFormat="1" ht="11.25" hidden="1" customHeight="1">
      <c r="A3122" s="8" t="s">
        <v>1615</v>
      </c>
      <c r="B3122" s="126" t="s">
        <v>351</v>
      </c>
      <c r="C3122" s="126" t="s">
        <v>4786</v>
      </c>
      <c r="D3122" s="126">
        <v>11</v>
      </c>
      <c r="E3122" s="126"/>
      <c r="F3122" s="126"/>
      <c r="G3122" s="89">
        <v>43160</v>
      </c>
      <c r="H3122" s="123"/>
      <c r="I3122" s="189"/>
      <c r="J3122" s="130" t="s">
        <v>4902</v>
      </c>
    </row>
    <row r="3123" spans="1:10" s="108" customFormat="1" ht="11.25" hidden="1" customHeight="1">
      <c r="A3123" s="8" t="s">
        <v>1616</v>
      </c>
      <c r="B3123" s="126" t="s">
        <v>351</v>
      </c>
      <c r="C3123" s="126" t="s">
        <v>4786</v>
      </c>
      <c r="D3123" s="126">
        <v>11</v>
      </c>
      <c r="E3123" s="126"/>
      <c r="F3123" s="126"/>
      <c r="G3123" s="89">
        <v>43160</v>
      </c>
      <c r="H3123" s="123"/>
      <c r="I3123" s="189"/>
      <c r="J3123" s="130" t="s">
        <v>4902</v>
      </c>
    </row>
    <row r="3124" spans="1:10" s="108" customFormat="1" ht="11.25" hidden="1" customHeight="1">
      <c r="A3124" s="8" t="s">
        <v>1617</v>
      </c>
      <c r="B3124" s="126" t="s">
        <v>351</v>
      </c>
      <c r="C3124" s="126" t="s">
        <v>4786</v>
      </c>
      <c r="D3124" s="126">
        <v>11</v>
      </c>
      <c r="E3124" s="126"/>
      <c r="F3124" s="126"/>
      <c r="G3124" s="89">
        <v>43160</v>
      </c>
      <c r="H3124" s="123"/>
      <c r="I3124" s="189"/>
      <c r="J3124" s="130" t="s">
        <v>4902</v>
      </c>
    </row>
    <row r="3125" spans="1:10" s="108" customFormat="1" ht="11.25" hidden="1" customHeight="1">
      <c r="A3125" s="8" t="s">
        <v>1619</v>
      </c>
      <c r="B3125" s="126" t="s">
        <v>351</v>
      </c>
      <c r="C3125" s="130" t="s">
        <v>4787</v>
      </c>
      <c r="D3125" s="126">
        <v>11</v>
      </c>
      <c r="E3125" s="126"/>
      <c r="F3125" s="130"/>
      <c r="G3125" s="89">
        <v>43160</v>
      </c>
      <c r="H3125" s="123"/>
      <c r="I3125" s="189"/>
      <c r="J3125" s="130" t="s">
        <v>4901</v>
      </c>
    </row>
    <row r="3126" spans="1:10" s="108" customFormat="1" ht="11.25" hidden="1" customHeight="1">
      <c r="A3126" s="8" t="s">
        <v>1625</v>
      </c>
      <c r="B3126" s="126" t="s">
        <v>351</v>
      </c>
      <c r="C3126" s="126" t="s">
        <v>4788</v>
      </c>
      <c r="D3126" s="126">
        <v>11</v>
      </c>
      <c r="E3126" s="126"/>
      <c r="F3126" s="126"/>
      <c r="G3126" s="89">
        <v>43160</v>
      </c>
      <c r="H3126" s="123"/>
      <c r="I3126" s="189"/>
      <c r="J3126" s="130" t="s">
        <v>4900</v>
      </c>
    </row>
    <row r="3127" spans="1:10" s="108" customFormat="1" ht="11.25" hidden="1" customHeight="1">
      <c r="A3127" s="8" t="s">
        <v>1626</v>
      </c>
      <c r="B3127" s="126" t="s">
        <v>351</v>
      </c>
      <c r="C3127" s="130" t="s">
        <v>4787</v>
      </c>
      <c r="D3127" s="126">
        <v>11</v>
      </c>
      <c r="E3127" s="126"/>
      <c r="F3127" s="130"/>
      <c r="G3127" s="89">
        <v>43160</v>
      </c>
      <c r="H3127" s="123"/>
      <c r="I3127" s="189"/>
      <c r="J3127" s="130" t="s">
        <v>4901</v>
      </c>
    </row>
    <row r="3128" spans="1:10" s="108" customFormat="1" ht="11.25" hidden="1" customHeight="1">
      <c r="A3128" s="8" t="s">
        <v>1638</v>
      </c>
      <c r="B3128" s="126" t="s">
        <v>351</v>
      </c>
      <c r="C3128" s="130" t="s">
        <v>4788</v>
      </c>
      <c r="D3128" s="126">
        <v>11</v>
      </c>
      <c r="E3128" s="126"/>
      <c r="F3128" s="130"/>
      <c r="G3128" s="89">
        <v>43160</v>
      </c>
      <c r="H3128" s="123"/>
      <c r="I3128" s="189"/>
      <c r="J3128" s="130" t="s">
        <v>4900</v>
      </c>
    </row>
    <row r="3129" spans="1:10" s="108" customFormat="1" ht="11.25" hidden="1" customHeight="1">
      <c r="A3129" s="8" t="s">
        <v>1639</v>
      </c>
      <c r="B3129" s="126" t="s">
        <v>351</v>
      </c>
      <c r="C3129" s="126" t="s">
        <v>4788</v>
      </c>
      <c r="D3129" s="126">
        <v>11</v>
      </c>
      <c r="E3129" s="126"/>
      <c r="F3129" s="126"/>
      <c r="G3129" s="89">
        <v>43160</v>
      </c>
      <c r="H3129" s="123"/>
      <c r="I3129" s="189"/>
      <c r="J3129" s="130" t="s">
        <v>4900</v>
      </c>
    </row>
    <row r="3130" spans="1:10" s="108" customFormat="1" ht="11.25" hidden="1" customHeight="1">
      <c r="A3130" s="8" t="s">
        <v>1640</v>
      </c>
      <c r="B3130" s="126" t="s">
        <v>351</v>
      </c>
      <c r="C3130" s="130" t="s">
        <v>4788</v>
      </c>
      <c r="D3130" s="126">
        <v>11</v>
      </c>
      <c r="E3130" s="126"/>
      <c r="F3130" s="130"/>
      <c r="G3130" s="89">
        <v>43160</v>
      </c>
      <c r="H3130" s="123"/>
      <c r="I3130" s="189"/>
      <c r="J3130" s="130" t="s">
        <v>4900</v>
      </c>
    </row>
    <row r="3131" spans="1:10" s="108" customFormat="1" ht="11.25" hidden="1" customHeight="1">
      <c r="A3131" s="8" t="s">
        <v>1641</v>
      </c>
      <c r="B3131" s="126" t="s">
        <v>351</v>
      </c>
      <c r="C3131" s="126" t="s">
        <v>4788</v>
      </c>
      <c r="D3131" s="126">
        <v>11</v>
      </c>
      <c r="E3131" s="126"/>
      <c r="F3131" s="126"/>
      <c r="G3131" s="89">
        <v>43160</v>
      </c>
      <c r="H3131" s="123"/>
      <c r="I3131" s="189"/>
      <c r="J3131" s="130" t="s">
        <v>4900</v>
      </c>
    </row>
    <row r="3132" spans="1:10" s="108" customFormat="1" ht="11.25" hidden="1" customHeight="1">
      <c r="A3132" s="8" t="s">
        <v>1642</v>
      </c>
      <c r="B3132" s="126" t="s">
        <v>351</v>
      </c>
      <c r="C3132" s="130" t="s">
        <v>4788</v>
      </c>
      <c r="D3132" s="126">
        <v>11</v>
      </c>
      <c r="E3132" s="126"/>
      <c r="F3132" s="130"/>
      <c r="G3132" s="89">
        <v>43160</v>
      </c>
      <c r="H3132" s="123"/>
      <c r="I3132" s="189"/>
      <c r="J3132" s="130" t="s">
        <v>4900</v>
      </c>
    </row>
    <row r="3133" spans="1:10" s="108" customFormat="1" ht="11.25" hidden="1" customHeight="1">
      <c r="A3133" s="8" t="s">
        <v>1643</v>
      </c>
      <c r="B3133" s="126" t="s">
        <v>351</v>
      </c>
      <c r="C3133" s="126" t="s">
        <v>4788</v>
      </c>
      <c r="D3133" s="126">
        <v>11</v>
      </c>
      <c r="E3133" s="126"/>
      <c r="F3133" s="126"/>
      <c r="G3133" s="89">
        <v>43160</v>
      </c>
      <c r="H3133" s="123"/>
      <c r="I3133" s="189"/>
      <c r="J3133" s="130" t="s">
        <v>4900</v>
      </c>
    </row>
    <row r="3134" spans="1:10" s="108" customFormat="1" ht="11.25" hidden="1" customHeight="1">
      <c r="A3134" s="8" t="s">
        <v>1644</v>
      </c>
      <c r="B3134" s="126" t="s">
        <v>351</v>
      </c>
      <c r="C3134" s="126" t="s">
        <v>4788</v>
      </c>
      <c r="D3134" s="126">
        <v>11</v>
      </c>
      <c r="E3134" s="126"/>
      <c r="F3134" s="126"/>
      <c r="G3134" s="89">
        <v>43160</v>
      </c>
      <c r="H3134" s="123"/>
      <c r="I3134" s="189"/>
      <c r="J3134" s="130" t="s">
        <v>4900</v>
      </c>
    </row>
    <row r="3135" spans="1:10" s="108" customFormat="1" ht="11.25" hidden="1" customHeight="1">
      <c r="A3135" s="8" t="s">
        <v>1645</v>
      </c>
      <c r="B3135" s="126" t="s">
        <v>351</v>
      </c>
      <c r="C3135" s="126" t="s">
        <v>4788</v>
      </c>
      <c r="D3135" s="126">
        <v>11</v>
      </c>
      <c r="E3135" s="126"/>
      <c r="F3135" s="126"/>
      <c r="G3135" s="89">
        <v>43160</v>
      </c>
      <c r="H3135" s="123"/>
      <c r="I3135" s="189"/>
      <c r="J3135" s="130" t="s">
        <v>4900</v>
      </c>
    </row>
    <row r="3136" spans="1:10" s="108" customFormat="1" ht="11.25" hidden="1" customHeight="1">
      <c r="A3136" s="8" t="s">
        <v>1646</v>
      </c>
      <c r="B3136" s="126" t="s">
        <v>351</v>
      </c>
      <c r="C3136" s="130" t="s">
        <v>4788</v>
      </c>
      <c r="D3136" s="126">
        <v>11</v>
      </c>
      <c r="E3136" s="126"/>
      <c r="F3136" s="130"/>
      <c r="G3136" s="89">
        <v>43160</v>
      </c>
      <c r="H3136" s="123"/>
      <c r="I3136" s="189"/>
      <c r="J3136" s="130" t="s">
        <v>4900</v>
      </c>
    </row>
    <row r="3137" spans="1:10" s="108" customFormat="1" ht="11.25" hidden="1" customHeight="1">
      <c r="A3137" s="8" t="s">
        <v>1649</v>
      </c>
      <c r="B3137" s="126" t="s">
        <v>376</v>
      </c>
      <c r="C3137" s="126" t="s">
        <v>450</v>
      </c>
      <c r="D3137" s="126">
        <v>13</v>
      </c>
      <c r="E3137" s="126"/>
      <c r="F3137" s="126"/>
      <c r="G3137" s="89">
        <v>43160</v>
      </c>
      <c r="H3137" s="123"/>
      <c r="I3137" s="189"/>
      <c r="J3137" s="130" t="s">
        <v>4895</v>
      </c>
    </row>
    <row r="3138" spans="1:10" s="108" customFormat="1" ht="11.25" hidden="1" customHeight="1">
      <c r="A3138" s="8" t="s">
        <v>1650</v>
      </c>
      <c r="B3138" s="126" t="s">
        <v>4311</v>
      </c>
      <c r="C3138" s="126" t="s">
        <v>450</v>
      </c>
      <c r="D3138" s="126">
        <v>13</v>
      </c>
      <c r="E3138" s="126"/>
      <c r="F3138" s="126"/>
      <c r="G3138" s="89">
        <v>43160</v>
      </c>
      <c r="H3138" s="123"/>
      <c r="I3138" s="189"/>
      <c r="J3138" s="130" t="s">
        <v>4895</v>
      </c>
    </row>
    <row r="3139" spans="1:10" s="108" customFormat="1" ht="11.25" hidden="1" customHeight="1">
      <c r="A3139" s="8" t="s">
        <v>1651</v>
      </c>
      <c r="B3139" s="126" t="s">
        <v>377</v>
      </c>
      <c r="C3139" s="126" t="s">
        <v>450</v>
      </c>
      <c r="D3139" s="126">
        <v>13</v>
      </c>
      <c r="E3139" s="126"/>
      <c r="F3139" s="126"/>
      <c r="G3139" s="89">
        <v>43160</v>
      </c>
      <c r="H3139" s="123"/>
      <c r="I3139" s="189"/>
      <c r="J3139" s="130" t="s">
        <v>4895</v>
      </c>
    </row>
    <row r="3140" spans="1:10" s="108" customFormat="1" ht="11.25" hidden="1" customHeight="1">
      <c r="A3140" s="8" t="s">
        <v>1652</v>
      </c>
      <c r="B3140" s="126" t="s">
        <v>377</v>
      </c>
      <c r="C3140" s="126" t="s">
        <v>450</v>
      </c>
      <c r="D3140" s="126">
        <v>13</v>
      </c>
      <c r="E3140" s="126"/>
      <c r="F3140" s="126"/>
      <c r="G3140" s="89">
        <v>43160</v>
      </c>
      <c r="H3140" s="123"/>
      <c r="I3140" s="189"/>
      <c r="J3140" s="130" t="s">
        <v>4895</v>
      </c>
    </row>
    <row r="3141" spans="1:10" s="108" customFormat="1" ht="11.25" hidden="1" customHeight="1">
      <c r="A3141" s="8" t="s">
        <v>1657</v>
      </c>
      <c r="B3141" s="126" t="s">
        <v>377</v>
      </c>
      <c r="C3141" s="126" t="s">
        <v>450</v>
      </c>
      <c r="D3141" s="126">
        <v>13</v>
      </c>
      <c r="E3141" s="126"/>
      <c r="F3141" s="126"/>
      <c r="G3141" s="89">
        <v>43160</v>
      </c>
      <c r="H3141" s="123"/>
      <c r="I3141" s="189"/>
      <c r="J3141" s="130" t="s">
        <v>4895</v>
      </c>
    </row>
    <row r="3142" spans="1:10" s="108" customFormat="1" ht="11.25" hidden="1" customHeight="1">
      <c r="A3142" s="8" t="s">
        <v>1667</v>
      </c>
      <c r="B3142" s="126" t="s">
        <v>381</v>
      </c>
      <c r="C3142" s="126" t="s">
        <v>451</v>
      </c>
      <c r="D3142" s="126" t="s">
        <v>451</v>
      </c>
      <c r="E3142" s="126"/>
      <c r="F3142" s="126"/>
      <c r="G3142" s="89">
        <v>43160</v>
      </c>
      <c r="H3142" s="123"/>
      <c r="I3142" s="189"/>
      <c r="J3142" s="130" t="s">
        <v>4889</v>
      </c>
    </row>
    <row r="3143" spans="1:10" s="108" customFormat="1" ht="11.25" hidden="1" customHeight="1">
      <c r="A3143" s="8" t="s">
        <v>1669</v>
      </c>
      <c r="B3143" s="126" t="s">
        <v>4314</v>
      </c>
      <c r="C3143" s="126" t="s">
        <v>451</v>
      </c>
      <c r="D3143" s="126" t="s">
        <v>451</v>
      </c>
      <c r="E3143" s="126"/>
      <c r="F3143" s="126"/>
      <c r="G3143" s="89">
        <v>43160</v>
      </c>
      <c r="H3143" s="123"/>
      <c r="I3143" s="189"/>
      <c r="J3143" s="130" t="s">
        <v>4889</v>
      </c>
    </row>
    <row r="3144" spans="1:10" s="108" customFormat="1" ht="11.25" hidden="1" customHeight="1">
      <c r="A3144" s="8" t="s">
        <v>1672</v>
      </c>
      <c r="B3144" s="126" t="s">
        <v>4315</v>
      </c>
      <c r="C3144" s="126" t="s">
        <v>451</v>
      </c>
      <c r="D3144" s="126" t="s">
        <v>451</v>
      </c>
      <c r="E3144" s="126"/>
      <c r="F3144" s="126"/>
      <c r="G3144" s="89">
        <v>43160</v>
      </c>
      <c r="H3144" s="123"/>
      <c r="I3144" s="189"/>
      <c r="J3144" s="130" t="s">
        <v>4889</v>
      </c>
    </row>
    <row r="3145" spans="1:10" s="108" customFormat="1" ht="11.25" hidden="1" customHeight="1">
      <c r="A3145" s="8" t="s">
        <v>1674</v>
      </c>
      <c r="B3145" s="126" t="s">
        <v>4317</v>
      </c>
      <c r="C3145" s="126" t="s">
        <v>4787</v>
      </c>
      <c r="D3145" s="126">
        <v>11</v>
      </c>
      <c r="E3145" s="126"/>
      <c r="F3145" s="126"/>
      <c r="G3145" s="89">
        <v>43160</v>
      </c>
      <c r="H3145" s="123"/>
      <c r="I3145" s="189"/>
      <c r="J3145" s="130" t="s">
        <v>4901</v>
      </c>
    </row>
    <row r="3146" spans="1:10" s="108" customFormat="1" ht="11.25" hidden="1" customHeight="1">
      <c r="A3146" s="8" t="s">
        <v>1675</v>
      </c>
      <c r="B3146" s="126" t="s">
        <v>4318</v>
      </c>
      <c r="C3146" s="126" t="s">
        <v>451</v>
      </c>
      <c r="D3146" s="126" t="s">
        <v>451</v>
      </c>
      <c r="E3146" s="126"/>
      <c r="F3146" s="126"/>
      <c r="G3146" s="89">
        <v>43160</v>
      </c>
      <c r="H3146" s="123"/>
      <c r="I3146" s="189"/>
      <c r="J3146" s="130" t="s">
        <v>4889</v>
      </c>
    </row>
    <row r="3147" spans="1:10" s="108" customFormat="1" ht="11.25" hidden="1" customHeight="1">
      <c r="A3147" s="8" t="s">
        <v>1679</v>
      </c>
      <c r="B3147" s="126" t="s">
        <v>351</v>
      </c>
      <c r="C3147" s="126" t="s">
        <v>4789</v>
      </c>
      <c r="D3147" s="126">
        <v>11</v>
      </c>
      <c r="E3147" s="126"/>
      <c r="F3147" s="126"/>
      <c r="G3147" s="89">
        <v>43160</v>
      </c>
      <c r="H3147" s="123"/>
      <c r="I3147" s="189"/>
      <c r="J3147" s="130" t="s">
        <v>4888</v>
      </c>
    </row>
    <row r="3148" spans="1:10" s="108" customFormat="1" ht="11.25" hidden="1" customHeight="1">
      <c r="A3148" s="8" t="s">
        <v>1680</v>
      </c>
      <c r="B3148" s="126" t="s">
        <v>351</v>
      </c>
      <c r="C3148" s="126" t="s">
        <v>4789</v>
      </c>
      <c r="D3148" s="126">
        <v>11</v>
      </c>
      <c r="E3148" s="126"/>
      <c r="F3148" s="126"/>
      <c r="G3148" s="89">
        <v>43160</v>
      </c>
      <c r="H3148" s="123"/>
      <c r="I3148" s="189"/>
      <c r="J3148" s="130" t="s">
        <v>4888</v>
      </c>
    </row>
    <row r="3149" spans="1:10" s="108" customFormat="1" ht="11.25" hidden="1" customHeight="1">
      <c r="A3149" s="8" t="s">
        <v>1682</v>
      </c>
      <c r="B3149" s="126" t="s">
        <v>351</v>
      </c>
      <c r="C3149" s="126" t="s">
        <v>4786</v>
      </c>
      <c r="D3149" s="126">
        <v>11</v>
      </c>
      <c r="E3149" s="126"/>
      <c r="F3149" s="126"/>
      <c r="G3149" s="89">
        <v>43160</v>
      </c>
      <c r="H3149" s="123"/>
      <c r="I3149" s="189"/>
      <c r="J3149" s="130" t="s">
        <v>4902</v>
      </c>
    </row>
    <row r="3150" spans="1:10" s="108" customFormat="1" ht="11.25" hidden="1" customHeight="1">
      <c r="A3150" s="8" t="s">
        <v>1683</v>
      </c>
      <c r="B3150" s="126" t="s">
        <v>351</v>
      </c>
      <c r="C3150" s="126" t="s">
        <v>4786</v>
      </c>
      <c r="D3150" s="126">
        <v>11</v>
      </c>
      <c r="E3150" s="126"/>
      <c r="F3150" s="126"/>
      <c r="G3150" s="89">
        <v>43160</v>
      </c>
      <c r="H3150" s="123"/>
      <c r="I3150" s="189"/>
      <c r="J3150" s="130" t="s">
        <v>4902</v>
      </c>
    </row>
    <row r="3151" spans="1:10" s="108" customFormat="1" ht="11.25" hidden="1" customHeight="1">
      <c r="A3151" s="8" t="s">
        <v>1684</v>
      </c>
      <c r="B3151" s="126" t="s">
        <v>351</v>
      </c>
      <c r="C3151" s="126" t="s">
        <v>4786</v>
      </c>
      <c r="D3151" s="126">
        <v>11</v>
      </c>
      <c r="E3151" s="126"/>
      <c r="F3151" s="126"/>
      <c r="G3151" s="89">
        <v>43160</v>
      </c>
      <c r="H3151" s="123"/>
      <c r="I3151" s="189"/>
      <c r="J3151" s="130" t="s">
        <v>4902</v>
      </c>
    </row>
    <row r="3152" spans="1:10" s="108" customFormat="1" ht="11.25" hidden="1" customHeight="1">
      <c r="A3152" s="8" t="s">
        <v>1742</v>
      </c>
      <c r="B3152" s="126" t="s">
        <v>351</v>
      </c>
      <c r="C3152" s="126" t="s">
        <v>4786</v>
      </c>
      <c r="D3152" s="126">
        <v>11</v>
      </c>
      <c r="E3152" s="126"/>
      <c r="F3152" s="126"/>
      <c r="G3152" s="89">
        <v>43160</v>
      </c>
      <c r="H3152" s="123"/>
      <c r="I3152" s="189"/>
      <c r="J3152" s="130" t="s">
        <v>4902</v>
      </c>
    </row>
    <row r="3153" spans="1:10" s="108" customFormat="1" ht="11.25" hidden="1" customHeight="1">
      <c r="A3153" s="8" t="s">
        <v>1743</v>
      </c>
      <c r="B3153" s="126" t="s">
        <v>351</v>
      </c>
      <c r="C3153" s="126" t="s">
        <v>4789</v>
      </c>
      <c r="D3153" s="126">
        <v>11</v>
      </c>
      <c r="E3153" s="126"/>
      <c r="F3153" s="126"/>
      <c r="G3153" s="89">
        <v>43160</v>
      </c>
      <c r="H3153" s="123"/>
      <c r="I3153" s="189"/>
      <c r="J3153" s="130" t="s">
        <v>4888</v>
      </c>
    </row>
    <row r="3154" spans="1:10" s="108" customFormat="1" ht="11.25" hidden="1" customHeight="1">
      <c r="A3154" s="8" t="s">
        <v>1744</v>
      </c>
      <c r="B3154" s="126" t="s">
        <v>351</v>
      </c>
      <c r="C3154" s="126" t="s">
        <v>4789</v>
      </c>
      <c r="D3154" s="126">
        <v>11</v>
      </c>
      <c r="E3154" s="126"/>
      <c r="F3154" s="126"/>
      <c r="G3154" s="89">
        <v>43160</v>
      </c>
      <c r="H3154" s="123"/>
      <c r="I3154" s="189"/>
      <c r="J3154" s="130" t="s">
        <v>4888</v>
      </c>
    </row>
    <row r="3155" spans="1:10" s="108" customFormat="1" ht="11.25" hidden="1" customHeight="1">
      <c r="A3155" s="8" t="s">
        <v>1754</v>
      </c>
      <c r="B3155" s="126" t="s">
        <v>351</v>
      </c>
      <c r="C3155" s="126" t="s">
        <v>4786</v>
      </c>
      <c r="D3155" s="126">
        <v>11</v>
      </c>
      <c r="E3155" s="126"/>
      <c r="F3155" s="126"/>
      <c r="G3155" s="89">
        <v>43160</v>
      </c>
      <c r="H3155" s="123"/>
      <c r="I3155" s="189"/>
      <c r="J3155" s="130" t="s">
        <v>4902</v>
      </c>
    </row>
    <row r="3156" spans="1:10" s="108" customFormat="1" ht="11.25" hidden="1" customHeight="1">
      <c r="A3156" s="8" t="s">
        <v>1761</v>
      </c>
      <c r="B3156" s="126" t="s">
        <v>351</v>
      </c>
      <c r="C3156" s="126" t="s">
        <v>4786</v>
      </c>
      <c r="D3156" s="126">
        <v>11</v>
      </c>
      <c r="E3156" s="126"/>
      <c r="F3156" s="126"/>
      <c r="G3156" s="89">
        <v>43160</v>
      </c>
      <c r="H3156" s="123"/>
      <c r="I3156" s="189"/>
      <c r="J3156" s="130" t="s">
        <v>4902</v>
      </c>
    </row>
    <row r="3157" spans="1:10" s="108" customFormat="1" ht="11.25" hidden="1" customHeight="1">
      <c r="A3157" s="8" t="s">
        <v>1762</v>
      </c>
      <c r="B3157" s="126" t="s">
        <v>351</v>
      </c>
      <c r="C3157" s="126" t="s">
        <v>4786</v>
      </c>
      <c r="D3157" s="126">
        <v>11</v>
      </c>
      <c r="E3157" s="126"/>
      <c r="F3157" s="126"/>
      <c r="G3157" s="89">
        <v>43160</v>
      </c>
      <c r="H3157" s="123"/>
      <c r="I3157" s="189"/>
      <c r="J3157" s="130" t="s">
        <v>4902</v>
      </c>
    </row>
    <row r="3158" spans="1:10" s="108" customFormat="1" ht="11.25" hidden="1" customHeight="1">
      <c r="A3158" s="8" t="s">
        <v>1764</v>
      </c>
      <c r="B3158" s="126" t="s">
        <v>351</v>
      </c>
      <c r="C3158" s="126" t="s">
        <v>4786</v>
      </c>
      <c r="D3158" s="126">
        <v>11</v>
      </c>
      <c r="E3158" s="126"/>
      <c r="F3158" s="126"/>
      <c r="G3158" s="89">
        <v>43160</v>
      </c>
      <c r="H3158" s="123"/>
      <c r="I3158" s="189"/>
      <c r="J3158" s="130" t="s">
        <v>4902</v>
      </c>
    </row>
    <row r="3159" spans="1:10" s="108" customFormat="1" ht="11.25" hidden="1" customHeight="1">
      <c r="A3159" s="8" t="s">
        <v>1768</v>
      </c>
      <c r="B3159" s="126" t="s">
        <v>351</v>
      </c>
      <c r="C3159" s="126" t="s">
        <v>4789</v>
      </c>
      <c r="D3159" s="126">
        <v>11</v>
      </c>
      <c r="E3159" s="126"/>
      <c r="F3159" s="126"/>
      <c r="G3159" s="89">
        <v>43160</v>
      </c>
      <c r="H3159" s="123"/>
      <c r="I3159" s="189"/>
      <c r="J3159" s="130" t="s">
        <v>4888</v>
      </c>
    </row>
    <row r="3160" spans="1:10" s="108" customFormat="1" ht="11.25" hidden="1" customHeight="1">
      <c r="A3160" s="8" t="s">
        <v>1781</v>
      </c>
      <c r="B3160" s="126" t="s">
        <v>351</v>
      </c>
      <c r="C3160" s="126" t="s">
        <v>4787</v>
      </c>
      <c r="D3160" s="126">
        <v>11</v>
      </c>
      <c r="E3160" s="126"/>
      <c r="F3160" s="126"/>
      <c r="G3160" s="89">
        <v>43160</v>
      </c>
      <c r="H3160" s="123"/>
      <c r="I3160" s="189"/>
      <c r="J3160" s="130" t="s">
        <v>4901</v>
      </c>
    </row>
    <row r="3161" spans="1:10" s="108" customFormat="1" ht="11.25" hidden="1" customHeight="1">
      <c r="A3161" s="8" t="s">
        <v>1783</v>
      </c>
      <c r="B3161" s="126" t="s">
        <v>351</v>
      </c>
      <c r="C3161" s="126" t="s">
        <v>4786</v>
      </c>
      <c r="D3161" s="126">
        <v>11</v>
      </c>
      <c r="E3161" s="126"/>
      <c r="F3161" s="126"/>
      <c r="G3161" s="89">
        <v>43160</v>
      </c>
      <c r="H3161" s="123"/>
      <c r="I3161" s="189"/>
      <c r="J3161" s="130" t="s">
        <v>4902</v>
      </c>
    </row>
    <row r="3162" spans="1:10" s="108" customFormat="1" ht="11.25" hidden="1" customHeight="1">
      <c r="A3162" s="8" t="s">
        <v>1784</v>
      </c>
      <c r="B3162" s="126" t="s">
        <v>351</v>
      </c>
      <c r="C3162" s="130" t="s">
        <v>4787</v>
      </c>
      <c r="D3162" s="126">
        <v>11</v>
      </c>
      <c r="E3162" s="126"/>
      <c r="F3162" s="130"/>
      <c r="G3162" s="89">
        <v>43160</v>
      </c>
      <c r="H3162" s="123"/>
      <c r="I3162" s="189"/>
      <c r="J3162" s="130" t="s">
        <v>4901</v>
      </c>
    </row>
    <row r="3163" spans="1:10" s="108" customFormat="1" ht="11.25" hidden="1" customHeight="1">
      <c r="A3163" s="8" t="s">
        <v>1789</v>
      </c>
      <c r="B3163" s="126" t="s">
        <v>351</v>
      </c>
      <c r="C3163" s="126" t="s">
        <v>4787</v>
      </c>
      <c r="D3163" s="126">
        <v>11</v>
      </c>
      <c r="E3163" s="126"/>
      <c r="F3163" s="126"/>
      <c r="G3163" s="89">
        <v>43160</v>
      </c>
      <c r="H3163" s="123"/>
      <c r="I3163" s="189"/>
      <c r="J3163" s="130" t="s">
        <v>4901</v>
      </c>
    </row>
    <row r="3164" spans="1:10" s="108" customFormat="1" ht="11.25" hidden="1" customHeight="1">
      <c r="A3164" s="8" t="s">
        <v>1790</v>
      </c>
      <c r="B3164" s="126" t="s">
        <v>351</v>
      </c>
      <c r="C3164" s="126" t="s">
        <v>4787</v>
      </c>
      <c r="D3164" s="126">
        <v>11</v>
      </c>
      <c r="E3164" s="126"/>
      <c r="F3164" s="126"/>
      <c r="G3164" s="89">
        <v>43160</v>
      </c>
      <c r="H3164" s="123"/>
      <c r="I3164" s="189"/>
      <c r="J3164" s="130" t="s">
        <v>4901</v>
      </c>
    </row>
    <row r="3165" spans="1:10" s="108" customFormat="1" ht="11.25" hidden="1" customHeight="1">
      <c r="A3165" s="8" t="s">
        <v>1791</v>
      </c>
      <c r="B3165" s="126" t="s">
        <v>351</v>
      </c>
      <c r="C3165" s="126" t="s">
        <v>4787</v>
      </c>
      <c r="D3165" s="126">
        <v>11</v>
      </c>
      <c r="E3165" s="126"/>
      <c r="F3165" s="126"/>
      <c r="G3165" s="89">
        <v>43160</v>
      </c>
      <c r="H3165" s="123"/>
      <c r="I3165" s="189"/>
      <c r="J3165" s="130" t="s">
        <v>4901</v>
      </c>
    </row>
    <row r="3166" spans="1:10" s="108" customFormat="1" ht="11.25" hidden="1" customHeight="1">
      <c r="A3166" s="8" t="s">
        <v>1792</v>
      </c>
      <c r="B3166" s="126" t="s">
        <v>351</v>
      </c>
      <c r="C3166" s="126" t="s">
        <v>4787</v>
      </c>
      <c r="D3166" s="126">
        <v>11</v>
      </c>
      <c r="E3166" s="126"/>
      <c r="F3166" s="126"/>
      <c r="G3166" s="89">
        <v>43160</v>
      </c>
      <c r="H3166" s="123"/>
      <c r="I3166" s="189"/>
      <c r="J3166" s="130" t="s">
        <v>4901</v>
      </c>
    </row>
    <row r="3167" spans="1:10" s="108" customFormat="1" ht="11.25" hidden="1" customHeight="1">
      <c r="A3167" s="8" t="s">
        <v>1793</v>
      </c>
      <c r="B3167" s="126" t="s">
        <v>351</v>
      </c>
      <c r="C3167" s="126" t="s">
        <v>4786</v>
      </c>
      <c r="D3167" s="126">
        <v>11</v>
      </c>
      <c r="E3167" s="126"/>
      <c r="F3167" s="126"/>
      <c r="G3167" s="89">
        <v>43160</v>
      </c>
      <c r="H3167" s="123"/>
      <c r="I3167" s="189"/>
      <c r="J3167" s="130" t="s">
        <v>4902</v>
      </c>
    </row>
    <row r="3168" spans="1:10" s="108" customFormat="1" ht="11.25" hidden="1" customHeight="1">
      <c r="A3168" s="8" t="s">
        <v>1805</v>
      </c>
      <c r="B3168" s="126" t="s">
        <v>351</v>
      </c>
      <c r="C3168" s="126" t="s">
        <v>4787</v>
      </c>
      <c r="D3168" s="126">
        <v>11</v>
      </c>
      <c r="E3168" s="126"/>
      <c r="F3168" s="126"/>
      <c r="G3168" s="89">
        <v>43160</v>
      </c>
      <c r="H3168" s="123"/>
      <c r="I3168" s="189"/>
      <c r="J3168" s="130" t="s">
        <v>4901</v>
      </c>
    </row>
    <row r="3169" spans="1:10" s="108" customFormat="1" ht="11.25" hidden="1" customHeight="1">
      <c r="A3169" s="8" t="s">
        <v>1809</v>
      </c>
      <c r="B3169" s="126" t="s">
        <v>351</v>
      </c>
      <c r="C3169" s="126" t="s">
        <v>4787</v>
      </c>
      <c r="D3169" s="126">
        <v>11</v>
      </c>
      <c r="E3169" s="126"/>
      <c r="F3169" s="126"/>
      <c r="G3169" s="89">
        <v>43160</v>
      </c>
      <c r="H3169" s="123"/>
      <c r="I3169" s="189"/>
      <c r="J3169" s="130" t="s">
        <v>4901</v>
      </c>
    </row>
    <row r="3170" spans="1:10" s="108" customFormat="1" ht="11.25" hidden="1" customHeight="1">
      <c r="A3170" s="8" t="s">
        <v>1816</v>
      </c>
      <c r="B3170" s="126" t="s">
        <v>351</v>
      </c>
      <c r="C3170" s="126" t="s">
        <v>4786</v>
      </c>
      <c r="D3170" s="126">
        <v>11</v>
      </c>
      <c r="E3170" s="126"/>
      <c r="F3170" s="126"/>
      <c r="G3170" s="89">
        <v>43160</v>
      </c>
      <c r="H3170" s="123"/>
      <c r="I3170" s="189"/>
      <c r="J3170" s="130" t="s">
        <v>4902</v>
      </c>
    </row>
    <row r="3171" spans="1:10" s="108" customFormat="1" ht="11.25" hidden="1" customHeight="1">
      <c r="A3171" s="8" t="s">
        <v>1817</v>
      </c>
      <c r="B3171" s="126" t="s">
        <v>351</v>
      </c>
      <c r="C3171" s="126" t="s">
        <v>4786</v>
      </c>
      <c r="D3171" s="126">
        <v>11</v>
      </c>
      <c r="E3171" s="126"/>
      <c r="F3171" s="126"/>
      <c r="G3171" s="89">
        <v>43160</v>
      </c>
      <c r="H3171" s="123"/>
      <c r="I3171" s="189"/>
      <c r="J3171" s="130" t="s">
        <v>4902</v>
      </c>
    </row>
    <row r="3172" spans="1:10" s="108" customFormat="1" ht="11.25" hidden="1" customHeight="1">
      <c r="A3172" s="8" t="s">
        <v>1829</v>
      </c>
      <c r="B3172" s="126" t="s">
        <v>351</v>
      </c>
      <c r="C3172" s="126" t="s">
        <v>4789</v>
      </c>
      <c r="D3172" s="126">
        <v>11</v>
      </c>
      <c r="E3172" s="126"/>
      <c r="F3172" s="126"/>
      <c r="G3172" s="89">
        <v>43160</v>
      </c>
      <c r="H3172" s="123"/>
      <c r="I3172" s="189"/>
      <c r="J3172" s="130" t="s">
        <v>4888</v>
      </c>
    </row>
    <row r="3173" spans="1:10" s="108" customFormat="1" ht="11.25" hidden="1" customHeight="1">
      <c r="A3173" s="8" t="s">
        <v>1836</v>
      </c>
      <c r="B3173" s="126" t="s">
        <v>351</v>
      </c>
      <c r="C3173" s="126" t="s">
        <v>4788</v>
      </c>
      <c r="D3173" s="126">
        <v>11</v>
      </c>
      <c r="E3173" s="126"/>
      <c r="F3173" s="126"/>
      <c r="G3173" s="89">
        <v>43160</v>
      </c>
      <c r="H3173" s="123"/>
      <c r="I3173" s="189"/>
      <c r="J3173" s="130" t="s">
        <v>4900</v>
      </c>
    </row>
    <row r="3174" spans="1:10" s="108" customFormat="1" ht="11.25" hidden="1" customHeight="1">
      <c r="A3174" s="8" t="s">
        <v>1837</v>
      </c>
      <c r="B3174" s="126" t="s">
        <v>351</v>
      </c>
      <c r="C3174" s="126" t="s">
        <v>4788</v>
      </c>
      <c r="D3174" s="126">
        <v>11</v>
      </c>
      <c r="E3174" s="126"/>
      <c r="F3174" s="126"/>
      <c r="G3174" s="89">
        <v>43160</v>
      </c>
      <c r="H3174" s="123"/>
      <c r="I3174" s="189"/>
      <c r="J3174" s="130" t="s">
        <v>4900</v>
      </c>
    </row>
    <row r="3175" spans="1:10" s="108" customFormat="1" ht="11.25" hidden="1" customHeight="1">
      <c r="A3175" s="8" t="s">
        <v>1838</v>
      </c>
      <c r="B3175" s="126" t="s">
        <v>351</v>
      </c>
      <c r="C3175" s="126" t="s">
        <v>4788</v>
      </c>
      <c r="D3175" s="126">
        <v>11</v>
      </c>
      <c r="E3175" s="126"/>
      <c r="F3175" s="126"/>
      <c r="G3175" s="89">
        <v>43160</v>
      </c>
      <c r="H3175" s="123"/>
      <c r="I3175" s="189"/>
      <c r="J3175" s="130" t="s">
        <v>4900</v>
      </c>
    </row>
    <row r="3176" spans="1:10" s="108" customFormat="1" ht="11.25" hidden="1" customHeight="1">
      <c r="A3176" s="8" t="s">
        <v>1839</v>
      </c>
      <c r="B3176" s="126" t="s">
        <v>351</v>
      </c>
      <c r="C3176" s="126" t="s">
        <v>4788</v>
      </c>
      <c r="D3176" s="126">
        <v>11</v>
      </c>
      <c r="E3176" s="126"/>
      <c r="F3176" s="126"/>
      <c r="G3176" s="89">
        <v>43160</v>
      </c>
      <c r="H3176" s="123"/>
      <c r="I3176" s="189"/>
      <c r="J3176" s="130" t="s">
        <v>4900</v>
      </c>
    </row>
    <row r="3177" spans="1:10" s="108" customFormat="1" ht="11.25" hidden="1" customHeight="1">
      <c r="A3177" s="8" t="s">
        <v>1840</v>
      </c>
      <c r="B3177" s="126" t="s">
        <v>351</v>
      </c>
      <c r="C3177" s="126" t="s">
        <v>4788</v>
      </c>
      <c r="D3177" s="126">
        <v>11</v>
      </c>
      <c r="E3177" s="126"/>
      <c r="F3177" s="126"/>
      <c r="G3177" s="89">
        <v>43160</v>
      </c>
      <c r="H3177" s="123"/>
      <c r="I3177" s="189"/>
      <c r="J3177" s="130" t="s">
        <v>4900</v>
      </c>
    </row>
    <row r="3178" spans="1:10" s="108" customFormat="1" ht="11.25" hidden="1" customHeight="1">
      <c r="A3178" s="8" t="s">
        <v>1841</v>
      </c>
      <c r="B3178" s="126" t="s">
        <v>351</v>
      </c>
      <c r="C3178" s="126" t="s">
        <v>4788</v>
      </c>
      <c r="D3178" s="126">
        <v>11</v>
      </c>
      <c r="E3178" s="126"/>
      <c r="F3178" s="126"/>
      <c r="G3178" s="89">
        <v>43160</v>
      </c>
      <c r="H3178" s="123"/>
      <c r="I3178" s="189"/>
      <c r="J3178" s="130" t="s">
        <v>4900</v>
      </c>
    </row>
    <row r="3179" spans="1:10" s="108" customFormat="1" ht="11.25" hidden="1" customHeight="1">
      <c r="A3179" s="8" t="s">
        <v>1850</v>
      </c>
      <c r="B3179" s="126" t="s">
        <v>351</v>
      </c>
      <c r="C3179" s="126" t="s">
        <v>4788</v>
      </c>
      <c r="D3179" s="126">
        <v>11</v>
      </c>
      <c r="E3179" s="126"/>
      <c r="F3179" s="126"/>
      <c r="G3179" s="89">
        <v>43160</v>
      </c>
      <c r="H3179" s="123"/>
      <c r="I3179" s="189"/>
      <c r="J3179" s="130" t="s">
        <v>4900</v>
      </c>
    </row>
    <row r="3180" spans="1:10" s="108" customFormat="1" ht="11.25" hidden="1" customHeight="1">
      <c r="A3180" s="8" t="s">
        <v>1933</v>
      </c>
      <c r="B3180" s="126" t="s">
        <v>351</v>
      </c>
      <c r="C3180" s="126" t="s">
        <v>4789</v>
      </c>
      <c r="D3180" s="126">
        <v>11</v>
      </c>
      <c r="E3180" s="126"/>
      <c r="F3180" s="126"/>
      <c r="G3180" s="89">
        <v>43160</v>
      </c>
      <c r="H3180" s="123"/>
      <c r="I3180" s="189"/>
      <c r="J3180" s="130" t="s">
        <v>4888</v>
      </c>
    </row>
    <row r="3181" spans="1:10" s="108" customFormat="1" ht="11.25" hidden="1" customHeight="1">
      <c r="A3181" s="8" t="s">
        <v>1934</v>
      </c>
      <c r="B3181" s="126" t="s">
        <v>351</v>
      </c>
      <c r="C3181" s="126" t="s">
        <v>4789</v>
      </c>
      <c r="D3181" s="126">
        <v>11</v>
      </c>
      <c r="E3181" s="126"/>
      <c r="F3181" s="126"/>
      <c r="G3181" s="89">
        <v>43160</v>
      </c>
      <c r="H3181" s="123"/>
      <c r="I3181" s="189"/>
      <c r="J3181" s="130" t="s">
        <v>4888</v>
      </c>
    </row>
    <row r="3182" spans="1:10" s="108" customFormat="1" ht="11.25" hidden="1" customHeight="1">
      <c r="A3182" s="8" t="s">
        <v>1937</v>
      </c>
      <c r="B3182" s="126" t="s">
        <v>351</v>
      </c>
      <c r="C3182" s="126" t="s">
        <v>4787</v>
      </c>
      <c r="D3182" s="126">
        <v>11</v>
      </c>
      <c r="E3182" s="126"/>
      <c r="F3182" s="126"/>
      <c r="G3182" s="89">
        <v>43160</v>
      </c>
      <c r="H3182" s="123"/>
      <c r="I3182" s="189"/>
      <c r="J3182" s="130" t="s">
        <v>4901</v>
      </c>
    </row>
    <row r="3183" spans="1:10" s="108" customFormat="1" ht="11.25" hidden="1" customHeight="1">
      <c r="A3183" s="8" t="s">
        <v>1938</v>
      </c>
      <c r="B3183" s="126" t="s">
        <v>351</v>
      </c>
      <c r="C3183" s="126" t="s">
        <v>4786</v>
      </c>
      <c r="D3183" s="126">
        <v>11</v>
      </c>
      <c r="E3183" s="126"/>
      <c r="F3183" s="126"/>
      <c r="G3183" s="89">
        <v>43160</v>
      </c>
      <c r="H3183" s="123"/>
      <c r="I3183" s="189"/>
      <c r="J3183" s="130" t="s">
        <v>4902</v>
      </c>
    </row>
    <row r="3184" spans="1:10" s="108" customFormat="1" ht="11.25" hidden="1" customHeight="1">
      <c r="A3184" s="8" t="s">
        <v>1940</v>
      </c>
      <c r="B3184" s="126" t="s">
        <v>351</v>
      </c>
      <c r="C3184" s="126" t="s">
        <v>4789</v>
      </c>
      <c r="D3184" s="126">
        <v>11</v>
      </c>
      <c r="E3184" s="126"/>
      <c r="F3184" s="126"/>
      <c r="G3184" s="89">
        <v>43160</v>
      </c>
      <c r="H3184" s="123"/>
      <c r="I3184" s="189"/>
      <c r="J3184" s="130" t="s">
        <v>4888</v>
      </c>
    </row>
    <row r="3185" spans="1:10" s="108" customFormat="1" ht="11.25" hidden="1" customHeight="1">
      <c r="A3185" s="8" t="s">
        <v>1952</v>
      </c>
      <c r="B3185" s="126" t="s">
        <v>351</v>
      </c>
      <c r="C3185" s="126" t="s">
        <v>4786</v>
      </c>
      <c r="D3185" s="126">
        <v>11</v>
      </c>
      <c r="E3185" s="126"/>
      <c r="F3185" s="126"/>
      <c r="G3185" s="89">
        <v>43160</v>
      </c>
      <c r="H3185" s="123"/>
      <c r="I3185" s="189"/>
      <c r="J3185" s="130" t="s">
        <v>4902</v>
      </c>
    </row>
    <row r="3186" spans="1:10" s="108" customFormat="1" ht="11.25" hidden="1" customHeight="1">
      <c r="A3186" s="8" t="s">
        <v>1962</v>
      </c>
      <c r="B3186" s="126" t="s">
        <v>351</v>
      </c>
      <c r="C3186" s="126" t="s">
        <v>4789</v>
      </c>
      <c r="D3186" s="126">
        <v>11</v>
      </c>
      <c r="E3186" s="126"/>
      <c r="F3186" s="126"/>
      <c r="G3186" s="89">
        <v>43160</v>
      </c>
      <c r="H3186" s="123"/>
      <c r="I3186" s="189"/>
      <c r="J3186" s="130" t="s">
        <v>4888</v>
      </c>
    </row>
    <row r="3187" spans="1:10" s="108" customFormat="1" ht="11.25" hidden="1" customHeight="1">
      <c r="A3187" s="8" t="s">
        <v>1963</v>
      </c>
      <c r="B3187" s="126" t="s">
        <v>351</v>
      </c>
      <c r="C3187" s="126" t="s">
        <v>4789</v>
      </c>
      <c r="D3187" s="126">
        <v>11</v>
      </c>
      <c r="E3187" s="126"/>
      <c r="F3187" s="126"/>
      <c r="G3187" s="89">
        <v>43160</v>
      </c>
      <c r="H3187" s="123"/>
      <c r="I3187" s="189"/>
      <c r="J3187" s="130" t="s">
        <v>4888</v>
      </c>
    </row>
    <row r="3188" spans="1:10" s="108" customFormat="1" ht="11.25" hidden="1" customHeight="1">
      <c r="A3188" s="8" t="s">
        <v>1966</v>
      </c>
      <c r="B3188" s="126" t="s">
        <v>351</v>
      </c>
      <c r="C3188" s="126" t="s">
        <v>4789</v>
      </c>
      <c r="D3188" s="126">
        <v>11</v>
      </c>
      <c r="E3188" s="126"/>
      <c r="F3188" s="126"/>
      <c r="G3188" s="89">
        <v>43160</v>
      </c>
      <c r="H3188" s="123"/>
      <c r="I3188" s="189"/>
      <c r="J3188" s="130" t="s">
        <v>4888</v>
      </c>
    </row>
    <row r="3189" spans="1:10" s="108" customFormat="1" ht="11.25" hidden="1" customHeight="1">
      <c r="A3189" s="8" t="s">
        <v>1970</v>
      </c>
      <c r="B3189" s="126" t="s">
        <v>351</v>
      </c>
      <c r="C3189" s="126" t="s">
        <v>4789</v>
      </c>
      <c r="D3189" s="126">
        <v>11</v>
      </c>
      <c r="E3189" s="126"/>
      <c r="F3189" s="126"/>
      <c r="G3189" s="89">
        <v>43160</v>
      </c>
      <c r="H3189" s="123"/>
      <c r="I3189" s="189"/>
      <c r="J3189" s="130" t="s">
        <v>4888</v>
      </c>
    </row>
    <row r="3190" spans="1:10" s="108" customFormat="1" ht="11.25" hidden="1" customHeight="1">
      <c r="A3190" s="8" t="s">
        <v>1977</v>
      </c>
      <c r="B3190" s="126" t="s">
        <v>351</v>
      </c>
      <c r="C3190" s="126" t="s">
        <v>4789</v>
      </c>
      <c r="D3190" s="126">
        <v>11</v>
      </c>
      <c r="E3190" s="126"/>
      <c r="F3190" s="126"/>
      <c r="G3190" s="89">
        <v>43160</v>
      </c>
      <c r="H3190" s="123"/>
      <c r="I3190" s="189"/>
      <c r="J3190" s="130" t="s">
        <v>4888</v>
      </c>
    </row>
    <row r="3191" spans="1:10" s="108" customFormat="1" ht="11.25" hidden="1" customHeight="1">
      <c r="A3191" s="8" t="s">
        <v>1980</v>
      </c>
      <c r="B3191" s="126" t="s">
        <v>351</v>
      </c>
      <c r="C3191" s="126" t="s">
        <v>4787</v>
      </c>
      <c r="D3191" s="126">
        <v>11</v>
      </c>
      <c r="E3191" s="126"/>
      <c r="F3191" s="126"/>
      <c r="G3191" s="89">
        <v>43160</v>
      </c>
      <c r="H3191" s="123"/>
      <c r="I3191" s="189"/>
      <c r="J3191" s="130" t="s">
        <v>4901</v>
      </c>
    </row>
    <row r="3192" spans="1:10" s="108" customFormat="1" ht="11.25" hidden="1" customHeight="1">
      <c r="A3192" s="8" t="s">
        <v>1981</v>
      </c>
      <c r="B3192" s="126" t="s">
        <v>351</v>
      </c>
      <c r="C3192" s="126" t="s">
        <v>4787</v>
      </c>
      <c r="D3192" s="126">
        <v>11</v>
      </c>
      <c r="E3192" s="126"/>
      <c r="F3192" s="126"/>
      <c r="G3192" s="89">
        <v>43160</v>
      </c>
      <c r="H3192" s="123"/>
      <c r="I3192" s="189"/>
      <c r="J3192" s="130" t="s">
        <v>4901</v>
      </c>
    </row>
    <row r="3193" spans="1:10" s="108" customFormat="1" ht="11.25" hidden="1" customHeight="1">
      <c r="A3193" s="8" t="s">
        <v>1987</v>
      </c>
      <c r="B3193" s="126" t="s">
        <v>351</v>
      </c>
      <c r="C3193" s="126" t="s">
        <v>4786</v>
      </c>
      <c r="D3193" s="126">
        <v>11</v>
      </c>
      <c r="E3193" s="126"/>
      <c r="F3193" s="126"/>
      <c r="G3193" s="89">
        <v>43160</v>
      </c>
      <c r="H3193" s="123"/>
      <c r="I3193" s="189"/>
      <c r="J3193" s="130" t="s">
        <v>4902</v>
      </c>
    </row>
    <row r="3194" spans="1:10" s="108" customFormat="1" ht="11.25" hidden="1" customHeight="1">
      <c r="A3194" s="8" t="s">
        <v>1988</v>
      </c>
      <c r="B3194" s="126" t="s">
        <v>351</v>
      </c>
      <c r="C3194" s="126" t="s">
        <v>4787</v>
      </c>
      <c r="D3194" s="126">
        <v>11</v>
      </c>
      <c r="E3194" s="126"/>
      <c r="F3194" s="126"/>
      <c r="G3194" s="89">
        <v>43160</v>
      </c>
      <c r="H3194" s="123"/>
      <c r="I3194" s="189"/>
      <c r="J3194" s="130" t="s">
        <v>4901</v>
      </c>
    </row>
    <row r="3195" spans="1:10" s="108" customFormat="1" ht="11.25" hidden="1" customHeight="1">
      <c r="A3195" s="8" t="s">
        <v>1989</v>
      </c>
      <c r="B3195" s="126" t="s">
        <v>351</v>
      </c>
      <c r="C3195" s="126" t="s">
        <v>4786</v>
      </c>
      <c r="D3195" s="126">
        <v>11</v>
      </c>
      <c r="E3195" s="126"/>
      <c r="F3195" s="126"/>
      <c r="G3195" s="89">
        <v>43160</v>
      </c>
      <c r="H3195" s="123"/>
      <c r="I3195" s="189"/>
      <c r="J3195" s="130" t="s">
        <v>4902</v>
      </c>
    </row>
    <row r="3196" spans="1:10" s="108" customFormat="1" ht="11.25" hidden="1" customHeight="1">
      <c r="A3196" s="8" t="s">
        <v>1990</v>
      </c>
      <c r="B3196" s="126" t="s">
        <v>351</v>
      </c>
      <c r="C3196" s="126" t="s">
        <v>4787</v>
      </c>
      <c r="D3196" s="126">
        <v>11</v>
      </c>
      <c r="E3196" s="126"/>
      <c r="F3196" s="126"/>
      <c r="G3196" s="89">
        <v>43160</v>
      </c>
      <c r="H3196" s="123"/>
      <c r="I3196" s="189"/>
      <c r="J3196" s="130" t="s">
        <v>4901</v>
      </c>
    </row>
    <row r="3197" spans="1:10" s="108" customFormat="1" ht="11.25" hidden="1" customHeight="1">
      <c r="A3197" s="8" t="s">
        <v>1991</v>
      </c>
      <c r="B3197" s="126" t="s">
        <v>351</v>
      </c>
      <c r="C3197" s="126" t="s">
        <v>4787</v>
      </c>
      <c r="D3197" s="126">
        <v>11</v>
      </c>
      <c r="E3197" s="126"/>
      <c r="F3197" s="126"/>
      <c r="G3197" s="89">
        <v>43160</v>
      </c>
      <c r="H3197" s="123"/>
      <c r="I3197" s="189"/>
      <c r="J3197" s="130" t="s">
        <v>4901</v>
      </c>
    </row>
    <row r="3198" spans="1:10" s="108" customFormat="1" ht="11.25" hidden="1" customHeight="1">
      <c r="A3198" s="8" t="s">
        <v>1992</v>
      </c>
      <c r="B3198" s="126" t="s">
        <v>351</v>
      </c>
      <c r="C3198" s="126" t="s">
        <v>4787</v>
      </c>
      <c r="D3198" s="126">
        <v>11</v>
      </c>
      <c r="E3198" s="126"/>
      <c r="F3198" s="126"/>
      <c r="G3198" s="89">
        <v>43160</v>
      </c>
      <c r="H3198" s="123"/>
      <c r="I3198" s="189"/>
      <c r="J3198" s="130" t="s">
        <v>4901</v>
      </c>
    </row>
    <row r="3199" spans="1:10" s="108" customFormat="1" ht="11.25" hidden="1" customHeight="1">
      <c r="A3199" s="8" t="s">
        <v>1993</v>
      </c>
      <c r="B3199" s="126" t="s">
        <v>351</v>
      </c>
      <c r="C3199" s="126" t="s">
        <v>4786</v>
      </c>
      <c r="D3199" s="126">
        <v>11</v>
      </c>
      <c r="E3199" s="126"/>
      <c r="F3199" s="126"/>
      <c r="G3199" s="89">
        <v>43160</v>
      </c>
      <c r="H3199" s="123"/>
      <c r="I3199" s="189"/>
      <c r="J3199" s="130" t="s">
        <v>4902</v>
      </c>
    </row>
    <row r="3200" spans="1:10" s="108" customFormat="1" ht="11.25" hidden="1" customHeight="1">
      <c r="A3200" s="8" t="s">
        <v>1994</v>
      </c>
      <c r="B3200" s="126" t="s">
        <v>351</v>
      </c>
      <c r="C3200" s="126" t="s">
        <v>4786</v>
      </c>
      <c r="D3200" s="126">
        <v>11</v>
      </c>
      <c r="E3200" s="126"/>
      <c r="F3200" s="126"/>
      <c r="G3200" s="89">
        <v>43160</v>
      </c>
      <c r="H3200" s="123"/>
      <c r="I3200" s="189"/>
      <c r="J3200" s="130" t="s">
        <v>4902</v>
      </c>
    </row>
    <row r="3201" spans="1:10" s="108" customFormat="1" ht="11.25" hidden="1" customHeight="1">
      <c r="A3201" s="8" t="s">
        <v>1995</v>
      </c>
      <c r="B3201" s="126" t="s">
        <v>351</v>
      </c>
      <c r="C3201" s="126" t="s">
        <v>4786</v>
      </c>
      <c r="D3201" s="126">
        <v>11</v>
      </c>
      <c r="E3201" s="126"/>
      <c r="F3201" s="126"/>
      <c r="G3201" s="89">
        <v>43160</v>
      </c>
      <c r="H3201" s="123"/>
      <c r="I3201" s="189"/>
      <c r="J3201" s="130" t="s">
        <v>4902</v>
      </c>
    </row>
    <row r="3202" spans="1:10" s="108" customFormat="1" ht="11.25" hidden="1" customHeight="1">
      <c r="A3202" s="8" t="s">
        <v>1997</v>
      </c>
      <c r="B3202" s="126" t="s">
        <v>351</v>
      </c>
      <c r="C3202" s="126" t="s">
        <v>4786</v>
      </c>
      <c r="D3202" s="126">
        <v>11</v>
      </c>
      <c r="E3202" s="126"/>
      <c r="F3202" s="126"/>
      <c r="G3202" s="89">
        <v>43160</v>
      </c>
      <c r="H3202" s="123"/>
      <c r="I3202" s="189"/>
      <c r="J3202" s="130" t="s">
        <v>4902</v>
      </c>
    </row>
    <row r="3203" spans="1:10" s="108" customFormat="1" ht="11.25" hidden="1" customHeight="1">
      <c r="A3203" s="8" t="s">
        <v>1998</v>
      </c>
      <c r="B3203" s="126" t="s">
        <v>351</v>
      </c>
      <c r="C3203" s="126" t="s">
        <v>4786</v>
      </c>
      <c r="D3203" s="126">
        <v>11</v>
      </c>
      <c r="E3203" s="126"/>
      <c r="F3203" s="126"/>
      <c r="G3203" s="89">
        <v>43160</v>
      </c>
      <c r="H3203" s="123"/>
      <c r="I3203" s="189"/>
      <c r="J3203" s="130" t="s">
        <v>4902</v>
      </c>
    </row>
    <row r="3204" spans="1:10" s="108" customFormat="1" ht="11.25" hidden="1" customHeight="1">
      <c r="A3204" s="8" t="s">
        <v>2000</v>
      </c>
      <c r="B3204" s="126" t="s">
        <v>351</v>
      </c>
      <c r="C3204" s="126" t="s">
        <v>4786</v>
      </c>
      <c r="D3204" s="126">
        <v>11</v>
      </c>
      <c r="E3204" s="126"/>
      <c r="F3204" s="126"/>
      <c r="G3204" s="89">
        <v>43160</v>
      </c>
      <c r="H3204" s="123"/>
      <c r="I3204" s="189"/>
      <c r="J3204" s="130" t="s">
        <v>4902</v>
      </c>
    </row>
    <row r="3205" spans="1:10" s="108" customFormat="1" ht="11.25" hidden="1" customHeight="1">
      <c r="A3205" s="8" t="s">
        <v>2001</v>
      </c>
      <c r="B3205" s="126" t="s">
        <v>351</v>
      </c>
      <c r="C3205" s="126" t="s">
        <v>4786</v>
      </c>
      <c r="D3205" s="126">
        <v>11</v>
      </c>
      <c r="E3205" s="126"/>
      <c r="F3205" s="126"/>
      <c r="G3205" s="89">
        <v>43160</v>
      </c>
      <c r="H3205" s="123"/>
      <c r="I3205" s="189"/>
      <c r="J3205" s="130" t="s">
        <v>4902</v>
      </c>
    </row>
    <row r="3206" spans="1:10" s="108" customFormat="1" ht="11.25" hidden="1" customHeight="1">
      <c r="A3206" s="8" t="s">
        <v>2011</v>
      </c>
      <c r="B3206" s="126" t="s">
        <v>351</v>
      </c>
      <c r="C3206" s="126" t="s">
        <v>4787</v>
      </c>
      <c r="D3206" s="126">
        <v>11</v>
      </c>
      <c r="E3206" s="126"/>
      <c r="F3206" s="126"/>
      <c r="G3206" s="89">
        <v>43160</v>
      </c>
      <c r="H3206" s="123"/>
      <c r="I3206" s="189"/>
      <c r="J3206" s="130" t="s">
        <v>4901</v>
      </c>
    </row>
    <row r="3207" spans="1:10" s="108" customFormat="1" ht="11.25" hidden="1" customHeight="1">
      <c r="A3207" s="8" t="s">
        <v>2020</v>
      </c>
      <c r="B3207" s="126" t="s">
        <v>351</v>
      </c>
      <c r="C3207" s="126" t="s">
        <v>4787</v>
      </c>
      <c r="D3207" s="126">
        <v>11</v>
      </c>
      <c r="E3207" s="126"/>
      <c r="F3207" s="126"/>
      <c r="G3207" s="89">
        <v>43160</v>
      </c>
      <c r="H3207" s="123"/>
      <c r="I3207" s="189"/>
      <c r="J3207" s="130" t="s">
        <v>4901</v>
      </c>
    </row>
    <row r="3208" spans="1:10" s="108" customFormat="1" ht="11.25" hidden="1" customHeight="1">
      <c r="A3208" s="8" t="s">
        <v>2022</v>
      </c>
      <c r="B3208" s="126" t="s">
        <v>351</v>
      </c>
      <c r="C3208" s="126" t="s">
        <v>4788</v>
      </c>
      <c r="D3208" s="126">
        <v>11</v>
      </c>
      <c r="E3208" s="126"/>
      <c r="F3208" s="126"/>
      <c r="G3208" s="89">
        <v>43160</v>
      </c>
      <c r="H3208" s="123"/>
      <c r="I3208" s="189"/>
      <c r="J3208" s="130" t="s">
        <v>4900</v>
      </c>
    </row>
    <row r="3209" spans="1:10" s="108" customFormat="1" ht="11.25" hidden="1" customHeight="1">
      <c r="A3209" s="8" t="s">
        <v>2035</v>
      </c>
      <c r="B3209" s="126" t="s">
        <v>351</v>
      </c>
      <c r="C3209" s="126" t="s">
        <v>4786</v>
      </c>
      <c r="D3209" s="126">
        <v>11</v>
      </c>
      <c r="E3209" s="126"/>
      <c r="F3209" s="126"/>
      <c r="G3209" s="89">
        <v>43160</v>
      </c>
      <c r="H3209" s="123"/>
      <c r="I3209" s="189"/>
      <c r="J3209" s="130" t="s">
        <v>4902</v>
      </c>
    </row>
    <row r="3210" spans="1:10" s="108" customFormat="1" ht="11.25" hidden="1" customHeight="1">
      <c r="A3210" s="8" t="s">
        <v>2036</v>
      </c>
      <c r="B3210" s="126" t="s">
        <v>351</v>
      </c>
      <c r="C3210" s="126" t="s">
        <v>4788</v>
      </c>
      <c r="D3210" s="126">
        <v>11</v>
      </c>
      <c r="E3210" s="126"/>
      <c r="F3210" s="126"/>
      <c r="G3210" s="89">
        <v>43160</v>
      </c>
      <c r="H3210" s="123"/>
      <c r="I3210" s="189"/>
      <c r="J3210" s="130" t="s">
        <v>4900</v>
      </c>
    </row>
    <row r="3211" spans="1:10" s="108" customFormat="1" ht="11.25" hidden="1" customHeight="1">
      <c r="A3211" s="8" t="s">
        <v>2037</v>
      </c>
      <c r="B3211" s="126" t="s">
        <v>351</v>
      </c>
      <c r="C3211" s="126" t="s">
        <v>4788</v>
      </c>
      <c r="D3211" s="126">
        <v>11</v>
      </c>
      <c r="E3211" s="126"/>
      <c r="F3211" s="126"/>
      <c r="G3211" s="89">
        <v>43160</v>
      </c>
      <c r="H3211" s="123"/>
      <c r="I3211" s="189"/>
      <c r="J3211" s="130" t="s">
        <v>4900</v>
      </c>
    </row>
    <row r="3212" spans="1:10" s="108" customFormat="1" ht="11.25" hidden="1" customHeight="1">
      <c r="A3212" s="8" t="s">
        <v>2038</v>
      </c>
      <c r="B3212" s="126" t="s">
        <v>351</v>
      </c>
      <c r="C3212" s="126" t="s">
        <v>4788</v>
      </c>
      <c r="D3212" s="126">
        <v>11</v>
      </c>
      <c r="E3212" s="126"/>
      <c r="F3212" s="126"/>
      <c r="G3212" s="89">
        <v>43160</v>
      </c>
      <c r="H3212" s="123"/>
      <c r="I3212" s="189"/>
      <c r="J3212" s="130" t="s">
        <v>4900</v>
      </c>
    </row>
    <row r="3213" spans="1:10" s="108" customFormat="1" ht="11.25" hidden="1" customHeight="1">
      <c r="A3213" s="8" t="s">
        <v>2040</v>
      </c>
      <c r="B3213" s="126" t="s">
        <v>351</v>
      </c>
      <c r="C3213" s="126" t="s">
        <v>4789</v>
      </c>
      <c r="D3213" s="126">
        <v>11</v>
      </c>
      <c r="E3213" s="126"/>
      <c r="F3213" s="126"/>
      <c r="G3213" s="89">
        <v>43160</v>
      </c>
      <c r="H3213" s="123"/>
      <c r="I3213" s="189"/>
      <c r="J3213" s="130" t="s">
        <v>4888</v>
      </c>
    </row>
    <row r="3214" spans="1:10" s="108" customFormat="1" ht="11.25" hidden="1" customHeight="1">
      <c r="A3214" s="8" t="s">
        <v>2041</v>
      </c>
      <c r="B3214" s="126" t="s">
        <v>351</v>
      </c>
      <c r="C3214" s="126" t="s">
        <v>4789</v>
      </c>
      <c r="D3214" s="126">
        <v>11</v>
      </c>
      <c r="E3214" s="126"/>
      <c r="F3214" s="126"/>
      <c r="G3214" s="89">
        <v>43160</v>
      </c>
      <c r="H3214" s="123"/>
      <c r="I3214" s="189"/>
      <c r="J3214" s="130" t="s">
        <v>4888</v>
      </c>
    </row>
    <row r="3215" spans="1:10" s="108" customFormat="1" ht="11.25" hidden="1" customHeight="1">
      <c r="A3215" s="8" t="s">
        <v>2042</v>
      </c>
      <c r="B3215" s="126" t="s">
        <v>351</v>
      </c>
      <c r="C3215" s="126" t="s">
        <v>4789</v>
      </c>
      <c r="D3215" s="126">
        <v>11</v>
      </c>
      <c r="E3215" s="126"/>
      <c r="F3215" s="126"/>
      <c r="G3215" s="89">
        <v>43160</v>
      </c>
      <c r="H3215" s="123"/>
      <c r="I3215" s="189"/>
      <c r="J3215" s="130" t="s">
        <v>4888</v>
      </c>
    </row>
    <row r="3216" spans="1:10" s="108" customFormat="1" ht="11.25" hidden="1" customHeight="1">
      <c r="A3216" s="8" t="s">
        <v>2043</v>
      </c>
      <c r="B3216" s="126" t="s">
        <v>351</v>
      </c>
      <c r="C3216" s="126" t="s">
        <v>4789</v>
      </c>
      <c r="D3216" s="126">
        <v>11</v>
      </c>
      <c r="E3216" s="126"/>
      <c r="F3216" s="126"/>
      <c r="G3216" s="89">
        <v>43160</v>
      </c>
      <c r="H3216" s="123"/>
      <c r="I3216" s="189"/>
      <c r="J3216" s="130" t="s">
        <v>4888</v>
      </c>
    </row>
    <row r="3217" spans="1:10" s="108" customFormat="1" ht="11.25" hidden="1" customHeight="1">
      <c r="A3217" s="8" t="s">
        <v>2044</v>
      </c>
      <c r="B3217" s="126" t="s">
        <v>351</v>
      </c>
      <c r="C3217" s="126" t="s">
        <v>4789</v>
      </c>
      <c r="D3217" s="126">
        <v>11</v>
      </c>
      <c r="E3217" s="126"/>
      <c r="F3217" s="126"/>
      <c r="G3217" s="89">
        <v>43160</v>
      </c>
      <c r="H3217" s="123"/>
      <c r="I3217" s="189"/>
      <c r="J3217" s="130" t="s">
        <v>4888</v>
      </c>
    </row>
    <row r="3218" spans="1:10" s="108" customFormat="1" ht="11.25" hidden="1" customHeight="1">
      <c r="A3218" s="8" t="s">
        <v>2045</v>
      </c>
      <c r="B3218" s="126" t="s">
        <v>351</v>
      </c>
      <c r="C3218" s="126" t="s">
        <v>4789</v>
      </c>
      <c r="D3218" s="126">
        <v>11</v>
      </c>
      <c r="E3218" s="126"/>
      <c r="F3218" s="126"/>
      <c r="G3218" s="89">
        <v>43160</v>
      </c>
      <c r="H3218" s="123"/>
      <c r="I3218" s="189"/>
      <c r="J3218" s="130" t="s">
        <v>4888</v>
      </c>
    </row>
    <row r="3219" spans="1:10" s="108" customFormat="1" ht="11.25" hidden="1" customHeight="1">
      <c r="A3219" s="8" t="s">
        <v>2046</v>
      </c>
      <c r="B3219" s="126" t="s">
        <v>351</v>
      </c>
      <c r="C3219" s="126" t="s">
        <v>4789</v>
      </c>
      <c r="D3219" s="126">
        <v>11</v>
      </c>
      <c r="E3219" s="126"/>
      <c r="F3219" s="126"/>
      <c r="G3219" s="89">
        <v>43160</v>
      </c>
      <c r="H3219" s="123"/>
      <c r="I3219" s="189"/>
      <c r="J3219" s="130" t="s">
        <v>4888</v>
      </c>
    </row>
    <row r="3220" spans="1:10" s="108" customFormat="1" ht="11.25" hidden="1" customHeight="1">
      <c r="A3220" s="8" t="s">
        <v>2047</v>
      </c>
      <c r="B3220" s="126" t="s">
        <v>351</v>
      </c>
      <c r="C3220" s="130" t="s">
        <v>4789</v>
      </c>
      <c r="D3220" s="126">
        <v>11</v>
      </c>
      <c r="E3220" s="126"/>
      <c r="F3220" s="130"/>
      <c r="G3220" s="89">
        <v>43160</v>
      </c>
      <c r="H3220" s="123"/>
      <c r="I3220" s="189"/>
      <c r="J3220" s="130" t="s">
        <v>4888</v>
      </c>
    </row>
    <row r="3221" spans="1:10" s="108" customFormat="1" ht="11.25" hidden="1" customHeight="1">
      <c r="A3221" s="8" t="s">
        <v>2051</v>
      </c>
      <c r="B3221" s="126" t="s">
        <v>4321</v>
      </c>
      <c r="C3221" s="126" t="s">
        <v>450</v>
      </c>
      <c r="D3221" s="126">
        <v>13</v>
      </c>
      <c r="E3221" s="126"/>
      <c r="F3221" s="126"/>
      <c r="G3221" s="89">
        <v>43160</v>
      </c>
      <c r="H3221" s="123"/>
      <c r="I3221" s="189"/>
      <c r="J3221" s="130" t="s">
        <v>4895</v>
      </c>
    </row>
    <row r="3222" spans="1:10" s="108" customFormat="1" ht="11.25" hidden="1" customHeight="1">
      <c r="A3222" s="8" t="s">
        <v>2052</v>
      </c>
      <c r="B3222" s="126" t="s">
        <v>4321</v>
      </c>
      <c r="C3222" s="130" t="s">
        <v>450</v>
      </c>
      <c r="D3222" s="126">
        <v>13</v>
      </c>
      <c r="E3222" s="126"/>
      <c r="F3222" s="130"/>
      <c r="G3222" s="89">
        <v>43160</v>
      </c>
      <c r="H3222" s="123"/>
      <c r="I3222" s="189"/>
      <c r="J3222" s="130" t="s">
        <v>4895</v>
      </c>
    </row>
    <row r="3223" spans="1:10" s="108" customFormat="1" ht="11.25" hidden="1" customHeight="1">
      <c r="A3223" s="8" t="s">
        <v>2081</v>
      </c>
      <c r="B3223" s="126" t="s">
        <v>351</v>
      </c>
      <c r="C3223" s="126" t="s">
        <v>4786</v>
      </c>
      <c r="D3223" s="126">
        <v>11</v>
      </c>
      <c r="E3223" s="126"/>
      <c r="F3223" s="126"/>
      <c r="G3223" s="89">
        <v>43160</v>
      </c>
      <c r="H3223" s="123"/>
      <c r="I3223" s="189"/>
      <c r="J3223" s="130" t="s">
        <v>4902</v>
      </c>
    </row>
    <row r="3224" spans="1:10" s="108" customFormat="1" ht="11.25" hidden="1" customHeight="1">
      <c r="A3224" s="8" t="s">
        <v>2116</v>
      </c>
      <c r="B3224" s="126" t="s">
        <v>4275</v>
      </c>
      <c r="C3224" s="130" t="s">
        <v>4787</v>
      </c>
      <c r="D3224" s="126">
        <v>11</v>
      </c>
      <c r="E3224" s="126"/>
      <c r="F3224" s="130"/>
      <c r="G3224" s="89">
        <v>43160</v>
      </c>
      <c r="H3224" s="123"/>
      <c r="I3224" s="189"/>
      <c r="J3224" s="130" t="s">
        <v>4901</v>
      </c>
    </row>
    <row r="3225" spans="1:10" s="108" customFormat="1" ht="11.25" hidden="1" customHeight="1">
      <c r="A3225" s="8" t="s">
        <v>2119</v>
      </c>
      <c r="B3225" s="126" t="s">
        <v>351</v>
      </c>
      <c r="C3225" s="130" t="s">
        <v>4788</v>
      </c>
      <c r="D3225" s="126">
        <v>11</v>
      </c>
      <c r="E3225" s="126"/>
      <c r="F3225" s="130"/>
      <c r="G3225" s="89">
        <v>43160</v>
      </c>
      <c r="H3225" s="123"/>
      <c r="I3225" s="189"/>
      <c r="J3225" s="130" t="s">
        <v>4900</v>
      </c>
    </row>
    <row r="3226" spans="1:10" s="108" customFormat="1" ht="11.25" hidden="1" customHeight="1">
      <c r="A3226" s="8" t="s">
        <v>2121</v>
      </c>
      <c r="B3226" s="126" t="s">
        <v>351</v>
      </c>
      <c r="C3226" s="126" t="s">
        <v>4789</v>
      </c>
      <c r="D3226" s="126">
        <v>11</v>
      </c>
      <c r="E3226" s="126"/>
      <c r="F3226" s="126"/>
      <c r="G3226" s="89">
        <v>43160</v>
      </c>
      <c r="H3226" s="123"/>
      <c r="I3226" s="189"/>
      <c r="J3226" s="130" t="s">
        <v>4888</v>
      </c>
    </row>
    <row r="3227" spans="1:10" s="108" customFormat="1" ht="11.25" hidden="1" customHeight="1">
      <c r="A3227" s="8" t="s">
        <v>2133</v>
      </c>
      <c r="B3227" s="126" t="s">
        <v>351</v>
      </c>
      <c r="C3227" s="130" t="s">
        <v>4786</v>
      </c>
      <c r="D3227" s="126">
        <v>11</v>
      </c>
      <c r="E3227" s="126"/>
      <c r="F3227" s="130"/>
      <c r="G3227" s="89">
        <v>43160</v>
      </c>
      <c r="H3227" s="123"/>
      <c r="I3227" s="189"/>
      <c r="J3227" s="130" t="s">
        <v>4902</v>
      </c>
    </row>
    <row r="3228" spans="1:10" s="108" customFormat="1" ht="11.25" hidden="1" customHeight="1">
      <c r="A3228" s="8" t="s">
        <v>2137</v>
      </c>
      <c r="B3228" s="126" t="s">
        <v>351</v>
      </c>
      <c r="C3228" s="126" t="s">
        <v>4788</v>
      </c>
      <c r="D3228" s="126">
        <v>11</v>
      </c>
      <c r="E3228" s="126"/>
      <c r="F3228" s="126"/>
      <c r="G3228" s="89">
        <v>43160</v>
      </c>
      <c r="H3228" s="123"/>
      <c r="I3228" s="189"/>
      <c r="J3228" s="130" t="s">
        <v>4900</v>
      </c>
    </row>
    <row r="3229" spans="1:10" s="108" customFormat="1" ht="11.25" hidden="1" customHeight="1">
      <c r="A3229" s="8" t="s">
        <v>2138</v>
      </c>
      <c r="B3229" s="126" t="s">
        <v>351</v>
      </c>
      <c r="C3229" s="126" t="s">
        <v>4788</v>
      </c>
      <c r="D3229" s="126">
        <v>11</v>
      </c>
      <c r="E3229" s="126"/>
      <c r="F3229" s="126"/>
      <c r="G3229" s="89">
        <v>43160</v>
      </c>
      <c r="H3229" s="123"/>
      <c r="I3229" s="189"/>
      <c r="J3229" s="130" t="s">
        <v>4900</v>
      </c>
    </row>
    <row r="3230" spans="1:10" s="108" customFormat="1" ht="11.25" hidden="1" customHeight="1">
      <c r="A3230" s="8" t="s">
        <v>2140</v>
      </c>
      <c r="B3230" s="126" t="s">
        <v>351</v>
      </c>
      <c r="C3230" s="130" t="s">
        <v>4788</v>
      </c>
      <c r="D3230" s="126">
        <v>11</v>
      </c>
      <c r="E3230" s="126"/>
      <c r="F3230" s="130"/>
      <c r="G3230" s="89">
        <v>43160</v>
      </c>
      <c r="H3230" s="123"/>
      <c r="I3230" s="189"/>
      <c r="J3230" s="130" t="s">
        <v>4900</v>
      </c>
    </row>
    <row r="3231" spans="1:10" s="108" customFormat="1" ht="11.25" hidden="1" customHeight="1">
      <c r="A3231" s="8" t="s">
        <v>2141</v>
      </c>
      <c r="B3231" s="126" t="s">
        <v>351</v>
      </c>
      <c r="C3231" s="126" t="s">
        <v>4788</v>
      </c>
      <c r="D3231" s="126">
        <v>11</v>
      </c>
      <c r="E3231" s="126"/>
      <c r="F3231" s="126"/>
      <c r="G3231" s="89">
        <v>43160</v>
      </c>
      <c r="H3231" s="123"/>
      <c r="I3231" s="189"/>
      <c r="J3231" s="130" t="s">
        <v>4900</v>
      </c>
    </row>
    <row r="3232" spans="1:10" s="108" customFormat="1" ht="11.25" hidden="1" customHeight="1">
      <c r="A3232" s="8" t="s">
        <v>2142</v>
      </c>
      <c r="B3232" s="126" t="s">
        <v>351</v>
      </c>
      <c r="C3232" s="130" t="s">
        <v>4788</v>
      </c>
      <c r="D3232" s="126">
        <v>11</v>
      </c>
      <c r="E3232" s="126"/>
      <c r="F3232" s="130"/>
      <c r="G3232" s="89">
        <v>43160</v>
      </c>
      <c r="H3232" s="123"/>
      <c r="I3232" s="189"/>
      <c r="J3232" s="130" t="s">
        <v>4900</v>
      </c>
    </row>
    <row r="3233" spans="1:10" s="108" customFormat="1" ht="11.25" hidden="1" customHeight="1">
      <c r="A3233" s="8" t="s">
        <v>2143</v>
      </c>
      <c r="B3233" s="126" t="s">
        <v>351</v>
      </c>
      <c r="C3233" s="130" t="s">
        <v>4788</v>
      </c>
      <c r="D3233" s="126">
        <v>11</v>
      </c>
      <c r="E3233" s="126"/>
      <c r="F3233" s="130"/>
      <c r="G3233" s="89">
        <v>43160</v>
      </c>
      <c r="H3233" s="123"/>
      <c r="I3233" s="189"/>
      <c r="J3233" s="130" t="s">
        <v>4900</v>
      </c>
    </row>
    <row r="3234" spans="1:10" s="108" customFormat="1" ht="11.25" hidden="1" customHeight="1">
      <c r="A3234" s="8" t="s">
        <v>2144</v>
      </c>
      <c r="B3234" s="126" t="s">
        <v>351</v>
      </c>
      <c r="C3234" s="130" t="s">
        <v>4788</v>
      </c>
      <c r="D3234" s="126">
        <v>11</v>
      </c>
      <c r="E3234" s="126"/>
      <c r="F3234" s="130"/>
      <c r="G3234" s="89">
        <v>43160</v>
      </c>
      <c r="H3234" s="123"/>
      <c r="I3234" s="189"/>
      <c r="J3234" s="130" t="s">
        <v>4900</v>
      </c>
    </row>
    <row r="3235" spans="1:10" s="108" customFormat="1" ht="11.25" hidden="1" customHeight="1">
      <c r="A3235" s="8" t="s">
        <v>2145</v>
      </c>
      <c r="B3235" s="126" t="s">
        <v>351</v>
      </c>
      <c r="C3235" s="130" t="s">
        <v>4788</v>
      </c>
      <c r="D3235" s="126">
        <v>11</v>
      </c>
      <c r="E3235" s="126"/>
      <c r="F3235" s="130"/>
      <c r="G3235" s="89">
        <v>43160</v>
      </c>
      <c r="H3235" s="123"/>
      <c r="I3235" s="189"/>
      <c r="J3235" s="130" t="s">
        <v>4900</v>
      </c>
    </row>
    <row r="3236" spans="1:10" s="108" customFormat="1" ht="11.25" hidden="1" customHeight="1">
      <c r="A3236" s="8" t="s">
        <v>2146</v>
      </c>
      <c r="B3236" s="126" t="s">
        <v>351</v>
      </c>
      <c r="C3236" s="126" t="s">
        <v>4788</v>
      </c>
      <c r="D3236" s="126">
        <v>11</v>
      </c>
      <c r="E3236" s="126"/>
      <c r="F3236" s="126"/>
      <c r="G3236" s="89">
        <v>43160</v>
      </c>
      <c r="H3236" s="123"/>
      <c r="I3236" s="189"/>
      <c r="J3236" s="130" t="s">
        <v>4900</v>
      </c>
    </row>
    <row r="3237" spans="1:10" s="108" customFormat="1" ht="11.25" hidden="1" customHeight="1">
      <c r="A3237" s="8" t="s">
        <v>2147</v>
      </c>
      <c r="B3237" s="126" t="s">
        <v>351</v>
      </c>
      <c r="C3237" s="126" t="s">
        <v>4788</v>
      </c>
      <c r="D3237" s="126">
        <v>11</v>
      </c>
      <c r="E3237" s="126"/>
      <c r="F3237" s="126"/>
      <c r="G3237" s="89">
        <v>43160</v>
      </c>
      <c r="H3237" s="123"/>
      <c r="I3237" s="189"/>
      <c r="J3237" s="130" t="s">
        <v>4900</v>
      </c>
    </row>
    <row r="3238" spans="1:10" s="108" customFormat="1" ht="11.25" hidden="1" customHeight="1">
      <c r="A3238" s="8" t="s">
        <v>2148</v>
      </c>
      <c r="B3238" s="126" t="s">
        <v>351</v>
      </c>
      <c r="C3238" s="130" t="s">
        <v>4788</v>
      </c>
      <c r="D3238" s="126">
        <v>11</v>
      </c>
      <c r="E3238" s="126"/>
      <c r="F3238" s="130"/>
      <c r="G3238" s="89">
        <v>43160</v>
      </c>
      <c r="H3238" s="123"/>
      <c r="I3238" s="189"/>
      <c r="J3238" s="130" t="s">
        <v>4900</v>
      </c>
    </row>
    <row r="3239" spans="1:10" s="108" customFormat="1" ht="11.25" hidden="1" customHeight="1">
      <c r="A3239" s="8" t="s">
        <v>2149</v>
      </c>
      <c r="B3239" s="126" t="s">
        <v>351</v>
      </c>
      <c r="C3239" s="126" t="s">
        <v>4788</v>
      </c>
      <c r="D3239" s="126">
        <v>11</v>
      </c>
      <c r="E3239" s="126"/>
      <c r="F3239" s="126"/>
      <c r="G3239" s="89">
        <v>43160</v>
      </c>
      <c r="H3239" s="123"/>
      <c r="I3239" s="189"/>
      <c r="J3239" s="130" t="s">
        <v>4900</v>
      </c>
    </row>
    <row r="3240" spans="1:10" s="108" customFormat="1" ht="11.25" hidden="1" customHeight="1">
      <c r="A3240" s="8" t="s">
        <v>2150</v>
      </c>
      <c r="B3240" s="126" t="s">
        <v>351</v>
      </c>
      <c r="C3240" s="130" t="s">
        <v>4788</v>
      </c>
      <c r="D3240" s="126">
        <v>11</v>
      </c>
      <c r="E3240" s="126"/>
      <c r="F3240" s="130"/>
      <c r="G3240" s="89">
        <v>43160</v>
      </c>
      <c r="H3240" s="123"/>
      <c r="I3240" s="189"/>
      <c r="J3240" s="130" t="s">
        <v>4900</v>
      </c>
    </row>
    <row r="3241" spans="1:10" s="108" customFormat="1" ht="11.25" hidden="1" customHeight="1">
      <c r="A3241" s="8" t="s">
        <v>2151</v>
      </c>
      <c r="B3241" s="126" t="s">
        <v>351</v>
      </c>
      <c r="C3241" s="130" t="s">
        <v>4788</v>
      </c>
      <c r="D3241" s="126">
        <v>11</v>
      </c>
      <c r="E3241" s="126"/>
      <c r="F3241" s="130"/>
      <c r="G3241" s="89">
        <v>43160</v>
      </c>
      <c r="H3241" s="123"/>
      <c r="I3241" s="189"/>
      <c r="J3241" s="130" t="s">
        <v>4900</v>
      </c>
    </row>
    <row r="3242" spans="1:10" s="108" customFormat="1" ht="11.25" hidden="1" customHeight="1">
      <c r="A3242" s="8" t="s">
        <v>2152</v>
      </c>
      <c r="B3242" s="126" t="s">
        <v>351</v>
      </c>
      <c r="C3242" s="130" t="s">
        <v>4788</v>
      </c>
      <c r="D3242" s="126">
        <v>11</v>
      </c>
      <c r="E3242" s="126"/>
      <c r="F3242" s="130"/>
      <c r="G3242" s="89">
        <v>43160</v>
      </c>
      <c r="H3242" s="123"/>
      <c r="I3242" s="189"/>
      <c r="J3242" s="130" t="s">
        <v>4900</v>
      </c>
    </row>
    <row r="3243" spans="1:10" s="108" customFormat="1" ht="11.25" hidden="1" customHeight="1">
      <c r="A3243" s="8" t="s">
        <v>2153</v>
      </c>
      <c r="B3243" s="126" t="s">
        <v>351</v>
      </c>
      <c r="C3243" s="126" t="s">
        <v>4788</v>
      </c>
      <c r="D3243" s="126">
        <v>11</v>
      </c>
      <c r="E3243" s="126"/>
      <c r="F3243" s="126"/>
      <c r="G3243" s="89">
        <v>43160</v>
      </c>
      <c r="H3243" s="123"/>
      <c r="I3243" s="189"/>
      <c r="J3243" s="130" t="s">
        <v>4900</v>
      </c>
    </row>
    <row r="3244" spans="1:10" s="108" customFormat="1" ht="11.25" hidden="1" customHeight="1">
      <c r="A3244" s="8" t="s">
        <v>2154</v>
      </c>
      <c r="B3244" s="126" t="s">
        <v>351</v>
      </c>
      <c r="C3244" s="126" t="s">
        <v>4788</v>
      </c>
      <c r="D3244" s="126">
        <v>11</v>
      </c>
      <c r="E3244" s="126"/>
      <c r="F3244" s="126"/>
      <c r="G3244" s="89">
        <v>43160</v>
      </c>
      <c r="H3244" s="123"/>
      <c r="I3244" s="189"/>
      <c r="J3244" s="130" t="s">
        <v>4900</v>
      </c>
    </row>
    <row r="3245" spans="1:10" s="108" customFormat="1" ht="11.25" hidden="1" customHeight="1">
      <c r="A3245" s="8" t="s">
        <v>2155</v>
      </c>
      <c r="B3245" s="126" t="s">
        <v>351</v>
      </c>
      <c r="C3245" s="130" t="s">
        <v>4788</v>
      </c>
      <c r="D3245" s="126">
        <v>11</v>
      </c>
      <c r="E3245" s="126"/>
      <c r="F3245" s="130"/>
      <c r="G3245" s="89">
        <v>43160</v>
      </c>
      <c r="H3245" s="123"/>
      <c r="I3245" s="189"/>
      <c r="J3245" s="130" t="s">
        <v>4900</v>
      </c>
    </row>
    <row r="3246" spans="1:10" s="108" customFormat="1" ht="11.25" hidden="1" customHeight="1">
      <c r="A3246" s="8" t="s">
        <v>2156</v>
      </c>
      <c r="B3246" s="126" t="s">
        <v>351</v>
      </c>
      <c r="C3246" s="126" t="s">
        <v>4788</v>
      </c>
      <c r="D3246" s="126">
        <v>11</v>
      </c>
      <c r="E3246" s="126"/>
      <c r="F3246" s="126"/>
      <c r="G3246" s="89">
        <v>43160</v>
      </c>
      <c r="H3246" s="123"/>
      <c r="I3246" s="189"/>
      <c r="J3246" s="130" t="s">
        <v>4900</v>
      </c>
    </row>
    <row r="3247" spans="1:10" s="108" customFormat="1" ht="11.25" hidden="1" customHeight="1">
      <c r="A3247" s="8" t="s">
        <v>2157</v>
      </c>
      <c r="B3247" s="126" t="s">
        <v>351</v>
      </c>
      <c r="C3247" s="126" t="s">
        <v>4788</v>
      </c>
      <c r="D3247" s="126">
        <v>11</v>
      </c>
      <c r="E3247" s="126"/>
      <c r="F3247" s="126"/>
      <c r="G3247" s="89">
        <v>43160</v>
      </c>
      <c r="H3247" s="123"/>
      <c r="I3247" s="189"/>
      <c r="J3247" s="130" t="s">
        <v>4900</v>
      </c>
    </row>
    <row r="3248" spans="1:10" s="108" customFormat="1" ht="11.25" hidden="1" customHeight="1">
      <c r="A3248" s="8" t="s">
        <v>2158</v>
      </c>
      <c r="B3248" s="126" t="s">
        <v>351</v>
      </c>
      <c r="C3248" s="126" t="s">
        <v>4788</v>
      </c>
      <c r="D3248" s="126">
        <v>11</v>
      </c>
      <c r="E3248" s="126"/>
      <c r="F3248" s="126"/>
      <c r="G3248" s="89">
        <v>43160</v>
      </c>
      <c r="H3248" s="123"/>
      <c r="I3248" s="189"/>
      <c r="J3248" s="130" t="s">
        <v>4900</v>
      </c>
    </row>
    <row r="3249" spans="1:10" s="108" customFormat="1" ht="11.25" hidden="1" customHeight="1">
      <c r="A3249" s="8" t="s">
        <v>2159</v>
      </c>
      <c r="B3249" s="126" t="s">
        <v>351</v>
      </c>
      <c r="C3249" s="126" t="s">
        <v>4788</v>
      </c>
      <c r="D3249" s="126">
        <v>11</v>
      </c>
      <c r="E3249" s="126"/>
      <c r="F3249" s="126"/>
      <c r="G3249" s="89">
        <v>43160</v>
      </c>
      <c r="H3249" s="123"/>
      <c r="I3249" s="189"/>
      <c r="J3249" s="130" t="s">
        <v>4900</v>
      </c>
    </row>
    <row r="3250" spans="1:10" s="108" customFormat="1" ht="11.25" hidden="1" customHeight="1">
      <c r="A3250" s="8" t="s">
        <v>2160</v>
      </c>
      <c r="B3250" s="126" t="s">
        <v>351</v>
      </c>
      <c r="C3250" s="130" t="s">
        <v>4788</v>
      </c>
      <c r="D3250" s="126">
        <v>11</v>
      </c>
      <c r="E3250" s="126"/>
      <c r="F3250" s="130"/>
      <c r="G3250" s="89">
        <v>43160</v>
      </c>
      <c r="H3250" s="123"/>
      <c r="I3250" s="189"/>
      <c r="J3250" s="130" t="s">
        <v>4900</v>
      </c>
    </row>
    <row r="3251" spans="1:10" s="108" customFormat="1" ht="11.25" hidden="1" customHeight="1">
      <c r="A3251" s="8" t="s">
        <v>2161</v>
      </c>
      <c r="B3251" s="126" t="s">
        <v>351</v>
      </c>
      <c r="C3251" s="126" t="s">
        <v>4788</v>
      </c>
      <c r="D3251" s="126">
        <v>11</v>
      </c>
      <c r="E3251" s="126"/>
      <c r="F3251" s="126"/>
      <c r="G3251" s="89">
        <v>43160</v>
      </c>
      <c r="H3251" s="123"/>
      <c r="I3251" s="189"/>
      <c r="J3251" s="130" t="s">
        <v>4900</v>
      </c>
    </row>
    <row r="3252" spans="1:10" s="108" customFormat="1" ht="11.25" hidden="1" customHeight="1">
      <c r="A3252" s="8" t="s">
        <v>2162</v>
      </c>
      <c r="B3252" s="126" t="s">
        <v>351</v>
      </c>
      <c r="C3252" s="126" t="s">
        <v>4788</v>
      </c>
      <c r="D3252" s="126">
        <v>11</v>
      </c>
      <c r="E3252" s="126"/>
      <c r="F3252" s="126"/>
      <c r="G3252" s="89">
        <v>43160</v>
      </c>
      <c r="H3252" s="123"/>
      <c r="I3252" s="189"/>
      <c r="J3252" s="130" t="s">
        <v>4900</v>
      </c>
    </row>
    <row r="3253" spans="1:10" s="108" customFormat="1" ht="11.25" hidden="1" customHeight="1">
      <c r="A3253" s="8" t="s">
        <v>2163</v>
      </c>
      <c r="B3253" s="126" t="s">
        <v>351</v>
      </c>
      <c r="C3253" s="126" t="s">
        <v>4788</v>
      </c>
      <c r="D3253" s="126">
        <v>11</v>
      </c>
      <c r="E3253" s="126"/>
      <c r="F3253" s="126"/>
      <c r="G3253" s="89">
        <v>43160</v>
      </c>
      <c r="H3253" s="123"/>
      <c r="I3253" s="189"/>
      <c r="J3253" s="130" t="s">
        <v>4900</v>
      </c>
    </row>
    <row r="3254" spans="1:10" s="108" customFormat="1" ht="11.25" hidden="1" customHeight="1">
      <c r="A3254" s="8" t="s">
        <v>2164</v>
      </c>
      <c r="B3254" s="126" t="s">
        <v>351</v>
      </c>
      <c r="C3254" s="126" t="s">
        <v>4788</v>
      </c>
      <c r="D3254" s="126">
        <v>11</v>
      </c>
      <c r="E3254" s="126"/>
      <c r="F3254" s="126"/>
      <c r="G3254" s="89">
        <v>43160</v>
      </c>
      <c r="H3254" s="123"/>
      <c r="I3254" s="189"/>
      <c r="J3254" s="130" t="s">
        <v>4900</v>
      </c>
    </row>
    <row r="3255" spans="1:10" s="108" customFormat="1" ht="11.25" hidden="1" customHeight="1">
      <c r="A3255" s="8" t="s">
        <v>2165</v>
      </c>
      <c r="B3255" s="126" t="s">
        <v>351</v>
      </c>
      <c r="C3255" s="126" t="s">
        <v>4788</v>
      </c>
      <c r="D3255" s="126">
        <v>11</v>
      </c>
      <c r="E3255" s="126"/>
      <c r="F3255" s="126"/>
      <c r="G3255" s="89">
        <v>43160</v>
      </c>
      <c r="H3255" s="123"/>
      <c r="I3255" s="189"/>
      <c r="J3255" s="130" t="s">
        <v>4900</v>
      </c>
    </row>
    <row r="3256" spans="1:10" s="108" customFormat="1" ht="11.25" hidden="1" customHeight="1">
      <c r="A3256" s="8" t="s">
        <v>2166</v>
      </c>
      <c r="B3256" s="126" t="s">
        <v>351</v>
      </c>
      <c r="C3256" s="126" t="s">
        <v>4788</v>
      </c>
      <c r="D3256" s="126">
        <v>11</v>
      </c>
      <c r="E3256" s="126"/>
      <c r="F3256" s="126"/>
      <c r="G3256" s="89">
        <v>43160</v>
      </c>
      <c r="H3256" s="123"/>
      <c r="I3256" s="189"/>
      <c r="J3256" s="130" t="s">
        <v>4900</v>
      </c>
    </row>
    <row r="3257" spans="1:10" s="108" customFormat="1" ht="11.25" hidden="1" customHeight="1">
      <c r="A3257" s="8" t="s">
        <v>2168</v>
      </c>
      <c r="B3257" s="126" t="s">
        <v>351</v>
      </c>
      <c r="C3257" s="126" t="s">
        <v>4789</v>
      </c>
      <c r="D3257" s="126">
        <v>11</v>
      </c>
      <c r="E3257" s="126"/>
      <c r="F3257" s="126"/>
      <c r="G3257" s="89">
        <v>43160</v>
      </c>
      <c r="H3257" s="123"/>
      <c r="I3257" s="189"/>
      <c r="J3257" s="130" t="s">
        <v>4888</v>
      </c>
    </row>
    <row r="3258" spans="1:10" s="108" customFormat="1" ht="11.25" hidden="1" customHeight="1">
      <c r="A3258" s="8" t="s">
        <v>2169</v>
      </c>
      <c r="B3258" s="126" t="s">
        <v>351</v>
      </c>
      <c r="C3258" s="126" t="s">
        <v>4789</v>
      </c>
      <c r="D3258" s="126">
        <v>11</v>
      </c>
      <c r="E3258" s="126"/>
      <c r="F3258" s="126"/>
      <c r="G3258" s="89">
        <v>43160</v>
      </c>
      <c r="H3258" s="123"/>
      <c r="I3258" s="189"/>
      <c r="J3258" s="130" t="s">
        <v>4888</v>
      </c>
    </row>
    <row r="3259" spans="1:10" s="108" customFormat="1" ht="11.25" hidden="1" customHeight="1">
      <c r="A3259" s="8" t="s">
        <v>2178</v>
      </c>
      <c r="B3259" s="126" t="s">
        <v>351</v>
      </c>
      <c r="C3259" s="130" t="s">
        <v>4788</v>
      </c>
      <c r="D3259" s="126">
        <v>11</v>
      </c>
      <c r="E3259" s="126"/>
      <c r="F3259" s="130"/>
      <c r="G3259" s="89">
        <v>43160</v>
      </c>
      <c r="H3259" s="123"/>
      <c r="I3259" s="189"/>
      <c r="J3259" s="130" t="s">
        <v>4900</v>
      </c>
    </row>
    <row r="3260" spans="1:10" s="108" customFormat="1" ht="11.25" hidden="1" customHeight="1">
      <c r="A3260" s="8" t="s">
        <v>2180</v>
      </c>
      <c r="B3260" s="126" t="s">
        <v>351</v>
      </c>
      <c r="C3260" s="126" t="s">
        <v>4788</v>
      </c>
      <c r="D3260" s="126">
        <v>11</v>
      </c>
      <c r="E3260" s="126"/>
      <c r="F3260" s="126"/>
      <c r="G3260" s="89">
        <v>43160</v>
      </c>
      <c r="H3260" s="123"/>
      <c r="I3260" s="189"/>
      <c r="J3260" s="130" t="s">
        <v>4900</v>
      </c>
    </row>
    <row r="3261" spans="1:10" s="108" customFormat="1" ht="11.25" hidden="1" customHeight="1">
      <c r="A3261" s="8" t="s">
        <v>2234</v>
      </c>
      <c r="B3261" s="126" t="s">
        <v>351</v>
      </c>
      <c r="C3261" s="126" t="s">
        <v>4789</v>
      </c>
      <c r="D3261" s="126">
        <v>11</v>
      </c>
      <c r="E3261" s="126"/>
      <c r="F3261" s="126"/>
      <c r="G3261" s="89">
        <v>43160</v>
      </c>
      <c r="H3261" s="123"/>
      <c r="I3261" s="189"/>
      <c r="J3261" s="130" t="s">
        <v>4888</v>
      </c>
    </row>
    <row r="3262" spans="1:10" s="108" customFormat="1" ht="11.25" hidden="1" customHeight="1">
      <c r="A3262" s="8" t="s">
        <v>2235</v>
      </c>
      <c r="B3262" s="126" t="s">
        <v>351</v>
      </c>
      <c r="C3262" s="130" t="s">
        <v>4789</v>
      </c>
      <c r="D3262" s="126">
        <v>11</v>
      </c>
      <c r="E3262" s="126"/>
      <c r="F3262" s="130"/>
      <c r="G3262" s="89">
        <v>43160</v>
      </c>
      <c r="H3262" s="123"/>
      <c r="I3262" s="189"/>
      <c r="J3262" s="130" t="s">
        <v>4888</v>
      </c>
    </row>
    <row r="3263" spans="1:10" s="108" customFormat="1" ht="11.25" hidden="1" customHeight="1">
      <c r="A3263" s="8" t="s">
        <v>2283</v>
      </c>
      <c r="B3263" s="126" t="s">
        <v>351</v>
      </c>
      <c r="C3263" s="130" t="s">
        <v>4789</v>
      </c>
      <c r="D3263" s="126">
        <v>11</v>
      </c>
      <c r="E3263" s="126"/>
      <c r="F3263" s="130"/>
      <c r="G3263" s="89">
        <v>43160</v>
      </c>
      <c r="H3263" s="123"/>
      <c r="I3263" s="189"/>
      <c r="J3263" s="130" t="s">
        <v>4888</v>
      </c>
    </row>
    <row r="3264" spans="1:10" s="108" customFormat="1" ht="11.25" hidden="1" customHeight="1">
      <c r="A3264" s="8" t="s">
        <v>2292</v>
      </c>
      <c r="B3264" s="126" t="s">
        <v>351</v>
      </c>
      <c r="C3264" s="126" t="s">
        <v>4789</v>
      </c>
      <c r="D3264" s="126">
        <v>11</v>
      </c>
      <c r="E3264" s="126"/>
      <c r="F3264" s="126"/>
      <c r="G3264" s="89">
        <v>43160</v>
      </c>
      <c r="H3264" s="123"/>
      <c r="I3264" s="189"/>
      <c r="J3264" s="130" t="s">
        <v>4888</v>
      </c>
    </row>
    <row r="3265" spans="1:10" s="108" customFormat="1" ht="11.25" hidden="1" customHeight="1">
      <c r="A3265" s="8" t="s">
        <v>2293</v>
      </c>
      <c r="B3265" s="126" t="s">
        <v>351</v>
      </c>
      <c r="C3265" s="126" t="s">
        <v>4789</v>
      </c>
      <c r="D3265" s="126">
        <v>11</v>
      </c>
      <c r="E3265" s="126"/>
      <c r="F3265" s="126"/>
      <c r="G3265" s="89">
        <v>43160</v>
      </c>
      <c r="H3265" s="123"/>
      <c r="I3265" s="189"/>
      <c r="J3265" s="130" t="s">
        <v>4888</v>
      </c>
    </row>
    <row r="3266" spans="1:10" s="108" customFormat="1" ht="11.25" hidden="1" customHeight="1">
      <c r="A3266" s="8" t="s">
        <v>2301</v>
      </c>
      <c r="B3266" s="126" t="s">
        <v>351</v>
      </c>
      <c r="C3266" s="126" t="s">
        <v>4786</v>
      </c>
      <c r="D3266" s="126">
        <v>11</v>
      </c>
      <c r="E3266" s="126"/>
      <c r="F3266" s="126"/>
      <c r="G3266" s="89">
        <v>43160</v>
      </c>
      <c r="H3266" s="123"/>
      <c r="I3266" s="189"/>
      <c r="J3266" s="130" t="s">
        <v>4902</v>
      </c>
    </row>
    <row r="3267" spans="1:10" s="108" customFormat="1" ht="11.25" hidden="1" customHeight="1">
      <c r="A3267" s="8" t="s">
        <v>2324</v>
      </c>
      <c r="B3267" s="126" t="s">
        <v>386</v>
      </c>
      <c r="C3267" s="126" t="s">
        <v>75</v>
      </c>
      <c r="D3267" s="126">
        <v>12</v>
      </c>
      <c r="E3267" s="126"/>
      <c r="F3267" s="126"/>
      <c r="G3267" s="89">
        <v>43160</v>
      </c>
      <c r="H3267" s="123"/>
      <c r="I3267" s="189"/>
      <c r="J3267" s="130" t="s">
        <v>4890</v>
      </c>
    </row>
    <row r="3268" spans="1:10" s="108" customFormat="1" ht="11.25" hidden="1" customHeight="1">
      <c r="A3268" s="8" t="s">
        <v>2326</v>
      </c>
      <c r="B3268" s="126" t="s">
        <v>386</v>
      </c>
      <c r="C3268" s="126" t="s">
        <v>75</v>
      </c>
      <c r="D3268" s="126">
        <v>12</v>
      </c>
      <c r="E3268" s="126"/>
      <c r="F3268" s="126"/>
      <c r="G3268" s="89">
        <v>43160</v>
      </c>
      <c r="H3268" s="123"/>
      <c r="I3268" s="189"/>
      <c r="J3268" s="130" t="s">
        <v>4890</v>
      </c>
    </row>
    <row r="3269" spans="1:10" s="108" customFormat="1" ht="11.25" hidden="1" customHeight="1">
      <c r="A3269" s="8" t="s">
        <v>2327</v>
      </c>
      <c r="B3269" s="126" t="s">
        <v>386</v>
      </c>
      <c r="C3269" s="126" t="s">
        <v>75</v>
      </c>
      <c r="D3269" s="126">
        <v>12</v>
      </c>
      <c r="E3269" s="126"/>
      <c r="F3269" s="126"/>
      <c r="G3269" s="89">
        <v>43160</v>
      </c>
      <c r="H3269" s="123"/>
      <c r="I3269" s="189"/>
      <c r="J3269" s="130" t="s">
        <v>4890</v>
      </c>
    </row>
    <row r="3270" spans="1:10" s="108" customFormat="1" ht="11.25" hidden="1" customHeight="1">
      <c r="A3270" s="8" t="s">
        <v>2332</v>
      </c>
      <c r="B3270" s="126" t="s">
        <v>387</v>
      </c>
      <c r="C3270" s="126" t="s">
        <v>75</v>
      </c>
      <c r="D3270" s="126">
        <v>12</v>
      </c>
      <c r="E3270" s="126"/>
      <c r="F3270" s="126"/>
      <c r="G3270" s="89">
        <v>43160</v>
      </c>
      <c r="H3270" s="123"/>
      <c r="I3270" s="189"/>
      <c r="J3270" s="130" t="s">
        <v>4890</v>
      </c>
    </row>
    <row r="3271" spans="1:10" s="108" customFormat="1" ht="11.25" hidden="1" customHeight="1">
      <c r="A3271" s="8" t="s">
        <v>2341</v>
      </c>
      <c r="B3271" s="126" t="s">
        <v>387</v>
      </c>
      <c r="C3271" s="126" t="s">
        <v>75</v>
      </c>
      <c r="D3271" s="126">
        <v>12</v>
      </c>
      <c r="E3271" s="126"/>
      <c r="F3271" s="126"/>
      <c r="G3271" s="89">
        <v>43160</v>
      </c>
      <c r="H3271" s="123"/>
      <c r="I3271" s="189"/>
      <c r="J3271" s="130" t="s">
        <v>4890</v>
      </c>
    </row>
    <row r="3272" spans="1:10" s="108" customFormat="1" ht="11.25" hidden="1" customHeight="1">
      <c r="A3272" s="8" t="s">
        <v>2342</v>
      </c>
      <c r="B3272" s="126" t="s">
        <v>387</v>
      </c>
      <c r="C3272" s="126" t="s">
        <v>75</v>
      </c>
      <c r="D3272" s="126">
        <v>12</v>
      </c>
      <c r="E3272" s="126"/>
      <c r="F3272" s="126"/>
      <c r="G3272" s="89">
        <v>43160</v>
      </c>
      <c r="H3272" s="123"/>
      <c r="I3272" s="189"/>
      <c r="J3272" s="130" t="s">
        <v>4890</v>
      </c>
    </row>
    <row r="3273" spans="1:10" s="108" customFormat="1" ht="11.25" hidden="1" customHeight="1">
      <c r="A3273" s="8" t="s">
        <v>2343</v>
      </c>
      <c r="B3273" s="126" t="s">
        <v>387</v>
      </c>
      <c r="C3273" s="126" t="s">
        <v>75</v>
      </c>
      <c r="D3273" s="126">
        <v>12</v>
      </c>
      <c r="E3273" s="126"/>
      <c r="F3273" s="126"/>
      <c r="G3273" s="89">
        <v>43160</v>
      </c>
      <c r="H3273" s="123"/>
      <c r="I3273" s="189"/>
      <c r="J3273" s="130" t="s">
        <v>4890</v>
      </c>
    </row>
    <row r="3274" spans="1:10" s="108" customFormat="1" ht="11.25" hidden="1" customHeight="1">
      <c r="A3274" s="8" t="s">
        <v>2344</v>
      </c>
      <c r="B3274" s="126" t="s">
        <v>387</v>
      </c>
      <c r="C3274" s="126" t="s">
        <v>75</v>
      </c>
      <c r="D3274" s="126">
        <v>12</v>
      </c>
      <c r="E3274" s="126"/>
      <c r="F3274" s="126"/>
      <c r="G3274" s="89">
        <v>43160</v>
      </c>
      <c r="H3274" s="123"/>
      <c r="I3274" s="189"/>
      <c r="J3274" s="130" t="s">
        <v>4890</v>
      </c>
    </row>
    <row r="3275" spans="1:10" s="108" customFormat="1" ht="11.25" hidden="1" customHeight="1">
      <c r="A3275" s="8" t="s">
        <v>2345</v>
      </c>
      <c r="B3275" s="126" t="s">
        <v>387</v>
      </c>
      <c r="C3275" s="130" t="s">
        <v>75</v>
      </c>
      <c r="D3275" s="126">
        <v>12</v>
      </c>
      <c r="E3275" s="126"/>
      <c r="F3275" s="130"/>
      <c r="G3275" s="89">
        <v>43160</v>
      </c>
      <c r="H3275" s="123"/>
      <c r="I3275" s="189"/>
      <c r="J3275" s="130" t="s">
        <v>4890</v>
      </c>
    </row>
    <row r="3276" spans="1:10" s="108" customFormat="1" ht="11.25" hidden="1" customHeight="1">
      <c r="A3276" s="8" t="s">
        <v>2346</v>
      </c>
      <c r="B3276" s="126" t="s">
        <v>387</v>
      </c>
      <c r="C3276" s="126" t="s">
        <v>75</v>
      </c>
      <c r="D3276" s="126">
        <v>12</v>
      </c>
      <c r="E3276" s="126"/>
      <c r="F3276" s="126"/>
      <c r="G3276" s="89">
        <v>43160</v>
      </c>
      <c r="H3276" s="123"/>
      <c r="I3276" s="189"/>
      <c r="J3276" s="130" t="s">
        <v>4890</v>
      </c>
    </row>
    <row r="3277" spans="1:10" s="108" customFormat="1" ht="11.25" hidden="1" customHeight="1">
      <c r="A3277" s="8" t="s">
        <v>2347</v>
      </c>
      <c r="B3277" s="126" t="s">
        <v>387</v>
      </c>
      <c r="C3277" s="126" t="s">
        <v>75</v>
      </c>
      <c r="D3277" s="126">
        <v>12</v>
      </c>
      <c r="E3277" s="126"/>
      <c r="F3277" s="126"/>
      <c r="G3277" s="89">
        <v>43160</v>
      </c>
      <c r="H3277" s="123"/>
      <c r="I3277" s="189"/>
      <c r="J3277" s="130" t="s">
        <v>4890</v>
      </c>
    </row>
    <row r="3278" spans="1:10" s="108" customFormat="1" ht="11.25" hidden="1" customHeight="1">
      <c r="A3278" s="8" t="s">
        <v>2348</v>
      </c>
      <c r="B3278" s="126" t="s">
        <v>387</v>
      </c>
      <c r="C3278" s="130" t="s">
        <v>75</v>
      </c>
      <c r="D3278" s="126">
        <v>12</v>
      </c>
      <c r="E3278" s="126"/>
      <c r="F3278" s="130"/>
      <c r="G3278" s="89">
        <v>43160</v>
      </c>
      <c r="H3278" s="123"/>
      <c r="I3278" s="189"/>
      <c r="J3278" s="130" t="s">
        <v>4890</v>
      </c>
    </row>
    <row r="3279" spans="1:10" s="108" customFormat="1" ht="11.25" hidden="1" customHeight="1">
      <c r="A3279" s="8" t="s">
        <v>2353</v>
      </c>
      <c r="B3279" s="126" t="s">
        <v>388</v>
      </c>
      <c r="C3279" s="126" t="s">
        <v>75</v>
      </c>
      <c r="D3279" s="126">
        <v>12</v>
      </c>
      <c r="E3279" s="126"/>
      <c r="F3279" s="126"/>
      <c r="G3279" s="89">
        <v>43160</v>
      </c>
      <c r="H3279" s="123"/>
      <c r="I3279" s="189"/>
      <c r="J3279" s="130" t="s">
        <v>4890</v>
      </c>
    </row>
    <row r="3280" spans="1:10" s="108" customFormat="1" ht="11.25" hidden="1" customHeight="1">
      <c r="A3280" s="8" t="s">
        <v>2355</v>
      </c>
      <c r="B3280" s="126" t="s">
        <v>388</v>
      </c>
      <c r="C3280" s="126" t="s">
        <v>75</v>
      </c>
      <c r="D3280" s="126">
        <v>12</v>
      </c>
      <c r="E3280" s="126"/>
      <c r="F3280" s="126"/>
      <c r="G3280" s="89">
        <v>43160</v>
      </c>
      <c r="H3280" s="123"/>
      <c r="I3280" s="189"/>
      <c r="J3280" s="130" t="s">
        <v>4890</v>
      </c>
    </row>
    <row r="3281" spans="1:10" s="108" customFormat="1" ht="11.25" hidden="1" customHeight="1">
      <c r="A3281" s="8" t="s">
        <v>2356</v>
      </c>
      <c r="B3281" s="126" t="s">
        <v>388</v>
      </c>
      <c r="C3281" s="126" t="s">
        <v>75</v>
      </c>
      <c r="D3281" s="126">
        <v>12</v>
      </c>
      <c r="E3281" s="126"/>
      <c r="F3281" s="126"/>
      <c r="G3281" s="89">
        <v>43160</v>
      </c>
      <c r="H3281" s="123"/>
      <c r="I3281" s="189"/>
      <c r="J3281" s="130" t="s">
        <v>4890</v>
      </c>
    </row>
    <row r="3282" spans="1:10" s="108" customFormat="1" ht="11.25" hidden="1" customHeight="1">
      <c r="A3282" s="8" t="s">
        <v>2359</v>
      </c>
      <c r="B3282" s="126" t="s">
        <v>388</v>
      </c>
      <c r="C3282" s="130" t="s">
        <v>75</v>
      </c>
      <c r="D3282" s="126">
        <v>12</v>
      </c>
      <c r="E3282" s="126"/>
      <c r="F3282" s="130"/>
      <c r="G3282" s="89">
        <v>43160</v>
      </c>
      <c r="H3282" s="169"/>
      <c r="I3282" s="189"/>
      <c r="J3282" s="130" t="s">
        <v>4890</v>
      </c>
    </row>
    <row r="3283" spans="1:10" s="108" customFormat="1" ht="11.25" hidden="1" customHeight="1">
      <c r="A3283" s="8" t="s">
        <v>2362</v>
      </c>
      <c r="B3283" s="126" t="s">
        <v>388</v>
      </c>
      <c r="C3283" s="126" t="s">
        <v>75</v>
      </c>
      <c r="D3283" s="126">
        <v>12</v>
      </c>
      <c r="E3283" s="126"/>
      <c r="F3283" s="126"/>
      <c r="G3283" s="89">
        <v>43160</v>
      </c>
      <c r="H3283" s="123"/>
      <c r="I3283" s="189"/>
      <c r="J3283" s="130" t="s">
        <v>4890</v>
      </c>
    </row>
    <row r="3284" spans="1:10" s="108" customFormat="1" ht="11.25" hidden="1" customHeight="1">
      <c r="A3284" s="8" t="s">
        <v>2365</v>
      </c>
      <c r="B3284" s="126" t="s">
        <v>4330</v>
      </c>
      <c r="C3284" s="126" t="s">
        <v>75</v>
      </c>
      <c r="D3284" s="126">
        <v>12</v>
      </c>
      <c r="E3284" s="126"/>
      <c r="F3284" s="126"/>
      <c r="G3284" s="89">
        <v>43160</v>
      </c>
      <c r="H3284" s="123"/>
      <c r="I3284" s="189"/>
      <c r="J3284" s="130" t="s">
        <v>4890</v>
      </c>
    </row>
    <row r="3285" spans="1:10" s="108" customFormat="1" ht="11.25" hidden="1" customHeight="1">
      <c r="A3285" s="8" t="s">
        <v>2368</v>
      </c>
      <c r="B3285" s="126" t="s">
        <v>4330</v>
      </c>
      <c r="C3285" s="126" t="s">
        <v>75</v>
      </c>
      <c r="D3285" s="126">
        <v>12</v>
      </c>
      <c r="E3285" s="126"/>
      <c r="F3285" s="126"/>
      <c r="G3285" s="89">
        <v>43160</v>
      </c>
      <c r="H3285" s="123"/>
      <c r="I3285" s="189"/>
      <c r="J3285" s="130" t="s">
        <v>4890</v>
      </c>
    </row>
    <row r="3286" spans="1:10" s="108" customFormat="1" ht="11.25" hidden="1" customHeight="1">
      <c r="A3286" s="8" t="s">
        <v>2375</v>
      </c>
      <c r="B3286" s="126" t="s">
        <v>390</v>
      </c>
      <c r="C3286" s="126" t="s">
        <v>75</v>
      </c>
      <c r="D3286" s="126">
        <v>12</v>
      </c>
      <c r="E3286" s="126"/>
      <c r="F3286" s="126"/>
      <c r="G3286" s="89">
        <v>43160</v>
      </c>
      <c r="H3286" s="123"/>
      <c r="I3286" s="189"/>
      <c r="J3286" s="130" t="s">
        <v>4890</v>
      </c>
    </row>
    <row r="3287" spans="1:10" s="108" customFormat="1" ht="11.25" hidden="1" customHeight="1">
      <c r="A3287" s="8" t="s">
        <v>2377</v>
      </c>
      <c r="B3287" s="126" t="s">
        <v>390</v>
      </c>
      <c r="C3287" s="126" t="s">
        <v>75</v>
      </c>
      <c r="D3287" s="126">
        <v>12</v>
      </c>
      <c r="E3287" s="126"/>
      <c r="F3287" s="126"/>
      <c r="G3287" s="89">
        <v>43160</v>
      </c>
      <c r="H3287" s="123"/>
      <c r="I3287" s="189"/>
      <c r="J3287" s="130" t="s">
        <v>4890</v>
      </c>
    </row>
    <row r="3288" spans="1:10" s="108" customFormat="1" ht="11.25" hidden="1" customHeight="1">
      <c r="A3288" s="8" t="s">
        <v>2378</v>
      </c>
      <c r="B3288" s="126" t="s">
        <v>390</v>
      </c>
      <c r="C3288" s="126" t="s">
        <v>75</v>
      </c>
      <c r="D3288" s="126">
        <v>12</v>
      </c>
      <c r="E3288" s="126"/>
      <c r="F3288" s="126"/>
      <c r="G3288" s="89">
        <v>43160</v>
      </c>
      <c r="H3288" s="123"/>
      <c r="I3288" s="189"/>
      <c r="J3288" s="130" t="s">
        <v>4890</v>
      </c>
    </row>
    <row r="3289" spans="1:10" s="108" customFormat="1" ht="11.25" hidden="1" customHeight="1">
      <c r="A3289" s="8" t="s">
        <v>2379</v>
      </c>
      <c r="B3289" s="126" t="s">
        <v>390</v>
      </c>
      <c r="C3289" s="126" t="s">
        <v>75</v>
      </c>
      <c r="D3289" s="126">
        <v>12</v>
      </c>
      <c r="E3289" s="126"/>
      <c r="F3289" s="126"/>
      <c r="G3289" s="89">
        <v>43160</v>
      </c>
      <c r="H3289" s="123"/>
      <c r="I3289" s="189"/>
      <c r="J3289" s="130" t="s">
        <v>4890</v>
      </c>
    </row>
    <row r="3290" spans="1:10" s="108" customFormat="1" ht="11.25" hidden="1" customHeight="1">
      <c r="A3290" s="8" t="s">
        <v>2380</v>
      </c>
      <c r="B3290" s="126" t="s">
        <v>390</v>
      </c>
      <c r="C3290" s="126" t="s">
        <v>75</v>
      </c>
      <c r="D3290" s="126">
        <v>12</v>
      </c>
      <c r="E3290" s="126"/>
      <c r="F3290" s="126"/>
      <c r="G3290" s="89">
        <v>43160</v>
      </c>
      <c r="H3290" s="123"/>
      <c r="I3290" s="189"/>
      <c r="J3290" s="130" t="s">
        <v>4890</v>
      </c>
    </row>
    <row r="3291" spans="1:10" s="108" customFormat="1" ht="11.25" hidden="1" customHeight="1">
      <c r="A3291" s="8" t="s">
        <v>2381</v>
      </c>
      <c r="B3291" s="126" t="s">
        <v>390</v>
      </c>
      <c r="C3291" s="126" t="s">
        <v>75</v>
      </c>
      <c r="D3291" s="126">
        <v>12</v>
      </c>
      <c r="E3291" s="126"/>
      <c r="F3291" s="126"/>
      <c r="G3291" s="89">
        <v>43160</v>
      </c>
      <c r="H3291" s="123"/>
      <c r="I3291" s="189"/>
      <c r="J3291" s="130" t="s">
        <v>4890</v>
      </c>
    </row>
    <row r="3292" spans="1:10" s="108" customFormat="1" ht="11.25" hidden="1" customHeight="1">
      <c r="A3292" s="8" t="s">
        <v>2382</v>
      </c>
      <c r="B3292" s="126" t="s">
        <v>390</v>
      </c>
      <c r="C3292" s="126" t="s">
        <v>75</v>
      </c>
      <c r="D3292" s="126">
        <v>12</v>
      </c>
      <c r="E3292" s="126"/>
      <c r="F3292" s="126"/>
      <c r="G3292" s="89">
        <v>43160</v>
      </c>
      <c r="H3292" s="123"/>
      <c r="I3292" s="189"/>
      <c r="J3292" s="130" t="s">
        <v>4890</v>
      </c>
    </row>
    <row r="3293" spans="1:10" s="108" customFormat="1" ht="11.25" hidden="1" customHeight="1">
      <c r="A3293" s="8" t="s">
        <v>2383</v>
      </c>
      <c r="B3293" s="126" t="s">
        <v>390</v>
      </c>
      <c r="C3293" s="126" t="s">
        <v>75</v>
      </c>
      <c r="D3293" s="126">
        <v>12</v>
      </c>
      <c r="E3293" s="126"/>
      <c r="F3293" s="126"/>
      <c r="G3293" s="89">
        <v>43160</v>
      </c>
      <c r="H3293" s="123"/>
      <c r="I3293" s="189"/>
      <c r="J3293" s="130" t="s">
        <v>4890</v>
      </c>
    </row>
    <row r="3294" spans="1:10" s="108" customFormat="1" ht="11.25" hidden="1" customHeight="1">
      <c r="A3294" s="8" t="s">
        <v>2384</v>
      </c>
      <c r="B3294" s="126" t="s">
        <v>390</v>
      </c>
      <c r="C3294" s="126" t="s">
        <v>75</v>
      </c>
      <c r="D3294" s="126">
        <v>12</v>
      </c>
      <c r="E3294" s="126"/>
      <c r="F3294" s="126"/>
      <c r="G3294" s="89">
        <v>43160</v>
      </c>
      <c r="H3294" s="123"/>
      <c r="I3294" s="189"/>
      <c r="J3294" s="130" t="s">
        <v>4890</v>
      </c>
    </row>
    <row r="3295" spans="1:10" s="108" customFormat="1" ht="11.25" hidden="1" customHeight="1">
      <c r="A3295" s="8" t="s">
        <v>2385</v>
      </c>
      <c r="B3295" s="126" t="s">
        <v>390</v>
      </c>
      <c r="C3295" s="126" t="s">
        <v>75</v>
      </c>
      <c r="D3295" s="126">
        <v>12</v>
      </c>
      <c r="E3295" s="126"/>
      <c r="F3295" s="126"/>
      <c r="G3295" s="89">
        <v>43160</v>
      </c>
      <c r="H3295" s="123"/>
      <c r="I3295" s="189"/>
      <c r="J3295" s="130" t="s">
        <v>4890</v>
      </c>
    </row>
    <row r="3296" spans="1:10" s="108" customFormat="1" ht="11.25" hidden="1" customHeight="1">
      <c r="A3296" s="8" t="s">
        <v>2386</v>
      </c>
      <c r="B3296" s="126" t="s">
        <v>390</v>
      </c>
      <c r="C3296" s="126" t="s">
        <v>75</v>
      </c>
      <c r="D3296" s="126">
        <v>12</v>
      </c>
      <c r="E3296" s="126"/>
      <c r="F3296" s="126"/>
      <c r="G3296" s="89">
        <v>43160</v>
      </c>
      <c r="H3296" s="123"/>
      <c r="I3296" s="189"/>
      <c r="J3296" s="130" t="s">
        <v>4890</v>
      </c>
    </row>
    <row r="3297" spans="1:10" s="108" customFormat="1" ht="11.25" hidden="1" customHeight="1">
      <c r="A3297" s="8" t="s">
        <v>2387</v>
      </c>
      <c r="B3297" s="126" t="s">
        <v>390</v>
      </c>
      <c r="C3297" s="126" t="s">
        <v>75</v>
      </c>
      <c r="D3297" s="126">
        <v>12</v>
      </c>
      <c r="E3297" s="126"/>
      <c r="F3297" s="126"/>
      <c r="G3297" s="89">
        <v>43160</v>
      </c>
      <c r="H3297" s="123"/>
      <c r="I3297" s="189"/>
      <c r="J3297" s="130" t="s">
        <v>4890</v>
      </c>
    </row>
    <row r="3298" spans="1:10" s="108" customFormat="1" ht="11.25" hidden="1" customHeight="1">
      <c r="A3298" s="8" t="s">
        <v>2388</v>
      </c>
      <c r="B3298" s="126" t="s">
        <v>390</v>
      </c>
      <c r="C3298" s="126" t="s">
        <v>75</v>
      </c>
      <c r="D3298" s="126">
        <v>12</v>
      </c>
      <c r="E3298" s="126"/>
      <c r="F3298" s="126"/>
      <c r="G3298" s="89">
        <v>43160</v>
      </c>
      <c r="H3298" s="123"/>
      <c r="I3298" s="189"/>
      <c r="J3298" s="130" t="s">
        <v>4890</v>
      </c>
    </row>
    <row r="3299" spans="1:10" s="108" customFormat="1" ht="11.25" hidden="1" customHeight="1">
      <c r="A3299" s="8" t="s">
        <v>2389</v>
      </c>
      <c r="B3299" s="126" t="s">
        <v>390</v>
      </c>
      <c r="C3299" s="126" t="s">
        <v>75</v>
      </c>
      <c r="D3299" s="126">
        <v>12</v>
      </c>
      <c r="E3299" s="126"/>
      <c r="F3299" s="126"/>
      <c r="G3299" s="89">
        <v>43160</v>
      </c>
      <c r="H3299" s="123"/>
      <c r="I3299" s="189"/>
      <c r="J3299" s="130" t="s">
        <v>4890</v>
      </c>
    </row>
    <row r="3300" spans="1:10" s="108" customFormat="1" ht="11.25" hidden="1" customHeight="1">
      <c r="A3300" s="8" t="s">
        <v>2390</v>
      </c>
      <c r="B3300" s="126" t="s">
        <v>390</v>
      </c>
      <c r="C3300" s="126" t="s">
        <v>75</v>
      </c>
      <c r="D3300" s="126">
        <v>12</v>
      </c>
      <c r="E3300" s="126"/>
      <c r="F3300" s="126"/>
      <c r="G3300" s="89">
        <v>43160</v>
      </c>
      <c r="H3300" s="123"/>
      <c r="I3300" s="189"/>
      <c r="J3300" s="130" t="s">
        <v>4890</v>
      </c>
    </row>
    <row r="3301" spans="1:10" s="108" customFormat="1" ht="11.25" hidden="1" customHeight="1">
      <c r="A3301" s="8" t="s">
        <v>2391</v>
      </c>
      <c r="B3301" s="126" t="s">
        <v>390</v>
      </c>
      <c r="C3301" s="126" t="s">
        <v>75</v>
      </c>
      <c r="D3301" s="126">
        <v>12</v>
      </c>
      <c r="E3301" s="126"/>
      <c r="F3301" s="126"/>
      <c r="G3301" s="89">
        <v>43160</v>
      </c>
      <c r="H3301" s="123"/>
      <c r="I3301" s="189"/>
      <c r="J3301" s="130" t="s">
        <v>4890</v>
      </c>
    </row>
    <row r="3302" spans="1:10" s="108" customFormat="1" ht="11.25" hidden="1" customHeight="1">
      <c r="A3302" s="8" t="s">
        <v>2392</v>
      </c>
      <c r="B3302" s="126" t="s">
        <v>390</v>
      </c>
      <c r="C3302" s="126" t="s">
        <v>75</v>
      </c>
      <c r="D3302" s="126">
        <v>12</v>
      </c>
      <c r="E3302" s="126"/>
      <c r="F3302" s="126"/>
      <c r="G3302" s="89">
        <v>43160</v>
      </c>
      <c r="H3302" s="123"/>
      <c r="I3302" s="189"/>
      <c r="J3302" s="130" t="s">
        <v>4890</v>
      </c>
    </row>
    <row r="3303" spans="1:10" s="108" customFormat="1" ht="11.25" hidden="1" customHeight="1">
      <c r="A3303" s="8" t="s">
        <v>2407</v>
      </c>
      <c r="B3303" s="126" t="s">
        <v>391</v>
      </c>
      <c r="C3303" s="126" t="s">
        <v>75</v>
      </c>
      <c r="D3303" s="126">
        <v>12</v>
      </c>
      <c r="E3303" s="126"/>
      <c r="F3303" s="126"/>
      <c r="G3303" s="89">
        <v>43160</v>
      </c>
      <c r="H3303" s="123"/>
      <c r="I3303" s="189"/>
      <c r="J3303" s="130" t="s">
        <v>4890</v>
      </c>
    </row>
    <row r="3304" spans="1:10" s="108" customFormat="1" ht="11.25" hidden="1" customHeight="1">
      <c r="A3304" s="8" t="s">
        <v>2409</v>
      </c>
      <c r="B3304" s="126" t="s">
        <v>391</v>
      </c>
      <c r="C3304" s="126" t="s">
        <v>75</v>
      </c>
      <c r="D3304" s="126">
        <v>12</v>
      </c>
      <c r="E3304" s="126"/>
      <c r="F3304" s="126"/>
      <c r="G3304" s="89">
        <v>43160</v>
      </c>
      <c r="H3304" s="123"/>
      <c r="I3304" s="189"/>
      <c r="J3304" s="130" t="s">
        <v>4890</v>
      </c>
    </row>
    <row r="3305" spans="1:10" s="108" customFormat="1" ht="11.25" hidden="1" customHeight="1">
      <c r="A3305" s="8" t="s">
        <v>2418</v>
      </c>
      <c r="B3305" s="126" t="s">
        <v>391</v>
      </c>
      <c r="C3305" s="126" t="s">
        <v>75</v>
      </c>
      <c r="D3305" s="126">
        <v>12</v>
      </c>
      <c r="E3305" s="126"/>
      <c r="F3305" s="126"/>
      <c r="G3305" s="89">
        <v>43160</v>
      </c>
      <c r="H3305" s="123"/>
      <c r="I3305" s="189"/>
      <c r="J3305" s="130" t="s">
        <v>4890</v>
      </c>
    </row>
    <row r="3306" spans="1:10" s="108" customFormat="1" ht="11.25" hidden="1" customHeight="1">
      <c r="A3306" s="8" t="s">
        <v>2419</v>
      </c>
      <c r="B3306" s="126" t="s">
        <v>391</v>
      </c>
      <c r="C3306" s="126" t="s">
        <v>75</v>
      </c>
      <c r="D3306" s="126">
        <v>12</v>
      </c>
      <c r="E3306" s="126"/>
      <c r="F3306" s="126"/>
      <c r="G3306" s="89">
        <v>43160</v>
      </c>
      <c r="H3306" s="123"/>
      <c r="I3306" s="189"/>
      <c r="J3306" s="130" t="s">
        <v>4890</v>
      </c>
    </row>
    <row r="3307" spans="1:10" s="108" customFormat="1" ht="11.25" hidden="1" customHeight="1">
      <c r="A3307" s="8" t="s">
        <v>2428</v>
      </c>
      <c r="B3307" s="126" t="s">
        <v>4334</v>
      </c>
      <c r="C3307" s="126" t="s">
        <v>75</v>
      </c>
      <c r="D3307" s="126">
        <v>12</v>
      </c>
      <c r="E3307" s="126"/>
      <c r="F3307" s="126"/>
      <c r="G3307" s="89">
        <v>43160</v>
      </c>
      <c r="H3307" s="123"/>
      <c r="I3307" s="189"/>
      <c r="J3307" s="130" t="s">
        <v>4890</v>
      </c>
    </row>
    <row r="3308" spans="1:10" s="108" customFormat="1" ht="11.25" hidden="1" customHeight="1">
      <c r="A3308" s="8" t="s">
        <v>2440</v>
      </c>
      <c r="B3308" s="126" t="s">
        <v>393</v>
      </c>
      <c r="C3308" s="126" t="s">
        <v>75</v>
      </c>
      <c r="D3308" s="126">
        <v>12</v>
      </c>
      <c r="E3308" s="126"/>
      <c r="F3308" s="126"/>
      <c r="G3308" s="89">
        <v>43160</v>
      </c>
      <c r="H3308" s="123"/>
      <c r="I3308" s="189"/>
      <c r="J3308" s="130" t="s">
        <v>4890</v>
      </c>
    </row>
    <row r="3309" spans="1:10" s="108" customFormat="1" ht="11.25" hidden="1" customHeight="1">
      <c r="A3309" s="8" t="s">
        <v>2442</v>
      </c>
      <c r="B3309" s="126" t="s">
        <v>393</v>
      </c>
      <c r="C3309" s="130" t="s">
        <v>75</v>
      </c>
      <c r="D3309" s="126">
        <v>12</v>
      </c>
      <c r="E3309" s="126"/>
      <c r="F3309" s="130"/>
      <c r="G3309" s="89">
        <v>43160</v>
      </c>
      <c r="H3309" s="123"/>
      <c r="I3309" s="189"/>
      <c r="J3309" s="130" t="s">
        <v>4890</v>
      </c>
    </row>
    <row r="3310" spans="1:10" s="108" customFormat="1" ht="11.25" hidden="1" customHeight="1">
      <c r="A3310" s="8" t="s">
        <v>2443</v>
      </c>
      <c r="B3310" s="126" t="s">
        <v>393</v>
      </c>
      <c r="C3310" s="126" t="s">
        <v>75</v>
      </c>
      <c r="D3310" s="126">
        <v>12</v>
      </c>
      <c r="E3310" s="126"/>
      <c r="F3310" s="126"/>
      <c r="G3310" s="89">
        <v>43160</v>
      </c>
      <c r="H3310" s="123"/>
      <c r="I3310" s="189"/>
      <c r="J3310" s="130" t="s">
        <v>4890</v>
      </c>
    </row>
    <row r="3311" spans="1:10" s="108" customFormat="1" ht="11.25" hidden="1" customHeight="1">
      <c r="A3311" s="8" t="s">
        <v>2444</v>
      </c>
      <c r="B3311" s="126" t="s">
        <v>393</v>
      </c>
      <c r="C3311" s="126" t="s">
        <v>75</v>
      </c>
      <c r="D3311" s="126">
        <v>12</v>
      </c>
      <c r="E3311" s="126"/>
      <c r="F3311" s="126"/>
      <c r="G3311" s="89">
        <v>43160</v>
      </c>
      <c r="H3311" s="123"/>
      <c r="I3311" s="189"/>
      <c r="J3311" s="130" t="s">
        <v>4890</v>
      </c>
    </row>
    <row r="3312" spans="1:10" s="108" customFormat="1" ht="11.25" hidden="1" customHeight="1">
      <c r="A3312" s="8" t="s">
        <v>2445</v>
      </c>
      <c r="B3312" s="126" t="s">
        <v>393</v>
      </c>
      <c r="C3312" s="126" t="s">
        <v>75</v>
      </c>
      <c r="D3312" s="126">
        <v>12</v>
      </c>
      <c r="E3312" s="126"/>
      <c r="F3312" s="126"/>
      <c r="G3312" s="89">
        <v>43160</v>
      </c>
      <c r="H3312" s="123"/>
      <c r="I3312" s="189"/>
      <c r="J3312" s="130" t="s">
        <v>4890</v>
      </c>
    </row>
    <row r="3313" spans="1:10" s="108" customFormat="1" ht="11.25" hidden="1" customHeight="1">
      <c r="A3313" s="8" t="s">
        <v>2446</v>
      </c>
      <c r="B3313" s="126" t="s">
        <v>393</v>
      </c>
      <c r="C3313" s="126" t="s">
        <v>75</v>
      </c>
      <c r="D3313" s="126">
        <v>12</v>
      </c>
      <c r="E3313" s="126"/>
      <c r="F3313" s="126"/>
      <c r="G3313" s="89">
        <v>43160</v>
      </c>
      <c r="H3313" s="123"/>
      <c r="I3313" s="189"/>
      <c r="J3313" s="130" t="s">
        <v>4890</v>
      </c>
    </row>
    <row r="3314" spans="1:10" s="108" customFormat="1" ht="11.25" hidden="1" customHeight="1">
      <c r="A3314" s="8" t="s">
        <v>2448</v>
      </c>
      <c r="B3314" s="126" t="s">
        <v>393</v>
      </c>
      <c r="C3314" s="130" t="s">
        <v>75</v>
      </c>
      <c r="D3314" s="126">
        <v>12</v>
      </c>
      <c r="E3314" s="126"/>
      <c r="F3314" s="130"/>
      <c r="G3314" s="89">
        <v>43160</v>
      </c>
      <c r="H3314" s="123"/>
      <c r="I3314" s="189"/>
      <c r="J3314" s="130" t="s">
        <v>4890</v>
      </c>
    </row>
    <row r="3315" spans="1:10" s="108" customFormat="1" ht="11.25" hidden="1" customHeight="1">
      <c r="A3315" s="8" t="s">
        <v>2450</v>
      </c>
      <c r="B3315" s="126" t="s">
        <v>393</v>
      </c>
      <c r="C3315" s="126" t="s">
        <v>75</v>
      </c>
      <c r="D3315" s="126">
        <v>12</v>
      </c>
      <c r="E3315" s="126"/>
      <c r="F3315" s="126"/>
      <c r="G3315" s="89">
        <v>43160</v>
      </c>
      <c r="H3315" s="123"/>
      <c r="I3315" s="189"/>
      <c r="J3315" s="130" t="s">
        <v>4890</v>
      </c>
    </row>
    <row r="3316" spans="1:10" s="108" customFormat="1" ht="11.25" hidden="1" customHeight="1">
      <c r="A3316" s="8" t="s">
        <v>2451</v>
      </c>
      <c r="B3316" s="126" t="s">
        <v>393</v>
      </c>
      <c r="C3316" s="130" t="s">
        <v>75</v>
      </c>
      <c r="D3316" s="126">
        <v>12</v>
      </c>
      <c r="E3316" s="126"/>
      <c r="F3316" s="130"/>
      <c r="G3316" s="89">
        <v>43160</v>
      </c>
      <c r="H3316" s="123"/>
      <c r="I3316" s="189"/>
      <c r="J3316" s="130" t="s">
        <v>4890</v>
      </c>
    </row>
    <row r="3317" spans="1:10" s="108" customFormat="1" ht="11.25" hidden="1" customHeight="1">
      <c r="A3317" s="8" t="s">
        <v>2452</v>
      </c>
      <c r="B3317" s="126" t="s">
        <v>393</v>
      </c>
      <c r="C3317" s="130" t="s">
        <v>75</v>
      </c>
      <c r="D3317" s="126">
        <v>12</v>
      </c>
      <c r="E3317" s="126"/>
      <c r="F3317" s="130"/>
      <c r="G3317" s="89">
        <v>43160</v>
      </c>
      <c r="H3317" s="123"/>
      <c r="I3317" s="189"/>
      <c r="J3317" s="130" t="s">
        <v>4890</v>
      </c>
    </row>
    <row r="3318" spans="1:10" s="108" customFormat="1" ht="11.25" hidden="1" customHeight="1">
      <c r="A3318" s="8" t="s">
        <v>2453</v>
      </c>
      <c r="B3318" s="126" t="s">
        <v>393</v>
      </c>
      <c r="C3318" s="126" t="s">
        <v>75</v>
      </c>
      <c r="D3318" s="126">
        <v>12</v>
      </c>
      <c r="E3318" s="126"/>
      <c r="F3318" s="126"/>
      <c r="G3318" s="89">
        <v>43160</v>
      </c>
      <c r="H3318" s="123"/>
      <c r="I3318" s="189"/>
      <c r="J3318" s="130" t="s">
        <v>4890</v>
      </c>
    </row>
    <row r="3319" spans="1:10" s="108" customFormat="1" ht="11.25" hidden="1" customHeight="1">
      <c r="A3319" s="8" t="s">
        <v>2456</v>
      </c>
      <c r="B3319" s="126" t="s">
        <v>4337</v>
      </c>
      <c r="C3319" s="126" t="s">
        <v>75</v>
      </c>
      <c r="D3319" s="126">
        <v>12</v>
      </c>
      <c r="E3319" s="126"/>
      <c r="F3319" s="126"/>
      <c r="G3319" s="89">
        <v>43160</v>
      </c>
      <c r="H3319" s="123"/>
      <c r="I3319" s="189"/>
      <c r="J3319" s="130" t="s">
        <v>4890</v>
      </c>
    </row>
    <row r="3320" spans="1:10" s="108" customFormat="1" ht="11.25" hidden="1" customHeight="1">
      <c r="A3320" s="8" t="s">
        <v>2471</v>
      </c>
      <c r="B3320" s="126" t="s">
        <v>395</v>
      </c>
      <c r="C3320" s="130" t="s">
        <v>75</v>
      </c>
      <c r="D3320" s="126">
        <v>12</v>
      </c>
      <c r="E3320" s="126"/>
      <c r="F3320" s="130"/>
      <c r="G3320" s="89">
        <v>43160</v>
      </c>
      <c r="H3320" s="123"/>
      <c r="I3320" s="189"/>
      <c r="J3320" s="130" t="s">
        <v>4890</v>
      </c>
    </row>
    <row r="3321" spans="1:10" s="108" customFormat="1" ht="11.25" hidden="1" customHeight="1">
      <c r="A3321" s="8" t="s">
        <v>2624</v>
      </c>
      <c r="B3321" s="126" t="s">
        <v>390</v>
      </c>
      <c r="C3321" s="126" t="s">
        <v>75</v>
      </c>
      <c r="D3321" s="126">
        <v>12</v>
      </c>
      <c r="E3321" s="126"/>
      <c r="F3321" s="126"/>
      <c r="G3321" s="89">
        <v>43160</v>
      </c>
      <c r="H3321" s="123"/>
      <c r="I3321" s="189"/>
      <c r="J3321" s="130" t="s">
        <v>4890</v>
      </c>
    </row>
    <row r="3322" spans="1:10" s="108" customFormat="1" ht="11.25" hidden="1" customHeight="1">
      <c r="A3322" s="8" t="s">
        <v>2664</v>
      </c>
      <c r="B3322" s="126" t="s">
        <v>351</v>
      </c>
      <c r="C3322" s="126" t="s">
        <v>4789</v>
      </c>
      <c r="D3322" s="126">
        <v>11</v>
      </c>
      <c r="E3322" s="126"/>
      <c r="F3322" s="126"/>
      <c r="G3322" s="89">
        <v>43160</v>
      </c>
      <c r="H3322" s="123"/>
      <c r="I3322" s="189"/>
      <c r="J3322" s="130" t="s">
        <v>4888</v>
      </c>
    </row>
    <row r="3323" spans="1:10" s="108" customFormat="1" ht="11.25" hidden="1" customHeight="1">
      <c r="A3323" s="8" t="s">
        <v>2666</v>
      </c>
      <c r="B3323" s="126" t="s">
        <v>351</v>
      </c>
      <c r="C3323" s="130" t="s">
        <v>4789</v>
      </c>
      <c r="D3323" s="126">
        <v>11</v>
      </c>
      <c r="E3323" s="126"/>
      <c r="F3323" s="130"/>
      <c r="G3323" s="89">
        <v>43160</v>
      </c>
      <c r="H3323" s="123"/>
      <c r="I3323" s="189"/>
      <c r="J3323" s="130" t="s">
        <v>4888</v>
      </c>
    </row>
    <row r="3324" spans="1:10" s="108" customFormat="1" ht="11.25" hidden="1" customHeight="1">
      <c r="A3324" s="8" t="s">
        <v>2670</v>
      </c>
      <c r="B3324" s="126" t="s">
        <v>351</v>
      </c>
      <c r="C3324" s="130" t="s">
        <v>4787</v>
      </c>
      <c r="D3324" s="126">
        <v>11</v>
      </c>
      <c r="E3324" s="126"/>
      <c r="F3324" s="130"/>
      <c r="G3324" s="89">
        <v>43160</v>
      </c>
      <c r="H3324" s="123"/>
      <c r="I3324" s="189"/>
      <c r="J3324" s="130" t="s">
        <v>4901</v>
      </c>
    </row>
    <row r="3325" spans="1:10" s="108" customFormat="1" ht="11.25" hidden="1" customHeight="1">
      <c r="A3325" s="8" t="s">
        <v>2679</v>
      </c>
      <c r="B3325" s="126" t="s">
        <v>351</v>
      </c>
      <c r="C3325" s="126" t="s">
        <v>4787</v>
      </c>
      <c r="D3325" s="126">
        <v>11</v>
      </c>
      <c r="E3325" s="126"/>
      <c r="F3325" s="126"/>
      <c r="G3325" s="89">
        <v>43160</v>
      </c>
      <c r="H3325" s="123"/>
      <c r="I3325" s="189"/>
      <c r="J3325" s="130" t="s">
        <v>4901</v>
      </c>
    </row>
    <row r="3326" spans="1:10" s="108" customFormat="1" ht="11.25" hidden="1" customHeight="1">
      <c r="A3326" s="8" t="s">
        <v>2680</v>
      </c>
      <c r="B3326" s="126" t="s">
        <v>351</v>
      </c>
      <c r="C3326" s="126" t="s">
        <v>4787</v>
      </c>
      <c r="D3326" s="126">
        <v>11</v>
      </c>
      <c r="E3326" s="126"/>
      <c r="F3326" s="126"/>
      <c r="G3326" s="89">
        <v>43160</v>
      </c>
      <c r="H3326" s="123"/>
      <c r="I3326" s="189"/>
      <c r="J3326" s="130" t="s">
        <v>4901</v>
      </c>
    </row>
    <row r="3327" spans="1:10" s="108" customFormat="1" ht="11.25" hidden="1" customHeight="1">
      <c r="A3327" s="8" t="s">
        <v>2683</v>
      </c>
      <c r="B3327" s="126" t="s">
        <v>351</v>
      </c>
      <c r="C3327" s="130" t="s">
        <v>4786</v>
      </c>
      <c r="D3327" s="126">
        <v>11</v>
      </c>
      <c r="E3327" s="126"/>
      <c r="F3327" s="130"/>
      <c r="G3327" s="89">
        <v>43160</v>
      </c>
      <c r="H3327" s="123"/>
      <c r="I3327" s="189"/>
      <c r="J3327" s="130" t="s">
        <v>4902</v>
      </c>
    </row>
    <row r="3328" spans="1:10" s="108" customFormat="1" ht="11.25" hidden="1" customHeight="1">
      <c r="A3328" s="8" t="s">
        <v>2684</v>
      </c>
      <c r="B3328" s="126" t="s">
        <v>351</v>
      </c>
      <c r="C3328" s="126" t="s">
        <v>4786</v>
      </c>
      <c r="D3328" s="126">
        <v>11</v>
      </c>
      <c r="E3328" s="126"/>
      <c r="F3328" s="126"/>
      <c r="G3328" s="89">
        <v>43160</v>
      </c>
      <c r="H3328" s="123"/>
      <c r="I3328" s="189"/>
      <c r="J3328" s="130" t="s">
        <v>4902</v>
      </c>
    </row>
    <row r="3329" spans="1:10" s="108" customFormat="1" ht="11.25" hidden="1" customHeight="1">
      <c r="A3329" s="8" t="s">
        <v>2689</v>
      </c>
      <c r="B3329" s="126" t="s">
        <v>351</v>
      </c>
      <c r="C3329" s="130" t="s">
        <v>4787</v>
      </c>
      <c r="D3329" s="126">
        <v>11</v>
      </c>
      <c r="E3329" s="126"/>
      <c r="F3329" s="130"/>
      <c r="G3329" s="89">
        <v>43160</v>
      </c>
      <c r="H3329" s="123"/>
      <c r="I3329" s="189"/>
      <c r="J3329" s="130" t="s">
        <v>4901</v>
      </c>
    </row>
    <row r="3330" spans="1:10" s="108" customFormat="1" ht="11.25" hidden="1" customHeight="1">
      <c r="A3330" s="8" t="s">
        <v>2695</v>
      </c>
      <c r="B3330" s="126" t="s">
        <v>351</v>
      </c>
      <c r="C3330" s="126" t="s">
        <v>4787</v>
      </c>
      <c r="D3330" s="126">
        <v>11</v>
      </c>
      <c r="E3330" s="126"/>
      <c r="F3330" s="126"/>
      <c r="G3330" s="89">
        <v>43160</v>
      </c>
      <c r="H3330" s="123"/>
      <c r="I3330" s="189"/>
      <c r="J3330" s="130" t="s">
        <v>4901</v>
      </c>
    </row>
    <row r="3331" spans="1:10" s="108" customFormat="1" ht="11.25" hidden="1" customHeight="1">
      <c r="A3331" s="8" t="s">
        <v>2696</v>
      </c>
      <c r="B3331" s="126" t="s">
        <v>351</v>
      </c>
      <c r="C3331" s="126" t="s">
        <v>4787</v>
      </c>
      <c r="D3331" s="126">
        <v>11</v>
      </c>
      <c r="E3331" s="126"/>
      <c r="F3331" s="126"/>
      <c r="G3331" s="89">
        <v>43160</v>
      </c>
      <c r="H3331" s="123"/>
      <c r="I3331" s="189"/>
      <c r="J3331" s="130" t="s">
        <v>4901</v>
      </c>
    </row>
    <row r="3332" spans="1:10" s="108" customFormat="1" ht="11.25" hidden="1" customHeight="1">
      <c r="A3332" s="8" t="s">
        <v>2730</v>
      </c>
      <c r="B3332" s="126" t="s">
        <v>376</v>
      </c>
      <c r="C3332" s="126" t="s">
        <v>450</v>
      </c>
      <c r="D3332" s="126">
        <v>13</v>
      </c>
      <c r="E3332" s="126"/>
      <c r="F3332" s="126"/>
      <c r="G3332" s="89">
        <v>43160</v>
      </c>
      <c r="H3332" s="123"/>
      <c r="I3332" s="189"/>
      <c r="J3332" s="130" t="s">
        <v>4895</v>
      </c>
    </row>
    <row r="3333" spans="1:10" s="108" customFormat="1" ht="11.25" hidden="1" customHeight="1">
      <c r="A3333" s="8" t="s">
        <v>2760</v>
      </c>
      <c r="B3333" s="126" t="s">
        <v>351</v>
      </c>
      <c r="C3333" s="126" t="s">
        <v>4789</v>
      </c>
      <c r="D3333" s="126">
        <v>11</v>
      </c>
      <c r="E3333" s="126"/>
      <c r="F3333" s="126"/>
      <c r="G3333" s="89">
        <v>43160</v>
      </c>
      <c r="H3333" s="123"/>
      <c r="I3333" s="189"/>
      <c r="J3333" s="130" t="s">
        <v>4888</v>
      </c>
    </row>
    <row r="3334" spans="1:10" s="108" customFormat="1" ht="11.25" hidden="1" customHeight="1">
      <c r="A3334" s="8" t="s">
        <v>2774</v>
      </c>
      <c r="B3334" s="126" t="s">
        <v>351</v>
      </c>
      <c r="C3334" s="130" t="s">
        <v>4786</v>
      </c>
      <c r="D3334" s="126">
        <v>11</v>
      </c>
      <c r="E3334" s="126"/>
      <c r="F3334" s="130"/>
      <c r="G3334" s="89">
        <v>43160</v>
      </c>
      <c r="H3334" s="123"/>
      <c r="I3334" s="189"/>
      <c r="J3334" s="130" t="s">
        <v>4902</v>
      </c>
    </row>
    <row r="3335" spans="1:10" s="108" customFormat="1" ht="11.25" hidden="1" customHeight="1">
      <c r="A3335" s="8" t="s">
        <v>2779</v>
      </c>
      <c r="B3335" s="126" t="s">
        <v>351</v>
      </c>
      <c r="C3335" s="126" t="s">
        <v>4786</v>
      </c>
      <c r="D3335" s="126">
        <v>11</v>
      </c>
      <c r="E3335" s="126"/>
      <c r="F3335" s="126"/>
      <c r="G3335" s="89">
        <v>43160</v>
      </c>
      <c r="H3335" s="123"/>
      <c r="I3335" s="189"/>
      <c r="J3335" s="130" t="s">
        <v>4902</v>
      </c>
    </row>
    <row r="3336" spans="1:10" s="108" customFormat="1" ht="11.25" hidden="1" customHeight="1">
      <c r="A3336" s="8" t="s">
        <v>2780</v>
      </c>
      <c r="B3336" s="126" t="s">
        <v>351</v>
      </c>
      <c r="C3336" s="126" t="s">
        <v>4786</v>
      </c>
      <c r="D3336" s="126">
        <v>11</v>
      </c>
      <c r="E3336" s="126"/>
      <c r="F3336" s="126"/>
      <c r="G3336" s="89">
        <v>43160</v>
      </c>
      <c r="H3336" s="123"/>
      <c r="I3336" s="189"/>
      <c r="J3336" s="130" t="s">
        <v>4902</v>
      </c>
    </row>
    <row r="3337" spans="1:10" s="108" customFormat="1" ht="11.25" hidden="1" customHeight="1">
      <c r="A3337" s="8" t="s">
        <v>2795</v>
      </c>
      <c r="B3337" s="126" t="s">
        <v>351</v>
      </c>
      <c r="C3337" s="126" t="s">
        <v>4786</v>
      </c>
      <c r="D3337" s="126">
        <v>11</v>
      </c>
      <c r="E3337" s="126"/>
      <c r="F3337" s="126"/>
      <c r="G3337" s="89">
        <v>43160</v>
      </c>
      <c r="H3337" s="123"/>
      <c r="I3337" s="189"/>
      <c r="J3337" s="130" t="s">
        <v>4902</v>
      </c>
    </row>
    <row r="3338" spans="1:10" s="108" customFormat="1" ht="11.25" hidden="1" customHeight="1">
      <c r="A3338" s="8" t="s">
        <v>2796</v>
      </c>
      <c r="B3338" s="126" t="s">
        <v>351</v>
      </c>
      <c r="C3338" s="126" t="s">
        <v>4786</v>
      </c>
      <c r="D3338" s="126">
        <v>11</v>
      </c>
      <c r="E3338" s="126"/>
      <c r="F3338" s="126"/>
      <c r="G3338" s="89">
        <v>43160</v>
      </c>
      <c r="H3338" s="123"/>
      <c r="I3338" s="189"/>
      <c r="J3338" s="130" t="s">
        <v>4902</v>
      </c>
    </row>
    <row r="3339" spans="1:10" s="108" customFormat="1" ht="11.25" hidden="1" customHeight="1">
      <c r="A3339" s="8" t="s">
        <v>2804</v>
      </c>
      <c r="B3339" s="126" t="s">
        <v>351</v>
      </c>
      <c r="C3339" s="126" t="s">
        <v>4789</v>
      </c>
      <c r="D3339" s="126">
        <v>11</v>
      </c>
      <c r="E3339" s="126"/>
      <c r="F3339" s="126"/>
      <c r="G3339" s="89">
        <v>43160</v>
      </c>
      <c r="H3339" s="123"/>
      <c r="I3339" s="189"/>
      <c r="J3339" s="130" t="s">
        <v>4888</v>
      </c>
    </row>
    <row r="3340" spans="1:10" s="108" customFormat="1" ht="11.25" hidden="1" customHeight="1">
      <c r="A3340" s="8" t="s">
        <v>2811</v>
      </c>
      <c r="B3340" s="126" t="s">
        <v>351</v>
      </c>
      <c r="C3340" s="126" t="s">
        <v>4789</v>
      </c>
      <c r="D3340" s="126">
        <v>11</v>
      </c>
      <c r="E3340" s="126"/>
      <c r="F3340" s="126"/>
      <c r="G3340" s="89">
        <v>43160</v>
      </c>
      <c r="H3340" s="123"/>
      <c r="I3340" s="189"/>
      <c r="J3340" s="130" t="s">
        <v>4888</v>
      </c>
    </row>
    <row r="3341" spans="1:10" s="108" customFormat="1" ht="11.25" hidden="1" customHeight="1">
      <c r="A3341" s="8" t="s">
        <v>2812</v>
      </c>
      <c r="B3341" s="126" t="s">
        <v>351</v>
      </c>
      <c r="C3341" s="130" t="s">
        <v>4789</v>
      </c>
      <c r="D3341" s="126">
        <v>11</v>
      </c>
      <c r="E3341" s="126"/>
      <c r="F3341" s="130"/>
      <c r="G3341" s="89">
        <v>43160</v>
      </c>
      <c r="H3341" s="123"/>
      <c r="I3341" s="189"/>
      <c r="J3341" s="130" t="s">
        <v>4888</v>
      </c>
    </row>
    <row r="3342" spans="1:10" s="108" customFormat="1" ht="11.25" hidden="1" customHeight="1">
      <c r="A3342" s="8" t="s">
        <v>2813</v>
      </c>
      <c r="B3342" s="126" t="s">
        <v>351</v>
      </c>
      <c r="C3342" s="126" t="s">
        <v>4788</v>
      </c>
      <c r="D3342" s="126">
        <v>11</v>
      </c>
      <c r="E3342" s="126"/>
      <c r="F3342" s="126"/>
      <c r="G3342" s="89">
        <v>43160</v>
      </c>
      <c r="H3342" s="123"/>
      <c r="I3342" s="189"/>
      <c r="J3342" s="130" t="s">
        <v>4900</v>
      </c>
    </row>
    <row r="3343" spans="1:10" s="108" customFormat="1" ht="11.25" hidden="1" customHeight="1">
      <c r="A3343" s="8" t="s">
        <v>2839</v>
      </c>
      <c r="B3343" s="126" t="s">
        <v>351</v>
      </c>
      <c r="C3343" s="126" t="s">
        <v>4789</v>
      </c>
      <c r="D3343" s="126">
        <v>11</v>
      </c>
      <c r="E3343" s="126"/>
      <c r="F3343" s="126"/>
      <c r="G3343" s="89">
        <v>43160</v>
      </c>
      <c r="H3343" s="123"/>
      <c r="I3343" s="189"/>
      <c r="J3343" s="130" t="s">
        <v>4888</v>
      </c>
    </row>
    <row r="3344" spans="1:10" s="108" customFormat="1" ht="11.25" hidden="1" customHeight="1">
      <c r="A3344" s="8" t="s">
        <v>2840</v>
      </c>
      <c r="B3344" s="126" t="s">
        <v>351</v>
      </c>
      <c r="C3344" s="130" t="s">
        <v>4789</v>
      </c>
      <c r="D3344" s="126">
        <v>11</v>
      </c>
      <c r="E3344" s="126"/>
      <c r="F3344" s="130"/>
      <c r="G3344" s="89">
        <v>43160</v>
      </c>
      <c r="H3344" s="123"/>
      <c r="I3344" s="189"/>
      <c r="J3344" s="130" t="s">
        <v>4888</v>
      </c>
    </row>
    <row r="3345" spans="1:10" s="108" customFormat="1" ht="11.25" hidden="1" customHeight="1">
      <c r="A3345" s="8" t="s">
        <v>2848</v>
      </c>
      <c r="B3345" s="126" t="s">
        <v>351</v>
      </c>
      <c r="C3345" s="126" t="s">
        <v>4786</v>
      </c>
      <c r="D3345" s="126">
        <v>11</v>
      </c>
      <c r="E3345" s="126"/>
      <c r="F3345" s="126"/>
      <c r="G3345" s="89">
        <v>43160</v>
      </c>
      <c r="H3345" s="123"/>
      <c r="I3345" s="189"/>
      <c r="J3345" s="130" t="s">
        <v>4902</v>
      </c>
    </row>
    <row r="3346" spans="1:10" s="108" customFormat="1" ht="11.25" hidden="1" customHeight="1">
      <c r="A3346" s="8" t="s">
        <v>2849</v>
      </c>
      <c r="B3346" s="126" t="s">
        <v>351</v>
      </c>
      <c r="C3346" s="126" t="s">
        <v>4789</v>
      </c>
      <c r="D3346" s="126">
        <v>11</v>
      </c>
      <c r="E3346" s="126"/>
      <c r="F3346" s="126"/>
      <c r="G3346" s="89">
        <v>43160</v>
      </c>
      <c r="H3346" s="123"/>
      <c r="I3346" s="189"/>
      <c r="J3346" s="130" t="s">
        <v>4888</v>
      </c>
    </row>
    <row r="3347" spans="1:10" s="108" customFormat="1" ht="11.25" hidden="1" customHeight="1">
      <c r="A3347" s="8" t="s">
        <v>2853</v>
      </c>
      <c r="B3347" s="126" t="s">
        <v>351</v>
      </c>
      <c r="C3347" s="126" t="s">
        <v>4789</v>
      </c>
      <c r="D3347" s="126">
        <v>11</v>
      </c>
      <c r="E3347" s="126"/>
      <c r="F3347" s="126"/>
      <c r="G3347" s="89">
        <v>43160</v>
      </c>
      <c r="H3347" s="123"/>
      <c r="I3347" s="189"/>
      <c r="J3347" s="130" t="s">
        <v>4888</v>
      </c>
    </row>
    <row r="3348" spans="1:10" s="108" customFormat="1" ht="11.25" hidden="1" customHeight="1">
      <c r="A3348" s="8" t="s">
        <v>2864</v>
      </c>
      <c r="B3348" s="126" t="s">
        <v>351</v>
      </c>
      <c r="C3348" s="130" t="s">
        <v>4789</v>
      </c>
      <c r="D3348" s="126">
        <v>11</v>
      </c>
      <c r="E3348" s="126"/>
      <c r="F3348" s="130"/>
      <c r="G3348" s="89">
        <v>43160</v>
      </c>
      <c r="H3348" s="123"/>
      <c r="I3348" s="189"/>
      <c r="J3348" s="130" t="s">
        <v>4888</v>
      </c>
    </row>
    <row r="3349" spans="1:10" s="108" customFormat="1" ht="11.25" hidden="1" customHeight="1">
      <c r="A3349" s="8" t="s">
        <v>2865</v>
      </c>
      <c r="B3349" s="126" t="s">
        <v>351</v>
      </c>
      <c r="C3349" s="126" t="s">
        <v>4789</v>
      </c>
      <c r="D3349" s="126">
        <v>11</v>
      </c>
      <c r="E3349" s="126"/>
      <c r="F3349" s="126"/>
      <c r="G3349" s="89">
        <v>43160</v>
      </c>
      <c r="H3349" s="123"/>
      <c r="I3349" s="189"/>
      <c r="J3349" s="130" t="s">
        <v>4888</v>
      </c>
    </row>
    <row r="3350" spans="1:10" s="108" customFormat="1" ht="11.25" hidden="1" customHeight="1">
      <c r="A3350" s="8" t="s">
        <v>2867</v>
      </c>
      <c r="B3350" s="126" t="s">
        <v>351</v>
      </c>
      <c r="C3350" s="126" t="s">
        <v>4787</v>
      </c>
      <c r="D3350" s="126">
        <v>11</v>
      </c>
      <c r="E3350" s="126"/>
      <c r="F3350" s="126"/>
      <c r="G3350" s="89">
        <v>43160</v>
      </c>
      <c r="H3350" s="123"/>
      <c r="I3350" s="189"/>
      <c r="J3350" s="130" t="s">
        <v>4901</v>
      </c>
    </row>
    <row r="3351" spans="1:10" s="108" customFormat="1" ht="11.25" hidden="1" customHeight="1">
      <c r="A3351" s="8" t="s">
        <v>2885</v>
      </c>
      <c r="B3351" s="126" t="s">
        <v>4355</v>
      </c>
      <c r="C3351" s="126" t="s">
        <v>71</v>
      </c>
      <c r="D3351" s="126">
        <v>14</v>
      </c>
      <c r="E3351" s="126"/>
      <c r="F3351" s="126"/>
      <c r="G3351" s="89">
        <v>43160</v>
      </c>
      <c r="H3351" s="123"/>
      <c r="I3351" s="189"/>
      <c r="J3351" s="130" t="s">
        <v>4897</v>
      </c>
    </row>
    <row r="3352" spans="1:10" s="108" customFormat="1" ht="11.25" hidden="1" customHeight="1">
      <c r="A3352" s="8" t="s">
        <v>2898</v>
      </c>
      <c r="B3352" s="126" t="s">
        <v>4362</v>
      </c>
      <c r="C3352" s="126" t="s">
        <v>71</v>
      </c>
      <c r="D3352" s="126">
        <v>14</v>
      </c>
      <c r="E3352" s="126"/>
      <c r="F3352" s="126"/>
      <c r="G3352" s="89">
        <v>43160</v>
      </c>
      <c r="H3352" s="123"/>
      <c r="I3352" s="189"/>
      <c r="J3352" s="130" t="s">
        <v>4897</v>
      </c>
    </row>
    <row r="3353" spans="1:10" s="108" customFormat="1" ht="11.25" hidden="1" customHeight="1">
      <c r="A3353" s="8" t="s">
        <v>2901</v>
      </c>
      <c r="B3353" s="126" t="s">
        <v>4363</v>
      </c>
      <c r="C3353" s="126" t="s">
        <v>71</v>
      </c>
      <c r="D3353" s="126">
        <v>14</v>
      </c>
      <c r="E3353" s="126"/>
      <c r="F3353" s="126"/>
      <c r="G3353" s="89">
        <v>43160</v>
      </c>
      <c r="H3353" s="123"/>
      <c r="I3353" s="189"/>
      <c r="J3353" s="130" t="s">
        <v>4897</v>
      </c>
    </row>
    <row r="3354" spans="1:10" s="108" customFormat="1" ht="11.25" hidden="1" customHeight="1">
      <c r="A3354" s="8" t="s">
        <v>2902</v>
      </c>
      <c r="B3354" s="126" t="s">
        <v>4363</v>
      </c>
      <c r="C3354" s="126" t="s">
        <v>71</v>
      </c>
      <c r="D3354" s="126">
        <v>14</v>
      </c>
      <c r="E3354" s="126"/>
      <c r="F3354" s="126"/>
      <c r="G3354" s="89">
        <v>43160</v>
      </c>
      <c r="H3354" s="123"/>
      <c r="I3354" s="189"/>
      <c r="J3354" s="130" t="s">
        <v>4897</v>
      </c>
    </row>
    <row r="3355" spans="1:10" s="108" customFormat="1" ht="11.25" hidden="1" customHeight="1">
      <c r="A3355" s="8" t="s">
        <v>2905</v>
      </c>
      <c r="B3355" s="126" t="s">
        <v>4365</v>
      </c>
      <c r="C3355" s="126" t="s">
        <v>71</v>
      </c>
      <c r="D3355" s="126">
        <v>14</v>
      </c>
      <c r="E3355" s="126"/>
      <c r="F3355" s="126"/>
      <c r="G3355" s="89">
        <v>43160</v>
      </c>
      <c r="H3355" s="123"/>
      <c r="I3355" s="189"/>
      <c r="J3355" s="130" t="s">
        <v>4897</v>
      </c>
    </row>
    <row r="3356" spans="1:10" s="108" customFormat="1" ht="11.25" hidden="1" customHeight="1">
      <c r="A3356" s="8" t="s">
        <v>2906</v>
      </c>
      <c r="B3356" s="126" t="s">
        <v>4366</v>
      </c>
      <c r="C3356" s="130" t="s">
        <v>71</v>
      </c>
      <c r="D3356" s="126">
        <v>14</v>
      </c>
      <c r="E3356" s="126"/>
      <c r="F3356" s="130"/>
      <c r="G3356" s="89">
        <v>43160</v>
      </c>
      <c r="H3356" s="123"/>
      <c r="I3356" s="189"/>
      <c r="J3356" s="130" t="s">
        <v>4897</v>
      </c>
    </row>
    <row r="3357" spans="1:10" s="108" customFormat="1" ht="11.25" hidden="1" customHeight="1">
      <c r="A3357" s="8" t="s">
        <v>2907</v>
      </c>
      <c r="B3357" s="126" t="s">
        <v>4366</v>
      </c>
      <c r="C3357" s="126" t="s">
        <v>71</v>
      </c>
      <c r="D3357" s="126">
        <v>14</v>
      </c>
      <c r="E3357" s="126"/>
      <c r="F3357" s="126"/>
      <c r="G3357" s="89">
        <v>43160</v>
      </c>
      <c r="H3357" s="123"/>
      <c r="I3357" s="189"/>
      <c r="J3357" s="130" t="s">
        <v>4897</v>
      </c>
    </row>
    <row r="3358" spans="1:10" s="108" customFormat="1" ht="11.25" hidden="1" customHeight="1">
      <c r="A3358" s="8" t="s">
        <v>2908</v>
      </c>
      <c r="B3358" s="126" t="s">
        <v>4367</v>
      </c>
      <c r="C3358" s="130" t="s">
        <v>71</v>
      </c>
      <c r="D3358" s="126">
        <v>14</v>
      </c>
      <c r="E3358" s="126"/>
      <c r="F3358" s="130"/>
      <c r="G3358" s="89">
        <v>43160</v>
      </c>
      <c r="H3358" s="123"/>
      <c r="I3358" s="189"/>
      <c r="J3358" s="130" t="s">
        <v>4897</v>
      </c>
    </row>
    <row r="3359" spans="1:10" s="108" customFormat="1" ht="11.25" hidden="1" customHeight="1">
      <c r="A3359" s="8" t="s">
        <v>2913</v>
      </c>
      <c r="B3359" s="126" t="s">
        <v>4367</v>
      </c>
      <c r="C3359" s="126" t="s">
        <v>71</v>
      </c>
      <c r="D3359" s="126">
        <v>14</v>
      </c>
      <c r="E3359" s="126"/>
      <c r="F3359" s="126"/>
      <c r="G3359" s="89">
        <v>43160</v>
      </c>
      <c r="H3359" s="123"/>
      <c r="I3359" s="189"/>
      <c r="J3359" s="130" t="s">
        <v>4897</v>
      </c>
    </row>
    <row r="3360" spans="1:10" s="108" customFormat="1" ht="11.25" hidden="1" customHeight="1">
      <c r="A3360" s="8" t="s">
        <v>2916</v>
      </c>
      <c r="B3360" s="126" t="s">
        <v>399</v>
      </c>
      <c r="C3360" s="126" t="s">
        <v>71</v>
      </c>
      <c r="D3360" s="126">
        <v>14</v>
      </c>
      <c r="E3360" s="126"/>
      <c r="F3360" s="126"/>
      <c r="G3360" s="89">
        <v>43160</v>
      </c>
      <c r="H3360" s="123"/>
      <c r="I3360" s="189"/>
      <c r="J3360" s="130" t="s">
        <v>4897</v>
      </c>
    </row>
    <row r="3361" spans="1:10" s="108" customFormat="1" ht="11.25" hidden="1" customHeight="1">
      <c r="A3361" s="8" t="s">
        <v>2924</v>
      </c>
      <c r="B3361" s="126" t="s">
        <v>399</v>
      </c>
      <c r="C3361" s="130" t="s">
        <v>71</v>
      </c>
      <c r="D3361" s="126">
        <v>14</v>
      </c>
      <c r="E3361" s="126"/>
      <c r="F3361" s="130"/>
      <c r="G3361" s="89">
        <v>43160</v>
      </c>
      <c r="H3361" s="123"/>
      <c r="I3361" s="189"/>
      <c r="J3361" s="130" t="s">
        <v>4897</v>
      </c>
    </row>
    <row r="3362" spans="1:10" s="108" customFormat="1" ht="11.25" hidden="1" customHeight="1">
      <c r="A3362" s="8" t="s">
        <v>2926</v>
      </c>
      <c r="B3362" s="126" t="s">
        <v>399</v>
      </c>
      <c r="C3362" s="126" t="s">
        <v>71</v>
      </c>
      <c r="D3362" s="126">
        <v>14</v>
      </c>
      <c r="E3362" s="126"/>
      <c r="F3362" s="126"/>
      <c r="G3362" s="89">
        <v>43160</v>
      </c>
      <c r="H3362" s="123"/>
      <c r="I3362" s="189"/>
      <c r="J3362" s="130" t="s">
        <v>4897</v>
      </c>
    </row>
    <row r="3363" spans="1:10" s="108" customFormat="1" ht="11.25" hidden="1" customHeight="1">
      <c r="A3363" s="8" t="s">
        <v>2928</v>
      </c>
      <c r="B3363" s="126" t="s">
        <v>399</v>
      </c>
      <c r="C3363" s="126" t="s">
        <v>71</v>
      </c>
      <c r="D3363" s="126">
        <v>14</v>
      </c>
      <c r="E3363" s="126"/>
      <c r="F3363" s="126"/>
      <c r="G3363" s="89">
        <v>43160</v>
      </c>
      <c r="H3363" s="123"/>
      <c r="I3363" s="189"/>
      <c r="J3363" s="130" t="s">
        <v>4897</v>
      </c>
    </row>
    <row r="3364" spans="1:10" s="108" customFormat="1" ht="11.25" hidden="1" customHeight="1">
      <c r="A3364" s="8" t="s">
        <v>2936</v>
      </c>
      <c r="B3364" s="126" t="s">
        <v>4368</v>
      </c>
      <c r="C3364" s="126" t="s">
        <v>71</v>
      </c>
      <c r="D3364" s="126">
        <v>14</v>
      </c>
      <c r="E3364" s="126"/>
      <c r="F3364" s="126"/>
      <c r="G3364" s="89">
        <v>43160</v>
      </c>
      <c r="H3364" s="123"/>
      <c r="I3364" s="189"/>
      <c r="J3364" s="130" t="s">
        <v>4897</v>
      </c>
    </row>
    <row r="3365" spans="1:10" s="108" customFormat="1" ht="11.25" hidden="1" customHeight="1">
      <c r="A3365" s="8" t="s">
        <v>2937</v>
      </c>
      <c r="B3365" s="126" t="s">
        <v>4368</v>
      </c>
      <c r="C3365" s="126" t="s">
        <v>71</v>
      </c>
      <c r="D3365" s="126">
        <v>14</v>
      </c>
      <c r="E3365" s="126"/>
      <c r="F3365" s="126"/>
      <c r="G3365" s="89">
        <v>43160</v>
      </c>
      <c r="H3365" s="123"/>
      <c r="I3365" s="189"/>
      <c r="J3365" s="130" t="s">
        <v>4897</v>
      </c>
    </row>
    <row r="3366" spans="1:10" s="108" customFormat="1" ht="11.25" hidden="1" customHeight="1">
      <c r="A3366" s="8" t="s">
        <v>2942</v>
      </c>
      <c r="B3366" s="126" t="s">
        <v>4368</v>
      </c>
      <c r="C3366" s="126" t="s">
        <v>71</v>
      </c>
      <c r="D3366" s="126">
        <v>14</v>
      </c>
      <c r="E3366" s="126"/>
      <c r="F3366" s="126"/>
      <c r="G3366" s="89">
        <v>43160</v>
      </c>
      <c r="H3366" s="123"/>
      <c r="I3366" s="189"/>
      <c r="J3366" s="130" t="s">
        <v>4897</v>
      </c>
    </row>
    <row r="3367" spans="1:10" s="108" customFormat="1" ht="11.25" hidden="1" customHeight="1">
      <c r="A3367" s="8" t="s">
        <v>2947</v>
      </c>
      <c r="B3367" s="126" t="s">
        <v>4368</v>
      </c>
      <c r="C3367" s="130" t="s">
        <v>71</v>
      </c>
      <c r="D3367" s="126">
        <v>14</v>
      </c>
      <c r="E3367" s="126"/>
      <c r="F3367" s="130"/>
      <c r="G3367" s="89">
        <v>43160</v>
      </c>
      <c r="H3367" s="123"/>
      <c r="I3367" s="189"/>
      <c r="J3367" s="130" t="s">
        <v>4897</v>
      </c>
    </row>
    <row r="3368" spans="1:10" s="108" customFormat="1" ht="11.25" hidden="1" customHeight="1">
      <c r="A3368" s="8" t="s">
        <v>2977</v>
      </c>
      <c r="B3368" s="126" t="s">
        <v>4389</v>
      </c>
      <c r="C3368" s="130" t="s">
        <v>71</v>
      </c>
      <c r="D3368" s="126">
        <v>14</v>
      </c>
      <c r="E3368" s="126"/>
      <c r="F3368" s="126"/>
      <c r="G3368" s="89">
        <v>43160</v>
      </c>
      <c r="H3368" s="123"/>
      <c r="I3368" s="189"/>
      <c r="J3368" s="130" t="s">
        <v>4897</v>
      </c>
    </row>
    <row r="3369" spans="1:10" s="108" customFormat="1" ht="11.25" hidden="1" customHeight="1">
      <c r="A3369" s="8" t="s">
        <v>2989</v>
      </c>
      <c r="B3369" s="126" t="s">
        <v>4392</v>
      </c>
      <c r="C3369" s="130" t="s">
        <v>71</v>
      </c>
      <c r="D3369" s="126">
        <v>14</v>
      </c>
      <c r="E3369" s="126"/>
      <c r="F3369" s="130"/>
      <c r="G3369" s="89">
        <v>43160</v>
      </c>
      <c r="H3369" s="123"/>
      <c r="I3369" s="189"/>
      <c r="J3369" s="130" t="s">
        <v>4897</v>
      </c>
    </row>
    <row r="3370" spans="1:10" s="108" customFormat="1" ht="11.25" hidden="1" customHeight="1">
      <c r="A3370" s="8" t="s">
        <v>2990</v>
      </c>
      <c r="B3370" s="126" t="s">
        <v>4393</v>
      </c>
      <c r="C3370" s="126" t="s">
        <v>71</v>
      </c>
      <c r="D3370" s="126">
        <v>14</v>
      </c>
      <c r="E3370" s="126"/>
      <c r="F3370" s="126"/>
      <c r="G3370" s="89">
        <v>43160</v>
      </c>
      <c r="H3370" s="123"/>
      <c r="I3370" s="189"/>
      <c r="J3370" s="130" t="s">
        <v>4897</v>
      </c>
    </row>
    <row r="3371" spans="1:10" s="108" customFormat="1" ht="11.25" hidden="1" customHeight="1">
      <c r="A3371" s="8" t="s">
        <v>2995</v>
      </c>
      <c r="B3371" s="126" t="s">
        <v>404</v>
      </c>
      <c r="C3371" s="130" t="s">
        <v>71</v>
      </c>
      <c r="D3371" s="126">
        <v>14</v>
      </c>
      <c r="E3371" s="126"/>
      <c r="F3371" s="130"/>
      <c r="G3371" s="89">
        <v>43160</v>
      </c>
      <c r="H3371" s="123"/>
      <c r="I3371" s="189"/>
      <c r="J3371" s="130" t="s">
        <v>4897</v>
      </c>
    </row>
    <row r="3372" spans="1:10" s="108" customFormat="1" ht="11.25" hidden="1" customHeight="1">
      <c r="A3372" s="8" t="s">
        <v>2998</v>
      </c>
      <c r="B3372" s="126" t="s">
        <v>4395</v>
      </c>
      <c r="C3372" s="130" t="s">
        <v>71</v>
      </c>
      <c r="D3372" s="126">
        <v>14</v>
      </c>
      <c r="E3372" s="126"/>
      <c r="F3372" s="130"/>
      <c r="G3372" s="89">
        <v>43160</v>
      </c>
      <c r="H3372" s="123"/>
      <c r="I3372" s="189"/>
      <c r="J3372" s="130" t="s">
        <v>4897</v>
      </c>
    </row>
    <row r="3373" spans="1:10" s="108" customFormat="1" ht="11.25" hidden="1" customHeight="1">
      <c r="A3373" s="8" t="s">
        <v>2999</v>
      </c>
      <c r="B3373" s="126" t="s">
        <v>4396</v>
      </c>
      <c r="C3373" s="126" t="s">
        <v>71</v>
      </c>
      <c r="D3373" s="126">
        <v>14</v>
      </c>
      <c r="E3373" s="126"/>
      <c r="F3373" s="126"/>
      <c r="G3373" s="89">
        <v>43160</v>
      </c>
      <c r="H3373" s="123"/>
      <c r="I3373" s="189"/>
      <c r="J3373" s="130" t="s">
        <v>4897</v>
      </c>
    </row>
    <row r="3374" spans="1:10" s="108" customFormat="1" ht="11.25" hidden="1" customHeight="1">
      <c r="A3374" s="8" t="s">
        <v>3000</v>
      </c>
      <c r="B3374" s="126" t="s">
        <v>4397</v>
      </c>
      <c r="C3374" s="126" t="s">
        <v>71</v>
      </c>
      <c r="D3374" s="126">
        <v>14</v>
      </c>
      <c r="E3374" s="126"/>
      <c r="F3374" s="126"/>
      <c r="G3374" s="89">
        <v>43160</v>
      </c>
      <c r="H3374" s="123"/>
      <c r="I3374" s="189"/>
      <c r="J3374" s="130" t="s">
        <v>4897</v>
      </c>
    </row>
    <row r="3375" spans="1:10" s="108" customFormat="1" ht="11.25" hidden="1" customHeight="1">
      <c r="A3375" s="8" t="s">
        <v>3004</v>
      </c>
      <c r="B3375" s="126" t="s">
        <v>4397</v>
      </c>
      <c r="C3375" s="130" t="s">
        <v>71</v>
      </c>
      <c r="D3375" s="126">
        <v>14</v>
      </c>
      <c r="E3375" s="126"/>
      <c r="F3375" s="130"/>
      <c r="G3375" s="89">
        <v>43160</v>
      </c>
      <c r="H3375" s="123"/>
      <c r="I3375" s="189"/>
      <c r="J3375" s="130" t="s">
        <v>4897</v>
      </c>
    </row>
    <row r="3376" spans="1:10" s="108" customFormat="1" ht="11.25" hidden="1" customHeight="1">
      <c r="A3376" s="8" t="s">
        <v>3010</v>
      </c>
      <c r="B3376" s="126" t="s">
        <v>4397</v>
      </c>
      <c r="C3376" s="126" t="s">
        <v>71</v>
      </c>
      <c r="D3376" s="126">
        <v>14</v>
      </c>
      <c r="E3376" s="126"/>
      <c r="F3376" s="126"/>
      <c r="G3376" s="89">
        <v>43160</v>
      </c>
      <c r="H3376" s="123"/>
      <c r="I3376" s="189"/>
      <c r="J3376" s="130" t="s">
        <v>4897</v>
      </c>
    </row>
    <row r="3377" spans="1:10" s="108" customFormat="1" ht="11.25" hidden="1" customHeight="1">
      <c r="A3377" s="8" t="s">
        <v>3011</v>
      </c>
      <c r="B3377" s="126" t="s">
        <v>4397</v>
      </c>
      <c r="C3377" s="126" t="s">
        <v>71</v>
      </c>
      <c r="D3377" s="126">
        <v>14</v>
      </c>
      <c r="E3377" s="126"/>
      <c r="F3377" s="126"/>
      <c r="G3377" s="89">
        <v>43160</v>
      </c>
      <c r="H3377" s="123"/>
      <c r="I3377" s="189"/>
      <c r="J3377" s="130" t="s">
        <v>4897</v>
      </c>
    </row>
    <row r="3378" spans="1:10" s="108" customFormat="1" ht="11.25" hidden="1" customHeight="1">
      <c r="A3378" s="8" t="s">
        <v>3012</v>
      </c>
      <c r="B3378" s="126" t="s">
        <v>4397</v>
      </c>
      <c r="C3378" s="126" t="s">
        <v>71</v>
      </c>
      <c r="D3378" s="126">
        <v>14</v>
      </c>
      <c r="E3378" s="126"/>
      <c r="F3378" s="126"/>
      <c r="G3378" s="89">
        <v>43160</v>
      </c>
      <c r="H3378" s="123"/>
      <c r="I3378" s="189"/>
      <c r="J3378" s="130" t="s">
        <v>4897</v>
      </c>
    </row>
    <row r="3379" spans="1:10" s="108" customFormat="1" ht="11.25" hidden="1" customHeight="1">
      <c r="A3379" s="8" t="s">
        <v>3013</v>
      </c>
      <c r="B3379" s="126" t="s">
        <v>4397</v>
      </c>
      <c r="C3379" s="126" t="s">
        <v>71</v>
      </c>
      <c r="D3379" s="126">
        <v>14</v>
      </c>
      <c r="E3379" s="126"/>
      <c r="F3379" s="126"/>
      <c r="G3379" s="89">
        <v>43160</v>
      </c>
      <c r="H3379" s="123"/>
      <c r="I3379" s="189"/>
      <c r="J3379" s="130" t="s">
        <v>4897</v>
      </c>
    </row>
    <row r="3380" spans="1:10" s="108" customFormat="1" ht="11.25" hidden="1" customHeight="1">
      <c r="A3380" s="8" t="s">
        <v>3017</v>
      </c>
      <c r="B3380" s="126" t="s">
        <v>4400</v>
      </c>
      <c r="C3380" s="126" t="s">
        <v>71</v>
      </c>
      <c r="D3380" s="126">
        <v>14</v>
      </c>
      <c r="E3380" s="126"/>
      <c r="F3380" s="126"/>
      <c r="G3380" s="89">
        <v>43160</v>
      </c>
      <c r="H3380" s="123"/>
      <c r="I3380" s="189"/>
      <c r="J3380" s="130" t="s">
        <v>4897</v>
      </c>
    </row>
    <row r="3381" spans="1:10" s="108" customFormat="1" ht="11.25" hidden="1" customHeight="1">
      <c r="A3381" s="8" t="s">
        <v>3021</v>
      </c>
      <c r="B3381" s="126" t="s">
        <v>4400</v>
      </c>
      <c r="C3381" s="130" t="s">
        <v>71</v>
      </c>
      <c r="D3381" s="126">
        <v>14</v>
      </c>
      <c r="E3381" s="126"/>
      <c r="F3381" s="130"/>
      <c r="G3381" s="89">
        <v>43160</v>
      </c>
      <c r="H3381" s="123"/>
      <c r="I3381" s="189"/>
      <c r="J3381" s="130" t="s">
        <v>4897</v>
      </c>
    </row>
    <row r="3382" spans="1:10" s="108" customFormat="1" ht="11.25" hidden="1" customHeight="1">
      <c r="A3382" s="8" t="s">
        <v>3069</v>
      </c>
      <c r="B3382" s="126" t="s">
        <v>4418</v>
      </c>
      <c r="C3382" s="126" t="s">
        <v>71</v>
      </c>
      <c r="D3382" s="126">
        <v>14</v>
      </c>
      <c r="E3382" s="126"/>
      <c r="F3382" s="126"/>
      <c r="G3382" s="89">
        <v>43160</v>
      </c>
      <c r="H3382" s="123"/>
      <c r="I3382" s="189"/>
      <c r="J3382" s="130" t="s">
        <v>4897</v>
      </c>
    </row>
    <row r="3383" spans="1:10" s="108" customFormat="1" ht="11.25" hidden="1" customHeight="1">
      <c r="A3383" s="8" t="s">
        <v>3070</v>
      </c>
      <c r="B3383" s="126" t="s">
        <v>4418</v>
      </c>
      <c r="C3383" s="126" t="s">
        <v>71</v>
      </c>
      <c r="D3383" s="126">
        <v>14</v>
      </c>
      <c r="E3383" s="126"/>
      <c r="F3383" s="126"/>
      <c r="G3383" s="89">
        <v>43160</v>
      </c>
      <c r="H3383" s="123"/>
      <c r="I3383" s="189"/>
      <c r="J3383" s="130" t="s">
        <v>4897</v>
      </c>
    </row>
    <row r="3384" spans="1:10" s="108" customFormat="1" ht="11.25" hidden="1" customHeight="1">
      <c r="A3384" s="8" t="s">
        <v>3078</v>
      </c>
      <c r="B3384" s="126" t="s">
        <v>4433</v>
      </c>
      <c r="C3384" s="126" t="s">
        <v>72</v>
      </c>
      <c r="D3384" s="126">
        <v>15</v>
      </c>
      <c r="E3384" s="126"/>
      <c r="F3384" s="126"/>
      <c r="G3384" s="89">
        <v>43160</v>
      </c>
      <c r="H3384" s="123"/>
      <c r="I3384" s="189"/>
      <c r="J3384" s="130" t="s">
        <v>4980</v>
      </c>
    </row>
    <row r="3385" spans="1:10" s="108" customFormat="1" ht="11.25" hidden="1" customHeight="1">
      <c r="A3385" s="8" t="s">
        <v>3079</v>
      </c>
      <c r="B3385" s="126" t="s">
        <v>4433</v>
      </c>
      <c r="C3385" s="130" t="s">
        <v>72</v>
      </c>
      <c r="D3385" s="126">
        <v>15</v>
      </c>
      <c r="E3385" s="126"/>
      <c r="F3385" s="130"/>
      <c r="G3385" s="89">
        <v>43160</v>
      </c>
      <c r="H3385" s="123"/>
      <c r="I3385" s="189"/>
      <c r="J3385" s="130" t="s">
        <v>4980</v>
      </c>
    </row>
    <row r="3386" spans="1:10" s="108" customFormat="1" ht="11.25" hidden="1" customHeight="1">
      <c r="A3386" s="8" t="s">
        <v>3081</v>
      </c>
      <c r="B3386" s="126" t="s">
        <v>408</v>
      </c>
      <c r="C3386" s="126" t="s">
        <v>72</v>
      </c>
      <c r="D3386" s="126">
        <v>15</v>
      </c>
      <c r="E3386" s="126"/>
      <c r="F3386" s="126"/>
      <c r="G3386" s="89">
        <v>43160</v>
      </c>
      <c r="H3386" s="123"/>
      <c r="I3386" s="189"/>
      <c r="J3386" s="130" t="s">
        <v>4980</v>
      </c>
    </row>
    <row r="3387" spans="1:10" s="108" customFormat="1" ht="11.25" hidden="1" customHeight="1">
      <c r="A3387" s="8" t="s">
        <v>3082</v>
      </c>
      <c r="B3387" s="126" t="s">
        <v>4434</v>
      </c>
      <c r="C3387" s="126" t="s">
        <v>72</v>
      </c>
      <c r="D3387" s="126">
        <v>15</v>
      </c>
      <c r="E3387" s="126"/>
      <c r="F3387" s="126"/>
      <c r="G3387" s="89">
        <v>43160</v>
      </c>
      <c r="H3387" s="123"/>
      <c r="I3387" s="189"/>
      <c r="J3387" s="130" t="s">
        <v>4980</v>
      </c>
    </row>
    <row r="3388" spans="1:10" s="108" customFormat="1" ht="11.25" hidden="1" customHeight="1">
      <c r="A3388" s="8" t="s">
        <v>3083</v>
      </c>
      <c r="B3388" s="126" t="s">
        <v>4435</v>
      </c>
      <c r="C3388" s="126" t="s">
        <v>72</v>
      </c>
      <c r="D3388" s="126">
        <v>15</v>
      </c>
      <c r="E3388" s="126"/>
      <c r="F3388" s="126"/>
      <c r="G3388" s="89">
        <v>43160</v>
      </c>
      <c r="H3388" s="123"/>
      <c r="I3388" s="189"/>
      <c r="J3388" s="130" t="s">
        <v>4980</v>
      </c>
    </row>
    <row r="3389" spans="1:10" s="108" customFormat="1" ht="11.25" hidden="1" customHeight="1">
      <c r="A3389" s="8" t="s">
        <v>3086</v>
      </c>
      <c r="B3389" s="126" t="s">
        <v>4437</v>
      </c>
      <c r="C3389" s="126" t="s">
        <v>72</v>
      </c>
      <c r="D3389" s="126">
        <v>15</v>
      </c>
      <c r="E3389" s="126"/>
      <c r="F3389" s="126"/>
      <c r="G3389" s="89">
        <v>43160</v>
      </c>
      <c r="H3389" s="123"/>
      <c r="I3389" s="189"/>
      <c r="J3389" s="130" t="s">
        <v>4980</v>
      </c>
    </row>
    <row r="3390" spans="1:10" s="108" customFormat="1" ht="11.25" hidden="1" customHeight="1">
      <c r="A3390" s="8" t="s">
        <v>3095</v>
      </c>
      <c r="B3390" s="126" t="s">
        <v>4443</v>
      </c>
      <c r="C3390" s="126" t="s">
        <v>72</v>
      </c>
      <c r="D3390" s="126">
        <v>15</v>
      </c>
      <c r="E3390" s="126"/>
      <c r="F3390" s="126"/>
      <c r="G3390" s="89">
        <v>43160</v>
      </c>
      <c r="H3390" s="123"/>
      <c r="I3390" s="189"/>
      <c r="J3390" s="130" t="s">
        <v>4980</v>
      </c>
    </row>
    <row r="3391" spans="1:10" s="108" customFormat="1" ht="11.25" hidden="1" customHeight="1">
      <c r="A3391" s="8" t="s">
        <v>3103</v>
      </c>
      <c r="B3391" s="126" t="s">
        <v>4446</v>
      </c>
      <c r="C3391" s="126" t="s">
        <v>72</v>
      </c>
      <c r="D3391" s="126">
        <v>15</v>
      </c>
      <c r="E3391" s="126"/>
      <c r="F3391" s="126"/>
      <c r="G3391" s="89">
        <v>43160</v>
      </c>
      <c r="H3391" s="123"/>
      <c r="I3391" s="189"/>
      <c r="J3391" s="130" t="s">
        <v>4980</v>
      </c>
    </row>
    <row r="3392" spans="1:10" s="108" customFormat="1" ht="11.25" hidden="1" customHeight="1">
      <c r="A3392" s="8" t="s">
        <v>3105</v>
      </c>
      <c r="B3392" s="126" t="s">
        <v>410</v>
      </c>
      <c r="C3392" s="126" t="s">
        <v>72</v>
      </c>
      <c r="D3392" s="126">
        <v>15</v>
      </c>
      <c r="E3392" s="126"/>
      <c r="F3392" s="126"/>
      <c r="G3392" s="89">
        <v>43160</v>
      </c>
      <c r="H3392" s="123"/>
      <c r="I3392" s="189"/>
      <c r="J3392" s="130" t="s">
        <v>4980</v>
      </c>
    </row>
    <row r="3393" spans="1:10" s="108" customFormat="1" ht="11.25" hidden="1" customHeight="1">
      <c r="A3393" s="8" t="s">
        <v>3113</v>
      </c>
      <c r="B3393" s="126" t="s">
        <v>4449</v>
      </c>
      <c r="C3393" s="126" t="s">
        <v>72</v>
      </c>
      <c r="D3393" s="126">
        <v>15</v>
      </c>
      <c r="E3393" s="126"/>
      <c r="F3393" s="126"/>
      <c r="G3393" s="89">
        <v>43160</v>
      </c>
      <c r="H3393" s="123"/>
      <c r="I3393" s="189"/>
      <c r="J3393" s="130" t="s">
        <v>4980</v>
      </c>
    </row>
    <row r="3394" spans="1:10" s="108" customFormat="1" ht="11.25" hidden="1" customHeight="1">
      <c r="A3394" s="8" t="s">
        <v>3114</v>
      </c>
      <c r="B3394" s="126" t="s">
        <v>4449</v>
      </c>
      <c r="C3394" s="126" t="s">
        <v>72</v>
      </c>
      <c r="D3394" s="126">
        <v>15</v>
      </c>
      <c r="E3394" s="126"/>
      <c r="F3394" s="126"/>
      <c r="G3394" s="89">
        <v>43160</v>
      </c>
      <c r="H3394" s="123"/>
      <c r="I3394" s="189"/>
      <c r="J3394" s="130" t="s">
        <v>4980</v>
      </c>
    </row>
    <row r="3395" spans="1:10" s="108" customFormat="1" ht="11.25" hidden="1" customHeight="1">
      <c r="A3395" s="8" t="s">
        <v>3119</v>
      </c>
      <c r="B3395" s="126" t="s">
        <v>4453</v>
      </c>
      <c r="C3395" s="130" t="s">
        <v>72</v>
      </c>
      <c r="D3395" s="126">
        <v>15</v>
      </c>
      <c r="E3395" s="126"/>
      <c r="F3395" s="130"/>
      <c r="G3395" s="89">
        <v>43160</v>
      </c>
      <c r="H3395" s="123"/>
      <c r="I3395" s="189"/>
      <c r="J3395" s="130" t="s">
        <v>4980</v>
      </c>
    </row>
    <row r="3396" spans="1:10" s="108" customFormat="1" ht="11.25" hidden="1" customHeight="1">
      <c r="A3396" s="8" t="s">
        <v>3123</v>
      </c>
      <c r="B3396" s="126" t="s">
        <v>4456</v>
      </c>
      <c r="C3396" s="126" t="s">
        <v>72</v>
      </c>
      <c r="D3396" s="126">
        <v>15</v>
      </c>
      <c r="E3396" s="126"/>
      <c r="F3396" s="126"/>
      <c r="G3396" s="89">
        <v>43160</v>
      </c>
      <c r="H3396" s="123"/>
      <c r="I3396" s="189"/>
      <c r="J3396" s="130" t="s">
        <v>4980</v>
      </c>
    </row>
    <row r="3397" spans="1:10" s="108" customFormat="1" ht="11.25" hidden="1" customHeight="1">
      <c r="A3397" s="8" t="s">
        <v>3124</v>
      </c>
      <c r="B3397" s="126" t="s">
        <v>4456</v>
      </c>
      <c r="C3397" s="130" t="s">
        <v>72</v>
      </c>
      <c r="D3397" s="126">
        <v>15</v>
      </c>
      <c r="E3397" s="126"/>
      <c r="F3397" s="130"/>
      <c r="G3397" s="89">
        <v>43160</v>
      </c>
      <c r="H3397" s="123"/>
      <c r="I3397" s="189"/>
      <c r="J3397" s="130" t="s">
        <v>4980</v>
      </c>
    </row>
    <row r="3398" spans="1:10" s="108" customFormat="1" ht="11.25" hidden="1" customHeight="1">
      <c r="A3398" s="8" t="s">
        <v>3125</v>
      </c>
      <c r="B3398" s="126" t="s">
        <v>4456</v>
      </c>
      <c r="C3398" s="126" t="s">
        <v>72</v>
      </c>
      <c r="D3398" s="126">
        <v>15</v>
      </c>
      <c r="E3398" s="126"/>
      <c r="F3398" s="126"/>
      <c r="G3398" s="89">
        <v>43160</v>
      </c>
      <c r="H3398" s="123"/>
      <c r="I3398" s="189"/>
      <c r="J3398" s="130" t="s">
        <v>4980</v>
      </c>
    </row>
    <row r="3399" spans="1:10" s="108" customFormat="1" ht="11.25" hidden="1" customHeight="1">
      <c r="A3399" s="8" t="s">
        <v>3128</v>
      </c>
      <c r="B3399" s="126" t="s">
        <v>411</v>
      </c>
      <c r="C3399" s="126" t="s">
        <v>72</v>
      </c>
      <c r="D3399" s="126">
        <v>15</v>
      </c>
      <c r="E3399" s="126"/>
      <c r="F3399" s="126"/>
      <c r="G3399" s="89">
        <v>43160</v>
      </c>
      <c r="H3399" s="123"/>
      <c r="I3399" s="189"/>
      <c r="J3399" s="130" t="s">
        <v>4980</v>
      </c>
    </row>
    <row r="3400" spans="1:10" s="108" customFormat="1" ht="11.25" hidden="1" customHeight="1">
      <c r="A3400" s="8" t="s">
        <v>3130</v>
      </c>
      <c r="B3400" s="126" t="s">
        <v>4457</v>
      </c>
      <c r="C3400" s="126" t="s">
        <v>72</v>
      </c>
      <c r="D3400" s="126">
        <v>15</v>
      </c>
      <c r="E3400" s="126"/>
      <c r="F3400" s="126"/>
      <c r="G3400" s="89">
        <v>43160</v>
      </c>
      <c r="H3400" s="123"/>
      <c r="I3400" s="189"/>
      <c r="J3400" s="130" t="s">
        <v>4980</v>
      </c>
    </row>
    <row r="3401" spans="1:10" s="108" customFormat="1" ht="11.25" hidden="1" customHeight="1">
      <c r="A3401" s="8" t="s">
        <v>3136</v>
      </c>
      <c r="B3401" s="126" t="s">
        <v>412</v>
      </c>
      <c r="C3401" s="126" t="s">
        <v>72</v>
      </c>
      <c r="D3401" s="126">
        <v>15</v>
      </c>
      <c r="E3401" s="126"/>
      <c r="F3401" s="126"/>
      <c r="G3401" s="89">
        <v>43160</v>
      </c>
      <c r="H3401" s="123"/>
      <c r="I3401" s="189"/>
      <c r="J3401" s="130" t="s">
        <v>4980</v>
      </c>
    </row>
    <row r="3402" spans="1:10" s="108" customFormat="1" ht="11.25" hidden="1" customHeight="1">
      <c r="A3402" s="8" t="s">
        <v>3137</v>
      </c>
      <c r="B3402" s="126" t="s">
        <v>412</v>
      </c>
      <c r="C3402" s="126" t="s">
        <v>72</v>
      </c>
      <c r="D3402" s="126">
        <v>15</v>
      </c>
      <c r="E3402" s="126"/>
      <c r="F3402" s="126"/>
      <c r="G3402" s="89">
        <v>43160</v>
      </c>
      <c r="H3402" s="123"/>
      <c r="I3402" s="189"/>
      <c r="J3402" s="130" t="s">
        <v>4980</v>
      </c>
    </row>
    <row r="3403" spans="1:10" s="108" customFormat="1" ht="11.25" hidden="1" customHeight="1">
      <c r="A3403" s="8" t="s">
        <v>3139</v>
      </c>
      <c r="B3403" s="126" t="s">
        <v>412</v>
      </c>
      <c r="C3403" s="126" t="s">
        <v>72</v>
      </c>
      <c r="D3403" s="126">
        <v>15</v>
      </c>
      <c r="E3403" s="126"/>
      <c r="F3403" s="126"/>
      <c r="G3403" s="89">
        <v>43160</v>
      </c>
      <c r="H3403" s="123"/>
      <c r="I3403" s="189"/>
      <c r="J3403" s="130" t="s">
        <v>4980</v>
      </c>
    </row>
    <row r="3404" spans="1:10" s="108" customFormat="1" ht="11.25" hidden="1" customHeight="1">
      <c r="A3404" s="8" t="s">
        <v>3152</v>
      </c>
      <c r="B3404" s="126" t="s">
        <v>412</v>
      </c>
      <c r="C3404" s="126" t="s">
        <v>72</v>
      </c>
      <c r="D3404" s="126">
        <v>15</v>
      </c>
      <c r="E3404" s="126"/>
      <c r="F3404" s="126"/>
      <c r="G3404" s="89">
        <v>43160</v>
      </c>
      <c r="H3404" s="123"/>
      <c r="I3404" s="189"/>
      <c r="J3404" s="130" t="s">
        <v>4980</v>
      </c>
    </row>
    <row r="3405" spans="1:10" s="108" customFormat="1" ht="11.25" hidden="1" customHeight="1">
      <c r="A3405" s="8" t="s">
        <v>3215</v>
      </c>
      <c r="B3405" s="126" t="s">
        <v>424</v>
      </c>
      <c r="C3405" s="126" t="s">
        <v>74</v>
      </c>
      <c r="D3405" s="126">
        <v>16</v>
      </c>
      <c r="E3405" s="126"/>
      <c r="F3405" s="126"/>
      <c r="G3405" s="89">
        <v>43160</v>
      </c>
      <c r="H3405" s="123"/>
      <c r="I3405" s="189"/>
      <c r="J3405" s="130" t="s">
        <v>4892</v>
      </c>
    </row>
    <row r="3406" spans="1:10" s="108" customFormat="1" ht="11.25" hidden="1" customHeight="1">
      <c r="A3406" s="8" t="s">
        <v>3216</v>
      </c>
      <c r="B3406" s="126" t="s">
        <v>424</v>
      </c>
      <c r="C3406" s="126" t="s">
        <v>74</v>
      </c>
      <c r="D3406" s="126">
        <v>16</v>
      </c>
      <c r="E3406" s="126"/>
      <c r="F3406" s="126"/>
      <c r="G3406" s="89">
        <v>43160</v>
      </c>
      <c r="H3406" s="123"/>
      <c r="I3406" s="189"/>
      <c r="J3406" s="130" t="s">
        <v>4892</v>
      </c>
    </row>
    <row r="3407" spans="1:10" s="108" customFormat="1" ht="11.25" hidden="1" customHeight="1">
      <c r="A3407" s="8" t="s">
        <v>3217</v>
      </c>
      <c r="B3407" s="126" t="s">
        <v>424</v>
      </c>
      <c r="C3407" s="126" t="s">
        <v>74</v>
      </c>
      <c r="D3407" s="126">
        <v>16</v>
      </c>
      <c r="E3407" s="126"/>
      <c r="F3407" s="126"/>
      <c r="G3407" s="89">
        <v>43160</v>
      </c>
      <c r="H3407" s="123"/>
      <c r="I3407" s="189"/>
      <c r="J3407" s="130" t="s">
        <v>4892</v>
      </c>
    </row>
    <row r="3408" spans="1:10" s="108" customFormat="1" ht="11.25" hidden="1" customHeight="1">
      <c r="A3408" s="8" t="s">
        <v>3218</v>
      </c>
      <c r="B3408" s="126" t="s">
        <v>424</v>
      </c>
      <c r="C3408" s="126" t="s">
        <v>74</v>
      </c>
      <c r="D3408" s="126">
        <v>16</v>
      </c>
      <c r="E3408" s="126"/>
      <c r="F3408" s="126"/>
      <c r="G3408" s="89">
        <v>43160</v>
      </c>
      <c r="H3408" s="123"/>
      <c r="I3408" s="189"/>
      <c r="J3408" s="130" t="s">
        <v>4892</v>
      </c>
    </row>
    <row r="3409" spans="1:10" s="108" customFormat="1" ht="11.25" hidden="1" customHeight="1">
      <c r="A3409" s="8" t="s">
        <v>3219</v>
      </c>
      <c r="B3409" s="126" t="s">
        <v>424</v>
      </c>
      <c r="C3409" s="130" t="s">
        <v>74</v>
      </c>
      <c r="D3409" s="126">
        <v>16</v>
      </c>
      <c r="E3409" s="126"/>
      <c r="F3409" s="130"/>
      <c r="G3409" s="89">
        <v>43160</v>
      </c>
      <c r="H3409" s="123"/>
      <c r="I3409" s="189"/>
      <c r="J3409" s="130" t="s">
        <v>4892</v>
      </c>
    </row>
    <row r="3410" spans="1:10" s="108" customFormat="1" ht="11.25" hidden="1" customHeight="1">
      <c r="A3410" s="8" t="s">
        <v>3220</v>
      </c>
      <c r="B3410" s="126" t="s">
        <v>424</v>
      </c>
      <c r="C3410" s="126" t="s">
        <v>74</v>
      </c>
      <c r="D3410" s="126">
        <v>16</v>
      </c>
      <c r="E3410" s="126"/>
      <c r="F3410" s="126"/>
      <c r="G3410" s="89">
        <v>43160</v>
      </c>
      <c r="H3410" s="123"/>
      <c r="I3410" s="189"/>
      <c r="J3410" s="130" t="s">
        <v>4892</v>
      </c>
    </row>
    <row r="3411" spans="1:10" s="108" customFormat="1" ht="11.25" hidden="1" customHeight="1">
      <c r="A3411" s="8" t="s">
        <v>3223</v>
      </c>
      <c r="B3411" s="126" t="s">
        <v>424</v>
      </c>
      <c r="C3411" s="126" t="s">
        <v>74</v>
      </c>
      <c r="D3411" s="126">
        <v>16</v>
      </c>
      <c r="E3411" s="126"/>
      <c r="F3411" s="126"/>
      <c r="G3411" s="89">
        <v>43160</v>
      </c>
      <c r="H3411" s="123"/>
      <c r="I3411" s="189"/>
      <c r="J3411" s="130" t="s">
        <v>4892</v>
      </c>
    </row>
    <row r="3412" spans="1:10" s="108" customFormat="1" ht="11.25" hidden="1" customHeight="1">
      <c r="A3412" s="8" t="s">
        <v>3224</v>
      </c>
      <c r="B3412" s="126" t="s">
        <v>424</v>
      </c>
      <c r="C3412" s="126" t="s">
        <v>74</v>
      </c>
      <c r="D3412" s="126">
        <v>16</v>
      </c>
      <c r="E3412" s="126"/>
      <c r="F3412" s="126"/>
      <c r="G3412" s="89">
        <v>43160</v>
      </c>
      <c r="H3412" s="123"/>
      <c r="I3412" s="189"/>
      <c r="J3412" s="130" t="s">
        <v>4892</v>
      </c>
    </row>
    <row r="3413" spans="1:10" s="108" customFormat="1" ht="11.25" hidden="1" customHeight="1">
      <c r="A3413" s="8" t="s">
        <v>3227</v>
      </c>
      <c r="B3413" s="126" t="s">
        <v>424</v>
      </c>
      <c r="C3413" s="126" t="s">
        <v>74</v>
      </c>
      <c r="D3413" s="126">
        <v>16</v>
      </c>
      <c r="E3413" s="126"/>
      <c r="F3413" s="126"/>
      <c r="G3413" s="89">
        <v>43160</v>
      </c>
      <c r="H3413" s="123"/>
      <c r="I3413" s="189"/>
      <c r="J3413" s="130" t="s">
        <v>4892</v>
      </c>
    </row>
    <row r="3414" spans="1:10" s="108" customFormat="1" ht="11.25" hidden="1" customHeight="1">
      <c r="A3414" s="8" t="s">
        <v>3232</v>
      </c>
      <c r="B3414" s="126" t="s">
        <v>4470</v>
      </c>
      <c r="C3414" s="126" t="s">
        <v>74</v>
      </c>
      <c r="D3414" s="126">
        <v>16</v>
      </c>
      <c r="E3414" s="126"/>
      <c r="F3414" s="126"/>
      <c r="G3414" s="89">
        <v>43160</v>
      </c>
      <c r="H3414" s="123"/>
      <c r="I3414" s="189"/>
      <c r="J3414" s="130" t="s">
        <v>4892</v>
      </c>
    </row>
    <row r="3415" spans="1:10" s="108" customFormat="1" ht="11.25" hidden="1" customHeight="1">
      <c r="A3415" s="8" t="s">
        <v>3233</v>
      </c>
      <c r="B3415" s="126" t="s">
        <v>4471</v>
      </c>
      <c r="C3415" s="126" t="s">
        <v>74</v>
      </c>
      <c r="D3415" s="126">
        <v>16</v>
      </c>
      <c r="E3415" s="126"/>
      <c r="F3415" s="126"/>
      <c r="G3415" s="89">
        <v>43160</v>
      </c>
      <c r="H3415" s="123"/>
      <c r="I3415" s="189"/>
      <c r="J3415" s="130" t="s">
        <v>4892</v>
      </c>
    </row>
    <row r="3416" spans="1:10" s="108" customFormat="1" ht="11.25" hidden="1" customHeight="1">
      <c r="A3416" s="8" t="s">
        <v>3235</v>
      </c>
      <c r="B3416" s="126" t="s">
        <v>4472</v>
      </c>
      <c r="C3416" s="126" t="s">
        <v>74</v>
      </c>
      <c r="D3416" s="126">
        <v>16</v>
      </c>
      <c r="E3416" s="126"/>
      <c r="F3416" s="126"/>
      <c r="G3416" s="89">
        <v>43160</v>
      </c>
      <c r="H3416" s="123"/>
      <c r="I3416" s="189"/>
      <c r="J3416" s="130" t="s">
        <v>4892</v>
      </c>
    </row>
    <row r="3417" spans="1:10" s="108" customFormat="1" ht="11.25" hidden="1" customHeight="1">
      <c r="A3417" s="8" t="s">
        <v>3238</v>
      </c>
      <c r="B3417" s="126" t="s">
        <v>4475</v>
      </c>
      <c r="C3417" s="126" t="s">
        <v>74</v>
      </c>
      <c r="D3417" s="126">
        <v>16</v>
      </c>
      <c r="E3417" s="126"/>
      <c r="F3417" s="126"/>
      <c r="G3417" s="89">
        <v>43160</v>
      </c>
      <c r="H3417" s="123"/>
      <c r="I3417" s="189"/>
      <c r="J3417" s="130" t="s">
        <v>4892</v>
      </c>
    </row>
    <row r="3418" spans="1:10" s="108" customFormat="1" ht="11.25" hidden="1" customHeight="1">
      <c r="A3418" s="8" t="s">
        <v>3240</v>
      </c>
      <c r="B3418" s="126" t="s">
        <v>4476</v>
      </c>
      <c r="C3418" s="126" t="s">
        <v>74</v>
      </c>
      <c r="D3418" s="126">
        <v>16</v>
      </c>
      <c r="E3418" s="126"/>
      <c r="F3418" s="126"/>
      <c r="G3418" s="89">
        <v>43160</v>
      </c>
      <c r="H3418" s="123"/>
      <c r="I3418" s="189"/>
      <c r="J3418" s="130" t="s">
        <v>4892</v>
      </c>
    </row>
    <row r="3419" spans="1:10" s="108" customFormat="1" ht="11.25" hidden="1" customHeight="1">
      <c r="A3419" s="8" t="s">
        <v>3241</v>
      </c>
      <c r="B3419" s="126" t="s">
        <v>4476</v>
      </c>
      <c r="C3419" s="126" t="s">
        <v>74</v>
      </c>
      <c r="D3419" s="126">
        <v>16</v>
      </c>
      <c r="E3419" s="126"/>
      <c r="F3419" s="126"/>
      <c r="G3419" s="89">
        <v>43160</v>
      </c>
      <c r="H3419" s="123"/>
      <c r="I3419" s="189"/>
      <c r="J3419" s="130" t="s">
        <v>4892</v>
      </c>
    </row>
    <row r="3420" spans="1:10" s="108" customFormat="1" ht="11.25" hidden="1" customHeight="1">
      <c r="A3420" s="8" t="s">
        <v>3242</v>
      </c>
      <c r="B3420" s="126" t="s">
        <v>4476</v>
      </c>
      <c r="C3420" s="126" t="s">
        <v>74</v>
      </c>
      <c r="D3420" s="126">
        <v>16</v>
      </c>
      <c r="E3420" s="126"/>
      <c r="F3420" s="126"/>
      <c r="G3420" s="89">
        <v>43160</v>
      </c>
      <c r="H3420" s="123"/>
      <c r="I3420" s="189"/>
      <c r="J3420" s="130" t="s">
        <v>4892</v>
      </c>
    </row>
    <row r="3421" spans="1:10" s="108" customFormat="1" ht="11.25" hidden="1" customHeight="1">
      <c r="A3421" s="8" t="s">
        <v>3243</v>
      </c>
      <c r="B3421" s="126" t="s">
        <v>4477</v>
      </c>
      <c r="C3421" s="126" t="s">
        <v>74</v>
      </c>
      <c r="D3421" s="126">
        <v>16</v>
      </c>
      <c r="E3421" s="126"/>
      <c r="F3421" s="126"/>
      <c r="G3421" s="89">
        <v>43160</v>
      </c>
      <c r="H3421" s="123"/>
      <c r="I3421" s="189"/>
      <c r="J3421" s="130" t="s">
        <v>4892</v>
      </c>
    </row>
    <row r="3422" spans="1:10" s="108" customFormat="1" ht="11.25" hidden="1" customHeight="1">
      <c r="A3422" s="8" t="s">
        <v>3245</v>
      </c>
      <c r="B3422" s="126" t="s">
        <v>4478</v>
      </c>
      <c r="C3422" s="126" t="s">
        <v>74</v>
      </c>
      <c r="D3422" s="126">
        <v>16</v>
      </c>
      <c r="E3422" s="126"/>
      <c r="F3422" s="126"/>
      <c r="G3422" s="89">
        <v>43160</v>
      </c>
      <c r="H3422" s="123"/>
      <c r="I3422" s="189"/>
      <c r="J3422" s="130" t="s">
        <v>4892</v>
      </c>
    </row>
    <row r="3423" spans="1:10" s="108" customFormat="1" ht="11.25" hidden="1" customHeight="1">
      <c r="A3423" s="8" t="s">
        <v>3254</v>
      </c>
      <c r="B3423" s="126" t="s">
        <v>416</v>
      </c>
      <c r="C3423" s="130" t="s">
        <v>74</v>
      </c>
      <c r="D3423" s="126">
        <v>16</v>
      </c>
      <c r="E3423" s="126"/>
      <c r="F3423" s="130"/>
      <c r="G3423" s="89">
        <v>43160</v>
      </c>
      <c r="H3423" s="123"/>
      <c r="I3423" s="189"/>
      <c r="J3423" s="130" t="s">
        <v>4892</v>
      </c>
    </row>
    <row r="3424" spans="1:10" s="108" customFormat="1" ht="11.25" hidden="1" customHeight="1">
      <c r="A3424" s="8" t="s">
        <v>3259</v>
      </c>
      <c r="B3424" s="126" t="s">
        <v>416</v>
      </c>
      <c r="C3424" s="130" t="s">
        <v>74</v>
      </c>
      <c r="D3424" s="126">
        <v>16</v>
      </c>
      <c r="E3424" s="126"/>
      <c r="F3424" s="130"/>
      <c r="G3424" s="89">
        <v>43160</v>
      </c>
      <c r="H3424" s="123"/>
      <c r="I3424" s="189"/>
      <c r="J3424" s="130" t="s">
        <v>4892</v>
      </c>
    </row>
    <row r="3425" spans="1:10" s="108" customFormat="1" ht="11.25" hidden="1" customHeight="1">
      <c r="A3425" s="8" t="s">
        <v>3260</v>
      </c>
      <c r="B3425" s="126" t="s">
        <v>416</v>
      </c>
      <c r="C3425" s="126" t="s">
        <v>74</v>
      </c>
      <c r="D3425" s="126">
        <v>16</v>
      </c>
      <c r="E3425" s="126"/>
      <c r="F3425" s="126"/>
      <c r="G3425" s="89">
        <v>43160</v>
      </c>
      <c r="H3425" s="123"/>
      <c r="I3425" s="189"/>
      <c r="J3425" s="130" t="s">
        <v>4892</v>
      </c>
    </row>
    <row r="3426" spans="1:10" s="108" customFormat="1" ht="11.25" hidden="1" customHeight="1">
      <c r="A3426" s="8" t="s">
        <v>3268</v>
      </c>
      <c r="B3426" s="126" t="s">
        <v>4483</v>
      </c>
      <c r="C3426" s="126" t="s">
        <v>74</v>
      </c>
      <c r="D3426" s="126">
        <v>16</v>
      </c>
      <c r="E3426" s="126"/>
      <c r="F3426" s="126"/>
      <c r="G3426" s="89">
        <v>43160</v>
      </c>
      <c r="H3426" s="123"/>
      <c r="I3426" s="189"/>
      <c r="J3426" s="130" t="s">
        <v>4892</v>
      </c>
    </row>
    <row r="3427" spans="1:10" s="108" customFormat="1" ht="11.25" hidden="1" customHeight="1">
      <c r="A3427" s="8" t="s">
        <v>3278</v>
      </c>
      <c r="B3427" s="126" t="s">
        <v>4490</v>
      </c>
      <c r="C3427" s="126" t="s">
        <v>74</v>
      </c>
      <c r="D3427" s="126">
        <v>16</v>
      </c>
      <c r="E3427" s="126"/>
      <c r="F3427" s="126"/>
      <c r="G3427" s="89">
        <v>43160</v>
      </c>
      <c r="H3427" s="123"/>
      <c r="I3427" s="189"/>
      <c r="J3427" s="130" t="s">
        <v>4892</v>
      </c>
    </row>
    <row r="3428" spans="1:10" s="108" customFormat="1" ht="11.25" hidden="1" customHeight="1">
      <c r="A3428" s="8" t="s">
        <v>3279</v>
      </c>
      <c r="B3428" s="126" t="s">
        <v>4490</v>
      </c>
      <c r="C3428" s="126" t="s">
        <v>74</v>
      </c>
      <c r="D3428" s="126">
        <v>16</v>
      </c>
      <c r="E3428" s="126"/>
      <c r="F3428" s="126"/>
      <c r="G3428" s="89">
        <v>43160</v>
      </c>
      <c r="H3428" s="123"/>
      <c r="I3428" s="189"/>
      <c r="J3428" s="130" t="s">
        <v>4892</v>
      </c>
    </row>
    <row r="3429" spans="1:10" s="108" customFormat="1" ht="11.25" hidden="1" customHeight="1">
      <c r="A3429" s="8" t="s">
        <v>3281</v>
      </c>
      <c r="B3429" s="126" t="s">
        <v>4490</v>
      </c>
      <c r="C3429" s="126" t="s">
        <v>74</v>
      </c>
      <c r="D3429" s="126">
        <v>16</v>
      </c>
      <c r="E3429" s="126"/>
      <c r="F3429" s="126"/>
      <c r="G3429" s="89">
        <v>43160</v>
      </c>
      <c r="H3429" s="123"/>
      <c r="I3429" s="189"/>
      <c r="J3429" s="130" t="s">
        <v>4892</v>
      </c>
    </row>
    <row r="3430" spans="1:10" s="108" customFormat="1" ht="11.25" hidden="1" customHeight="1">
      <c r="A3430" s="8" t="s">
        <v>3345</v>
      </c>
      <c r="B3430" s="126" t="s">
        <v>420</v>
      </c>
      <c r="C3430" s="126" t="s">
        <v>74</v>
      </c>
      <c r="D3430" s="126">
        <v>16</v>
      </c>
      <c r="E3430" s="126"/>
      <c r="F3430" s="126"/>
      <c r="G3430" s="89">
        <v>43160</v>
      </c>
      <c r="H3430" s="123"/>
      <c r="I3430" s="189"/>
      <c r="J3430" s="130" t="s">
        <v>4892</v>
      </c>
    </row>
    <row r="3431" spans="1:10" s="108" customFormat="1" ht="11.25" hidden="1" customHeight="1">
      <c r="A3431" s="8" t="s">
        <v>3392</v>
      </c>
      <c r="B3431" s="126" t="s">
        <v>4527</v>
      </c>
      <c r="C3431" s="126" t="s">
        <v>73</v>
      </c>
      <c r="D3431" s="126">
        <v>17</v>
      </c>
      <c r="E3431" s="126"/>
      <c r="F3431" s="126"/>
      <c r="G3431" s="89">
        <v>43160</v>
      </c>
      <c r="H3431" s="123"/>
      <c r="I3431" s="189"/>
      <c r="J3431" s="130" t="s">
        <v>4896</v>
      </c>
    </row>
    <row r="3432" spans="1:10" s="108" customFormat="1" ht="11.25" hidden="1" customHeight="1">
      <c r="A3432" s="8" t="s">
        <v>3395</v>
      </c>
      <c r="B3432" s="126" t="s">
        <v>4530</v>
      </c>
      <c r="C3432" s="126" t="s">
        <v>73</v>
      </c>
      <c r="D3432" s="126">
        <v>17</v>
      </c>
      <c r="E3432" s="126"/>
      <c r="F3432" s="126"/>
      <c r="G3432" s="89">
        <v>43160</v>
      </c>
      <c r="H3432" s="123"/>
      <c r="I3432" s="189"/>
      <c r="J3432" s="130" t="s">
        <v>4896</v>
      </c>
    </row>
    <row r="3433" spans="1:10" s="108" customFormat="1" ht="11.25" hidden="1" customHeight="1">
      <c r="A3433" s="8" t="s">
        <v>3398</v>
      </c>
      <c r="B3433" s="126" t="s">
        <v>4533</v>
      </c>
      <c r="C3433" s="126" t="s">
        <v>73</v>
      </c>
      <c r="D3433" s="126">
        <v>17</v>
      </c>
      <c r="E3433" s="126"/>
      <c r="F3433" s="126"/>
      <c r="G3433" s="89">
        <v>43160</v>
      </c>
      <c r="H3433" s="123"/>
      <c r="I3433" s="189"/>
      <c r="J3433" s="130" t="s">
        <v>4896</v>
      </c>
    </row>
    <row r="3434" spans="1:10" s="108" customFormat="1" ht="11.25" hidden="1" customHeight="1">
      <c r="A3434" s="8" t="s">
        <v>3399</v>
      </c>
      <c r="B3434" s="126" t="s">
        <v>4533</v>
      </c>
      <c r="C3434" s="126" t="s">
        <v>73</v>
      </c>
      <c r="D3434" s="126">
        <v>17</v>
      </c>
      <c r="E3434" s="126"/>
      <c r="F3434" s="126"/>
      <c r="G3434" s="89">
        <v>43160</v>
      </c>
      <c r="H3434" s="123"/>
      <c r="I3434" s="189"/>
      <c r="J3434" s="130" t="s">
        <v>4896</v>
      </c>
    </row>
    <row r="3435" spans="1:10" s="108" customFormat="1" ht="11.25" hidden="1" customHeight="1">
      <c r="A3435" s="8" t="s">
        <v>3401</v>
      </c>
      <c r="B3435" s="126" t="s">
        <v>4533</v>
      </c>
      <c r="C3435" s="130" t="s">
        <v>73</v>
      </c>
      <c r="D3435" s="126">
        <v>17</v>
      </c>
      <c r="E3435" s="126"/>
      <c r="F3435" s="130"/>
      <c r="G3435" s="89">
        <v>43160</v>
      </c>
      <c r="H3435" s="123"/>
      <c r="I3435" s="189"/>
      <c r="J3435" s="130" t="s">
        <v>4896</v>
      </c>
    </row>
    <row r="3436" spans="1:10" s="108" customFormat="1" ht="11.25" hidden="1" customHeight="1">
      <c r="A3436" s="8" t="s">
        <v>3403</v>
      </c>
      <c r="B3436" s="126" t="s">
        <v>4534</v>
      </c>
      <c r="C3436" s="126" t="s">
        <v>73</v>
      </c>
      <c r="D3436" s="126">
        <v>17</v>
      </c>
      <c r="E3436" s="126"/>
      <c r="F3436" s="126"/>
      <c r="G3436" s="89">
        <v>43160</v>
      </c>
      <c r="H3436" s="123"/>
      <c r="I3436" s="189"/>
      <c r="J3436" s="130" t="s">
        <v>4896</v>
      </c>
    </row>
    <row r="3437" spans="1:10" s="108" customFormat="1" ht="11.25" hidden="1" customHeight="1">
      <c r="A3437" s="8" t="s">
        <v>309</v>
      </c>
      <c r="B3437" s="126" t="s">
        <v>425</v>
      </c>
      <c r="C3437" s="126" t="s">
        <v>73</v>
      </c>
      <c r="D3437" s="126">
        <v>17</v>
      </c>
      <c r="E3437" s="126"/>
      <c r="F3437" s="126"/>
      <c r="G3437" s="89">
        <v>43160</v>
      </c>
      <c r="H3437" s="123"/>
      <c r="I3437" s="189"/>
      <c r="J3437" s="130" t="s">
        <v>4896</v>
      </c>
    </row>
    <row r="3438" spans="1:10" s="108" customFormat="1" ht="11.25" hidden="1" customHeight="1">
      <c r="A3438" s="8" t="s">
        <v>310</v>
      </c>
      <c r="B3438" s="126" t="s">
        <v>425</v>
      </c>
      <c r="C3438" s="126" t="s">
        <v>73</v>
      </c>
      <c r="D3438" s="126">
        <v>17</v>
      </c>
      <c r="E3438" s="126"/>
      <c r="F3438" s="126"/>
      <c r="G3438" s="89">
        <v>43160</v>
      </c>
      <c r="H3438" s="123"/>
      <c r="I3438" s="189"/>
      <c r="J3438" s="130" t="s">
        <v>4896</v>
      </c>
    </row>
    <row r="3439" spans="1:10" s="108" customFormat="1" ht="11.25" hidden="1" customHeight="1">
      <c r="A3439" s="8" t="s">
        <v>3405</v>
      </c>
      <c r="B3439" s="126" t="s">
        <v>425</v>
      </c>
      <c r="C3439" s="126" t="s">
        <v>73</v>
      </c>
      <c r="D3439" s="126">
        <v>17</v>
      </c>
      <c r="E3439" s="126"/>
      <c r="F3439" s="126"/>
      <c r="G3439" s="89">
        <v>43160</v>
      </c>
      <c r="H3439" s="123"/>
      <c r="I3439" s="189"/>
      <c r="J3439" s="130" t="s">
        <v>4896</v>
      </c>
    </row>
    <row r="3440" spans="1:10" s="108" customFormat="1" ht="11.25" hidden="1" customHeight="1">
      <c r="A3440" s="8" t="s">
        <v>3406</v>
      </c>
      <c r="B3440" s="126" t="s">
        <v>425</v>
      </c>
      <c r="C3440" s="126" t="s">
        <v>73</v>
      </c>
      <c r="D3440" s="126">
        <v>17</v>
      </c>
      <c r="E3440" s="126"/>
      <c r="F3440" s="126"/>
      <c r="G3440" s="89">
        <v>43160</v>
      </c>
      <c r="H3440" s="123"/>
      <c r="I3440" s="189"/>
      <c r="J3440" s="130" t="s">
        <v>4896</v>
      </c>
    </row>
    <row r="3441" spans="1:10" s="108" customFormat="1" ht="11.25" hidden="1" customHeight="1">
      <c r="A3441" s="8" t="s">
        <v>3407</v>
      </c>
      <c r="B3441" s="126" t="s">
        <v>425</v>
      </c>
      <c r="C3441" s="130" t="s">
        <v>73</v>
      </c>
      <c r="D3441" s="126">
        <v>17</v>
      </c>
      <c r="E3441" s="126"/>
      <c r="F3441" s="130"/>
      <c r="G3441" s="89">
        <v>43160</v>
      </c>
      <c r="H3441" s="123"/>
      <c r="I3441" s="189"/>
      <c r="J3441" s="130" t="s">
        <v>4896</v>
      </c>
    </row>
    <row r="3442" spans="1:10" s="108" customFormat="1" ht="11.25" hidden="1" customHeight="1">
      <c r="A3442" s="8" t="s">
        <v>3408</v>
      </c>
      <c r="B3442" s="126" t="s">
        <v>425</v>
      </c>
      <c r="C3442" s="126" t="s">
        <v>73</v>
      </c>
      <c r="D3442" s="126">
        <v>17</v>
      </c>
      <c r="E3442" s="126"/>
      <c r="F3442" s="126"/>
      <c r="G3442" s="89">
        <v>43160</v>
      </c>
      <c r="H3442" s="123"/>
      <c r="I3442" s="189"/>
      <c r="J3442" s="130" t="s">
        <v>4896</v>
      </c>
    </row>
    <row r="3443" spans="1:10" s="108" customFormat="1" ht="11.25" hidden="1" customHeight="1">
      <c r="A3443" s="8" t="s">
        <v>3409</v>
      </c>
      <c r="B3443" s="126" t="s">
        <v>425</v>
      </c>
      <c r="C3443" s="126" t="s">
        <v>73</v>
      </c>
      <c r="D3443" s="126">
        <v>17</v>
      </c>
      <c r="E3443" s="126"/>
      <c r="F3443" s="126"/>
      <c r="G3443" s="89">
        <v>43160</v>
      </c>
      <c r="H3443" s="123"/>
      <c r="I3443" s="189"/>
      <c r="J3443" s="130" t="s">
        <v>4896</v>
      </c>
    </row>
    <row r="3444" spans="1:10" s="108" customFormat="1" ht="11.25" hidden="1" customHeight="1">
      <c r="A3444" s="8" t="s">
        <v>3410</v>
      </c>
      <c r="B3444" s="126" t="s">
        <v>425</v>
      </c>
      <c r="C3444" s="126" t="s">
        <v>73</v>
      </c>
      <c r="D3444" s="126">
        <v>17</v>
      </c>
      <c r="E3444" s="126"/>
      <c r="F3444" s="126"/>
      <c r="G3444" s="89">
        <v>43160</v>
      </c>
      <c r="H3444" s="123"/>
      <c r="I3444" s="189"/>
      <c r="J3444" s="130" t="s">
        <v>4896</v>
      </c>
    </row>
    <row r="3445" spans="1:10" s="108" customFormat="1" ht="11.25" hidden="1" customHeight="1">
      <c r="A3445" s="8" t="s">
        <v>3411</v>
      </c>
      <c r="B3445" s="126" t="s">
        <v>425</v>
      </c>
      <c r="C3445" s="130" t="s">
        <v>73</v>
      </c>
      <c r="D3445" s="126">
        <v>17</v>
      </c>
      <c r="E3445" s="126"/>
      <c r="F3445" s="130"/>
      <c r="G3445" s="89">
        <v>43160</v>
      </c>
      <c r="H3445" s="123"/>
      <c r="I3445" s="189"/>
      <c r="J3445" s="130" t="s">
        <v>4896</v>
      </c>
    </row>
    <row r="3446" spans="1:10" s="108" customFormat="1" ht="11.25" hidden="1" customHeight="1">
      <c r="A3446" s="8" t="s">
        <v>3412</v>
      </c>
      <c r="B3446" s="126" t="s">
        <v>425</v>
      </c>
      <c r="C3446" s="126" t="s">
        <v>73</v>
      </c>
      <c r="D3446" s="126">
        <v>17</v>
      </c>
      <c r="E3446" s="126"/>
      <c r="F3446" s="126"/>
      <c r="G3446" s="89">
        <v>43160</v>
      </c>
      <c r="H3446" s="123"/>
      <c r="I3446" s="189"/>
      <c r="J3446" s="130" t="s">
        <v>4896</v>
      </c>
    </row>
    <row r="3447" spans="1:10" s="108" customFormat="1" ht="11.25" hidden="1" customHeight="1">
      <c r="A3447" s="8" t="s">
        <v>3413</v>
      </c>
      <c r="B3447" s="126" t="s">
        <v>425</v>
      </c>
      <c r="C3447" s="126" t="s">
        <v>73</v>
      </c>
      <c r="D3447" s="126">
        <v>17</v>
      </c>
      <c r="E3447" s="126"/>
      <c r="F3447" s="126"/>
      <c r="G3447" s="89">
        <v>43160</v>
      </c>
      <c r="H3447" s="123"/>
      <c r="I3447" s="189"/>
      <c r="J3447" s="130" t="s">
        <v>4896</v>
      </c>
    </row>
    <row r="3448" spans="1:10" s="108" customFormat="1" ht="11.25" hidden="1" customHeight="1">
      <c r="A3448" s="8" t="s">
        <v>3414</v>
      </c>
      <c r="B3448" s="126" t="s">
        <v>425</v>
      </c>
      <c r="C3448" s="126" t="s">
        <v>73</v>
      </c>
      <c r="D3448" s="126">
        <v>17</v>
      </c>
      <c r="E3448" s="126"/>
      <c r="F3448" s="126"/>
      <c r="G3448" s="89">
        <v>43160</v>
      </c>
      <c r="H3448" s="123"/>
      <c r="I3448" s="189"/>
      <c r="J3448" s="130" t="s">
        <v>4896</v>
      </c>
    </row>
    <row r="3449" spans="1:10" s="108" customFormat="1" ht="11.25" hidden="1" customHeight="1">
      <c r="A3449" s="8" t="s">
        <v>3417</v>
      </c>
      <c r="B3449" s="126" t="s">
        <v>425</v>
      </c>
      <c r="C3449" s="126" t="s">
        <v>73</v>
      </c>
      <c r="D3449" s="126">
        <v>17</v>
      </c>
      <c r="E3449" s="126"/>
      <c r="F3449" s="126"/>
      <c r="G3449" s="89">
        <v>43160</v>
      </c>
      <c r="H3449" s="123"/>
      <c r="I3449" s="189"/>
      <c r="J3449" s="130" t="s">
        <v>4896</v>
      </c>
    </row>
    <row r="3450" spans="1:10" s="108" customFormat="1" ht="11.25" hidden="1" customHeight="1">
      <c r="A3450" s="8" t="s">
        <v>3418</v>
      </c>
      <c r="B3450" s="126" t="s">
        <v>425</v>
      </c>
      <c r="C3450" s="126" t="s">
        <v>73</v>
      </c>
      <c r="D3450" s="126">
        <v>17</v>
      </c>
      <c r="E3450" s="126"/>
      <c r="F3450" s="126"/>
      <c r="G3450" s="89">
        <v>43160</v>
      </c>
      <c r="H3450" s="123"/>
      <c r="I3450" s="189"/>
      <c r="J3450" s="130" t="s">
        <v>4896</v>
      </c>
    </row>
    <row r="3451" spans="1:10" s="108" customFormat="1" ht="11.25" hidden="1" customHeight="1">
      <c r="A3451" s="8" t="s">
        <v>3419</v>
      </c>
      <c r="B3451" s="126" t="s">
        <v>425</v>
      </c>
      <c r="C3451" s="126" t="s">
        <v>73</v>
      </c>
      <c r="D3451" s="126">
        <v>17</v>
      </c>
      <c r="E3451" s="126"/>
      <c r="F3451" s="126"/>
      <c r="G3451" s="89">
        <v>43160</v>
      </c>
      <c r="H3451" s="123"/>
      <c r="I3451" s="189"/>
      <c r="J3451" s="130" t="s">
        <v>4896</v>
      </c>
    </row>
    <row r="3452" spans="1:10" s="108" customFormat="1" ht="11.25" hidden="1" customHeight="1">
      <c r="A3452" s="8" t="s">
        <v>3442</v>
      </c>
      <c r="B3452" s="126" t="s">
        <v>4549</v>
      </c>
      <c r="C3452" s="126" t="s">
        <v>73</v>
      </c>
      <c r="D3452" s="126">
        <v>17</v>
      </c>
      <c r="E3452" s="126"/>
      <c r="F3452" s="126"/>
      <c r="G3452" s="89">
        <v>43160</v>
      </c>
      <c r="H3452" s="123"/>
      <c r="I3452" s="189"/>
      <c r="J3452" s="130" t="s">
        <v>4896</v>
      </c>
    </row>
    <row r="3453" spans="1:10" s="108" customFormat="1" ht="11.25" hidden="1" customHeight="1">
      <c r="A3453" s="8" t="s">
        <v>3446</v>
      </c>
      <c r="B3453" s="126" t="s">
        <v>4552</v>
      </c>
      <c r="C3453" s="126" t="s">
        <v>73</v>
      </c>
      <c r="D3453" s="126">
        <v>17</v>
      </c>
      <c r="E3453" s="126"/>
      <c r="F3453" s="126"/>
      <c r="G3453" s="89">
        <v>43160</v>
      </c>
      <c r="H3453" s="123"/>
      <c r="I3453" s="189"/>
      <c r="J3453" s="130" t="s">
        <v>4896</v>
      </c>
    </row>
    <row r="3454" spans="1:10" s="108" customFormat="1" ht="11.25" hidden="1" customHeight="1">
      <c r="A3454" s="8" t="s">
        <v>3449</v>
      </c>
      <c r="B3454" s="126" t="s">
        <v>4555</v>
      </c>
      <c r="C3454" s="126" t="s">
        <v>73</v>
      </c>
      <c r="D3454" s="126">
        <v>17</v>
      </c>
      <c r="E3454" s="126"/>
      <c r="F3454" s="126"/>
      <c r="G3454" s="89">
        <v>43160</v>
      </c>
      <c r="H3454" s="123"/>
      <c r="I3454" s="189"/>
      <c r="J3454" s="130" t="s">
        <v>4896</v>
      </c>
    </row>
    <row r="3455" spans="1:10" s="108" customFormat="1" ht="11.25" hidden="1" customHeight="1">
      <c r="A3455" s="8" t="s">
        <v>3452</v>
      </c>
      <c r="B3455" s="126" t="s">
        <v>4558</v>
      </c>
      <c r="C3455" s="126" t="s">
        <v>73</v>
      </c>
      <c r="D3455" s="126">
        <v>17</v>
      </c>
      <c r="E3455" s="126"/>
      <c r="F3455" s="126"/>
      <c r="G3455" s="89">
        <v>43160</v>
      </c>
      <c r="H3455" s="123"/>
      <c r="I3455" s="189"/>
      <c r="J3455" s="130" t="s">
        <v>4896</v>
      </c>
    </row>
    <row r="3456" spans="1:10" s="108" customFormat="1" ht="11.25" hidden="1" customHeight="1">
      <c r="A3456" s="8" t="s">
        <v>3563</v>
      </c>
      <c r="B3456" s="126" t="s">
        <v>4618</v>
      </c>
      <c r="C3456" s="126" t="s">
        <v>77</v>
      </c>
      <c r="D3456" s="126">
        <v>18</v>
      </c>
      <c r="E3456" s="126"/>
      <c r="F3456" s="126"/>
      <c r="G3456" s="89">
        <v>43160</v>
      </c>
      <c r="H3456" s="123"/>
      <c r="I3456" s="189"/>
      <c r="J3456" s="130" t="s">
        <v>4899</v>
      </c>
    </row>
    <row r="3457" spans="1:10" s="108" customFormat="1" ht="11.25" hidden="1" customHeight="1">
      <c r="A3457" s="8" t="s">
        <v>3566</v>
      </c>
      <c r="B3457" s="126" t="s">
        <v>4621</v>
      </c>
      <c r="C3457" s="126" t="s">
        <v>77</v>
      </c>
      <c r="D3457" s="126">
        <v>18</v>
      </c>
      <c r="E3457" s="126"/>
      <c r="F3457" s="126"/>
      <c r="G3457" s="89">
        <v>43160</v>
      </c>
      <c r="H3457" s="123"/>
      <c r="I3457" s="189"/>
      <c r="J3457" s="130" t="s">
        <v>4899</v>
      </c>
    </row>
    <row r="3458" spans="1:10" s="108" customFormat="1" ht="11.25" hidden="1" customHeight="1">
      <c r="A3458" s="8" t="s">
        <v>3568</v>
      </c>
      <c r="B3458" s="126" t="s">
        <v>4622</v>
      </c>
      <c r="C3458" s="126" t="s">
        <v>77</v>
      </c>
      <c r="D3458" s="126">
        <v>18</v>
      </c>
      <c r="E3458" s="126"/>
      <c r="F3458" s="126"/>
      <c r="G3458" s="89">
        <v>43160</v>
      </c>
      <c r="H3458" s="123"/>
      <c r="I3458" s="189"/>
      <c r="J3458" s="130" t="s">
        <v>4899</v>
      </c>
    </row>
    <row r="3459" spans="1:10" s="108" customFormat="1" ht="11.25" hidden="1" customHeight="1">
      <c r="A3459" s="8" t="s">
        <v>3589</v>
      </c>
      <c r="B3459" s="126" t="s">
        <v>432</v>
      </c>
      <c r="C3459" s="126" t="s">
        <v>77</v>
      </c>
      <c r="D3459" s="126">
        <v>18</v>
      </c>
      <c r="E3459" s="126"/>
      <c r="F3459" s="126"/>
      <c r="G3459" s="89">
        <v>43160</v>
      </c>
      <c r="H3459" s="123"/>
      <c r="I3459" s="189"/>
      <c r="J3459" s="130" t="s">
        <v>4899</v>
      </c>
    </row>
    <row r="3460" spans="1:10" s="108" customFormat="1" ht="11.25" hidden="1" customHeight="1">
      <c r="A3460" s="8" t="s">
        <v>3590</v>
      </c>
      <c r="B3460" s="126" t="s">
        <v>432</v>
      </c>
      <c r="C3460" s="126" t="s">
        <v>77</v>
      </c>
      <c r="D3460" s="126">
        <v>18</v>
      </c>
      <c r="E3460" s="126"/>
      <c r="F3460" s="126"/>
      <c r="G3460" s="89">
        <v>43160</v>
      </c>
      <c r="H3460" s="123"/>
      <c r="I3460" s="189"/>
      <c r="J3460" s="130" t="s">
        <v>4899</v>
      </c>
    </row>
    <row r="3461" spans="1:10" s="108" customFormat="1" ht="11.25" hidden="1" customHeight="1">
      <c r="A3461" s="8" t="s">
        <v>3598</v>
      </c>
      <c r="B3461" s="126" t="s">
        <v>4631</v>
      </c>
      <c r="C3461" s="126" t="s">
        <v>77</v>
      </c>
      <c r="D3461" s="126">
        <v>18</v>
      </c>
      <c r="E3461" s="126"/>
      <c r="F3461" s="126"/>
      <c r="G3461" s="89">
        <v>43160</v>
      </c>
      <c r="H3461" s="123"/>
      <c r="I3461" s="189"/>
      <c r="J3461" s="130" t="s">
        <v>4899</v>
      </c>
    </row>
    <row r="3462" spans="1:10" s="108" customFormat="1" ht="11.25" hidden="1" customHeight="1">
      <c r="A3462" s="8" t="s">
        <v>3599</v>
      </c>
      <c r="B3462" s="126" t="s">
        <v>4632</v>
      </c>
      <c r="C3462" s="126" t="s">
        <v>77</v>
      </c>
      <c r="D3462" s="126">
        <v>18</v>
      </c>
      <c r="E3462" s="126"/>
      <c r="F3462" s="126"/>
      <c r="G3462" s="89">
        <v>43160</v>
      </c>
      <c r="H3462" s="123"/>
      <c r="I3462" s="189"/>
      <c r="J3462" s="130" t="s">
        <v>4899</v>
      </c>
    </row>
    <row r="3463" spans="1:10" s="108" customFormat="1" ht="11.25" hidden="1" customHeight="1">
      <c r="A3463" s="8" t="s">
        <v>3603</v>
      </c>
      <c r="B3463" s="126" t="s">
        <v>4635</v>
      </c>
      <c r="C3463" s="126" t="s">
        <v>77</v>
      </c>
      <c r="D3463" s="126">
        <v>18</v>
      </c>
      <c r="E3463" s="126"/>
      <c r="F3463" s="126"/>
      <c r="G3463" s="89">
        <v>43160</v>
      </c>
      <c r="H3463" s="123"/>
      <c r="I3463" s="189"/>
      <c r="J3463" s="130" t="s">
        <v>4899</v>
      </c>
    </row>
    <row r="3464" spans="1:10" s="108" customFormat="1" ht="11.25" hidden="1" customHeight="1">
      <c r="A3464" s="8" t="s">
        <v>3609</v>
      </c>
      <c r="B3464" s="126" t="s">
        <v>4640</v>
      </c>
      <c r="C3464" s="126" t="s">
        <v>77</v>
      </c>
      <c r="D3464" s="126">
        <v>18</v>
      </c>
      <c r="E3464" s="126"/>
      <c r="F3464" s="126"/>
      <c r="G3464" s="89">
        <v>43160</v>
      </c>
      <c r="H3464" s="123"/>
      <c r="I3464" s="189"/>
      <c r="J3464" s="130" t="s">
        <v>4899</v>
      </c>
    </row>
    <row r="3465" spans="1:10" s="108" customFormat="1" ht="11.25" hidden="1" customHeight="1">
      <c r="A3465" s="8" t="s">
        <v>3612</v>
      </c>
      <c r="B3465" s="126" t="s">
        <v>4643</v>
      </c>
      <c r="C3465" s="130" t="s">
        <v>77</v>
      </c>
      <c r="D3465" s="126">
        <v>18</v>
      </c>
      <c r="E3465" s="126"/>
      <c r="F3465" s="130"/>
      <c r="G3465" s="89">
        <v>43160</v>
      </c>
      <c r="H3465" s="123"/>
      <c r="I3465" s="189"/>
      <c r="J3465" s="130" t="s">
        <v>4899</v>
      </c>
    </row>
    <row r="3466" spans="1:10" s="108" customFormat="1" ht="11.25" hidden="1" customHeight="1">
      <c r="A3466" s="8" t="s">
        <v>3614</v>
      </c>
      <c r="B3466" s="126" t="s">
        <v>4645</v>
      </c>
      <c r="C3466" s="126" t="s">
        <v>77</v>
      </c>
      <c r="D3466" s="126">
        <v>18</v>
      </c>
      <c r="E3466" s="126"/>
      <c r="F3466" s="126"/>
      <c r="G3466" s="89">
        <v>43160</v>
      </c>
      <c r="H3466" s="123"/>
      <c r="I3466" s="189"/>
      <c r="J3466" s="130" t="s">
        <v>4899</v>
      </c>
    </row>
    <row r="3467" spans="1:10" s="108" customFormat="1" ht="11.25" hidden="1" customHeight="1">
      <c r="A3467" s="8" t="s">
        <v>3615</v>
      </c>
      <c r="B3467" s="126" t="s">
        <v>4645</v>
      </c>
      <c r="C3467" s="130" t="s">
        <v>77</v>
      </c>
      <c r="D3467" s="126">
        <v>18</v>
      </c>
      <c r="E3467" s="126"/>
      <c r="F3467" s="130"/>
      <c r="G3467" s="89">
        <v>43160</v>
      </c>
      <c r="H3467" s="123"/>
      <c r="I3467" s="189"/>
      <c r="J3467" s="130" t="s">
        <v>4899</v>
      </c>
    </row>
    <row r="3468" spans="1:10" s="108" customFormat="1" ht="11.25" hidden="1" customHeight="1">
      <c r="A3468" s="8" t="s">
        <v>3617</v>
      </c>
      <c r="B3468" s="126" t="s">
        <v>4647</v>
      </c>
      <c r="C3468" s="126" t="s">
        <v>77</v>
      </c>
      <c r="D3468" s="126">
        <v>18</v>
      </c>
      <c r="E3468" s="126"/>
      <c r="F3468" s="126"/>
      <c r="G3468" s="89">
        <v>43160</v>
      </c>
      <c r="H3468" s="123"/>
      <c r="I3468" s="189"/>
      <c r="J3468" s="130" t="s">
        <v>4899</v>
      </c>
    </row>
    <row r="3469" spans="1:10" s="108" customFormat="1" ht="11.25" hidden="1" customHeight="1">
      <c r="A3469" s="8" t="s">
        <v>3618</v>
      </c>
      <c r="B3469" s="126" t="s">
        <v>4648</v>
      </c>
      <c r="C3469" s="126" t="s">
        <v>77</v>
      </c>
      <c r="D3469" s="126">
        <v>18</v>
      </c>
      <c r="E3469" s="126"/>
      <c r="F3469" s="126"/>
      <c r="G3469" s="89">
        <v>43160</v>
      </c>
      <c r="H3469" s="123"/>
      <c r="I3469" s="189"/>
      <c r="J3469" s="130" t="s">
        <v>4899</v>
      </c>
    </row>
    <row r="3470" spans="1:10" s="108" customFormat="1" ht="11.25" hidden="1" customHeight="1">
      <c r="A3470" s="8" t="s">
        <v>3623</v>
      </c>
      <c r="B3470" s="126" t="s">
        <v>4653</v>
      </c>
      <c r="C3470" s="126" t="s">
        <v>77</v>
      </c>
      <c r="D3470" s="126">
        <v>18</v>
      </c>
      <c r="E3470" s="126"/>
      <c r="F3470" s="126"/>
      <c r="G3470" s="89">
        <v>43160</v>
      </c>
      <c r="H3470" s="123"/>
      <c r="I3470" s="189"/>
      <c r="J3470" s="130" t="s">
        <v>4899</v>
      </c>
    </row>
    <row r="3471" spans="1:10" s="108" customFormat="1" ht="11.25" hidden="1" customHeight="1">
      <c r="A3471" s="8" t="s">
        <v>3630</v>
      </c>
      <c r="B3471" s="126" t="s">
        <v>4659</v>
      </c>
      <c r="C3471" s="126" t="s">
        <v>77</v>
      </c>
      <c r="D3471" s="126">
        <v>18</v>
      </c>
      <c r="E3471" s="126"/>
      <c r="F3471" s="126"/>
      <c r="G3471" s="89">
        <v>43160</v>
      </c>
      <c r="H3471" s="123"/>
      <c r="I3471" s="189"/>
      <c r="J3471" s="130" t="s">
        <v>4899</v>
      </c>
    </row>
    <row r="3472" spans="1:10" s="108" customFormat="1" ht="11.25" hidden="1" customHeight="1">
      <c r="A3472" s="8" t="s">
        <v>3636</v>
      </c>
      <c r="B3472" s="126" t="s">
        <v>4665</v>
      </c>
      <c r="C3472" s="130" t="s">
        <v>77</v>
      </c>
      <c r="D3472" s="126">
        <v>18</v>
      </c>
      <c r="E3472" s="126"/>
      <c r="F3472" s="130"/>
      <c r="G3472" s="89">
        <v>43160</v>
      </c>
      <c r="H3472" s="123"/>
      <c r="I3472" s="189"/>
      <c r="J3472" s="130" t="s">
        <v>4899</v>
      </c>
    </row>
    <row r="3473" spans="1:10" s="108" customFormat="1" ht="11.25" hidden="1" customHeight="1">
      <c r="A3473" s="8" t="s">
        <v>3638</v>
      </c>
      <c r="B3473" s="126" t="s">
        <v>4667</v>
      </c>
      <c r="C3473" s="126" t="s">
        <v>77</v>
      </c>
      <c r="D3473" s="126">
        <v>18</v>
      </c>
      <c r="E3473" s="126"/>
      <c r="F3473" s="126"/>
      <c r="G3473" s="89">
        <v>43160</v>
      </c>
      <c r="H3473" s="123"/>
      <c r="I3473" s="189"/>
      <c r="J3473" s="130" t="s">
        <v>4899</v>
      </c>
    </row>
    <row r="3474" spans="1:10" s="108" customFormat="1" ht="11.25" hidden="1" customHeight="1">
      <c r="A3474" s="8" t="s">
        <v>3643</v>
      </c>
      <c r="B3474" s="126" t="s">
        <v>4672</v>
      </c>
      <c r="C3474" s="126" t="s">
        <v>77</v>
      </c>
      <c r="D3474" s="126">
        <v>18</v>
      </c>
      <c r="E3474" s="126"/>
      <c r="F3474" s="126"/>
      <c r="G3474" s="89">
        <v>43160</v>
      </c>
      <c r="H3474" s="123"/>
      <c r="I3474" s="189"/>
      <c r="J3474" s="130" t="s">
        <v>4899</v>
      </c>
    </row>
    <row r="3475" spans="1:10" s="108" customFormat="1" ht="11.25" hidden="1" customHeight="1">
      <c r="A3475" s="8" t="s">
        <v>3644</v>
      </c>
      <c r="B3475" s="126" t="s">
        <v>4673</v>
      </c>
      <c r="C3475" s="126" t="s">
        <v>77</v>
      </c>
      <c r="D3475" s="126">
        <v>18</v>
      </c>
      <c r="E3475" s="126"/>
      <c r="F3475" s="126"/>
      <c r="G3475" s="89">
        <v>43160</v>
      </c>
      <c r="H3475" s="123"/>
      <c r="I3475" s="189"/>
      <c r="J3475" s="130" t="s">
        <v>4899</v>
      </c>
    </row>
    <row r="3476" spans="1:10" s="108" customFormat="1" ht="11.25" hidden="1" customHeight="1">
      <c r="A3476" s="8" t="s">
        <v>3646</v>
      </c>
      <c r="B3476" s="126" t="s">
        <v>4674</v>
      </c>
      <c r="C3476" s="126" t="s">
        <v>77</v>
      </c>
      <c r="D3476" s="126">
        <v>18</v>
      </c>
      <c r="E3476" s="126"/>
      <c r="F3476" s="126"/>
      <c r="G3476" s="89">
        <v>43160</v>
      </c>
      <c r="H3476" s="123"/>
      <c r="I3476" s="189"/>
      <c r="J3476" s="130" t="s">
        <v>4899</v>
      </c>
    </row>
    <row r="3477" spans="1:10" s="108" customFormat="1" ht="11.25" hidden="1" customHeight="1">
      <c r="A3477" s="8" t="s">
        <v>322</v>
      </c>
      <c r="B3477" s="126" t="s">
        <v>433</v>
      </c>
      <c r="C3477" s="130" t="s">
        <v>77</v>
      </c>
      <c r="D3477" s="126">
        <v>18</v>
      </c>
      <c r="E3477" s="126"/>
      <c r="F3477" s="130"/>
      <c r="G3477" s="89">
        <v>43160</v>
      </c>
      <c r="H3477" s="123"/>
      <c r="I3477" s="189"/>
      <c r="J3477" s="130" t="s">
        <v>4899</v>
      </c>
    </row>
    <row r="3478" spans="1:10" s="108" customFormat="1" ht="11.25" hidden="1" customHeight="1">
      <c r="A3478" s="8" t="s">
        <v>3649</v>
      </c>
      <c r="B3478" s="126" t="s">
        <v>434</v>
      </c>
      <c r="C3478" s="126" t="s">
        <v>77</v>
      </c>
      <c r="D3478" s="126">
        <v>18</v>
      </c>
      <c r="E3478" s="126"/>
      <c r="F3478" s="126"/>
      <c r="G3478" s="89">
        <v>43160</v>
      </c>
      <c r="H3478" s="123"/>
      <c r="I3478" s="189"/>
      <c r="J3478" s="130" t="s">
        <v>4899</v>
      </c>
    </row>
    <row r="3479" spans="1:10" s="108" customFormat="1" ht="11.25" hidden="1" customHeight="1">
      <c r="A3479" s="8" t="s">
        <v>3651</v>
      </c>
      <c r="B3479" s="126" t="s">
        <v>434</v>
      </c>
      <c r="C3479" s="126" t="s">
        <v>77</v>
      </c>
      <c r="D3479" s="126">
        <v>18</v>
      </c>
      <c r="E3479" s="126"/>
      <c r="F3479" s="126"/>
      <c r="G3479" s="89">
        <v>43160</v>
      </c>
      <c r="H3479" s="123"/>
      <c r="I3479" s="189"/>
      <c r="J3479" s="130" t="s">
        <v>4899</v>
      </c>
    </row>
    <row r="3480" spans="1:10" s="108" customFormat="1" ht="11.25" hidden="1" customHeight="1">
      <c r="A3480" s="8" t="s">
        <v>323</v>
      </c>
      <c r="B3480" s="126" t="s">
        <v>434</v>
      </c>
      <c r="C3480" s="126" t="s">
        <v>77</v>
      </c>
      <c r="D3480" s="126">
        <v>18</v>
      </c>
      <c r="E3480" s="126"/>
      <c r="F3480" s="126"/>
      <c r="G3480" s="89">
        <v>43160</v>
      </c>
      <c r="H3480" s="123"/>
      <c r="I3480" s="189"/>
      <c r="J3480" s="130" t="s">
        <v>4899</v>
      </c>
    </row>
    <row r="3481" spans="1:10" s="108" customFormat="1" ht="11.25" hidden="1" customHeight="1">
      <c r="A3481" s="8" t="s">
        <v>3653</v>
      </c>
      <c r="B3481" s="126" t="s">
        <v>434</v>
      </c>
      <c r="C3481" s="126" t="s">
        <v>77</v>
      </c>
      <c r="D3481" s="126">
        <v>18</v>
      </c>
      <c r="E3481" s="126"/>
      <c r="F3481" s="126"/>
      <c r="G3481" s="89">
        <v>43160</v>
      </c>
      <c r="H3481" s="123"/>
      <c r="I3481" s="189"/>
      <c r="J3481" s="130" t="s">
        <v>4899</v>
      </c>
    </row>
    <row r="3482" spans="1:10" s="108" customFormat="1" ht="11.25" hidden="1" customHeight="1">
      <c r="A3482" s="8" t="s">
        <v>3655</v>
      </c>
      <c r="B3482" s="126" t="s">
        <v>434</v>
      </c>
      <c r="C3482" s="126" t="s">
        <v>77</v>
      </c>
      <c r="D3482" s="126">
        <v>18</v>
      </c>
      <c r="E3482" s="126"/>
      <c r="F3482" s="126"/>
      <c r="G3482" s="89">
        <v>43160</v>
      </c>
      <c r="H3482" s="123"/>
      <c r="I3482" s="189"/>
      <c r="J3482" s="130" t="s">
        <v>4899</v>
      </c>
    </row>
    <row r="3483" spans="1:10" s="108" customFormat="1" ht="11.25" hidden="1" customHeight="1">
      <c r="A3483" s="8" t="s">
        <v>3659</v>
      </c>
      <c r="B3483" s="126" t="s">
        <v>434</v>
      </c>
      <c r="C3483" s="126" t="s">
        <v>77</v>
      </c>
      <c r="D3483" s="126">
        <v>18</v>
      </c>
      <c r="E3483" s="126"/>
      <c r="F3483" s="126"/>
      <c r="G3483" s="89">
        <v>43160</v>
      </c>
      <c r="H3483" s="123"/>
      <c r="I3483" s="189"/>
      <c r="J3483" s="130" t="s">
        <v>4899</v>
      </c>
    </row>
    <row r="3484" spans="1:10" s="108" customFormat="1" ht="11.25" hidden="1" customHeight="1">
      <c r="A3484" s="8" t="s">
        <v>3661</v>
      </c>
      <c r="B3484" s="126" t="s">
        <v>434</v>
      </c>
      <c r="C3484" s="126" t="s">
        <v>77</v>
      </c>
      <c r="D3484" s="126">
        <v>18</v>
      </c>
      <c r="E3484" s="126"/>
      <c r="F3484" s="126"/>
      <c r="G3484" s="89">
        <v>43160</v>
      </c>
      <c r="H3484" s="123"/>
      <c r="I3484" s="189"/>
      <c r="J3484" s="130" t="s">
        <v>4899</v>
      </c>
    </row>
    <row r="3485" spans="1:10" s="108" customFormat="1" ht="11.25" hidden="1" customHeight="1">
      <c r="A3485" s="8" t="s">
        <v>3665</v>
      </c>
      <c r="B3485" s="126" t="s">
        <v>434</v>
      </c>
      <c r="C3485" s="126" t="s">
        <v>77</v>
      </c>
      <c r="D3485" s="126">
        <v>18</v>
      </c>
      <c r="E3485" s="126"/>
      <c r="F3485" s="126"/>
      <c r="G3485" s="89">
        <v>43160</v>
      </c>
      <c r="H3485" s="123"/>
      <c r="I3485" s="189"/>
      <c r="J3485" s="130" t="s">
        <v>4899</v>
      </c>
    </row>
    <row r="3486" spans="1:10" s="108" customFormat="1" ht="11.25" hidden="1" customHeight="1">
      <c r="A3486" s="8" t="s">
        <v>3713</v>
      </c>
      <c r="B3486" s="126" t="s">
        <v>437</v>
      </c>
      <c r="C3486" s="126" t="s">
        <v>67</v>
      </c>
      <c r="D3486" s="126">
        <v>19</v>
      </c>
      <c r="E3486" s="126"/>
      <c r="F3486" s="126"/>
      <c r="G3486" s="89">
        <v>43160</v>
      </c>
      <c r="H3486" s="123"/>
      <c r="I3486" s="189"/>
      <c r="J3486" s="130" t="s">
        <v>4891</v>
      </c>
    </row>
    <row r="3487" spans="1:10" s="108" customFormat="1" ht="11.25" hidden="1" customHeight="1">
      <c r="A3487" s="8" t="s">
        <v>3714</v>
      </c>
      <c r="B3487" s="126" t="s">
        <v>437</v>
      </c>
      <c r="C3487" s="126" t="s">
        <v>67</v>
      </c>
      <c r="D3487" s="126">
        <v>19</v>
      </c>
      <c r="E3487" s="126"/>
      <c r="F3487" s="126"/>
      <c r="G3487" s="89">
        <v>43160</v>
      </c>
      <c r="H3487" s="123"/>
      <c r="I3487" s="189"/>
      <c r="J3487" s="130" t="s">
        <v>4891</v>
      </c>
    </row>
    <row r="3488" spans="1:10" s="108" customFormat="1" ht="11.25" hidden="1" customHeight="1">
      <c r="A3488" s="8" t="s">
        <v>3722</v>
      </c>
      <c r="B3488" s="126" t="s">
        <v>4705</v>
      </c>
      <c r="C3488" s="130" t="s">
        <v>68</v>
      </c>
      <c r="D3488" s="126">
        <v>19</v>
      </c>
      <c r="E3488" s="126"/>
      <c r="F3488" s="130"/>
      <c r="G3488" s="89">
        <v>43160</v>
      </c>
      <c r="H3488" s="123"/>
      <c r="I3488" s="189"/>
      <c r="J3488" s="130" t="s">
        <v>4898</v>
      </c>
    </row>
    <row r="3489" spans="1:10" s="108" customFormat="1" ht="11.25" hidden="1" customHeight="1">
      <c r="A3489" s="8" t="s">
        <v>3726</v>
      </c>
      <c r="B3489" s="126" t="s">
        <v>4705</v>
      </c>
      <c r="C3489" s="126" t="s">
        <v>68</v>
      </c>
      <c r="D3489" s="126">
        <v>19</v>
      </c>
      <c r="E3489" s="126"/>
      <c r="F3489" s="126"/>
      <c r="G3489" s="89">
        <v>43160</v>
      </c>
      <c r="H3489" s="123"/>
      <c r="I3489" s="189"/>
      <c r="J3489" s="130" t="s">
        <v>4898</v>
      </c>
    </row>
    <row r="3490" spans="1:10" s="108" customFormat="1" ht="11.25" hidden="1" customHeight="1">
      <c r="A3490" s="8" t="s">
        <v>3727</v>
      </c>
      <c r="B3490" s="126" t="s">
        <v>4705</v>
      </c>
      <c r="C3490" s="126" t="s">
        <v>68</v>
      </c>
      <c r="D3490" s="126">
        <v>19</v>
      </c>
      <c r="E3490" s="126"/>
      <c r="F3490" s="126"/>
      <c r="G3490" s="89">
        <v>43160</v>
      </c>
      <c r="H3490" s="123"/>
      <c r="I3490" s="189"/>
      <c r="J3490" s="130" t="s">
        <v>4898</v>
      </c>
    </row>
    <row r="3491" spans="1:10" s="108" customFormat="1" ht="11.25" hidden="1" customHeight="1">
      <c r="A3491" s="8" t="s">
        <v>3729</v>
      </c>
      <c r="B3491" s="126" t="s">
        <v>4705</v>
      </c>
      <c r="C3491" s="126" t="s">
        <v>68</v>
      </c>
      <c r="D3491" s="126">
        <v>19</v>
      </c>
      <c r="E3491" s="126"/>
      <c r="F3491" s="126"/>
      <c r="G3491" s="89">
        <v>43160</v>
      </c>
      <c r="H3491" s="123"/>
      <c r="I3491" s="189"/>
      <c r="J3491" s="130" t="s">
        <v>4898</v>
      </c>
    </row>
    <row r="3492" spans="1:10" s="108" customFormat="1" ht="11.25" hidden="1" customHeight="1">
      <c r="A3492" s="8" t="s">
        <v>3730</v>
      </c>
      <c r="B3492" s="126" t="s">
        <v>4705</v>
      </c>
      <c r="C3492" s="126" t="s">
        <v>68</v>
      </c>
      <c r="D3492" s="126">
        <v>19</v>
      </c>
      <c r="E3492" s="126"/>
      <c r="F3492" s="126"/>
      <c r="G3492" s="89">
        <v>43160</v>
      </c>
      <c r="H3492" s="123"/>
      <c r="I3492" s="189"/>
      <c r="J3492" s="130" t="s">
        <v>4898</v>
      </c>
    </row>
    <row r="3493" spans="1:10" s="108" customFormat="1" ht="11.25" hidden="1" customHeight="1">
      <c r="A3493" s="8" t="s">
        <v>3731</v>
      </c>
      <c r="B3493" s="126" t="s">
        <v>4705</v>
      </c>
      <c r="C3493" s="126" t="s">
        <v>68</v>
      </c>
      <c r="D3493" s="126">
        <v>19</v>
      </c>
      <c r="E3493" s="126"/>
      <c r="F3493" s="126"/>
      <c r="G3493" s="89">
        <v>43160</v>
      </c>
      <c r="H3493" s="123"/>
      <c r="I3493" s="189"/>
      <c r="J3493" s="130" t="s">
        <v>4898</v>
      </c>
    </row>
    <row r="3494" spans="1:10" s="108" customFormat="1" ht="11.25" hidden="1" customHeight="1">
      <c r="A3494" s="8" t="s">
        <v>3732</v>
      </c>
      <c r="B3494" s="126" t="s">
        <v>4705</v>
      </c>
      <c r="C3494" s="126" t="s">
        <v>68</v>
      </c>
      <c r="D3494" s="126">
        <v>19</v>
      </c>
      <c r="E3494" s="126"/>
      <c r="F3494" s="126"/>
      <c r="G3494" s="89">
        <v>43160</v>
      </c>
      <c r="H3494" s="123"/>
      <c r="I3494" s="189"/>
      <c r="J3494" s="130" t="s">
        <v>4898</v>
      </c>
    </row>
    <row r="3495" spans="1:10" s="108" customFormat="1" ht="11.25" hidden="1" customHeight="1">
      <c r="A3495" s="8" t="s">
        <v>3733</v>
      </c>
      <c r="B3495" s="126" t="s">
        <v>4705</v>
      </c>
      <c r="C3495" s="126" t="s">
        <v>68</v>
      </c>
      <c r="D3495" s="126">
        <v>19</v>
      </c>
      <c r="E3495" s="126"/>
      <c r="F3495" s="126"/>
      <c r="G3495" s="89">
        <v>43160</v>
      </c>
      <c r="H3495" s="123"/>
      <c r="I3495" s="189"/>
      <c r="J3495" s="130" t="s">
        <v>4898</v>
      </c>
    </row>
    <row r="3496" spans="1:10" s="108" customFormat="1" ht="11.25" hidden="1" customHeight="1">
      <c r="A3496" s="8" t="s">
        <v>3734</v>
      </c>
      <c r="B3496" s="126" t="s">
        <v>4705</v>
      </c>
      <c r="C3496" s="126" t="s">
        <v>68</v>
      </c>
      <c r="D3496" s="126">
        <v>19</v>
      </c>
      <c r="E3496" s="126"/>
      <c r="F3496" s="126"/>
      <c r="G3496" s="89">
        <v>43160</v>
      </c>
      <c r="H3496" s="123"/>
      <c r="I3496" s="189"/>
      <c r="J3496" s="130" t="s">
        <v>4898</v>
      </c>
    </row>
    <row r="3497" spans="1:10" s="108" customFormat="1" ht="11.25" hidden="1" customHeight="1">
      <c r="A3497" s="8" t="s">
        <v>3735</v>
      </c>
      <c r="B3497" s="126" t="s">
        <v>4705</v>
      </c>
      <c r="C3497" s="126" t="s">
        <v>68</v>
      </c>
      <c r="D3497" s="126">
        <v>19</v>
      </c>
      <c r="E3497" s="126"/>
      <c r="F3497" s="126"/>
      <c r="G3497" s="89">
        <v>43160</v>
      </c>
      <c r="H3497" s="123"/>
      <c r="I3497" s="189"/>
      <c r="J3497" s="130" t="s">
        <v>4898</v>
      </c>
    </row>
    <row r="3498" spans="1:10" s="108" customFormat="1" ht="11.25" hidden="1" customHeight="1">
      <c r="A3498" s="8" t="s">
        <v>3736</v>
      </c>
      <c r="B3498" s="126" t="s">
        <v>4705</v>
      </c>
      <c r="C3498" s="126" t="s">
        <v>68</v>
      </c>
      <c r="D3498" s="126">
        <v>19</v>
      </c>
      <c r="E3498" s="126"/>
      <c r="F3498" s="126"/>
      <c r="G3498" s="89">
        <v>43160</v>
      </c>
      <c r="H3498" s="123"/>
      <c r="I3498" s="189"/>
      <c r="J3498" s="130" t="s">
        <v>4898</v>
      </c>
    </row>
    <row r="3499" spans="1:10" s="108" customFormat="1" ht="11.25" hidden="1" customHeight="1">
      <c r="A3499" s="8" t="s">
        <v>3737</v>
      </c>
      <c r="B3499" s="126" t="s">
        <v>4705</v>
      </c>
      <c r="C3499" s="126" t="s">
        <v>68</v>
      </c>
      <c r="D3499" s="126">
        <v>19</v>
      </c>
      <c r="E3499" s="126"/>
      <c r="F3499" s="126"/>
      <c r="G3499" s="89">
        <v>43160</v>
      </c>
      <c r="H3499" s="123"/>
      <c r="I3499" s="189"/>
      <c r="J3499" s="130" t="s">
        <v>4898</v>
      </c>
    </row>
    <row r="3500" spans="1:10" s="108" customFormat="1" ht="11.25" hidden="1" customHeight="1">
      <c r="A3500" s="8" t="s">
        <v>3738</v>
      </c>
      <c r="B3500" s="126" t="s">
        <v>4705</v>
      </c>
      <c r="C3500" s="126" t="s">
        <v>68</v>
      </c>
      <c r="D3500" s="126">
        <v>19</v>
      </c>
      <c r="E3500" s="126"/>
      <c r="F3500" s="126"/>
      <c r="G3500" s="89">
        <v>43160</v>
      </c>
      <c r="H3500" s="123"/>
      <c r="I3500" s="189"/>
      <c r="J3500" s="130" t="s">
        <v>4898</v>
      </c>
    </row>
    <row r="3501" spans="1:10" s="108" customFormat="1" ht="11.25" hidden="1" customHeight="1">
      <c r="A3501" s="8" t="s">
        <v>3739</v>
      </c>
      <c r="B3501" s="126" t="s">
        <v>4705</v>
      </c>
      <c r="C3501" s="126" t="s">
        <v>68</v>
      </c>
      <c r="D3501" s="126">
        <v>19</v>
      </c>
      <c r="E3501" s="126"/>
      <c r="F3501" s="126"/>
      <c r="G3501" s="89">
        <v>43160</v>
      </c>
      <c r="H3501" s="123"/>
      <c r="I3501" s="189"/>
      <c r="J3501" s="130" t="s">
        <v>4898</v>
      </c>
    </row>
    <row r="3502" spans="1:10" s="108" customFormat="1" ht="11.25" hidden="1" customHeight="1">
      <c r="A3502" s="8" t="s">
        <v>3740</v>
      </c>
      <c r="B3502" s="126" t="s">
        <v>4705</v>
      </c>
      <c r="C3502" s="126" t="s">
        <v>68</v>
      </c>
      <c r="D3502" s="126">
        <v>19</v>
      </c>
      <c r="E3502" s="126"/>
      <c r="F3502" s="126"/>
      <c r="G3502" s="89">
        <v>43160</v>
      </c>
      <c r="H3502" s="123"/>
      <c r="I3502" s="189"/>
      <c r="J3502" s="130" t="s">
        <v>4898</v>
      </c>
    </row>
    <row r="3503" spans="1:10" s="108" customFormat="1" ht="11.25" hidden="1" customHeight="1">
      <c r="A3503" s="8" t="s">
        <v>3741</v>
      </c>
      <c r="B3503" s="126" t="s">
        <v>4705</v>
      </c>
      <c r="C3503" s="126" t="s">
        <v>68</v>
      </c>
      <c r="D3503" s="126">
        <v>19</v>
      </c>
      <c r="E3503" s="126"/>
      <c r="F3503" s="126"/>
      <c r="G3503" s="89">
        <v>43160</v>
      </c>
      <c r="H3503" s="123"/>
      <c r="I3503" s="189"/>
      <c r="J3503" s="130" t="s">
        <v>4898</v>
      </c>
    </row>
    <row r="3504" spans="1:10" s="108" customFormat="1" ht="11.25" hidden="1" customHeight="1">
      <c r="A3504" s="8" t="s">
        <v>3742</v>
      </c>
      <c r="B3504" s="126" t="s">
        <v>4705</v>
      </c>
      <c r="C3504" s="126" t="s">
        <v>68</v>
      </c>
      <c r="D3504" s="126">
        <v>19</v>
      </c>
      <c r="E3504" s="126"/>
      <c r="F3504" s="126"/>
      <c r="G3504" s="89">
        <v>43160</v>
      </c>
      <c r="H3504" s="123"/>
      <c r="I3504" s="189"/>
      <c r="J3504" s="130" t="s">
        <v>4898</v>
      </c>
    </row>
    <row r="3505" spans="1:10" s="108" customFormat="1" ht="11.25" hidden="1" customHeight="1">
      <c r="A3505" s="8" t="s">
        <v>3749</v>
      </c>
      <c r="B3505" s="126" t="s">
        <v>4706</v>
      </c>
      <c r="C3505" s="126" t="s">
        <v>67</v>
      </c>
      <c r="D3505" s="126">
        <v>19</v>
      </c>
      <c r="E3505" s="126"/>
      <c r="F3505" s="126"/>
      <c r="G3505" s="89">
        <v>43160</v>
      </c>
      <c r="H3505" s="123"/>
      <c r="I3505" s="189"/>
      <c r="J3505" s="130" t="s">
        <v>4891</v>
      </c>
    </row>
    <row r="3506" spans="1:10" s="108" customFormat="1" ht="11.25" hidden="1" customHeight="1">
      <c r="A3506" s="8" t="s">
        <v>3750</v>
      </c>
      <c r="B3506" s="126" t="s">
        <v>4706</v>
      </c>
      <c r="C3506" s="126" t="s">
        <v>67</v>
      </c>
      <c r="D3506" s="126">
        <v>19</v>
      </c>
      <c r="E3506" s="126"/>
      <c r="F3506" s="126"/>
      <c r="G3506" s="89">
        <v>43160</v>
      </c>
      <c r="H3506" s="123"/>
      <c r="I3506" s="189"/>
      <c r="J3506" s="130" t="s">
        <v>4891</v>
      </c>
    </row>
    <row r="3507" spans="1:10" s="108" customFormat="1" ht="11.25" hidden="1" customHeight="1">
      <c r="A3507" s="8" t="s">
        <v>3751</v>
      </c>
      <c r="B3507" s="126" t="s">
        <v>4706</v>
      </c>
      <c r="C3507" s="126" t="s">
        <v>67</v>
      </c>
      <c r="D3507" s="126">
        <v>19</v>
      </c>
      <c r="E3507" s="126"/>
      <c r="F3507" s="126"/>
      <c r="G3507" s="89">
        <v>43160</v>
      </c>
      <c r="H3507" s="123"/>
      <c r="I3507" s="189"/>
      <c r="J3507" s="130" t="s">
        <v>4891</v>
      </c>
    </row>
    <row r="3508" spans="1:10" s="108" customFormat="1" ht="11.25" hidden="1" customHeight="1">
      <c r="A3508" s="8" t="s">
        <v>3752</v>
      </c>
      <c r="B3508" s="126" t="s">
        <v>4706</v>
      </c>
      <c r="C3508" s="126" t="s">
        <v>67</v>
      </c>
      <c r="D3508" s="126">
        <v>19</v>
      </c>
      <c r="E3508" s="126"/>
      <c r="F3508" s="126"/>
      <c r="G3508" s="89">
        <v>43160</v>
      </c>
      <c r="H3508" s="123"/>
      <c r="I3508" s="189"/>
      <c r="J3508" s="130" t="s">
        <v>4891</v>
      </c>
    </row>
    <row r="3509" spans="1:10" s="108" customFormat="1" ht="11.25" hidden="1" customHeight="1">
      <c r="A3509" s="8" t="s">
        <v>3753</v>
      </c>
      <c r="B3509" s="126" t="s">
        <v>4707</v>
      </c>
      <c r="C3509" s="126" t="s">
        <v>68</v>
      </c>
      <c r="D3509" s="126">
        <v>19</v>
      </c>
      <c r="E3509" s="126"/>
      <c r="F3509" s="126"/>
      <c r="G3509" s="89">
        <v>43160</v>
      </c>
      <c r="H3509" s="123"/>
      <c r="I3509" s="189"/>
      <c r="J3509" s="130" t="s">
        <v>4898</v>
      </c>
    </row>
    <row r="3510" spans="1:10" s="108" customFormat="1" ht="11.25" hidden="1" customHeight="1">
      <c r="A3510" s="8" t="s">
        <v>3757</v>
      </c>
      <c r="B3510" s="126" t="s">
        <v>438</v>
      </c>
      <c r="C3510" s="126" t="s">
        <v>67</v>
      </c>
      <c r="D3510" s="126">
        <v>19</v>
      </c>
      <c r="E3510" s="126"/>
      <c r="F3510" s="126"/>
      <c r="G3510" s="89">
        <v>43160</v>
      </c>
      <c r="H3510" s="123"/>
      <c r="I3510" s="189"/>
      <c r="J3510" s="130" t="s">
        <v>4891</v>
      </c>
    </row>
    <row r="3511" spans="1:10" s="108" customFormat="1" ht="11.25" hidden="1" customHeight="1">
      <c r="A3511" s="8" t="s">
        <v>3759</v>
      </c>
      <c r="B3511" s="126" t="s">
        <v>438</v>
      </c>
      <c r="C3511" s="126" t="s">
        <v>67</v>
      </c>
      <c r="D3511" s="126">
        <v>19</v>
      </c>
      <c r="E3511" s="126"/>
      <c r="F3511" s="126"/>
      <c r="G3511" s="89">
        <v>43160</v>
      </c>
      <c r="H3511" s="123"/>
      <c r="I3511" s="189"/>
      <c r="J3511" s="130" t="s">
        <v>4891</v>
      </c>
    </row>
    <row r="3512" spans="1:10" s="108" customFormat="1" ht="11.25" hidden="1" customHeight="1">
      <c r="A3512" s="8" t="s">
        <v>3772</v>
      </c>
      <c r="B3512" s="126" t="s">
        <v>438</v>
      </c>
      <c r="C3512" s="126" t="s">
        <v>67</v>
      </c>
      <c r="D3512" s="126">
        <v>19</v>
      </c>
      <c r="E3512" s="126"/>
      <c r="F3512" s="126"/>
      <c r="G3512" s="89">
        <v>43160</v>
      </c>
      <c r="H3512" s="123"/>
      <c r="I3512" s="189"/>
      <c r="J3512" s="130" t="s">
        <v>4891</v>
      </c>
    </row>
    <row r="3513" spans="1:10" s="108" customFormat="1" ht="11.25" hidden="1" customHeight="1">
      <c r="A3513" s="8" t="s">
        <v>3773</v>
      </c>
      <c r="B3513" s="126" t="s">
        <v>438</v>
      </c>
      <c r="C3513" s="126" t="s">
        <v>67</v>
      </c>
      <c r="D3513" s="126">
        <v>19</v>
      </c>
      <c r="E3513" s="126"/>
      <c r="F3513" s="126"/>
      <c r="G3513" s="89">
        <v>43160</v>
      </c>
      <c r="H3513" s="123"/>
      <c r="I3513" s="189"/>
      <c r="J3513" s="130" t="s">
        <v>4891</v>
      </c>
    </row>
    <row r="3514" spans="1:10" s="108" customFormat="1" ht="11.25" hidden="1" customHeight="1">
      <c r="A3514" s="8" t="s">
        <v>3776</v>
      </c>
      <c r="B3514" s="126" t="s">
        <v>438</v>
      </c>
      <c r="C3514" s="126" t="s">
        <v>67</v>
      </c>
      <c r="D3514" s="126">
        <v>19</v>
      </c>
      <c r="E3514" s="126"/>
      <c r="F3514" s="126"/>
      <c r="G3514" s="89">
        <v>43160</v>
      </c>
      <c r="H3514" s="123"/>
      <c r="I3514" s="189"/>
      <c r="J3514" s="130" t="s">
        <v>4891</v>
      </c>
    </row>
    <row r="3515" spans="1:10" s="108" customFormat="1" ht="11.25" hidden="1" customHeight="1">
      <c r="A3515" s="8" t="s">
        <v>3777</v>
      </c>
      <c r="B3515" s="126" t="s">
        <v>438</v>
      </c>
      <c r="C3515" s="126" t="s">
        <v>67</v>
      </c>
      <c r="D3515" s="126">
        <v>19</v>
      </c>
      <c r="E3515" s="126"/>
      <c r="F3515" s="126"/>
      <c r="G3515" s="89">
        <v>43160</v>
      </c>
      <c r="H3515" s="123"/>
      <c r="I3515" s="189"/>
      <c r="J3515" s="130" t="s">
        <v>4891</v>
      </c>
    </row>
    <row r="3516" spans="1:10" s="108" customFormat="1" ht="11.25" hidden="1" customHeight="1">
      <c r="A3516" s="8" t="s">
        <v>3779</v>
      </c>
      <c r="B3516" s="126" t="s">
        <v>438</v>
      </c>
      <c r="C3516" s="126" t="s">
        <v>67</v>
      </c>
      <c r="D3516" s="126">
        <v>19</v>
      </c>
      <c r="E3516" s="126"/>
      <c r="F3516" s="126"/>
      <c r="G3516" s="89">
        <v>43160</v>
      </c>
      <c r="H3516" s="123"/>
      <c r="I3516" s="189"/>
      <c r="J3516" s="130" t="s">
        <v>4891</v>
      </c>
    </row>
    <row r="3517" spans="1:10" s="108" customFormat="1" ht="11.25" hidden="1" customHeight="1">
      <c r="A3517" s="8" t="s">
        <v>3784</v>
      </c>
      <c r="B3517" s="126" t="s">
        <v>438</v>
      </c>
      <c r="C3517" s="126" t="s">
        <v>67</v>
      </c>
      <c r="D3517" s="126">
        <v>19</v>
      </c>
      <c r="E3517" s="126"/>
      <c r="F3517" s="126"/>
      <c r="G3517" s="89">
        <v>43160</v>
      </c>
      <c r="H3517" s="123"/>
      <c r="I3517" s="189"/>
      <c r="J3517" s="130" t="s">
        <v>4891</v>
      </c>
    </row>
    <row r="3518" spans="1:10" s="108" customFormat="1" ht="11.25" hidden="1" customHeight="1">
      <c r="A3518" s="8" t="s">
        <v>3785</v>
      </c>
      <c r="B3518" s="126" t="s">
        <v>438</v>
      </c>
      <c r="C3518" s="126" t="s">
        <v>67</v>
      </c>
      <c r="D3518" s="126">
        <v>19</v>
      </c>
      <c r="E3518" s="126"/>
      <c r="F3518" s="126"/>
      <c r="G3518" s="89">
        <v>43160</v>
      </c>
      <c r="H3518" s="123"/>
      <c r="I3518" s="189"/>
      <c r="J3518" s="130" t="s">
        <v>4891</v>
      </c>
    </row>
    <row r="3519" spans="1:10" s="108" customFormat="1" ht="11.25" hidden="1" customHeight="1">
      <c r="A3519" s="8" t="s">
        <v>3787</v>
      </c>
      <c r="B3519" s="126" t="s">
        <v>438</v>
      </c>
      <c r="C3519" s="126" t="s">
        <v>67</v>
      </c>
      <c r="D3519" s="126">
        <v>19</v>
      </c>
      <c r="E3519" s="126"/>
      <c r="F3519" s="126"/>
      <c r="G3519" s="89">
        <v>43160</v>
      </c>
      <c r="H3519" s="123"/>
      <c r="I3519" s="189"/>
      <c r="J3519" s="130" t="s">
        <v>4891</v>
      </c>
    </row>
    <row r="3520" spans="1:10" s="108" customFormat="1" ht="11.25" hidden="1" customHeight="1">
      <c r="A3520" s="8" t="s">
        <v>3788</v>
      </c>
      <c r="B3520" s="126" t="s">
        <v>438</v>
      </c>
      <c r="C3520" s="126" t="s">
        <v>67</v>
      </c>
      <c r="D3520" s="126">
        <v>19</v>
      </c>
      <c r="E3520" s="126"/>
      <c r="F3520" s="126"/>
      <c r="G3520" s="89">
        <v>43160</v>
      </c>
      <c r="H3520" s="123"/>
      <c r="I3520" s="189"/>
      <c r="J3520" s="130" t="s">
        <v>4891</v>
      </c>
    </row>
    <row r="3521" spans="1:10" s="108" customFormat="1" ht="11.25" hidden="1" customHeight="1">
      <c r="A3521" s="8" t="s">
        <v>3792</v>
      </c>
      <c r="B3521" s="126" t="s">
        <v>438</v>
      </c>
      <c r="C3521" s="126" t="s">
        <v>67</v>
      </c>
      <c r="D3521" s="126">
        <v>19</v>
      </c>
      <c r="E3521" s="126"/>
      <c r="F3521" s="126"/>
      <c r="G3521" s="89">
        <v>43160</v>
      </c>
      <c r="H3521" s="123"/>
      <c r="I3521" s="189"/>
      <c r="J3521" s="130" t="s">
        <v>4891</v>
      </c>
    </row>
    <row r="3522" spans="1:10" s="108" customFormat="1" ht="11.25" hidden="1" customHeight="1">
      <c r="A3522" s="8" t="s">
        <v>3798</v>
      </c>
      <c r="B3522" s="126" t="s">
        <v>438</v>
      </c>
      <c r="C3522" s="126" t="s">
        <v>67</v>
      </c>
      <c r="D3522" s="126">
        <v>19</v>
      </c>
      <c r="E3522" s="126"/>
      <c r="F3522" s="126"/>
      <c r="G3522" s="89">
        <v>43160</v>
      </c>
      <c r="H3522" s="123"/>
      <c r="I3522" s="189"/>
      <c r="J3522" s="130" t="s">
        <v>4891</v>
      </c>
    </row>
    <row r="3523" spans="1:10" s="108" customFormat="1" ht="11.25" hidden="1" customHeight="1">
      <c r="A3523" s="8" t="s">
        <v>3799</v>
      </c>
      <c r="B3523" s="126" t="s">
        <v>438</v>
      </c>
      <c r="C3523" s="126" t="s">
        <v>67</v>
      </c>
      <c r="D3523" s="126">
        <v>19</v>
      </c>
      <c r="E3523" s="126"/>
      <c r="F3523" s="126"/>
      <c r="G3523" s="89">
        <v>43160</v>
      </c>
      <c r="H3523" s="123"/>
      <c r="I3523" s="189"/>
      <c r="J3523" s="130" t="s">
        <v>4891</v>
      </c>
    </row>
    <row r="3524" spans="1:10" s="108" customFormat="1" ht="11.25" hidden="1" customHeight="1">
      <c r="A3524" s="8" t="s">
        <v>3824</v>
      </c>
      <c r="B3524" s="126" t="s">
        <v>438</v>
      </c>
      <c r="C3524" s="126" t="s">
        <v>67</v>
      </c>
      <c r="D3524" s="126">
        <v>19</v>
      </c>
      <c r="E3524" s="126"/>
      <c r="F3524" s="126"/>
      <c r="G3524" s="89">
        <v>43160</v>
      </c>
      <c r="H3524" s="123"/>
      <c r="I3524" s="189"/>
      <c r="J3524" s="130" t="s">
        <v>4891</v>
      </c>
    </row>
    <row r="3525" spans="1:10" s="108" customFormat="1" ht="11.25" hidden="1" customHeight="1">
      <c r="A3525" s="8" t="s">
        <v>3832</v>
      </c>
      <c r="B3525" s="126" t="s">
        <v>438</v>
      </c>
      <c r="C3525" s="126" t="s">
        <v>67</v>
      </c>
      <c r="D3525" s="126">
        <v>19</v>
      </c>
      <c r="E3525" s="126"/>
      <c r="F3525" s="126"/>
      <c r="G3525" s="89">
        <v>43160</v>
      </c>
      <c r="H3525" s="123"/>
      <c r="I3525" s="189"/>
      <c r="J3525" s="130" t="s">
        <v>4891</v>
      </c>
    </row>
    <row r="3526" spans="1:10" s="108" customFormat="1" ht="11.25" hidden="1" customHeight="1">
      <c r="A3526" s="8" t="s">
        <v>3833</v>
      </c>
      <c r="B3526" s="126" t="s">
        <v>438</v>
      </c>
      <c r="C3526" s="126" t="s">
        <v>67</v>
      </c>
      <c r="D3526" s="126">
        <v>19</v>
      </c>
      <c r="E3526" s="126"/>
      <c r="F3526" s="126"/>
      <c r="G3526" s="89">
        <v>43160</v>
      </c>
      <c r="H3526" s="123"/>
      <c r="I3526" s="189"/>
      <c r="J3526" s="130" t="s">
        <v>4891</v>
      </c>
    </row>
    <row r="3527" spans="1:10" s="108" customFormat="1" ht="11.25" hidden="1" customHeight="1">
      <c r="A3527" s="8" t="s">
        <v>3834</v>
      </c>
      <c r="B3527" s="126" t="s">
        <v>438</v>
      </c>
      <c r="C3527" s="126" t="s">
        <v>67</v>
      </c>
      <c r="D3527" s="126">
        <v>19</v>
      </c>
      <c r="E3527" s="126"/>
      <c r="F3527" s="126"/>
      <c r="G3527" s="89">
        <v>43160</v>
      </c>
      <c r="H3527" s="123"/>
      <c r="I3527" s="189"/>
      <c r="J3527" s="130" t="s">
        <v>4891</v>
      </c>
    </row>
    <row r="3528" spans="1:10" s="108" customFormat="1" ht="11.25" hidden="1" customHeight="1">
      <c r="A3528" s="8" t="s">
        <v>3835</v>
      </c>
      <c r="B3528" s="126" t="s">
        <v>438</v>
      </c>
      <c r="C3528" s="126" t="s">
        <v>67</v>
      </c>
      <c r="D3528" s="126">
        <v>19</v>
      </c>
      <c r="E3528" s="126"/>
      <c r="F3528" s="126"/>
      <c r="G3528" s="89">
        <v>43160</v>
      </c>
      <c r="H3528" s="123"/>
      <c r="I3528" s="189"/>
      <c r="J3528" s="130" t="s">
        <v>4891</v>
      </c>
    </row>
    <row r="3529" spans="1:10" s="108" customFormat="1" ht="11.25" hidden="1" customHeight="1">
      <c r="A3529" s="8" t="s">
        <v>3836</v>
      </c>
      <c r="B3529" s="126" t="s">
        <v>438</v>
      </c>
      <c r="C3529" s="126" t="s">
        <v>67</v>
      </c>
      <c r="D3529" s="126">
        <v>19</v>
      </c>
      <c r="E3529" s="126"/>
      <c r="F3529" s="126"/>
      <c r="G3529" s="89">
        <v>43160</v>
      </c>
      <c r="H3529" s="123"/>
      <c r="I3529" s="189"/>
      <c r="J3529" s="130" t="s">
        <v>4891</v>
      </c>
    </row>
    <row r="3530" spans="1:10" s="108" customFormat="1" ht="11.25" hidden="1" customHeight="1">
      <c r="A3530" s="8" t="s">
        <v>3837</v>
      </c>
      <c r="B3530" s="126" t="s">
        <v>438</v>
      </c>
      <c r="C3530" s="126" t="s">
        <v>67</v>
      </c>
      <c r="D3530" s="126">
        <v>19</v>
      </c>
      <c r="E3530" s="126"/>
      <c r="F3530" s="126"/>
      <c r="G3530" s="89">
        <v>43160</v>
      </c>
      <c r="H3530" s="123"/>
      <c r="I3530" s="189"/>
      <c r="J3530" s="130" t="s">
        <v>4891</v>
      </c>
    </row>
    <row r="3531" spans="1:10" s="108" customFormat="1" ht="11.25" hidden="1" customHeight="1">
      <c r="A3531" s="8" t="s">
        <v>3838</v>
      </c>
      <c r="B3531" s="126" t="s">
        <v>438</v>
      </c>
      <c r="C3531" s="126" t="s">
        <v>67</v>
      </c>
      <c r="D3531" s="126">
        <v>19</v>
      </c>
      <c r="E3531" s="126"/>
      <c r="F3531" s="126"/>
      <c r="G3531" s="89">
        <v>43160</v>
      </c>
      <c r="H3531" s="123"/>
      <c r="I3531" s="189"/>
      <c r="J3531" s="130" t="s">
        <v>4891</v>
      </c>
    </row>
    <row r="3532" spans="1:10" s="108" customFormat="1" ht="11.25" hidden="1" customHeight="1">
      <c r="A3532" s="8" t="s">
        <v>3839</v>
      </c>
      <c r="B3532" s="126" t="s">
        <v>438</v>
      </c>
      <c r="C3532" s="126" t="s">
        <v>67</v>
      </c>
      <c r="D3532" s="126">
        <v>19</v>
      </c>
      <c r="E3532" s="126"/>
      <c r="F3532" s="126"/>
      <c r="G3532" s="89">
        <v>43160</v>
      </c>
      <c r="H3532" s="123"/>
      <c r="I3532" s="189"/>
      <c r="J3532" s="130" t="s">
        <v>4891</v>
      </c>
    </row>
    <row r="3533" spans="1:10" s="108" customFormat="1" ht="11.25" hidden="1" customHeight="1">
      <c r="A3533" s="8" t="s">
        <v>3842</v>
      </c>
      <c r="B3533" s="126" t="s">
        <v>438</v>
      </c>
      <c r="C3533" s="126" t="s">
        <v>67</v>
      </c>
      <c r="D3533" s="126">
        <v>19</v>
      </c>
      <c r="E3533" s="126"/>
      <c r="F3533" s="126"/>
      <c r="G3533" s="89">
        <v>43160</v>
      </c>
      <c r="H3533" s="123"/>
      <c r="I3533" s="189"/>
      <c r="J3533" s="130" t="s">
        <v>4891</v>
      </c>
    </row>
    <row r="3534" spans="1:10" s="108" customFormat="1" ht="11.25" hidden="1" customHeight="1">
      <c r="A3534" s="8" t="s">
        <v>3844</v>
      </c>
      <c r="B3534" s="126" t="s">
        <v>438</v>
      </c>
      <c r="C3534" s="126" t="s">
        <v>67</v>
      </c>
      <c r="D3534" s="126">
        <v>19</v>
      </c>
      <c r="E3534" s="126"/>
      <c r="F3534" s="126"/>
      <c r="G3534" s="89">
        <v>43160</v>
      </c>
      <c r="H3534" s="123"/>
      <c r="I3534" s="189"/>
      <c r="J3534" s="130" t="s">
        <v>4891</v>
      </c>
    </row>
    <row r="3535" spans="1:10" s="108" customFormat="1" ht="11.25" hidden="1" customHeight="1">
      <c r="A3535" s="8" t="s">
        <v>3882</v>
      </c>
      <c r="B3535" s="126" t="s">
        <v>4714</v>
      </c>
      <c r="C3535" s="126" t="s">
        <v>68</v>
      </c>
      <c r="D3535" s="126">
        <v>19</v>
      </c>
      <c r="E3535" s="126"/>
      <c r="F3535" s="126"/>
      <c r="G3535" s="89">
        <v>43160</v>
      </c>
      <c r="H3535" s="123"/>
      <c r="I3535" s="189"/>
      <c r="J3535" s="130" t="s">
        <v>4898</v>
      </c>
    </row>
    <row r="3536" spans="1:10" s="108" customFormat="1" ht="11.25" hidden="1" customHeight="1">
      <c r="A3536" s="8" t="s">
        <v>3885</v>
      </c>
      <c r="B3536" s="126" t="s">
        <v>4717</v>
      </c>
      <c r="C3536" s="126" t="s">
        <v>68</v>
      </c>
      <c r="D3536" s="126">
        <v>19</v>
      </c>
      <c r="E3536" s="126"/>
      <c r="F3536" s="126"/>
      <c r="G3536" s="89">
        <v>43160</v>
      </c>
      <c r="H3536" s="123"/>
      <c r="I3536" s="189"/>
      <c r="J3536" s="130" t="s">
        <v>4898</v>
      </c>
    </row>
    <row r="3537" spans="1:10" s="108" customFormat="1" ht="11.25" hidden="1" customHeight="1">
      <c r="A3537" s="8" t="s">
        <v>3887</v>
      </c>
      <c r="B3537" s="126" t="s">
        <v>4718</v>
      </c>
      <c r="C3537" s="126" t="s">
        <v>67</v>
      </c>
      <c r="D3537" s="126">
        <v>19</v>
      </c>
      <c r="E3537" s="126"/>
      <c r="F3537" s="126"/>
      <c r="G3537" s="89">
        <v>43160</v>
      </c>
      <c r="H3537" s="123"/>
      <c r="I3537" s="189"/>
      <c r="J3537" s="130" t="s">
        <v>4891</v>
      </c>
    </row>
    <row r="3538" spans="1:10" s="108" customFormat="1" ht="11.25" hidden="1" customHeight="1">
      <c r="A3538" s="8" t="s">
        <v>3888</v>
      </c>
      <c r="B3538" s="126" t="s">
        <v>4718</v>
      </c>
      <c r="C3538" s="126" t="s">
        <v>67</v>
      </c>
      <c r="D3538" s="126">
        <v>19</v>
      </c>
      <c r="E3538" s="126"/>
      <c r="F3538" s="126"/>
      <c r="G3538" s="89">
        <v>43160</v>
      </c>
      <c r="H3538" s="123"/>
      <c r="I3538" s="189"/>
      <c r="J3538" s="130" t="s">
        <v>4891</v>
      </c>
    </row>
    <row r="3539" spans="1:10" s="108" customFormat="1" ht="11.25" hidden="1" customHeight="1">
      <c r="A3539" s="8" t="s">
        <v>3932</v>
      </c>
      <c r="B3539" s="126" t="s">
        <v>4725</v>
      </c>
      <c r="C3539" s="126" t="s">
        <v>68</v>
      </c>
      <c r="D3539" s="126">
        <v>19</v>
      </c>
      <c r="E3539" s="126"/>
      <c r="F3539" s="126"/>
      <c r="G3539" s="89">
        <v>43160</v>
      </c>
      <c r="H3539" s="123"/>
      <c r="I3539" s="189"/>
      <c r="J3539" s="130" t="s">
        <v>4898</v>
      </c>
    </row>
    <row r="3540" spans="1:10" s="108" customFormat="1" ht="11.25" hidden="1" customHeight="1">
      <c r="A3540" s="8" t="s">
        <v>3977</v>
      </c>
      <c r="B3540" s="126" t="s">
        <v>443</v>
      </c>
      <c r="C3540" s="126" t="s">
        <v>67</v>
      </c>
      <c r="D3540" s="126">
        <v>19</v>
      </c>
      <c r="E3540" s="126"/>
      <c r="F3540" s="126"/>
      <c r="G3540" s="89">
        <v>43160</v>
      </c>
      <c r="H3540" s="123"/>
      <c r="I3540" s="189"/>
      <c r="J3540" s="130" t="s">
        <v>4891</v>
      </c>
    </row>
    <row r="3541" spans="1:10" s="108" customFormat="1" ht="11.25" hidden="1" customHeight="1">
      <c r="A3541" s="8" t="s">
        <v>3978</v>
      </c>
      <c r="B3541" s="126" t="s">
        <v>443</v>
      </c>
      <c r="C3541" s="126" t="s">
        <v>67</v>
      </c>
      <c r="D3541" s="126">
        <v>19</v>
      </c>
      <c r="E3541" s="126"/>
      <c r="F3541" s="126"/>
      <c r="G3541" s="89">
        <v>43160</v>
      </c>
      <c r="H3541" s="123"/>
      <c r="I3541" s="189"/>
      <c r="J3541" s="130" t="s">
        <v>4891</v>
      </c>
    </row>
    <row r="3542" spans="1:10" s="108" customFormat="1" ht="11.25" hidden="1" customHeight="1">
      <c r="A3542" s="8" t="s">
        <v>4017</v>
      </c>
      <c r="B3542" s="126" t="s">
        <v>445</v>
      </c>
      <c r="C3542" s="126" t="s">
        <v>68</v>
      </c>
      <c r="D3542" s="126">
        <v>19</v>
      </c>
      <c r="E3542" s="126"/>
      <c r="F3542" s="126"/>
      <c r="G3542" s="89">
        <v>43160</v>
      </c>
      <c r="H3542" s="123"/>
      <c r="I3542" s="189"/>
      <c r="J3542" s="130" t="s">
        <v>4898</v>
      </c>
    </row>
    <row r="3543" spans="1:10" s="108" customFormat="1" ht="11.25" hidden="1" customHeight="1">
      <c r="A3543" s="8" t="s">
        <v>4066</v>
      </c>
      <c r="B3543" s="126" t="s">
        <v>4739</v>
      </c>
      <c r="C3543" s="126" t="s">
        <v>68</v>
      </c>
      <c r="D3543" s="126">
        <v>19</v>
      </c>
      <c r="E3543" s="126"/>
      <c r="F3543" s="126"/>
      <c r="G3543" s="89">
        <v>43160</v>
      </c>
      <c r="H3543" s="123"/>
      <c r="I3543" s="189"/>
      <c r="J3543" s="130" t="s">
        <v>4898</v>
      </c>
    </row>
    <row r="3544" spans="1:10" s="108" customFormat="1" ht="11.25" hidden="1" customHeight="1">
      <c r="A3544" s="8" t="s">
        <v>4068</v>
      </c>
      <c r="B3544" s="126" t="s">
        <v>4739</v>
      </c>
      <c r="C3544" s="126" t="s">
        <v>68</v>
      </c>
      <c r="D3544" s="126">
        <v>19</v>
      </c>
      <c r="E3544" s="126"/>
      <c r="F3544" s="126"/>
      <c r="G3544" s="89">
        <v>43160</v>
      </c>
      <c r="H3544" s="123"/>
      <c r="I3544" s="189"/>
      <c r="J3544" s="130" t="s">
        <v>4898</v>
      </c>
    </row>
    <row r="3545" spans="1:10" s="108" customFormat="1" ht="11.25" hidden="1" customHeight="1">
      <c r="A3545" s="8" t="s">
        <v>4071</v>
      </c>
      <c r="B3545" s="126" t="s">
        <v>4740</v>
      </c>
      <c r="C3545" s="126" t="s">
        <v>68</v>
      </c>
      <c r="D3545" s="126">
        <v>19</v>
      </c>
      <c r="E3545" s="126"/>
      <c r="F3545" s="126"/>
      <c r="G3545" s="89">
        <v>43160</v>
      </c>
      <c r="H3545" s="123"/>
      <c r="I3545" s="189"/>
      <c r="J3545" s="130" t="s">
        <v>4898</v>
      </c>
    </row>
    <row r="3546" spans="1:10" s="108" customFormat="1" ht="11.25" hidden="1" customHeight="1">
      <c r="A3546" s="8" t="s">
        <v>4091</v>
      </c>
      <c r="B3546" s="126" t="s">
        <v>4749</v>
      </c>
      <c r="C3546" s="130" t="s">
        <v>67</v>
      </c>
      <c r="D3546" s="126">
        <v>19</v>
      </c>
      <c r="E3546" s="126"/>
      <c r="F3546" s="130"/>
      <c r="G3546" s="89">
        <v>43160</v>
      </c>
      <c r="H3546" s="123"/>
      <c r="I3546" s="189"/>
      <c r="J3546" s="130" t="s">
        <v>4891</v>
      </c>
    </row>
    <row r="3547" spans="1:10" s="108" customFormat="1" ht="11.25" hidden="1" customHeight="1">
      <c r="A3547" s="8" t="s">
        <v>4095</v>
      </c>
      <c r="B3547" s="126" t="s">
        <v>4750</v>
      </c>
      <c r="C3547" s="126" t="s">
        <v>68</v>
      </c>
      <c r="D3547" s="126">
        <v>19</v>
      </c>
      <c r="E3547" s="126"/>
      <c r="F3547" s="126"/>
      <c r="G3547" s="89">
        <v>43160</v>
      </c>
      <c r="H3547" s="123"/>
      <c r="I3547" s="189"/>
      <c r="J3547" s="130" t="s">
        <v>4898</v>
      </c>
    </row>
    <row r="3548" spans="1:10" s="108" customFormat="1" ht="11.25" hidden="1" customHeight="1">
      <c r="A3548" s="8" t="s">
        <v>4096</v>
      </c>
      <c r="B3548" s="126" t="s">
        <v>4750</v>
      </c>
      <c r="C3548" s="126" t="s">
        <v>68</v>
      </c>
      <c r="D3548" s="126">
        <v>19</v>
      </c>
      <c r="E3548" s="126"/>
      <c r="F3548" s="126"/>
      <c r="G3548" s="89">
        <v>43160</v>
      </c>
      <c r="H3548" s="123"/>
      <c r="I3548" s="189"/>
      <c r="J3548" s="130" t="s">
        <v>4898</v>
      </c>
    </row>
    <row r="3549" spans="1:10" s="108" customFormat="1" ht="11.25" hidden="1" customHeight="1">
      <c r="A3549" s="8" t="s">
        <v>4100</v>
      </c>
      <c r="B3549" s="126" t="s">
        <v>447</v>
      </c>
      <c r="C3549" s="130" t="s">
        <v>68</v>
      </c>
      <c r="D3549" s="126">
        <v>19</v>
      </c>
      <c r="E3549" s="126"/>
      <c r="F3549" s="130"/>
      <c r="G3549" s="89">
        <v>43160</v>
      </c>
      <c r="H3549" s="123"/>
      <c r="I3549" s="189"/>
      <c r="J3549" s="130" t="s">
        <v>4898</v>
      </c>
    </row>
    <row r="3550" spans="1:10" s="108" customFormat="1" ht="11.25" hidden="1" customHeight="1">
      <c r="A3550" s="8" t="s">
        <v>4107</v>
      </c>
      <c r="B3550" s="126" t="s">
        <v>448</v>
      </c>
      <c r="C3550" s="126" t="s">
        <v>68</v>
      </c>
      <c r="D3550" s="126">
        <v>19</v>
      </c>
      <c r="E3550" s="126"/>
      <c r="F3550" s="126"/>
      <c r="G3550" s="89">
        <v>43160</v>
      </c>
      <c r="H3550" s="123"/>
      <c r="I3550" s="189"/>
      <c r="J3550" s="130" t="s">
        <v>4898</v>
      </c>
    </row>
    <row r="3551" spans="1:10" s="108" customFormat="1" ht="11.25" hidden="1" customHeight="1">
      <c r="A3551" s="8" t="s">
        <v>4147</v>
      </c>
      <c r="B3551" s="126" t="s">
        <v>4755</v>
      </c>
      <c r="C3551" s="126" t="s">
        <v>68</v>
      </c>
      <c r="D3551" s="126">
        <v>19</v>
      </c>
      <c r="E3551" s="126"/>
      <c r="F3551" s="126"/>
      <c r="G3551" s="89">
        <v>43160</v>
      </c>
      <c r="H3551" s="123"/>
      <c r="I3551" s="189"/>
      <c r="J3551" s="130" t="s">
        <v>4898</v>
      </c>
    </row>
    <row r="3552" spans="1:10" s="108" customFormat="1" ht="11.25" hidden="1" customHeight="1">
      <c r="A3552" s="8" t="s">
        <v>4150</v>
      </c>
      <c r="B3552" s="126" t="s">
        <v>4756</v>
      </c>
      <c r="C3552" s="130" t="s">
        <v>68</v>
      </c>
      <c r="D3552" s="126">
        <v>19</v>
      </c>
      <c r="E3552" s="126"/>
      <c r="F3552" s="130"/>
      <c r="G3552" s="89">
        <v>43160</v>
      </c>
      <c r="H3552" s="123"/>
      <c r="I3552" s="189"/>
      <c r="J3552" s="130" t="s">
        <v>4898</v>
      </c>
    </row>
    <row r="3553" spans="1:10" s="108" customFormat="1" ht="11.25" hidden="1" customHeight="1">
      <c r="A3553" s="8" t="s">
        <v>4155</v>
      </c>
      <c r="B3553" s="126" t="s">
        <v>4757</v>
      </c>
      <c r="C3553" s="126" t="s">
        <v>67</v>
      </c>
      <c r="D3553" s="126">
        <v>19</v>
      </c>
      <c r="E3553" s="126"/>
      <c r="F3553" s="126"/>
      <c r="G3553" s="89">
        <v>43160</v>
      </c>
      <c r="H3553" s="123"/>
      <c r="I3553" s="189"/>
      <c r="J3553" s="130" t="s">
        <v>4891</v>
      </c>
    </row>
    <row r="3554" spans="1:10" s="108" customFormat="1" ht="11.25" hidden="1" customHeight="1">
      <c r="A3554" s="8" t="s">
        <v>4162</v>
      </c>
      <c r="B3554" s="126" t="s">
        <v>4758</v>
      </c>
      <c r="C3554" s="126" t="s">
        <v>67</v>
      </c>
      <c r="D3554" s="126">
        <v>19</v>
      </c>
      <c r="E3554" s="126"/>
      <c r="F3554" s="126"/>
      <c r="G3554" s="89">
        <v>43160</v>
      </c>
      <c r="H3554" s="123"/>
      <c r="I3554" s="189"/>
      <c r="J3554" s="130" t="s">
        <v>4891</v>
      </c>
    </row>
    <row r="3555" spans="1:10" s="108" customFormat="1" ht="11.25" hidden="1" customHeight="1">
      <c r="A3555" s="8" t="s">
        <v>4165</v>
      </c>
      <c r="B3555" s="126" t="s">
        <v>4758</v>
      </c>
      <c r="C3555" s="126" t="s">
        <v>67</v>
      </c>
      <c r="D3555" s="126">
        <v>19</v>
      </c>
      <c r="E3555" s="126"/>
      <c r="F3555" s="126"/>
      <c r="G3555" s="89">
        <v>43160</v>
      </c>
      <c r="H3555" s="123"/>
      <c r="I3555" s="189"/>
      <c r="J3555" s="130" t="s">
        <v>4891</v>
      </c>
    </row>
    <row r="3556" spans="1:10" s="108" customFormat="1" ht="11.25" hidden="1" customHeight="1">
      <c r="A3556" s="8" t="s">
        <v>4166</v>
      </c>
      <c r="B3556" s="126" t="s">
        <v>4758</v>
      </c>
      <c r="C3556" s="126" t="s">
        <v>67</v>
      </c>
      <c r="D3556" s="126">
        <v>19</v>
      </c>
      <c r="E3556" s="126"/>
      <c r="F3556" s="126"/>
      <c r="G3556" s="89">
        <v>43160</v>
      </c>
      <c r="H3556" s="123"/>
      <c r="I3556" s="189"/>
      <c r="J3556" s="130" t="s">
        <v>4891</v>
      </c>
    </row>
    <row r="3557" spans="1:10" s="108" customFormat="1" ht="11.25" hidden="1" customHeight="1">
      <c r="A3557" s="8" t="s">
        <v>4181</v>
      </c>
      <c r="B3557" s="126" t="s">
        <v>351</v>
      </c>
      <c r="C3557" s="126" t="s">
        <v>4787</v>
      </c>
      <c r="D3557" s="126">
        <v>11</v>
      </c>
      <c r="E3557" s="126"/>
      <c r="F3557" s="126"/>
      <c r="G3557" s="89">
        <v>43160</v>
      </c>
      <c r="H3557" s="123"/>
      <c r="I3557" s="189"/>
      <c r="J3557" s="130" t="s">
        <v>4901</v>
      </c>
    </row>
    <row r="3558" spans="1:10" s="108" customFormat="1" ht="11.25" hidden="1" customHeight="1">
      <c r="A3558" s="8" t="s">
        <v>4183</v>
      </c>
      <c r="B3558" s="126" t="s">
        <v>351</v>
      </c>
      <c r="C3558" s="126" t="s">
        <v>4787</v>
      </c>
      <c r="D3558" s="126">
        <v>11</v>
      </c>
      <c r="E3558" s="126"/>
      <c r="F3558" s="126"/>
      <c r="G3558" s="89">
        <v>43160</v>
      </c>
      <c r="H3558" s="123"/>
      <c r="I3558" s="189"/>
      <c r="J3558" s="130" t="s">
        <v>4901</v>
      </c>
    </row>
    <row r="3559" spans="1:10" s="108" customFormat="1" ht="11.25" hidden="1" customHeight="1">
      <c r="A3559" s="8" t="s">
        <v>4187</v>
      </c>
      <c r="B3559" s="126" t="s">
        <v>351</v>
      </c>
      <c r="C3559" s="130" t="s">
        <v>4787</v>
      </c>
      <c r="D3559" s="126">
        <v>11</v>
      </c>
      <c r="E3559" s="126"/>
      <c r="F3559" s="130"/>
      <c r="G3559" s="89">
        <v>43160</v>
      </c>
      <c r="H3559" s="123"/>
      <c r="I3559" s="189"/>
      <c r="J3559" s="130" t="s">
        <v>4901</v>
      </c>
    </row>
    <row r="3560" spans="1:10" s="108" customFormat="1" ht="11.25" hidden="1" customHeight="1">
      <c r="A3560" s="8" t="s">
        <v>4188</v>
      </c>
      <c r="B3560" s="126" t="s">
        <v>351</v>
      </c>
      <c r="C3560" s="126" t="s">
        <v>4787</v>
      </c>
      <c r="D3560" s="126">
        <v>11</v>
      </c>
      <c r="E3560" s="126"/>
      <c r="F3560" s="126"/>
      <c r="G3560" s="89">
        <v>43160</v>
      </c>
      <c r="H3560" s="123"/>
      <c r="I3560" s="189"/>
      <c r="J3560" s="130" t="s">
        <v>4901</v>
      </c>
    </row>
    <row r="3561" spans="1:10" s="108" customFormat="1" ht="11.25" hidden="1" customHeight="1">
      <c r="A3561" s="8" t="s">
        <v>4189</v>
      </c>
      <c r="B3561" s="126" t="s">
        <v>351</v>
      </c>
      <c r="C3561" s="126" t="s">
        <v>4787</v>
      </c>
      <c r="D3561" s="126">
        <v>11</v>
      </c>
      <c r="E3561" s="126"/>
      <c r="F3561" s="126"/>
      <c r="G3561" s="89">
        <v>43160</v>
      </c>
      <c r="H3561" s="123"/>
      <c r="I3561" s="189"/>
      <c r="J3561" s="130" t="s">
        <v>4901</v>
      </c>
    </row>
    <row r="3562" spans="1:10" s="108" customFormat="1" ht="11.25" hidden="1" customHeight="1">
      <c r="A3562" s="8" t="s">
        <v>4256</v>
      </c>
      <c r="B3562" s="126" t="s">
        <v>452</v>
      </c>
      <c r="C3562" s="126" t="s">
        <v>450</v>
      </c>
      <c r="D3562" s="126">
        <v>13</v>
      </c>
      <c r="E3562" s="126"/>
      <c r="F3562" s="126"/>
      <c r="G3562" s="89">
        <v>43160</v>
      </c>
      <c r="H3562" s="123"/>
      <c r="I3562" s="189"/>
      <c r="J3562" s="130" t="s">
        <v>4895</v>
      </c>
    </row>
    <row r="3563" spans="1:10" s="108" customFormat="1" ht="11.25" hidden="1" customHeight="1">
      <c r="A3563" s="8" t="s">
        <v>4262</v>
      </c>
      <c r="B3563" s="126" t="s">
        <v>374</v>
      </c>
      <c r="C3563" s="130" t="s">
        <v>450</v>
      </c>
      <c r="D3563" s="126">
        <v>13</v>
      </c>
      <c r="E3563" s="126"/>
      <c r="F3563" s="130"/>
      <c r="G3563" s="89">
        <v>43160</v>
      </c>
      <c r="H3563" s="123"/>
      <c r="I3563" s="189"/>
      <c r="J3563" s="130" t="s">
        <v>4895</v>
      </c>
    </row>
    <row r="3564" spans="1:10" s="108" customFormat="1" ht="11.25" hidden="1" customHeight="1">
      <c r="A3564" s="8" t="s">
        <v>4265</v>
      </c>
      <c r="B3564" s="126" t="s">
        <v>4323</v>
      </c>
      <c r="C3564" s="126" t="s">
        <v>450</v>
      </c>
      <c r="D3564" s="126">
        <v>13</v>
      </c>
      <c r="E3564" s="126"/>
      <c r="F3564" s="126"/>
      <c r="G3564" s="89">
        <v>43160</v>
      </c>
      <c r="H3564" s="123"/>
      <c r="I3564" s="189"/>
      <c r="J3564" s="130" t="s">
        <v>4895</v>
      </c>
    </row>
    <row r="3565" spans="1:10" s="108" customFormat="1" ht="11.25" hidden="1" customHeight="1">
      <c r="A3565" s="8" t="s">
        <v>4269</v>
      </c>
      <c r="B3565" s="126" t="s">
        <v>381</v>
      </c>
      <c r="C3565" s="126" t="s">
        <v>451</v>
      </c>
      <c r="D3565" s="126" t="s">
        <v>451</v>
      </c>
      <c r="E3565" s="126"/>
      <c r="F3565" s="126"/>
      <c r="G3565" s="89">
        <v>43160</v>
      </c>
      <c r="H3565" s="123"/>
      <c r="I3565" s="189"/>
      <c r="J3565" s="130" t="s">
        <v>4889</v>
      </c>
    </row>
    <row r="3566" spans="1:10" s="108" customFormat="1" ht="11.25" hidden="1" customHeight="1">
      <c r="A3566" s="8" t="s">
        <v>4270</v>
      </c>
      <c r="B3566" s="126" t="s">
        <v>4314</v>
      </c>
      <c r="C3566" s="126" t="s">
        <v>451</v>
      </c>
      <c r="D3566" s="126" t="s">
        <v>451</v>
      </c>
      <c r="E3566" s="126"/>
      <c r="F3566" s="126"/>
      <c r="G3566" s="89">
        <v>43160</v>
      </c>
      <c r="H3566" s="123"/>
      <c r="I3566" s="189"/>
      <c r="J3566" s="130" t="s">
        <v>4889</v>
      </c>
    </row>
    <row r="3567" spans="1:10" s="108" customFormat="1" ht="11.25" hidden="1" customHeight="1">
      <c r="A3567" s="8" t="s">
        <v>4272</v>
      </c>
      <c r="B3567" s="126" t="s">
        <v>4315</v>
      </c>
      <c r="C3567" s="126" t="s">
        <v>451</v>
      </c>
      <c r="D3567" s="126" t="s">
        <v>451</v>
      </c>
      <c r="E3567" s="126"/>
      <c r="F3567" s="126"/>
      <c r="G3567" s="89">
        <v>43160</v>
      </c>
      <c r="H3567" s="123"/>
      <c r="I3567" s="189"/>
      <c r="J3567" s="130" t="s">
        <v>4889</v>
      </c>
    </row>
    <row r="3568" spans="1:10" s="108" customFormat="1" ht="11.25" hidden="1" customHeight="1">
      <c r="A3568" s="194" t="s">
        <v>4764</v>
      </c>
      <c r="B3568" s="127" t="s">
        <v>359</v>
      </c>
      <c r="C3568" s="126" t="s">
        <v>4786</v>
      </c>
      <c r="D3568" s="127">
        <v>11</v>
      </c>
      <c r="E3568" s="126"/>
      <c r="F3568" s="126"/>
      <c r="G3568" s="89">
        <v>43160</v>
      </c>
      <c r="H3568" s="123"/>
      <c r="I3568" s="189"/>
      <c r="J3568" s="130" t="s">
        <v>4902</v>
      </c>
    </row>
    <row r="3569" spans="1:10" s="108" customFormat="1" ht="11.25" hidden="1" customHeight="1">
      <c r="A3569" s="194" t="s">
        <v>4765</v>
      </c>
      <c r="B3569" s="127" t="s">
        <v>440</v>
      </c>
      <c r="C3569" s="126" t="s">
        <v>67</v>
      </c>
      <c r="D3569" s="127">
        <v>19</v>
      </c>
      <c r="E3569" s="126"/>
      <c r="F3569" s="126"/>
      <c r="G3569" s="89">
        <v>43160</v>
      </c>
      <c r="H3569" s="123"/>
      <c r="I3569" s="189"/>
      <c r="J3569" s="130" t="s">
        <v>4891</v>
      </c>
    </row>
    <row r="3570" spans="1:10" s="108" customFormat="1" ht="11.25" hidden="1" customHeight="1">
      <c r="A3570" s="194" t="s">
        <v>4766</v>
      </c>
      <c r="B3570" s="127" t="s">
        <v>395</v>
      </c>
      <c r="C3570" s="126" t="s">
        <v>75</v>
      </c>
      <c r="D3570" s="127">
        <v>12</v>
      </c>
      <c r="E3570" s="126"/>
      <c r="F3570" s="126"/>
      <c r="G3570" s="89">
        <v>43160</v>
      </c>
      <c r="H3570" s="123"/>
      <c r="I3570" s="189"/>
      <c r="J3570" s="130" t="s">
        <v>4890</v>
      </c>
    </row>
    <row r="3571" spans="1:10" s="108" customFormat="1" ht="11.25" hidden="1" customHeight="1">
      <c r="A3571" s="194" t="s">
        <v>4768</v>
      </c>
      <c r="B3571" s="127" t="s">
        <v>388</v>
      </c>
      <c r="C3571" s="126" t="s">
        <v>75</v>
      </c>
      <c r="D3571" s="127">
        <v>12</v>
      </c>
      <c r="E3571" s="126"/>
      <c r="F3571" s="126"/>
      <c r="G3571" s="89">
        <v>43160</v>
      </c>
      <c r="H3571" s="123"/>
      <c r="I3571" s="189"/>
      <c r="J3571" s="130" t="s">
        <v>4890</v>
      </c>
    </row>
    <row r="3572" spans="1:10" s="108" customFormat="1" ht="11.25" hidden="1" customHeight="1">
      <c r="A3572" s="194" t="s">
        <v>4769</v>
      </c>
      <c r="B3572" s="127" t="s">
        <v>425</v>
      </c>
      <c r="C3572" s="126" t="s">
        <v>73</v>
      </c>
      <c r="D3572" s="127">
        <v>17</v>
      </c>
      <c r="E3572" s="126"/>
      <c r="F3572" s="126"/>
      <c r="G3572" s="89">
        <v>43160</v>
      </c>
      <c r="H3572" s="123"/>
      <c r="I3572" s="189"/>
      <c r="J3572" s="130" t="s">
        <v>4896</v>
      </c>
    </row>
    <row r="3573" spans="1:10" s="108" customFormat="1" ht="11.25" hidden="1" customHeight="1">
      <c r="A3573" s="194" t="s">
        <v>4770</v>
      </c>
      <c r="B3573" s="127" t="s">
        <v>4730</v>
      </c>
      <c r="C3573" s="126" t="s">
        <v>68</v>
      </c>
      <c r="D3573" s="127">
        <v>19</v>
      </c>
      <c r="E3573" s="126"/>
      <c r="F3573" s="126"/>
      <c r="G3573" s="89">
        <v>43160</v>
      </c>
      <c r="H3573" s="123"/>
      <c r="I3573" s="189"/>
      <c r="J3573" s="130" t="s">
        <v>4898</v>
      </c>
    </row>
    <row r="3574" spans="1:10" s="108" customFormat="1" ht="11.25" hidden="1" customHeight="1">
      <c r="A3574" s="194" t="s">
        <v>4771</v>
      </c>
      <c r="B3574" s="127" t="s">
        <v>4748</v>
      </c>
      <c r="C3574" s="126" t="s">
        <v>67</v>
      </c>
      <c r="D3574" s="127">
        <v>19</v>
      </c>
      <c r="E3574" s="126"/>
      <c r="F3574" s="126"/>
      <c r="G3574" s="89">
        <v>43160</v>
      </c>
      <c r="H3574" s="123"/>
      <c r="I3574" s="189"/>
      <c r="J3574" s="130" t="s">
        <v>4891</v>
      </c>
    </row>
    <row r="3575" spans="1:10" s="108" customFormat="1" ht="11.25" hidden="1" customHeight="1">
      <c r="A3575" s="8" t="s">
        <v>149</v>
      </c>
      <c r="B3575" s="126" t="s">
        <v>351</v>
      </c>
      <c r="C3575" s="126" t="s">
        <v>4789</v>
      </c>
      <c r="D3575" s="126">
        <v>11</v>
      </c>
      <c r="E3575" s="126"/>
      <c r="F3575" s="126"/>
      <c r="G3575" s="89">
        <v>43191</v>
      </c>
      <c r="H3575" s="123"/>
      <c r="I3575" s="189"/>
      <c r="J3575" s="130" t="s">
        <v>4888</v>
      </c>
    </row>
    <row r="3576" spans="1:10" s="108" customFormat="1" ht="11.25" hidden="1" customHeight="1">
      <c r="A3576" s="8" t="s">
        <v>155</v>
      </c>
      <c r="B3576" s="126" t="s">
        <v>351</v>
      </c>
      <c r="C3576" s="126" t="s">
        <v>4786</v>
      </c>
      <c r="D3576" s="126">
        <v>11</v>
      </c>
      <c r="E3576" s="126"/>
      <c r="F3576" s="126"/>
      <c r="G3576" s="89">
        <v>43191</v>
      </c>
      <c r="H3576" s="123"/>
      <c r="I3576" s="189"/>
      <c r="J3576" s="130" t="s">
        <v>4902</v>
      </c>
    </row>
    <row r="3577" spans="1:10" s="108" customFormat="1" ht="11.25" hidden="1" customHeight="1">
      <c r="A3577" s="8" t="s">
        <v>156</v>
      </c>
      <c r="B3577" s="126" t="s">
        <v>351</v>
      </c>
      <c r="C3577" s="126" t="s">
        <v>4786</v>
      </c>
      <c r="D3577" s="126">
        <v>11</v>
      </c>
      <c r="E3577" s="126"/>
      <c r="F3577" s="126"/>
      <c r="G3577" s="89">
        <v>43191</v>
      </c>
      <c r="H3577" s="123"/>
      <c r="I3577" s="189"/>
      <c r="J3577" s="130" t="s">
        <v>4902</v>
      </c>
    </row>
    <row r="3578" spans="1:10" s="108" customFormat="1" ht="11.25" hidden="1" customHeight="1">
      <c r="A3578" s="8" t="s">
        <v>159</v>
      </c>
      <c r="B3578" s="126" t="s">
        <v>351</v>
      </c>
      <c r="C3578" s="126" t="s">
        <v>4789</v>
      </c>
      <c r="D3578" s="126">
        <v>11</v>
      </c>
      <c r="E3578" s="126"/>
      <c r="F3578" s="126"/>
      <c r="G3578" s="89">
        <v>43191</v>
      </c>
      <c r="H3578" s="123"/>
      <c r="I3578" s="189"/>
      <c r="J3578" s="130" t="s">
        <v>4888</v>
      </c>
    </row>
    <row r="3579" spans="1:10" s="108" customFormat="1" ht="11.25" hidden="1" customHeight="1">
      <c r="A3579" s="8" t="s">
        <v>176</v>
      </c>
      <c r="B3579" s="126" t="s">
        <v>351</v>
      </c>
      <c r="C3579" s="130" t="s">
        <v>4788</v>
      </c>
      <c r="D3579" s="126">
        <v>11</v>
      </c>
      <c r="E3579" s="126"/>
      <c r="F3579" s="130"/>
      <c r="G3579" s="89">
        <v>43191</v>
      </c>
      <c r="H3579" s="123"/>
      <c r="I3579" s="189"/>
      <c r="J3579" s="130" t="s">
        <v>4900</v>
      </c>
    </row>
    <row r="3580" spans="1:10" s="108" customFormat="1" ht="11.25" hidden="1" customHeight="1">
      <c r="A3580" s="8" t="s">
        <v>180</v>
      </c>
      <c r="B3580" s="126" t="s">
        <v>351</v>
      </c>
      <c r="C3580" s="126" t="s">
        <v>4788</v>
      </c>
      <c r="D3580" s="126">
        <v>11</v>
      </c>
      <c r="E3580" s="126"/>
      <c r="F3580" s="126"/>
      <c r="G3580" s="89">
        <v>43191</v>
      </c>
      <c r="H3580" s="123"/>
      <c r="I3580" s="189"/>
      <c r="J3580" s="130" t="s">
        <v>4900</v>
      </c>
    </row>
    <row r="3581" spans="1:10" s="108" customFormat="1" ht="11.25" hidden="1" customHeight="1">
      <c r="A3581" s="8" t="s">
        <v>201</v>
      </c>
      <c r="B3581" s="126" t="s">
        <v>370</v>
      </c>
      <c r="C3581" s="126" t="s">
        <v>4786</v>
      </c>
      <c r="D3581" s="126">
        <v>11</v>
      </c>
      <c r="E3581" s="126"/>
      <c r="F3581" s="126"/>
      <c r="G3581" s="89">
        <v>43191</v>
      </c>
      <c r="H3581" s="123"/>
      <c r="I3581" s="189"/>
      <c r="J3581" s="130" t="s">
        <v>4902</v>
      </c>
    </row>
    <row r="3582" spans="1:10" s="108" customFormat="1" ht="11.25" hidden="1" customHeight="1">
      <c r="A3582" s="8" t="s">
        <v>205</v>
      </c>
      <c r="B3582" s="126" t="s">
        <v>351</v>
      </c>
      <c r="C3582" s="126" t="s">
        <v>4788</v>
      </c>
      <c r="D3582" s="126">
        <v>11</v>
      </c>
      <c r="E3582" s="126"/>
      <c r="F3582" s="126"/>
      <c r="G3582" s="89">
        <v>43191</v>
      </c>
      <c r="H3582" s="123"/>
      <c r="I3582" s="189"/>
      <c r="J3582" s="130" t="s">
        <v>4900</v>
      </c>
    </row>
    <row r="3583" spans="1:10" s="108" customFormat="1" ht="11.25" hidden="1" customHeight="1">
      <c r="A3583" s="8" t="s">
        <v>206</v>
      </c>
      <c r="B3583" s="126" t="s">
        <v>371</v>
      </c>
      <c r="C3583" s="126" t="s">
        <v>4787</v>
      </c>
      <c r="D3583" s="126">
        <v>11</v>
      </c>
      <c r="E3583" s="126"/>
      <c r="F3583" s="126"/>
      <c r="G3583" s="89">
        <v>43191</v>
      </c>
      <c r="H3583" s="123"/>
      <c r="I3583" s="189"/>
      <c r="J3583" s="130" t="s">
        <v>4901</v>
      </c>
    </row>
    <row r="3584" spans="1:10" s="108" customFormat="1" ht="11.25" hidden="1" customHeight="1">
      <c r="A3584" s="8" t="s">
        <v>207</v>
      </c>
      <c r="B3584" s="126" t="s">
        <v>371</v>
      </c>
      <c r="C3584" s="126" t="s">
        <v>4787</v>
      </c>
      <c r="D3584" s="126">
        <v>11</v>
      </c>
      <c r="E3584" s="126"/>
      <c r="F3584" s="126"/>
      <c r="G3584" s="89">
        <v>43191</v>
      </c>
      <c r="H3584" s="123"/>
      <c r="I3584" s="189"/>
      <c r="J3584" s="130" t="s">
        <v>4901</v>
      </c>
    </row>
    <row r="3585" spans="1:10" s="108" customFormat="1" ht="11.25" hidden="1" customHeight="1">
      <c r="A3585" s="8" t="s">
        <v>208</v>
      </c>
      <c r="B3585" s="126" t="s">
        <v>372</v>
      </c>
      <c r="C3585" s="126" t="s">
        <v>4787</v>
      </c>
      <c r="D3585" s="126">
        <v>11</v>
      </c>
      <c r="E3585" s="126"/>
      <c r="F3585" s="126"/>
      <c r="G3585" s="89">
        <v>43191</v>
      </c>
      <c r="H3585" s="123"/>
      <c r="I3585" s="189"/>
      <c r="J3585" s="130" t="s">
        <v>4901</v>
      </c>
    </row>
    <row r="3586" spans="1:10" s="108" customFormat="1" ht="11.25" hidden="1" customHeight="1">
      <c r="A3586" s="8" t="s">
        <v>209</v>
      </c>
      <c r="B3586" s="126" t="s">
        <v>351</v>
      </c>
      <c r="C3586" s="130" t="s">
        <v>4788</v>
      </c>
      <c r="D3586" s="126">
        <v>11</v>
      </c>
      <c r="E3586" s="126"/>
      <c r="F3586" s="130"/>
      <c r="G3586" s="89">
        <v>43191</v>
      </c>
      <c r="H3586" s="123"/>
      <c r="I3586" s="189"/>
      <c r="J3586" s="130" t="s">
        <v>4900</v>
      </c>
    </row>
    <row r="3587" spans="1:10" s="108" customFormat="1" ht="11.25" hidden="1" customHeight="1">
      <c r="A3587" s="8" t="s">
        <v>210</v>
      </c>
      <c r="B3587" s="126" t="s">
        <v>367</v>
      </c>
      <c r="C3587" s="130" t="s">
        <v>4787</v>
      </c>
      <c r="D3587" s="126">
        <v>11</v>
      </c>
      <c r="E3587" s="126"/>
      <c r="F3587" s="130"/>
      <c r="G3587" s="89">
        <v>43191</v>
      </c>
      <c r="H3587" s="123"/>
      <c r="I3587" s="189"/>
      <c r="J3587" s="130" t="s">
        <v>4901</v>
      </c>
    </row>
    <row r="3588" spans="1:10" s="108" customFormat="1" ht="11.25" hidden="1" customHeight="1">
      <c r="A3588" s="8" t="s">
        <v>211</v>
      </c>
      <c r="B3588" s="126" t="s">
        <v>351</v>
      </c>
      <c r="C3588" s="126" t="s">
        <v>4788</v>
      </c>
      <c r="D3588" s="126">
        <v>11</v>
      </c>
      <c r="E3588" s="126"/>
      <c r="F3588" s="126"/>
      <c r="G3588" s="89">
        <v>43191</v>
      </c>
      <c r="H3588" s="123"/>
      <c r="I3588" s="189"/>
      <c r="J3588" s="130" t="s">
        <v>4900</v>
      </c>
    </row>
    <row r="3589" spans="1:10" s="108" customFormat="1" ht="11.25" hidden="1" customHeight="1">
      <c r="A3589" s="8" t="s">
        <v>212</v>
      </c>
      <c r="B3589" s="126" t="s">
        <v>351</v>
      </c>
      <c r="C3589" s="126" t="s">
        <v>4788</v>
      </c>
      <c r="D3589" s="126">
        <v>11</v>
      </c>
      <c r="E3589" s="126"/>
      <c r="F3589" s="126"/>
      <c r="G3589" s="89">
        <v>43191</v>
      </c>
      <c r="H3589" s="123"/>
      <c r="I3589" s="189"/>
      <c r="J3589" s="130" t="s">
        <v>4900</v>
      </c>
    </row>
    <row r="3590" spans="1:10" s="108" customFormat="1" ht="11.25" hidden="1" customHeight="1">
      <c r="A3590" s="8" t="s">
        <v>213</v>
      </c>
      <c r="B3590" s="126" t="s">
        <v>351</v>
      </c>
      <c r="C3590" s="126" t="s">
        <v>4788</v>
      </c>
      <c r="D3590" s="126">
        <v>11</v>
      </c>
      <c r="E3590" s="126"/>
      <c r="F3590" s="126"/>
      <c r="G3590" s="89">
        <v>43191</v>
      </c>
      <c r="H3590" s="123"/>
      <c r="I3590" s="189"/>
      <c r="J3590" s="130" t="s">
        <v>4900</v>
      </c>
    </row>
    <row r="3591" spans="1:10" s="108" customFormat="1" ht="11.25" hidden="1" customHeight="1">
      <c r="A3591" s="8" t="s">
        <v>519</v>
      </c>
      <c r="B3591" s="126" t="s">
        <v>351</v>
      </c>
      <c r="C3591" s="126" t="s">
        <v>4786</v>
      </c>
      <c r="D3591" s="126">
        <v>11</v>
      </c>
      <c r="E3591" s="126"/>
      <c r="F3591" s="126"/>
      <c r="G3591" s="89">
        <v>43191</v>
      </c>
      <c r="H3591" s="123"/>
      <c r="I3591" s="189"/>
      <c r="J3591" s="130" t="s">
        <v>4902</v>
      </c>
    </row>
    <row r="3592" spans="1:10" s="108" customFormat="1" ht="11.25" hidden="1" customHeight="1">
      <c r="A3592" s="8" t="s">
        <v>520</v>
      </c>
      <c r="B3592" s="126" t="s">
        <v>351</v>
      </c>
      <c r="C3592" s="126" t="s">
        <v>4786</v>
      </c>
      <c r="D3592" s="126">
        <v>11</v>
      </c>
      <c r="E3592" s="126"/>
      <c r="F3592" s="126"/>
      <c r="G3592" s="89">
        <v>43191</v>
      </c>
      <c r="H3592" s="123"/>
      <c r="I3592" s="189"/>
      <c r="J3592" s="130" t="s">
        <v>4902</v>
      </c>
    </row>
    <row r="3593" spans="1:10" s="108" customFormat="1" ht="11.25" hidden="1" customHeight="1">
      <c r="A3593" s="8" t="s">
        <v>535</v>
      </c>
      <c r="B3593" s="126" t="s">
        <v>351</v>
      </c>
      <c r="C3593" s="126" t="s">
        <v>4787</v>
      </c>
      <c r="D3593" s="126">
        <v>11</v>
      </c>
      <c r="E3593" s="126"/>
      <c r="F3593" s="126"/>
      <c r="G3593" s="89">
        <v>43191</v>
      </c>
      <c r="H3593" s="123"/>
      <c r="I3593" s="189"/>
      <c r="J3593" s="130" t="s">
        <v>4901</v>
      </c>
    </row>
    <row r="3594" spans="1:10" s="108" customFormat="1" ht="11.25" hidden="1" customHeight="1">
      <c r="A3594" s="8" t="s">
        <v>553</v>
      </c>
      <c r="B3594" s="126" t="s">
        <v>351</v>
      </c>
      <c r="C3594" s="126" t="s">
        <v>4788</v>
      </c>
      <c r="D3594" s="126">
        <v>11</v>
      </c>
      <c r="E3594" s="126"/>
      <c r="F3594" s="126"/>
      <c r="G3594" s="89">
        <v>43191</v>
      </c>
      <c r="H3594" s="123"/>
      <c r="I3594" s="189"/>
      <c r="J3594" s="130" t="s">
        <v>4900</v>
      </c>
    </row>
    <row r="3595" spans="1:10" s="108" customFormat="1" ht="11.25" hidden="1" customHeight="1">
      <c r="A3595" s="8" t="s">
        <v>575</v>
      </c>
      <c r="B3595" s="126" t="s">
        <v>351</v>
      </c>
      <c r="C3595" s="126" t="s">
        <v>4789</v>
      </c>
      <c r="D3595" s="126">
        <v>11</v>
      </c>
      <c r="E3595" s="126"/>
      <c r="F3595" s="126"/>
      <c r="G3595" s="89">
        <v>43191</v>
      </c>
      <c r="H3595" s="123"/>
      <c r="I3595" s="189"/>
      <c r="J3595" s="130" t="s">
        <v>4888</v>
      </c>
    </row>
    <row r="3596" spans="1:10" s="108" customFormat="1" ht="11.25" hidden="1" customHeight="1">
      <c r="A3596" s="8" t="s">
        <v>582</v>
      </c>
      <c r="B3596" s="126" t="s">
        <v>370</v>
      </c>
      <c r="C3596" s="126" t="s">
        <v>4786</v>
      </c>
      <c r="D3596" s="126">
        <v>11</v>
      </c>
      <c r="E3596" s="126"/>
      <c r="F3596" s="126"/>
      <c r="G3596" s="89">
        <v>43191</v>
      </c>
      <c r="H3596" s="123"/>
      <c r="I3596" s="189"/>
      <c r="J3596" s="130" t="s">
        <v>4902</v>
      </c>
    </row>
    <row r="3597" spans="1:10" s="108" customFormat="1" ht="11.25" hidden="1" customHeight="1">
      <c r="A3597" s="8" t="s">
        <v>583</v>
      </c>
      <c r="B3597" s="126" t="s">
        <v>370</v>
      </c>
      <c r="C3597" s="126" t="s">
        <v>4786</v>
      </c>
      <c r="D3597" s="126">
        <v>11</v>
      </c>
      <c r="E3597" s="126"/>
      <c r="F3597" s="126"/>
      <c r="G3597" s="89">
        <v>43191</v>
      </c>
      <c r="H3597" s="123"/>
      <c r="I3597" s="189"/>
      <c r="J3597" s="130" t="s">
        <v>4902</v>
      </c>
    </row>
    <row r="3598" spans="1:10" s="108" customFormat="1" ht="11.25" hidden="1" customHeight="1">
      <c r="A3598" s="8" t="s">
        <v>584</v>
      </c>
      <c r="B3598" s="126" t="s">
        <v>370</v>
      </c>
      <c r="C3598" s="126" t="s">
        <v>4786</v>
      </c>
      <c r="D3598" s="126">
        <v>11</v>
      </c>
      <c r="E3598" s="126"/>
      <c r="F3598" s="126"/>
      <c r="G3598" s="89">
        <v>43191</v>
      </c>
      <c r="H3598" s="123"/>
      <c r="I3598" s="189"/>
      <c r="J3598" s="130" t="s">
        <v>4902</v>
      </c>
    </row>
    <row r="3599" spans="1:10" s="108" customFormat="1" ht="11.25" hidden="1" customHeight="1">
      <c r="A3599" s="8" t="s">
        <v>585</v>
      </c>
      <c r="B3599" s="126" t="s">
        <v>370</v>
      </c>
      <c r="C3599" s="126" t="s">
        <v>4786</v>
      </c>
      <c r="D3599" s="126">
        <v>11</v>
      </c>
      <c r="E3599" s="126"/>
      <c r="F3599" s="126"/>
      <c r="G3599" s="89">
        <v>43191</v>
      </c>
      <c r="H3599" s="123"/>
      <c r="I3599" s="189"/>
      <c r="J3599" s="130" t="s">
        <v>4902</v>
      </c>
    </row>
    <row r="3600" spans="1:10" s="108" customFormat="1" ht="11.25" hidden="1" customHeight="1">
      <c r="A3600" s="8" t="s">
        <v>587</v>
      </c>
      <c r="B3600" s="126" t="s">
        <v>351</v>
      </c>
      <c r="C3600" s="126" t="s">
        <v>4788</v>
      </c>
      <c r="D3600" s="126">
        <v>11</v>
      </c>
      <c r="E3600" s="126"/>
      <c r="F3600" s="126"/>
      <c r="G3600" s="89">
        <v>43191</v>
      </c>
      <c r="H3600" s="123"/>
      <c r="I3600" s="189"/>
      <c r="J3600" s="130" t="s">
        <v>4900</v>
      </c>
    </row>
    <row r="3601" spans="1:10" s="108" customFormat="1" ht="11.25" hidden="1" customHeight="1">
      <c r="A3601" s="8" t="s">
        <v>588</v>
      </c>
      <c r="B3601" s="126" t="s">
        <v>351</v>
      </c>
      <c r="C3601" s="126" t="s">
        <v>4788</v>
      </c>
      <c r="D3601" s="126">
        <v>11</v>
      </c>
      <c r="E3601" s="126"/>
      <c r="F3601" s="126"/>
      <c r="G3601" s="89">
        <v>43191</v>
      </c>
      <c r="H3601" s="123"/>
      <c r="I3601" s="189"/>
      <c r="J3601" s="130" t="s">
        <v>4900</v>
      </c>
    </row>
    <row r="3602" spans="1:10" s="108" customFormat="1" ht="11.25" hidden="1" customHeight="1">
      <c r="A3602" s="8" t="s">
        <v>589</v>
      </c>
      <c r="B3602" s="126" t="s">
        <v>351</v>
      </c>
      <c r="C3602" s="126" t="s">
        <v>4788</v>
      </c>
      <c r="D3602" s="126">
        <v>11</v>
      </c>
      <c r="E3602" s="126"/>
      <c r="F3602" s="126"/>
      <c r="G3602" s="89">
        <v>43191</v>
      </c>
      <c r="H3602" s="123"/>
      <c r="I3602" s="189"/>
      <c r="J3602" s="130" t="s">
        <v>4900</v>
      </c>
    </row>
    <row r="3603" spans="1:10" s="108" customFormat="1" ht="11.25" hidden="1" customHeight="1">
      <c r="A3603" s="8" t="s">
        <v>590</v>
      </c>
      <c r="B3603" s="126" t="s">
        <v>351</v>
      </c>
      <c r="C3603" s="126" t="s">
        <v>4788</v>
      </c>
      <c r="D3603" s="126">
        <v>11</v>
      </c>
      <c r="E3603" s="126"/>
      <c r="F3603" s="126"/>
      <c r="G3603" s="89">
        <v>43191</v>
      </c>
      <c r="H3603" s="123"/>
      <c r="I3603" s="189"/>
      <c r="J3603" s="130" t="s">
        <v>4900</v>
      </c>
    </row>
    <row r="3604" spans="1:10" s="108" customFormat="1" ht="11.25" hidden="1" customHeight="1">
      <c r="A3604" s="8" t="s">
        <v>591</v>
      </c>
      <c r="B3604" s="126" t="s">
        <v>351</v>
      </c>
      <c r="C3604" s="126" t="s">
        <v>4788</v>
      </c>
      <c r="D3604" s="126">
        <v>11</v>
      </c>
      <c r="E3604" s="126"/>
      <c r="F3604" s="126"/>
      <c r="G3604" s="89">
        <v>43191</v>
      </c>
      <c r="H3604" s="123"/>
      <c r="I3604" s="189"/>
      <c r="J3604" s="130" t="s">
        <v>4900</v>
      </c>
    </row>
    <row r="3605" spans="1:10" s="108" customFormat="1" ht="11.25" hidden="1" customHeight="1">
      <c r="A3605" s="8" t="s">
        <v>592</v>
      </c>
      <c r="B3605" s="126" t="s">
        <v>351</v>
      </c>
      <c r="C3605" s="126" t="s">
        <v>4788</v>
      </c>
      <c r="D3605" s="126">
        <v>11</v>
      </c>
      <c r="E3605" s="126"/>
      <c r="F3605" s="126"/>
      <c r="G3605" s="89">
        <v>43191</v>
      </c>
      <c r="H3605" s="123"/>
      <c r="I3605" s="189"/>
      <c r="J3605" s="130" t="s">
        <v>4900</v>
      </c>
    </row>
    <row r="3606" spans="1:10" s="108" customFormat="1" ht="11.25" hidden="1" customHeight="1">
      <c r="A3606" s="8" t="s">
        <v>593</v>
      </c>
      <c r="B3606" s="126" t="s">
        <v>351</v>
      </c>
      <c r="C3606" s="126" t="s">
        <v>4788</v>
      </c>
      <c r="D3606" s="126">
        <v>11</v>
      </c>
      <c r="E3606" s="126"/>
      <c r="F3606" s="126"/>
      <c r="G3606" s="89">
        <v>43191</v>
      </c>
      <c r="H3606" s="123"/>
      <c r="I3606" s="189"/>
      <c r="J3606" s="130" t="s">
        <v>4900</v>
      </c>
    </row>
    <row r="3607" spans="1:10" s="108" customFormat="1" ht="11.25" hidden="1" customHeight="1">
      <c r="A3607" s="8" t="s">
        <v>594</v>
      </c>
      <c r="B3607" s="126" t="s">
        <v>351</v>
      </c>
      <c r="C3607" s="126" t="s">
        <v>4788</v>
      </c>
      <c r="D3607" s="126">
        <v>11</v>
      </c>
      <c r="E3607" s="126"/>
      <c r="F3607" s="126"/>
      <c r="G3607" s="89">
        <v>43191</v>
      </c>
      <c r="H3607" s="123"/>
      <c r="I3607" s="189"/>
      <c r="J3607" s="130" t="s">
        <v>4900</v>
      </c>
    </row>
    <row r="3608" spans="1:10" s="108" customFormat="1" ht="11.25" hidden="1" customHeight="1">
      <c r="A3608" s="8" t="s">
        <v>595</v>
      </c>
      <c r="B3608" s="126" t="s">
        <v>351</v>
      </c>
      <c r="C3608" s="126" t="s">
        <v>4788</v>
      </c>
      <c r="D3608" s="126">
        <v>11</v>
      </c>
      <c r="E3608" s="126"/>
      <c r="F3608" s="126"/>
      <c r="G3608" s="89">
        <v>43191</v>
      </c>
      <c r="H3608" s="123"/>
      <c r="I3608" s="189"/>
      <c r="J3608" s="130" t="s">
        <v>4900</v>
      </c>
    </row>
    <row r="3609" spans="1:10" s="108" customFormat="1" ht="11.25" hidden="1" customHeight="1">
      <c r="A3609" s="8" t="s">
        <v>596</v>
      </c>
      <c r="B3609" s="126" t="s">
        <v>351</v>
      </c>
      <c r="C3609" s="126" t="s">
        <v>4788</v>
      </c>
      <c r="D3609" s="126">
        <v>11</v>
      </c>
      <c r="E3609" s="126"/>
      <c r="F3609" s="126"/>
      <c r="G3609" s="89">
        <v>43191</v>
      </c>
      <c r="H3609" s="123"/>
      <c r="I3609" s="189"/>
      <c r="J3609" s="130" t="s">
        <v>4900</v>
      </c>
    </row>
    <row r="3610" spans="1:10" s="108" customFormat="1" ht="11.25" hidden="1" customHeight="1">
      <c r="A3610" s="8" t="s">
        <v>598</v>
      </c>
      <c r="B3610" s="126" t="s">
        <v>351</v>
      </c>
      <c r="C3610" s="126" t="s">
        <v>4788</v>
      </c>
      <c r="D3610" s="126">
        <v>11</v>
      </c>
      <c r="E3610" s="126"/>
      <c r="F3610" s="126"/>
      <c r="G3610" s="89">
        <v>43191</v>
      </c>
      <c r="H3610" s="123"/>
      <c r="I3610" s="189"/>
      <c r="J3610" s="130" t="s">
        <v>4900</v>
      </c>
    </row>
    <row r="3611" spans="1:10" s="108" customFormat="1" ht="11.25" hidden="1" customHeight="1">
      <c r="A3611" s="8" t="s">
        <v>599</v>
      </c>
      <c r="B3611" s="126" t="s">
        <v>351</v>
      </c>
      <c r="C3611" s="126" t="s">
        <v>4788</v>
      </c>
      <c r="D3611" s="126">
        <v>11</v>
      </c>
      <c r="E3611" s="126"/>
      <c r="F3611" s="126"/>
      <c r="G3611" s="89">
        <v>43191</v>
      </c>
      <c r="H3611" s="123"/>
      <c r="I3611" s="189"/>
      <c r="J3611" s="130" t="s">
        <v>4900</v>
      </c>
    </row>
    <row r="3612" spans="1:10" s="108" customFormat="1" ht="11.25" hidden="1" customHeight="1">
      <c r="A3612" s="8" t="s">
        <v>600</v>
      </c>
      <c r="B3612" s="126" t="s">
        <v>351</v>
      </c>
      <c r="C3612" s="126" t="s">
        <v>4788</v>
      </c>
      <c r="D3612" s="126">
        <v>11</v>
      </c>
      <c r="E3612" s="126"/>
      <c r="F3612" s="126"/>
      <c r="G3612" s="89">
        <v>43191</v>
      </c>
      <c r="H3612" s="123"/>
      <c r="I3612" s="189"/>
      <c r="J3612" s="130" t="s">
        <v>4900</v>
      </c>
    </row>
    <row r="3613" spans="1:10" s="108" customFormat="1" ht="11.25" hidden="1" customHeight="1">
      <c r="A3613" s="8" t="s">
        <v>601</v>
      </c>
      <c r="B3613" s="126" t="s">
        <v>351</v>
      </c>
      <c r="C3613" s="126" t="s">
        <v>4788</v>
      </c>
      <c r="D3613" s="126">
        <v>11</v>
      </c>
      <c r="E3613" s="126"/>
      <c r="F3613" s="126"/>
      <c r="G3613" s="89">
        <v>43191</v>
      </c>
      <c r="H3613" s="123"/>
      <c r="I3613" s="189"/>
      <c r="J3613" s="130" t="s">
        <v>4900</v>
      </c>
    </row>
    <row r="3614" spans="1:10" s="108" customFormat="1" ht="11.25" hidden="1" customHeight="1">
      <c r="A3614" s="8" t="s">
        <v>602</v>
      </c>
      <c r="B3614" s="126" t="s">
        <v>4285</v>
      </c>
      <c r="C3614" s="126" t="s">
        <v>4786</v>
      </c>
      <c r="D3614" s="126">
        <v>11</v>
      </c>
      <c r="E3614" s="126"/>
      <c r="F3614" s="126"/>
      <c r="G3614" s="89">
        <v>43191</v>
      </c>
      <c r="H3614" s="123"/>
      <c r="I3614" s="189"/>
      <c r="J3614" s="130" t="s">
        <v>4902</v>
      </c>
    </row>
    <row r="3615" spans="1:10" s="108" customFormat="1" ht="11.25" hidden="1" customHeight="1">
      <c r="A3615" s="8" t="s">
        <v>628</v>
      </c>
      <c r="B3615" s="126" t="s">
        <v>4291</v>
      </c>
      <c r="C3615" s="126" t="s">
        <v>450</v>
      </c>
      <c r="D3615" s="126">
        <v>13</v>
      </c>
      <c r="E3615" s="126"/>
      <c r="F3615" s="126"/>
      <c r="G3615" s="89">
        <v>43191</v>
      </c>
      <c r="H3615" s="123"/>
      <c r="I3615" s="189"/>
      <c r="J3615" s="130" t="s">
        <v>4895</v>
      </c>
    </row>
    <row r="3616" spans="1:10" s="108" customFormat="1" ht="11.25" hidden="1" customHeight="1">
      <c r="A3616" s="8" t="s">
        <v>630</v>
      </c>
      <c r="B3616" s="126" t="s">
        <v>4291</v>
      </c>
      <c r="C3616" s="126" t="s">
        <v>450</v>
      </c>
      <c r="D3616" s="126">
        <v>13</v>
      </c>
      <c r="E3616" s="126"/>
      <c r="F3616" s="126"/>
      <c r="G3616" s="89">
        <v>43191</v>
      </c>
      <c r="H3616" s="123"/>
      <c r="I3616" s="189"/>
      <c r="J3616" s="130" t="s">
        <v>4895</v>
      </c>
    </row>
    <row r="3617" spans="1:10" s="108" customFormat="1" ht="11.25" hidden="1" customHeight="1">
      <c r="A3617" s="8" t="s">
        <v>641</v>
      </c>
      <c r="B3617" s="126" t="s">
        <v>4292</v>
      </c>
      <c r="C3617" s="126" t="s">
        <v>451</v>
      </c>
      <c r="D3617" s="126" t="s">
        <v>451</v>
      </c>
      <c r="E3617" s="126"/>
      <c r="F3617" s="126"/>
      <c r="G3617" s="89">
        <v>43191</v>
      </c>
      <c r="H3617" s="123"/>
      <c r="I3617" s="189"/>
      <c r="J3617" s="130" t="s">
        <v>4889</v>
      </c>
    </row>
    <row r="3618" spans="1:10" s="108" customFormat="1" ht="11.25" hidden="1" customHeight="1">
      <c r="A3618" s="8" t="s">
        <v>644</v>
      </c>
      <c r="B3618" s="126" t="s">
        <v>351</v>
      </c>
      <c r="C3618" s="126" t="s">
        <v>4786</v>
      </c>
      <c r="D3618" s="126">
        <v>11</v>
      </c>
      <c r="E3618" s="126"/>
      <c r="F3618" s="126"/>
      <c r="G3618" s="89">
        <v>43191</v>
      </c>
      <c r="H3618" s="123"/>
      <c r="I3618" s="189"/>
      <c r="J3618" s="130" t="s">
        <v>4902</v>
      </c>
    </row>
    <row r="3619" spans="1:10" s="108" customFormat="1" ht="11.25" hidden="1" customHeight="1">
      <c r="A3619" s="8" t="s">
        <v>679</v>
      </c>
      <c r="B3619" s="126" t="s">
        <v>362</v>
      </c>
      <c r="C3619" s="126" t="s">
        <v>4786</v>
      </c>
      <c r="D3619" s="126">
        <v>11</v>
      </c>
      <c r="E3619" s="126"/>
      <c r="F3619" s="126"/>
      <c r="G3619" s="89">
        <v>43191</v>
      </c>
      <c r="H3619" s="123"/>
      <c r="I3619" s="189"/>
      <c r="J3619" s="130" t="s">
        <v>4902</v>
      </c>
    </row>
    <row r="3620" spans="1:10" s="108" customFormat="1" ht="11.25" hidden="1" customHeight="1">
      <c r="A3620" s="8" t="s">
        <v>680</v>
      </c>
      <c r="B3620" s="126" t="s">
        <v>370</v>
      </c>
      <c r="C3620" s="126" t="s">
        <v>4786</v>
      </c>
      <c r="D3620" s="126">
        <v>11</v>
      </c>
      <c r="E3620" s="126"/>
      <c r="F3620" s="126"/>
      <c r="G3620" s="89">
        <v>43191</v>
      </c>
      <c r="H3620" s="123"/>
      <c r="I3620" s="189"/>
      <c r="J3620" s="130" t="s">
        <v>4902</v>
      </c>
    </row>
    <row r="3621" spans="1:10" s="108" customFormat="1" ht="11.25" hidden="1" customHeight="1">
      <c r="A3621" s="8" t="s">
        <v>722</v>
      </c>
      <c r="B3621" s="126" t="s">
        <v>351</v>
      </c>
      <c r="C3621" s="126" t="s">
        <v>4789</v>
      </c>
      <c r="D3621" s="126">
        <v>11</v>
      </c>
      <c r="E3621" s="126"/>
      <c r="F3621" s="126"/>
      <c r="G3621" s="89">
        <v>43191</v>
      </c>
      <c r="H3621" s="123"/>
      <c r="I3621" s="189"/>
      <c r="J3621" s="130" t="s">
        <v>4888</v>
      </c>
    </row>
    <row r="3622" spans="1:10" s="108" customFormat="1" ht="11.25" hidden="1" customHeight="1">
      <c r="A3622" s="8" t="s">
        <v>739</v>
      </c>
      <c r="B3622" s="126" t="s">
        <v>351</v>
      </c>
      <c r="C3622" s="126" t="s">
        <v>4789</v>
      </c>
      <c r="D3622" s="126">
        <v>11</v>
      </c>
      <c r="E3622" s="126"/>
      <c r="F3622" s="126"/>
      <c r="G3622" s="89">
        <v>43191</v>
      </c>
      <c r="H3622" s="123"/>
      <c r="I3622" s="189"/>
      <c r="J3622" s="130" t="s">
        <v>4888</v>
      </c>
    </row>
    <row r="3623" spans="1:10" s="108" customFormat="1" ht="11.25" hidden="1" customHeight="1">
      <c r="A3623" s="8" t="s">
        <v>741</v>
      </c>
      <c r="B3623" s="126" t="s">
        <v>351</v>
      </c>
      <c r="C3623" s="126" t="s">
        <v>4786</v>
      </c>
      <c r="D3623" s="126">
        <v>11</v>
      </c>
      <c r="E3623" s="126"/>
      <c r="F3623" s="126"/>
      <c r="G3623" s="89">
        <v>43191</v>
      </c>
      <c r="H3623" s="123"/>
      <c r="I3623" s="189"/>
      <c r="J3623" s="130" t="s">
        <v>4902</v>
      </c>
    </row>
    <row r="3624" spans="1:10" s="108" customFormat="1" ht="11.25" hidden="1" customHeight="1">
      <c r="A3624" s="8" t="s">
        <v>744</v>
      </c>
      <c r="B3624" s="126" t="s">
        <v>351</v>
      </c>
      <c r="C3624" s="126" t="s">
        <v>4789</v>
      </c>
      <c r="D3624" s="126">
        <v>11</v>
      </c>
      <c r="E3624" s="126"/>
      <c r="F3624" s="126"/>
      <c r="G3624" s="89">
        <v>43191</v>
      </c>
      <c r="H3624" s="123"/>
      <c r="I3624" s="189"/>
      <c r="J3624" s="130" t="s">
        <v>4888</v>
      </c>
    </row>
    <row r="3625" spans="1:10" s="108" customFormat="1" ht="11.25" hidden="1" customHeight="1">
      <c r="A3625" s="8" t="s">
        <v>748</v>
      </c>
      <c r="B3625" s="126" t="s">
        <v>351</v>
      </c>
      <c r="C3625" s="126" t="s">
        <v>4787</v>
      </c>
      <c r="D3625" s="126">
        <v>11</v>
      </c>
      <c r="E3625" s="126"/>
      <c r="F3625" s="126"/>
      <c r="G3625" s="89">
        <v>43191</v>
      </c>
      <c r="H3625" s="123"/>
      <c r="I3625" s="189"/>
      <c r="J3625" s="130" t="s">
        <v>4901</v>
      </c>
    </row>
    <row r="3626" spans="1:10" s="108" customFormat="1" ht="11.25" hidden="1" customHeight="1">
      <c r="A3626" s="8" t="s">
        <v>770</v>
      </c>
      <c r="B3626" s="126" t="s">
        <v>351</v>
      </c>
      <c r="C3626" s="126" t="s">
        <v>4788</v>
      </c>
      <c r="D3626" s="126">
        <v>11</v>
      </c>
      <c r="E3626" s="126"/>
      <c r="F3626" s="126"/>
      <c r="G3626" s="89">
        <v>43191</v>
      </c>
      <c r="H3626" s="123"/>
      <c r="I3626" s="189"/>
      <c r="J3626" s="130" t="s">
        <v>4900</v>
      </c>
    </row>
    <row r="3627" spans="1:10" s="108" customFormat="1" ht="11.25" hidden="1" customHeight="1">
      <c r="A3627" s="8" t="s">
        <v>771</v>
      </c>
      <c r="B3627" s="126" t="s">
        <v>351</v>
      </c>
      <c r="C3627" s="126" t="s">
        <v>4788</v>
      </c>
      <c r="D3627" s="126">
        <v>11</v>
      </c>
      <c r="E3627" s="126"/>
      <c r="F3627" s="126"/>
      <c r="G3627" s="89">
        <v>43191</v>
      </c>
      <c r="H3627" s="123"/>
      <c r="I3627" s="189"/>
      <c r="J3627" s="130" t="s">
        <v>4900</v>
      </c>
    </row>
    <row r="3628" spans="1:10" s="108" customFormat="1" ht="11.25" hidden="1" customHeight="1">
      <c r="A3628" s="8" t="s">
        <v>775</v>
      </c>
      <c r="B3628" s="126" t="s">
        <v>351</v>
      </c>
      <c r="C3628" s="126" t="s">
        <v>4788</v>
      </c>
      <c r="D3628" s="126">
        <v>11</v>
      </c>
      <c r="E3628" s="126"/>
      <c r="F3628" s="126"/>
      <c r="G3628" s="89">
        <v>43191</v>
      </c>
      <c r="H3628" s="123"/>
      <c r="I3628" s="189"/>
      <c r="J3628" s="130" t="s">
        <v>4900</v>
      </c>
    </row>
    <row r="3629" spans="1:10" s="108" customFormat="1" ht="11.25" hidden="1" customHeight="1">
      <c r="A3629" s="8" t="s">
        <v>776</v>
      </c>
      <c r="B3629" s="126" t="s">
        <v>351</v>
      </c>
      <c r="C3629" s="126" t="s">
        <v>4788</v>
      </c>
      <c r="D3629" s="126">
        <v>11</v>
      </c>
      <c r="E3629" s="126"/>
      <c r="F3629" s="126"/>
      <c r="G3629" s="89">
        <v>43191</v>
      </c>
      <c r="H3629" s="123"/>
      <c r="I3629" s="189"/>
      <c r="J3629" s="130" t="s">
        <v>4900</v>
      </c>
    </row>
    <row r="3630" spans="1:10" s="108" customFormat="1" ht="11.25" hidden="1" customHeight="1">
      <c r="A3630" s="8" t="s">
        <v>815</v>
      </c>
      <c r="B3630" s="126" t="s">
        <v>351</v>
      </c>
      <c r="C3630" s="126" t="s">
        <v>4787</v>
      </c>
      <c r="D3630" s="126">
        <v>11</v>
      </c>
      <c r="E3630" s="126"/>
      <c r="F3630" s="126"/>
      <c r="G3630" s="89">
        <v>43191</v>
      </c>
      <c r="H3630" s="123"/>
      <c r="I3630" s="189"/>
      <c r="J3630" s="130" t="s">
        <v>4901</v>
      </c>
    </row>
    <row r="3631" spans="1:10" s="108" customFormat="1" ht="11.25" hidden="1" customHeight="1">
      <c r="A3631" s="8" t="s">
        <v>818</v>
      </c>
      <c r="B3631" s="126" t="s">
        <v>351</v>
      </c>
      <c r="C3631" s="126" t="s">
        <v>4789</v>
      </c>
      <c r="D3631" s="126">
        <v>11</v>
      </c>
      <c r="E3631" s="126"/>
      <c r="F3631" s="126"/>
      <c r="G3631" s="89">
        <v>43191</v>
      </c>
      <c r="H3631" s="123"/>
      <c r="I3631" s="189"/>
      <c r="J3631" s="130" t="s">
        <v>4888</v>
      </c>
    </row>
    <row r="3632" spans="1:10" s="108" customFormat="1" ht="11.25" hidden="1" customHeight="1">
      <c r="A3632" s="8" t="s">
        <v>819</v>
      </c>
      <c r="B3632" s="126" t="s">
        <v>4294</v>
      </c>
      <c r="C3632" s="126" t="s">
        <v>4787</v>
      </c>
      <c r="D3632" s="126">
        <v>11</v>
      </c>
      <c r="E3632" s="126"/>
      <c r="F3632" s="126"/>
      <c r="G3632" s="89">
        <v>43191</v>
      </c>
      <c r="H3632" s="123"/>
      <c r="I3632" s="189"/>
      <c r="J3632" s="130" t="s">
        <v>4901</v>
      </c>
    </row>
    <row r="3633" spans="1:10" s="108" customFormat="1" ht="11.25" hidden="1" customHeight="1">
      <c r="A3633" s="8" t="s">
        <v>845</v>
      </c>
      <c r="B3633" s="126" t="s">
        <v>4297</v>
      </c>
      <c r="C3633" s="126" t="s">
        <v>451</v>
      </c>
      <c r="D3633" s="126" t="s">
        <v>451</v>
      </c>
      <c r="E3633" s="126"/>
      <c r="F3633" s="126"/>
      <c r="G3633" s="89">
        <v>43191</v>
      </c>
      <c r="H3633" s="123"/>
      <c r="I3633" s="189"/>
      <c r="J3633" s="130" t="s">
        <v>4889</v>
      </c>
    </row>
    <row r="3634" spans="1:10" s="108" customFormat="1" ht="11.25" hidden="1" customHeight="1">
      <c r="A3634" s="8" t="s">
        <v>927</v>
      </c>
      <c r="B3634" s="126" t="s">
        <v>351</v>
      </c>
      <c r="C3634" s="126" t="s">
        <v>4786</v>
      </c>
      <c r="D3634" s="126">
        <v>11</v>
      </c>
      <c r="E3634" s="126"/>
      <c r="F3634" s="126"/>
      <c r="G3634" s="89">
        <v>43191</v>
      </c>
      <c r="H3634" s="123"/>
      <c r="I3634" s="189"/>
      <c r="J3634" s="130" t="s">
        <v>4902</v>
      </c>
    </row>
    <row r="3635" spans="1:10" s="108" customFormat="1" ht="11.25" hidden="1" customHeight="1">
      <c r="A3635" s="8" t="s">
        <v>936</v>
      </c>
      <c r="B3635" s="126" t="s">
        <v>351</v>
      </c>
      <c r="C3635" s="126" t="s">
        <v>4787</v>
      </c>
      <c r="D3635" s="126">
        <v>11</v>
      </c>
      <c r="E3635" s="126"/>
      <c r="F3635" s="126"/>
      <c r="G3635" s="89">
        <v>43191</v>
      </c>
      <c r="H3635" s="123"/>
      <c r="I3635" s="189"/>
      <c r="J3635" s="130" t="s">
        <v>4901</v>
      </c>
    </row>
    <row r="3636" spans="1:10" s="108" customFormat="1" ht="11.25" hidden="1" customHeight="1">
      <c r="A3636" s="8" t="s">
        <v>947</v>
      </c>
      <c r="B3636" s="126" t="s">
        <v>351</v>
      </c>
      <c r="C3636" s="126" t="s">
        <v>4787</v>
      </c>
      <c r="D3636" s="126">
        <v>11</v>
      </c>
      <c r="E3636" s="126"/>
      <c r="F3636" s="126"/>
      <c r="G3636" s="89">
        <v>43191</v>
      </c>
      <c r="H3636" s="123"/>
      <c r="I3636" s="189"/>
      <c r="J3636" s="130" t="s">
        <v>4901</v>
      </c>
    </row>
    <row r="3637" spans="1:10" s="108" customFormat="1" ht="11.25" hidden="1" customHeight="1">
      <c r="A3637" s="8" t="s">
        <v>978</v>
      </c>
      <c r="B3637" s="126" t="s">
        <v>351</v>
      </c>
      <c r="C3637" s="126" t="s">
        <v>4788</v>
      </c>
      <c r="D3637" s="126">
        <v>11</v>
      </c>
      <c r="E3637" s="126"/>
      <c r="F3637" s="126"/>
      <c r="G3637" s="89">
        <v>43191</v>
      </c>
      <c r="H3637" s="123"/>
      <c r="I3637" s="189"/>
      <c r="J3637" s="130" t="s">
        <v>4900</v>
      </c>
    </row>
    <row r="3638" spans="1:10" s="108" customFormat="1" ht="11.25" hidden="1" customHeight="1">
      <c r="A3638" s="8" t="s">
        <v>1002</v>
      </c>
      <c r="B3638" s="126" t="s">
        <v>370</v>
      </c>
      <c r="C3638" s="126" t="s">
        <v>4786</v>
      </c>
      <c r="D3638" s="126">
        <v>11</v>
      </c>
      <c r="E3638" s="126"/>
      <c r="F3638" s="126"/>
      <c r="G3638" s="89">
        <v>43191</v>
      </c>
      <c r="H3638" s="123"/>
      <c r="I3638" s="189"/>
      <c r="J3638" s="130" t="s">
        <v>4902</v>
      </c>
    </row>
    <row r="3639" spans="1:10" s="108" customFormat="1" ht="11.25" hidden="1" customHeight="1">
      <c r="A3639" s="8" t="s">
        <v>1003</v>
      </c>
      <c r="B3639" s="126" t="s">
        <v>370</v>
      </c>
      <c r="C3639" s="126" t="s">
        <v>4786</v>
      </c>
      <c r="D3639" s="126">
        <v>11</v>
      </c>
      <c r="E3639" s="126"/>
      <c r="F3639" s="126"/>
      <c r="G3639" s="89">
        <v>43191</v>
      </c>
      <c r="H3639" s="123"/>
      <c r="I3639" s="189"/>
      <c r="J3639" s="130" t="s">
        <v>4902</v>
      </c>
    </row>
    <row r="3640" spans="1:10" s="108" customFormat="1" ht="11.25" hidden="1" customHeight="1">
      <c r="A3640" s="8" t="s">
        <v>1005</v>
      </c>
      <c r="B3640" s="126" t="s">
        <v>351</v>
      </c>
      <c r="C3640" s="126" t="s">
        <v>4787</v>
      </c>
      <c r="D3640" s="126">
        <v>11</v>
      </c>
      <c r="E3640" s="126"/>
      <c r="F3640" s="126"/>
      <c r="G3640" s="89">
        <v>43191</v>
      </c>
      <c r="H3640" s="123"/>
      <c r="I3640" s="189"/>
      <c r="J3640" s="130" t="s">
        <v>4901</v>
      </c>
    </row>
    <row r="3641" spans="1:10" s="108" customFormat="1" ht="11.25" hidden="1" customHeight="1">
      <c r="A3641" s="8" t="s">
        <v>1054</v>
      </c>
      <c r="B3641" s="126" t="s">
        <v>385</v>
      </c>
      <c r="C3641" s="126" t="s">
        <v>451</v>
      </c>
      <c r="D3641" s="126" t="s">
        <v>451</v>
      </c>
      <c r="E3641" s="126"/>
      <c r="F3641" s="126"/>
      <c r="G3641" s="89">
        <v>43191</v>
      </c>
      <c r="H3641" s="123"/>
      <c r="I3641" s="189"/>
      <c r="J3641" s="130" t="s">
        <v>4889</v>
      </c>
    </row>
    <row r="3642" spans="1:10" s="108" customFormat="1" ht="11.25" hidden="1" customHeight="1">
      <c r="A3642" s="8" t="s">
        <v>1055</v>
      </c>
      <c r="B3642" s="126" t="s">
        <v>385</v>
      </c>
      <c r="C3642" s="126" t="s">
        <v>451</v>
      </c>
      <c r="D3642" s="126" t="s">
        <v>451</v>
      </c>
      <c r="E3642" s="126"/>
      <c r="F3642" s="126"/>
      <c r="G3642" s="89">
        <v>43191</v>
      </c>
      <c r="H3642" s="123"/>
      <c r="I3642" s="189"/>
      <c r="J3642" s="130" t="s">
        <v>4889</v>
      </c>
    </row>
    <row r="3643" spans="1:10" s="108" customFormat="1" ht="11.25" hidden="1" customHeight="1">
      <c r="A3643" s="8" t="s">
        <v>1131</v>
      </c>
      <c r="B3643" s="126" t="s">
        <v>351</v>
      </c>
      <c r="C3643" s="126" t="s">
        <v>4786</v>
      </c>
      <c r="D3643" s="126">
        <v>11</v>
      </c>
      <c r="E3643" s="126"/>
      <c r="F3643" s="126"/>
      <c r="G3643" s="89">
        <v>43191</v>
      </c>
      <c r="H3643" s="123"/>
      <c r="I3643" s="189"/>
      <c r="J3643" s="130" t="s">
        <v>4902</v>
      </c>
    </row>
    <row r="3644" spans="1:10" s="108" customFormat="1" ht="11.25" hidden="1" customHeight="1">
      <c r="A3644" s="8" t="s">
        <v>1137</v>
      </c>
      <c r="B3644" s="126" t="s">
        <v>351</v>
      </c>
      <c r="C3644" s="126" t="s">
        <v>4787</v>
      </c>
      <c r="D3644" s="126">
        <v>11</v>
      </c>
      <c r="E3644" s="126"/>
      <c r="F3644" s="126"/>
      <c r="G3644" s="89">
        <v>43191</v>
      </c>
      <c r="H3644" s="123"/>
      <c r="I3644" s="189"/>
      <c r="J3644" s="130" t="s">
        <v>4901</v>
      </c>
    </row>
    <row r="3645" spans="1:10" s="108" customFormat="1" ht="11.25" hidden="1" customHeight="1">
      <c r="A3645" s="8" t="s">
        <v>1143</v>
      </c>
      <c r="B3645" s="126" t="s">
        <v>351</v>
      </c>
      <c r="C3645" s="126" t="s">
        <v>4789</v>
      </c>
      <c r="D3645" s="126">
        <v>11</v>
      </c>
      <c r="E3645" s="126"/>
      <c r="F3645" s="126"/>
      <c r="G3645" s="89">
        <v>43191</v>
      </c>
      <c r="H3645" s="123"/>
      <c r="I3645" s="189"/>
      <c r="J3645" s="130" t="s">
        <v>4888</v>
      </c>
    </row>
    <row r="3646" spans="1:10" s="108" customFormat="1" ht="11.25" hidden="1" customHeight="1">
      <c r="A3646" s="8" t="s">
        <v>1163</v>
      </c>
      <c r="B3646" s="126" t="s">
        <v>351</v>
      </c>
      <c r="C3646" s="126" t="s">
        <v>4787</v>
      </c>
      <c r="D3646" s="126">
        <v>11</v>
      </c>
      <c r="E3646" s="126"/>
      <c r="F3646" s="126"/>
      <c r="G3646" s="89">
        <v>43191</v>
      </c>
      <c r="H3646" s="123"/>
      <c r="I3646" s="189"/>
      <c r="J3646" s="130" t="s">
        <v>4901</v>
      </c>
    </row>
    <row r="3647" spans="1:10" s="108" customFormat="1" ht="11.25" hidden="1" customHeight="1">
      <c r="A3647" s="8" t="s">
        <v>1166</v>
      </c>
      <c r="B3647" s="126" t="s">
        <v>351</v>
      </c>
      <c r="C3647" s="126" t="s">
        <v>4788</v>
      </c>
      <c r="D3647" s="126">
        <v>11</v>
      </c>
      <c r="E3647" s="126"/>
      <c r="F3647" s="126"/>
      <c r="G3647" s="89">
        <v>43191</v>
      </c>
      <c r="H3647" s="123"/>
      <c r="I3647" s="189"/>
      <c r="J3647" s="130" t="s">
        <v>4900</v>
      </c>
    </row>
    <row r="3648" spans="1:10" s="108" customFormat="1" ht="11.25" hidden="1" customHeight="1">
      <c r="A3648" s="8" t="s">
        <v>1167</v>
      </c>
      <c r="B3648" s="126" t="s">
        <v>351</v>
      </c>
      <c r="C3648" s="126" t="s">
        <v>4788</v>
      </c>
      <c r="D3648" s="126">
        <v>11</v>
      </c>
      <c r="E3648" s="126"/>
      <c r="F3648" s="126"/>
      <c r="G3648" s="89">
        <v>43191</v>
      </c>
      <c r="H3648" s="123"/>
      <c r="I3648" s="189"/>
      <c r="J3648" s="130" t="s">
        <v>4900</v>
      </c>
    </row>
    <row r="3649" spans="1:10" s="108" customFormat="1" ht="11.25" hidden="1" customHeight="1">
      <c r="A3649" s="8" t="s">
        <v>1170</v>
      </c>
      <c r="B3649" s="126" t="s">
        <v>351</v>
      </c>
      <c r="C3649" s="126" t="s">
        <v>4788</v>
      </c>
      <c r="D3649" s="126">
        <v>11</v>
      </c>
      <c r="E3649" s="126"/>
      <c r="F3649" s="126"/>
      <c r="G3649" s="89">
        <v>43191</v>
      </c>
      <c r="H3649" s="123"/>
      <c r="I3649" s="189"/>
      <c r="J3649" s="130" t="s">
        <v>4900</v>
      </c>
    </row>
    <row r="3650" spans="1:10" s="108" customFormat="1" ht="11.25" hidden="1" customHeight="1">
      <c r="A3650" s="8" t="s">
        <v>1186</v>
      </c>
      <c r="B3650" s="126" t="s">
        <v>351</v>
      </c>
      <c r="C3650" s="126" t="s">
        <v>4788</v>
      </c>
      <c r="D3650" s="126">
        <v>11</v>
      </c>
      <c r="E3650" s="126"/>
      <c r="F3650" s="126"/>
      <c r="G3650" s="89">
        <v>43191</v>
      </c>
      <c r="H3650" s="123"/>
      <c r="I3650" s="189"/>
      <c r="J3650" s="130" t="s">
        <v>4900</v>
      </c>
    </row>
    <row r="3651" spans="1:10" s="108" customFormat="1" ht="11.25" hidden="1" customHeight="1">
      <c r="A3651" s="8" t="s">
        <v>1214</v>
      </c>
      <c r="B3651" s="126" t="s">
        <v>372</v>
      </c>
      <c r="C3651" s="126" t="s">
        <v>4788</v>
      </c>
      <c r="D3651" s="126">
        <v>11</v>
      </c>
      <c r="E3651" s="126"/>
      <c r="F3651" s="126"/>
      <c r="G3651" s="89">
        <v>43191</v>
      </c>
      <c r="H3651" s="123"/>
      <c r="I3651" s="189"/>
      <c r="J3651" s="130" t="s">
        <v>4900</v>
      </c>
    </row>
    <row r="3652" spans="1:10" s="108" customFormat="1" ht="11.25" hidden="1" customHeight="1">
      <c r="A3652" s="8" t="s">
        <v>1215</v>
      </c>
      <c r="B3652" s="126" t="s">
        <v>372</v>
      </c>
      <c r="C3652" s="126" t="s">
        <v>4788</v>
      </c>
      <c r="D3652" s="126">
        <v>11</v>
      </c>
      <c r="E3652" s="126"/>
      <c r="F3652" s="126"/>
      <c r="G3652" s="89">
        <v>43191</v>
      </c>
      <c r="H3652" s="123"/>
      <c r="I3652" s="189"/>
      <c r="J3652" s="130" t="s">
        <v>4900</v>
      </c>
    </row>
    <row r="3653" spans="1:10" s="108" customFormat="1" ht="11.25" hidden="1" customHeight="1">
      <c r="A3653" s="8" t="s">
        <v>1221</v>
      </c>
      <c r="B3653" s="126" t="s">
        <v>351</v>
      </c>
      <c r="C3653" s="126" t="s">
        <v>4787</v>
      </c>
      <c r="D3653" s="126">
        <v>11</v>
      </c>
      <c r="E3653" s="126"/>
      <c r="F3653" s="126"/>
      <c r="G3653" s="89">
        <v>43191</v>
      </c>
      <c r="H3653" s="123"/>
      <c r="I3653" s="189"/>
      <c r="J3653" s="130" t="s">
        <v>4901</v>
      </c>
    </row>
    <row r="3654" spans="1:10" s="108" customFormat="1" ht="11.25" hidden="1" customHeight="1">
      <c r="A3654" s="8" t="s">
        <v>1231</v>
      </c>
      <c r="B3654" s="126" t="s">
        <v>371</v>
      </c>
      <c r="C3654" s="126" t="s">
        <v>4787</v>
      </c>
      <c r="D3654" s="126">
        <v>11</v>
      </c>
      <c r="E3654" s="126"/>
      <c r="F3654" s="126"/>
      <c r="G3654" s="89">
        <v>43191</v>
      </c>
      <c r="H3654" s="123"/>
      <c r="I3654" s="189"/>
      <c r="J3654" s="130" t="s">
        <v>4901</v>
      </c>
    </row>
    <row r="3655" spans="1:10" s="108" customFormat="1" ht="11.25" hidden="1" customHeight="1">
      <c r="A3655" s="8" t="s">
        <v>1232</v>
      </c>
      <c r="B3655" s="126" t="s">
        <v>371</v>
      </c>
      <c r="C3655" s="126" t="s">
        <v>4787</v>
      </c>
      <c r="D3655" s="126">
        <v>11</v>
      </c>
      <c r="E3655" s="126"/>
      <c r="F3655" s="126"/>
      <c r="G3655" s="89">
        <v>43191</v>
      </c>
      <c r="H3655" s="123"/>
      <c r="I3655" s="189"/>
      <c r="J3655" s="130" t="s">
        <v>4901</v>
      </c>
    </row>
    <row r="3656" spans="1:10" s="108" customFormat="1" ht="11.25" hidden="1" customHeight="1">
      <c r="A3656" s="8" t="s">
        <v>1233</v>
      </c>
      <c r="B3656" s="126" t="s">
        <v>360</v>
      </c>
      <c r="C3656" s="126" t="s">
        <v>4786</v>
      </c>
      <c r="D3656" s="126">
        <v>11</v>
      </c>
      <c r="E3656" s="126"/>
      <c r="F3656" s="126"/>
      <c r="G3656" s="89">
        <v>43191</v>
      </c>
      <c r="H3656" s="123"/>
      <c r="I3656" s="189"/>
      <c r="J3656" s="130" t="s">
        <v>4902</v>
      </c>
    </row>
    <row r="3657" spans="1:10" s="108" customFormat="1" ht="11.25" hidden="1" customHeight="1">
      <c r="A3657" s="8" t="s">
        <v>1234</v>
      </c>
      <c r="B3657" s="126" t="s">
        <v>367</v>
      </c>
      <c r="C3657" s="126" t="s">
        <v>4787</v>
      </c>
      <c r="D3657" s="126">
        <v>11</v>
      </c>
      <c r="E3657" s="126"/>
      <c r="F3657" s="126"/>
      <c r="G3657" s="89">
        <v>43191</v>
      </c>
      <c r="H3657" s="123"/>
      <c r="I3657" s="189"/>
      <c r="J3657" s="130" t="s">
        <v>4901</v>
      </c>
    </row>
    <row r="3658" spans="1:10" s="108" customFormat="1" ht="11.25" hidden="1" customHeight="1">
      <c r="A3658" s="8" t="s">
        <v>1235</v>
      </c>
      <c r="B3658" s="126" t="s">
        <v>351</v>
      </c>
      <c r="C3658" s="126" t="s">
        <v>4787</v>
      </c>
      <c r="D3658" s="126">
        <v>11</v>
      </c>
      <c r="E3658" s="126"/>
      <c r="F3658" s="126"/>
      <c r="G3658" s="89">
        <v>43191</v>
      </c>
      <c r="H3658" s="123"/>
      <c r="I3658" s="189"/>
      <c r="J3658" s="130" t="s">
        <v>4901</v>
      </c>
    </row>
    <row r="3659" spans="1:10" s="108" customFormat="1" ht="11.25" hidden="1" customHeight="1">
      <c r="A3659" s="8" t="s">
        <v>1236</v>
      </c>
      <c r="B3659" s="126" t="s">
        <v>351</v>
      </c>
      <c r="C3659" s="126" t="s">
        <v>4788</v>
      </c>
      <c r="D3659" s="126">
        <v>11</v>
      </c>
      <c r="E3659" s="126"/>
      <c r="F3659" s="126"/>
      <c r="G3659" s="89">
        <v>43191</v>
      </c>
      <c r="H3659" s="123"/>
      <c r="I3659" s="189"/>
      <c r="J3659" s="130" t="s">
        <v>4900</v>
      </c>
    </row>
    <row r="3660" spans="1:10" s="108" customFormat="1" ht="11.25" hidden="1" customHeight="1">
      <c r="A3660" s="8" t="s">
        <v>1237</v>
      </c>
      <c r="B3660" s="126" t="s">
        <v>351</v>
      </c>
      <c r="C3660" s="126" t="s">
        <v>4788</v>
      </c>
      <c r="D3660" s="126">
        <v>11</v>
      </c>
      <c r="E3660" s="126"/>
      <c r="F3660" s="126"/>
      <c r="G3660" s="89">
        <v>43191</v>
      </c>
      <c r="H3660" s="123"/>
      <c r="I3660" s="189"/>
      <c r="J3660" s="130" t="s">
        <v>4900</v>
      </c>
    </row>
    <row r="3661" spans="1:10" s="108" customFormat="1" ht="11.25" hidden="1" customHeight="1">
      <c r="A3661" s="8" t="s">
        <v>1266</v>
      </c>
      <c r="B3661" s="126" t="s">
        <v>351</v>
      </c>
      <c r="C3661" s="126" t="s">
        <v>4789</v>
      </c>
      <c r="D3661" s="126">
        <v>11</v>
      </c>
      <c r="E3661" s="126"/>
      <c r="F3661" s="126"/>
      <c r="G3661" s="89">
        <v>43191</v>
      </c>
      <c r="H3661" s="123"/>
      <c r="I3661" s="189"/>
      <c r="J3661" s="130" t="s">
        <v>4888</v>
      </c>
    </row>
    <row r="3662" spans="1:10" s="108" customFormat="1" ht="11.25" hidden="1" customHeight="1">
      <c r="A3662" s="8" t="s">
        <v>1277</v>
      </c>
      <c r="B3662" s="126" t="s">
        <v>372</v>
      </c>
      <c r="C3662" s="126" t="s">
        <v>4788</v>
      </c>
      <c r="D3662" s="126">
        <v>11</v>
      </c>
      <c r="E3662" s="126"/>
      <c r="F3662" s="126"/>
      <c r="G3662" s="89">
        <v>43191</v>
      </c>
      <c r="H3662" s="123"/>
      <c r="I3662" s="189"/>
      <c r="J3662" s="130" t="s">
        <v>4900</v>
      </c>
    </row>
    <row r="3663" spans="1:10" s="108" customFormat="1" ht="11.25" hidden="1" customHeight="1">
      <c r="A3663" s="8" t="s">
        <v>1340</v>
      </c>
      <c r="B3663" s="126" t="s">
        <v>351</v>
      </c>
      <c r="C3663" s="126" t="s">
        <v>4789</v>
      </c>
      <c r="D3663" s="126">
        <v>11</v>
      </c>
      <c r="E3663" s="126"/>
      <c r="F3663" s="126"/>
      <c r="G3663" s="89">
        <v>43191</v>
      </c>
      <c r="H3663" s="123"/>
      <c r="I3663" s="189"/>
      <c r="J3663" s="130" t="s">
        <v>4888</v>
      </c>
    </row>
    <row r="3664" spans="1:10" s="108" customFormat="1" ht="11.25" hidden="1" customHeight="1">
      <c r="A3664" s="8" t="s">
        <v>1343</v>
      </c>
      <c r="B3664" s="126" t="s">
        <v>351</v>
      </c>
      <c r="C3664" s="126" t="s">
        <v>4789</v>
      </c>
      <c r="D3664" s="126">
        <v>11</v>
      </c>
      <c r="E3664" s="126"/>
      <c r="F3664" s="126"/>
      <c r="G3664" s="89">
        <v>43191</v>
      </c>
      <c r="H3664" s="123"/>
      <c r="I3664" s="189"/>
      <c r="J3664" s="130" t="s">
        <v>4888</v>
      </c>
    </row>
    <row r="3665" spans="1:10" s="108" customFormat="1" ht="11.25" hidden="1" customHeight="1">
      <c r="A3665" s="8" t="s">
        <v>1401</v>
      </c>
      <c r="B3665" s="126" t="s">
        <v>372</v>
      </c>
      <c r="C3665" s="130" t="s">
        <v>4788</v>
      </c>
      <c r="D3665" s="126">
        <v>11</v>
      </c>
      <c r="E3665" s="130"/>
      <c r="F3665" s="130"/>
      <c r="G3665" s="89">
        <v>43191</v>
      </c>
      <c r="H3665" s="123"/>
      <c r="I3665" s="189"/>
      <c r="J3665" s="130" t="s">
        <v>4900</v>
      </c>
    </row>
    <row r="3666" spans="1:10" s="108" customFormat="1" ht="11.25" hidden="1" customHeight="1">
      <c r="A3666" s="8" t="s">
        <v>1402</v>
      </c>
      <c r="B3666" s="126" t="s">
        <v>372</v>
      </c>
      <c r="C3666" s="130" t="s">
        <v>4788</v>
      </c>
      <c r="D3666" s="126">
        <v>11</v>
      </c>
      <c r="E3666" s="130"/>
      <c r="F3666" s="130"/>
      <c r="G3666" s="89">
        <v>43191</v>
      </c>
      <c r="H3666" s="123"/>
      <c r="I3666" s="189"/>
      <c r="J3666" s="130" t="s">
        <v>4900</v>
      </c>
    </row>
    <row r="3667" spans="1:10" s="108" customFormat="1" ht="11.25" hidden="1" customHeight="1">
      <c r="A3667" s="8" t="s">
        <v>1406</v>
      </c>
      <c r="B3667" s="126" t="s">
        <v>351</v>
      </c>
      <c r="C3667" s="126" t="s">
        <v>4787</v>
      </c>
      <c r="D3667" s="126">
        <v>11</v>
      </c>
      <c r="E3667" s="126"/>
      <c r="F3667" s="126"/>
      <c r="G3667" s="89">
        <v>43191</v>
      </c>
      <c r="H3667" s="123"/>
      <c r="I3667" s="189"/>
      <c r="J3667" s="130" t="s">
        <v>4901</v>
      </c>
    </row>
    <row r="3668" spans="1:10" s="108" customFormat="1" ht="11.25" hidden="1" customHeight="1">
      <c r="A3668" s="8" t="s">
        <v>1411</v>
      </c>
      <c r="B3668" s="126" t="s">
        <v>351</v>
      </c>
      <c r="C3668" s="126" t="s">
        <v>4789</v>
      </c>
      <c r="D3668" s="126">
        <v>11</v>
      </c>
      <c r="E3668" s="126"/>
      <c r="F3668" s="126"/>
      <c r="G3668" s="89">
        <v>43191</v>
      </c>
      <c r="H3668" s="123"/>
      <c r="I3668" s="189"/>
      <c r="J3668" s="130" t="s">
        <v>4888</v>
      </c>
    </row>
    <row r="3669" spans="1:10" s="108" customFormat="1" ht="11.25" hidden="1" customHeight="1">
      <c r="A3669" s="8" t="s">
        <v>1416</v>
      </c>
      <c r="B3669" s="126" t="s">
        <v>351</v>
      </c>
      <c r="C3669" s="130" t="s">
        <v>4787</v>
      </c>
      <c r="D3669" s="126">
        <v>11</v>
      </c>
      <c r="E3669" s="126"/>
      <c r="F3669" s="130"/>
      <c r="G3669" s="89">
        <v>43191</v>
      </c>
      <c r="H3669" s="123"/>
      <c r="I3669" s="189"/>
      <c r="J3669" s="130" t="s">
        <v>4901</v>
      </c>
    </row>
    <row r="3670" spans="1:10" s="108" customFormat="1" ht="11.25" hidden="1" customHeight="1">
      <c r="A3670" s="8" t="s">
        <v>1417</v>
      </c>
      <c r="B3670" s="126" t="s">
        <v>351</v>
      </c>
      <c r="C3670" s="126" t="s">
        <v>4787</v>
      </c>
      <c r="D3670" s="126">
        <v>11</v>
      </c>
      <c r="E3670" s="126"/>
      <c r="F3670" s="126"/>
      <c r="G3670" s="89">
        <v>43191</v>
      </c>
      <c r="H3670" s="123"/>
      <c r="I3670" s="189"/>
      <c r="J3670" s="130" t="s">
        <v>4901</v>
      </c>
    </row>
    <row r="3671" spans="1:10" s="108" customFormat="1" ht="11.25" hidden="1" customHeight="1">
      <c r="A3671" s="8" t="s">
        <v>1418</v>
      </c>
      <c r="B3671" s="126" t="s">
        <v>351</v>
      </c>
      <c r="C3671" s="126" t="s">
        <v>4787</v>
      </c>
      <c r="D3671" s="126">
        <v>11</v>
      </c>
      <c r="E3671" s="126"/>
      <c r="F3671" s="126"/>
      <c r="G3671" s="89">
        <v>43191</v>
      </c>
      <c r="H3671" s="123"/>
      <c r="I3671" s="189"/>
      <c r="J3671" s="130" t="s">
        <v>4901</v>
      </c>
    </row>
    <row r="3672" spans="1:10" s="108" customFormat="1" ht="11.25" hidden="1" customHeight="1">
      <c r="A3672" s="8" t="s">
        <v>1419</v>
      </c>
      <c r="B3672" s="126" t="s">
        <v>351</v>
      </c>
      <c r="C3672" s="126" t="s">
        <v>4787</v>
      </c>
      <c r="D3672" s="126">
        <v>11</v>
      </c>
      <c r="E3672" s="126"/>
      <c r="F3672" s="126"/>
      <c r="G3672" s="89">
        <v>43191</v>
      </c>
      <c r="H3672" s="123"/>
      <c r="I3672" s="189"/>
      <c r="J3672" s="130" t="s">
        <v>4901</v>
      </c>
    </row>
    <row r="3673" spans="1:10" s="108" customFormat="1" ht="11.25" hidden="1" customHeight="1">
      <c r="A3673" s="8" t="s">
        <v>1420</v>
      </c>
      <c r="B3673" s="126" t="s">
        <v>351</v>
      </c>
      <c r="C3673" s="126" t="s">
        <v>4787</v>
      </c>
      <c r="D3673" s="126">
        <v>11</v>
      </c>
      <c r="E3673" s="126"/>
      <c r="F3673" s="126"/>
      <c r="G3673" s="89">
        <v>43191</v>
      </c>
      <c r="H3673" s="123"/>
      <c r="I3673" s="189"/>
      <c r="J3673" s="130" t="s">
        <v>4901</v>
      </c>
    </row>
    <row r="3674" spans="1:10" s="108" customFormat="1" ht="11.25" hidden="1" customHeight="1">
      <c r="A3674" s="8" t="s">
        <v>1421</v>
      </c>
      <c r="B3674" s="126" t="s">
        <v>351</v>
      </c>
      <c r="C3674" s="126" t="s">
        <v>4787</v>
      </c>
      <c r="D3674" s="126">
        <v>11</v>
      </c>
      <c r="E3674" s="126"/>
      <c r="F3674" s="126"/>
      <c r="G3674" s="89">
        <v>43191</v>
      </c>
      <c r="H3674" s="123"/>
      <c r="I3674" s="189"/>
      <c r="J3674" s="130" t="s">
        <v>4901</v>
      </c>
    </row>
    <row r="3675" spans="1:10" s="108" customFormat="1" ht="11.25" hidden="1" customHeight="1">
      <c r="A3675" s="8" t="s">
        <v>1422</v>
      </c>
      <c r="B3675" s="126" t="s">
        <v>351</v>
      </c>
      <c r="C3675" s="126" t="s">
        <v>4787</v>
      </c>
      <c r="D3675" s="126">
        <v>11</v>
      </c>
      <c r="E3675" s="126"/>
      <c r="F3675" s="126"/>
      <c r="G3675" s="89">
        <v>43191</v>
      </c>
      <c r="H3675" s="123"/>
      <c r="I3675" s="189"/>
      <c r="J3675" s="130" t="s">
        <v>4901</v>
      </c>
    </row>
    <row r="3676" spans="1:10" s="108" customFormat="1" ht="11.25" hidden="1" customHeight="1">
      <c r="A3676" s="8" t="s">
        <v>1423</v>
      </c>
      <c r="B3676" s="126" t="s">
        <v>351</v>
      </c>
      <c r="C3676" s="126" t="s">
        <v>4787</v>
      </c>
      <c r="D3676" s="126">
        <v>11</v>
      </c>
      <c r="E3676" s="126"/>
      <c r="F3676" s="126"/>
      <c r="G3676" s="89">
        <v>43191</v>
      </c>
      <c r="H3676" s="123"/>
      <c r="I3676" s="189"/>
      <c r="J3676" s="130" t="s">
        <v>4901</v>
      </c>
    </row>
    <row r="3677" spans="1:10" s="108" customFormat="1" ht="11.25" hidden="1" customHeight="1">
      <c r="A3677" s="8" t="s">
        <v>1424</v>
      </c>
      <c r="B3677" s="126" t="s">
        <v>351</v>
      </c>
      <c r="C3677" s="126" t="s">
        <v>4787</v>
      </c>
      <c r="D3677" s="126">
        <v>11</v>
      </c>
      <c r="E3677" s="126"/>
      <c r="F3677" s="126"/>
      <c r="G3677" s="89">
        <v>43191</v>
      </c>
      <c r="H3677" s="123"/>
      <c r="I3677" s="189"/>
      <c r="J3677" s="130" t="s">
        <v>4901</v>
      </c>
    </row>
    <row r="3678" spans="1:10" s="108" customFormat="1" ht="11.25" hidden="1" customHeight="1">
      <c r="A3678" s="8" t="s">
        <v>1425</v>
      </c>
      <c r="B3678" s="126" t="s">
        <v>351</v>
      </c>
      <c r="C3678" s="126" t="s">
        <v>4787</v>
      </c>
      <c r="D3678" s="126">
        <v>11</v>
      </c>
      <c r="E3678" s="126"/>
      <c r="F3678" s="126"/>
      <c r="G3678" s="89">
        <v>43191</v>
      </c>
      <c r="H3678" s="123"/>
      <c r="I3678" s="189"/>
      <c r="J3678" s="130" t="s">
        <v>4901</v>
      </c>
    </row>
    <row r="3679" spans="1:10" s="108" customFormat="1" ht="11.25" hidden="1" customHeight="1">
      <c r="A3679" s="8" t="s">
        <v>1426</v>
      </c>
      <c r="B3679" s="126" t="s">
        <v>351</v>
      </c>
      <c r="C3679" s="126" t="s">
        <v>4787</v>
      </c>
      <c r="D3679" s="126">
        <v>11</v>
      </c>
      <c r="E3679" s="126"/>
      <c r="F3679" s="126"/>
      <c r="G3679" s="89">
        <v>43191</v>
      </c>
      <c r="H3679" s="123"/>
      <c r="I3679" s="189"/>
      <c r="J3679" s="130" t="s">
        <v>4901</v>
      </c>
    </row>
    <row r="3680" spans="1:10" s="108" customFormat="1" ht="11.25" hidden="1" customHeight="1">
      <c r="A3680" s="8" t="s">
        <v>1433</v>
      </c>
      <c r="B3680" s="126" t="s">
        <v>4294</v>
      </c>
      <c r="C3680" s="126" t="s">
        <v>4787</v>
      </c>
      <c r="D3680" s="126">
        <v>11</v>
      </c>
      <c r="E3680" s="126"/>
      <c r="F3680" s="126"/>
      <c r="G3680" s="89">
        <v>43191</v>
      </c>
      <c r="H3680" s="123"/>
      <c r="I3680" s="189"/>
      <c r="J3680" s="130" t="s">
        <v>4901</v>
      </c>
    </row>
    <row r="3681" spans="1:10" s="108" customFormat="1" ht="11.25" hidden="1" customHeight="1">
      <c r="A3681" s="8" t="s">
        <v>1434</v>
      </c>
      <c r="B3681" s="126" t="s">
        <v>4294</v>
      </c>
      <c r="C3681" s="126" t="s">
        <v>4787</v>
      </c>
      <c r="D3681" s="126">
        <v>11</v>
      </c>
      <c r="E3681" s="126"/>
      <c r="F3681" s="126"/>
      <c r="G3681" s="89">
        <v>43191</v>
      </c>
      <c r="H3681" s="123"/>
      <c r="I3681" s="189"/>
      <c r="J3681" s="130" t="s">
        <v>4901</v>
      </c>
    </row>
    <row r="3682" spans="1:10" s="108" customFormat="1" ht="11.25" hidden="1" customHeight="1">
      <c r="A3682" s="8" t="s">
        <v>1435</v>
      </c>
      <c r="B3682" s="126" t="s">
        <v>4294</v>
      </c>
      <c r="C3682" s="126" t="s">
        <v>4787</v>
      </c>
      <c r="D3682" s="126">
        <v>11</v>
      </c>
      <c r="E3682" s="126"/>
      <c r="F3682" s="126"/>
      <c r="G3682" s="89">
        <v>43191</v>
      </c>
      <c r="H3682" s="123"/>
      <c r="I3682" s="189"/>
      <c r="J3682" s="130" t="s">
        <v>4901</v>
      </c>
    </row>
    <row r="3683" spans="1:10" s="108" customFormat="1" ht="11.25" hidden="1" customHeight="1">
      <c r="A3683" s="8" t="s">
        <v>1436</v>
      </c>
      <c r="B3683" s="126" t="s">
        <v>4306</v>
      </c>
      <c r="C3683" s="126" t="s">
        <v>4787</v>
      </c>
      <c r="D3683" s="126">
        <v>11</v>
      </c>
      <c r="E3683" s="126"/>
      <c r="F3683" s="126"/>
      <c r="G3683" s="89">
        <v>43191</v>
      </c>
      <c r="H3683" s="123"/>
      <c r="I3683" s="189"/>
      <c r="J3683" s="130" t="s">
        <v>4901</v>
      </c>
    </row>
    <row r="3684" spans="1:10" s="108" customFormat="1" ht="11.25" hidden="1" customHeight="1">
      <c r="A3684" s="8" t="s">
        <v>1437</v>
      </c>
      <c r="B3684" s="126" t="s">
        <v>351</v>
      </c>
      <c r="C3684" s="126" t="s">
        <v>4787</v>
      </c>
      <c r="D3684" s="126">
        <v>11</v>
      </c>
      <c r="E3684" s="126"/>
      <c r="F3684" s="126"/>
      <c r="G3684" s="89">
        <v>43191</v>
      </c>
      <c r="H3684" s="123"/>
      <c r="I3684" s="189"/>
      <c r="J3684" s="130" t="s">
        <v>4901</v>
      </c>
    </row>
    <row r="3685" spans="1:10" s="108" customFormat="1" ht="11.25" hidden="1" customHeight="1">
      <c r="A3685" s="8" t="s">
        <v>1438</v>
      </c>
      <c r="B3685" s="126" t="s">
        <v>351</v>
      </c>
      <c r="C3685" s="126" t="s">
        <v>4788</v>
      </c>
      <c r="D3685" s="126">
        <v>11</v>
      </c>
      <c r="E3685" s="126"/>
      <c r="F3685" s="126"/>
      <c r="G3685" s="89">
        <v>43191</v>
      </c>
      <c r="H3685" s="123"/>
      <c r="I3685" s="189"/>
      <c r="J3685" s="130" t="s">
        <v>4900</v>
      </c>
    </row>
    <row r="3686" spans="1:10" s="108" customFormat="1" ht="11.25" hidden="1" customHeight="1">
      <c r="A3686" s="8" t="s">
        <v>1450</v>
      </c>
      <c r="B3686" s="126" t="s">
        <v>379</v>
      </c>
      <c r="C3686" s="130" t="s">
        <v>450</v>
      </c>
      <c r="D3686" s="126">
        <v>13</v>
      </c>
      <c r="E3686" s="126"/>
      <c r="F3686" s="130"/>
      <c r="G3686" s="89">
        <v>43191</v>
      </c>
      <c r="H3686" s="123"/>
      <c r="I3686" s="189"/>
      <c r="J3686" s="130" t="s">
        <v>4895</v>
      </c>
    </row>
    <row r="3687" spans="1:10" s="108" customFormat="1" ht="11.25" hidden="1" customHeight="1">
      <c r="A3687" s="8" t="s">
        <v>1453</v>
      </c>
      <c r="B3687" s="126" t="s">
        <v>4289</v>
      </c>
      <c r="C3687" s="126" t="s">
        <v>450</v>
      </c>
      <c r="D3687" s="126">
        <v>13</v>
      </c>
      <c r="E3687" s="126"/>
      <c r="F3687" s="126"/>
      <c r="G3687" s="89">
        <v>43191</v>
      </c>
      <c r="H3687" s="123"/>
      <c r="I3687" s="189"/>
      <c r="J3687" s="130" t="s">
        <v>4895</v>
      </c>
    </row>
    <row r="3688" spans="1:10" s="108" customFormat="1" ht="11.25" hidden="1" customHeight="1">
      <c r="A3688" s="8" t="s">
        <v>1463</v>
      </c>
      <c r="B3688" s="126" t="s">
        <v>382</v>
      </c>
      <c r="C3688" s="126" t="s">
        <v>451</v>
      </c>
      <c r="D3688" s="126" t="s">
        <v>451</v>
      </c>
      <c r="E3688" s="126"/>
      <c r="F3688" s="126"/>
      <c r="G3688" s="89">
        <v>43191</v>
      </c>
      <c r="H3688" s="123"/>
      <c r="I3688" s="189"/>
      <c r="J3688" s="130" t="s">
        <v>4889</v>
      </c>
    </row>
    <row r="3689" spans="1:10" s="108" customFormat="1" ht="11.25" hidden="1" customHeight="1">
      <c r="A3689" s="8" t="s">
        <v>1532</v>
      </c>
      <c r="B3689" s="126" t="s">
        <v>351</v>
      </c>
      <c r="C3689" s="126" t="s">
        <v>4786</v>
      </c>
      <c r="D3689" s="126">
        <v>11</v>
      </c>
      <c r="E3689" s="126"/>
      <c r="F3689" s="126"/>
      <c r="G3689" s="89">
        <v>43191</v>
      </c>
      <c r="H3689" s="123"/>
      <c r="I3689" s="189"/>
      <c r="J3689" s="130" t="s">
        <v>4902</v>
      </c>
    </row>
    <row r="3690" spans="1:10" s="108" customFormat="1" ht="11.25" hidden="1" customHeight="1">
      <c r="A3690" s="8" t="s">
        <v>1538</v>
      </c>
      <c r="B3690" s="126" t="s">
        <v>351</v>
      </c>
      <c r="C3690" s="126" t="s">
        <v>4787</v>
      </c>
      <c r="D3690" s="126">
        <v>11</v>
      </c>
      <c r="E3690" s="126"/>
      <c r="F3690" s="126"/>
      <c r="G3690" s="89">
        <v>43191</v>
      </c>
      <c r="H3690" s="123"/>
      <c r="I3690" s="189"/>
      <c r="J3690" s="130" t="s">
        <v>4901</v>
      </c>
    </row>
    <row r="3691" spans="1:10" s="108" customFormat="1" ht="11.25" hidden="1" customHeight="1">
      <c r="A3691" s="8" t="s">
        <v>1552</v>
      </c>
      <c r="B3691" s="126" t="s">
        <v>351</v>
      </c>
      <c r="C3691" s="126" t="s">
        <v>4787</v>
      </c>
      <c r="D3691" s="126">
        <v>11</v>
      </c>
      <c r="E3691" s="126"/>
      <c r="F3691" s="126"/>
      <c r="G3691" s="89">
        <v>43191</v>
      </c>
      <c r="H3691" s="123"/>
      <c r="I3691" s="189"/>
      <c r="J3691" s="130" t="s">
        <v>4901</v>
      </c>
    </row>
    <row r="3692" spans="1:10" s="108" customFormat="1" ht="11.25" hidden="1" customHeight="1">
      <c r="A3692" s="8" t="s">
        <v>1606</v>
      </c>
      <c r="B3692" s="126" t="s">
        <v>351</v>
      </c>
      <c r="C3692" s="126" t="s">
        <v>4788</v>
      </c>
      <c r="D3692" s="126">
        <v>11</v>
      </c>
      <c r="E3692" s="126"/>
      <c r="F3692" s="126"/>
      <c r="G3692" s="89">
        <v>43191</v>
      </c>
      <c r="H3692" s="123"/>
      <c r="I3692" s="189"/>
      <c r="J3692" s="130" t="s">
        <v>4900</v>
      </c>
    </row>
    <row r="3693" spans="1:10" s="108" customFormat="1" ht="11.25" hidden="1" customHeight="1">
      <c r="A3693" s="8" t="s">
        <v>1630</v>
      </c>
      <c r="B3693" s="126" t="s">
        <v>370</v>
      </c>
      <c r="C3693" s="126" t="s">
        <v>4786</v>
      </c>
      <c r="D3693" s="126">
        <v>11</v>
      </c>
      <c r="E3693" s="126"/>
      <c r="F3693" s="126"/>
      <c r="G3693" s="89">
        <v>43191</v>
      </c>
      <c r="H3693" s="123"/>
      <c r="I3693" s="189"/>
      <c r="J3693" s="130" t="s">
        <v>4902</v>
      </c>
    </row>
    <row r="3694" spans="1:10" s="108" customFormat="1" ht="11.25" hidden="1" customHeight="1">
      <c r="A3694" s="8" t="s">
        <v>1632</v>
      </c>
      <c r="B3694" s="126" t="s">
        <v>351</v>
      </c>
      <c r="C3694" s="126" t="s">
        <v>4787</v>
      </c>
      <c r="D3694" s="126">
        <v>11</v>
      </c>
      <c r="E3694" s="126"/>
      <c r="F3694" s="126"/>
      <c r="G3694" s="89">
        <v>43191</v>
      </c>
      <c r="H3694" s="123"/>
      <c r="I3694" s="189"/>
      <c r="J3694" s="130" t="s">
        <v>4901</v>
      </c>
    </row>
    <row r="3695" spans="1:10" s="108" customFormat="1" ht="11.25" hidden="1" customHeight="1">
      <c r="A3695" s="8" t="s">
        <v>1653</v>
      </c>
      <c r="B3695" s="126" t="s">
        <v>377</v>
      </c>
      <c r="C3695" s="126" t="s">
        <v>450</v>
      </c>
      <c r="D3695" s="126">
        <v>13</v>
      </c>
      <c r="E3695" s="126"/>
      <c r="F3695" s="126"/>
      <c r="G3695" s="89">
        <v>43191</v>
      </c>
      <c r="H3695" s="123"/>
      <c r="I3695" s="189"/>
      <c r="J3695" s="130" t="s">
        <v>4895</v>
      </c>
    </row>
    <row r="3696" spans="1:10" s="108" customFormat="1" ht="11.25" hidden="1" customHeight="1">
      <c r="A3696" s="8" t="s">
        <v>1654</v>
      </c>
      <c r="B3696" s="126" t="s">
        <v>377</v>
      </c>
      <c r="C3696" s="126" t="s">
        <v>450</v>
      </c>
      <c r="D3696" s="126">
        <v>13</v>
      </c>
      <c r="E3696" s="126"/>
      <c r="F3696" s="126"/>
      <c r="G3696" s="89">
        <v>43191</v>
      </c>
      <c r="H3696" s="123"/>
      <c r="I3696" s="189"/>
      <c r="J3696" s="130" t="s">
        <v>4895</v>
      </c>
    </row>
    <row r="3697" spans="1:10" s="108" customFormat="1" ht="11.25" hidden="1" customHeight="1">
      <c r="A3697" s="8" t="s">
        <v>1655</v>
      </c>
      <c r="B3697" s="126" t="s">
        <v>377</v>
      </c>
      <c r="C3697" s="126" t="s">
        <v>450</v>
      </c>
      <c r="D3697" s="126">
        <v>13</v>
      </c>
      <c r="E3697" s="126"/>
      <c r="F3697" s="126"/>
      <c r="G3697" s="89">
        <v>43191</v>
      </c>
      <c r="H3697" s="123"/>
      <c r="I3697" s="189"/>
      <c r="J3697" s="130" t="s">
        <v>4895</v>
      </c>
    </row>
    <row r="3698" spans="1:10" s="108" customFormat="1" ht="11.25" hidden="1" customHeight="1">
      <c r="A3698" s="8" t="s">
        <v>1656</v>
      </c>
      <c r="B3698" s="126" t="s">
        <v>377</v>
      </c>
      <c r="C3698" s="126" t="s">
        <v>450</v>
      </c>
      <c r="D3698" s="126">
        <v>13</v>
      </c>
      <c r="E3698" s="126"/>
      <c r="F3698" s="126"/>
      <c r="G3698" s="89">
        <v>43191</v>
      </c>
      <c r="H3698" s="123"/>
      <c r="I3698" s="189"/>
      <c r="J3698" s="130" t="s">
        <v>4895</v>
      </c>
    </row>
    <row r="3699" spans="1:10" s="108" customFormat="1" ht="11.25" hidden="1" customHeight="1">
      <c r="A3699" s="8" t="s">
        <v>1658</v>
      </c>
      <c r="B3699" s="126" t="s">
        <v>377</v>
      </c>
      <c r="C3699" s="126" t="s">
        <v>450</v>
      </c>
      <c r="D3699" s="126">
        <v>13</v>
      </c>
      <c r="E3699" s="126"/>
      <c r="F3699" s="126"/>
      <c r="G3699" s="89">
        <v>43191</v>
      </c>
      <c r="H3699" s="123"/>
      <c r="I3699" s="189"/>
      <c r="J3699" s="130" t="s">
        <v>4895</v>
      </c>
    </row>
    <row r="3700" spans="1:10" s="108" customFormat="1" ht="11.25" hidden="1" customHeight="1">
      <c r="A3700" s="8" t="s">
        <v>1659</v>
      </c>
      <c r="B3700" s="126" t="s">
        <v>377</v>
      </c>
      <c r="C3700" s="126" t="s">
        <v>450</v>
      </c>
      <c r="D3700" s="126">
        <v>13</v>
      </c>
      <c r="E3700" s="126"/>
      <c r="F3700" s="126"/>
      <c r="G3700" s="89">
        <v>43191</v>
      </c>
      <c r="H3700" s="123"/>
      <c r="I3700" s="189"/>
      <c r="J3700" s="130" t="s">
        <v>4895</v>
      </c>
    </row>
    <row r="3701" spans="1:10" s="108" customFormat="1" ht="11.25" hidden="1" customHeight="1">
      <c r="A3701" s="8" t="s">
        <v>1660</v>
      </c>
      <c r="B3701" s="126" t="s">
        <v>377</v>
      </c>
      <c r="C3701" s="126" t="s">
        <v>450</v>
      </c>
      <c r="D3701" s="126">
        <v>13</v>
      </c>
      <c r="E3701" s="126"/>
      <c r="F3701" s="126"/>
      <c r="G3701" s="89">
        <v>43191</v>
      </c>
      <c r="H3701" s="123"/>
      <c r="I3701" s="189"/>
      <c r="J3701" s="130" t="s">
        <v>4895</v>
      </c>
    </row>
    <row r="3702" spans="1:10" s="108" customFormat="1" ht="11.25" hidden="1" customHeight="1">
      <c r="A3702" s="8" t="s">
        <v>1662</v>
      </c>
      <c r="B3702" s="126" t="s">
        <v>4286</v>
      </c>
      <c r="C3702" s="126" t="s">
        <v>450</v>
      </c>
      <c r="D3702" s="126">
        <v>13</v>
      </c>
      <c r="E3702" s="126"/>
      <c r="F3702" s="126"/>
      <c r="G3702" s="89">
        <v>43191</v>
      </c>
      <c r="H3702" s="123"/>
      <c r="I3702" s="189"/>
      <c r="J3702" s="130" t="s">
        <v>4895</v>
      </c>
    </row>
    <row r="3703" spans="1:10" s="108" customFormat="1" ht="11.25" hidden="1" customHeight="1">
      <c r="A3703" s="8" t="s">
        <v>1663</v>
      </c>
      <c r="B3703" s="126" t="s">
        <v>4286</v>
      </c>
      <c r="C3703" s="126" t="s">
        <v>450</v>
      </c>
      <c r="D3703" s="126">
        <v>13</v>
      </c>
      <c r="E3703" s="126"/>
      <c r="F3703" s="126"/>
      <c r="G3703" s="89">
        <v>43191</v>
      </c>
      <c r="H3703" s="123"/>
      <c r="I3703" s="189"/>
      <c r="J3703" s="130" t="s">
        <v>4895</v>
      </c>
    </row>
    <row r="3704" spans="1:10" s="108" customFormat="1" ht="11.25" hidden="1" customHeight="1">
      <c r="A3704" s="8" t="s">
        <v>1673</v>
      </c>
      <c r="B3704" s="126" t="s">
        <v>4316</v>
      </c>
      <c r="C3704" s="130" t="s">
        <v>451</v>
      </c>
      <c r="D3704" s="126" t="s">
        <v>451</v>
      </c>
      <c r="E3704" s="126"/>
      <c r="F3704" s="130"/>
      <c r="G3704" s="89">
        <v>43191</v>
      </c>
      <c r="H3704" s="123"/>
      <c r="I3704" s="189"/>
      <c r="J3704" s="130" t="s">
        <v>4889</v>
      </c>
    </row>
    <row r="3705" spans="1:10" s="108" customFormat="1" ht="11.25" hidden="1" customHeight="1">
      <c r="A3705" s="8" t="s">
        <v>1676</v>
      </c>
      <c r="B3705" s="126" t="s">
        <v>4319</v>
      </c>
      <c r="C3705" s="126" t="s">
        <v>451</v>
      </c>
      <c r="D3705" s="126" t="s">
        <v>451</v>
      </c>
      <c r="E3705" s="126"/>
      <c r="F3705" s="126"/>
      <c r="G3705" s="89">
        <v>43191</v>
      </c>
      <c r="H3705" s="123"/>
      <c r="I3705" s="189"/>
      <c r="J3705" s="130" t="s">
        <v>4889</v>
      </c>
    </row>
    <row r="3706" spans="1:10" s="108" customFormat="1" ht="11.25" hidden="1" customHeight="1">
      <c r="A3706" s="8" t="s">
        <v>1691</v>
      </c>
      <c r="B3706" s="126" t="s">
        <v>372</v>
      </c>
      <c r="C3706" s="126" t="s">
        <v>4788</v>
      </c>
      <c r="D3706" s="126">
        <v>11</v>
      </c>
      <c r="E3706" s="126"/>
      <c r="F3706" s="126"/>
      <c r="G3706" s="89">
        <v>43191</v>
      </c>
      <c r="H3706" s="123"/>
      <c r="I3706" s="189"/>
      <c r="J3706" s="130" t="s">
        <v>4900</v>
      </c>
    </row>
    <row r="3707" spans="1:10" s="108" customFormat="1" ht="11.25" hidden="1" customHeight="1">
      <c r="A3707" s="8" t="s">
        <v>1733</v>
      </c>
      <c r="B3707" s="126" t="s">
        <v>351</v>
      </c>
      <c r="C3707" s="126" t="s">
        <v>4786</v>
      </c>
      <c r="D3707" s="126">
        <v>11</v>
      </c>
      <c r="E3707" s="126"/>
      <c r="F3707" s="126"/>
      <c r="G3707" s="89">
        <v>43191</v>
      </c>
      <c r="H3707" s="123"/>
      <c r="I3707" s="189"/>
      <c r="J3707" s="130" t="s">
        <v>4902</v>
      </c>
    </row>
    <row r="3708" spans="1:10" s="108" customFormat="1" ht="11.25" hidden="1" customHeight="1">
      <c r="A3708" s="8" t="s">
        <v>1737</v>
      </c>
      <c r="B3708" s="126" t="s">
        <v>351</v>
      </c>
      <c r="C3708" s="126" t="s">
        <v>4786</v>
      </c>
      <c r="D3708" s="126">
        <v>11</v>
      </c>
      <c r="E3708" s="126"/>
      <c r="F3708" s="126"/>
      <c r="G3708" s="89">
        <v>43191</v>
      </c>
      <c r="H3708" s="123"/>
      <c r="I3708" s="189"/>
      <c r="J3708" s="130" t="s">
        <v>4902</v>
      </c>
    </row>
    <row r="3709" spans="1:10" s="108" customFormat="1" ht="11.25" hidden="1" customHeight="1">
      <c r="A3709" s="8" t="s">
        <v>1782</v>
      </c>
      <c r="B3709" s="126" t="s">
        <v>351</v>
      </c>
      <c r="C3709" s="126" t="s">
        <v>4788</v>
      </c>
      <c r="D3709" s="126">
        <v>11</v>
      </c>
      <c r="E3709" s="126"/>
      <c r="F3709" s="126"/>
      <c r="G3709" s="89">
        <v>43191</v>
      </c>
      <c r="H3709" s="123"/>
      <c r="I3709" s="189"/>
      <c r="J3709" s="130" t="s">
        <v>4900</v>
      </c>
    </row>
    <row r="3710" spans="1:10" s="108" customFormat="1" ht="11.25" hidden="1" customHeight="1">
      <c r="A3710" s="8" t="s">
        <v>1806</v>
      </c>
      <c r="B3710" s="126" t="s">
        <v>372</v>
      </c>
      <c r="C3710" s="126" t="s">
        <v>4788</v>
      </c>
      <c r="D3710" s="126">
        <v>11</v>
      </c>
      <c r="E3710" s="126"/>
      <c r="F3710" s="126"/>
      <c r="G3710" s="89">
        <v>43191</v>
      </c>
      <c r="H3710" s="123"/>
      <c r="I3710" s="189"/>
      <c r="J3710" s="130" t="s">
        <v>4900</v>
      </c>
    </row>
    <row r="3711" spans="1:10" s="108" customFormat="1" ht="11.25" hidden="1" customHeight="1">
      <c r="A3711" s="8" t="s">
        <v>1807</v>
      </c>
      <c r="B3711" s="126" t="s">
        <v>372</v>
      </c>
      <c r="C3711" s="126" t="s">
        <v>4788</v>
      </c>
      <c r="D3711" s="126">
        <v>11</v>
      </c>
      <c r="E3711" s="126"/>
      <c r="F3711" s="126"/>
      <c r="G3711" s="89">
        <v>43191</v>
      </c>
      <c r="H3711" s="123"/>
      <c r="I3711" s="189"/>
      <c r="J3711" s="130" t="s">
        <v>4900</v>
      </c>
    </row>
    <row r="3712" spans="1:10" s="108" customFormat="1" ht="11.25" hidden="1" customHeight="1">
      <c r="A3712" s="8" t="s">
        <v>1811</v>
      </c>
      <c r="B3712" s="126" t="s">
        <v>370</v>
      </c>
      <c r="C3712" s="126" t="s">
        <v>4786</v>
      </c>
      <c r="D3712" s="126">
        <v>11</v>
      </c>
      <c r="E3712" s="126"/>
      <c r="F3712" s="126"/>
      <c r="G3712" s="89">
        <v>43191</v>
      </c>
      <c r="H3712" s="123"/>
      <c r="I3712" s="189"/>
      <c r="J3712" s="130" t="s">
        <v>4902</v>
      </c>
    </row>
    <row r="3713" spans="1:10" s="108" customFormat="1" ht="11.25" hidden="1" customHeight="1">
      <c r="A3713" s="8" t="s">
        <v>1818</v>
      </c>
      <c r="B3713" s="126" t="s">
        <v>351</v>
      </c>
      <c r="C3713" s="126" t="s">
        <v>4787</v>
      </c>
      <c r="D3713" s="126">
        <v>11</v>
      </c>
      <c r="E3713" s="126"/>
      <c r="F3713" s="126"/>
      <c r="G3713" s="89">
        <v>43191</v>
      </c>
      <c r="H3713" s="123"/>
      <c r="I3713" s="189"/>
      <c r="J3713" s="130" t="s">
        <v>4901</v>
      </c>
    </row>
    <row r="3714" spans="1:10" s="108" customFormat="1" ht="11.25" hidden="1" customHeight="1">
      <c r="A3714" s="8" t="s">
        <v>1819</v>
      </c>
      <c r="B3714" s="126" t="s">
        <v>351</v>
      </c>
      <c r="C3714" s="126" t="s">
        <v>4787</v>
      </c>
      <c r="D3714" s="126">
        <v>11</v>
      </c>
      <c r="E3714" s="126"/>
      <c r="F3714" s="126"/>
      <c r="G3714" s="89">
        <v>43191</v>
      </c>
      <c r="H3714" s="123"/>
      <c r="I3714" s="189"/>
      <c r="J3714" s="130" t="s">
        <v>4901</v>
      </c>
    </row>
    <row r="3715" spans="1:10" s="108" customFormat="1" ht="11.25" hidden="1" customHeight="1">
      <c r="A3715" s="8" t="s">
        <v>1820</v>
      </c>
      <c r="B3715" s="126" t="s">
        <v>351</v>
      </c>
      <c r="C3715" s="126" t="s">
        <v>4787</v>
      </c>
      <c r="D3715" s="126">
        <v>11</v>
      </c>
      <c r="E3715" s="126"/>
      <c r="F3715" s="126"/>
      <c r="G3715" s="89">
        <v>43191</v>
      </c>
      <c r="H3715" s="123"/>
      <c r="I3715" s="189"/>
      <c r="J3715" s="130" t="s">
        <v>4901</v>
      </c>
    </row>
    <row r="3716" spans="1:10" s="108" customFormat="1" ht="11.25" hidden="1" customHeight="1">
      <c r="A3716" s="8" t="s">
        <v>1821</v>
      </c>
      <c r="B3716" s="126" t="s">
        <v>351</v>
      </c>
      <c r="C3716" s="126" t="s">
        <v>4787</v>
      </c>
      <c r="D3716" s="126">
        <v>11</v>
      </c>
      <c r="E3716" s="126"/>
      <c r="F3716" s="126"/>
      <c r="G3716" s="89">
        <v>43191</v>
      </c>
      <c r="H3716" s="123"/>
      <c r="I3716" s="189"/>
      <c r="J3716" s="130" t="s">
        <v>4901</v>
      </c>
    </row>
    <row r="3717" spans="1:10" s="108" customFormat="1" ht="11.25" hidden="1" customHeight="1">
      <c r="A3717" s="8" t="s">
        <v>1822</v>
      </c>
      <c r="B3717" s="126" t="s">
        <v>351</v>
      </c>
      <c r="C3717" s="126" t="s">
        <v>4787</v>
      </c>
      <c r="D3717" s="126">
        <v>11</v>
      </c>
      <c r="E3717" s="126"/>
      <c r="F3717" s="126"/>
      <c r="G3717" s="89">
        <v>43191</v>
      </c>
      <c r="H3717" s="123"/>
      <c r="I3717" s="189"/>
      <c r="J3717" s="130" t="s">
        <v>4901</v>
      </c>
    </row>
    <row r="3718" spans="1:10" s="108" customFormat="1" ht="11.25" hidden="1" customHeight="1">
      <c r="A3718" s="8" t="s">
        <v>1823</v>
      </c>
      <c r="B3718" s="126" t="s">
        <v>351</v>
      </c>
      <c r="C3718" s="126" t="s">
        <v>4787</v>
      </c>
      <c r="D3718" s="126">
        <v>11</v>
      </c>
      <c r="E3718" s="126"/>
      <c r="F3718" s="126"/>
      <c r="G3718" s="89">
        <v>43191</v>
      </c>
      <c r="H3718" s="123"/>
      <c r="I3718" s="189"/>
      <c r="J3718" s="130" t="s">
        <v>4901</v>
      </c>
    </row>
    <row r="3719" spans="1:10" s="108" customFormat="1" ht="11.25" hidden="1" customHeight="1">
      <c r="A3719" s="8" t="s">
        <v>1830</v>
      </c>
      <c r="B3719" s="126" t="s">
        <v>351</v>
      </c>
      <c r="C3719" s="126" t="s">
        <v>4787</v>
      </c>
      <c r="D3719" s="126">
        <v>11</v>
      </c>
      <c r="E3719" s="126"/>
      <c r="F3719" s="126"/>
      <c r="G3719" s="89">
        <v>43191</v>
      </c>
      <c r="H3719" s="123"/>
      <c r="I3719" s="189"/>
      <c r="J3719" s="130" t="s">
        <v>4901</v>
      </c>
    </row>
    <row r="3720" spans="1:10" s="108" customFormat="1" ht="11.25" hidden="1" customHeight="1">
      <c r="A3720" s="8" t="s">
        <v>1831</v>
      </c>
      <c r="B3720" s="126" t="s">
        <v>351</v>
      </c>
      <c r="C3720" s="126" t="s">
        <v>4787</v>
      </c>
      <c r="D3720" s="126">
        <v>11</v>
      </c>
      <c r="E3720" s="126"/>
      <c r="F3720" s="126"/>
      <c r="G3720" s="89">
        <v>43191</v>
      </c>
      <c r="H3720" s="123"/>
      <c r="I3720" s="189"/>
      <c r="J3720" s="130" t="s">
        <v>4901</v>
      </c>
    </row>
    <row r="3721" spans="1:10" s="108" customFormat="1" ht="11.25" hidden="1" customHeight="1">
      <c r="A3721" s="8" t="s">
        <v>1832</v>
      </c>
      <c r="B3721" s="126" t="s">
        <v>351</v>
      </c>
      <c r="C3721" s="130" t="s">
        <v>4787</v>
      </c>
      <c r="D3721" s="126">
        <v>11</v>
      </c>
      <c r="E3721" s="126"/>
      <c r="F3721" s="130"/>
      <c r="G3721" s="89">
        <v>43191</v>
      </c>
      <c r="H3721" s="123"/>
      <c r="I3721" s="189"/>
      <c r="J3721" s="130" t="s">
        <v>4901</v>
      </c>
    </row>
    <row r="3722" spans="1:10" s="108" customFormat="1" ht="11.25" hidden="1" customHeight="1">
      <c r="A3722" s="8" t="s">
        <v>1833</v>
      </c>
      <c r="B3722" s="126" t="s">
        <v>351</v>
      </c>
      <c r="C3722" s="126" t="s">
        <v>4787</v>
      </c>
      <c r="D3722" s="126">
        <v>11</v>
      </c>
      <c r="E3722" s="126"/>
      <c r="F3722" s="126"/>
      <c r="G3722" s="89">
        <v>43191</v>
      </c>
      <c r="H3722" s="123"/>
      <c r="I3722" s="189"/>
      <c r="J3722" s="130" t="s">
        <v>4901</v>
      </c>
    </row>
    <row r="3723" spans="1:10" s="108" customFormat="1" ht="11.25" hidden="1" customHeight="1">
      <c r="A3723" s="8" t="s">
        <v>1834</v>
      </c>
      <c r="B3723" s="126" t="s">
        <v>351</v>
      </c>
      <c r="C3723" s="126" t="s">
        <v>4787</v>
      </c>
      <c r="D3723" s="126">
        <v>11</v>
      </c>
      <c r="E3723" s="126"/>
      <c r="F3723" s="126"/>
      <c r="G3723" s="89">
        <v>43191</v>
      </c>
      <c r="H3723" s="123"/>
      <c r="I3723" s="189"/>
      <c r="J3723" s="130" t="s">
        <v>4901</v>
      </c>
    </row>
    <row r="3724" spans="1:10" s="108" customFormat="1" ht="11.25" hidden="1" customHeight="1">
      <c r="A3724" s="8" t="s">
        <v>1835</v>
      </c>
      <c r="B3724" s="126" t="s">
        <v>351</v>
      </c>
      <c r="C3724" s="126" t="s">
        <v>4787</v>
      </c>
      <c r="D3724" s="126">
        <v>11</v>
      </c>
      <c r="E3724" s="126"/>
      <c r="F3724" s="126"/>
      <c r="G3724" s="89">
        <v>43191</v>
      </c>
      <c r="H3724" s="123"/>
      <c r="I3724" s="189"/>
      <c r="J3724" s="130" t="s">
        <v>4901</v>
      </c>
    </row>
    <row r="3725" spans="1:10" s="108" customFormat="1" ht="11.25" hidden="1" customHeight="1">
      <c r="A3725" s="8" t="s">
        <v>1851</v>
      </c>
      <c r="B3725" s="126" t="s">
        <v>351</v>
      </c>
      <c r="C3725" s="126" t="s">
        <v>4787</v>
      </c>
      <c r="D3725" s="126">
        <v>11</v>
      </c>
      <c r="E3725" s="126"/>
      <c r="F3725" s="126"/>
      <c r="G3725" s="89">
        <v>43191</v>
      </c>
      <c r="H3725" s="123"/>
      <c r="I3725" s="189"/>
      <c r="J3725" s="130" t="s">
        <v>4901</v>
      </c>
    </row>
    <row r="3726" spans="1:10" s="108" customFormat="1" ht="11.25" hidden="1" customHeight="1">
      <c r="A3726" s="8" t="s">
        <v>1852</v>
      </c>
      <c r="B3726" s="126" t="s">
        <v>372</v>
      </c>
      <c r="C3726" s="126" t="s">
        <v>4787</v>
      </c>
      <c r="D3726" s="126">
        <v>11</v>
      </c>
      <c r="E3726" s="126"/>
      <c r="F3726" s="126"/>
      <c r="G3726" s="89">
        <v>43191</v>
      </c>
      <c r="H3726" s="123"/>
      <c r="I3726" s="189"/>
      <c r="J3726" s="130" t="s">
        <v>4901</v>
      </c>
    </row>
    <row r="3727" spans="1:10" s="108" customFormat="1" ht="11.25" hidden="1" customHeight="1">
      <c r="A3727" s="8" t="s">
        <v>1853</v>
      </c>
      <c r="B3727" s="126" t="s">
        <v>4286</v>
      </c>
      <c r="C3727" s="126" t="s">
        <v>450</v>
      </c>
      <c r="D3727" s="126">
        <v>13</v>
      </c>
      <c r="E3727" s="126"/>
      <c r="F3727" s="126"/>
      <c r="G3727" s="89">
        <v>43191</v>
      </c>
      <c r="H3727" s="123"/>
      <c r="I3727" s="189"/>
      <c r="J3727" s="130" t="s">
        <v>4895</v>
      </c>
    </row>
    <row r="3728" spans="1:10" s="108" customFormat="1" ht="11.25" hidden="1" customHeight="1">
      <c r="A3728" s="8" t="s">
        <v>1854</v>
      </c>
      <c r="B3728" s="126" t="s">
        <v>4286</v>
      </c>
      <c r="C3728" s="126" t="s">
        <v>450</v>
      </c>
      <c r="D3728" s="126">
        <v>13</v>
      </c>
      <c r="E3728" s="126"/>
      <c r="F3728" s="126"/>
      <c r="G3728" s="89">
        <v>43191</v>
      </c>
      <c r="H3728" s="123"/>
      <c r="I3728" s="189"/>
      <c r="J3728" s="130" t="s">
        <v>4895</v>
      </c>
    </row>
    <row r="3729" spans="1:10" s="108" customFormat="1" ht="11.25" hidden="1" customHeight="1">
      <c r="A3729" s="8" t="s">
        <v>1877</v>
      </c>
      <c r="B3729" s="126" t="s">
        <v>385</v>
      </c>
      <c r="C3729" s="126" t="s">
        <v>451</v>
      </c>
      <c r="D3729" s="126" t="s">
        <v>451</v>
      </c>
      <c r="E3729" s="126"/>
      <c r="F3729" s="126"/>
      <c r="G3729" s="89">
        <v>43191</v>
      </c>
      <c r="H3729" s="123"/>
      <c r="I3729" s="189"/>
      <c r="J3729" s="130" t="s">
        <v>4889</v>
      </c>
    </row>
    <row r="3730" spans="1:10" s="108" customFormat="1" ht="11.25" hidden="1" customHeight="1">
      <c r="A3730" s="8" t="s">
        <v>1878</v>
      </c>
      <c r="B3730" s="126" t="s">
        <v>385</v>
      </c>
      <c r="C3730" s="126" t="s">
        <v>451</v>
      </c>
      <c r="D3730" s="126" t="s">
        <v>451</v>
      </c>
      <c r="E3730" s="126"/>
      <c r="F3730" s="126"/>
      <c r="G3730" s="89">
        <v>43191</v>
      </c>
      <c r="H3730" s="123"/>
      <c r="I3730" s="189"/>
      <c r="J3730" s="130" t="s">
        <v>4889</v>
      </c>
    </row>
    <row r="3731" spans="1:10" s="108" customFormat="1" ht="11.25" hidden="1" customHeight="1">
      <c r="A3731" s="8" t="s">
        <v>1890</v>
      </c>
      <c r="B3731" s="126" t="s">
        <v>372</v>
      </c>
      <c r="C3731" s="126" t="s">
        <v>4788</v>
      </c>
      <c r="D3731" s="126">
        <v>11</v>
      </c>
      <c r="E3731" s="126"/>
      <c r="F3731" s="126"/>
      <c r="G3731" s="89">
        <v>43191</v>
      </c>
      <c r="H3731" s="123"/>
      <c r="I3731" s="189"/>
      <c r="J3731" s="130" t="s">
        <v>4900</v>
      </c>
    </row>
    <row r="3732" spans="1:10" s="108" customFormat="1" ht="11.25" hidden="1" customHeight="1">
      <c r="A3732" s="8" t="s">
        <v>1904</v>
      </c>
      <c r="B3732" s="126" t="s">
        <v>362</v>
      </c>
      <c r="C3732" s="126" t="s">
        <v>4786</v>
      </c>
      <c r="D3732" s="126">
        <v>11</v>
      </c>
      <c r="E3732" s="126"/>
      <c r="F3732" s="126"/>
      <c r="G3732" s="89">
        <v>43191</v>
      </c>
      <c r="H3732" s="123"/>
      <c r="I3732" s="189"/>
      <c r="J3732" s="130" t="s">
        <v>4902</v>
      </c>
    </row>
    <row r="3733" spans="1:10" s="108" customFormat="1" ht="11.25" hidden="1" customHeight="1">
      <c r="A3733" s="8" t="s">
        <v>1946</v>
      </c>
      <c r="B3733" s="126" t="s">
        <v>351</v>
      </c>
      <c r="C3733" s="126" t="s">
        <v>4789</v>
      </c>
      <c r="D3733" s="126">
        <v>11</v>
      </c>
      <c r="E3733" s="126"/>
      <c r="F3733" s="126"/>
      <c r="G3733" s="89">
        <v>43191</v>
      </c>
      <c r="H3733" s="123"/>
      <c r="I3733" s="189"/>
      <c r="J3733" s="130" t="s">
        <v>4888</v>
      </c>
    </row>
    <row r="3734" spans="1:10" s="108" customFormat="1" ht="11.25" hidden="1" customHeight="1">
      <c r="A3734" s="8" t="s">
        <v>1958</v>
      </c>
      <c r="B3734" s="126" t="s">
        <v>351</v>
      </c>
      <c r="C3734" s="126" t="s">
        <v>4787</v>
      </c>
      <c r="D3734" s="126">
        <v>11</v>
      </c>
      <c r="E3734" s="126"/>
      <c r="F3734" s="126"/>
      <c r="G3734" s="89">
        <v>43191</v>
      </c>
      <c r="H3734" s="123"/>
      <c r="I3734" s="189"/>
      <c r="J3734" s="130" t="s">
        <v>4901</v>
      </c>
    </row>
    <row r="3735" spans="1:10" s="108" customFormat="1" ht="11.25" hidden="1" customHeight="1">
      <c r="A3735" s="8" t="s">
        <v>1986</v>
      </c>
      <c r="B3735" s="126" t="s">
        <v>351</v>
      </c>
      <c r="C3735" s="126" t="s">
        <v>4788</v>
      </c>
      <c r="D3735" s="126">
        <v>11</v>
      </c>
      <c r="E3735" s="126"/>
      <c r="F3735" s="126"/>
      <c r="G3735" s="89">
        <v>43191</v>
      </c>
      <c r="H3735" s="123"/>
      <c r="I3735" s="189"/>
      <c r="J3735" s="130" t="s">
        <v>4900</v>
      </c>
    </row>
    <row r="3736" spans="1:10" s="108" customFormat="1" ht="11.25" hidden="1" customHeight="1">
      <c r="A3736" s="8" t="s">
        <v>2017</v>
      </c>
      <c r="B3736" s="126" t="s">
        <v>370</v>
      </c>
      <c r="C3736" s="126" t="s">
        <v>4789</v>
      </c>
      <c r="D3736" s="126">
        <v>11</v>
      </c>
      <c r="E3736" s="126"/>
      <c r="F3736" s="126"/>
      <c r="G3736" s="89">
        <v>43191</v>
      </c>
      <c r="H3736" s="123"/>
      <c r="I3736" s="189"/>
      <c r="J3736" s="130" t="s">
        <v>4888</v>
      </c>
    </row>
    <row r="3737" spans="1:10" s="108" customFormat="1" ht="11.25" hidden="1" customHeight="1">
      <c r="A3737" s="8" t="s">
        <v>2026</v>
      </c>
      <c r="B3737" s="126" t="s">
        <v>372</v>
      </c>
      <c r="C3737" s="126" t="s">
        <v>4788</v>
      </c>
      <c r="D3737" s="126">
        <v>11</v>
      </c>
      <c r="E3737" s="126"/>
      <c r="F3737" s="126"/>
      <c r="G3737" s="89">
        <v>43191</v>
      </c>
      <c r="H3737" s="123"/>
      <c r="I3737" s="189"/>
      <c r="J3737" s="130" t="s">
        <v>4900</v>
      </c>
    </row>
    <row r="3738" spans="1:10" s="108" customFormat="1" ht="11.25" hidden="1" customHeight="1">
      <c r="A3738" s="8" t="s">
        <v>2027</v>
      </c>
      <c r="B3738" s="126" t="s">
        <v>372</v>
      </c>
      <c r="C3738" s="126" t="s">
        <v>4788</v>
      </c>
      <c r="D3738" s="126">
        <v>11</v>
      </c>
      <c r="E3738" s="126"/>
      <c r="F3738" s="126"/>
      <c r="G3738" s="89">
        <v>43191</v>
      </c>
      <c r="H3738" s="123"/>
      <c r="I3738" s="189"/>
      <c r="J3738" s="130" t="s">
        <v>4900</v>
      </c>
    </row>
    <row r="3739" spans="1:10" s="108" customFormat="1" ht="11.25" hidden="1" customHeight="1">
      <c r="A3739" s="8" t="s">
        <v>2030</v>
      </c>
      <c r="B3739" s="126" t="s">
        <v>370</v>
      </c>
      <c r="C3739" s="126" t="s">
        <v>4786</v>
      </c>
      <c r="D3739" s="126">
        <v>11</v>
      </c>
      <c r="E3739" s="126"/>
      <c r="F3739" s="126"/>
      <c r="G3739" s="89">
        <v>43191</v>
      </c>
      <c r="H3739" s="123"/>
      <c r="I3739" s="189"/>
      <c r="J3739" s="130" t="s">
        <v>4902</v>
      </c>
    </row>
    <row r="3740" spans="1:10" s="108" customFormat="1" ht="11.25" hidden="1" customHeight="1">
      <c r="A3740" s="8" t="s">
        <v>2032</v>
      </c>
      <c r="B3740" s="126" t="s">
        <v>351</v>
      </c>
      <c r="C3740" s="126" t="s">
        <v>4788</v>
      </c>
      <c r="D3740" s="126">
        <v>11</v>
      </c>
      <c r="E3740" s="126"/>
      <c r="F3740" s="126"/>
      <c r="G3740" s="89">
        <v>43191</v>
      </c>
      <c r="H3740" s="123"/>
      <c r="I3740" s="189"/>
      <c r="J3740" s="130" t="s">
        <v>4900</v>
      </c>
    </row>
    <row r="3741" spans="1:10" s="108" customFormat="1" ht="11.25" hidden="1" customHeight="1">
      <c r="A3741" s="8" t="s">
        <v>2033</v>
      </c>
      <c r="B3741" s="126" t="s">
        <v>351</v>
      </c>
      <c r="C3741" s="130" t="s">
        <v>4787</v>
      </c>
      <c r="D3741" s="126">
        <v>11</v>
      </c>
      <c r="E3741" s="126"/>
      <c r="F3741" s="130"/>
      <c r="G3741" s="89">
        <v>43191</v>
      </c>
      <c r="H3741" s="123"/>
      <c r="I3741" s="189"/>
      <c r="J3741" s="130" t="s">
        <v>4901</v>
      </c>
    </row>
    <row r="3742" spans="1:10" s="108" customFormat="1" ht="11.25" hidden="1" customHeight="1">
      <c r="A3742" s="8" t="s">
        <v>2048</v>
      </c>
      <c r="B3742" s="126" t="s">
        <v>371</v>
      </c>
      <c r="C3742" s="130" t="s">
        <v>4787</v>
      </c>
      <c r="D3742" s="126">
        <v>11</v>
      </c>
      <c r="E3742" s="126"/>
      <c r="F3742" s="130"/>
      <c r="G3742" s="89">
        <v>43191</v>
      </c>
      <c r="H3742" s="123"/>
      <c r="I3742" s="189"/>
      <c r="J3742" s="130" t="s">
        <v>4901</v>
      </c>
    </row>
    <row r="3743" spans="1:10" s="108" customFormat="1" ht="11.25" hidden="1" customHeight="1">
      <c r="A3743" s="8" t="s">
        <v>2056</v>
      </c>
      <c r="B3743" s="126" t="s">
        <v>4288</v>
      </c>
      <c r="C3743" s="126" t="s">
        <v>450</v>
      </c>
      <c r="D3743" s="126">
        <v>13</v>
      </c>
      <c r="E3743" s="126"/>
      <c r="F3743" s="126"/>
      <c r="G3743" s="89">
        <v>43191</v>
      </c>
      <c r="H3743" s="123"/>
      <c r="I3743" s="189"/>
      <c r="J3743" s="130" t="s">
        <v>4895</v>
      </c>
    </row>
    <row r="3744" spans="1:10" s="108" customFormat="1" ht="11.25" hidden="1" customHeight="1">
      <c r="A3744" s="8" t="s">
        <v>2057</v>
      </c>
      <c r="B3744" s="126" t="s">
        <v>4288</v>
      </c>
      <c r="C3744" s="126" t="s">
        <v>450</v>
      </c>
      <c r="D3744" s="126">
        <v>13</v>
      </c>
      <c r="E3744" s="126"/>
      <c r="F3744" s="126"/>
      <c r="G3744" s="89">
        <v>43191</v>
      </c>
      <c r="H3744" s="123"/>
      <c r="I3744" s="189"/>
      <c r="J3744" s="130" t="s">
        <v>4895</v>
      </c>
    </row>
    <row r="3745" spans="1:10" s="108" customFormat="1" ht="11.25" hidden="1" customHeight="1">
      <c r="A3745" s="8" t="s">
        <v>2058</v>
      </c>
      <c r="B3745" s="126" t="s">
        <v>4288</v>
      </c>
      <c r="C3745" s="126" t="s">
        <v>450</v>
      </c>
      <c r="D3745" s="126">
        <v>13</v>
      </c>
      <c r="E3745" s="126"/>
      <c r="F3745" s="126"/>
      <c r="G3745" s="89">
        <v>43191</v>
      </c>
      <c r="H3745" s="123"/>
      <c r="I3745" s="189"/>
      <c r="J3745" s="130" t="s">
        <v>4895</v>
      </c>
    </row>
    <row r="3746" spans="1:10" s="108" customFormat="1" ht="11.25" hidden="1" customHeight="1">
      <c r="A3746" s="8" t="s">
        <v>2059</v>
      </c>
      <c r="B3746" s="126" t="s">
        <v>4288</v>
      </c>
      <c r="C3746" s="126" t="s">
        <v>450</v>
      </c>
      <c r="D3746" s="126">
        <v>13</v>
      </c>
      <c r="E3746" s="126"/>
      <c r="F3746" s="126"/>
      <c r="G3746" s="89">
        <v>43191</v>
      </c>
      <c r="H3746" s="123"/>
      <c r="I3746" s="189"/>
      <c r="J3746" s="130" t="s">
        <v>4895</v>
      </c>
    </row>
    <row r="3747" spans="1:10" s="108" customFormat="1" ht="11.25" hidden="1" customHeight="1">
      <c r="A3747" s="8" t="s">
        <v>2060</v>
      </c>
      <c r="B3747" s="126" t="s">
        <v>4288</v>
      </c>
      <c r="C3747" s="126" t="s">
        <v>450</v>
      </c>
      <c r="D3747" s="126">
        <v>13</v>
      </c>
      <c r="E3747" s="126"/>
      <c r="F3747" s="126"/>
      <c r="G3747" s="89">
        <v>43191</v>
      </c>
      <c r="H3747" s="123"/>
      <c r="I3747" s="189"/>
      <c r="J3747" s="130" t="s">
        <v>4895</v>
      </c>
    </row>
    <row r="3748" spans="1:10" s="108" customFormat="1" ht="11.25" hidden="1" customHeight="1">
      <c r="A3748" s="8" t="s">
        <v>2061</v>
      </c>
      <c r="B3748" s="126" t="s">
        <v>4288</v>
      </c>
      <c r="C3748" s="126" t="s">
        <v>450</v>
      </c>
      <c r="D3748" s="126">
        <v>13</v>
      </c>
      <c r="E3748" s="126"/>
      <c r="F3748" s="126"/>
      <c r="G3748" s="89">
        <v>43191</v>
      </c>
      <c r="H3748" s="123"/>
      <c r="I3748" s="189"/>
      <c r="J3748" s="130" t="s">
        <v>4895</v>
      </c>
    </row>
    <row r="3749" spans="1:10" s="108" customFormat="1" ht="11.25" hidden="1" customHeight="1">
      <c r="A3749" s="8" t="s">
        <v>2062</v>
      </c>
      <c r="B3749" s="126" t="s">
        <v>4288</v>
      </c>
      <c r="C3749" s="130" t="s">
        <v>450</v>
      </c>
      <c r="D3749" s="126">
        <v>13</v>
      </c>
      <c r="E3749" s="126"/>
      <c r="F3749" s="130"/>
      <c r="G3749" s="89">
        <v>43191</v>
      </c>
      <c r="H3749" s="123"/>
      <c r="I3749" s="189"/>
      <c r="J3749" s="130" t="s">
        <v>4895</v>
      </c>
    </row>
    <row r="3750" spans="1:10" s="108" customFormat="1" ht="11.25" hidden="1" customHeight="1">
      <c r="A3750" s="8" t="s">
        <v>2073</v>
      </c>
      <c r="B3750" s="126" t="s">
        <v>382</v>
      </c>
      <c r="C3750" s="130" t="s">
        <v>451</v>
      </c>
      <c r="D3750" s="126" t="s">
        <v>451</v>
      </c>
      <c r="E3750" s="126"/>
      <c r="F3750" s="130"/>
      <c r="G3750" s="89">
        <v>43191</v>
      </c>
      <c r="H3750" s="123"/>
      <c r="I3750" s="189"/>
      <c r="J3750" s="130" t="s">
        <v>4889</v>
      </c>
    </row>
    <row r="3751" spans="1:10" s="108" customFormat="1" ht="11.25" hidden="1" customHeight="1">
      <c r="A3751" s="8" t="s">
        <v>2167</v>
      </c>
      <c r="B3751" s="126" t="s">
        <v>351</v>
      </c>
      <c r="C3751" s="126" t="s">
        <v>4788</v>
      </c>
      <c r="D3751" s="126">
        <v>11</v>
      </c>
      <c r="E3751" s="126"/>
      <c r="F3751" s="126"/>
      <c r="G3751" s="89">
        <v>43191</v>
      </c>
      <c r="H3751" s="123"/>
      <c r="I3751" s="189"/>
      <c r="J3751" s="130" t="s">
        <v>4900</v>
      </c>
    </row>
    <row r="3752" spans="1:10" s="108" customFormat="1" ht="11.25" hidden="1" customHeight="1">
      <c r="A3752" s="8" t="s">
        <v>2176</v>
      </c>
      <c r="B3752" s="126" t="s">
        <v>351</v>
      </c>
      <c r="C3752" s="126" t="s">
        <v>4789</v>
      </c>
      <c r="D3752" s="126">
        <v>11</v>
      </c>
      <c r="E3752" s="126"/>
      <c r="F3752" s="126"/>
      <c r="G3752" s="89">
        <v>43191</v>
      </c>
      <c r="H3752" s="123"/>
      <c r="I3752" s="189"/>
      <c r="J3752" s="130" t="s">
        <v>4888</v>
      </c>
    </row>
    <row r="3753" spans="1:10" s="108" customFormat="1" ht="11.25" hidden="1" customHeight="1">
      <c r="A3753" s="8" t="s">
        <v>2177</v>
      </c>
      <c r="B3753" s="126" t="s">
        <v>351</v>
      </c>
      <c r="C3753" s="126" t="s">
        <v>4789</v>
      </c>
      <c r="D3753" s="126">
        <v>11</v>
      </c>
      <c r="E3753" s="126"/>
      <c r="F3753" s="126"/>
      <c r="G3753" s="89">
        <v>43191</v>
      </c>
      <c r="H3753" s="123"/>
      <c r="I3753" s="189"/>
      <c r="J3753" s="130" t="s">
        <v>4888</v>
      </c>
    </row>
    <row r="3754" spans="1:10" s="108" customFormat="1" ht="11.25" hidden="1" customHeight="1">
      <c r="A3754" s="8" t="s">
        <v>2181</v>
      </c>
      <c r="B3754" s="126" t="s">
        <v>351</v>
      </c>
      <c r="C3754" s="126" t="s">
        <v>4789</v>
      </c>
      <c r="D3754" s="126">
        <v>11</v>
      </c>
      <c r="E3754" s="126"/>
      <c r="F3754" s="126"/>
      <c r="G3754" s="89">
        <v>43191</v>
      </c>
      <c r="H3754" s="123"/>
      <c r="I3754" s="189"/>
      <c r="J3754" s="130" t="s">
        <v>4888</v>
      </c>
    </row>
    <row r="3755" spans="1:10" s="108" customFormat="1" ht="11.25" hidden="1" customHeight="1">
      <c r="A3755" s="8" t="s">
        <v>2182</v>
      </c>
      <c r="B3755" s="126" t="s">
        <v>351</v>
      </c>
      <c r="C3755" s="126" t="s">
        <v>4789</v>
      </c>
      <c r="D3755" s="126">
        <v>11</v>
      </c>
      <c r="E3755" s="126"/>
      <c r="F3755" s="126"/>
      <c r="G3755" s="89">
        <v>43191</v>
      </c>
      <c r="H3755" s="123"/>
      <c r="I3755" s="189"/>
      <c r="J3755" s="130" t="s">
        <v>4888</v>
      </c>
    </row>
    <row r="3756" spans="1:10" s="108" customFormat="1" ht="11.25" hidden="1" customHeight="1">
      <c r="A3756" s="8" t="s">
        <v>2183</v>
      </c>
      <c r="B3756" s="126" t="s">
        <v>351</v>
      </c>
      <c r="C3756" s="126" t="s">
        <v>4789</v>
      </c>
      <c r="D3756" s="126">
        <v>11</v>
      </c>
      <c r="E3756" s="126"/>
      <c r="F3756" s="126"/>
      <c r="G3756" s="89">
        <v>43191</v>
      </c>
      <c r="H3756" s="123"/>
      <c r="I3756" s="189"/>
      <c r="J3756" s="130" t="s">
        <v>4888</v>
      </c>
    </row>
    <row r="3757" spans="1:10" s="108" customFormat="1" ht="11.25" hidden="1" customHeight="1">
      <c r="A3757" s="8" t="s">
        <v>2184</v>
      </c>
      <c r="B3757" s="126" t="s">
        <v>351</v>
      </c>
      <c r="C3757" s="130" t="s">
        <v>4789</v>
      </c>
      <c r="D3757" s="126">
        <v>11</v>
      </c>
      <c r="E3757" s="126"/>
      <c r="F3757" s="130"/>
      <c r="G3757" s="89">
        <v>43191</v>
      </c>
      <c r="H3757" s="123"/>
      <c r="I3757" s="189"/>
      <c r="J3757" s="130" t="s">
        <v>4888</v>
      </c>
    </row>
    <row r="3758" spans="1:10" s="108" customFormat="1" ht="11.25" hidden="1" customHeight="1">
      <c r="A3758" s="8" t="s">
        <v>2185</v>
      </c>
      <c r="B3758" s="126" t="s">
        <v>351</v>
      </c>
      <c r="C3758" s="126" t="s">
        <v>4789</v>
      </c>
      <c r="D3758" s="126">
        <v>11</v>
      </c>
      <c r="E3758" s="126"/>
      <c r="F3758" s="126"/>
      <c r="G3758" s="89">
        <v>43191</v>
      </c>
      <c r="H3758" s="123"/>
      <c r="I3758" s="189"/>
      <c r="J3758" s="130" t="s">
        <v>4888</v>
      </c>
    </row>
    <row r="3759" spans="1:10" s="108" customFormat="1" ht="11.25" hidden="1" customHeight="1">
      <c r="A3759" s="8" t="s">
        <v>2186</v>
      </c>
      <c r="B3759" s="126" t="s">
        <v>351</v>
      </c>
      <c r="C3759" s="126" t="s">
        <v>4789</v>
      </c>
      <c r="D3759" s="126">
        <v>11</v>
      </c>
      <c r="E3759" s="126"/>
      <c r="F3759" s="126"/>
      <c r="G3759" s="89">
        <v>43191</v>
      </c>
      <c r="H3759" s="123"/>
      <c r="I3759" s="189"/>
      <c r="J3759" s="130" t="s">
        <v>4888</v>
      </c>
    </row>
    <row r="3760" spans="1:10" s="108" customFormat="1" ht="11.25" hidden="1" customHeight="1">
      <c r="A3760" s="8" t="s">
        <v>2187</v>
      </c>
      <c r="B3760" s="126" t="s">
        <v>351</v>
      </c>
      <c r="C3760" s="126" t="s">
        <v>4789</v>
      </c>
      <c r="D3760" s="126">
        <v>11</v>
      </c>
      <c r="E3760" s="126"/>
      <c r="F3760" s="126"/>
      <c r="G3760" s="89">
        <v>43191</v>
      </c>
      <c r="H3760" s="123"/>
      <c r="I3760" s="189"/>
      <c r="J3760" s="130" t="s">
        <v>4888</v>
      </c>
    </row>
    <row r="3761" spans="1:10" s="108" customFormat="1" ht="11.25" hidden="1" customHeight="1">
      <c r="A3761" s="8" t="s">
        <v>2188</v>
      </c>
      <c r="B3761" s="126" t="s">
        <v>351</v>
      </c>
      <c r="C3761" s="126" t="s">
        <v>4789</v>
      </c>
      <c r="D3761" s="126">
        <v>11</v>
      </c>
      <c r="E3761" s="126"/>
      <c r="F3761" s="126"/>
      <c r="G3761" s="89">
        <v>43191</v>
      </c>
      <c r="H3761" s="123"/>
      <c r="I3761" s="189"/>
      <c r="J3761" s="130" t="s">
        <v>4888</v>
      </c>
    </row>
    <row r="3762" spans="1:10" s="108" customFormat="1" ht="11.25" hidden="1" customHeight="1">
      <c r="A3762" s="8" t="s">
        <v>2189</v>
      </c>
      <c r="B3762" s="126" t="s">
        <v>351</v>
      </c>
      <c r="C3762" s="126" t="s">
        <v>4789</v>
      </c>
      <c r="D3762" s="126">
        <v>11</v>
      </c>
      <c r="E3762" s="126"/>
      <c r="F3762" s="126"/>
      <c r="G3762" s="89">
        <v>43191</v>
      </c>
      <c r="H3762" s="123"/>
      <c r="I3762" s="189"/>
      <c r="J3762" s="130" t="s">
        <v>4888</v>
      </c>
    </row>
    <row r="3763" spans="1:10" s="108" customFormat="1" ht="11.25" hidden="1" customHeight="1">
      <c r="A3763" s="8" t="s">
        <v>2190</v>
      </c>
      <c r="B3763" s="126" t="s">
        <v>351</v>
      </c>
      <c r="C3763" s="126" t="s">
        <v>4789</v>
      </c>
      <c r="D3763" s="126">
        <v>11</v>
      </c>
      <c r="E3763" s="126"/>
      <c r="F3763" s="126"/>
      <c r="G3763" s="89">
        <v>43191</v>
      </c>
      <c r="H3763" s="123"/>
      <c r="I3763" s="189"/>
      <c r="J3763" s="130" t="s">
        <v>4888</v>
      </c>
    </row>
    <row r="3764" spans="1:10" s="108" customFormat="1" ht="11.25" hidden="1" customHeight="1">
      <c r="A3764" s="8" t="s">
        <v>2191</v>
      </c>
      <c r="B3764" s="126" t="s">
        <v>351</v>
      </c>
      <c r="C3764" s="126" t="s">
        <v>4789</v>
      </c>
      <c r="D3764" s="126">
        <v>11</v>
      </c>
      <c r="E3764" s="126"/>
      <c r="F3764" s="126"/>
      <c r="G3764" s="89">
        <v>43191</v>
      </c>
      <c r="H3764" s="123"/>
      <c r="I3764" s="189"/>
      <c r="J3764" s="130" t="s">
        <v>4888</v>
      </c>
    </row>
    <row r="3765" spans="1:10" s="108" customFormat="1" ht="11.25" hidden="1" customHeight="1">
      <c r="A3765" s="8" t="s">
        <v>2192</v>
      </c>
      <c r="B3765" s="126" t="s">
        <v>351</v>
      </c>
      <c r="C3765" s="126" t="s">
        <v>4789</v>
      </c>
      <c r="D3765" s="126">
        <v>11</v>
      </c>
      <c r="E3765" s="126"/>
      <c r="F3765" s="126"/>
      <c r="G3765" s="89">
        <v>43191</v>
      </c>
      <c r="H3765" s="123"/>
      <c r="I3765" s="189"/>
      <c r="J3765" s="130" t="s">
        <v>4888</v>
      </c>
    </row>
    <row r="3766" spans="1:10" s="108" customFormat="1" ht="11.25" hidden="1" customHeight="1">
      <c r="A3766" s="8" t="s">
        <v>2193</v>
      </c>
      <c r="B3766" s="126" t="s">
        <v>351</v>
      </c>
      <c r="C3766" s="126" t="s">
        <v>4789</v>
      </c>
      <c r="D3766" s="126">
        <v>11</v>
      </c>
      <c r="E3766" s="126"/>
      <c r="F3766" s="126"/>
      <c r="G3766" s="89">
        <v>43191</v>
      </c>
      <c r="H3766" s="123"/>
      <c r="I3766" s="189"/>
      <c r="J3766" s="130" t="s">
        <v>4888</v>
      </c>
    </row>
    <row r="3767" spans="1:10" s="108" customFormat="1" ht="11.25" hidden="1" customHeight="1">
      <c r="A3767" s="8" t="s">
        <v>2194</v>
      </c>
      <c r="B3767" s="126" t="s">
        <v>351</v>
      </c>
      <c r="C3767" s="126" t="s">
        <v>4789</v>
      </c>
      <c r="D3767" s="126">
        <v>11</v>
      </c>
      <c r="E3767" s="126"/>
      <c r="F3767" s="126"/>
      <c r="G3767" s="89">
        <v>43191</v>
      </c>
      <c r="H3767" s="123"/>
      <c r="I3767" s="189"/>
      <c r="J3767" s="130" t="s">
        <v>4888</v>
      </c>
    </row>
    <row r="3768" spans="1:10" s="108" customFormat="1" ht="11.25" hidden="1" customHeight="1">
      <c r="A3768" s="8" t="s">
        <v>2195</v>
      </c>
      <c r="B3768" s="126" t="s">
        <v>351</v>
      </c>
      <c r="C3768" s="126" t="s">
        <v>4789</v>
      </c>
      <c r="D3768" s="126">
        <v>11</v>
      </c>
      <c r="E3768" s="126"/>
      <c r="F3768" s="126"/>
      <c r="G3768" s="89">
        <v>43191</v>
      </c>
      <c r="H3768" s="123"/>
      <c r="I3768" s="189"/>
      <c r="J3768" s="130" t="s">
        <v>4888</v>
      </c>
    </row>
    <row r="3769" spans="1:10" s="108" customFormat="1" ht="11.25" hidden="1" customHeight="1">
      <c r="A3769" s="8" t="s">
        <v>2196</v>
      </c>
      <c r="B3769" s="126" t="s">
        <v>351</v>
      </c>
      <c r="C3769" s="126" t="s">
        <v>4789</v>
      </c>
      <c r="D3769" s="126">
        <v>11</v>
      </c>
      <c r="E3769" s="126"/>
      <c r="F3769" s="126"/>
      <c r="G3769" s="89">
        <v>43191</v>
      </c>
      <c r="H3769" s="123"/>
      <c r="I3769" s="189"/>
      <c r="J3769" s="130" t="s">
        <v>4888</v>
      </c>
    </row>
    <row r="3770" spans="1:10" s="108" customFormat="1" ht="11.25" hidden="1" customHeight="1">
      <c r="A3770" s="8" t="s">
        <v>2197</v>
      </c>
      <c r="B3770" s="126" t="s">
        <v>351</v>
      </c>
      <c r="C3770" s="126" t="s">
        <v>4789</v>
      </c>
      <c r="D3770" s="126">
        <v>11</v>
      </c>
      <c r="E3770" s="126"/>
      <c r="F3770" s="126"/>
      <c r="G3770" s="89">
        <v>43191</v>
      </c>
      <c r="H3770" s="123"/>
      <c r="I3770" s="189"/>
      <c r="J3770" s="130" t="s">
        <v>4888</v>
      </c>
    </row>
    <row r="3771" spans="1:10" s="108" customFormat="1" ht="11.25" hidden="1" customHeight="1">
      <c r="A3771" s="8" t="s">
        <v>2198</v>
      </c>
      <c r="B3771" s="126" t="s">
        <v>351</v>
      </c>
      <c r="C3771" s="126" t="s">
        <v>4789</v>
      </c>
      <c r="D3771" s="126">
        <v>11</v>
      </c>
      <c r="E3771" s="126"/>
      <c r="F3771" s="126"/>
      <c r="G3771" s="89">
        <v>43191</v>
      </c>
      <c r="H3771" s="123"/>
      <c r="I3771" s="189"/>
      <c r="J3771" s="130" t="s">
        <v>4888</v>
      </c>
    </row>
    <row r="3772" spans="1:10" s="108" customFormat="1" ht="11.25" hidden="1" customHeight="1">
      <c r="A3772" s="8" t="s">
        <v>2199</v>
      </c>
      <c r="B3772" s="126" t="s">
        <v>351</v>
      </c>
      <c r="C3772" s="126" t="s">
        <v>4789</v>
      </c>
      <c r="D3772" s="126">
        <v>11</v>
      </c>
      <c r="E3772" s="126"/>
      <c r="F3772" s="126"/>
      <c r="G3772" s="89">
        <v>43191</v>
      </c>
      <c r="H3772" s="123"/>
      <c r="I3772" s="189"/>
      <c r="J3772" s="130" t="s">
        <v>4888</v>
      </c>
    </row>
    <row r="3773" spans="1:10" s="108" customFormat="1" ht="11.25" hidden="1" customHeight="1">
      <c r="A3773" s="8" t="s">
        <v>2200</v>
      </c>
      <c r="B3773" s="126" t="s">
        <v>351</v>
      </c>
      <c r="C3773" s="130" t="s">
        <v>4789</v>
      </c>
      <c r="D3773" s="126">
        <v>11</v>
      </c>
      <c r="E3773" s="126"/>
      <c r="F3773" s="126"/>
      <c r="G3773" s="89">
        <v>43191</v>
      </c>
      <c r="H3773" s="123"/>
      <c r="I3773" s="189"/>
      <c r="J3773" s="130" t="s">
        <v>4888</v>
      </c>
    </row>
    <row r="3774" spans="1:10" s="108" customFormat="1" ht="11.25" hidden="1" customHeight="1">
      <c r="A3774" s="8" t="s">
        <v>2201</v>
      </c>
      <c r="B3774" s="126" t="s">
        <v>351</v>
      </c>
      <c r="C3774" s="126" t="s">
        <v>4789</v>
      </c>
      <c r="D3774" s="126">
        <v>11</v>
      </c>
      <c r="E3774" s="126"/>
      <c r="F3774" s="126"/>
      <c r="G3774" s="89">
        <v>43191</v>
      </c>
      <c r="H3774" s="123"/>
      <c r="I3774" s="189"/>
      <c r="J3774" s="130" t="s">
        <v>4888</v>
      </c>
    </row>
    <row r="3775" spans="1:10" s="108" customFormat="1" ht="11.25" hidden="1" customHeight="1">
      <c r="A3775" s="8" t="s">
        <v>2202</v>
      </c>
      <c r="B3775" s="126" t="s">
        <v>351</v>
      </c>
      <c r="C3775" s="126" t="s">
        <v>4789</v>
      </c>
      <c r="D3775" s="126">
        <v>11</v>
      </c>
      <c r="E3775" s="126"/>
      <c r="F3775" s="126"/>
      <c r="G3775" s="89">
        <v>43191</v>
      </c>
      <c r="H3775" s="123"/>
      <c r="I3775" s="189"/>
      <c r="J3775" s="130" t="s">
        <v>4888</v>
      </c>
    </row>
    <row r="3776" spans="1:10" s="108" customFormat="1" ht="11.25" hidden="1" customHeight="1">
      <c r="A3776" s="8" t="s">
        <v>2203</v>
      </c>
      <c r="B3776" s="126" t="s">
        <v>351</v>
      </c>
      <c r="C3776" s="126" t="s">
        <v>4789</v>
      </c>
      <c r="D3776" s="126">
        <v>11</v>
      </c>
      <c r="E3776" s="126"/>
      <c r="F3776" s="126"/>
      <c r="G3776" s="89">
        <v>43191</v>
      </c>
      <c r="H3776" s="123"/>
      <c r="I3776" s="189"/>
      <c r="J3776" s="130" t="s">
        <v>4888</v>
      </c>
    </row>
    <row r="3777" spans="1:10" s="108" customFormat="1" ht="11.25" hidden="1" customHeight="1">
      <c r="A3777" s="8" t="s">
        <v>2204</v>
      </c>
      <c r="B3777" s="126" t="s">
        <v>351</v>
      </c>
      <c r="C3777" s="126" t="s">
        <v>4789</v>
      </c>
      <c r="D3777" s="126">
        <v>11</v>
      </c>
      <c r="E3777" s="126"/>
      <c r="F3777" s="126"/>
      <c r="G3777" s="89">
        <v>43191</v>
      </c>
      <c r="H3777" s="123"/>
      <c r="I3777" s="189"/>
      <c r="J3777" s="130" t="s">
        <v>4888</v>
      </c>
    </row>
    <row r="3778" spans="1:10" s="108" customFormat="1" ht="11.25" hidden="1" customHeight="1">
      <c r="A3778" s="8" t="s">
        <v>2214</v>
      </c>
      <c r="B3778" s="126" t="s">
        <v>4291</v>
      </c>
      <c r="C3778" s="130" t="s">
        <v>450</v>
      </c>
      <c r="D3778" s="126">
        <v>13</v>
      </c>
      <c r="E3778" s="126"/>
      <c r="F3778" s="130"/>
      <c r="G3778" s="89">
        <v>43191</v>
      </c>
      <c r="H3778" s="123"/>
      <c r="I3778" s="189"/>
      <c r="J3778" s="130" t="s">
        <v>4895</v>
      </c>
    </row>
    <row r="3779" spans="1:10" s="108" customFormat="1" ht="11.25" hidden="1" customHeight="1">
      <c r="A3779" s="8" t="s">
        <v>2215</v>
      </c>
      <c r="B3779" s="126" t="s">
        <v>4291</v>
      </c>
      <c r="C3779" s="126" t="s">
        <v>450</v>
      </c>
      <c r="D3779" s="126">
        <v>13</v>
      </c>
      <c r="E3779" s="126"/>
      <c r="F3779" s="126"/>
      <c r="G3779" s="89">
        <v>43191</v>
      </c>
      <c r="H3779" s="123"/>
      <c r="I3779" s="189"/>
      <c r="J3779" s="130" t="s">
        <v>4895</v>
      </c>
    </row>
    <row r="3780" spans="1:10" s="108" customFormat="1" ht="11.25" hidden="1" customHeight="1">
      <c r="A3780" s="8" t="s">
        <v>2226</v>
      </c>
      <c r="B3780" s="126" t="s">
        <v>382</v>
      </c>
      <c r="C3780" s="126" t="s">
        <v>451</v>
      </c>
      <c r="D3780" s="126" t="s">
        <v>451</v>
      </c>
      <c r="E3780" s="126"/>
      <c r="F3780" s="126"/>
      <c r="G3780" s="89">
        <v>43191</v>
      </c>
      <c r="H3780" s="123"/>
      <c r="I3780" s="189"/>
      <c r="J3780" s="130" t="s">
        <v>4889</v>
      </c>
    </row>
    <row r="3781" spans="1:10" s="108" customFormat="1" ht="11.25" hidden="1" customHeight="1">
      <c r="A3781" s="8" t="s">
        <v>2232</v>
      </c>
      <c r="B3781" s="126" t="s">
        <v>385</v>
      </c>
      <c r="C3781" s="126" t="s">
        <v>451</v>
      </c>
      <c r="D3781" s="126" t="s">
        <v>451</v>
      </c>
      <c r="E3781" s="126"/>
      <c r="F3781" s="126"/>
      <c r="G3781" s="89">
        <v>43191</v>
      </c>
      <c r="H3781" s="123"/>
      <c r="I3781" s="189"/>
      <c r="J3781" s="130" t="s">
        <v>4889</v>
      </c>
    </row>
    <row r="3782" spans="1:10" s="108" customFormat="1" ht="11.25" hidden="1" customHeight="1">
      <c r="A3782" s="8" t="s">
        <v>2233</v>
      </c>
      <c r="B3782" s="126" t="s">
        <v>4324</v>
      </c>
      <c r="C3782" s="126" t="s">
        <v>451</v>
      </c>
      <c r="D3782" s="126" t="s">
        <v>451</v>
      </c>
      <c r="E3782" s="126"/>
      <c r="F3782" s="126"/>
      <c r="G3782" s="89">
        <v>43191</v>
      </c>
      <c r="H3782" s="123"/>
      <c r="I3782" s="189"/>
      <c r="J3782" s="130" t="s">
        <v>4889</v>
      </c>
    </row>
    <row r="3783" spans="1:10" s="108" customFormat="1" ht="11.25" hidden="1" customHeight="1">
      <c r="A3783" s="8" t="s">
        <v>2290</v>
      </c>
      <c r="B3783" s="126" t="s">
        <v>351</v>
      </c>
      <c r="C3783" s="126" t="s">
        <v>4786</v>
      </c>
      <c r="D3783" s="126">
        <v>11</v>
      </c>
      <c r="E3783" s="126"/>
      <c r="F3783" s="126"/>
      <c r="G3783" s="89">
        <v>43191</v>
      </c>
      <c r="H3783" s="123"/>
      <c r="I3783" s="189"/>
      <c r="J3783" s="130" t="s">
        <v>4902</v>
      </c>
    </row>
    <row r="3784" spans="1:10" s="108" customFormat="1" ht="11.25" hidden="1" customHeight="1">
      <c r="A3784" s="8" t="s">
        <v>2295</v>
      </c>
      <c r="B3784" s="126" t="s">
        <v>351</v>
      </c>
      <c r="C3784" s="126" t="s">
        <v>4789</v>
      </c>
      <c r="D3784" s="126">
        <v>11</v>
      </c>
      <c r="E3784" s="126"/>
      <c r="F3784" s="126"/>
      <c r="G3784" s="89">
        <v>43191</v>
      </c>
      <c r="H3784" s="123"/>
      <c r="I3784" s="189"/>
      <c r="J3784" s="130" t="s">
        <v>4888</v>
      </c>
    </row>
    <row r="3785" spans="1:10" s="108" customFormat="1" ht="11.25" hidden="1" customHeight="1">
      <c r="A3785" s="8" t="s">
        <v>2300</v>
      </c>
      <c r="B3785" s="126" t="s">
        <v>351</v>
      </c>
      <c r="C3785" s="126" t="s">
        <v>4786</v>
      </c>
      <c r="D3785" s="126">
        <v>11</v>
      </c>
      <c r="E3785" s="126"/>
      <c r="F3785" s="126"/>
      <c r="G3785" s="89">
        <v>43191</v>
      </c>
      <c r="H3785" s="123"/>
      <c r="I3785" s="189"/>
      <c r="J3785" s="130" t="s">
        <v>4902</v>
      </c>
    </row>
    <row r="3786" spans="1:10" s="108" customFormat="1" ht="11.25" hidden="1" customHeight="1">
      <c r="A3786" s="8" t="s">
        <v>2317</v>
      </c>
      <c r="B3786" s="126" t="s">
        <v>351</v>
      </c>
      <c r="C3786" s="126" t="s">
        <v>4787</v>
      </c>
      <c r="D3786" s="126">
        <v>11</v>
      </c>
      <c r="E3786" s="126"/>
      <c r="F3786" s="126"/>
      <c r="G3786" s="89">
        <v>43191</v>
      </c>
      <c r="H3786" s="123"/>
      <c r="I3786" s="189"/>
      <c r="J3786" s="130" t="s">
        <v>4901</v>
      </c>
    </row>
    <row r="3787" spans="1:10" s="108" customFormat="1" ht="11.25" hidden="1" customHeight="1">
      <c r="A3787" s="8" t="s">
        <v>2467</v>
      </c>
      <c r="B3787" s="126" t="s">
        <v>4343</v>
      </c>
      <c r="C3787" s="126" t="s">
        <v>75</v>
      </c>
      <c r="D3787" s="126">
        <v>12</v>
      </c>
      <c r="E3787" s="126"/>
      <c r="F3787" s="126"/>
      <c r="G3787" s="89">
        <v>43191</v>
      </c>
      <c r="H3787" s="123"/>
      <c r="I3787" s="189"/>
      <c r="J3787" s="130" t="s">
        <v>4890</v>
      </c>
    </row>
    <row r="3788" spans="1:10" s="108" customFormat="1" ht="11.25" hidden="1" customHeight="1">
      <c r="A3788" s="8" t="s">
        <v>2512</v>
      </c>
      <c r="B3788" s="126" t="s">
        <v>395</v>
      </c>
      <c r="C3788" s="126" t="s">
        <v>75</v>
      </c>
      <c r="D3788" s="126">
        <v>12</v>
      </c>
      <c r="E3788" s="126"/>
      <c r="F3788" s="126"/>
      <c r="G3788" s="89">
        <v>43191</v>
      </c>
      <c r="H3788" s="123"/>
      <c r="I3788" s="189"/>
      <c r="J3788" s="130" t="s">
        <v>4890</v>
      </c>
    </row>
    <row r="3789" spans="1:10" s="108" customFormat="1" ht="11.25" hidden="1" customHeight="1">
      <c r="A3789" s="8" t="s">
        <v>2513</v>
      </c>
      <c r="B3789" s="126" t="s">
        <v>395</v>
      </c>
      <c r="C3789" s="126" t="s">
        <v>75</v>
      </c>
      <c r="D3789" s="126">
        <v>12</v>
      </c>
      <c r="E3789" s="126"/>
      <c r="F3789" s="126"/>
      <c r="G3789" s="89">
        <v>43191</v>
      </c>
      <c r="H3789" s="123"/>
      <c r="I3789" s="189"/>
      <c r="J3789" s="130" t="s">
        <v>4890</v>
      </c>
    </row>
    <row r="3790" spans="1:10" s="108" customFormat="1" ht="11.25" hidden="1" customHeight="1">
      <c r="A3790" s="8" t="s">
        <v>2518</v>
      </c>
      <c r="B3790" s="126" t="s">
        <v>395</v>
      </c>
      <c r="C3790" s="126" t="s">
        <v>75</v>
      </c>
      <c r="D3790" s="126">
        <v>12</v>
      </c>
      <c r="E3790" s="126"/>
      <c r="F3790" s="126"/>
      <c r="G3790" s="89">
        <v>43191</v>
      </c>
      <c r="H3790" s="123"/>
      <c r="I3790" s="189"/>
      <c r="J3790" s="130" t="s">
        <v>4890</v>
      </c>
    </row>
    <row r="3791" spans="1:10" s="108" customFormat="1" ht="11.25" hidden="1" customHeight="1">
      <c r="A3791" s="8" t="s">
        <v>2522</v>
      </c>
      <c r="B3791" s="126" t="s">
        <v>395</v>
      </c>
      <c r="C3791" s="126" t="s">
        <v>75</v>
      </c>
      <c r="D3791" s="126">
        <v>12</v>
      </c>
      <c r="E3791" s="126"/>
      <c r="F3791" s="126"/>
      <c r="G3791" s="89">
        <v>43191</v>
      </c>
      <c r="H3791" s="123"/>
      <c r="I3791" s="189"/>
      <c r="J3791" s="130" t="s">
        <v>4890</v>
      </c>
    </row>
    <row r="3792" spans="1:10" s="108" customFormat="1" ht="11.25" hidden="1" customHeight="1">
      <c r="A3792" s="8" t="s">
        <v>2539</v>
      </c>
      <c r="B3792" s="126" t="s">
        <v>4344</v>
      </c>
      <c r="C3792" s="126" t="s">
        <v>75</v>
      </c>
      <c r="D3792" s="126">
        <v>12</v>
      </c>
      <c r="E3792" s="126"/>
      <c r="F3792" s="126"/>
      <c r="G3792" s="89">
        <v>43191</v>
      </c>
      <c r="H3792" s="123"/>
      <c r="I3792" s="189"/>
      <c r="J3792" s="130" t="s">
        <v>4890</v>
      </c>
    </row>
    <row r="3793" spans="1:10" s="108" customFormat="1" ht="11.25" hidden="1" customHeight="1">
      <c r="A3793" s="8" t="s">
        <v>2540</v>
      </c>
      <c r="B3793" s="126" t="s">
        <v>4345</v>
      </c>
      <c r="C3793" s="126" t="s">
        <v>75</v>
      </c>
      <c r="D3793" s="126">
        <v>12</v>
      </c>
      <c r="E3793" s="126"/>
      <c r="F3793" s="126"/>
      <c r="G3793" s="89">
        <v>43191</v>
      </c>
      <c r="H3793" s="123"/>
      <c r="I3793" s="189"/>
      <c r="J3793" s="130" t="s">
        <v>4890</v>
      </c>
    </row>
    <row r="3794" spans="1:10" s="108" customFormat="1" ht="11.25" hidden="1" customHeight="1">
      <c r="A3794" s="8" t="s">
        <v>2544</v>
      </c>
      <c r="B3794" s="126" t="s">
        <v>4346</v>
      </c>
      <c r="C3794" s="126" t="s">
        <v>75</v>
      </c>
      <c r="D3794" s="126">
        <v>12</v>
      </c>
      <c r="E3794" s="126"/>
      <c r="F3794" s="126"/>
      <c r="G3794" s="89">
        <v>43191</v>
      </c>
      <c r="H3794" s="123"/>
      <c r="I3794" s="189"/>
      <c r="J3794" s="130" t="s">
        <v>4890</v>
      </c>
    </row>
    <row r="3795" spans="1:10" s="108" customFormat="1" ht="11.25" hidden="1" customHeight="1">
      <c r="A3795" s="8" t="s">
        <v>2558</v>
      </c>
      <c r="B3795" s="126" t="s">
        <v>4347</v>
      </c>
      <c r="C3795" s="126" t="s">
        <v>75</v>
      </c>
      <c r="D3795" s="126">
        <v>12</v>
      </c>
      <c r="E3795" s="126"/>
      <c r="F3795" s="126"/>
      <c r="G3795" s="89">
        <v>43191</v>
      </c>
      <c r="H3795" s="123"/>
      <c r="I3795" s="189"/>
      <c r="J3795" s="130" t="s">
        <v>4890</v>
      </c>
    </row>
    <row r="3796" spans="1:10" s="108" customFormat="1" ht="11.25" hidden="1" customHeight="1">
      <c r="A3796" s="8" t="s">
        <v>2559</v>
      </c>
      <c r="B3796" s="126" t="s">
        <v>4347</v>
      </c>
      <c r="C3796" s="126" t="s">
        <v>75</v>
      </c>
      <c r="D3796" s="126">
        <v>12</v>
      </c>
      <c r="E3796" s="126"/>
      <c r="F3796" s="126"/>
      <c r="G3796" s="89">
        <v>43191</v>
      </c>
      <c r="H3796" s="123"/>
      <c r="I3796" s="189"/>
      <c r="J3796" s="130" t="s">
        <v>4890</v>
      </c>
    </row>
    <row r="3797" spans="1:10" s="108" customFormat="1" ht="11.25" hidden="1" customHeight="1">
      <c r="A3797" s="8" t="s">
        <v>2560</v>
      </c>
      <c r="B3797" s="126" t="s">
        <v>4347</v>
      </c>
      <c r="C3797" s="126" t="s">
        <v>75</v>
      </c>
      <c r="D3797" s="126">
        <v>12</v>
      </c>
      <c r="E3797" s="126"/>
      <c r="F3797" s="126"/>
      <c r="G3797" s="89">
        <v>43191</v>
      </c>
      <c r="H3797" s="123"/>
      <c r="I3797" s="189"/>
      <c r="J3797" s="130" t="s">
        <v>4890</v>
      </c>
    </row>
    <row r="3798" spans="1:10" s="108" customFormat="1" ht="11.25" hidden="1" customHeight="1">
      <c r="A3798" s="8" t="s">
        <v>2561</v>
      </c>
      <c r="B3798" s="126" t="s">
        <v>4347</v>
      </c>
      <c r="C3798" s="126" t="s">
        <v>75</v>
      </c>
      <c r="D3798" s="126">
        <v>12</v>
      </c>
      <c r="E3798" s="126"/>
      <c r="F3798" s="126"/>
      <c r="G3798" s="89">
        <v>43191</v>
      </c>
      <c r="H3798" s="123"/>
      <c r="I3798" s="189"/>
      <c r="J3798" s="130" t="s">
        <v>4890</v>
      </c>
    </row>
    <row r="3799" spans="1:10" s="108" customFormat="1" ht="11.25" hidden="1" customHeight="1">
      <c r="A3799" s="8" t="s">
        <v>2562</v>
      </c>
      <c r="B3799" s="126" t="s">
        <v>4347</v>
      </c>
      <c r="C3799" s="126" t="s">
        <v>75</v>
      </c>
      <c r="D3799" s="126">
        <v>12</v>
      </c>
      <c r="E3799" s="126"/>
      <c r="F3799" s="126"/>
      <c r="G3799" s="89">
        <v>43191</v>
      </c>
      <c r="H3799" s="123"/>
      <c r="I3799" s="189"/>
      <c r="J3799" s="130" t="s">
        <v>4890</v>
      </c>
    </row>
    <row r="3800" spans="1:10" s="108" customFormat="1" ht="11.25" hidden="1" customHeight="1">
      <c r="A3800" s="8" t="s">
        <v>2563</v>
      </c>
      <c r="B3800" s="126" t="s">
        <v>4347</v>
      </c>
      <c r="C3800" s="126" t="s">
        <v>75</v>
      </c>
      <c r="D3800" s="126">
        <v>12</v>
      </c>
      <c r="E3800" s="126"/>
      <c r="F3800" s="126"/>
      <c r="G3800" s="89">
        <v>43191</v>
      </c>
      <c r="H3800" s="123"/>
      <c r="I3800" s="189"/>
      <c r="J3800" s="130" t="s">
        <v>4890</v>
      </c>
    </row>
    <row r="3801" spans="1:10" s="108" customFormat="1" ht="11.25" hidden="1" customHeight="1">
      <c r="A3801" s="8" t="s">
        <v>2564</v>
      </c>
      <c r="B3801" s="126" t="s">
        <v>4347</v>
      </c>
      <c r="C3801" s="126" t="s">
        <v>75</v>
      </c>
      <c r="D3801" s="126">
        <v>12</v>
      </c>
      <c r="E3801" s="126"/>
      <c r="F3801" s="126"/>
      <c r="G3801" s="89">
        <v>43191</v>
      </c>
      <c r="H3801" s="123"/>
      <c r="I3801" s="189"/>
      <c r="J3801" s="130" t="s">
        <v>4890</v>
      </c>
    </row>
    <row r="3802" spans="1:10" s="108" customFormat="1" ht="11.25" hidden="1" customHeight="1">
      <c r="A3802" s="8" t="s">
        <v>2565</v>
      </c>
      <c r="B3802" s="126" t="s">
        <v>4347</v>
      </c>
      <c r="C3802" s="126" t="s">
        <v>75</v>
      </c>
      <c r="D3802" s="126">
        <v>12</v>
      </c>
      <c r="E3802" s="126"/>
      <c r="F3802" s="126"/>
      <c r="G3802" s="89">
        <v>43191</v>
      </c>
      <c r="H3802" s="123"/>
      <c r="I3802" s="189"/>
      <c r="J3802" s="130" t="s">
        <v>4890</v>
      </c>
    </row>
    <row r="3803" spans="1:10" s="108" customFormat="1" ht="11.25" hidden="1" customHeight="1">
      <c r="A3803" s="8" t="s">
        <v>2567</v>
      </c>
      <c r="B3803" s="126" t="s">
        <v>4348</v>
      </c>
      <c r="C3803" s="126" t="s">
        <v>75</v>
      </c>
      <c r="D3803" s="126">
        <v>12</v>
      </c>
      <c r="E3803" s="126"/>
      <c r="F3803" s="126"/>
      <c r="G3803" s="89">
        <v>43191</v>
      </c>
      <c r="H3803" s="123"/>
      <c r="I3803" s="189"/>
      <c r="J3803" s="130" t="s">
        <v>4890</v>
      </c>
    </row>
    <row r="3804" spans="1:10" s="108" customFormat="1" ht="11.25" hidden="1" customHeight="1">
      <c r="A3804" s="8" t="s">
        <v>2578</v>
      </c>
      <c r="B3804" s="126" t="s">
        <v>396</v>
      </c>
      <c r="C3804" s="126" t="s">
        <v>75</v>
      </c>
      <c r="D3804" s="126">
        <v>12</v>
      </c>
      <c r="E3804" s="126"/>
      <c r="F3804" s="126"/>
      <c r="G3804" s="89">
        <v>43191</v>
      </c>
      <c r="H3804" s="123"/>
      <c r="I3804" s="189"/>
      <c r="J3804" s="130" t="s">
        <v>4890</v>
      </c>
    </row>
    <row r="3805" spans="1:10" s="108" customFormat="1" ht="11.25" hidden="1" customHeight="1">
      <c r="A3805" s="8" t="s">
        <v>2580</v>
      </c>
      <c r="B3805" s="126" t="s">
        <v>396</v>
      </c>
      <c r="C3805" s="126" t="s">
        <v>75</v>
      </c>
      <c r="D3805" s="126">
        <v>12</v>
      </c>
      <c r="E3805" s="126"/>
      <c r="F3805" s="126"/>
      <c r="G3805" s="89">
        <v>43191</v>
      </c>
      <c r="H3805" s="123"/>
      <c r="I3805" s="189"/>
      <c r="J3805" s="130" t="s">
        <v>4890</v>
      </c>
    </row>
    <row r="3806" spans="1:10" s="108" customFormat="1" ht="11.25" hidden="1" customHeight="1">
      <c r="A3806" s="8" t="s">
        <v>2582</v>
      </c>
      <c r="B3806" s="126" t="s">
        <v>396</v>
      </c>
      <c r="C3806" s="126" t="s">
        <v>75</v>
      </c>
      <c r="D3806" s="126">
        <v>12</v>
      </c>
      <c r="E3806" s="126"/>
      <c r="F3806" s="126"/>
      <c r="G3806" s="89">
        <v>43191</v>
      </c>
      <c r="H3806" s="123"/>
      <c r="I3806" s="189"/>
      <c r="J3806" s="130" t="s">
        <v>4890</v>
      </c>
    </row>
    <row r="3807" spans="1:10" s="108" customFormat="1" ht="11.25" hidden="1" customHeight="1">
      <c r="A3807" s="8" t="s">
        <v>2584</v>
      </c>
      <c r="B3807" s="126" t="s">
        <v>396</v>
      </c>
      <c r="C3807" s="130" t="s">
        <v>75</v>
      </c>
      <c r="D3807" s="126">
        <v>12</v>
      </c>
      <c r="E3807" s="126"/>
      <c r="F3807" s="130"/>
      <c r="G3807" s="89">
        <v>43191</v>
      </c>
      <c r="H3807" s="123"/>
      <c r="I3807" s="189"/>
      <c r="J3807" s="130" t="s">
        <v>4890</v>
      </c>
    </row>
    <row r="3808" spans="1:10" s="108" customFormat="1" ht="11.25" hidden="1" customHeight="1">
      <c r="A3808" s="8" t="s">
        <v>2585</v>
      </c>
      <c r="B3808" s="126" t="s">
        <v>396</v>
      </c>
      <c r="C3808" s="130" t="s">
        <v>75</v>
      </c>
      <c r="D3808" s="126">
        <v>12</v>
      </c>
      <c r="E3808" s="126"/>
      <c r="F3808" s="130"/>
      <c r="G3808" s="89">
        <v>43191</v>
      </c>
      <c r="H3808" s="123"/>
      <c r="I3808" s="189"/>
      <c r="J3808" s="130" t="s">
        <v>4890</v>
      </c>
    </row>
    <row r="3809" spans="1:10" s="108" customFormat="1" ht="11.25" hidden="1" customHeight="1">
      <c r="A3809" s="8" t="s">
        <v>2601</v>
      </c>
      <c r="B3809" s="126" t="s">
        <v>397</v>
      </c>
      <c r="C3809" s="130" t="s">
        <v>75</v>
      </c>
      <c r="D3809" s="126">
        <v>12</v>
      </c>
      <c r="E3809" s="126"/>
      <c r="F3809" s="130"/>
      <c r="G3809" s="89">
        <v>43191</v>
      </c>
      <c r="H3809" s="123"/>
      <c r="I3809" s="189"/>
      <c r="J3809" s="130" t="s">
        <v>4890</v>
      </c>
    </row>
    <row r="3810" spans="1:10" s="108" customFormat="1" ht="11.25" hidden="1" customHeight="1">
      <c r="A3810" s="8" t="s">
        <v>2602</v>
      </c>
      <c r="B3810" s="126" t="s">
        <v>397</v>
      </c>
      <c r="C3810" s="130" t="s">
        <v>75</v>
      </c>
      <c r="D3810" s="126">
        <v>12</v>
      </c>
      <c r="E3810" s="126"/>
      <c r="F3810" s="130"/>
      <c r="G3810" s="89">
        <v>43191</v>
      </c>
      <c r="H3810" s="123"/>
      <c r="I3810" s="189"/>
      <c r="J3810" s="130" t="s">
        <v>4890</v>
      </c>
    </row>
    <row r="3811" spans="1:10" s="108" customFormat="1" ht="11.25" hidden="1" customHeight="1">
      <c r="A3811" s="8" t="s">
        <v>266</v>
      </c>
      <c r="B3811" s="126" t="s">
        <v>397</v>
      </c>
      <c r="C3811" s="130" t="s">
        <v>75</v>
      </c>
      <c r="D3811" s="126">
        <v>12</v>
      </c>
      <c r="E3811" s="126"/>
      <c r="F3811" s="130"/>
      <c r="G3811" s="89">
        <v>43191</v>
      </c>
      <c r="H3811" s="123"/>
      <c r="I3811" s="189"/>
      <c r="J3811" s="130" t="s">
        <v>4890</v>
      </c>
    </row>
    <row r="3812" spans="1:10" s="108" customFormat="1" ht="11.25" hidden="1" customHeight="1">
      <c r="A3812" s="8" t="s">
        <v>2603</v>
      </c>
      <c r="B3812" s="126" t="s">
        <v>397</v>
      </c>
      <c r="C3812" s="126" t="s">
        <v>75</v>
      </c>
      <c r="D3812" s="126">
        <v>12</v>
      </c>
      <c r="E3812" s="126"/>
      <c r="F3812" s="126"/>
      <c r="G3812" s="89">
        <v>43191</v>
      </c>
      <c r="H3812" s="123"/>
      <c r="I3812" s="189"/>
      <c r="J3812" s="130" t="s">
        <v>4890</v>
      </c>
    </row>
    <row r="3813" spans="1:10" s="108" customFormat="1" ht="11.25" hidden="1" customHeight="1">
      <c r="A3813" s="8" t="s">
        <v>2604</v>
      </c>
      <c r="B3813" s="126" t="s">
        <v>397</v>
      </c>
      <c r="C3813" s="130" t="s">
        <v>75</v>
      </c>
      <c r="D3813" s="126">
        <v>12</v>
      </c>
      <c r="E3813" s="126"/>
      <c r="F3813" s="130"/>
      <c r="G3813" s="89">
        <v>43191</v>
      </c>
      <c r="H3813" s="123"/>
      <c r="I3813" s="189"/>
      <c r="J3813" s="130" t="s">
        <v>4890</v>
      </c>
    </row>
    <row r="3814" spans="1:10" s="108" customFormat="1" ht="11.25" hidden="1" customHeight="1">
      <c r="A3814" s="8" t="s">
        <v>2605</v>
      </c>
      <c r="B3814" s="126" t="s">
        <v>397</v>
      </c>
      <c r="C3814" s="126" t="s">
        <v>75</v>
      </c>
      <c r="D3814" s="126">
        <v>12</v>
      </c>
      <c r="E3814" s="126"/>
      <c r="F3814" s="126"/>
      <c r="G3814" s="89">
        <v>43191</v>
      </c>
      <c r="H3814" s="123"/>
      <c r="I3814" s="189"/>
      <c r="J3814" s="130" t="s">
        <v>4890</v>
      </c>
    </row>
    <row r="3815" spans="1:10" s="108" customFormat="1" ht="11.25" hidden="1" customHeight="1">
      <c r="A3815" s="8" t="s">
        <v>2606</v>
      </c>
      <c r="B3815" s="126" t="s">
        <v>397</v>
      </c>
      <c r="C3815" s="130" t="s">
        <v>75</v>
      </c>
      <c r="D3815" s="126">
        <v>12</v>
      </c>
      <c r="E3815" s="126"/>
      <c r="F3815" s="130"/>
      <c r="G3815" s="89">
        <v>43191</v>
      </c>
      <c r="H3815" s="123"/>
      <c r="I3815" s="189"/>
      <c r="J3815" s="130" t="s">
        <v>4890</v>
      </c>
    </row>
    <row r="3816" spans="1:10" s="108" customFormat="1" ht="11.25" hidden="1" customHeight="1">
      <c r="A3816" s="8" t="s">
        <v>2607</v>
      </c>
      <c r="B3816" s="126" t="s">
        <v>397</v>
      </c>
      <c r="C3816" s="126" t="s">
        <v>75</v>
      </c>
      <c r="D3816" s="126">
        <v>12</v>
      </c>
      <c r="E3816" s="126"/>
      <c r="F3816" s="126"/>
      <c r="G3816" s="89">
        <v>43191</v>
      </c>
      <c r="H3816" s="123"/>
      <c r="I3816" s="189"/>
      <c r="J3816" s="130" t="s">
        <v>4890</v>
      </c>
    </row>
    <row r="3817" spans="1:10" s="108" customFormat="1" ht="11.25" hidden="1" customHeight="1">
      <c r="A3817" s="8" t="s">
        <v>2608</v>
      </c>
      <c r="B3817" s="126" t="s">
        <v>397</v>
      </c>
      <c r="C3817" s="130" t="s">
        <v>75</v>
      </c>
      <c r="D3817" s="126">
        <v>12</v>
      </c>
      <c r="E3817" s="126"/>
      <c r="F3817" s="130"/>
      <c r="G3817" s="89">
        <v>43191</v>
      </c>
      <c r="H3817" s="123"/>
      <c r="I3817" s="189"/>
      <c r="J3817" s="130" t="s">
        <v>4890</v>
      </c>
    </row>
    <row r="3818" spans="1:10" s="108" customFormat="1" ht="11.25" hidden="1" customHeight="1">
      <c r="A3818" s="8" t="s">
        <v>2609</v>
      </c>
      <c r="B3818" s="126" t="s">
        <v>397</v>
      </c>
      <c r="C3818" s="126" t="s">
        <v>75</v>
      </c>
      <c r="D3818" s="126">
        <v>12</v>
      </c>
      <c r="E3818" s="126"/>
      <c r="F3818" s="126"/>
      <c r="G3818" s="89">
        <v>43191</v>
      </c>
      <c r="H3818" s="123"/>
      <c r="I3818" s="189"/>
      <c r="J3818" s="130" t="s">
        <v>4890</v>
      </c>
    </row>
    <row r="3819" spans="1:10" s="108" customFormat="1" ht="11.25" hidden="1" customHeight="1">
      <c r="A3819" s="8" t="s">
        <v>2610</v>
      </c>
      <c r="B3819" s="126" t="s">
        <v>397</v>
      </c>
      <c r="C3819" s="126" t="s">
        <v>75</v>
      </c>
      <c r="D3819" s="126">
        <v>12</v>
      </c>
      <c r="E3819" s="126"/>
      <c r="F3819" s="126"/>
      <c r="G3819" s="89">
        <v>43191</v>
      </c>
      <c r="H3819" s="123"/>
      <c r="I3819" s="189"/>
      <c r="J3819" s="130" t="s">
        <v>4890</v>
      </c>
    </row>
    <row r="3820" spans="1:10" s="108" customFormat="1" ht="11.25" hidden="1" customHeight="1">
      <c r="A3820" s="8" t="s">
        <v>2611</v>
      </c>
      <c r="B3820" s="126" t="s">
        <v>397</v>
      </c>
      <c r="C3820" s="126" t="s">
        <v>75</v>
      </c>
      <c r="D3820" s="126">
        <v>12</v>
      </c>
      <c r="E3820" s="126"/>
      <c r="F3820" s="126"/>
      <c r="G3820" s="89">
        <v>43191</v>
      </c>
      <c r="H3820" s="123"/>
      <c r="I3820" s="189"/>
      <c r="J3820" s="130" t="s">
        <v>4890</v>
      </c>
    </row>
    <row r="3821" spans="1:10" s="108" customFormat="1" ht="11.25" hidden="1" customHeight="1">
      <c r="A3821" s="8" t="s">
        <v>2625</v>
      </c>
      <c r="B3821" s="126" t="s">
        <v>391</v>
      </c>
      <c r="C3821" s="126" t="s">
        <v>75</v>
      </c>
      <c r="D3821" s="126">
        <v>12</v>
      </c>
      <c r="E3821" s="126"/>
      <c r="F3821" s="126"/>
      <c r="G3821" s="89">
        <v>43191</v>
      </c>
      <c r="H3821" s="123"/>
      <c r="I3821" s="189"/>
      <c r="J3821" s="130" t="s">
        <v>4890</v>
      </c>
    </row>
    <row r="3822" spans="1:10" s="108" customFormat="1" ht="11.25" hidden="1" customHeight="1">
      <c r="A3822" s="8" t="s">
        <v>2628</v>
      </c>
      <c r="B3822" s="126" t="s">
        <v>395</v>
      </c>
      <c r="C3822" s="126" t="s">
        <v>75</v>
      </c>
      <c r="D3822" s="126">
        <v>12</v>
      </c>
      <c r="E3822" s="126"/>
      <c r="F3822" s="126"/>
      <c r="G3822" s="89">
        <v>43191</v>
      </c>
      <c r="H3822" s="123"/>
      <c r="I3822" s="189"/>
      <c r="J3822" s="130" t="s">
        <v>4890</v>
      </c>
    </row>
    <row r="3823" spans="1:10" s="108" customFormat="1" ht="11.25" hidden="1" customHeight="1">
      <c r="A3823" s="8" t="s">
        <v>2629</v>
      </c>
      <c r="B3823" s="126" t="s">
        <v>395</v>
      </c>
      <c r="C3823" s="126" t="s">
        <v>75</v>
      </c>
      <c r="D3823" s="126">
        <v>12</v>
      </c>
      <c r="E3823" s="126"/>
      <c r="F3823" s="126"/>
      <c r="G3823" s="89">
        <v>43191</v>
      </c>
      <c r="H3823" s="123"/>
      <c r="I3823" s="189"/>
      <c r="J3823" s="130" t="s">
        <v>4890</v>
      </c>
    </row>
    <row r="3824" spans="1:10" s="108" customFormat="1" ht="11.25" hidden="1" customHeight="1">
      <c r="A3824" s="8" t="s">
        <v>2631</v>
      </c>
      <c r="B3824" s="126" t="s">
        <v>395</v>
      </c>
      <c r="C3824" s="126" t="s">
        <v>75</v>
      </c>
      <c r="D3824" s="126">
        <v>12</v>
      </c>
      <c r="E3824" s="126"/>
      <c r="F3824" s="126"/>
      <c r="G3824" s="89">
        <v>43191</v>
      </c>
      <c r="H3824" s="123"/>
      <c r="I3824" s="189"/>
      <c r="J3824" s="130" t="s">
        <v>4890</v>
      </c>
    </row>
    <row r="3825" spans="1:10" s="108" customFormat="1" ht="11.25" hidden="1" customHeight="1">
      <c r="A3825" s="8" t="s">
        <v>2632</v>
      </c>
      <c r="B3825" s="126" t="s">
        <v>395</v>
      </c>
      <c r="C3825" s="126" t="s">
        <v>75</v>
      </c>
      <c r="D3825" s="126">
        <v>12</v>
      </c>
      <c r="E3825" s="126"/>
      <c r="F3825" s="126"/>
      <c r="G3825" s="89">
        <v>43191</v>
      </c>
      <c r="H3825" s="123"/>
      <c r="I3825" s="189"/>
      <c r="J3825" s="130" t="s">
        <v>4890</v>
      </c>
    </row>
    <row r="3826" spans="1:10" s="108" customFormat="1" ht="11.25" hidden="1" customHeight="1">
      <c r="A3826" s="8" t="s">
        <v>2633</v>
      </c>
      <c r="B3826" s="126" t="s">
        <v>395</v>
      </c>
      <c r="C3826" s="126" t="s">
        <v>75</v>
      </c>
      <c r="D3826" s="126">
        <v>12</v>
      </c>
      <c r="E3826" s="126"/>
      <c r="F3826" s="126"/>
      <c r="G3826" s="89">
        <v>43191</v>
      </c>
      <c r="H3826" s="123"/>
      <c r="I3826" s="189"/>
      <c r="J3826" s="130" t="s">
        <v>4890</v>
      </c>
    </row>
    <row r="3827" spans="1:10" s="108" customFormat="1" ht="11.25" hidden="1" customHeight="1">
      <c r="A3827" s="8" t="s">
        <v>2634</v>
      </c>
      <c r="B3827" s="126" t="s">
        <v>4347</v>
      </c>
      <c r="C3827" s="126" t="s">
        <v>75</v>
      </c>
      <c r="D3827" s="126">
        <v>12</v>
      </c>
      <c r="E3827" s="126"/>
      <c r="F3827" s="126"/>
      <c r="G3827" s="89">
        <v>43191</v>
      </c>
      <c r="H3827" s="123"/>
      <c r="I3827" s="189"/>
      <c r="J3827" s="130" t="s">
        <v>4890</v>
      </c>
    </row>
    <row r="3828" spans="1:10" s="108" customFormat="1" ht="11.25" hidden="1" customHeight="1">
      <c r="A3828" s="8" t="s">
        <v>2635</v>
      </c>
      <c r="B3828" s="126" t="s">
        <v>4347</v>
      </c>
      <c r="C3828" s="126" t="s">
        <v>75</v>
      </c>
      <c r="D3828" s="126">
        <v>12</v>
      </c>
      <c r="E3828" s="126"/>
      <c r="F3828" s="126"/>
      <c r="G3828" s="89">
        <v>43191</v>
      </c>
      <c r="H3828" s="123"/>
      <c r="I3828" s="189"/>
      <c r="J3828" s="130" t="s">
        <v>4890</v>
      </c>
    </row>
    <row r="3829" spans="1:10" s="108" customFormat="1" ht="11.25" hidden="1" customHeight="1">
      <c r="A3829" s="8" t="s">
        <v>2636</v>
      </c>
      <c r="B3829" s="126" t="s">
        <v>4347</v>
      </c>
      <c r="C3829" s="126" t="s">
        <v>75</v>
      </c>
      <c r="D3829" s="126">
        <v>12</v>
      </c>
      <c r="E3829" s="126"/>
      <c r="F3829" s="126"/>
      <c r="G3829" s="89">
        <v>43191</v>
      </c>
      <c r="H3829" s="123"/>
      <c r="I3829" s="189"/>
      <c r="J3829" s="130" t="s">
        <v>4890</v>
      </c>
    </row>
    <row r="3830" spans="1:10" s="108" customFormat="1" ht="11.25" hidden="1" customHeight="1">
      <c r="A3830" s="8" t="s">
        <v>2637</v>
      </c>
      <c r="B3830" s="126" t="s">
        <v>4347</v>
      </c>
      <c r="C3830" s="126" t="s">
        <v>75</v>
      </c>
      <c r="D3830" s="126">
        <v>12</v>
      </c>
      <c r="E3830" s="126"/>
      <c r="F3830" s="126"/>
      <c r="G3830" s="89">
        <v>43191</v>
      </c>
      <c r="H3830" s="123"/>
      <c r="I3830" s="189"/>
      <c r="J3830" s="130" t="s">
        <v>4890</v>
      </c>
    </row>
    <row r="3831" spans="1:10" s="108" customFormat="1" ht="11.25" hidden="1" customHeight="1">
      <c r="A3831" s="8" t="s">
        <v>2638</v>
      </c>
      <c r="B3831" s="126" t="s">
        <v>396</v>
      </c>
      <c r="C3831" s="126" t="s">
        <v>75</v>
      </c>
      <c r="D3831" s="126">
        <v>12</v>
      </c>
      <c r="E3831" s="126"/>
      <c r="F3831" s="126"/>
      <c r="G3831" s="89">
        <v>43191</v>
      </c>
      <c r="H3831" s="123"/>
      <c r="I3831" s="189"/>
      <c r="J3831" s="130" t="s">
        <v>4890</v>
      </c>
    </row>
    <row r="3832" spans="1:10" s="108" customFormat="1" ht="11.25" hidden="1" customHeight="1">
      <c r="A3832" s="8" t="s">
        <v>2639</v>
      </c>
      <c r="B3832" s="126" t="s">
        <v>397</v>
      </c>
      <c r="C3832" s="126" t="s">
        <v>75</v>
      </c>
      <c r="D3832" s="126">
        <v>12</v>
      </c>
      <c r="E3832" s="126"/>
      <c r="F3832" s="126"/>
      <c r="G3832" s="89">
        <v>43191</v>
      </c>
      <c r="H3832" s="123"/>
      <c r="I3832" s="189"/>
      <c r="J3832" s="130" t="s">
        <v>4890</v>
      </c>
    </row>
    <row r="3833" spans="1:10" s="108" customFormat="1" ht="11.25" hidden="1" customHeight="1">
      <c r="A3833" s="8" t="s">
        <v>2640</v>
      </c>
      <c r="B3833" s="126" t="s">
        <v>397</v>
      </c>
      <c r="C3833" s="126" t="s">
        <v>75</v>
      </c>
      <c r="D3833" s="126">
        <v>12</v>
      </c>
      <c r="E3833" s="126"/>
      <c r="F3833" s="126"/>
      <c r="G3833" s="89">
        <v>43191</v>
      </c>
      <c r="H3833" s="123"/>
      <c r="I3833" s="189"/>
      <c r="J3833" s="130" t="s">
        <v>4890</v>
      </c>
    </row>
    <row r="3834" spans="1:10" s="108" customFormat="1" ht="11.25" hidden="1" customHeight="1">
      <c r="A3834" s="8" t="s">
        <v>2641</v>
      </c>
      <c r="B3834" s="126" t="s">
        <v>397</v>
      </c>
      <c r="C3834" s="126" t="s">
        <v>75</v>
      </c>
      <c r="D3834" s="126">
        <v>12</v>
      </c>
      <c r="E3834" s="126"/>
      <c r="F3834" s="126"/>
      <c r="G3834" s="89">
        <v>43191</v>
      </c>
      <c r="H3834" s="123"/>
      <c r="I3834" s="189"/>
      <c r="J3834" s="130" t="s">
        <v>4890</v>
      </c>
    </row>
    <row r="3835" spans="1:10" s="108" customFormat="1" ht="11.25" hidden="1" customHeight="1">
      <c r="A3835" s="8" t="s">
        <v>2642</v>
      </c>
      <c r="B3835" s="126" t="s">
        <v>397</v>
      </c>
      <c r="C3835" s="126" t="s">
        <v>75</v>
      </c>
      <c r="D3835" s="126">
        <v>12</v>
      </c>
      <c r="E3835" s="126"/>
      <c r="F3835" s="126"/>
      <c r="G3835" s="89">
        <v>43191</v>
      </c>
      <c r="H3835" s="123"/>
      <c r="I3835" s="189"/>
      <c r="J3835" s="130" t="s">
        <v>4890</v>
      </c>
    </row>
    <row r="3836" spans="1:10" s="108" customFormat="1" ht="11.25" hidden="1" customHeight="1">
      <c r="A3836" s="8" t="s">
        <v>2643</v>
      </c>
      <c r="B3836" s="126" t="s">
        <v>397</v>
      </c>
      <c r="C3836" s="126" t="s">
        <v>75</v>
      </c>
      <c r="D3836" s="126">
        <v>12</v>
      </c>
      <c r="E3836" s="126"/>
      <c r="F3836" s="126"/>
      <c r="G3836" s="89">
        <v>43191</v>
      </c>
      <c r="H3836" s="123"/>
      <c r="I3836" s="189"/>
      <c r="J3836" s="130" t="s">
        <v>4890</v>
      </c>
    </row>
    <row r="3837" spans="1:10" s="108" customFormat="1" ht="11.25" hidden="1" customHeight="1">
      <c r="A3837" s="8" t="s">
        <v>2644</v>
      </c>
      <c r="B3837" s="126" t="s">
        <v>4350</v>
      </c>
      <c r="C3837" s="126" t="s">
        <v>75</v>
      </c>
      <c r="D3837" s="126">
        <v>12</v>
      </c>
      <c r="E3837" s="126"/>
      <c r="F3837" s="126"/>
      <c r="G3837" s="89">
        <v>43191</v>
      </c>
      <c r="H3837" s="123"/>
      <c r="I3837" s="189"/>
      <c r="J3837" s="130" t="s">
        <v>4890</v>
      </c>
    </row>
    <row r="3838" spans="1:10" s="108" customFormat="1" ht="11.25" hidden="1" customHeight="1">
      <c r="A3838" s="8" t="s">
        <v>2645</v>
      </c>
      <c r="B3838" s="126" t="s">
        <v>4350</v>
      </c>
      <c r="C3838" s="126" t="s">
        <v>75</v>
      </c>
      <c r="D3838" s="126">
        <v>12</v>
      </c>
      <c r="E3838" s="126"/>
      <c r="F3838" s="126"/>
      <c r="G3838" s="89">
        <v>43191</v>
      </c>
      <c r="H3838" s="123"/>
      <c r="I3838" s="189"/>
      <c r="J3838" s="130" t="s">
        <v>4890</v>
      </c>
    </row>
    <row r="3839" spans="1:10" s="108" customFormat="1" ht="11.25" hidden="1" customHeight="1">
      <c r="A3839" s="8" t="s">
        <v>2665</v>
      </c>
      <c r="B3839" s="126" t="s">
        <v>351</v>
      </c>
      <c r="C3839" s="126" t="s">
        <v>4787</v>
      </c>
      <c r="D3839" s="126">
        <v>11</v>
      </c>
      <c r="E3839" s="126"/>
      <c r="F3839" s="126"/>
      <c r="G3839" s="89">
        <v>43191</v>
      </c>
      <c r="H3839" s="123"/>
      <c r="I3839" s="189"/>
      <c r="J3839" s="130" t="s">
        <v>4901</v>
      </c>
    </row>
    <row r="3840" spans="1:10" s="108" customFormat="1" ht="11.25" hidden="1" customHeight="1">
      <c r="A3840" s="8" t="s">
        <v>2706</v>
      </c>
      <c r="B3840" s="126" t="s">
        <v>370</v>
      </c>
      <c r="C3840" s="130" t="s">
        <v>4786</v>
      </c>
      <c r="D3840" s="126">
        <v>11</v>
      </c>
      <c r="E3840" s="126"/>
      <c r="F3840" s="130"/>
      <c r="G3840" s="89">
        <v>43191</v>
      </c>
      <c r="H3840" s="123"/>
      <c r="I3840" s="189"/>
      <c r="J3840" s="130" t="s">
        <v>4902</v>
      </c>
    </row>
    <row r="3841" spans="1:10" s="108" customFormat="1" ht="11.25" hidden="1" customHeight="1">
      <c r="A3841" s="8" t="s">
        <v>2708</v>
      </c>
      <c r="B3841" s="126" t="s">
        <v>351</v>
      </c>
      <c r="C3841" s="126" t="s">
        <v>4787</v>
      </c>
      <c r="D3841" s="126">
        <v>11</v>
      </c>
      <c r="E3841" s="126"/>
      <c r="F3841" s="126"/>
      <c r="G3841" s="89">
        <v>43191</v>
      </c>
      <c r="H3841" s="123"/>
      <c r="I3841" s="189"/>
      <c r="J3841" s="130" t="s">
        <v>4901</v>
      </c>
    </row>
    <row r="3842" spans="1:10" s="108" customFormat="1" ht="11.25" hidden="1" customHeight="1">
      <c r="A3842" s="8" t="s">
        <v>2709</v>
      </c>
      <c r="B3842" s="126" t="s">
        <v>351</v>
      </c>
      <c r="C3842" s="126" t="s">
        <v>4787</v>
      </c>
      <c r="D3842" s="126">
        <v>11</v>
      </c>
      <c r="E3842" s="126"/>
      <c r="F3842" s="126"/>
      <c r="G3842" s="89">
        <v>43191</v>
      </c>
      <c r="H3842" s="123"/>
      <c r="I3842" s="189"/>
      <c r="J3842" s="130" t="s">
        <v>4901</v>
      </c>
    </row>
    <row r="3843" spans="1:10" s="108" customFormat="1" ht="11.25" hidden="1" customHeight="1">
      <c r="A3843" s="8" t="s">
        <v>2710</v>
      </c>
      <c r="B3843" s="126" t="s">
        <v>351</v>
      </c>
      <c r="C3843" s="130" t="s">
        <v>4789</v>
      </c>
      <c r="D3843" s="126">
        <v>11</v>
      </c>
      <c r="E3843" s="126"/>
      <c r="F3843" s="130"/>
      <c r="G3843" s="89">
        <v>43191</v>
      </c>
      <c r="H3843" s="123"/>
      <c r="I3843" s="189"/>
      <c r="J3843" s="130" t="s">
        <v>4888</v>
      </c>
    </row>
    <row r="3844" spans="1:10" s="108" customFormat="1" ht="11.25" hidden="1" customHeight="1">
      <c r="A3844" s="8" t="s">
        <v>2712</v>
      </c>
      <c r="B3844" s="126" t="s">
        <v>351</v>
      </c>
      <c r="C3844" s="126" t="s">
        <v>4788</v>
      </c>
      <c r="D3844" s="126">
        <v>11</v>
      </c>
      <c r="E3844" s="126"/>
      <c r="F3844" s="126"/>
      <c r="G3844" s="89">
        <v>43191</v>
      </c>
      <c r="H3844" s="123"/>
      <c r="I3844" s="189"/>
      <c r="J3844" s="130" t="s">
        <v>4900</v>
      </c>
    </row>
    <row r="3845" spans="1:10" s="108" customFormat="1" ht="11.25" hidden="1" customHeight="1">
      <c r="A3845" s="8" t="s">
        <v>2713</v>
      </c>
      <c r="B3845" s="126" t="s">
        <v>351</v>
      </c>
      <c r="C3845" s="126" t="s">
        <v>4788</v>
      </c>
      <c r="D3845" s="126">
        <v>11</v>
      </c>
      <c r="E3845" s="126"/>
      <c r="F3845" s="126"/>
      <c r="G3845" s="89">
        <v>43191</v>
      </c>
      <c r="H3845" s="123"/>
      <c r="I3845" s="189"/>
      <c r="J3845" s="130" t="s">
        <v>4900</v>
      </c>
    </row>
    <row r="3846" spans="1:10" s="108" customFormat="1" ht="11.25" hidden="1" customHeight="1">
      <c r="A3846" s="8" t="s">
        <v>2714</v>
      </c>
      <c r="B3846" s="126" t="s">
        <v>351</v>
      </c>
      <c r="C3846" s="126" t="s">
        <v>4788</v>
      </c>
      <c r="D3846" s="126">
        <v>11</v>
      </c>
      <c r="E3846" s="126"/>
      <c r="F3846" s="126"/>
      <c r="G3846" s="89">
        <v>43191</v>
      </c>
      <c r="H3846" s="123"/>
      <c r="I3846" s="189"/>
      <c r="J3846" s="130" t="s">
        <v>4900</v>
      </c>
    </row>
    <row r="3847" spans="1:10" s="108" customFormat="1" ht="11.25" hidden="1" customHeight="1">
      <c r="A3847" s="8" t="s">
        <v>2715</v>
      </c>
      <c r="B3847" s="126" t="s">
        <v>351</v>
      </c>
      <c r="C3847" s="130" t="s">
        <v>4788</v>
      </c>
      <c r="D3847" s="126">
        <v>11</v>
      </c>
      <c r="E3847" s="126"/>
      <c r="F3847" s="130"/>
      <c r="G3847" s="89">
        <v>43191</v>
      </c>
      <c r="H3847" s="123"/>
      <c r="I3847" s="189"/>
      <c r="J3847" s="130" t="s">
        <v>4900</v>
      </c>
    </row>
    <row r="3848" spans="1:10" s="108" customFormat="1" ht="11.25" hidden="1" customHeight="1">
      <c r="A3848" s="8" t="s">
        <v>2716</v>
      </c>
      <c r="B3848" s="126" t="s">
        <v>351</v>
      </c>
      <c r="C3848" s="130" t="s">
        <v>4788</v>
      </c>
      <c r="D3848" s="126">
        <v>11</v>
      </c>
      <c r="E3848" s="126"/>
      <c r="F3848" s="130"/>
      <c r="G3848" s="89">
        <v>43191</v>
      </c>
      <c r="H3848" s="123"/>
      <c r="I3848" s="189"/>
      <c r="J3848" s="130" t="s">
        <v>4900</v>
      </c>
    </row>
    <row r="3849" spans="1:10" s="108" customFormat="1" ht="11.25" hidden="1" customHeight="1">
      <c r="A3849" s="8" t="s">
        <v>2718</v>
      </c>
      <c r="B3849" s="126" t="s">
        <v>351</v>
      </c>
      <c r="C3849" s="126" t="s">
        <v>4789</v>
      </c>
      <c r="D3849" s="126">
        <v>11</v>
      </c>
      <c r="E3849" s="126"/>
      <c r="F3849" s="126"/>
      <c r="G3849" s="89">
        <v>43191</v>
      </c>
      <c r="H3849" s="123"/>
      <c r="I3849" s="189"/>
      <c r="J3849" s="130" t="s">
        <v>4888</v>
      </c>
    </row>
    <row r="3850" spans="1:10" s="108" customFormat="1" ht="11.25" hidden="1" customHeight="1">
      <c r="A3850" s="8" t="s">
        <v>2719</v>
      </c>
      <c r="B3850" s="126" t="s">
        <v>351</v>
      </c>
      <c r="C3850" s="126" t="s">
        <v>4789</v>
      </c>
      <c r="D3850" s="126">
        <v>11</v>
      </c>
      <c r="E3850" s="126"/>
      <c r="F3850" s="126"/>
      <c r="G3850" s="89">
        <v>43191</v>
      </c>
      <c r="H3850" s="123"/>
      <c r="I3850" s="189"/>
      <c r="J3850" s="130" t="s">
        <v>4888</v>
      </c>
    </row>
    <row r="3851" spans="1:10" s="108" customFormat="1" ht="11.25" hidden="1" customHeight="1">
      <c r="A3851" s="8" t="s">
        <v>2720</v>
      </c>
      <c r="B3851" s="126" t="s">
        <v>351</v>
      </c>
      <c r="C3851" s="126" t="s">
        <v>4789</v>
      </c>
      <c r="D3851" s="126">
        <v>11</v>
      </c>
      <c r="E3851" s="126"/>
      <c r="F3851" s="126"/>
      <c r="G3851" s="89">
        <v>43191</v>
      </c>
      <c r="H3851" s="123"/>
      <c r="I3851" s="189"/>
      <c r="J3851" s="130" t="s">
        <v>4888</v>
      </c>
    </row>
    <row r="3852" spans="1:10" s="108" customFormat="1" ht="11.25" hidden="1" customHeight="1">
      <c r="A3852" s="8" t="s">
        <v>2721</v>
      </c>
      <c r="B3852" s="126" t="s">
        <v>351</v>
      </c>
      <c r="C3852" s="130" t="s">
        <v>4789</v>
      </c>
      <c r="D3852" s="126">
        <v>11</v>
      </c>
      <c r="E3852" s="126"/>
      <c r="F3852" s="130"/>
      <c r="G3852" s="89">
        <v>43191</v>
      </c>
      <c r="H3852" s="123"/>
      <c r="I3852" s="189"/>
      <c r="J3852" s="130" t="s">
        <v>4888</v>
      </c>
    </row>
    <row r="3853" spans="1:10" s="108" customFormat="1" ht="11.25" hidden="1" customHeight="1">
      <c r="A3853" s="8" t="s">
        <v>2722</v>
      </c>
      <c r="B3853" s="126" t="s">
        <v>351</v>
      </c>
      <c r="C3853" s="130" t="s">
        <v>4789</v>
      </c>
      <c r="D3853" s="126">
        <v>11</v>
      </c>
      <c r="E3853" s="126"/>
      <c r="F3853" s="130"/>
      <c r="G3853" s="89">
        <v>43191</v>
      </c>
      <c r="H3853" s="123"/>
      <c r="I3853" s="189"/>
      <c r="J3853" s="130" t="s">
        <v>4888</v>
      </c>
    </row>
    <row r="3854" spans="1:10" s="108" customFormat="1" ht="11.25" hidden="1" customHeight="1">
      <c r="A3854" s="8" t="s">
        <v>2723</v>
      </c>
      <c r="B3854" s="126" t="s">
        <v>351</v>
      </c>
      <c r="C3854" s="126" t="s">
        <v>4789</v>
      </c>
      <c r="D3854" s="126">
        <v>11</v>
      </c>
      <c r="E3854" s="126"/>
      <c r="F3854" s="126"/>
      <c r="G3854" s="89">
        <v>43191</v>
      </c>
      <c r="H3854" s="123"/>
      <c r="I3854" s="189"/>
      <c r="J3854" s="130" t="s">
        <v>4888</v>
      </c>
    </row>
    <row r="3855" spans="1:10" s="108" customFormat="1" ht="11.25" hidden="1" customHeight="1">
      <c r="A3855" s="8" t="s">
        <v>2724</v>
      </c>
      <c r="B3855" s="126" t="s">
        <v>351</v>
      </c>
      <c r="C3855" s="126" t="s">
        <v>4789</v>
      </c>
      <c r="D3855" s="126">
        <v>11</v>
      </c>
      <c r="E3855" s="126"/>
      <c r="F3855" s="126"/>
      <c r="G3855" s="89">
        <v>43191</v>
      </c>
      <c r="H3855" s="123"/>
      <c r="I3855" s="189"/>
      <c r="J3855" s="130" t="s">
        <v>4888</v>
      </c>
    </row>
    <row r="3856" spans="1:10" s="108" customFormat="1" ht="11.25" hidden="1" customHeight="1">
      <c r="A3856" s="8" t="s">
        <v>2725</v>
      </c>
      <c r="B3856" s="126" t="s">
        <v>351</v>
      </c>
      <c r="C3856" s="126" t="s">
        <v>4789</v>
      </c>
      <c r="D3856" s="126">
        <v>11</v>
      </c>
      <c r="E3856" s="126"/>
      <c r="F3856" s="126"/>
      <c r="G3856" s="89">
        <v>43191</v>
      </c>
      <c r="H3856" s="123"/>
      <c r="I3856" s="189"/>
      <c r="J3856" s="130" t="s">
        <v>4888</v>
      </c>
    </row>
    <row r="3857" spans="1:10" s="108" customFormat="1" ht="11.25" hidden="1" customHeight="1">
      <c r="A3857" s="8" t="s">
        <v>2726</v>
      </c>
      <c r="B3857" s="126" t="s">
        <v>351</v>
      </c>
      <c r="C3857" s="130" t="s">
        <v>4789</v>
      </c>
      <c r="D3857" s="126">
        <v>11</v>
      </c>
      <c r="E3857" s="126"/>
      <c r="F3857" s="130"/>
      <c r="G3857" s="89">
        <v>43191</v>
      </c>
      <c r="H3857" s="123"/>
      <c r="I3857" s="189"/>
      <c r="J3857" s="130" t="s">
        <v>4888</v>
      </c>
    </row>
    <row r="3858" spans="1:10" s="108" customFormat="1" ht="11.25" hidden="1" customHeight="1">
      <c r="A3858" s="8" t="s">
        <v>2727</v>
      </c>
      <c r="B3858" s="126" t="s">
        <v>351</v>
      </c>
      <c r="C3858" s="126" t="s">
        <v>4789</v>
      </c>
      <c r="D3858" s="126">
        <v>11</v>
      </c>
      <c r="E3858" s="126"/>
      <c r="F3858" s="126"/>
      <c r="G3858" s="89">
        <v>43191</v>
      </c>
      <c r="H3858" s="123"/>
      <c r="I3858" s="189"/>
      <c r="J3858" s="130" t="s">
        <v>4888</v>
      </c>
    </row>
    <row r="3859" spans="1:10" s="108" customFormat="1" ht="11.25" hidden="1" customHeight="1">
      <c r="A3859" s="8" t="s">
        <v>2728</v>
      </c>
      <c r="B3859" s="126" t="s">
        <v>351</v>
      </c>
      <c r="C3859" s="126" t="s">
        <v>4789</v>
      </c>
      <c r="D3859" s="126">
        <v>11</v>
      </c>
      <c r="E3859" s="126"/>
      <c r="F3859" s="126"/>
      <c r="G3859" s="89">
        <v>43191</v>
      </c>
      <c r="H3859" s="123"/>
      <c r="I3859" s="189"/>
      <c r="J3859" s="130" t="s">
        <v>4888</v>
      </c>
    </row>
    <row r="3860" spans="1:10" s="108" customFormat="1" ht="11.25" hidden="1" customHeight="1">
      <c r="A3860" s="8" t="s">
        <v>2729</v>
      </c>
      <c r="B3860" s="126" t="s">
        <v>351</v>
      </c>
      <c r="C3860" s="126" t="s">
        <v>4789</v>
      </c>
      <c r="D3860" s="126">
        <v>11</v>
      </c>
      <c r="E3860" s="126"/>
      <c r="F3860" s="126"/>
      <c r="G3860" s="89">
        <v>43191</v>
      </c>
      <c r="H3860" s="123"/>
      <c r="I3860" s="189"/>
      <c r="J3860" s="130" t="s">
        <v>4888</v>
      </c>
    </row>
    <row r="3861" spans="1:10" s="108" customFormat="1" ht="11.25" hidden="1" customHeight="1">
      <c r="A3861" s="8" t="s">
        <v>2738</v>
      </c>
      <c r="B3861" s="126" t="s">
        <v>4291</v>
      </c>
      <c r="C3861" s="126" t="s">
        <v>450</v>
      </c>
      <c r="D3861" s="126">
        <v>13</v>
      </c>
      <c r="E3861" s="126"/>
      <c r="F3861" s="126"/>
      <c r="G3861" s="89">
        <v>43191</v>
      </c>
      <c r="H3861" s="123"/>
      <c r="I3861" s="189"/>
      <c r="J3861" s="130" t="s">
        <v>4895</v>
      </c>
    </row>
    <row r="3862" spans="1:10" s="108" customFormat="1" ht="11.25" hidden="1" customHeight="1">
      <c r="A3862" s="8" t="s">
        <v>2748</v>
      </c>
      <c r="B3862" s="126" t="s">
        <v>4291</v>
      </c>
      <c r="C3862" s="130" t="s">
        <v>450</v>
      </c>
      <c r="D3862" s="126">
        <v>13</v>
      </c>
      <c r="E3862" s="126"/>
      <c r="F3862" s="130"/>
      <c r="G3862" s="89">
        <v>43191</v>
      </c>
      <c r="H3862" s="123"/>
      <c r="I3862" s="189"/>
      <c r="J3862" s="130" t="s">
        <v>4895</v>
      </c>
    </row>
    <row r="3863" spans="1:10" s="108" customFormat="1" ht="11.25" hidden="1" customHeight="1">
      <c r="A3863" s="8" t="s">
        <v>2766</v>
      </c>
      <c r="B3863" s="126" t="s">
        <v>4305</v>
      </c>
      <c r="C3863" s="126" t="s">
        <v>4786</v>
      </c>
      <c r="D3863" s="126">
        <v>11</v>
      </c>
      <c r="E3863" s="126"/>
      <c r="F3863" s="126"/>
      <c r="G3863" s="89">
        <v>43191</v>
      </c>
      <c r="H3863" s="123"/>
      <c r="I3863" s="189"/>
      <c r="J3863" s="130" t="s">
        <v>4902</v>
      </c>
    </row>
    <row r="3864" spans="1:10" s="108" customFormat="1" ht="11.25" hidden="1" customHeight="1">
      <c r="A3864" s="8" t="s">
        <v>2767</v>
      </c>
      <c r="B3864" s="126" t="s">
        <v>4305</v>
      </c>
      <c r="C3864" s="126" t="s">
        <v>4786</v>
      </c>
      <c r="D3864" s="126">
        <v>11</v>
      </c>
      <c r="E3864" s="126"/>
      <c r="F3864" s="126"/>
      <c r="G3864" s="89">
        <v>43191</v>
      </c>
      <c r="H3864" s="123"/>
      <c r="I3864" s="189"/>
      <c r="J3864" s="130" t="s">
        <v>4902</v>
      </c>
    </row>
    <row r="3865" spans="1:10" s="108" customFormat="1" ht="11.25" hidden="1" customHeight="1">
      <c r="A3865" s="8" t="s">
        <v>2802</v>
      </c>
      <c r="B3865" s="126" t="s">
        <v>351</v>
      </c>
      <c r="C3865" s="126" t="s">
        <v>4789</v>
      </c>
      <c r="D3865" s="126">
        <v>11</v>
      </c>
      <c r="E3865" s="126"/>
      <c r="F3865" s="126"/>
      <c r="G3865" s="89">
        <v>43191</v>
      </c>
      <c r="H3865" s="123"/>
      <c r="I3865" s="189"/>
      <c r="J3865" s="130" t="s">
        <v>4888</v>
      </c>
    </row>
    <row r="3866" spans="1:10" s="108" customFormat="1" ht="11.25" hidden="1" customHeight="1">
      <c r="A3866" s="8" t="s">
        <v>2803</v>
      </c>
      <c r="B3866" s="126" t="s">
        <v>351</v>
      </c>
      <c r="C3866" s="126" t="s">
        <v>4789</v>
      </c>
      <c r="D3866" s="126">
        <v>11</v>
      </c>
      <c r="E3866" s="126"/>
      <c r="F3866" s="126"/>
      <c r="G3866" s="89">
        <v>43191</v>
      </c>
      <c r="H3866" s="123"/>
      <c r="I3866" s="189"/>
      <c r="J3866" s="130" t="s">
        <v>4888</v>
      </c>
    </row>
    <row r="3867" spans="1:10" s="108" customFormat="1" ht="11.25" hidden="1" customHeight="1">
      <c r="A3867" s="8" t="s">
        <v>2806</v>
      </c>
      <c r="B3867" s="126" t="s">
        <v>351</v>
      </c>
      <c r="C3867" s="126" t="s">
        <v>4789</v>
      </c>
      <c r="D3867" s="126">
        <v>11</v>
      </c>
      <c r="E3867" s="126"/>
      <c r="F3867" s="126"/>
      <c r="G3867" s="89">
        <v>43191</v>
      </c>
      <c r="H3867" s="123"/>
      <c r="I3867" s="189"/>
      <c r="J3867" s="130" t="s">
        <v>4888</v>
      </c>
    </row>
    <row r="3868" spans="1:10" s="108" customFormat="1" ht="11.25" hidden="1" customHeight="1">
      <c r="A3868" s="8" t="s">
        <v>2818</v>
      </c>
      <c r="B3868" s="126" t="s">
        <v>351</v>
      </c>
      <c r="C3868" s="130" t="s">
        <v>4786</v>
      </c>
      <c r="D3868" s="126">
        <v>11</v>
      </c>
      <c r="E3868" s="126"/>
      <c r="F3868" s="130"/>
      <c r="G3868" s="89">
        <v>43191</v>
      </c>
      <c r="H3868" s="123"/>
      <c r="I3868" s="189"/>
      <c r="J3868" s="130" t="s">
        <v>4902</v>
      </c>
    </row>
    <row r="3869" spans="1:10" s="108" customFormat="1" ht="11.25" hidden="1" customHeight="1">
      <c r="A3869" s="8" t="s">
        <v>2819</v>
      </c>
      <c r="B3869" s="126" t="s">
        <v>351</v>
      </c>
      <c r="C3869" s="130" t="s">
        <v>4789</v>
      </c>
      <c r="D3869" s="126">
        <v>11</v>
      </c>
      <c r="E3869" s="126"/>
      <c r="F3869" s="130"/>
      <c r="G3869" s="89">
        <v>43191</v>
      </c>
      <c r="H3869" s="123"/>
      <c r="I3869" s="189"/>
      <c r="J3869" s="130" t="s">
        <v>4888</v>
      </c>
    </row>
    <row r="3870" spans="1:10" s="108" customFormat="1" ht="11.25" hidden="1" customHeight="1">
      <c r="A3870" s="8" t="s">
        <v>2822</v>
      </c>
      <c r="B3870" s="126" t="s">
        <v>351</v>
      </c>
      <c r="C3870" s="126" t="s">
        <v>4786</v>
      </c>
      <c r="D3870" s="126">
        <v>11</v>
      </c>
      <c r="E3870" s="126"/>
      <c r="F3870" s="126"/>
      <c r="G3870" s="89">
        <v>43191</v>
      </c>
      <c r="H3870" s="123"/>
      <c r="I3870" s="189"/>
      <c r="J3870" s="130" t="s">
        <v>4902</v>
      </c>
    </row>
    <row r="3871" spans="1:10" s="108" customFormat="1" ht="11.25" hidden="1" customHeight="1">
      <c r="A3871" s="8" t="s">
        <v>2823</v>
      </c>
      <c r="B3871" s="126" t="s">
        <v>351</v>
      </c>
      <c r="C3871" s="130" t="s">
        <v>4786</v>
      </c>
      <c r="D3871" s="126">
        <v>11</v>
      </c>
      <c r="E3871" s="126"/>
      <c r="F3871" s="130"/>
      <c r="G3871" s="89">
        <v>43191</v>
      </c>
      <c r="H3871" s="123"/>
      <c r="I3871" s="189"/>
      <c r="J3871" s="130" t="s">
        <v>4902</v>
      </c>
    </row>
    <row r="3872" spans="1:10" s="108" customFormat="1" ht="11.25" hidden="1" customHeight="1">
      <c r="A3872" s="8" t="s">
        <v>2827</v>
      </c>
      <c r="B3872" s="126" t="s">
        <v>351</v>
      </c>
      <c r="C3872" s="130" t="s">
        <v>4787</v>
      </c>
      <c r="D3872" s="126">
        <v>11</v>
      </c>
      <c r="E3872" s="126"/>
      <c r="F3872" s="130"/>
      <c r="G3872" s="89">
        <v>43191</v>
      </c>
      <c r="H3872" s="123"/>
      <c r="I3872" s="189"/>
      <c r="J3872" s="130" t="s">
        <v>4901</v>
      </c>
    </row>
    <row r="3873" spans="1:10" s="108" customFormat="1" ht="11.25" hidden="1" customHeight="1">
      <c r="A3873" s="8" t="s">
        <v>2828</v>
      </c>
      <c r="B3873" s="126" t="s">
        <v>351</v>
      </c>
      <c r="C3873" s="130" t="s">
        <v>4787</v>
      </c>
      <c r="D3873" s="126">
        <v>11</v>
      </c>
      <c r="E3873" s="126"/>
      <c r="F3873" s="130"/>
      <c r="G3873" s="89">
        <v>43191</v>
      </c>
      <c r="H3873" s="123"/>
      <c r="I3873" s="189"/>
      <c r="J3873" s="130" t="s">
        <v>4901</v>
      </c>
    </row>
    <row r="3874" spans="1:10" s="108" customFormat="1" ht="11.25" hidden="1" customHeight="1">
      <c r="A3874" s="8" t="s">
        <v>2873</v>
      </c>
      <c r="B3874" s="126" t="s">
        <v>351</v>
      </c>
      <c r="C3874" s="130" t="s">
        <v>4786</v>
      </c>
      <c r="D3874" s="126">
        <v>11</v>
      </c>
      <c r="E3874" s="126"/>
      <c r="F3874" s="130"/>
      <c r="G3874" s="89">
        <v>43191</v>
      </c>
      <c r="H3874" s="123"/>
      <c r="I3874" s="189"/>
      <c r="J3874" s="130" t="s">
        <v>4902</v>
      </c>
    </row>
    <row r="3875" spans="1:10" s="108" customFormat="1" ht="11.25" hidden="1" customHeight="1">
      <c r="A3875" s="8" t="s">
        <v>2874</v>
      </c>
      <c r="B3875" s="126" t="s">
        <v>351</v>
      </c>
      <c r="C3875" s="130" t="s">
        <v>4787</v>
      </c>
      <c r="D3875" s="126">
        <v>11</v>
      </c>
      <c r="E3875" s="126"/>
      <c r="F3875" s="130"/>
      <c r="G3875" s="89">
        <v>43191</v>
      </c>
      <c r="H3875" s="123"/>
      <c r="I3875" s="189"/>
      <c r="J3875" s="130" t="s">
        <v>4901</v>
      </c>
    </row>
    <row r="3876" spans="1:10" s="108" customFormat="1" ht="11.25" hidden="1" customHeight="1">
      <c r="A3876" s="8" t="s">
        <v>2922</v>
      </c>
      <c r="B3876" s="126" t="s">
        <v>399</v>
      </c>
      <c r="C3876" s="130" t="s">
        <v>71</v>
      </c>
      <c r="D3876" s="126">
        <v>14</v>
      </c>
      <c r="E3876" s="126"/>
      <c r="F3876" s="130"/>
      <c r="G3876" s="89">
        <v>43191</v>
      </c>
      <c r="H3876" s="123"/>
      <c r="I3876" s="189"/>
      <c r="J3876" s="130" t="s">
        <v>4897</v>
      </c>
    </row>
    <row r="3877" spans="1:10" s="108" customFormat="1" ht="11.25" hidden="1" customHeight="1">
      <c r="A3877" s="8" t="s">
        <v>2925</v>
      </c>
      <c r="B3877" s="126" t="s">
        <v>399</v>
      </c>
      <c r="C3877" s="130" t="s">
        <v>71</v>
      </c>
      <c r="D3877" s="126">
        <v>14</v>
      </c>
      <c r="E3877" s="126"/>
      <c r="F3877" s="130"/>
      <c r="G3877" s="89">
        <v>43191</v>
      </c>
      <c r="H3877" s="123"/>
      <c r="I3877" s="189"/>
      <c r="J3877" s="130" t="s">
        <v>4897</v>
      </c>
    </row>
    <row r="3878" spans="1:10" s="108" customFormat="1" ht="11.25" hidden="1" customHeight="1">
      <c r="A3878" s="8" t="s">
        <v>2927</v>
      </c>
      <c r="B3878" s="126" t="s">
        <v>399</v>
      </c>
      <c r="C3878" s="126" t="s">
        <v>71</v>
      </c>
      <c r="D3878" s="126">
        <v>14</v>
      </c>
      <c r="E3878" s="126"/>
      <c r="F3878" s="126"/>
      <c r="G3878" s="89">
        <v>43191</v>
      </c>
      <c r="H3878" s="123"/>
      <c r="I3878" s="189"/>
      <c r="J3878" s="130" t="s">
        <v>4897</v>
      </c>
    </row>
    <row r="3879" spans="1:10" s="108" customFormat="1" ht="11.25" hidden="1" customHeight="1">
      <c r="A3879" s="8" t="s">
        <v>2934</v>
      </c>
      <c r="B3879" s="126" t="s">
        <v>399</v>
      </c>
      <c r="C3879" s="126" t="s">
        <v>71</v>
      </c>
      <c r="D3879" s="126">
        <v>14</v>
      </c>
      <c r="E3879" s="126"/>
      <c r="F3879" s="126"/>
      <c r="G3879" s="89">
        <v>43191</v>
      </c>
      <c r="H3879" s="123"/>
      <c r="I3879" s="189"/>
      <c r="J3879" s="130" t="s">
        <v>4897</v>
      </c>
    </row>
    <row r="3880" spans="1:10" s="108" customFormat="1" ht="11.25" hidden="1" customHeight="1">
      <c r="A3880" s="8" t="s">
        <v>2941</v>
      </c>
      <c r="B3880" s="126" t="s">
        <v>4368</v>
      </c>
      <c r="C3880" s="130" t="s">
        <v>71</v>
      </c>
      <c r="D3880" s="126">
        <v>14</v>
      </c>
      <c r="E3880" s="126"/>
      <c r="F3880" s="130"/>
      <c r="G3880" s="89">
        <v>43191</v>
      </c>
      <c r="H3880" s="123"/>
      <c r="I3880" s="189"/>
      <c r="J3880" s="130" t="s">
        <v>4897</v>
      </c>
    </row>
    <row r="3881" spans="1:10" s="108" customFormat="1" ht="11.25" hidden="1" customHeight="1">
      <c r="A3881" s="8" t="s">
        <v>2946</v>
      </c>
      <c r="B3881" s="126" t="s">
        <v>4368</v>
      </c>
      <c r="C3881" s="126" t="s">
        <v>71</v>
      </c>
      <c r="D3881" s="126">
        <v>14</v>
      </c>
      <c r="E3881" s="126"/>
      <c r="F3881" s="126"/>
      <c r="G3881" s="89">
        <v>43191</v>
      </c>
      <c r="H3881" s="123"/>
      <c r="I3881" s="189"/>
      <c r="J3881" s="130" t="s">
        <v>4897</v>
      </c>
    </row>
    <row r="3882" spans="1:10" s="108" customFormat="1" ht="11.25" hidden="1" customHeight="1">
      <c r="A3882" s="8" t="s">
        <v>3014</v>
      </c>
      <c r="B3882" s="126" t="s">
        <v>4397</v>
      </c>
      <c r="C3882" s="126" t="s">
        <v>71</v>
      </c>
      <c r="D3882" s="126">
        <v>14</v>
      </c>
      <c r="E3882" s="126"/>
      <c r="F3882" s="126"/>
      <c r="G3882" s="89">
        <v>43191</v>
      </c>
      <c r="H3882" s="123"/>
      <c r="I3882" s="189"/>
      <c r="J3882" s="130" t="s">
        <v>4897</v>
      </c>
    </row>
    <row r="3883" spans="1:10" s="108" customFormat="1" ht="11.25" hidden="1" customHeight="1">
      <c r="A3883" s="8" t="s">
        <v>3029</v>
      </c>
      <c r="B3883" s="126" t="s">
        <v>4405</v>
      </c>
      <c r="C3883" s="126" t="s">
        <v>71</v>
      </c>
      <c r="D3883" s="126">
        <v>14</v>
      </c>
      <c r="E3883" s="126"/>
      <c r="F3883" s="126"/>
      <c r="G3883" s="89">
        <v>43191</v>
      </c>
      <c r="H3883" s="123"/>
      <c r="I3883" s="189"/>
      <c r="J3883" s="130" t="s">
        <v>4897</v>
      </c>
    </row>
    <row r="3884" spans="1:10" s="108" customFormat="1" ht="11.25" hidden="1" customHeight="1">
      <c r="A3884" s="8" t="s">
        <v>3030</v>
      </c>
      <c r="B3884" s="126" t="s">
        <v>4406</v>
      </c>
      <c r="C3884" s="126" t="s">
        <v>71</v>
      </c>
      <c r="D3884" s="126">
        <v>14</v>
      </c>
      <c r="E3884" s="126"/>
      <c r="F3884" s="126"/>
      <c r="G3884" s="89">
        <v>43191</v>
      </c>
      <c r="H3884" s="123"/>
      <c r="I3884" s="189"/>
      <c r="J3884" s="130" t="s">
        <v>4897</v>
      </c>
    </row>
    <row r="3885" spans="1:10" s="108" customFormat="1" ht="11.25" hidden="1" customHeight="1">
      <c r="A3885" s="8" t="s">
        <v>3031</v>
      </c>
      <c r="B3885" s="126" t="s">
        <v>4407</v>
      </c>
      <c r="C3885" s="126" t="s">
        <v>71</v>
      </c>
      <c r="D3885" s="126">
        <v>14</v>
      </c>
      <c r="E3885" s="126"/>
      <c r="F3885" s="126"/>
      <c r="G3885" s="89">
        <v>43191</v>
      </c>
      <c r="H3885" s="123"/>
      <c r="I3885" s="189"/>
      <c r="J3885" s="130" t="s">
        <v>4897</v>
      </c>
    </row>
    <row r="3886" spans="1:10" s="108" customFormat="1" ht="11.25" hidden="1" customHeight="1">
      <c r="A3886" s="8" t="s">
        <v>3034</v>
      </c>
      <c r="B3886" s="126" t="s">
        <v>4408</v>
      </c>
      <c r="C3886" s="126" t="s">
        <v>71</v>
      </c>
      <c r="D3886" s="126">
        <v>14</v>
      </c>
      <c r="E3886" s="126"/>
      <c r="F3886" s="126"/>
      <c r="G3886" s="89">
        <v>43191</v>
      </c>
      <c r="H3886" s="123"/>
      <c r="I3886" s="189"/>
      <c r="J3886" s="130" t="s">
        <v>4897</v>
      </c>
    </row>
    <row r="3887" spans="1:10" s="108" customFormat="1" ht="11.25" hidden="1" customHeight="1">
      <c r="A3887" s="8" t="s">
        <v>3040</v>
      </c>
      <c r="B3887" s="126" t="s">
        <v>4412</v>
      </c>
      <c r="C3887" s="130" t="s">
        <v>71</v>
      </c>
      <c r="D3887" s="126">
        <v>14</v>
      </c>
      <c r="E3887" s="126"/>
      <c r="F3887" s="130"/>
      <c r="G3887" s="89">
        <v>43191</v>
      </c>
      <c r="H3887" s="123"/>
      <c r="I3887" s="189"/>
      <c r="J3887" s="130" t="s">
        <v>4897</v>
      </c>
    </row>
    <row r="3888" spans="1:10" s="108" customFormat="1" ht="11.25" hidden="1" customHeight="1">
      <c r="A3888" s="8" t="s">
        <v>3044</v>
      </c>
      <c r="B3888" s="126" t="s">
        <v>4414</v>
      </c>
      <c r="C3888" s="130" t="s">
        <v>71</v>
      </c>
      <c r="D3888" s="126">
        <v>14</v>
      </c>
      <c r="E3888" s="126"/>
      <c r="F3888" s="130"/>
      <c r="G3888" s="89">
        <v>43191</v>
      </c>
      <c r="H3888" s="123"/>
      <c r="I3888" s="189"/>
      <c r="J3888" s="130" t="s">
        <v>4897</v>
      </c>
    </row>
    <row r="3889" spans="1:10" s="108" customFormat="1" ht="11.25" hidden="1" customHeight="1">
      <c r="A3889" s="8" t="s">
        <v>3047</v>
      </c>
      <c r="B3889" s="126" t="s">
        <v>4417</v>
      </c>
      <c r="C3889" s="130" t="s">
        <v>71</v>
      </c>
      <c r="D3889" s="126">
        <v>14</v>
      </c>
      <c r="E3889" s="126"/>
      <c r="F3889" s="130"/>
      <c r="G3889" s="89">
        <v>43191</v>
      </c>
      <c r="H3889" s="123"/>
      <c r="I3889" s="189"/>
      <c r="J3889" s="130" t="s">
        <v>4897</v>
      </c>
    </row>
    <row r="3890" spans="1:10" s="108" customFormat="1" ht="11.25" hidden="1" customHeight="1">
      <c r="A3890" s="8" t="s">
        <v>3048</v>
      </c>
      <c r="B3890" s="126" t="s">
        <v>4418</v>
      </c>
      <c r="C3890" s="126" t="s">
        <v>71</v>
      </c>
      <c r="D3890" s="126">
        <v>14</v>
      </c>
      <c r="E3890" s="126"/>
      <c r="F3890" s="126"/>
      <c r="G3890" s="89">
        <v>43191</v>
      </c>
      <c r="H3890" s="123"/>
      <c r="I3890" s="189"/>
      <c r="J3890" s="130" t="s">
        <v>4897</v>
      </c>
    </row>
    <row r="3891" spans="1:10" s="108" customFormat="1" ht="11.25" hidden="1" customHeight="1">
      <c r="A3891" s="8" t="s">
        <v>3049</v>
      </c>
      <c r="B3891" s="126" t="s">
        <v>4418</v>
      </c>
      <c r="C3891" s="130" t="s">
        <v>71</v>
      </c>
      <c r="D3891" s="126">
        <v>14</v>
      </c>
      <c r="E3891" s="126"/>
      <c r="F3891" s="130"/>
      <c r="G3891" s="89">
        <v>43191</v>
      </c>
      <c r="H3891" s="123"/>
      <c r="I3891" s="189"/>
      <c r="J3891" s="130" t="s">
        <v>4897</v>
      </c>
    </row>
    <row r="3892" spans="1:10" s="108" customFormat="1" ht="11.25" hidden="1" customHeight="1">
      <c r="A3892" s="8" t="s">
        <v>3051</v>
      </c>
      <c r="B3892" s="126" t="s">
        <v>4419</v>
      </c>
      <c r="C3892" s="126" t="s">
        <v>71</v>
      </c>
      <c r="D3892" s="126">
        <v>14</v>
      </c>
      <c r="E3892" s="126"/>
      <c r="F3892" s="126"/>
      <c r="G3892" s="89">
        <v>43191</v>
      </c>
      <c r="H3892" s="123"/>
      <c r="I3892" s="189"/>
      <c r="J3892" s="130" t="s">
        <v>4897</v>
      </c>
    </row>
    <row r="3893" spans="1:10" s="108" customFormat="1" ht="11.25" hidden="1" customHeight="1">
      <c r="A3893" s="8" t="s">
        <v>3054</v>
      </c>
      <c r="B3893" s="126" t="s">
        <v>4421</v>
      </c>
      <c r="C3893" s="130" t="s">
        <v>71</v>
      </c>
      <c r="D3893" s="126">
        <v>14</v>
      </c>
      <c r="E3893" s="126"/>
      <c r="F3893" s="130"/>
      <c r="G3893" s="89">
        <v>43191</v>
      </c>
      <c r="H3893" s="123"/>
      <c r="I3893" s="189"/>
      <c r="J3893" s="130" t="s">
        <v>4897</v>
      </c>
    </row>
    <row r="3894" spans="1:10" s="108" customFormat="1" ht="11.25" hidden="1" customHeight="1">
      <c r="A3894" s="8" t="s">
        <v>3061</v>
      </c>
      <c r="B3894" s="126" t="s">
        <v>4427</v>
      </c>
      <c r="C3894" s="126" t="s">
        <v>71</v>
      </c>
      <c r="D3894" s="126">
        <v>14</v>
      </c>
      <c r="E3894" s="126"/>
      <c r="F3894" s="126"/>
      <c r="G3894" s="89">
        <v>43191</v>
      </c>
      <c r="H3894" s="123"/>
      <c r="I3894" s="189"/>
      <c r="J3894" s="130" t="s">
        <v>4897</v>
      </c>
    </row>
    <row r="3895" spans="1:10" s="108" customFormat="1" ht="11.25" hidden="1" customHeight="1">
      <c r="A3895" s="8" t="s">
        <v>3062</v>
      </c>
      <c r="B3895" s="126" t="s">
        <v>4428</v>
      </c>
      <c r="C3895" s="126" t="s">
        <v>71</v>
      </c>
      <c r="D3895" s="126">
        <v>14</v>
      </c>
      <c r="E3895" s="126"/>
      <c r="F3895" s="126"/>
      <c r="G3895" s="89">
        <v>43191</v>
      </c>
      <c r="H3895" s="123"/>
      <c r="I3895" s="189"/>
      <c r="J3895" s="130" t="s">
        <v>4897</v>
      </c>
    </row>
    <row r="3896" spans="1:10" s="108" customFormat="1" ht="11.25" hidden="1" customHeight="1">
      <c r="A3896" s="8" t="s">
        <v>3064</v>
      </c>
      <c r="B3896" s="126" t="s">
        <v>4428</v>
      </c>
      <c r="C3896" s="130" t="s">
        <v>71</v>
      </c>
      <c r="D3896" s="126">
        <v>14</v>
      </c>
      <c r="E3896" s="126"/>
      <c r="F3896" s="130"/>
      <c r="G3896" s="89">
        <v>43191</v>
      </c>
      <c r="H3896" s="123"/>
      <c r="I3896" s="189"/>
      <c r="J3896" s="130" t="s">
        <v>4897</v>
      </c>
    </row>
    <row r="3897" spans="1:10" s="108" customFormat="1" ht="11.25" hidden="1" customHeight="1">
      <c r="A3897" s="8" t="s">
        <v>3066</v>
      </c>
      <c r="B3897" s="126" t="s">
        <v>4355</v>
      </c>
      <c r="C3897" s="126" t="s">
        <v>71</v>
      </c>
      <c r="D3897" s="126">
        <v>14</v>
      </c>
      <c r="E3897" s="126"/>
      <c r="F3897" s="126"/>
      <c r="G3897" s="89">
        <v>43191</v>
      </c>
      <c r="H3897" s="123"/>
      <c r="I3897" s="189"/>
      <c r="J3897" s="130" t="s">
        <v>4897</v>
      </c>
    </row>
    <row r="3898" spans="1:10" s="108" customFormat="1" ht="11.25" hidden="1" customHeight="1">
      <c r="A3898" s="8" t="s">
        <v>3084</v>
      </c>
      <c r="B3898" s="126" t="s">
        <v>4435</v>
      </c>
      <c r="C3898" s="126" t="s">
        <v>72</v>
      </c>
      <c r="D3898" s="126">
        <v>15</v>
      </c>
      <c r="E3898" s="126"/>
      <c r="F3898" s="126"/>
      <c r="G3898" s="89">
        <v>43191</v>
      </c>
      <c r="H3898" s="123"/>
      <c r="I3898" s="189"/>
      <c r="J3898" s="130" t="s">
        <v>4980</v>
      </c>
    </row>
    <row r="3899" spans="1:10" s="108" customFormat="1" ht="11.25" hidden="1" customHeight="1">
      <c r="A3899" s="8" t="s">
        <v>3098</v>
      </c>
      <c r="B3899" s="126" t="s">
        <v>4444</v>
      </c>
      <c r="C3899" s="126" t="s">
        <v>72</v>
      </c>
      <c r="D3899" s="126">
        <v>15</v>
      </c>
      <c r="E3899" s="126"/>
      <c r="F3899" s="126"/>
      <c r="G3899" s="89">
        <v>43191</v>
      </c>
      <c r="H3899" s="123"/>
      <c r="I3899" s="189"/>
      <c r="J3899" s="130" t="s">
        <v>4980</v>
      </c>
    </row>
    <row r="3900" spans="1:10" s="108" customFormat="1" ht="11.25" hidden="1" customHeight="1">
      <c r="A3900" s="8" t="s">
        <v>3100</v>
      </c>
      <c r="B3900" s="126" t="s">
        <v>4444</v>
      </c>
      <c r="C3900" s="130" t="s">
        <v>72</v>
      </c>
      <c r="D3900" s="126">
        <v>15</v>
      </c>
      <c r="E3900" s="126"/>
      <c r="F3900" s="130"/>
      <c r="G3900" s="89">
        <v>43191</v>
      </c>
      <c r="H3900" s="123"/>
      <c r="I3900" s="189"/>
      <c r="J3900" s="130" t="s">
        <v>4980</v>
      </c>
    </row>
    <row r="3901" spans="1:10" s="108" customFormat="1" ht="11.25" hidden="1" customHeight="1">
      <c r="A3901" s="8" t="s">
        <v>3101</v>
      </c>
      <c r="B3901" s="126" t="s">
        <v>4444</v>
      </c>
      <c r="C3901" s="126" t="s">
        <v>72</v>
      </c>
      <c r="D3901" s="126">
        <v>15</v>
      </c>
      <c r="E3901" s="126"/>
      <c r="F3901" s="126"/>
      <c r="G3901" s="89">
        <v>43191</v>
      </c>
      <c r="H3901" s="123"/>
      <c r="I3901" s="189"/>
      <c r="J3901" s="130" t="s">
        <v>4980</v>
      </c>
    </row>
    <row r="3902" spans="1:10" s="108" customFormat="1" ht="11.25" hidden="1" customHeight="1">
      <c r="A3902" s="8" t="s">
        <v>3117</v>
      </c>
      <c r="B3902" s="126" t="s">
        <v>4452</v>
      </c>
      <c r="C3902" s="130" t="s">
        <v>72</v>
      </c>
      <c r="D3902" s="126">
        <v>15</v>
      </c>
      <c r="E3902" s="126"/>
      <c r="F3902" s="130"/>
      <c r="G3902" s="89">
        <v>43191</v>
      </c>
      <c r="H3902" s="123"/>
      <c r="I3902" s="189"/>
      <c r="J3902" s="130" t="s">
        <v>4980</v>
      </c>
    </row>
    <row r="3903" spans="1:10" s="108" customFormat="1" ht="11.25" hidden="1" customHeight="1">
      <c r="A3903" s="8" t="s">
        <v>3118</v>
      </c>
      <c r="B3903" s="126" t="s">
        <v>4452</v>
      </c>
      <c r="C3903" s="126" t="s">
        <v>72</v>
      </c>
      <c r="D3903" s="126">
        <v>15</v>
      </c>
      <c r="E3903" s="126"/>
      <c r="F3903" s="126"/>
      <c r="G3903" s="89">
        <v>43191</v>
      </c>
      <c r="H3903" s="123"/>
      <c r="I3903" s="189"/>
      <c r="J3903" s="130" t="s">
        <v>4980</v>
      </c>
    </row>
    <row r="3904" spans="1:10" s="108" customFormat="1" ht="11.25" hidden="1" customHeight="1">
      <c r="A3904" s="8" t="s">
        <v>3161</v>
      </c>
      <c r="B3904" s="126" t="s">
        <v>412</v>
      </c>
      <c r="C3904" s="126" t="s">
        <v>72</v>
      </c>
      <c r="D3904" s="126">
        <v>15</v>
      </c>
      <c r="E3904" s="126"/>
      <c r="F3904" s="126"/>
      <c r="G3904" s="89">
        <v>43191</v>
      </c>
      <c r="H3904" s="123"/>
      <c r="I3904" s="189"/>
      <c r="J3904" s="130" t="s">
        <v>4980</v>
      </c>
    </row>
    <row r="3905" spans="1:10" s="108" customFormat="1" ht="11.25" hidden="1" customHeight="1">
      <c r="A3905" s="8" t="s">
        <v>3174</v>
      </c>
      <c r="B3905" s="126" t="s">
        <v>412</v>
      </c>
      <c r="C3905" s="130" t="s">
        <v>72</v>
      </c>
      <c r="D3905" s="126">
        <v>15</v>
      </c>
      <c r="E3905" s="126"/>
      <c r="F3905" s="130"/>
      <c r="G3905" s="89">
        <v>43191</v>
      </c>
      <c r="H3905" s="123"/>
      <c r="I3905" s="189"/>
      <c r="J3905" s="130" t="s">
        <v>4980</v>
      </c>
    </row>
    <row r="3906" spans="1:10" s="108" customFormat="1" ht="11.25" hidden="1" customHeight="1">
      <c r="A3906" s="8" t="s">
        <v>3187</v>
      </c>
      <c r="B3906" s="126" t="s">
        <v>4466</v>
      </c>
      <c r="C3906" s="126" t="s">
        <v>72</v>
      </c>
      <c r="D3906" s="126">
        <v>15</v>
      </c>
      <c r="E3906" s="126"/>
      <c r="F3906" s="126"/>
      <c r="G3906" s="89">
        <v>43191</v>
      </c>
      <c r="H3906" s="123"/>
      <c r="I3906" s="189"/>
      <c r="J3906" s="130" t="s">
        <v>4980</v>
      </c>
    </row>
    <row r="3907" spans="1:10" s="108" customFormat="1" ht="11.25" hidden="1" customHeight="1">
      <c r="A3907" s="8" t="s">
        <v>3189</v>
      </c>
      <c r="B3907" s="126" t="s">
        <v>4466</v>
      </c>
      <c r="C3907" s="126" t="s">
        <v>72</v>
      </c>
      <c r="D3907" s="126">
        <v>15</v>
      </c>
      <c r="E3907" s="126"/>
      <c r="F3907" s="126"/>
      <c r="G3907" s="89">
        <v>43191</v>
      </c>
      <c r="H3907" s="123"/>
      <c r="I3907" s="189"/>
      <c r="J3907" s="130" t="s">
        <v>4980</v>
      </c>
    </row>
    <row r="3908" spans="1:10" s="108" customFormat="1" ht="11.25" hidden="1" customHeight="1">
      <c r="A3908" s="8" t="s">
        <v>3190</v>
      </c>
      <c r="B3908" s="126" t="s">
        <v>4466</v>
      </c>
      <c r="C3908" s="130" t="s">
        <v>72</v>
      </c>
      <c r="D3908" s="126">
        <v>15</v>
      </c>
      <c r="E3908" s="126"/>
      <c r="F3908" s="130"/>
      <c r="G3908" s="89">
        <v>43191</v>
      </c>
      <c r="H3908" s="123"/>
      <c r="I3908" s="189"/>
      <c r="J3908" s="130" t="s">
        <v>4980</v>
      </c>
    </row>
    <row r="3909" spans="1:10" s="108" customFormat="1" ht="11.25" hidden="1" customHeight="1">
      <c r="A3909" s="8" t="s">
        <v>3193</v>
      </c>
      <c r="B3909" s="126" t="s">
        <v>4467</v>
      </c>
      <c r="C3909" s="126" t="s">
        <v>72</v>
      </c>
      <c r="D3909" s="126">
        <v>15</v>
      </c>
      <c r="E3909" s="126"/>
      <c r="F3909" s="126"/>
      <c r="G3909" s="89">
        <v>43191</v>
      </c>
      <c r="H3909" s="123"/>
      <c r="I3909" s="189"/>
      <c r="J3909" s="130" t="s">
        <v>4980</v>
      </c>
    </row>
    <row r="3910" spans="1:10" s="108" customFormat="1" ht="11.25" hidden="1" customHeight="1">
      <c r="A3910" s="8" t="s">
        <v>3195</v>
      </c>
      <c r="B3910" s="126" t="s">
        <v>4467</v>
      </c>
      <c r="C3910" s="130" t="s">
        <v>72</v>
      </c>
      <c r="D3910" s="126">
        <v>15</v>
      </c>
      <c r="E3910" s="126"/>
      <c r="F3910" s="130"/>
      <c r="G3910" s="89">
        <v>43191</v>
      </c>
      <c r="H3910" s="123"/>
      <c r="I3910" s="189"/>
      <c r="J3910" s="130" t="s">
        <v>4980</v>
      </c>
    </row>
    <row r="3911" spans="1:10" s="108" customFormat="1" ht="11.25" hidden="1" customHeight="1">
      <c r="A3911" s="8" t="s">
        <v>3197</v>
      </c>
      <c r="B3911" s="126" t="s">
        <v>4467</v>
      </c>
      <c r="C3911" s="130" t="s">
        <v>72</v>
      </c>
      <c r="D3911" s="126">
        <v>15</v>
      </c>
      <c r="E3911" s="126"/>
      <c r="F3911" s="130"/>
      <c r="G3911" s="89">
        <v>43191</v>
      </c>
      <c r="H3911" s="123"/>
      <c r="I3911" s="189"/>
      <c r="J3911" s="130" t="s">
        <v>4980</v>
      </c>
    </row>
    <row r="3912" spans="1:10" s="108" customFormat="1" ht="11.25" hidden="1" customHeight="1">
      <c r="A3912" s="8" t="s">
        <v>3202</v>
      </c>
      <c r="B3912" s="126" t="s">
        <v>4441</v>
      </c>
      <c r="C3912" s="126" t="s">
        <v>72</v>
      </c>
      <c r="D3912" s="126">
        <v>15</v>
      </c>
      <c r="E3912" s="126"/>
      <c r="F3912" s="126"/>
      <c r="G3912" s="89">
        <v>43191</v>
      </c>
      <c r="H3912" s="123"/>
      <c r="I3912" s="189"/>
      <c r="J3912" s="130" t="s">
        <v>4980</v>
      </c>
    </row>
    <row r="3913" spans="1:10" s="108" customFormat="1" ht="11.25" hidden="1" customHeight="1">
      <c r="A3913" s="8" t="s">
        <v>288</v>
      </c>
      <c r="B3913" s="126" t="s">
        <v>412</v>
      </c>
      <c r="C3913" s="126" t="s">
        <v>72</v>
      </c>
      <c r="D3913" s="126">
        <v>15</v>
      </c>
      <c r="E3913" s="126"/>
      <c r="F3913" s="126"/>
      <c r="G3913" s="89">
        <v>43191</v>
      </c>
      <c r="H3913" s="123"/>
      <c r="I3913" s="189"/>
      <c r="J3913" s="130" t="s">
        <v>4980</v>
      </c>
    </row>
    <row r="3914" spans="1:10" s="108" customFormat="1" ht="11.25" hidden="1" customHeight="1">
      <c r="A3914" s="8" t="s">
        <v>3212</v>
      </c>
      <c r="B3914" s="126" t="s">
        <v>412</v>
      </c>
      <c r="C3914" s="130" t="s">
        <v>72</v>
      </c>
      <c r="D3914" s="126">
        <v>15</v>
      </c>
      <c r="E3914" s="126"/>
      <c r="F3914" s="130"/>
      <c r="G3914" s="89">
        <v>43191</v>
      </c>
      <c r="H3914" s="123"/>
      <c r="I3914" s="189"/>
      <c r="J3914" s="130" t="s">
        <v>4980</v>
      </c>
    </row>
    <row r="3915" spans="1:10" s="108" customFormat="1" ht="11.25" hidden="1" customHeight="1">
      <c r="A3915" s="8" t="s">
        <v>3315</v>
      </c>
      <c r="B3915" s="126" t="s">
        <v>420</v>
      </c>
      <c r="C3915" s="130" t="s">
        <v>74</v>
      </c>
      <c r="D3915" s="126">
        <v>16</v>
      </c>
      <c r="E3915" s="126"/>
      <c r="F3915" s="130"/>
      <c r="G3915" s="89">
        <v>43191</v>
      </c>
      <c r="H3915" s="123"/>
      <c r="I3915" s="189"/>
      <c r="J3915" s="130" t="s">
        <v>4892</v>
      </c>
    </row>
    <row r="3916" spans="1:10" s="108" customFormat="1" ht="11.25" hidden="1" customHeight="1">
      <c r="A3916" s="8" t="s">
        <v>3323</v>
      </c>
      <c r="B3916" s="126" t="s">
        <v>420</v>
      </c>
      <c r="C3916" s="130" t="s">
        <v>74</v>
      </c>
      <c r="D3916" s="126">
        <v>16</v>
      </c>
      <c r="E3916" s="126"/>
      <c r="F3916" s="130"/>
      <c r="G3916" s="89">
        <v>43191</v>
      </c>
      <c r="H3916" s="123"/>
      <c r="I3916" s="189"/>
      <c r="J3916" s="130" t="s">
        <v>4892</v>
      </c>
    </row>
    <row r="3917" spans="1:10" s="108" customFormat="1" ht="11.25" hidden="1" customHeight="1">
      <c r="A3917" s="8" t="s">
        <v>299</v>
      </c>
      <c r="B3917" s="126" t="s">
        <v>420</v>
      </c>
      <c r="C3917" s="126" t="s">
        <v>74</v>
      </c>
      <c r="D3917" s="126">
        <v>16</v>
      </c>
      <c r="E3917" s="126"/>
      <c r="F3917" s="126"/>
      <c r="G3917" s="89">
        <v>43191</v>
      </c>
      <c r="H3917" s="123"/>
      <c r="I3917" s="189"/>
      <c r="J3917" s="130" t="s">
        <v>4892</v>
      </c>
    </row>
    <row r="3918" spans="1:10" s="108" customFormat="1" ht="11.25" hidden="1" customHeight="1">
      <c r="A3918" s="8" t="s">
        <v>3332</v>
      </c>
      <c r="B3918" s="126" t="s">
        <v>420</v>
      </c>
      <c r="C3918" s="130" t="s">
        <v>74</v>
      </c>
      <c r="D3918" s="126">
        <v>16</v>
      </c>
      <c r="E3918" s="126"/>
      <c r="F3918" s="130"/>
      <c r="G3918" s="89">
        <v>43191</v>
      </c>
      <c r="H3918" s="123"/>
      <c r="I3918" s="189"/>
      <c r="J3918" s="130" t="s">
        <v>4892</v>
      </c>
    </row>
    <row r="3919" spans="1:10" s="108" customFormat="1" ht="11.25" hidden="1" customHeight="1">
      <c r="A3919" s="8" t="s">
        <v>3336</v>
      </c>
      <c r="B3919" s="126" t="s">
        <v>420</v>
      </c>
      <c r="C3919" s="130" t="s">
        <v>74</v>
      </c>
      <c r="D3919" s="126">
        <v>16</v>
      </c>
      <c r="E3919" s="126"/>
      <c r="F3919" s="130"/>
      <c r="G3919" s="89">
        <v>43191</v>
      </c>
      <c r="H3919" s="123"/>
      <c r="I3919" s="189"/>
      <c r="J3919" s="130" t="s">
        <v>4892</v>
      </c>
    </row>
    <row r="3920" spans="1:10" s="108" customFormat="1" ht="11.25" hidden="1" customHeight="1">
      <c r="A3920" s="8" t="s">
        <v>3338</v>
      </c>
      <c r="B3920" s="126" t="s">
        <v>420</v>
      </c>
      <c r="C3920" s="130" t="s">
        <v>74</v>
      </c>
      <c r="D3920" s="126">
        <v>16</v>
      </c>
      <c r="E3920" s="126"/>
      <c r="F3920" s="130"/>
      <c r="G3920" s="89">
        <v>43191</v>
      </c>
      <c r="H3920" s="123"/>
      <c r="I3920" s="189"/>
      <c r="J3920" s="130" t="s">
        <v>4892</v>
      </c>
    </row>
    <row r="3921" spans="1:10" s="108" customFormat="1" ht="11.25" hidden="1" customHeight="1">
      <c r="A3921" s="8" t="s">
        <v>3341</v>
      </c>
      <c r="B3921" s="126" t="s">
        <v>420</v>
      </c>
      <c r="C3921" s="130" t="s">
        <v>74</v>
      </c>
      <c r="D3921" s="126">
        <v>16</v>
      </c>
      <c r="E3921" s="126"/>
      <c r="F3921" s="130"/>
      <c r="G3921" s="89">
        <v>43191</v>
      </c>
      <c r="H3921" s="123"/>
      <c r="I3921" s="189"/>
      <c r="J3921" s="130" t="s">
        <v>4892</v>
      </c>
    </row>
    <row r="3922" spans="1:10" s="108" customFormat="1" ht="11.25" hidden="1" customHeight="1">
      <c r="A3922" s="8" t="s">
        <v>3343</v>
      </c>
      <c r="B3922" s="126" t="s">
        <v>420</v>
      </c>
      <c r="C3922" s="130" t="s">
        <v>74</v>
      </c>
      <c r="D3922" s="126">
        <v>16</v>
      </c>
      <c r="E3922" s="126"/>
      <c r="F3922" s="130"/>
      <c r="G3922" s="89">
        <v>43191</v>
      </c>
      <c r="H3922" s="123"/>
      <c r="I3922" s="189"/>
      <c r="J3922" s="130" t="s">
        <v>4892</v>
      </c>
    </row>
    <row r="3923" spans="1:10" s="108" customFormat="1" ht="11.25" hidden="1" customHeight="1">
      <c r="A3923" s="8" t="s">
        <v>3344</v>
      </c>
      <c r="B3923" s="126" t="s">
        <v>420</v>
      </c>
      <c r="C3923" s="130" t="s">
        <v>74</v>
      </c>
      <c r="D3923" s="126">
        <v>16</v>
      </c>
      <c r="E3923" s="126"/>
      <c r="F3923" s="130"/>
      <c r="G3923" s="89">
        <v>43191</v>
      </c>
      <c r="H3923" s="123"/>
      <c r="I3923" s="189"/>
      <c r="J3923" s="130" t="s">
        <v>4892</v>
      </c>
    </row>
    <row r="3924" spans="1:10" s="108" customFormat="1" ht="11.25" hidden="1" customHeight="1">
      <c r="A3924" s="8" t="s">
        <v>3351</v>
      </c>
      <c r="B3924" s="126" t="s">
        <v>4511</v>
      </c>
      <c r="C3924" s="126" t="s">
        <v>74</v>
      </c>
      <c r="D3924" s="126">
        <v>16</v>
      </c>
      <c r="E3924" s="126"/>
      <c r="F3924" s="126"/>
      <c r="G3924" s="89">
        <v>43191</v>
      </c>
      <c r="H3924" s="123"/>
      <c r="I3924" s="189"/>
      <c r="J3924" s="130" t="s">
        <v>4892</v>
      </c>
    </row>
    <row r="3925" spans="1:10" s="108" customFormat="1" ht="11.25" hidden="1" customHeight="1">
      <c r="A3925" s="8" t="s">
        <v>3355</v>
      </c>
      <c r="B3925" s="126" t="s">
        <v>421</v>
      </c>
      <c r="C3925" s="126" t="s">
        <v>74</v>
      </c>
      <c r="D3925" s="126">
        <v>16</v>
      </c>
      <c r="E3925" s="126"/>
      <c r="F3925" s="126"/>
      <c r="G3925" s="89">
        <v>43191</v>
      </c>
      <c r="H3925" s="123"/>
      <c r="I3925" s="189"/>
      <c r="J3925" s="130" t="s">
        <v>4892</v>
      </c>
    </row>
    <row r="3926" spans="1:10" s="108" customFormat="1" ht="11.25" hidden="1" customHeight="1">
      <c r="A3926" s="8" t="s">
        <v>3356</v>
      </c>
      <c r="B3926" s="126" t="s">
        <v>421</v>
      </c>
      <c r="C3926" s="126" t="s">
        <v>74</v>
      </c>
      <c r="D3926" s="126">
        <v>16</v>
      </c>
      <c r="E3926" s="126"/>
      <c r="F3926" s="126"/>
      <c r="G3926" s="89">
        <v>43191</v>
      </c>
      <c r="H3926" s="123"/>
      <c r="I3926" s="189"/>
      <c r="J3926" s="130" t="s">
        <v>4892</v>
      </c>
    </row>
    <row r="3927" spans="1:10" s="108" customFormat="1" ht="11.25" hidden="1" customHeight="1">
      <c r="A3927" s="8" t="s">
        <v>3357</v>
      </c>
      <c r="B3927" s="126" t="s">
        <v>421</v>
      </c>
      <c r="C3927" s="126" t="s">
        <v>74</v>
      </c>
      <c r="D3927" s="126">
        <v>16</v>
      </c>
      <c r="E3927" s="126"/>
      <c r="F3927" s="126"/>
      <c r="G3927" s="89">
        <v>43191</v>
      </c>
      <c r="H3927" s="123"/>
      <c r="I3927" s="189"/>
      <c r="J3927" s="130" t="s">
        <v>4892</v>
      </c>
    </row>
    <row r="3928" spans="1:10" s="108" customFormat="1" ht="11.25" hidden="1" customHeight="1">
      <c r="A3928" s="8" t="s">
        <v>3359</v>
      </c>
      <c r="B3928" s="126" t="s">
        <v>421</v>
      </c>
      <c r="C3928" s="126" t="s">
        <v>74</v>
      </c>
      <c r="D3928" s="126">
        <v>16</v>
      </c>
      <c r="E3928" s="126"/>
      <c r="F3928" s="126"/>
      <c r="G3928" s="89">
        <v>43191</v>
      </c>
      <c r="H3928" s="123"/>
      <c r="I3928" s="189"/>
      <c r="J3928" s="130" t="s">
        <v>4892</v>
      </c>
    </row>
    <row r="3929" spans="1:10" s="108" customFormat="1" ht="11.25" hidden="1" customHeight="1">
      <c r="A3929" s="8" t="s">
        <v>3360</v>
      </c>
      <c r="B3929" s="126" t="s">
        <v>421</v>
      </c>
      <c r="C3929" s="126" t="s">
        <v>74</v>
      </c>
      <c r="D3929" s="126">
        <v>16</v>
      </c>
      <c r="E3929" s="126"/>
      <c r="F3929" s="126"/>
      <c r="G3929" s="89">
        <v>43191</v>
      </c>
      <c r="H3929" s="123"/>
      <c r="I3929" s="189"/>
      <c r="J3929" s="130" t="s">
        <v>4892</v>
      </c>
    </row>
    <row r="3930" spans="1:10" s="108" customFormat="1" ht="11.25" hidden="1" customHeight="1">
      <c r="A3930" s="8" t="s">
        <v>3361</v>
      </c>
      <c r="B3930" s="126" t="s">
        <v>421</v>
      </c>
      <c r="C3930" s="130" t="s">
        <v>74</v>
      </c>
      <c r="D3930" s="126">
        <v>16</v>
      </c>
      <c r="E3930" s="126"/>
      <c r="F3930" s="130"/>
      <c r="G3930" s="89">
        <v>43191</v>
      </c>
      <c r="H3930" s="123"/>
      <c r="I3930" s="189"/>
      <c r="J3930" s="130" t="s">
        <v>4892</v>
      </c>
    </row>
    <row r="3931" spans="1:10" s="108" customFormat="1" ht="11.25" hidden="1" customHeight="1">
      <c r="A3931" s="8" t="s">
        <v>3362</v>
      </c>
      <c r="B3931" s="126" t="s">
        <v>421</v>
      </c>
      <c r="C3931" s="126" t="s">
        <v>74</v>
      </c>
      <c r="D3931" s="126">
        <v>16</v>
      </c>
      <c r="E3931" s="126"/>
      <c r="F3931" s="126"/>
      <c r="G3931" s="89">
        <v>43191</v>
      </c>
      <c r="H3931" s="123"/>
      <c r="I3931" s="189"/>
      <c r="J3931" s="130" t="s">
        <v>4892</v>
      </c>
    </row>
    <row r="3932" spans="1:10" s="108" customFormat="1" ht="11.25" hidden="1" customHeight="1">
      <c r="A3932" s="8" t="s">
        <v>3363</v>
      </c>
      <c r="B3932" s="126" t="s">
        <v>421</v>
      </c>
      <c r="C3932" s="130" t="s">
        <v>74</v>
      </c>
      <c r="D3932" s="126">
        <v>16</v>
      </c>
      <c r="E3932" s="126"/>
      <c r="F3932" s="130"/>
      <c r="G3932" s="89">
        <v>43191</v>
      </c>
      <c r="H3932" s="123"/>
      <c r="I3932" s="189"/>
      <c r="J3932" s="130" t="s">
        <v>4892</v>
      </c>
    </row>
    <row r="3933" spans="1:10" s="108" customFormat="1" ht="11.25" hidden="1" customHeight="1">
      <c r="A3933" s="8" t="s">
        <v>3365</v>
      </c>
      <c r="B3933" s="126" t="s">
        <v>4513</v>
      </c>
      <c r="C3933" s="126" t="s">
        <v>74</v>
      </c>
      <c r="D3933" s="126">
        <v>16</v>
      </c>
      <c r="E3933" s="126"/>
      <c r="F3933" s="126"/>
      <c r="G3933" s="89">
        <v>43191</v>
      </c>
      <c r="H3933" s="123"/>
      <c r="I3933" s="189"/>
      <c r="J3933" s="130" t="s">
        <v>4892</v>
      </c>
    </row>
    <row r="3934" spans="1:10" s="108" customFormat="1" ht="11.25" hidden="1" customHeight="1">
      <c r="A3934" s="8" t="s">
        <v>3372</v>
      </c>
      <c r="B3934" s="126" t="s">
        <v>4518</v>
      </c>
      <c r="C3934" s="130" t="s">
        <v>74</v>
      </c>
      <c r="D3934" s="126">
        <v>16</v>
      </c>
      <c r="E3934" s="126"/>
      <c r="F3934" s="130"/>
      <c r="G3934" s="89">
        <v>43191</v>
      </c>
      <c r="H3934" s="123"/>
      <c r="I3934" s="189"/>
      <c r="J3934" s="130" t="s">
        <v>4892</v>
      </c>
    </row>
    <row r="3935" spans="1:10" s="108" customFormat="1" ht="11.25" hidden="1" customHeight="1">
      <c r="A3935" s="8" t="s">
        <v>3379</v>
      </c>
      <c r="B3935" s="126" t="s">
        <v>4520</v>
      </c>
      <c r="C3935" s="126" t="s">
        <v>74</v>
      </c>
      <c r="D3935" s="126">
        <v>16</v>
      </c>
      <c r="E3935" s="126"/>
      <c r="F3935" s="126"/>
      <c r="G3935" s="89">
        <v>43191</v>
      </c>
      <c r="H3935" s="123"/>
      <c r="I3935" s="189"/>
      <c r="J3935" s="130" t="s">
        <v>4892</v>
      </c>
    </row>
    <row r="3936" spans="1:10" s="108" customFormat="1" ht="11.25" hidden="1" customHeight="1">
      <c r="A3936" s="8" t="s">
        <v>3380</v>
      </c>
      <c r="B3936" s="126" t="s">
        <v>4521</v>
      </c>
      <c r="C3936" s="130" t="s">
        <v>74</v>
      </c>
      <c r="D3936" s="126">
        <v>16</v>
      </c>
      <c r="E3936" s="126"/>
      <c r="F3936" s="130"/>
      <c r="G3936" s="89">
        <v>43191</v>
      </c>
      <c r="H3936" s="123"/>
      <c r="I3936" s="189"/>
      <c r="J3936" s="130" t="s">
        <v>4892</v>
      </c>
    </row>
    <row r="3937" spans="1:10" s="108" customFormat="1" ht="11.25" hidden="1" customHeight="1">
      <c r="A3937" s="8" t="s">
        <v>3384</v>
      </c>
      <c r="B3937" s="126" t="s">
        <v>4524</v>
      </c>
      <c r="C3937" s="126" t="s">
        <v>74</v>
      </c>
      <c r="D3937" s="126">
        <v>16</v>
      </c>
      <c r="E3937" s="126"/>
      <c r="F3937" s="126"/>
      <c r="G3937" s="89">
        <v>43191</v>
      </c>
      <c r="H3937" s="123"/>
      <c r="I3937" s="189"/>
      <c r="J3937" s="130" t="s">
        <v>4892</v>
      </c>
    </row>
    <row r="3938" spans="1:10" s="108" customFormat="1" ht="11.25" hidden="1" customHeight="1">
      <c r="A3938" s="8" t="s">
        <v>3386</v>
      </c>
      <c r="B3938" s="126" t="s">
        <v>4525</v>
      </c>
      <c r="C3938" s="126" t="s">
        <v>74</v>
      </c>
      <c r="D3938" s="126">
        <v>16</v>
      </c>
      <c r="E3938" s="126"/>
      <c r="F3938" s="126"/>
      <c r="G3938" s="89">
        <v>43191</v>
      </c>
      <c r="H3938" s="123"/>
      <c r="I3938" s="189"/>
      <c r="J3938" s="130" t="s">
        <v>4892</v>
      </c>
    </row>
    <row r="3939" spans="1:10" s="108" customFormat="1" ht="11.25" hidden="1" customHeight="1">
      <c r="A3939" s="8" t="s">
        <v>3387</v>
      </c>
      <c r="B3939" s="126" t="s">
        <v>4469</v>
      </c>
      <c r="C3939" s="126" t="s">
        <v>74</v>
      </c>
      <c r="D3939" s="126">
        <v>16</v>
      </c>
      <c r="E3939" s="126"/>
      <c r="F3939" s="126"/>
      <c r="G3939" s="89">
        <v>43191</v>
      </c>
      <c r="H3939" s="123"/>
      <c r="I3939" s="189"/>
      <c r="J3939" s="130" t="s">
        <v>4892</v>
      </c>
    </row>
    <row r="3940" spans="1:10" s="108" customFormat="1" ht="11.25" hidden="1" customHeight="1">
      <c r="A3940" s="8" t="s">
        <v>3388</v>
      </c>
      <c r="B3940" s="126" t="s">
        <v>416</v>
      </c>
      <c r="C3940" s="126" t="s">
        <v>74</v>
      </c>
      <c r="D3940" s="126">
        <v>16</v>
      </c>
      <c r="E3940" s="126"/>
      <c r="F3940" s="126"/>
      <c r="G3940" s="89">
        <v>43191</v>
      </c>
      <c r="H3940" s="123"/>
      <c r="I3940" s="189"/>
      <c r="J3940" s="130" t="s">
        <v>4892</v>
      </c>
    </row>
    <row r="3941" spans="1:10" s="108" customFormat="1" ht="11.25" hidden="1" customHeight="1">
      <c r="A3941" s="8" t="s">
        <v>308</v>
      </c>
      <c r="B3941" s="126" t="s">
        <v>420</v>
      </c>
      <c r="C3941" s="126" t="s">
        <v>74</v>
      </c>
      <c r="D3941" s="126">
        <v>16</v>
      </c>
      <c r="E3941" s="126"/>
      <c r="F3941" s="126"/>
      <c r="G3941" s="89">
        <v>43191</v>
      </c>
      <c r="H3941" s="123"/>
      <c r="I3941" s="189"/>
      <c r="J3941" s="130" t="s">
        <v>4892</v>
      </c>
    </row>
    <row r="3942" spans="1:10" s="108" customFormat="1" ht="11.25" hidden="1" customHeight="1">
      <c r="A3942" s="8" t="s">
        <v>3389</v>
      </c>
      <c r="B3942" s="126" t="s">
        <v>4513</v>
      </c>
      <c r="C3942" s="126" t="s">
        <v>74</v>
      </c>
      <c r="D3942" s="126">
        <v>16</v>
      </c>
      <c r="E3942" s="126"/>
      <c r="F3942" s="126"/>
      <c r="G3942" s="89">
        <v>43191</v>
      </c>
      <c r="H3942" s="123"/>
      <c r="I3942" s="189"/>
      <c r="J3942" s="130" t="s">
        <v>4892</v>
      </c>
    </row>
    <row r="3943" spans="1:10" s="108" customFormat="1" ht="11.25" hidden="1" customHeight="1">
      <c r="A3943" s="8" t="s">
        <v>3390</v>
      </c>
      <c r="B3943" s="126" t="s">
        <v>4523</v>
      </c>
      <c r="C3943" s="126" t="s">
        <v>74</v>
      </c>
      <c r="D3943" s="126">
        <v>16</v>
      </c>
      <c r="E3943" s="126"/>
      <c r="F3943" s="126"/>
      <c r="G3943" s="89">
        <v>43191</v>
      </c>
      <c r="H3943" s="123"/>
      <c r="I3943" s="189"/>
      <c r="J3943" s="130" t="s">
        <v>4892</v>
      </c>
    </row>
    <row r="3944" spans="1:10" s="108" customFormat="1" ht="11.25" hidden="1" customHeight="1">
      <c r="A3944" s="8" t="s">
        <v>3447</v>
      </c>
      <c r="B3944" s="126" t="s">
        <v>4553</v>
      </c>
      <c r="C3944" s="126" t="s">
        <v>73</v>
      </c>
      <c r="D3944" s="126">
        <v>17</v>
      </c>
      <c r="E3944" s="126"/>
      <c r="F3944" s="126"/>
      <c r="G3944" s="89">
        <v>43191</v>
      </c>
      <c r="H3944" s="123"/>
      <c r="I3944" s="189"/>
      <c r="J3944" s="130" t="s">
        <v>4896</v>
      </c>
    </row>
    <row r="3945" spans="1:10" s="108" customFormat="1" ht="11.25" hidden="1" customHeight="1">
      <c r="A3945" s="8" t="s">
        <v>3477</v>
      </c>
      <c r="B3945" s="126" t="s">
        <v>4576</v>
      </c>
      <c r="C3945" s="126" t="s">
        <v>73</v>
      </c>
      <c r="D3945" s="126">
        <v>17</v>
      </c>
      <c r="E3945" s="126"/>
      <c r="F3945" s="126"/>
      <c r="G3945" s="89">
        <v>43191</v>
      </c>
      <c r="H3945" s="123"/>
      <c r="I3945" s="189"/>
      <c r="J3945" s="130" t="s">
        <v>4896</v>
      </c>
    </row>
    <row r="3946" spans="1:10" s="108" customFormat="1" ht="11.25" hidden="1" customHeight="1">
      <c r="A3946" s="8" t="s">
        <v>3482</v>
      </c>
      <c r="B3946" s="126" t="s">
        <v>4581</v>
      </c>
      <c r="C3946" s="126" t="s">
        <v>73</v>
      </c>
      <c r="D3946" s="126">
        <v>17</v>
      </c>
      <c r="E3946" s="126"/>
      <c r="F3946" s="126"/>
      <c r="G3946" s="89">
        <v>43191</v>
      </c>
      <c r="H3946" s="123"/>
      <c r="I3946" s="189"/>
      <c r="J3946" s="130" t="s">
        <v>4896</v>
      </c>
    </row>
    <row r="3947" spans="1:10" s="108" customFormat="1" ht="11.25" hidden="1" customHeight="1">
      <c r="A3947" s="8" t="s">
        <v>3485</v>
      </c>
      <c r="B3947" s="126" t="s">
        <v>428</v>
      </c>
      <c r="C3947" s="126" t="s">
        <v>73</v>
      </c>
      <c r="D3947" s="126">
        <v>17</v>
      </c>
      <c r="E3947" s="126"/>
      <c r="F3947" s="126"/>
      <c r="G3947" s="89">
        <v>43191</v>
      </c>
      <c r="H3947" s="123"/>
      <c r="I3947" s="189"/>
      <c r="J3947" s="130" t="s">
        <v>4896</v>
      </c>
    </row>
    <row r="3948" spans="1:10" s="108" customFormat="1" ht="11.25" hidden="1" customHeight="1">
      <c r="A3948" s="8" t="s">
        <v>3486</v>
      </c>
      <c r="B3948" s="126" t="s">
        <v>428</v>
      </c>
      <c r="C3948" s="130" t="s">
        <v>73</v>
      </c>
      <c r="D3948" s="126">
        <v>17</v>
      </c>
      <c r="E3948" s="126"/>
      <c r="F3948" s="130"/>
      <c r="G3948" s="89">
        <v>43191</v>
      </c>
      <c r="H3948" s="123"/>
      <c r="I3948" s="189"/>
      <c r="J3948" s="130" t="s">
        <v>4896</v>
      </c>
    </row>
    <row r="3949" spans="1:10" s="108" customFormat="1" ht="11.25" hidden="1" customHeight="1">
      <c r="A3949" s="8" t="s">
        <v>3496</v>
      </c>
      <c r="B3949" s="126" t="s">
        <v>4590</v>
      </c>
      <c r="C3949" s="126" t="s">
        <v>73</v>
      </c>
      <c r="D3949" s="126">
        <v>17</v>
      </c>
      <c r="E3949" s="126"/>
      <c r="F3949" s="126"/>
      <c r="G3949" s="89">
        <v>43191</v>
      </c>
      <c r="H3949" s="123"/>
      <c r="I3949" s="189"/>
      <c r="J3949" s="130" t="s">
        <v>4896</v>
      </c>
    </row>
    <row r="3950" spans="1:10" s="108" customFormat="1" ht="11.25" hidden="1" customHeight="1">
      <c r="A3950" s="8" t="s">
        <v>3505</v>
      </c>
      <c r="B3950" s="126" t="s">
        <v>4598</v>
      </c>
      <c r="C3950" s="126" t="s">
        <v>73</v>
      </c>
      <c r="D3950" s="126">
        <v>17</v>
      </c>
      <c r="E3950" s="126"/>
      <c r="F3950" s="126"/>
      <c r="G3950" s="89">
        <v>43191</v>
      </c>
      <c r="H3950" s="123"/>
      <c r="I3950" s="189"/>
      <c r="J3950" s="130" t="s">
        <v>4896</v>
      </c>
    </row>
    <row r="3951" spans="1:10" s="108" customFormat="1" ht="11.25" hidden="1" customHeight="1">
      <c r="A3951" s="8" t="s">
        <v>3506</v>
      </c>
      <c r="B3951" s="126" t="s">
        <v>4598</v>
      </c>
      <c r="C3951" s="126" t="s">
        <v>73</v>
      </c>
      <c r="D3951" s="126">
        <v>17</v>
      </c>
      <c r="E3951" s="126"/>
      <c r="F3951" s="126"/>
      <c r="G3951" s="89">
        <v>43191</v>
      </c>
      <c r="H3951" s="123"/>
      <c r="I3951" s="189"/>
      <c r="J3951" s="130" t="s">
        <v>4896</v>
      </c>
    </row>
    <row r="3952" spans="1:10" s="108" customFormat="1" ht="11.25" hidden="1" customHeight="1">
      <c r="A3952" s="8" t="s">
        <v>3508</v>
      </c>
      <c r="B3952" s="126" t="s">
        <v>4600</v>
      </c>
      <c r="C3952" s="126" t="s">
        <v>73</v>
      </c>
      <c r="D3952" s="126">
        <v>17</v>
      </c>
      <c r="E3952" s="126"/>
      <c r="F3952" s="126"/>
      <c r="G3952" s="89">
        <v>43191</v>
      </c>
      <c r="H3952" s="123"/>
      <c r="I3952" s="189"/>
      <c r="J3952" s="130" t="s">
        <v>4896</v>
      </c>
    </row>
    <row r="3953" spans="1:10" s="108" customFormat="1" ht="11.25" hidden="1" customHeight="1">
      <c r="A3953" s="8" t="s">
        <v>3509</v>
      </c>
      <c r="B3953" s="126" t="s">
        <v>4600</v>
      </c>
      <c r="C3953" s="126" t="s">
        <v>73</v>
      </c>
      <c r="D3953" s="126">
        <v>17</v>
      </c>
      <c r="E3953" s="126"/>
      <c r="F3953" s="126"/>
      <c r="G3953" s="89">
        <v>43191</v>
      </c>
      <c r="H3953" s="123"/>
      <c r="I3953" s="189"/>
      <c r="J3953" s="130" t="s">
        <v>4896</v>
      </c>
    </row>
    <row r="3954" spans="1:10" s="108" customFormat="1" ht="11.25" hidden="1" customHeight="1">
      <c r="A3954" s="8" t="s">
        <v>3510</v>
      </c>
      <c r="B3954" s="126" t="s">
        <v>4600</v>
      </c>
      <c r="C3954" s="126" t="s">
        <v>73</v>
      </c>
      <c r="D3954" s="126">
        <v>17</v>
      </c>
      <c r="E3954" s="126"/>
      <c r="F3954" s="126"/>
      <c r="G3954" s="89">
        <v>43191</v>
      </c>
      <c r="H3954" s="123"/>
      <c r="I3954" s="189"/>
      <c r="J3954" s="130" t="s">
        <v>4896</v>
      </c>
    </row>
    <row r="3955" spans="1:10" s="108" customFormat="1" ht="11.25" hidden="1" customHeight="1">
      <c r="A3955" s="8" t="s">
        <v>3515</v>
      </c>
      <c r="B3955" s="126" t="s">
        <v>4603</v>
      </c>
      <c r="C3955" s="130" t="s">
        <v>73</v>
      </c>
      <c r="D3955" s="126">
        <v>17</v>
      </c>
      <c r="E3955" s="126"/>
      <c r="F3955" s="130"/>
      <c r="G3955" s="89">
        <v>43191</v>
      </c>
      <c r="H3955" s="123"/>
      <c r="I3955" s="189"/>
      <c r="J3955" s="130" t="s">
        <v>4896</v>
      </c>
    </row>
    <row r="3956" spans="1:10" s="108" customFormat="1" ht="11.25" hidden="1" customHeight="1">
      <c r="A3956" s="8" t="s">
        <v>3526</v>
      </c>
      <c r="B3956" s="126" t="s">
        <v>4603</v>
      </c>
      <c r="C3956" s="130" t="s">
        <v>73</v>
      </c>
      <c r="D3956" s="126">
        <v>17</v>
      </c>
      <c r="E3956" s="126"/>
      <c r="F3956" s="130"/>
      <c r="G3956" s="89">
        <v>43191</v>
      </c>
      <c r="H3956" s="123"/>
      <c r="I3956" s="189"/>
      <c r="J3956" s="130" t="s">
        <v>4896</v>
      </c>
    </row>
    <row r="3957" spans="1:10" s="108" customFormat="1" ht="11.25" hidden="1" customHeight="1">
      <c r="A3957" s="8" t="s">
        <v>3531</v>
      </c>
      <c r="B3957" s="126" t="s">
        <v>4603</v>
      </c>
      <c r="C3957" s="126" t="s">
        <v>73</v>
      </c>
      <c r="D3957" s="126">
        <v>17</v>
      </c>
      <c r="E3957" s="126"/>
      <c r="F3957" s="126"/>
      <c r="G3957" s="89">
        <v>43191</v>
      </c>
      <c r="H3957" s="123"/>
      <c r="I3957" s="189"/>
      <c r="J3957" s="130" t="s">
        <v>4896</v>
      </c>
    </row>
    <row r="3958" spans="1:10" s="108" customFormat="1" ht="11.25" hidden="1" customHeight="1">
      <c r="A3958" s="8" t="s">
        <v>3533</v>
      </c>
      <c r="B3958" s="126" t="s">
        <v>4603</v>
      </c>
      <c r="C3958" s="130" t="s">
        <v>73</v>
      </c>
      <c r="D3958" s="126">
        <v>17</v>
      </c>
      <c r="E3958" s="126"/>
      <c r="F3958" s="130"/>
      <c r="G3958" s="89">
        <v>43191</v>
      </c>
      <c r="H3958" s="123"/>
      <c r="I3958" s="189"/>
      <c r="J3958" s="130" t="s">
        <v>4896</v>
      </c>
    </row>
    <row r="3959" spans="1:10" s="108" customFormat="1" ht="11.25" hidden="1" customHeight="1">
      <c r="A3959" s="8" t="s">
        <v>3534</v>
      </c>
      <c r="B3959" s="126" t="s">
        <v>4603</v>
      </c>
      <c r="C3959" s="126" t="s">
        <v>73</v>
      </c>
      <c r="D3959" s="126">
        <v>17</v>
      </c>
      <c r="E3959" s="126"/>
      <c r="F3959" s="126"/>
      <c r="G3959" s="89">
        <v>43191</v>
      </c>
      <c r="H3959" s="123"/>
      <c r="I3959" s="189"/>
      <c r="J3959" s="130" t="s">
        <v>4896</v>
      </c>
    </row>
    <row r="3960" spans="1:10" s="108" customFormat="1" ht="11.25" hidden="1" customHeight="1">
      <c r="A3960" s="8" t="s">
        <v>3535</v>
      </c>
      <c r="B3960" s="126" t="s">
        <v>4603</v>
      </c>
      <c r="C3960" s="130" t="s">
        <v>73</v>
      </c>
      <c r="D3960" s="126">
        <v>17</v>
      </c>
      <c r="E3960" s="126"/>
      <c r="F3960" s="130"/>
      <c r="G3960" s="89">
        <v>43191</v>
      </c>
      <c r="H3960" s="123"/>
      <c r="I3960" s="189"/>
      <c r="J3960" s="130" t="s">
        <v>4896</v>
      </c>
    </row>
    <row r="3961" spans="1:10" s="108" customFormat="1" ht="11.25" hidden="1" customHeight="1">
      <c r="A3961" s="8" t="s">
        <v>3536</v>
      </c>
      <c r="B3961" s="126" t="s">
        <v>4603</v>
      </c>
      <c r="C3961" s="126" t="s">
        <v>73</v>
      </c>
      <c r="D3961" s="126">
        <v>17</v>
      </c>
      <c r="E3961" s="126"/>
      <c r="F3961" s="126"/>
      <c r="G3961" s="89">
        <v>43191</v>
      </c>
      <c r="H3961" s="123"/>
      <c r="I3961" s="189"/>
      <c r="J3961" s="130" t="s">
        <v>4896</v>
      </c>
    </row>
    <row r="3962" spans="1:10" s="108" customFormat="1" ht="11.25" hidden="1" customHeight="1">
      <c r="A3962" s="8" t="s">
        <v>3537</v>
      </c>
      <c r="B3962" s="126" t="s">
        <v>4603</v>
      </c>
      <c r="C3962" s="126" t="s">
        <v>73</v>
      </c>
      <c r="D3962" s="126">
        <v>17</v>
      </c>
      <c r="E3962" s="126"/>
      <c r="F3962" s="126"/>
      <c r="G3962" s="89">
        <v>43191</v>
      </c>
      <c r="H3962" s="123"/>
      <c r="I3962" s="189"/>
      <c r="J3962" s="130" t="s">
        <v>4896</v>
      </c>
    </row>
    <row r="3963" spans="1:10" s="108" customFormat="1" ht="11.25" hidden="1" customHeight="1">
      <c r="A3963" s="8" t="s">
        <v>3542</v>
      </c>
      <c r="B3963" s="126" t="s">
        <v>4608</v>
      </c>
      <c r="C3963" s="126" t="s">
        <v>73</v>
      </c>
      <c r="D3963" s="126">
        <v>17</v>
      </c>
      <c r="E3963" s="126"/>
      <c r="F3963" s="126"/>
      <c r="G3963" s="89">
        <v>43191</v>
      </c>
      <c r="H3963" s="123"/>
      <c r="I3963" s="189"/>
      <c r="J3963" s="130" t="s">
        <v>4896</v>
      </c>
    </row>
    <row r="3964" spans="1:10" s="108" customFormat="1" ht="11.25" hidden="1" customHeight="1">
      <c r="A3964" s="8" t="s">
        <v>3556</v>
      </c>
      <c r="B3964" s="126" t="s">
        <v>4616</v>
      </c>
      <c r="C3964" s="130" t="s">
        <v>73</v>
      </c>
      <c r="D3964" s="126">
        <v>17</v>
      </c>
      <c r="E3964" s="126"/>
      <c r="F3964" s="130"/>
      <c r="G3964" s="89">
        <v>43191</v>
      </c>
      <c r="H3964" s="123"/>
      <c r="I3964" s="189"/>
      <c r="J3964" s="130" t="s">
        <v>4896</v>
      </c>
    </row>
    <row r="3965" spans="1:10" s="108" customFormat="1" ht="11.25" hidden="1" customHeight="1">
      <c r="A3965" s="8" t="s">
        <v>3558</v>
      </c>
      <c r="B3965" s="126" t="s">
        <v>428</v>
      </c>
      <c r="C3965" s="126" t="s">
        <v>73</v>
      </c>
      <c r="D3965" s="126">
        <v>17</v>
      </c>
      <c r="E3965" s="126"/>
      <c r="F3965" s="126"/>
      <c r="G3965" s="89">
        <v>43191</v>
      </c>
      <c r="H3965" s="123"/>
      <c r="I3965" s="189"/>
      <c r="J3965" s="130" t="s">
        <v>4896</v>
      </c>
    </row>
    <row r="3966" spans="1:10" s="108" customFormat="1" ht="11.25" hidden="1" customHeight="1">
      <c r="A3966" s="8" t="s">
        <v>3652</v>
      </c>
      <c r="B3966" s="126" t="s">
        <v>434</v>
      </c>
      <c r="C3966" s="126" t="s">
        <v>77</v>
      </c>
      <c r="D3966" s="126">
        <v>18</v>
      </c>
      <c r="E3966" s="126"/>
      <c r="F3966" s="126"/>
      <c r="G3966" s="89">
        <v>43191</v>
      </c>
      <c r="H3966" s="123"/>
      <c r="I3966" s="189"/>
      <c r="J3966" s="130" t="s">
        <v>4899</v>
      </c>
    </row>
    <row r="3967" spans="1:10" s="108" customFormat="1" ht="11.25" hidden="1" customHeight="1">
      <c r="A3967" s="8" t="s">
        <v>3654</v>
      </c>
      <c r="B3967" s="126" t="s">
        <v>434</v>
      </c>
      <c r="C3967" s="130" t="s">
        <v>77</v>
      </c>
      <c r="D3967" s="126">
        <v>18</v>
      </c>
      <c r="E3967" s="126"/>
      <c r="F3967" s="130"/>
      <c r="G3967" s="89">
        <v>43191</v>
      </c>
      <c r="H3967" s="123"/>
      <c r="I3967" s="189"/>
      <c r="J3967" s="130" t="s">
        <v>4899</v>
      </c>
    </row>
    <row r="3968" spans="1:10" s="108" customFormat="1" ht="11.25" hidden="1" customHeight="1">
      <c r="A3968" s="8" t="s">
        <v>3657</v>
      </c>
      <c r="B3968" s="126" t="s">
        <v>434</v>
      </c>
      <c r="C3968" s="130" t="s">
        <v>77</v>
      </c>
      <c r="D3968" s="126">
        <v>18</v>
      </c>
      <c r="E3968" s="126"/>
      <c r="F3968" s="130"/>
      <c r="G3968" s="89">
        <v>43191</v>
      </c>
      <c r="H3968" s="123"/>
      <c r="I3968" s="189"/>
      <c r="J3968" s="130" t="s">
        <v>4899</v>
      </c>
    </row>
    <row r="3969" spans="1:10" s="108" customFormat="1" ht="11.25" hidden="1" customHeight="1">
      <c r="A3969" s="8" t="s">
        <v>3662</v>
      </c>
      <c r="B3969" s="126" t="s">
        <v>434</v>
      </c>
      <c r="C3969" s="126" t="s">
        <v>77</v>
      </c>
      <c r="D3969" s="126">
        <v>18</v>
      </c>
      <c r="E3969" s="126"/>
      <c r="F3969" s="126"/>
      <c r="G3969" s="89">
        <v>43191</v>
      </c>
      <c r="H3969" s="123"/>
      <c r="I3969" s="189"/>
      <c r="J3969" s="130" t="s">
        <v>4899</v>
      </c>
    </row>
    <row r="3970" spans="1:10" s="108" customFormat="1" ht="11.25" hidden="1" customHeight="1">
      <c r="A3970" s="8" t="s">
        <v>3663</v>
      </c>
      <c r="B3970" s="126" t="s">
        <v>434</v>
      </c>
      <c r="C3970" s="126" t="s">
        <v>77</v>
      </c>
      <c r="D3970" s="126">
        <v>18</v>
      </c>
      <c r="E3970" s="126"/>
      <c r="F3970" s="126"/>
      <c r="G3970" s="89">
        <v>43191</v>
      </c>
      <c r="H3970" s="123"/>
      <c r="I3970" s="189"/>
      <c r="J3970" s="130" t="s">
        <v>4899</v>
      </c>
    </row>
    <row r="3971" spans="1:10" s="108" customFormat="1" ht="11.25" hidden="1" customHeight="1">
      <c r="A3971" s="8" t="s">
        <v>3674</v>
      </c>
      <c r="B3971" s="126" t="s">
        <v>4683</v>
      </c>
      <c r="C3971" s="126" t="s">
        <v>77</v>
      </c>
      <c r="D3971" s="126">
        <v>18</v>
      </c>
      <c r="E3971" s="126"/>
      <c r="F3971" s="126"/>
      <c r="G3971" s="89">
        <v>43191</v>
      </c>
      <c r="H3971" s="123"/>
      <c r="I3971" s="189"/>
      <c r="J3971" s="130" t="s">
        <v>4899</v>
      </c>
    </row>
    <row r="3972" spans="1:10" s="108" customFormat="1" ht="11.25" hidden="1" customHeight="1">
      <c r="A3972" s="8" t="s">
        <v>3680</v>
      </c>
      <c r="B3972" s="126" t="s">
        <v>4688</v>
      </c>
      <c r="C3972" s="126" t="s">
        <v>77</v>
      </c>
      <c r="D3972" s="126">
        <v>18</v>
      </c>
      <c r="E3972" s="126"/>
      <c r="F3972" s="126"/>
      <c r="G3972" s="89">
        <v>43191</v>
      </c>
      <c r="H3972" s="123"/>
      <c r="I3972" s="189"/>
      <c r="J3972" s="130" t="s">
        <v>4899</v>
      </c>
    </row>
    <row r="3973" spans="1:10" s="108" customFormat="1" ht="11.25" hidden="1" customHeight="1">
      <c r="A3973" s="8" t="s">
        <v>3682</v>
      </c>
      <c r="B3973" s="126" t="s">
        <v>4688</v>
      </c>
      <c r="C3973" s="126" t="s">
        <v>77</v>
      </c>
      <c r="D3973" s="126">
        <v>18</v>
      </c>
      <c r="E3973" s="126"/>
      <c r="F3973" s="126"/>
      <c r="G3973" s="89">
        <v>43191</v>
      </c>
      <c r="H3973" s="123"/>
      <c r="I3973" s="189"/>
      <c r="J3973" s="130" t="s">
        <v>4899</v>
      </c>
    </row>
    <row r="3974" spans="1:10" s="108" customFormat="1" ht="11.25" hidden="1" customHeight="1">
      <c r="A3974" s="8" t="s">
        <v>3687</v>
      </c>
      <c r="B3974" s="126" t="s">
        <v>4693</v>
      </c>
      <c r="C3974" s="126" t="s">
        <v>77</v>
      </c>
      <c r="D3974" s="126">
        <v>18</v>
      </c>
      <c r="E3974" s="126"/>
      <c r="F3974" s="126"/>
      <c r="G3974" s="89">
        <v>43191</v>
      </c>
      <c r="H3974" s="123"/>
      <c r="I3974" s="189"/>
      <c r="J3974" s="130" t="s">
        <v>4899</v>
      </c>
    </row>
    <row r="3975" spans="1:10" s="108" customFormat="1" ht="11.25" hidden="1" customHeight="1">
      <c r="A3975" s="8" t="s">
        <v>3691</v>
      </c>
      <c r="B3975" s="126" t="s">
        <v>4696</v>
      </c>
      <c r="C3975" s="126" t="s">
        <v>77</v>
      </c>
      <c r="D3975" s="126">
        <v>18</v>
      </c>
      <c r="E3975" s="126"/>
      <c r="F3975" s="126"/>
      <c r="G3975" s="89">
        <v>43191</v>
      </c>
      <c r="H3975" s="123"/>
      <c r="I3975" s="189"/>
      <c r="J3975" s="130" t="s">
        <v>4899</v>
      </c>
    </row>
    <row r="3976" spans="1:10" s="108" customFormat="1" ht="11.25" hidden="1" customHeight="1">
      <c r="A3976" s="8" t="s">
        <v>3693</v>
      </c>
      <c r="B3976" s="126" t="s">
        <v>4698</v>
      </c>
      <c r="C3976" s="126" t="s">
        <v>77</v>
      </c>
      <c r="D3976" s="126">
        <v>18</v>
      </c>
      <c r="E3976" s="126"/>
      <c r="F3976" s="126"/>
      <c r="G3976" s="89">
        <v>43191</v>
      </c>
      <c r="H3976" s="123"/>
      <c r="I3976" s="189"/>
      <c r="J3976" s="130" t="s">
        <v>4899</v>
      </c>
    </row>
    <row r="3977" spans="1:10" s="108" customFormat="1" ht="11.25" hidden="1" customHeight="1">
      <c r="A3977" s="8" t="s">
        <v>3694</v>
      </c>
      <c r="B3977" s="126" t="s">
        <v>4698</v>
      </c>
      <c r="C3977" s="126" t="s">
        <v>77</v>
      </c>
      <c r="D3977" s="126">
        <v>18</v>
      </c>
      <c r="E3977" s="126"/>
      <c r="F3977" s="126"/>
      <c r="G3977" s="89">
        <v>43191</v>
      </c>
      <c r="H3977" s="123"/>
      <c r="I3977" s="189"/>
      <c r="J3977" s="130" t="s">
        <v>4899</v>
      </c>
    </row>
    <row r="3978" spans="1:10" s="108" customFormat="1" ht="11.25" hidden="1" customHeight="1">
      <c r="A3978" s="8" t="s">
        <v>3696</v>
      </c>
      <c r="B3978" s="126" t="s">
        <v>4700</v>
      </c>
      <c r="C3978" s="126" t="s">
        <v>77</v>
      </c>
      <c r="D3978" s="126">
        <v>18</v>
      </c>
      <c r="E3978" s="126"/>
      <c r="F3978" s="126"/>
      <c r="G3978" s="89">
        <v>43191</v>
      </c>
      <c r="H3978" s="123"/>
      <c r="I3978" s="189"/>
      <c r="J3978" s="130" t="s">
        <v>4899</v>
      </c>
    </row>
    <row r="3979" spans="1:10" s="108" customFormat="1" ht="11.25" hidden="1" customHeight="1">
      <c r="A3979" s="8" t="s">
        <v>3697</v>
      </c>
      <c r="B3979" s="126" t="s">
        <v>4701</v>
      </c>
      <c r="C3979" s="126" t="s">
        <v>77</v>
      </c>
      <c r="D3979" s="126">
        <v>18</v>
      </c>
      <c r="E3979" s="126"/>
      <c r="F3979" s="126"/>
      <c r="G3979" s="89">
        <v>43191</v>
      </c>
      <c r="H3979" s="123"/>
      <c r="I3979" s="189"/>
      <c r="J3979" s="130" t="s">
        <v>4899</v>
      </c>
    </row>
    <row r="3980" spans="1:10" s="108" customFormat="1" ht="11.25" hidden="1" customHeight="1">
      <c r="A3980" s="8" t="s">
        <v>3702</v>
      </c>
      <c r="B3980" s="126" t="s">
        <v>4698</v>
      </c>
      <c r="C3980" s="126" t="s">
        <v>77</v>
      </c>
      <c r="D3980" s="126">
        <v>18</v>
      </c>
      <c r="E3980" s="126"/>
      <c r="F3980" s="126"/>
      <c r="G3980" s="89">
        <v>43191</v>
      </c>
      <c r="H3980" s="123"/>
      <c r="I3980" s="189"/>
      <c r="J3980" s="130" t="s">
        <v>4899</v>
      </c>
    </row>
    <row r="3981" spans="1:10" s="108" customFormat="1" ht="11.25" hidden="1" customHeight="1">
      <c r="A3981" s="8" t="s">
        <v>3793</v>
      </c>
      <c r="B3981" s="126" t="s">
        <v>438</v>
      </c>
      <c r="C3981" s="130" t="s">
        <v>67</v>
      </c>
      <c r="D3981" s="126">
        <v>19</v>
      </c>
      <c r="E3981" s="126"/>
      <c r="F3981" s="130"/>
      <c r="G3981" s="89">
        <v>43191</v>
      </c>
      <c r="H3981" s="123"/>
      <c r="I3981" s="189"/>
      <c r="J3981" s="130" t="s">
        <v>4891</v>
      </c>
    </row>
    <row r="3982" spans="1:10" s="108" customFormat="1" ht="11.25" hidden="1" customHeight="1">
      <c r="A3982" s="8" t="s">
        <v>3803</v>
      </c>
      <c r="B3982" s="126" t="s">
        <v>438</v>
      </c>
      <c r="C3982" s="126" t="s">
        <v>67</v>
      </c>
      <c r="D3982" s="126">
        <v>19</v>
      </c>
      <c r="E3982" s="126"/>
      <c r="F3982" s="126"/>
      <c r="G3982" s="89">
        <v>43191</v>
      </c>
      <c r="H3982" s="123"/>
      <c r="I3982" s="189"/>
      <c r="J3982" s="130" t="s">
        <v>4891</v>
      </c>
    </row>
    <row r="3983" spans="1:10" s="108" customFormat="1" ht="11.25" hidden="1" customHeight="1">
      <c r="A3983" s="8" t="s">
        <v>3816</v>
      </c>
      <c r="B3983" s="126" t="s">
        <v>438</v>
      </c>
      <c r="C3983" s="126" t="s">
        <v>67</v>
      </c>
      <c r="D3983" s="126">
        <v>19</v>
      </c>
      <c r="E3983" s="126"/>
      <c r="F3983" s="126"/>
      <c r="G3983" s="89">
        <v>43191</v>
      </c>
      <c r="H3983" s="123"/>
      <c r="I3983" s="189"/>
      <c r="J3983" s="130" t="s">
        <v>4891</v>
      </c>
    </row>
    <row r="3984" spans="1:10" s="108" customFormat="1" ht="11.25" hidden="1" customHeight="1">
      <c r="A3984" s="8" t="s">
        <v>3826</v>
      </c>
      <c r="B3984" s="126" t="s">
        <v>438</v>
      </c>
      <c r="C3984" s="130" t="s">
        <v>67</v>
      </c>
      <c r="D3984" s="126">
        <v>19</v>
      </c>
      <c r="E3984" s="130"/>
      <c r="F3984" s="130"/>
      <c r="G3984" s="89">
        <v>43191</v>
      </c>
      <c r="H3984" s="123"/>
      <c r="I3984" s="189"/>
      <c r="J3984" s="130" t="s">
        <v>4891</v>
      </c>
    </row>
    <row r="3985" spans="1:10" s="108" customFormat="1" ht="11.25" hidden="1" customHeight="1">
      <c r="A3985" s="8" t="s">
        <v>3829</v>
      </c>
      <c r="B3985" s="126" t="s">
        <v>438</v>
      </c>
      <c r="C3985" s="126" t="s">
        <v>67</v>
      </c>
      <c r="D3985" s="126">
        <v>19</v>
      </c>
      <c r="E3985" s="126"/>
      <c r="F3985" s="126"/>
      <c r="G3985" s="89">
        <v>43191</v>
      </c>
      <c r="H3985" s="123"/>
      <c r="I3985" s="189"/>
      <c r="J3985" s="130" t="s">
        <v>4891</v>
      </c>
    </row>
    <row r="3986" spans="1:10" s="108" customFormat="1" ht="11.25" hidden="1" customHeight="1">
      <c r="A3986" s="8" t="s">
        <v>3869</v>
      </c>
      <c r="B3986" s="126" t="s">
        <v>439</v>
      </c>
      <c r="C3986" s="130" t="s">
        <v>68</v>
      </c>
      <c r="D3986" s="126">
        <v>19</v>
      </c>
      <c r="E3986" s="126"/>
      <c r="F3986" s="130"/>
      <c r="G3986" s="89">
        <v>43191</v>
      </c>
      <c r="H3986" s="123"/>
      <c r="I3986" s="189"/>
      <c r="J3986" s="130" t="s">
        <v>4898</v>
      </c>
    </row>
    <row r="3987" spans="1:10" s="108" customFormat="1" ht="11.25" hidden="1" customHeight="1">
      <c r="A3987" s="8" t="s">
        <v>3886</v>
      </c>
      <c r="B3987" s="126" t="s">
        <v>4718</v>
      </c>
      <c r="C3987" s="126" t="s">
        <v>67</v>
      </c>
      <c r="D3987" s="126">
        <v>19</v>
      </c>
      <c r="E3987" s="126"/>
      <c r="F3987" s="126"/>
      <c r="G3987" s="89">
        <v>43191</v>
      </c>
      <c r="H3987" s="123"/>
      <c r="I3987" s="189"/>
      <c r="J3987" s="130" t="s">
        <v>4891</v>
      </c>
    </row>
    <row r="3988" spans="1:10" s="108" customFormat="1" ht="11.25" hidden="1" customHeight="1">
      <c r="A3988" s="8" t="s">
        <v>3895</v>
      </c>
      <c r="B3988" s="126" t="s">
        <v>440</v>
      </c>
      <c r="C3988" s="126" t="s">
        <v>67</v>
      </c>
      <c r="D3988" s="126">
        <v>19</v>
      </c>
      <c r="E3988" s="126"/>
      <c r="F3988" s="126"/>
      <c r="G3988" s="89">
        <v>43191</v>
      </c>
      <c r="H3988" s="123"/>
      <c r="I3988" s="189"/>
      <c r="J3988" s="130" t="s">
        <v>4891</v>
      </c>
    </row>
    <row r="3989" spans="1:10" s="108" customFormat="1" ht="11.25" hidden="1" customHeight="1">
      <c r="A3989" s="8" t="s">
        <v>3897</v>
      </c>
      <c r="B3989" s="126" t="s">
        <v>440</v>
      </c>
      <c r="C3989" s="126" t="s">
        <v>67</v>
      </c>
      <c r="D3989" s="126">
        <v>19</v>
      </c>
      <c r="E3989" s="126"/>
      <c r="F3989" s="126"/>
      <c r="G3989" s="89">
        <v>43191</v>
      </c>
      <c r="H3989" s="123"/>
      <c r="I3989" s="189"/>
      <c r="J3989" s="130" t="s">
        <v>4891</v>
      </c>
    </row>
    <row r="3990" spans="1:10" s="108" customFormat="1" ht="11.25" hidden="1" customHeight="1">
      <c r="A3990" s="8" t="s">
        <v>3914</v>
      </c>
      <c r="B3990" s="126" t="s">
        <v>4722</v>
      </c>
      <c r="C3990" s="126" t="s">
        <v>67</v>
      </c>
      <c r="D3990" s="126">
        <v>19</v>
      </c>
      <c r="E3990" s="126"/>
      <c r="F3990" s="126"/>
      <c r="G3990" s="89">
        <v>43191</v>
      </c>
      <c r="H3990" s="123"/>
      <c r="I3990" s="189"/>
      <c r="J3990" s="130" t="s">
        <v>4891</v>
      </c>
    </row>
    <row r="3991" spans="1:10" s="108" customFormat="1" ht="11.25" hidden="1" customHeight="1">
      <c r="A3991" s="8" t="s">
        <v>3915</v>
      </c>
      <c r="B3991" s="126" t="s">
        <v>4722</v>
      </c>
      <c r="C3991" s="126" t="s">
        <v>67</v>
      </c>
      <c r="D3991" s="126">
        <v>19</v>
      </c>
      <c r="E3991" s="126"/>
      <c r="F3991" s="126"/>
      <c r="G3991" s="89">
        <v>43191</v>
      </c>
      <c r="H3991" s="123"/>
      <c r="I3991" s="189"/>
      <c r="J3991" s="130" t="s">
        <v>4891</v>
      </c>
    </row>
    <row r="3992" spans="1:10" s="108" customFormat="1" ht="11.25" hidden="1" customHeight="1">
      <c r="A3992" s="8" t="s">
        <v>3916</v>
      </c>
      <c r="B3992" s="126" t="s">
        <v>4722</v>
      </c>
      <c r="C3992" s="126" t="s">
        <v>67</v>
      </c>
      <c r="D3992" s="126">
        <v>19</v>
      </c>
      <c r="E3992" s="126"/>
      <c r="F3992" s="126"/>
      <c r="G3992" s="89">
        <v>43191</v>
      </c>
      <c r="H3992" s="123"/>
      <c r="I3992" s="189"/>
      <c r="J3992" s="130" t="s">
        <v>4891</v>
      </c>
    </row>
    <row r="3993" spans="1:10" s="108" customFormat="1" ht="11.25" hidden="1" customHeight="1">
      <c r="A3993" s="8" t="s">
        <v>3917</v>
      </c>
      <c r="B3993" s="126" t="s">
        <v>4722</v>
      </c>
      <c r="C3993" s="126" t="s">
        <v>67</v>
      </c>
      <c r="D3993" s="126">
        <v>19</v>
      </c>
      <c r="E3993" s="126"/>
      <c r="F3993" s="126"/>
      <c r="G3993" s="89">
        <v>43191</v>
      </c>
      <c r="H3993" s="123"/>
      <c r="I3993" s="189"/>
      <c r="J3993" s="130" t="s">
        <v>4891</v>
      </c>
    </row>
    <row r="3994" spans="1:10" s="108" customFormat="1" ht="11.25" hidden="1" customHeight="1">
      <c r="A3994" s="8" t="s">
        <v>3922</v>
      </c>
      <c r="B3994" s="126" t="s">
        <v>4723</v>
      </c>
      <c r="C3994" s="126" t="s">
        <v>68</v>
      </c>
      <c r="D3994" s="126">
        <v>19</v>
      </c>
      <c r="E3994" s="126"/>
      <c r="F3994" s="126"/>
      <c r="G3994" s="89">
        <v>43191</v>
      </c>
      <c r="H3994" s="123"/>
      <c r="I3994" s="189"/>
      <c r="J3994" s="130" t="s">
        <v>4898</v>
      </c>
    </row>
    <row r="3995" spans="1:10" s="108" customFormat="1" ht="11.25" hidden="1" customHeight="1">
      <c r="A3995" s="8" t="s">
        <v>3923</v>
      </c>
      <c r="B3995" s="126" t="s">
        <v>4724</v>
      </c>
      <c r="C3995" s="126" t="s">
        <v>67</v>
      </c>
      <c r="D3995" s="126">
        <v>19</v>
      </c>
      <c r="E3995" s="126"/>
      <c r="F3995" s="126"/>
      <c r="G3995" s="89">
        <v>43191</v>
      </c>
      <c r="H3995" s="123"/>
      <c r="I3995" s="189"/>
      <c r="J3995" s="130" t="s">
        <v>4891</v>
      </c>
    </row>
    <row r="3996" spans="1:10" s="108" customFormat="1" ht="11.25" hidden="1" customHeight="1">
      <c r="A3996" s="8" t="s">
        <v>3924</v>
      </c>
      <c r="B3996" s="126" t="s">
        <v>4724</v>
      </c>
      <c r="C3996" s="126" t="s">
        <v>67</v>
      </c>
      <c r="D3996" s="126">
        <v>19</v>
      </c>
      <c r="E3996" s="126"/>
      <c r="F3996" s="126"/>
      <c r="G3996" s="89">
        <v>43191</v>
      </c>
      <c r="H3996" s="123"/>
      <c r="I3996" s="189"/>
      <c r="J3996" s="130" t="s">
        <v>4891</v>
      </c>
    </row>
    <row r="3997" spans="1:10" s="108" customFormat="1" ht="11.25" hidden="1" customHeight="1">
      <c r="A3997" s="8" t="s">
        <v>3926</v>
      </c>
      <c r="B3997" s="126" t="s">
        <v>4724</v>
      </c>
      <c r="C3997" s="126" t="s">
        <v>67</v>
      </c>
      <c r="D3997" s="126">
        <v>19</v>
      </c>
      <c r="E3997" s="126"/>
      <c r="F3997" s="126"/>
      <c r="G3997" s="89">
        <v>43191</v>
      </c>
      <c r="H3997" s="123"/>
      <c r="I3997" s="189"/>
      <c r="J3997" s="130" t="s">
        <v>4891</v>
      </c>
    </row>
    <row r="3998" spans="1:10" s="108" customFormat="1" ht="11.25" hidden="1" customHeight="1">
      <c r="A3998" s="8" t="s">
        <v>3936</v>
      </c>
      <c r="B3998" s="126" t="s">
        <v>442</v>
      </c>
      <c r="C3998" s="126" t="s">
        <v>67</v>
      </c>
      <c r="D3998" s="126">
        <v>19</v>
      </c>
      <c r="E3998" s="126"/>
      <c r="F3998" s="126"/>
      <c r="G3998" s="89">
        <v>43191</v>
      </c>
      <c r="H3998" s="123"/>
      <c r="I3998" s="189"/>
      <c r="J3998" s="130" t="s">
        <v>4891</v>
      </c>
    </row>
    <row r="3999" spans="1:10" s="108" customFormat="1" ht="11.25" hidden="1" customHeight="1">
      <c r="A3999" s="8" t="s">
        <v>3938</v>
      </c>
      <c r="B3999" s="126" t="s">
        <v>442</v>
      </c>
      <c r="C3999" s="126" t="s">
        <v>67</v>
      </c>
      <c r="D3999" s="126">
        <v>19</v>
      </c>
      <c r="E3999" s="126"/>
      <c r="F3999" s="126"/>
      <c r="G3999" s="89">
        <v>43191</v>
      </c>
      <c r="H3999" s="123"/>
      <c r="I3999" s="189"/>
      <c r="J3999" s="130" t="s">
        <v>4891</v>
      </c>
    </row>
    <row r="4000" spans="1:10" s="108" customFormat="1" ht="11.25" hidden="1" customHeight="1">
      <c r="A4000" s="8" t="s">
        <v>3942</v>
      </c>
      <c r="B4000" s="126" t="s">
        <v>4728</v>
      </c>
      <c r="C4000" s="126" t="s">
        <v>68</v>
      </c>
      <c r="D4000" s="126">
        <v>19</v>
      </c>
      <c r="E4000" s="126"/>
      <c r="F4000" s="126"/>
      <c r="G4000" s="89">
        <v>43191</v>
      </c>
      <c r="H4000" s="123"/>
      <c r="I4000" s="189"/>
      <c r="J4000" s="130" t="s">
        <v>4898</v>
      </c>
    </row>
    <row r="4001" spans="1:10" s="108" customFormat="1" ht="11.25" hidden="1" customHeight="1">
      <c r="A4001" s="8" t="s">
        <v>3943</v>
      </c>
      <c r="B4001" s="126" t="s">
        <v>4728</v>
      </c>
      <c r="C4001" s="126" t="s">
        <v>68</v>
      </c>
      <c r="D4001" s="126">
        <v>19</v>
      </c>
      <c r="E4001" s="126"/>
      <c r="F4001" s="126"/>
      <c r="G4001" s="89">
        <v>43191</v>
      </c>
      <c r="H4001" s="123"/>
      <c r="I4001" s="189"/>
      <c r="J4001" s="130" t="s">
        <v>4898</v>
      </c>
    </row>
    <row r="4002" spans="1:10" s="108" customFormat="1" ht="11.25" hidden="1" customHeight="1">
      <c r="A4002" s="8" t="s">
        <v>3944</v>
      </c>
      <c r="B4002" s="126" t="s">
        <v>4729</v>
      </c>
      <c r="C4002" s="126" t="s">
        <v>67</v>
      </c>
      <c r="D4002" s="126">
        <v>19</v>
      </c>
      <c r="E4002" s="126"/>
      <c r="F4002" s="126"/>
      <c r="G4002" s="89">
        <v>43191</v>
      </c>
      <c r="H4002" s="123"/>
      <c r="I4002" s="189"/>
      <c r="J4002" s="130" t="s">
        <v>4891</v>
      </c>
    </row>
    <row r="4003" spans="1:10" s="108" customFormat="1" ht="11.25" hidden="1" customHeight="1">
      <c r="A4003" s="8" t="s">
        <v>3951</v>
      </c>
      <c r="B4003" s="126" t="s">
        <v>4730</v>
      </c>
      <c r="C4003" s="126" t="s">
        <v>68</v>
      </c>
      <c r="D4003" s="126">
        <v>19</v>
      </c>
      <c r="E4003" s="126"/>
      <c r="F4003" s="126"/>
      <c r="G4003" s="89">
        <v>43191</v>
      </c>
      <c r="H4003" s="123"/>
      <c r="I4003" s="189"/>
      <c r="J4003" s="130" t="s">
        <v>4898</v>
      </c>
    </row>
    <row r="4004" spans="1:10" s="108" customFormat="1" ht="11.25" hidden="1" customHeight="1">
      <c r="A4004" s="8" t="s">
        <v>3953</v>
      </c>
      <c r="B4004" s="126" t="s">
        <v>4730</v>
      </c>
      <c r="C4004" s="126" t="s">
        <v>68</v>
      </c>
      <c r="D4004" s="126">
        <v>19</v>
      </c>
      <c r="E4004" s="126"/>
      <c r="F4004" s="126"/>
      <c r="G4004" s="89">
        <v>43191</v>
      </c>
      <c r="H4004" s="123"/>
      <c r="I4004" s="189"/>
      <c r="J4004" s="130" t="s">
        <v>4898</v>
      </c>
    </row>
    <row r="4005" spans="1:10" s="108" customFormat="1" ht="11.25" hidden="1" customHeight="1">
      <c r="A4005" s="8" t="s">
        <v>3954</v>
      </c>
      <c r="B4005" s="126" t="s">
        <v>4730</v>
      </c>
      <c r="C4005" s="126" t="s">
        <v>68</v>
      </c>
      <c r="D4005" s="126">
        <v>19</v>
      </c>
      <c r="E4005" s="126"/>
      <c r="F4005" s="126"/>
      <c r="G4005" s="89">
        <v>43191</v>
      </c>
      <c r="H4005" s="123"/>
      <c r="I4005" s="189"/>
      <c r="J4005" s="130" t="s">
        <v>4898</v>
      </c>
    </row>
    <row r="4006" spans="1:10" s="108" customFormat="1" ht="11.25" hidden="1" customHeight="1">
      <c r="A4006" s="8" t="s">
        <v>3960</v>
      </c>
      <c r="B4006" s="126" t="s">
        <v>4730</v>
      </c>
      <c r="C4006" s="126" t="s">
        <v>68</v>
      </c>
      <c r="D4006" s="126">
        <v>19</v>
      </c>
      <c r="E4006" s="126"/>
      <c r="F4006" s="126"/>
      <c r="G4006" s="89">
        <v>43191</v>
      </c>
      <c r="H4006" s="123"/>
      <c r="I4006" s="189"/>
      <c r="J4006" s="130" t="s">
        <v>4898</v>
      </c>
    </row>
    <row r="4007" spans="1:10" s="108" customFormat="1" ht="11.25" hidden="1" customHeight="1">
      <c r="A4007" s="8" t="s">
        <v>3963</v>
      </c>
      <c r="B4007" s="126" t="s">
        <v>4730</v>
      </c>
      <c r="C4007" s="126" t="s">
        <v>68</v>
      </c>
      <c r="D4007" s="126">
        <v>19</v>
      </c>
      <c r="E4007" s="126"/>
      <c r="F4007" s="126"/>
      <c r="G4007" s="89">
        <v>43191</v>
      </c>
      <c r="H4007" s="123"/>
      <c r="I4007" s="189"/>
      <c r="J4007" s="130" t="s">
        <v>4898</v>
      </c>
    </row>
    <row r="4008" spans="1:10" s="108" customFormat="1" ht="11.25" hidden="1" customHeight="1">
      <c r="A4008" s="8" t="s">
        <v>3965</v>
      </c>
      <c r="B4008" s="126" t="s">
        <v>4730</v>
      </c>
      <c r="C4008" s="126" t="s">
        <v>68</v>
      </c>
      <c r="D4008" s="126">
        <v>19</v>
      </c>
      <c r="E4008" s="126"/>
      <c r="F4008" s="126"/>
      <c r="G4008" s="89">
        <v>43191</v>
      </c>
      <c r="H4008" s="123"/>
      <c r="I4008" s="189"/>
      <c r="J4008" s="130" t="s">
        <v>4898</v>
      </c>
    </row>
    <row r="4009" spans="1:10" s="108" customFormat="1" ht="11.25" hidden="1" customHeight="1">
      <c r="A4009" s="8" t="s">
        <v>3966</v>
      </c>
      <c r="B4009" s="126" t="s">
        <v>4730</v>
      </c>
      <c r="C4009" s="126" t="s">
        <v>68</v>
      </c>
      <c r="D4009" s="126">
        <v>19</v>
      </c>
      <c r="E4009" s="126"/>
      <c r="F4009" s="126"/>
      <c r="G4009" s="89">
        <v>43191</v>
      </c>
      <c r="H4009" s="123"/>
      <c r="I4009" s="189"/>
      <c r="J4009" s="130" t="s">
        <v>4898</v>
      </c>
    </row>
    <row r="4010" spans="1:10" s="108" customFormat="1" ht="11.25" hidden="1" customHeight="1">
      <c r="A4010" s="8" t="s">
        <v>3979</v>
      </c>
      <c r="B4010" s="126" t="s">
        <v>443</v>
      </c>
      <c r="C4010" s="130" t="s">
        <v>67</v>
      </c>
      <c r="D4010" s="126">
        <v>19</v>
      </c>
      <c r="E4010" s="126"/>
      <c r="F4010" s="130"/>
      <c r="G4010" s="89">
        <v>43191</v>
      </c>
      <c r="H4010" s="123"/>
      <c r="I4010" s="189"/>
      <c r="J4010" s="130" t="s">
        <v>4891</v>
      </c>
    </row>
    <row r="4011" spans="1:10" s="108" customFormat="1" ht="11.25" hidden="1" customHeight="1">
      <c r="A4011" s="8" t="s">
        <v>3985</v>
      </c>
      <c r="B4011" s="126" t="s">
        <v>444</v>
      </c>
      <c r="C4011" s="130" t="s">
        <v>67</v>
      </c>
      <c r="D4011" s="126">
        <v>19</v>
      </c>
      <c r="E4011" s="126"/>
      <c r="F4011" s="130"/>
      <c r="G4011" s="89">
        <v>43191</v>
      </c>
      <c r="H4011" s="123"/>
      <c r="I4011" s="189"/>
      <c r="J4011" s="130" t="s">
        <v>4891</v>
      </c>
    </row>
    <row r="4012" spans="1:10" s="108" customFormat="1" ht="11.25" hidden="1" customHeight="1">
      <c r="A4012" s="8" t="s">
        <v>3986</v>
      </c>
      <c r="B4012" s="126" t="s">
        <v>4732</v>
      </c>
      <c r="C4012" s="126" t="s">
        <v>68</v>
      </c>
      <c r="D4012" s="126">
        <v>19</v>
      </c>
      <c r="E4012" s="126"/>
      <c r="F4012" s="126"/>
      <c r="G4012" s="89">
        <v>43191</v>
      </c>
      <c r="H4012" s="123"/>
      <c r="I4012" s="189"/>
      <c r="J4012" s="130" t="s">
        <v>4898</v>
      </c>
    </row>
    <row r="4013" spans="1:10" s="108" customFormat="1" ht="11.25" hidden="1" customHeight="1">
      <c r="A4013" s="8" t="s">
        <v>3990</v>
      </c>
      <c r="B4013" s="126" t="s">
        <v>4734</v>
      </c>
      <c r="C4013" s="126" t="s">
        <v>67</v>
      </c>
      <c r="D4013" s="126">
        <v>19</v>
      </c>
      <c r="E4013" s="126"/>
      <c r="F4013" s="126"/>
      <c r="G4013" s="89">
        <v>43191</v>
      </c>
      <c r="H4013" s="123"/>
      <c r="I4013" s="189"/>
      <c r="J4013" s="130" t="s">
        <v>4891</v>
      </c>
    </row>
    <row r="4014" spans="1:10" s="108" customFormat="1" ht="11.25" hidden="1" customHeight="1">
      <c r="A4014" s="8" t="s">
        <v>3992</v>
      </c>
      <c r="B4014" s="126" t="s">
        <v>4734</v>
      </c>
      <c r="C4014" s="126" t="s">
        <v>67</v>
      </c>
      <c r="D4014" s="126">
        <v>19</v>
      </c>
      <c r="E4014" s="126"/>
      <c r="F4014" s="126"/>
      <c r="G4014" s="89">
        <v>43191</v>
      </c>
      <c r="H4014" s="123"/>
      <c r="I4014" s="189"/>
      <c r="J4014" s="130" t="s">
        <v>4891</v>
      </c>
    </row>
    <row r="4015" spans="1:10" s="108" customFormat="1" ht="11.25" hidden="1" customHeight="1">
      <c r="A4015" s="8" t="s">
        <v>4006</v>
      </c>
      <c r="B4015" s="126" t="s">
        <v>445</v>
      </c>
      <c r="C4015" s="126" t="s">
        <v>68</v>
      </c>
      <c r="D4015" s="126">
        <v>19</v>
      </c>
      <c r="E4015" s="126"/>
      <c r="F4015" s="126"/>
      <c r="G4015" s="89">
        <v>43191</v>
      </c>
      <c r="H4015" s="123"/>
      <c r="I4015" s="189"/>
      <c r="J4015" s="130" t="s">
        <v>4898</v>
      </c>
    </row>
    <row r="4016" spans="1:10" s="108" customFormat="1" ht="11.25" hidden="1" customHeight="1">
      <c r="A4016" s="8" t="s">
        <v>4019</v>
      </c>
      <c r="B4016" s="126" t="s">
        <v>445</v>
      </c>
      <c r="C4016" s="126" t="s">
        <v>68</v>
      </c>
      <c r="D4016" s="126">
        <v>19</v>
      </c>
      <c r="E4016" s="126"/>
      <c r="F4016" s="126"/>
      <c r="G4016" s="89">
        <v>43191</v>
      </c>
      <c r="H4016" s="123"/>
      <c r="I4016" s="189"/>
      <c r="J4016" s="130" t="s">
        <v>4898</v>
      </c>
    </row>
    <row r="4017" spans="1:10" s="108" customFormat="1" ht="11.25" hidden="1" customHeight="1">
      <c r="A4017" s="8" t="s">
        <v>4042</v>
      </c>
      <c r="B4017" s="126" t="s">
        <v>4736</v>
      </c>
      <c r="C4017" s="126" t="s">
        <v>68</v>
      </c>
      <c r="D4017" s="126">
        <v>19</v>
      </c>
      <c r="E4017" s="126"/>
      <c r="F4017" s="126"/>
      <c r="G4017" s="89">
        <v>43191</v>
      </c>
      <c r="H4017" s="123"/>
      <c r="I4017" s="189"/>
      <c r="J4017" s="130" t="s">
        <v>4898</v>
      </c>
    </row>
    <row r="4018" spans="1:10" s="108" customFormat="1" ht="11.25" hidden="1" customHeight="1">
      <c r="A4018" s="8" t="s">
        <v>4045</v>
      </c>
      <c r="B4018" s="126" t="s">
        <v>4736</v>
      </c>
      <c r="C4018" s="126" t="s">
        <v>68</v>
      </c>
      <c r="D4018" s="126">
        <v>19</v>
      </c>
      <c r="E4018" s="126"/>
      <c r="F4018" s="126"/>
      <c r="G4018" s="89">
        <v>43191</v>
      </c>
      <c r="H4018" s="123"/>
      <c r="I4018" s="189"/>
      <c r="J4018" s="130" t="s">
        <v>4898</v>
      </c>
    </row>
    <row r="4019" spans="1:10" s="108" customFormat="1" ht="11.25" hidden="1" customHeight="1">
      <c r="A4019" s="8" t="s">
        <v>4050</v>
      </c>
      <c r="B4019" s="126" t="s">
        <v>446</v>
      </c>
      <c r="C4019" s="126" t="s">
        <v>67</v>
      </c>
      <c r="D4019" s="126">
        <v>19</v>
      </c>
      <c r="E4019" s="126"/>
      <c r="F4019" s="126"/>
      <c r="G4019" s="89">
        <v>43191</v>
      </c>
      <c r="H4019" s="123"/>
      <c r="I4019" s="189"/>
      <c r="J4019" s="130" t="s">
        <v>4891</v>
      </c>
    </row>
    <row r="4020" spans="1:10" s="108" customFormat="1" ht="11.25" hidden="1" customHeight="1">
      <c r="A4020" s="8" t="s">
        <v>4062</v>
      </c>
      <c r="B4020" s="126" t="s">
        <v>4739</v>
      </c>
      <c r="C4020" s="126" t="s">
        <v>68</v>
      </c>
      <c r="D4020" s="126">
        <v>19</v>
      </c>
      <c r="E4020" s="126"/>
      <c r="F4020" s="126"/>
      <c r="G4020" s="89">
        <v>43191</v>
      </c>
      <c r="H4020" s="123"/>
      <c r="I4020" s="189"/>
      <c r="J4020" s="130" t="s">
        <v>4898</v>
      </c>
    </row>
    <row r="4021" spans="1:10" s="108" customFormat="1" ht="11.25" hidden="1" customHeight="1">
      <c r="A4021" s="8" t="s">
        <v>4067</v>
      </c>
      <c r="B4021" s="126" t="s">
        <v>4739</v>
      </c>
      <c r="C4021" s="126" t="s">
        <v>68</v>
      </c>
      <c r="D4021" s="126">
        <v>19</v>
      </c>
      <c r="E4021" s="126"/>
      <c r="F4021" s="126"/>
      <c r="G4021" s="89">
        <v>43191</v>
      </c>
      <c r="H4021" s="123"/>
      <c r="I4021" s="189"/>
      <c r="J4021" s="130" t="s">
        <v>4898</v>
      </c>
    </row>
    <row r="4022" spans="1:10" s="108" customFormat="1" ht="11.25" hidden="1" customHeight="1">
      <c r="A4022" s="8" t="s">
        <v>4084</v>
      </c>
      <c r="B4022" s="126" t="s">
        <v>4748</v>
      </c>
      <c r="C4022" s="126" t="s">
        <v>67</v>
      </c>
      <c r="D4022" s="126">
        <v>19</v>
      </c>
      <c r="E4022" s="126"/>
      <c r="F4022" s="126"/>
      <c r="G4022" s="89">
        <v>43191</v>
      </c>
      <c r="H4022" s="123"/>
      <c r="I4022" s="189"/>
      <c r="J4022" s="130" t="s">
        <v>4891</v>
      </c>
    </row>
    <row r="4023" spans="1:10" s="108" customFormat="1" ht="11.25" hidden="1" customHeight="1">
      <c r="A4023" s="8" t="s">
        <v>4085</v>
      </c>
      <c r="B4023" s="126" t="s">
        <v>4748</v>
      </c>
      <c r="C4023" s="126" t="s">
        <v>67</v>
      </c>
      <c r="D4023" s="126">
        <v>19</v>
      </c>
      <c r="E4023" s="126"/>
      <c r="F4023" s="126"/>
      <c r="G4023" s="89">
        <v>43191</v>
      </c>
      <c r="H4023" s="123"/>
      <c r="I4023" s="189"/>
      <c r="J4023" s="130" t="s">
        <v>4891</v>
      </c>
    </row>
    <row r="4024" spans="1:10" s="108" customFormat="1" ht="11.25" hidden="1" customHeight="1">
      <c r="A4024" s="8" t="s">
        <v>4086</v>
      </c>
      <c r="B4024" s="126" t="s">
        <v>4748</v>
      </c>
      <c r="C4024" s="126" t="s">
        <v>67</v>
      </c>
      <c r="D4024" s="126">
        <v>19</v>
      </c>
      <c r="E4024" s="126"/>
      <c r="F4024" s="126"/>
      <c r="G4024" s="89">
        <v>43191</v>
      </c>
      <c r="H4024" s="123"/>
      <c r="I4024" s="189"/>
      <c r="J4024" s="130" t="s">
        <v>4891</v>
      </c>
    </row>
    <row r="4025" spans="1:10" s="108" customFormat="1" ht="11.25" hidden="1" customHeight="1">
      <c r="A4025" s="8" t="s">
        <v>4103</v>
      </c>
      <c r="B4025" s="126" t="s">
        <v>448</v>
      </c>
      <c r="C4025" s="126" t="s">
        <v>68</v>
      </c>
      <c r="D4025" s="126">
        <v>19</v>
      </c>
      <c r="E4025" s="126"/>
      <c r="F4025" s="126"/>
      <c r="G4025" s="89">
        <v>43191</v>
      </c>
      <c r="H4025" s="123"/>
      <c r="I4025" s="189"/>
      <c r="J4025" s="130" t="s">
        <v>4898</v>
      </c>
    </row>
    <row r="4026" spans="1:10" s="108" customFormat="1" ht="11.25" hidden="1" customHeight="1">
      <c r="A4026" s="8" t="s">
        <v>4125</v>
      </c>
      <c r="B4026" s="126" t="s">
        <v>448</v>
      </c>
      <c r="C4026" s="126" t="s">
        <v>68</v>
      </c>
      <c r="D4026" s="126">
        <v>19</v>
      </c>
      <c r="E4026" s="126"/>
      <c r="F4026" s="126"/>
      <c r="G4026" s="89">
        <v>43191</v>
      </c>
      <c r="H4026" s="123"/>
      <c r="I4026" s="189"/>
      <c r="J4026" s="130" t="s">
        <v>4898</v>
      </c>
    </row>
    <row r="4027" spans="1:10" s="108" customFormat="1" ht="11.25" hidden="1" customHeight="1">
      <c r="A4027" s="8" t="s">
        <v>4126</v>
      </c>
      <c r="B4027" s="126" t="s">
        <v>448</v>
      </c>
      <c r="C4027" s="126" t="s">
        <v>68</v>
      </c>
      <c r="D4027" s="126">
        <v>19</v>
      </c>
      <c r="E4027" s="126"/>
      <c r="F4027" s="126"/>
      <c r="G4027" s="89">
        <v>43191</v>
      </c>
      <c r="H4027" s="123"/>
      <c r="I4027" s="189"/>
      <c r="J4027" s="130" t="s">
        <v>4898</v>
      </c>
    </row>
    <row r="4028" spans="1:10" s="108" customFormat="1" ht="11.25" hidden="1" customHeight="1">
      <c r="A4028" s="8" t="s">
        <v>4129</v>
      </c>
      <c r="B4028" s="126" t="s">
        <v>449</v>
      </c>
      <c r="C4028" s="126" t="s">
        <v>67</v>
      </c>
      <c r="D4028" s="126">
        <v>19</v>
      </c>
      <c r="E4028" s="126"/>
      <c r="F4028" s="126"/>
      <c r="G4028" s="89">
        <v>43191</v>
      </c>
      <c r="H4028" s="123"/>
      <c r="I4028" s="189"/>
      <c r="J4028" s="130" t="s">
        <v>4891</v>
      </c>
    </row>
    <row r="4029" spans="1:10" s="108" customFormat="1" ht="11.25" hidden="1" customHeight="1">
      <c r="A4029" s="8" t="s">
        <v>4134</v>
      </c>
      <c r="B4029" s="126" t="s">
        <v>449</v>
      </c>
      <c r="C4029" s="126" t="s">
        <v>67</v>
      </c>
      <c r="D4029" s="126">
        <v>19</v>
      </c>
      <c r="E4029" s="126"/>
      <c r="F4029" s="126"/>
      <c r="G4029" s="89">
        <v>43191</v>
      </c>
      <c r="H4029" s="123"/>
      <c r="I4029" s="189"/>
      <c r="J4029" s="130" t="s">
        <v>4891</v>
      </c>
    </row>
    <row r="4030" spans="1:10" s="108" customFormat="1" ht="11.25" hidden="1" customHeight="1">
      <c r="A4030" s="8" t="s">
        <v>4137</v>
      </c>
      <c r="B4030" s="126" t="s">
        <v>449</v>
      </c>
      <c r="C4030" s="126" t="s">
        <v>67</v>
      </c>
      <c r="D4030" s="126">
        <v>19</v>
      </c>
      <c r="E4030" s="126"/>
      <c r="F4030" s="126"/>
      <c r="G4030" s="89">
        <v>43191</v>
      </c>
      <c r="H4030" s="123"/>
      <c r="I4030" s="189"/>
      <c r="J4030" s="130" t="s">
        <v>4891</v>
      </c>
    </row>
    <row r="4031" spans="1:10" s="108" customFormat="1" ht="11.25" hidden="1" customHeight="1">
      <c r="A4031" s="8" t="s">
        <v>4143</v>
      </c>
      <c r="B4031" s="126" t="s">
        <v>4752</v>
      </c>
      <c r="C4031" s="126" t="s">
        <v>68</v>
      </c>
      <c r="D4031" s="126">
        <v>19</v>
      </c>
      <c r="E4031" s="126"/>
      <c r="F4031" s="126"/>
      <c r="G4031" s="89">
        <v>43191</v>
      </c>
      <c r="H4031" s="123"/>
      <c r="I4031" s="189"/>
      <c r="J4031" s="130" t="s">
        <v>4898</v>
      </c>
    </row>
    <row r="4032" spans="1:10" s="108" customFormat="1" ht="11.25" hidden="1" customHeight="1">
      <c r="A4032" s="8" t="s">
        <v>4146</v>
      </c>
      <c r="B4032" s="126" t="s">
        <v>4754</v>
      </c>
      <c r="C4032" s="126" t="s">
        <v>68</v>
      </c>
      <c r="D4032" s="126">
        <v>19</v>
      </c>
      <c r="E4032" s="126"/>
      <c r="F4032" s="126"/>
      <c r="G4032" s="89">
        <v>43191</v>
      </c>
      <c r="H4032" s="123"/>
      <c r="I4032" s="189"/>
      <c r="J4032" s="130" t="s">
        <v>4898</v>
      </c>
    </row>
    <row r="4033" spans="1:10" s="108" customFormat="1" ht="11.25" hidden="1" customHeight="1">
      <c r="A4033" s="8" t="s">
        <v>4149</v>
      </c>
      <c r="B4033" s="126" t="s">
        <v>4756</v>
      </c>
      <c r="C4033" s="126" t="s">
        <v>68</v>
      </c>
      <c r="D4033" s="126">
        <v>19</v>
      </c>
      <c r="E4033" s="126"/>
      <c r="F4033" s="126"/>
      <c r="G4033" s="89">
        <v>43191</v>
      </c>
      <c r="H4033" s="123"/>
      <c r="I4033" s="189"/>
      <c r="J4033" s="130" t="s">
        <v>4898</v>
      </c>
    </row>
    <row r="4034" spans="1:10" s="108" customFormat="1" ht="11.25" hidden="1" customHeight="1">
      <c r="A4034" s="8" t="s">
        <v>4159</v>
      </c>
      <c r="B4034" s="126" t="s">
        <v>4757</v>
      </c>
      <c r="C4034" s="126" t="s">
        <v>67</v>
      </c>
      <c r="D4034" s="126">
        <v>19</v>
      </c>
      <c r="E4034" s="126"/>
      <c r="F4034" s="126"/>
      <c r="G4034" s="89">
        <v>43191</v>
      </c>
      <c r="H4034" s="123"/>
      <c r="I4034" s="189"/>
      <c r="J4034" s="130" t="s">
        <v>4891</v>
      </c>
    </row>
    <row r="4035" spans="1:10" s="108" customFormat="1" ht="11.25" hidden="1" customHeight="1">
      <c r="A4035" s="8" t="s">
        <v>4161</v>
      </c>
      <c r="B4035" s="126" t="s">
        <v>4758</v>
      </c>
      <c r="C4035" s="126" t="s">
        <v>67</v>
      </c>
      <c r="D4035" s="126">
        <v>19</v>
      </c>
      <c r="E4035" s="126"/>
      <c r="F4035" s="126"/>
      <c r="G4035" s="89">
        <v>43191</v>
      </c>
      <c r="H4035" s="123"/>
      <c r="I4035" s="189"/>
      <c r="J4035" s="130" t="s">
        <v>4891</v>
      </c>
    </row>
    <row r="4036" spans="1:10" s="108" customFormat="1" ht="11.25" hidden="1" customHeight="1">
      <c r="A4036" s="8" t="s">
        <v>4167</v>
      </c>
      <c r="B4036" s="126" t="s">
        <v>4758</v>
      </c>
      <c r="C4036" s="126" t="s">
        <v>67</v>
      </c>
      <c r="D4036" s="126">
        <v>19</v>
      </c>
      <c r="E4036" s="126"/>
      <c r="F4036" s="126"/>
      <c r="G4036" s="89">
        <v>43191</v>
      </c>
      <c r="H4036" s="123"/>
      <c r="I4036" s="189"/>
      <c r="J4036" s="130" t="s">
        <v>4891</v>
      </c>
    </row>
    <row r="4037" spans="1:10" s="108" customFormat="1" ht="11.25" hidden="1" customHeight="1">
      <c r="A4037" s="8" t="s">
        <v>4168</v>
      </c>
      <c r="B4037" s="126" t="s">
        <v>4758</v>
      </c>
      <c r="C4037" s="126" t="s">
        <v>67</v>
      </c>
      <c r="D4037" s="126">
        <v>19</v>
      </c>
      <c r="E4037" s="126"/>
      <c r="F4037" s="126"/>
      <c r="G4037" s="89">
        <v>43191</v>
      </c>
      <c r="H4037" s="123"/>
      <c r="I4037" s="189"/>
      <c r="J4037" s="130" t="s">
        <v>4891</v>
      </c>
    </row>
    <row r="4038" spans="1:10" s="108" customFormat="1" ht="11.25" hidden="1" customHeight="1">
      <c r="A4038" s="8" t="s">
        <v>4169</v>
      </c>
      <c r="B4038" s="126" t="s">
        <v>4758</v>
      </c>
      <c r="C4038" s="126" t="s">
        <v>67</v>
      </c>
      <c r="D4038" s="126">
        <v>19</v>
      </c>
      <c r="E4038" s="126"/>
      <c r="F4038" s="126"/>
      <c r="G4038" s="89">
        <v>43191</v>
      </c>
      <c r="H4038" s="123"/>
      <c r="I4038" s="189"/>
      <c r="J4038" s="130" t="s">
        <v>4891</v>
      </c>
    </row>
    <row r="4039" spans="1:10" s="108" customFormat="1" ht="11.25" hidden="1" customHeight="1">
      <c r="A4039" s="8" t="s">
        <v>4170</v>
      </c>
      <c r="B4039" s="126" t="s">
        <v>4758</v>
      </c>
      <c r="C4039" s="126" t="s">
        <v>67</v>
      </c>
      <c r="D4039" s="126">
        <v>19</v>
      </c>
      <c r="E4039" s="126"/>
      <c r="F4039" s="126"/>
      <c r="G4039" s="89">
        <v>43191</v>
      </c>
      <c r="H4039" s="123"/>
      <c r="I4039" s="189"/>
      <c r="J4039" s="130" t="s">
        <v>4891</v>
      </c>
    </row>
    <row r="4040" spans="1:10" s="108" customFormat="1" ht="11.25" hidden="1" customHeight="1">
      <c r="A4040" s="8" t="s">
        <v>4171</v>
      </c>
      <c r="B4040" s="126" t="s">
        <v>4758</v>
      </c>
      <c r="C4040" s="126" t="s">
        <v>67</v>
      </c>
      <c r="D4040" s="126">
        <v>19</v>
      </c>
      <c r="E4040" s="126"/>
      <c r="F4040" s="126"/>
      <c r="G4040" s="89">
        <v>43191</v>
      </c>
      <c r="H4040" s="123"/>
      <c r="I4040" s="189"/>
      <c r="J4040" s="130" t="s">
        <v>4891</v>
      </c>
    </row>
    <row r="4041" spans="1:10" s="108" customFormat="1" ht="11.25" hidden="1" customHeight="1">
      <c r="A4041" s="8" t="s">
        <v>4172</v>
      </c>
      <c r="B4041" s="126" t="s">
        <v>4703</v>
      </c>
      <c r="C4041" s="126" t="s">
        <v>68</v>
      </c>
      <c r="D4041" s="126">
        <v>19</v>
      </c>
      <c r="E4041" s="126"/>
      <c r="F4041" s="126"/>
      <c r="G4041" s="89">
        <v>43191</v>
      </c>
      <c r="H4041" s="123"/>
      <c r="I4041" s="189"/>
      <c r="J4041" s="130" t="s">
        <v>4898</v>
      </c>
    </row>
    <row r="4042" spans="1:10" s="108" customFormat="1" ht="11.25" hidden="1" customHeight="1">
      <c r="A4042" s="8" t="s">
        <v>4173</v>
      </c>
      <c r="B4042" s="126" t="s">
        <v>4706</v>
      </c>
      <c r="C4042" s="126" t="s">
        <v>67</v>
      </c>
      <c r="D4042" s="126">
        <v>19</v>
      </c>
      <c r="E4042" s="126"/>
      <c r="F4042" s="126"/>
      <c r="G4042" s="89">
        <v>43191</v>
      </c>
      <c r="H4042" s="123"/>
      <c r="I4042" s="189"/>
      <c r="J4042" s="130" t="s">
        <v>4891</v>
      </c>
    </row>
    <row r="4043" spans="1:10" s="108" customFormat="1" ht="11.25" hidden="1" customHeight="1">
      <c r="A4043" s="8" t="s">
        <v>4174</v>
      </c>
      <c r="B4043" s="126" t="s">
        <v>438</v>
      </c>
      <c r="C4043" s="126" t="s">
        <v>67</v>
      </c>
      <c r="D4043" s="126">
        <v>19</v>
      </c>
      <c r="E4043" s="126"/>
      <c r="F4043" s="126"/>
      <c r="G4043" s="89">
        <v>43191</v>
      </c>
      <c r="H4043" s="123"/>
      <c r="I4043" s="189"/>
      <c r="J4043" s="130" t="s">
        <v>4891</v>
      </c>
    </row>
    <row r="4044" spans="1:10" s="108" customFormat="1" ht="11.25" hidden="1" customHeight="1">
      <c r="A4044" s="8" t="s">
        <v>4175</v>
      </c>
      <c r="B4044" s="126" t="s">
        <v>4716</v>
      </c>
      <c r="C4044" s="126" t="s">
        <v>68</v>
      </c>
      <c r="D4044" s="126">
        <v>19</v>
      </c>
      <c r="E4044" s="126"/>
      <c r="F4044" s="126"/>
      <c r="G4044" s="89">
        <v>43191</v>
      </c>
      <c r="H4044" s="123"/>
      <c r="I4044" s="189"/>
      <c r="J4044" s="130" t="s">
        <v>4898</v>
      </c>
    </row>
    <row r="4045" spans="1:10" s="108" customFormat="1" ht="11.25" hidden="1" customHeight="1">
      <c r="A4045" s="8" t="s">
        <v>4176</v>
      </c>
      <c r="B4045" s="126" t="s">
        <v>444</v>
      </c>
      <c r="C4045" s="126" t="s">
        <v>67</v>
      </c>
      <c r="D4045" s="126">
        <v>19</v>
      </c>
      <c r="E4045" s="126"/>
      <c r="F4045" s="126"/>
      <c r="G4045" s="89">
        <v>43191</v>
      </c>
      <c r="H4045" s="123"/>
      <c r="I4045" s="189"/>
      <c r="J4045" s="130" t="s">
        <v>4891</v>
      </c>
    </row>
    <row r="4046" spans="1:10" s="108" customFormat="1" ht="11.25" hidden="1" customHeight="1">
      <c r="A4046" s="8" t="s">
        <v>4178</v>
      </c>
      <c r="B4046" s="126" t="s">
        <v>4733</v>
      </c>
      <c r="C4046" s="126" t="s">
        <v>68</v>
      </c>
      <c r="D4046" s="126">
        <v>19</v>
      </c>
      <c r="E4046" s="126"/>
      <c r="F4046" s="126"/>
      <c r="G4046" s="89">
        <v>43191</v>
      </c>
      <c r="H4046" s="123"/>
      <c r="I4046" s="189"/>
      <c r="J4046" s="130" t="s">
        <v>4898</v>
      </c>
    </row>
    <row r="4047" spans="1:10" s="108" customFormat="1" ht="11.25" hidden="1" customHeight="1">
      <c r="A4047" s="8" t="s">
        <v>4184</v>
      </c>
      <c r="B4047" s="126" t="s">
        <v>351</v>
      </c>
      <c r="C4047" s="126" t="s">
        <v>4787</v>
      </c>
      <c r="D4047" s="126">
        <v>11</v>
      </c>
      <c r="E4047" s="126"/>
      <c r="F4047" s="126"/>
      <c r="G4047" s="89">
        <v>43191</v>
      </c>
      <c r="H4047" s="123"/>
      <c r="I4047" s="189"/>
      <c r="J4047" s="130" t="s">
        <v>4901</v>
      </c>
    </row>
    <row r="4048" spans="1:10" s="108" customFormat="1" ht="11.25" hidden="1" customHeight="1">
      <c r="A4048" s="8" t="s">
        <v>4196</v>
      </c>
      <c r="B4048" s="126" t="s">
        <v>372</v>
      </c>
      <c r="C4048" s="126" t="s">
        <v>4788</v>
      </c>
      <c r="D4048" s="126">
        <v>11</v>
      </c>
      <c r="E4048" s="126"/>
      <c r="F4048" s="126"/>
      <c r="G4048" s="89">
        <v>43191</v>
      </c>
      <c r="H4048" s="123"/>
      <c r="I4048" s="189"/>
      <c r="J4048" s="130" t="s">
        <v>4900</v>
      </c>
    </row>
    <row r="4049" spans="1:10" s="108" customFormat="1" ht="11.25" hidden="1" customHeight="1">
      <c r="A4049" s="8" t="s">
        <v>4198</v>
      </c>
      <c r="B4049" s="126" t="s">
        <v>370</v>
      </c>
      <c r="C4049" s="126" t="s">
        <v>4786</v>
      </c>
      <c r="D4049" s="126">
        <v>11</v>
      </c>
      <c r="E4049" s="126"/>
      <c r="F4049" s="126"/>
      <c r="G4049" s="89">
        <v>43191</v>
      </c>
      <c r="H4049" s="123"/>
      <c r="I4049" s="189"/>
      <c r="J4049" s="130" t="s">
        <v>4902</v>
      </c>
    </row>
    <row r="4050" spans="1:10" s="108" customFormat="1" ht="11.25" hidden="1" customHeight="1">
      <c r="A4050" s="8" t="s">
        <v>4199</v>
      </c>
      <c r="B4050" s="126" t="s">
        <v>370</v>
      </c>
      <c r="C4050" s="126" t="s">
        <v>4786</v>
      </c>
      <c r="D4050" s="126">
        <v>11</v>
      </c>
      <c r="E4050" s="126"/>
      <c r="F4050" s="126"/>
      <c r="G4050" s="89">
        <v>43191</v>
      </c>
      <c r="H4050" s="123"/>
      <c r="I4050" s="189"/>
      <c r="J4050" s="130" t="s">
        <v>4902</v>
      </c>
    </row>
    <row r="4051" spans="1:10" s="108" customFormat="1" ht="11.25" hidden="1" customHeight="1">
      <c r="A4051" s="8" t="s">
        <v>4200</v>
      </c>
      <c r="B4051" s="126" t="s">
        <v>370</v>
      </c>
      <c r="C4051" s="126" t="s">
        <v>4786</v>
      </c>
      <c r="D4051" s="126">
        <v>11</v>
      </c>
      <c r="E4051" s="126"/>
      <c r="F4051" s="126"/>
      <c r="G4051" s="89">
        <v>43191</v>
      </c>
      <c r="H4051" s="123"/>
      <c r="I4051" s="189"/>
      <c r="J4051" s="130" t="s">
        <v>4902</v>
      </c>
    </row>
    <row r="4052" spans="1:10" s="108" customFormat="1" ht="11.25" hidden="1" customHeight="1">
      <c r="A4052" s="8" t="s">
        <v>4203</v>
      </c>
      <c r="B4052" s="126" t="s">
        <v>370</v>
      </c>
      <c r="C4052" s="126" t="s">
        <v>4786</v>
      </c>
      <c r="D4052" s="126">
        <v>11</v>
      </c>
      <c r="E4052" s="126"/>
      <c r="F4052" s="126"/>
      <c r="G4052" s="89">
        <v>43191</v>
      </c>
      <c r="H4052" s="123"/>
      <c r="I4052" s="189"/>
      <c r="J4052" s="130" t="s">
        <v>4902</v>
      </c>
    </row>
    <row r="4053" spans="1:10" s="108" customFormat="1" ht="11.25" hidden="1" customHeight="1">
      <c r="A4053" s="8" t="s">
        <v>4208</v>
      </c>
      <c r="B4053" s="126" t="s">
        <v>351</v>
      </c>
      <c r="C4053" s="126" t="s">
        <v>4787</v>
      </c>
      <c r="D4053" s="126">
        <v>11</v>
      </c>
      <c r="E4053" s="126"/>
      <c r="F4053" s="126"/>
      <c r="G4053" s="89">
        <v>43191</v>
      </c>
      <c r="H4053" s="123"/>
      <c r="I4053" s="189"/>
      <c r="J4053" s="130" t="s">
        <v>4901</v>
      </c>
    </row>
    <row r="4054" spans="1:10" s="108" customFormat="1" ht="11.25" hidden="1" customHeight="1">
      <c r="A4054" s="8" t="s">
        <v>4209</v>
      </c>
      <c r="B4054" s="126" t="s">
        <v>370</v>
      </c>
      <c r="C4054" s="126" t="s">
        <v>4786</v>
      </c>
      <c r="D4054" s="126">
        <v>11</v>
      </c>
      <c r="E4054" s="126"/>
      <c r="F4054" s="126"/>
      <c r="G4054" s="89">
        <v>43191</v>
      </c>
      <c r="H4054" s="123"/>
      <c r="I4054" s="189"/>
      <c r="J4054" s="130" t="s">
        <v>4902</v>
      </c>
    </row>
    <row r="4055" spans="1:10" s="108" customFormat="1" ht="11.25" hidden="1" customHeight="1">
      <c r="A4055" s="8" t="s">
        <v>4210</v>
      </c>
      <c r="B4055" s="126" t="s">
        <v>351</v>
      </c>
      <c r="C4055" s="126" t="s">
        <v>4787</v>
      </c>
      <c r="D4055" s="126">
        <v>11</v>
      </c>
      <c r="E4055" s="126"/>
      <c r="F4055" s="126"/>
      <c r="G4055" s="89">
        <v>43191</v>
      </c>
      <c r="H4055" s="123"/>
      <c r="I4055" s="189"/>
      <c r="J4055" s="130" t="s">
        <v>4901</v>
      </c>
    </row>
    <row r="4056" spans="1:10" s="108" customFormat="1" ht="11.25" hidden="1" customHeight="1">
      <c r="A4056" s="8" t="s">
        <v>4211</v>
      </c>
      <c r="B4056" s="126" t="s">
        <v>351</v>
      </c>
      <c r="C4056" s="126" t="s">
        <v>4787</v>
      </c>
      <c r="D4056" s="126">
        <v>11</v>
      </c>
      <c r="E4056" s="126"/>
      <c r="F4056" s="126"/>
      <c r="G4056" s="89">
        <v>43191</v>
      </c>
      <c r="H4056" s="123"/>
      <c r="I4056" s="189"/>
      <c r="J4056" s="130" t="s">
        <v>4901</v>
      </c>
    </row>
    <row r="4057" spans="1:10" s="108" customFormat="1" ht="11.25" hidden="1" customHeight="1">
      <c r="A4057" s="8" t="s">
        <v>4212</v>
      </c>
      <c r="B4057" s="126" t="s">
        <v>351</v>
      </c>
      <c r="C4057" s="126" t="s">
        <v>4787</v>
      </c>
      <c r="D4057" s="126">
        <v>11</v>
      </c>
      <c r="E4057" s="126"/>
      <c r="F4057" s="126"/>
      <c r="G4057" s="89">
        <v>43191</v>
      </c>
      <c r="H4057" s="123"/>
      <c r="I4057" s="189"/>
      <c r="J4057" s="130" t="s">
        <v>4901</v>
      </c>
    </row>
    <row r="4058" spans="1:10" s="108" customFormat="1" ht="11.25" hidden="1" customHeight="1">
      <c r="A4058" s="8" t="s">
        <v>4214</v>
      </c>
      <c r="B4058" s="126" t="s">
        <v>351</v>
      </c>
      <c r="C4058" s="126" t="s">
        <v>4788</v>
      </c>
      <c r="D4058" s="126">
        <v>11</v>
      </c>
      <c r="E4058" s="126"/>
      <c r="F4058" s="126"/>
      <c r="G4058" s="89">
        <v>43191</v>
      </c>
      <c r="H4058" s="123"/>
      <c r="I4058" s="189"/>
      <c r="J4058" s="130" t="s">
        <v>4900</v>
      </c>
    </row>
    <row r="4059" spans="1:10" s="108" customFormat="1" ht="11.25" hidden="1" customHeight="1">
      <c r="A4059" s="8" t="s">
        <v>4215</v>
      </c>
      <c r="B4059" s="126" t="s">
        <v>351</v>
      </c>
      <c r="C4059" s="130" t="s">
        <v>4787</v>
      </c>
      <c r="D4059" s="126">
        <v>11</v>
      </c>
      <c r="E4059" s="126"/>
      <c r="F4059" s="130"/>
      <c r="G4059" s="89">
        <v>43191</v>
      </c>
      <c r="H4059" s="123"/>
      <c r="I4059" s="189"/>
      <c r="J4059" s="130" t="s">
        <v>4901</v>
      </c>
    </row>
    <row r="4060" spans="1:10" s="108" customFormat="1" ht="11.25" hidden="1" customHeight="1">
      <c r="A4060" s="8" t="s">
        <v>4216</v>
      </c>
      <c r="B4060" s="126" t="s">
        <v>351</v>
      </c>
      <c r="C4060" s="126" t="s">
        <v>4787</v>
      </c>
      <c r="D4060" s="126">
        <v>11</v>
      </c>
      <c r="E4060" s="126"/>
      <c r="F4060" s="126"/>
      <c r="G4060" s="89">
        <v>43191</v>
      </c>
      <c r="H4060" s="123"/>
      <c r="I4060" s="189"/>
      <c r="J4060" s="130" t="s">
        <v>4901</v>
      </c>
    </row>
    <row r="4061" spans="1:10" s="108" customFormat="1" ht="11.25" hidden="1" customHeight="1">
      <c r="A4061" s="8" t="s">
        <v>4217</v>
      </c>
      <c r="B4061" s="126" t="s">
        <v>351</v>
      </c>
      <c r="C4061" s="126" t="s">
        <v>4789</v>
      </c>
      <c r="D4061" s="126">
        <v>11</v>
      </c>
      <c r="E4061" s="126"/>
      <c r="F4061" s="126"/>
      <c r="G4061" s="89">
        <v>43191</v>
      </c>
      <c r="H4061" s="123"/>
      <c r="I4061" s="189"/>
      <c r="J4061" s="130" t="s">
        <v>4888</v>
      </c>
    </row>
    <row r="4062" spans="1:10" s="108" customFormat="1" ht="11.25" hidden="1" customHeight="1">
      <c r="A4062" s="8" t="s">
        <v>4220</v>
      </c>
      <c r="B4062" s="126" t="s">
        <v>351</v>
      </c>
      <c r="C4062" s="126" t="s">
        <v>4788</v>
      </c>
      <c r="D4062" s="126">
        <v>11</v>
      </c>
      <c r="E4062" s="126"/>
      <c r="F4062" s="126"/>
      <c r="G4062" s="89">
        <v>43191</v>
      </c>
      <c r="H4062" s="123"/>
      <c r="I4062" s="189"/>
      <c r="J4062" s="130" t="s">
        <v>4900</v>
      </c>
    </row>
    <row r="4063" spans="1:10" s="108" customFormat="1" ht="11.25" hidden="1" customHeight="1">
      <c r="A4063" s="8" t="s">
        <v>4221</v>
      </c>
      <c r="B4063" s="126" t="s">
        <v>351</v>
      </c>
      <c r="C4063" s="126" t="s">
        <v>4788</v>
      </c>
      <c r="D4063" s="126">
        <v>11</v>
      </c>
      <c r="E4063" s="126"/>
      <c r="F4063" s="126"/>
      <c r="G4063" s="89">
        <v>43191</v>
      </c>
      <c r="H4063" s="123"/>
      <c r="I4063" s="189"/>
      <c r="J4063" s="130" t="s">
        <v>4900</v>
      </c>
    </row>
    <row r="4064" spans="1:10" s="108" customFormat="1" ht="11.25" hidden="1" customHeight="1">
      <c r="A4064" s="8" t="s">
        <v>4222</v>
      </c>
      <c r="B4064" s="126" t="s">
        <v>351</v>
      </c>
      <c r="C4064" s="126" t="s">
        <v>4788</v>
      </c>
      <c r="D4064" s="126">
        <v>11</v>
      </c>
      <c r="E4064" s="126"/>
      <c r="F4064" s="126"/>
      <c r="G4064" s="89">
        <v>43191</v>
      </c>
      <c r="H4064" s="123"/>
      <c r="I4064" s="189"/>
      <c r="J4064" s="130" t="s">
        <v>4900</v>
      </c>
    </row>
    <row r="4065" spans="1:10" s="108" customFormat="1" ht="11.25" hidden="1" customHeight="1">
      <c r="A4065" s="8" t="s">
        <v>4223</v>
      </c>
      <c r="B4065" s="126" t="s">
        <v>351</v>
      </c>
      <c r="C4065" s="126" t="s">
        <v>4788</v>
      </c>
      <c r="D4065" s="126">
        <v>11</v>
      </c>
      <c r="E4065" s="126"/>
      <c r="F4065" s="126"/>
      <c r="G4065" s="89">
        <v>43191</v>
      </c>
      <c r="H4065" s="123"/>
      <c r="I4065" s="189"/>
      <c r="J4065" s="130" t="s">
        <v>4900</v>
      </c>
    </row>
    <row r="4066" spans="1:10" s="108" customFormat="1" ht="11.25" hidden="1" customHeight="1">
      <c r="A4066" s="8" t="s">
        <v>4224</v>
      </c>
      <c r="B4066" s="126" t="s">
        <v>351</v>
      </c>
      <c r="C4066" s="126" t="s">
        <v>4788</v>
      </c>
      <c r="D4066" s="126">
        <v>11</v>
      </c>
      <c r="E4066" s="126"/>
      <c r="F4066" s="126"/>
      <c r="G4066" s="89">
        <v>43191</v>
      </c>
      <c r="H4066" s="123"/>
      <c r="I4066" s="189"/>
      <c r="J4066" s="130" t="s">
        <v>4900</v>
      </c>
    </row>
    <row r="4067" spans="1:10" s="108" customFormat="1" ht="11.25" hidden="1" customHeight="1">
      <c r="A4067" s="8" t="s">
        <v>4225</v>
      </c>
      <c r="B4067" s="126" t="s">
        <v>351</v>
      </c>
      <c r="C4067" s="126" t="s">
        <v>4788</v>
      </c>
      <c r="D4067" s="126">
        <v>11</v>
      </c>
      <c r="E4067" s="126"/>
      <c r="F4067" s="126"/>
      <c r="G4067" s="89">
        <v>43191</v>
      </c>
      <c r="H4067" s="123"/>
      <c r="I4067" s="189"/>
      <c r="J4067" s="130" t="s">
        <v>4900</v>
      </c>
    </row>
    <row r="4068" spans="1:10" s="108" customFormat="1" ht="11.25" hidden="1" customHeight="1">
      <c r="A4068" s="8" t="s">
        <v>4226</v>
      </c>
      <c r="B4068" s="126" t="s">
        <v>351</v>
      </c>
      <c r="C4068" s="126" t="s">
        <v>4788</v>
      </c>
      <c r="D4068" s="126">
        <v>11</v>
      </c>
      <c r="E4068" s="126"/>
      <c r="F4068" s="126"/>
      <c r="G4068" s="89">
        <v>43191</v>
      </c>
      <c r="H4068" s="123"/>
      <c r="I4068" s="189"/>
      <c r="J4068" s="130" t="s">
        <v>4900</v>
      </c>
    </row>
    <row r="4069" spans="1:10" s="108" customFormat="1" ht="11.25" hidden="1" customHeight="1">
      <c r="A4069" s="8" t="s">
        <v>4227</v>
      </c>
      <c r="B4069" s="126" t="s">
        <v>351</v>
      </c>
      <c r="C4069" s="126" t="s">
        <v>4788</v>
      </c>
      <c r="D4069" s="126">
        <v>11</v>
      </c>
      <c r="E4069" s="126"/>
      <c r="F4069" s="126"/>
      <c r="G4069" s="89">
        <v>43191</v>
      </c>
      <c r="H4069" s="123"/>
      <c r="I4069" s="189"/>
      <c r="J4069" s="130" t="s">
        <v>4900</v>
      </c>
    </row>
    <row r="4070" spans="1:10" s="108" customFormat="1" ht="11.25" hidden="1" customHeight="1">
      <c r="A4070" s="8" t="s">
        <v>4228</v>
      </c>
      <c r="B4070" s="126" t="s">
        <v>351</v>
      </c>
      <c r="C4070" s="126" t="s">
        <v>4788</v>
      </c>
      <c r="D4070" s="126">
        <v>11</v>
      </c>
      <c r="E4070" s="126"/>
      <c r="F4070" s="126"/>
      <c r="G4070" s="89">
        <v>43191</v>
      </c>
      <c r="H4070" s="123"/>
      <c r="I4070" s="189"/>
      <c r="J4070" s="130" t="s">
        <v>4900</v>
      </c>
    </row>
    <row r="4071" spans="1:10" s="108" customFormat="1" ht="11.25" hidden="1" customHeight="1">
      <c r="A4071" s="8" t="s">
        <v>4229</v>
      </c>
      <c r="B4071" s="126" t="s">
        <v>351</v>
      </c>
      <c r="C4071" s="126" t="s">
        <v>4788</v>
      </c>
      <c r="D4071" s="126">
        <v>11</v>
      </c>
      <c r="E4071" s="126"/>
      <c r="F4071" s="126"/>
      <c r="G4071" s="89">
        <v>43191</v>
      </c>
      <c r="H4071" s="123"/>
      <c r="I4071" s="189"/>
      <c r="J4071" s="130" t="s">
        <v>4900</v>
      </c>
    </row>
    <row r="4072" spans="1:10" s="108" customFormat="1" ht="11.25" hidden="1" customHeight="1">
      <c r="A4072" s="8" t="s">
        <v>4230</v>
      </c>
      <c r="B4072" s="126" t="s">
        <v>351</v>
      </c>
      <c r="C4072" s="126" t="s">
        <v>4788</v>
      </c>
      <c r="D4072" s="126">
        <v>11</v>
      </c>
      <c r="E4072" s="126"/>
      <c r="F4072" s="126"/>
      <c r="G4072" s="89">
        <v>43191</v>
      </c>
      <c r="H4072" s="123"/>
      <c r="I4072" s="189"/>
      <c r="J4072" s="130" t="s">
        <v>4900</v>
      </c>
    </row>
    <row r="4073" spans="1:10" s="108" customFormat="1" ht="11.25" hidden="1" customHeight="1">
      <c r="A4073" s="8" t="s">
        <v>4231</v>
      </c>
      <c r="B4073" s="126" t="s">
        <v>351</v>
      </c>
      <c r="C4073" s="126" t="s">
        <v>4788</v>
      </c>
      <c r="D4073" s="126">
        <v>11</v>
      </c>
      <c r="E4073" s="126"/>
      <c r="F4073" s="126"/>
      <c r="G4073" s="89">
        <v>43191</v>
      </c>
      <c r="H4073" s="123"/>
      <c r="I4073" s="189"/>
      <c r="J4073" s="130" t="s">
        <v>4900</v>
      </c>
    </row>
    <row r="4074" spans="1:10" s="108" customFormat="1" ht="11.25" hidden="1" customHeight="1">
      <c r="A4074" s="8" t="s">
        <v>4232</v>
      </c>
      <c r="B4074" s="126" t="s">
        <v>351</v>
      </c>
      <c r="C4074" s="126" t="s">
        <v>4788</v>
      </c>
      <c r="D4074" s="126">
        <v>11</v>
      </c>
      <c r="E4074" s="126"/>
      <c r="F4074" s="126"/>
      <c r="G4074" s="89">
        <v>43191</v>
      </c>
      <c r="H4074" s="123"/>
      <c r="I4074" s="189"/>
      <c r="J4074" s="130" t="s">
        <v>4900</v>
      </c>
    </row>
    <row r="4075" spans="1:10" s="108" customFormat="1" ht="11.25" hidden="1" customHeight="1">
      <c r="A4075" s="8" t="s">
        <v>4233</v>
      </c>
      <c r="B4075" s="126" t="s">
        <v>351</v>
      </c>
      <c r="C4075" s="126" t="s">
        <v>4788</v>
      </c>
      <c r="D4075" s="126">
        <v>11</v>
      </c>
      <c r="E4075" s="126"/>
      <c r="F4075" s="126"/>
      <c r="G4075" s="89">
        <v>43191</v>
      </c>
      <c r="H4075" s="123"/>
      <c r="I4075" s="189"/>
      <c r="J4075" s="130" t="s">
        <v>4900</v>
      </c>
    </row>
    <row r="4076" spans="1:10" s="108" customFormat="1" ht="11.25" hidden="1" customHeight="1">
      <c r="A4076" s="8" t="s">
        <v>4234</v>
      </c>
      <c r="B4076" s="126" t="s">
        <v>351</v>
      </c>
      <c r="C4076" s="126" t="s">
        <v>4788</v>
      </c>
      <c r="D4076" s="126">
        <v>11</v>
      </c>
      <c r="E4076" s="126"/>
      <c r="F4076" s="126"/>
      <c r="G4076" s="89">
        <v>43191</v>
      </c>
      <c r="H4076" s="123"/>
      <c r="I4076" s="189"/>
      <c r="J4076" s="130" t="s">
        <v>4900</v>
      </c>
    </row>
    <row r="4077" spans="1:10" s="108" customFormat="1" ht="11.25" hidden="1" customHeight="1">
      <c r="A4077" s="8" t="s">
        <v>4235</v>
      </c>
      <c r="B4077" s="126" t="s">
        <v>351</v>
      </c>
      <c r="C4077" s="126" t="s">
        <v>4788</v>
      </c>
      <c r="D4077" s="126">
        <v>11</v>
      </c>
      <c r="E4077" s="126"/>
      <c r="F4077" s="126"/>
      <c r="G4077" s="89">
        <v>43191</v>
      </c>
      <c r="H4077" s="123"/>
      <c r="I4077" s="189"/>
      <c r="J4077" s="130" t="s">
        <v>4900</v>
      </c>
    </row>
    <row r="4078" spans="1:10" s="108" customFormat="1" ht="11.25" hidden="1" customHeight="1">
      <c r="A4078" s="8" t="s">
        <v>4236</v>
      </c>
      <c r="B4078" s="126" t="s">
        <v>351</v>
      </c>
      <c r="C4078" s="126" t="s">
        <v>4788</v>
      </c>
      <c r="D4078" s="126">
        <v>11</v>
      </c>
      <c r="E4078" s="126"/>
      <c r="F4078" s="126"/>
      <c r="G4078" s="89">
        <v>43191</v>
      </c>
      <c r="H4078" s="123"/>
      <c r="I4078" s="189"/>
      <c r="J4078" s="130" t="s">
        <v>4900</v>
      </c>
    </row>
    <row r="4079" spans="1:10" s="108" customFormat="1" ht="11.25" hidden="1" customHeight="1">
      <c r="A4079" s="8" t="s">
        <v>4237</v>
      </c>
      <c r="B4079" s="130" t="s">
        <v>351</v>
      </c>
      <c r="C4079" s="126" t="s">
        <v>4788</v>
      </c>
      <c r="D4079" s="130">
        <v>11</v>
      </c>
      <c r="E4079" s="126"/>
      <c r="F4079" s="126"/>
      <c r="G4079" s="89">
        <v>43191</v>
      </c>
      <c r="H4079" s="123"/>
      <c r="I4079" s="189"/>
      <c r="J4079" s="130" t="s">
        <v>4900</v>
      </c>
    </row>
    <row r="4080" spans="1:10" s="108" customFormat="1" ht="11.25" hidden="1" customHeight="1">
      <c r="A4080" s="8" t="s">
        <v>4238</v>
      </c>
      <c r="B4080" s="130" t="s">
        <v>351</v>
      </c>
      <c r="C4080" s="126" t="s">
        <v>4788</v>
      </c>
      <c r="D4080" s="130">
        <v>11</v>
      </c>
      <c r="E4080" s="126"/>
      <c r="F4080" s="126"/>
      <c r="G4080" s="89">
        <v>43191</v>
      </c>
      <c r="H4080" s="123"/>
      <c r="I4080" s="189"/>
      <c r="J4080" s="130" t="s">
        <v>4900</v>
      </c>
    </row>
    <row r="4081" spans="1:10" s="108" customFormat="1" ht="11.25" hidden="1" customHeight="1">
      <c r="A4081" s="8" t="s">
        <v>4239</v>
      </c>
      <c r="B4081" s="130" t="s">
        <v>351</v>
      </c>
      <c r="C4081" s="126" t="s">
        <v>4788</v>
      </c>
      <c r="D4081" s="130">
        <v>11</v>
      </c>
      <c r="E4081" s="126"/>
      <c r="F4081" s="126"/>
      <c r="G4081" s="89">
        <v>43191</v>
      </c>
      <c r="H4081" s="123"/>
      <c r="I4081" s="189"/>
      <c r="J4081" s="130" t="s">
        <v>4900</v>
      </c>
    </row>
    <row r="4082" spans="1:10" s="108" customFormat="1" ht="11.25" hidden="1" customHeight="1">
      <c r="A4082" s="8" t="s">
        <v>4240</v>
      </c>
      <c r="B4082" s="130" t="s">
        <v>351</v>
      </c>
      <c r="C4082" s="126" t="s">
        <v>4788</v>
      </c>
      <c r="D4082" s="130">
        <v>11</v>
      </c>
      <c r="E4082" s="126"/>
      <c r="F4082" s="126"/>
      <c r="G4082" s="89">
        <v>43191</v>
      </c>
      <c r="H4082" s="123"/>
      <c r="I4082" s="189"/>
      <c r="J4082" s="130" t="s">
        <v>4900</v>
      </c>
    </row>
    <row r="4083" spans="1:10" s="108" customFormat="1" ht="11.25" hidden="1" customHeight="1">
      <c r="A4083" s="8" t="s">
        <v>4241</v>
      </c>
      <c r="B4083" s="130" t="s">
        <v>351</v>
      </c>
      <c r="C4083" s="126" t="s">
        <v>4788</v>
      </c>
      <c r="D4083" s="130">
        <v>11</v>
      </c>
      <c r="E4083" s="126"/>
      <c r="F4083" s="126"/>
      <c r="G4083" s="89">
        <v>43191</v>
      </c>
      <c r="H4083" s="123"/>
      <c r="I4083" s="189"/>
      <c r="J4083" s="130" t="s">
        <v>4900</v>
      </c>
    </row>
    <row r="4084" spans="1:10" s="108" customFormat="1" ht="11.25" hidden="1" customHeight="1">
      <c r="A4084" s="8" t="s">
        <v>4242</v>
      </c>
      <c r="B4084" s="130" t="s">
        <v>351</v>
      </c>
      <c r="C4084" s="126" t="s">
        <v>4786</v>
      </c>
      <c r="D4084" s="130">
        <v>11</v>
      </c>
      <c r="E4084" s="126"/>
      <c r="F4084" s="126"/>
      <c r="G4084" s="89">
        <v>43191</v>
      </c>
      <c r="H4084" s="123"/>
      <c r="I4084" s="189"/>
      <c r="J4084" s="130" t="s">
        <v>4902</v>
      </c>
    </row>
    <row r="4085" spans="1:10" s="108" customFormat="1" ht="11.25" hidden="1" customHeight="1">
      <c r="A4085" s="8" t="s">
        <v>4243</v>
      </c>
      <c r="B4085" s="130" t="s">
        <v>360</v>
      </c>
      <c r="C4085" s="126" t="s">
        <v>4786</v>
      </c>
      <c r="D4085" s="130">
        <v>11</v>
      </c>
      <c r="E4085" s="126"/>
      <c r="F4085" s="126"/>
      <c r="G4085" s="89">
        <v>43191</v>
      </c>
      <c r="H4085" s="123"/>
      <c r="I4085" s="189"/>
      <c r="J4085" s="130" t="s">
        <v>4902</v>
      </c>
    </row>
    <row r="4086" spans="1:10" s="108" customFormat="1" ht="11.25" hidden="1" customHeight="1">
      <c r="A4086" s="8" t="s">
        <v>4244</v>
      </c>
      <c r="B4086" s="130" t="s">
        <v>351</v>
      </c>
      <c r="C4086" s="126" t="s">
        <v>4789</v>
      </c>
      <c r="D4086" s="130">
        <v>11</v>
      </c>
      <c r="E4086" s="126"/>
      <c r="F4086" s="126"/>
      <c r="G4086" s="89">
        <v>43191</v>
      </c>
      <c r="H4086" s="123"/>
      <c r="I4086" s="189"/>
      <c r="J4086" s="130" t="s">
        <v>4888</v>
      </c>
    </row>
    <row r="4087" spans="1:10" s="108" customFormat="1" ht="11.25" hidden="1" customHeight="1">
      <c r="A4087" s="8" t="s">
        <v>4245</v>
      </c>
      <c r="B4087" s="130" t="s">
        <v>351</v>
      </c>
      <c r="C4087" s="126" t="s">
        <v>4789</v>
      </c>
      <c r="D4087" s="130">
        <v>11</v>
      </c>
      <c r="E4087" s="126"/>
      <c r="F4087" s="126"/>
      <c r="G4087" s="89">
        <v>43191</v>
      </c>
      <c r="H4087" s="123"/>
      <c r="I4087" s="189"/>
      <c r="J4087" s="130" t="s">
        <v>4888</v>
      </c>
    </row>
    <row r="4088" spans="1:10" s="108" customFormat="1" ht="11.25" hidden="1" customHeight="1">
      <c r="A4088" s="8" t="s">
        <v>4246</v>
      </c>
      <c r="B4088" s="130" t="s">
        <v>351</v>
      </c>
      <c r="C4088" s="126" t="s">
        <v>4789</v>
      </c>
      <c r="D4088" s="130">
        <v>11</v>
      </c>
      <c r="E4088" s="126"/>
      <c r="F4088" s="126" t="s">
        <v>5202</v>
      </c>
      <c r="G4088" s="89">
        <v>43191</v>
      </c>
      <c r="H4088" s="123"/>
      <c r="I4088" s="189"/>
      <c r="J4088" s="130" t="s">
        <v>4888</v>
      </c>
    </row>
    <row r="4089" spans="1:10" s="108" customFormat="1" ht="11.25" hidden="1" customHeight="1">
      <c r="A4089" s="8" t="s">
        <v>4247</v>
      </c>
      <c r="B4089" s="130" t="s">
        <v>351</v>
      </c>
      <c r="C4089" s="126" t="s">
        <v>4789</v>
      </c>
      <c r="D4089" s="130">
        <v>11</v>
      </c>
      <c r="E4089" s="126"/>
      <c r="F4089" s="126"/>
      <c r="G4089" s="89">
        <v>43191</v>
      </c>
      <c r="H4089" s="123"/>
      <c r="I4089" s="189"/>
      <c r="J4089" s="130" t="s">
        <v>4888</v>
      </c>
    </row>
    <row r="4090" spans="1:10" s="108" customFormat="1" ht="11.25" hidden="1" customHeight="1">
      <c r="A4090" s="8" t="s">
        <v>4248</v>
      </c>
      <c r="B4090" s="130" t="s">
        <v>351</v>
      </c>
      <c r="C4090" s="126" t="s">
        <v>4789</v>
      </c>
      <c r="D4090" s="130">
        <v>11</v>
      </c>
      <c r="E4090" s="126"/>
      <c r="F4090" s="126"/>
      <c r="G4090" s="89">
        <v>43191</v>
      </c>
      <c r="H4090" s="123"/>
      <c r="I4090" s="189"/>
      <c r="J4090" s="130" t="s">
        <v>4888</v>
      </c>
    </row>
    <row r="4091" spans="1:10" s="108" customFormat="1" ht="11.25" hidden="1" customHeight="1">
      <c r="A4091" s="8" t="s">
        <v>4249</v>
      </c>
      <c r="B4091" s="130" t="s">
        <v>351</v>
      </c>
      <c r="C4091" s="126" t="s">
        <v>4789</v>
      </c>
      <c r="D4091" s="130">
        <v>11</v>
      </c>
      <c r="E4091" s="126"/>
      <c r="F4091" s="126"/>
      <c r="G4091" s="89">
        <v>43191</v>
      </c>
      <c r="H4091" s="123"/>
      <c r="I4091" s="189"/>
      <c r="J4091" s="130" t="s">
        <v>4888</v>
      </c>
    </row>
    <row r="4092" spans="1:10" s="108" customFormat="1" ht="11.25" hidden="1" customHeight="1">
      <c r="A4092" s="8" t="s">
        <v>4250</v>
      </c>
      <c r="B4092" s="130" t="s">
        <v>4761</v>
      </c>
      <c r="C4092" s="126" t="s">
        <v>4787</v>
      </c>
      <c r="D4092" s="130">
        <v>11</v>
      </c>
      <c r="E4092" s="126"/>
      <c r="F4092" s="126"/>
      <c r="G4092" s="89">
        <v>43191</v>
      </c>
      <c r="H4092" s="123"/>
      <c r="I4092" s="189"/>
      <c r="J4092" s="130" t="s">
        <v>4901</v>
      </c>
    </row>
    <row r="4093" spans="1:10" s="108" customFormat="1" ht="11.25" hidden="1" customHeight="1">
      <c r="A4093" s="8" t="s">
        <v>4263</v>
      </c>
      <c r="B4093" s="130" t="s">
        <v>375</v>
      </c>
      <c r="C4093" s="126" t="s">
        <v>450</v>
      </c>
      <c r="D4093" s="130">
        <v>13</v>
      </c>
      <c r="E4093" s="126"/>
      <c r="F4093" s="126"/>
      <c r="G4093" s="89">
        <v>43191</v>
      </c>
      <c r="H4093" s="123"/>
      <c r="I4093" s="189"/>
      <c r="J4093" s="130" t="s">
        <v>4895</v>
      </c>
    </row>
    <row r="4094" spans="1:10" s="108" customFormat="1" ht="11.25" hidden="1" customHeight="1">
      <c r="A4094" s="8" t="s">
        <v>4264</v>
      </c>
      <c r="B4094" s="130" t="s">
        <v>4302</v>
      </c>
      <c r="C4094" s="126" t="s">
        <v>450</v>
      </c>
      <c r="D4094" s="130">
        <v>13</v>
      </c>
      <c r="E4094" s="126"/>
      <c r="F4094" s="126"/>
      <c r="G4094" s="89">
        <v>43191</v>
      </c>
      <c r="H4094" s="123"/>
      <c r="I4094" s="189"/>
      <c r="J4094" s="130" t="s">
        <v>4895</v>
      </c>
    </row>
    <row r="4095" spans="1:10" s="111" customFormat="1" ht="11.25" hidden="1" customHeight="1">
      <c r="A4095" s="8" t="s">
        <v>4266</v>
      </c>
      <c r="B4095" s="130" t="s">
        <v>4287</v>
      </c>
      <c r="C4095" s="126" t="s">
        <v>450</v>
      </c>
      <c r="D4095" s="130">
        <v>13</v>
      </c>
      <c r="E4095" s="126"/>
      <c r="F4095" s="126"/>
      <c r="G4095" s="89">
        <v>43191</v>
      </c>
      <c r="H4095" s="123"/>
      <c r="I4095" s="189"/>
      <c r="J4095" s="130" t="s">
        <v>4895</v>
      </c>
    </row>
    <row r="4096" spans="1:10" s="108" customFormat="1" ht="11.25" hidden="1" customHeight="1">
      <c r="A4096" s="8" t="s">
        <v>4274</v>
      </c>
      <c r="B4096" s="130" t="s">
        <v>4319</v>
      </c>
      <c r="C4096" s="126" t="s">
        <v>451</v>
      </c>
      <c r="D4096" s="130" t="s">
        <v>451</v>
      </c>
      <c r="E4096" s="126"/>
      <c r="F4096" s="126"/>
      <c r="G4096" s="89">
        <v>43191</v>
      </c>
      <c r="H4096" s="123"/>
      <c r="I4096" s="189"/>
      <c r="J4096" s="130" t="s">
        <v>4889</v>
      </c>
    </row>
    <row r="4097" spans="1:10" s="108" customFormat="1" ht="11.25" hidden="1" customHeight="1">
      <c r="A4097" s="194" t="s">
        <v>4772</v>
      </c>
      <c r="B4097" s="127" t="s">
        <v>395</v>
      </c>
      <c r="C4097" s="126" t="s">
        <v>75</v>
      </c>
      <c r="D4097" s="127">
        <v>12</v>
      </c>
      <c r="E4097" s="126"/>
      <c r="F4097" s="126"/>
      <c r="G4097" s="89">
        <v>43191</v>
      </c>
      <c r="H4097" s="123"/>
      <c r="I4097" s="189"/>
      <c r="J4097" s="130" t="s">
        <v>4890</v>
      </c>
    </row>
    <row r="4098" spans="1:10" s="108" customFormat="1" ht="11.25" hidden="1" customHeight="1">
      <c r="A4098" s="194" t="s">
        <v>4774</v>
      </c>
      <c r="B4098" s="127" t="s">
        <v>399</v>
      </c>
      <c r="C4098" s="126" t="s">
        <v>71</v>
      </c>
      <c r="D4098" s="127">
        <v>14</v>
      </c>
      <c r="E4098" s="126"/>
      <c r="F4098" s="126"/>
      <c r="G4098" s="89">
        <v>43191</v>
      </c>
      <c r="H4098" s="123"/>
      <c r="I4098" s="189"/>
      <c r="J4098" s="130" t="s">
        <v>4897</v>
      </c>
    </row>
    <row r="4099" spans="1:10" s="108" customFormat="1" ht="11.25" hidden="1" customHeight="1">
      <c r="A4099" s="194" t="s">
        <v>4775</v>
      </c>
      <c r="B4099" s="127" t="s">
        <v>351</v>
      </c>
      <c r="C4099" s="126" t="s">
        <v>4786</v>
      </c>
      <c r="D4099" s="127">
        <v>11</v>
      </c>
      <c r="E4099" s="126"/>
      <c r="F4099" s="126"/>
      <c r="G4099" s="89">
        <v>43191</v>
      </c>
      <c r="H4099" s="123"/>
      <c r="I4099" s="189"/>
      <c r="J4099" s="130" t="s">
        <v>4902</v>
      </c>
    </row>
    <row r="4100" spans="1:10" s="108" customFormat="1" ht="11.25" hidden="1" customHeight="1">
      <c r="A4100" s="194" t="s">
        <v>4778</v>
      </c>
      <c r="B4100" s="127" t="s">
        <v>368</v>
      </c>
      <c r="C4100" s="126" t="s">
        <v>4786</v>
      </c>
      <c r="D4100" s="127">
        <v>11</v>
      </c>
      <c r="E4100" s="126"/>
      <c r="F4100" s="126"/>
      <c r="G4100" s="89">
        <v>43191</v>
      </c>
      <c r="H4100" s="123"/>
      <c r="I4100" s="189"/>
      <c r="J4100" s="130" t="s">
        <v>4902</v>
      </c>
    </row>
    <row r="4101" spans="1:10" s="108" customFormat="1" ht="11.25" hidden="1" customHeight="1">
      <c r="A4101" s="194" t="s">
        <v>4779</v>
      </c>
      <c r="B4101" s="127" t="s">
        <v>353</v>
      </c>
      <c r="C4101" s="126" t="s">
        <v>451</v>
      </c>
      <c r="D4101" s="127">
        <v>11</v>
      </c>
      <c r="E4101" s="126"/>
      <c r="F4101" s="126"/>
      <c r="G4101" s="89">
        <v>43191</v>
      </c>
      <c r="H4101" s="123"/>
      <c r="I4101" s="189"/>
      <c r="J4101" s="130" t="s">
        <v>4889</v>
      </c>
    </row>
    <row r="4102" spans="1:10" s="108" customFormat="1" ht="11.25" hidden="1" customHeight="1">
      <c r="A4102" s="194" t="s">
        <v>4780</v>
      </c>
      <c r="B4102" s="127" t="s">
        <v>384</v>
      </c>
      <c r="C4102" s="126" t="s">
        <v>4786</v>
      </c>
      <c r="D4102" s="127">
        <v>11</v>
      </c>
      <c r="E4102" s="126"/>
      <c r="F4102" s="126"/>
      <c r="G4102" s="89">
        <v>43191</v>
      </c>
      <c r="H4102" s="123"/>
      <c r="I4102" s="189"/>
      <c r="J4102" s="130" t="s">
        <v>4902</v>
      </c>
    </row>
    <row r="4103" spans="1:10" s="108" customFormat="1" ht="11.25" hidden="1" customHeight="1">
      <c r="A4103" s="194" t="s">
        <v>4781</v>
      </c>
      <c r="B4103" s="127" t="s">
        <v>4278</v>
      </c>
      <c r="C4103" s="130" t="s">
        <v>4786</v>
      </c>
      <c r="D4103" s="127">
        <v>11</v>
      </c>
      <c r="E4103" s="130"/>
      <c r="F4103" s="130"/>
      <c r="G4103" s="89">
        <v>43191</v>
      </c>
      <c r="H4103" s="123"/>
      <c r="I4103" s="189"/>
      <c r="J4103" s="130" t="s">
        <v>4902</v>
      </c>
    </row>
  </sheetData>
  <autoFilter ref="A3:J4103">
    <filterColumn colId="4">
      <filters>
        <filter val="JAI"/>
        <filter val="STS"/>
      </filters>
    </filterColumn>
    <filterColumn colId="6">
      <filters>
        <dateGroupItem year="2017" month="12" dateTimeGrouping="month"/>
      </filters>
    </filterColumn>
    <filterColumn colId="8">
      <filters blank="1"/>
    </filterColumn>
  </autoFilter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03"/>
  <sheetViews>
    <sheetView topLeftCell="D1" workbookViewId="0">
      <selection activeCell="F25" sqref="F25"/>
    </sheetView>
  </sheetViews>
  <sheetFormatPr defaultRowHeight="11.25"/>
  <cols>
    <col min="1" max="1" width="15.140625" style="110" bestFit="1" customWidth="1"/>
    <col min="2" max="2" width="22.7109375" style="110" bestFit="1" customWidth="1"/>
    <col min="3" max="3" width="10.28515625" style="110" bestFit="1" customWidth="1"/>
    <col min="4" max="4" width="4" style="110" bestFit="1" customWidth="1"/>
    <col min="5" max="5" width="4.5703125" style="110" bestFit="1" customWidth="1"/>
    <col min="6" max="6" width="46" style="110" bestFit="1" customWidth="1"/>
    <col min="7" max="7" width="11" style="110" bestFit="1" customWidth="1"/>
    <col min="8" max="8" width="9.140625" style="113" bestFit="1" customWidth="1"/>
    <col min="9" max="9" width="9.140625" style="113"/>
    <col min="10" max="10" width="30.28515625" style="110" bestFit="1" customWidth="1"/>
    <col min="11" max="16384" width="9.140625" style="110"/>
  </cols>
  <sheetData>
    <row r="1" spans="1:10" s="115" customFormat="1" ht="15" customHeight="1">
      <c r="A1" s="218" t="s">
        <v>4791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s="115" customFormat="1" ht="15" customHeight="1">
      <c r="A2" s="219" t="s">
        <v>4984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0" s="115" customFormat="1" ht="15" customHeight="1">
      <c r="A3" s="114" t="s">
        <v>66</v>
      </c>
      <c r="B3" s="114" t="s">
        <v>4790</v>
      </c>
      <c r="C3" s="114" t="s">
        <v>86</v>
      </c>
      <c r="D3" s="114" t="s">
        <v>69</v>
      </c>
      <c r="E3" s="114" t="s">
        <v>49</v>
      </c>
      <c r="F3" s="114" t="s">
        <v>12</v>
      </c>
      <c r="G3" s="114" t="s">
        <v>35</v>
      </c>
      <c r="H3" s="112" t="s">
        <v>36</v>
      </c>
      <c r="I3" s="112" t="s">
        <v>9</v>
      </c>
      <c r="J3" s="114" t="s">
        <v>39</v>
      </c>
    </row>
    <row r="4" spans="1:10" s="108" customFormat="1" ht="11.25" customHeight="1">
      <c r="A4" s="49" t="s">
        <v>4985</v>
      </c>
      <c r="B4" s="190" t="s">
        <v>351</v>
      </c>
      <c r="C4" s="49" t="s">
        <v>5191</v>
      </c>
      <c r="D4" s="49">
        <v>11</v>
      </c>
      <c r="E4" s="49" t="s">
        <v>5090</v>
      </c>
      <c r="F4" s="188" t="s">
        <v>5088</v>
      </c>
      <c r="G4" s="191">
        <v>43070</v>
      </c>
      <c r="H4" s="189">
        <v>43103</v>
      </c>
      <c r="I4" s="189">
        <v>43103</v>
      </c>
      <c r="J4" s="188" t="s">
        <v>5088</v>
      </c>
    </row>
    <row r="5" spans="1:10" s="108" customFormat="1" ht="11.25" customHeight="1">
      <c r="A5" s="49" t="s">
        <v>4986</v>
      </c>
      <c r="B5" s="190" t="s">
        <v>351</v>
      </c>
      <c r="C5" s="49" t="s">
        <v>5191</v>
      </c>
      <c r="D5" s="49">
        <v>11</v>
      </c>
      <c r="E5" s="49" t="s">
        <v>5090</v>
      </c>
      <c r="F5" s="188" t="s">
        <v>5088</v>
      </c>
      <c r="G5" s="191">
        <v>43070</v>
      </c>
      <c r="H5" s="189" t="s">
        <v>4933</v>
      </c>
      <c r="I5" s="189" t="s">
        <v>4933</v>
      </c>
      <c r="J5" s="188" t="s">
        <v>5088</v>
      </c>
    </row>
    <row r="6" spans="1:10" s="108" customFormat="1" ht="11.25" customHeight="1">
      <c r="A6" s="49" t="s">
        <v>4987</v>
      </c>
      <c r="B6" s="190" t="s">
        <v>351</v>
      </c>
      <c r="C6" s="49" t="s">
        <v>5191</v>
      </c>
      <c r="D6" s="49">
        <v>11</v>
      </c>
      <c r="E6" s="49" t="s">
        <v>5090</v>
      </c>
      <c r="F6" s="188" t="s">
        <v>5088</v>
      </c>
      <c r="G6" s="191">
        <v>43070</v>
      </c>
      <c r="H6" s="189">
        <v>43103</v>
      </c>
      <c r="I6" s="189">
        <v>43103</v>
      </c>
      <c r="J6" s="188" t="s">
        <v>5088</v>
      </c>
    </row>
    <row r="7" spans="1:10" s="108" customFormat="1" ht="11.25" customHeight="1">
      <c r="A7" s="49" t="s">
        <v>227</v>
      </c>
      <c r="B7" s="190" t="s">
        <v>376</v>
      </c>
      <c r="C7" s="49" t="s">
        <v>5191</v>
      </c>
      <c r="D7" s="49">
        <v>11</v>
      </c>
      <c r="E7" s="49" t="s">
        <v>5090</v>
      </c>
      <c r="F7" s="188" t="s">
        <v>5088</v>
      </c>
      <c r="G7" s="191">
        <v>43070</v>
      </c>
      <c r="H7" s="189">
        <v>43104</v>
      </c>
      <c r="I7" s="189">
        <v>43104</v>
      </c>
      <c r="J7" s="188" t="s">
        <v>5088</v>
      </c>
    </row>
    <row r="8" spans="1:10" s="108" customFormat="1" ht="11.25" customHeight="1">
      <c r="A8" s="49" t="s">
        <v>895</v>
      </c>
      <c r="B8" s="190" t="s">
        <v>368</v>
      </c>
      <c r="C8" s="49" t="s">
        <v>5191</v>
      </c>
      <c r="D8" s="49">
        <v>11</v>
      </c>
      <c r="E8" s="49" t="s">
        <v>5090</v>
      </c>
      <c r="F8" s="188" t="s">
        <v>5088</v>
      </c>
      <c r="G8" s="191">
        <v>43070</v>
      </c>
      <c r="H8" s="189">
        <v>43098</v>
      </c>
      <c r="I8" s="189">
        <v>43098</v>
      </c>
      <c r="J8" s="188" t="s">
        <v>5088</v>
      </c>
    </row>
    <row r="9" spans="1:10" s="108" customFormat="1" ht="11.25" customHeight="1">
      <c r="A9" s="49" t="s">
        <v>1108</v>
      </c>
      <c r="B9" s="190" t="s">
        <v>368</v>
      </c>
      <c r="C9" s="49" t="s">
        <v>5191</v>
      </c>
      <c r="D9" s="49">
        <v>11</v>
      </c>
      <c r="E9" s="49" t="s">
        <v>5090</v>
      </c>
      <c r="F9" s="188" t="s">
        <v>5088</v>
      </c>
      <c r="G9" s="191">
        <v>43070</v>
      </c>
      <c r="H9" s="189">
        <v>43103</v>
      </c>
      <c r="I9" s="189">
        <v>43103</v>
      </c>
      <c r="J9" s="188" t="s">
        <v>5088</v>
      </c>
    </row>
    <row r="10" spans="1:10" s="108" customFormat="1" ht="11.25" customHeight="1">
      <c r="A10" s="49" t="s">
        <v>1515</v>
      </c>
      <c r="B10" s="190" t="s">
        <v>369</v>
      </c>
      <c r="C10" s="49" t="s">
        <v>5191</v>
      </c>
      <c r="D10" s="49">
        <v>11</v>
      </c>
      <c r="E10" s="49" t="s">
        <v>5090</v>
      </c>
      <c r="F10" s="188" t="s">
        <v>5088</v>
      </c>
      <c r="G10" s="191">
        <v>43070</v>
      </c>
      <c r="H10" s="189">
        <v>43103</v>
      </c>
      <c r="I10" s="189">
        <v>43103</v>
      </c>
      <c r="J10" s="188" t="s">
        <v>5088</v>
      </c>
    </row>
    <row r="11" spans="1:10" s="108" customFormat="1" ht="11.25" customHeight="1">
      <c r="A11" s="49" t="s">
        <v>4988</v>
      </c>
      <c r="B11" s="190" t="s">
        <v>351</v>
      </c>
      <c r="C11" s="49" t="s">
        <v>5191</v>
      </c>
      <c r="D11" s="49">
        <v>11</v>
      </c>
      <c r="E11" s="49" t="s">
        <v>5090</v>
      </c>
      <c r="F11" s="188" t="s">
        <v>5088</v>
      </c>
      <c r="G11" s="191">
        <v>43070</v>
      </c>
      <c r="H11" s="189">
        <v>43098</v>
      </c>
      <c r="I11" s="189">
        <v>43098</v>
      </c>
      <c r="J11" s="188" t="s">
        <v>5088</v>
      </c>
    </row>
    <row r="12" spans="1:10" s="108" customFormat="1" ht="11.25" customHeight="1">
      <c r="A12" s="49" t="s">
        <v>4989</v>
      </c>
      <c r="B12" s="190" t="s">
        <v>351</v>
      </c>
      <c r="C12" s="49" t="s">
        <v>5191</v>
      </c>
      <c r="D12" s="49">
        <v>11</v>
      </c>
      <c r="E12" s="49" t="s">
        <v>5090</v>
      </c>
      <c r="F12" s="188" t="s">
        <v>5088</v>
      </c>
      <c r="G12" s="191">
        <v>43070</v>
      </c>
      <c r="H12" s="189">
        <v>43098</v>
      </c>
      <c r="I12" s="189">
        <v>43098</v>
      </c>
      <c r="J12" s="188" t="s">
        <v>5088</v>
      </c>
    </row>
    <row r="13" spans="1:10" s="108" customFormat="1" ht="11.25" customHeight="1">
      <c r="A13" s="49" t="s">
        <v>4990</v>
      </c>
      <c r="B13" s="190" t="s">
        <v>351</v>
      </c>
      <c r="C13" s="49" t="s">
        <v>5191</v>
      </c>
      <c r="D13" s="49">
        <v>11</v>
      </c>
      <c r="E13" s="49" t="s">
        <v>5090</v>
      </c>
      <c r="F13" s="188" t="s">
        <v>5088</v>
      </c>
      <c r="G13" s="191">
        <v>43070</v>
      </c>
      <c r="H13" s="189">
        <v>43089</v>
      </c>
      <c r="I13" s="189">
        <v>43092</v>
      </c>
      <c r="J13" s="188" t="s">
        <v>5088</v>
      </c>
    </row>
    <row r="14" spans="1:10" s="108" customFormat="1" ht="11.25" customHeight="1">
      <c r="A14" s="49" t="s">
        <v>4991</v>
      </c>
      <c r="B14" s="190" t="s">
        <v>351</v>
      </c>
      <c r="C14" s="49" t="s">
        <v>5191</v>
      </c>
      <c r="D14" s="49">
        <v>11</v>
      </c>
      <c r="E14" s="49" t="s">
        <v>5090</v>
      </c>
      <c r="F14" s="188" t="s">
        <v>5088</v>
      </c>
      <c r="G14" s="191">
        <v>43070</v>
      </c>
      <c r="H14" s="189">
        <v>43104</v>
      </c>
      <c r="I14" s="189">
        <v>43104</v>
      </c>
      <c r="J14" s="188" t="s">
        <v>5088</v>
      </c>
    </row>
    <row r="15" spans="1:10" s="108" customFormat="1" ht="11.25" customHeight="1">
      <c r="A15" s="49" t="s">
        <v>111</v>
      </c>
      <c r="B15" s="190" t="s">
        <v>5087</v>
      </c>
      <c r="C15" s="49" t="s">
        <v>5191</v>
      </c>
      <c r="D15" s="49">
        <v>11</v>
      </c>
      <c r="E15" s="49" t="s">
        <v>5090</v>
      </c>
      <c r="F15" s="188" t="s">
        <v>5088</v>
      </c>
      <c r="G15" s="191">
        <v>43070</v>
      </c>
      <c r="H15" s="189">
        <v>43098</v>
      </c>
      <c r="I15" s="189">
        <v>43098</v>
      </c>
      <c r="J15" s="188" t="s">
        <v>5088</v>
      </c>
    </row>
    <row r="16" spans="1:10" s="108" customFormat="1" ht="11.25" customHeight="1">
      <c r="A16" s="49" t="s">
        <v>656</v>
      </c>
      <c r="B16" s="190" t="s">
        <v>5087</v>
      </c>
      <c r="C16" s="49" t="s">
        <v>5191</v>
      </c>
      <c r="D16" s="49">
        <v>11</v>
      </c>
      <c r="E16" s="49" t="s">
        <v>5090</v>
      </c>
      <c r="F16" s="188" t="s">
        <v>5088</v>
      </c>
      <c r="G16" s="191">
        <v>43070</v>
      </c>
      <c r="H16" s="189">
        <v>43098</v>
      </c>
      <c r="I16" s="189">
        <v>43098</v>
      </c>
      <c r="J16" s="188" t="s">
        <v>5088</v>
      </c>
    </row>
    <row r="17" spans="1:10" s="108" customFormat="1" ht="11.25" customHeight="1">
      <c r="A17" s="49" t="s">
        <v>2262</v>
      </c>
      <c r="B17" s="190" t="s">
        <v>368</v>
      </c>
      <c r="C17" s="49" t="s">
        <v>5191</v>
      </c>
      <c r="D17" s="49">
        <v>11</v>
      </c>
      <c r="E17" s="49" t="s">
        <v>5090</v>
      </c>
      <c r="F17" s="188" t="s">
        <v>5088</v>
      </c>
      <c r="G17" s="191">
        <v>43070</v>
      </c>
      <c r="H17" s="189">
        <v>43098</v>
      </c>
      <c r="I17" s="189">
        <v>43098</v>
      </c>
      <c r="J17" s="188" t="s">
        <v>5088</v>
      </c>
    </row>
    <row r="18" spans="1:10" s="108" customFormat="1" ht="11.25" customHeight="1">
      <c r="A18" s="49" t="s">
        <v>1514</v>
      </c>
      <c r="B18" s="190" t="s">
        <v>369</v>
      </c>
      <c r="C18" s="49" t="s">
        <v>5191</v>
      </c>
      <c r="D18" s="49">
        <v>11</v>
      </c>
      <c r="E18" s="49" t="s">
        <v>5090</v>
      </c>
      <c r="F18" s="188" t="s">
        <v>5088</v>
      </c>
      <c r="G18" s="191">
        <v>43070</v>
      </c>
      <c r="H18" s="189">
        <v>43104</v>
      </c>
      <c r="I18" s="189">
        <v>43104</v>
      </c>
      <c r="J18" s="188" t="s">
        <v>5088</v>
      </c>
    </row>
    <row r="19" spans="1:10" s="108" customFormat="1" ht="11.25" customHeight="1">
      <c r="A19" s="49" t="s">
        <v>502</v>
      </c>
      <c r="B19" s="190" t="s">
        <v>369</v>
      </c>
      <c r="C19" s="49" t="s">
        <v>5191</v>
      </c>
      <c r="D19" s="49">
        <v>11</v>
      </c>
      <c r="E19" s="49" t="s">
        <v>5090</v>
      </c>
      <c r="F19" s="188" t="s">
        <v>5088</v>
      </c>
      <c r="G19" s="191">
        <v>43070</v>
      </c>
      <c r="H19" s="189">
        <v>43105</v>
      </c>
      <c r="I19" s="189">
        <v>43105</v>
      </c>
      <c r="J19" s="188" t="s">
        <v>5088</v>
      </c>
    </row>
    <row r="20" spans="1:10" s="108" customFormat="1" ht="11.25" customHeight="1">
      <c r="A20" s="49" t="s">
        <v>4992</v>
      </c>
      <c r="B20" s="190" t="s">
        <v>351</v>
      </c>
      <c r="C20" s="49" t="s">
        <v>5191</v>
      </c>
      <c r="D20" s="49">
        <v>11</v>
      </c>
      <c r="E20" s="49" t="s">
        <v>5090</v>
      </c>
      <c r="F20" s="188" t="s">
        <v>5088</v>
      </c>
      <c r="G20" s="191">
        <v>43070</v>
      </c>
      <c r="H20" s="189">
        <v>43104</v>
      </c>
      <c r="I20" s="189">
        <v>43104</v>
      </c>
      <c r="J20" s="188" t="s">
        <v>5088</v>
      </c>
    </row>
    <row r="21" spans="1:10" s="108" customFormat="1" ht="11.25" customHeight="1">
      <c r="A21" s="49" t="s">
        <v>4993</v>
      </c>
      <c r="B21" s="190" t="s">
        <v>351</v>
      </c>
      <c r="C21" s="49" t="s">
        <v>5191</v>
      </c>
      <c r="D21" s="49">
        <v>11</v>
      </c>
      <c r="E21" s="49" t="s">
        <v>5090</v>
      </c>
      <c r="F21" s="188" t="s">
        <v>5088</v>
      </c>
      <c r="G21" s="191">
        <v>43070</v>
      </c>
      <c r="H21" s="189">
        <v>43098</v>
      </c>
      <c r="I21" s="189">
        <v>43098</v>
      </c>
      <c r="J21" s="188" t="s">
        <v>5088</v>
      </c>
    </row>
    <row r="22" spans="1:10" s="108" customFormat="1" ht="11.25" customHeight="1">
      <c r="A22" s="49" t="s">
        <v>4994</v>
      </c>
      <c r="B22" s="190" t="s">
        <v>351</v>
      </c>
      <c r="C22" s="49" t="s">
        <v>5191</v>
      </c>
      <c r="D22" s="49">
        <v>11</v>
      </c>
      <c r="E22" s="49" t="s">
        <v>5090</v>
      </c>
      <c r="F22" s="188" t="s">
        <v>5088</v>
      </c>
      <c r="G22" s="191">
        <v>43070</v>
      </c>
      <c r="H22" s="189">
        <v>43104</v>
      </c>
      <c r="I22" s="189">
        <v>43104</v>
      </c>
      <c r="J22" s="188" t="s">
        <v>5088</v>
      </c>
    </row>
    <row r="23" spans="1:10" s="108" customFormat="1" ht="11.25" customHeight="1">
      <c r="A23" s="49" t="s">
        <v>4995</v>
      </c>
      <c r="B23" s="190" t="s">
        <v>351</v>
      </c>
      <c r="C23" s="49" t="s">
        <v>5191</v>
      </c>
      <c r="D23" s="49">
        <v>11</v>
      </c>
      <c r="E23" s="49" t="s">
        <v>5090</v>
      </c>
      <c r="F23" s="188" t="s">
        <v>5088</v>
      </c>
      <c r="G23" s="191">
        <v>43070</v>
      </c>
      <c r="H23" s="189">
        <v>43098</v>
      </c>
      <c r="I23" s="189">
        <v>43098</v>
      </c>
      <c r="J23" s="188" t="s">
        <v>5088</v>
      </c>
    </row>
    <row r="24" spans="1:10" s="108" customFormat="1" ht="11.25" customHeight="1">
      <c r="A24" s="49" t="s">
        <v>4996</v>
      </c>
      <c r="B24" s="190" t="s">
        <v>351</v>
      </c>
      <c r="C24" s="49" t="s">
        <v>5191</v>
      </c>
      <c r="D24" s="49">
        <v>11</v>
      </c>
      <c r="E24" s="49" t="s">
        <v>5090</v>
      </c>
      <c r="F24" s="188" t="s">
        <v>5088</v>
      </c>
      <c r="G24" s="191">
        <v>43070</v>
      </c>
      <c r="H24" s="189">
        <v>43104</v>
      </c>
      <c r="I24" s="189">
        <v>43104</v>
      </c>
      <c r="J24" s="188" t="s">
        <v>5088</v>
      </c>
    </row>
    <row r="25" spans="1:10" s="108" customFormat="1" ht="11.25" customHeight="1">
      <c r="A25" s="49" t="s">
        <v>4997</v>
      </c>
      <c r="B25" s="190" t="s">
        <v>351</v>
      </c>
      <c r="C25" s="49" t="s">
        <v>5191</v>
      </c>
      <c r="D25" s="49">
        <v>11</v>
      </c>
      <c r="E25" s="49" t="s">
        <v>5090</v>
      </c>
      <c r="F25" s="188" t="s">
        <v>5088</v>
      </c>
      <c r="G25" s="191">
        <v>43070</v>
      </c>
      <c r="H25" s="189">
        <v>43095</v>
      </c>
      <c r="I25" s="189">
        <v>43096</v>
      </c>
      <c r="J25" s="188" t="s">
        <v>5088</v>
      </c>
    </row>
    <row r="26" spans="1:10" s="108" customFormat="1" ht="11.25" customHeight="1">
      <c r="A26" s="49" t="s">
        <v>4998</v>
      </c>
      <c r="B26" s="190" t="s">
        <v>351</v>
      </c>
      <c r="C26" s="49" t="s">
        <v>5191</v>
      </c>
      <c r="D26" s="49">
        <v>11</v>
      </c>
      <c r="E26" s="49" t="s">
        <v>5090</v>
      </c>
      <c r="F26" s="188" t="s">
        <v>5088</v>
      </c>
      <c r="G26" s="191">
        <v>43070</v>
      </c>
      <c r="H26" s="189">
        <v>43095</v>
      </c>
      <c r="I26" s="189">
        <v>43096</v>
      </c>
      <c r="J26" s="188" t="s">
        <v>5088</v>
      </c>
    </row>
    <row r="27" spans="1:10" s="108" customFormat="1" ht="11.25" customHeight="1">
      <c r="A27" s="49" t="s">
        <v>4999</v>
      </c>
      <c r="B27" s="190" t="s">
        <v>351</v>
      </c>
      <c r="C27" s="49" t="s">
        <v>5191</v>
      </c>
      <c r="D27" s="49">
        <v>11</v>
      </c>
      <c r="E27" s="49" t="s">
        <v>5090</v>
      </c>
      <c r="F27" s="188" t="s">
        <v>5088</v>
      </c>
      <c r="G27" s="191">
        <v>43070</v>
      </c>
      <c r="H27" s="189">
        <v>43105</v>
      </c>
      <c r="I27" s="189">
        <v>43105</v>
      </c>
      <c r="J27" s="188" t="s">
        <v>5088</v>
      </c>
    </row>
    <row r="28" spans="1:10" s="108" customFormat="1" ht="11.25" customHeight="1">
      <c r="A28" s="49" t="s">
        <v>5000</v>
      </c>
      <c r="B28" s="190" t="s">
        <v>351</v>
      </c>
      <c r="C28" s="49" t="s">
        <v>5191</v>
      </c>
      <c r="D28" s="49">
        <v>11</v>
      </c>
      <c r="E28" s="49" t="s">
        <v>5090</v>
      </c>
      <c r="F28" s="188" t="s">
        <v>5088</v>
      </c>
      <c r="G28" s="191">
        <v>43070</v>
      </c>
      <c r="H28" s="189">
        <v>43098</v>
      </c>
      <c r="I28" s="189">
        <v>43098</v>
      </c>
      <c r="J28" s="188" t="s">
        <v>5088</v>
      </c>
    </row>
    <row r="29" spans="1:10" s="108" customFormat="1" ht="11.25" customHeight="1">
      <c r="A29" s="49" t="s">
        <v>102</v>
      </c>
      <c r="B29" s="190" t="s">
        <v>354</v>
      </c>
      <c r="C29" s="49" t="s">
        <v>5191</v>
      </c>
      <c r="D29" s="49">
        <v>11</v>
      </c>
      <c r="E29" s="49" t="s">
        <v>5090</v>
      </c>
      <c r="F29" s="188" t="s">
        <v>5088</v>
      </c>
      <c r="G29" s="191">
        <v>43070</v>
      </c>
      <c r="H29" s="189">
        <v>43103</v>
      </c>
      <c r="I29" s="189">
        <v>43103</v>
      </c>
      <c r="J29" s="188" t="s">
        <v>5088</v>
      </c>
    </row>
    <row r="30" spans="1:10" s="108" customFormat="1" ht="11.25" customHeight="1">
      <c r="A30" s="49" t="s">
        <v>1063</v>
      </c>
      <c r="B30" s="190" t="s">
        <v>354</v>
      </c>
      <c r="C30" s="49" t="s">
        <v>5191</v>
      </c>
      <c r="D30" s="49">
        <v>11</v>
      </c>
      <c r="E30" s="49" t="s">
        <v>5090</v>
      </c>
      <c r="F30" s="188" t="s">
        <v>5088</v>
      </c>
      <c r="G30" s="191">
        <v>43070</v>
      </c>
      <c r="H30" s="189">
        <v>43095</v>
      </c>
      <c r="I30" s="189">
        <v>43096</v>
      </c>
      <c r="J30" s="188" t="s">
        <v>5088</v>
      </c>
    </row>
    <row r="31" spans="1:10" s="108" customFormat="1" ht="11.25" customHeight="1">
      <c r="A31" s="49" t="s">
        <v>1721</v>
      </c>
      <c r="B31" s="190" t="s">
        <v>369</v>
      </c>
      <c r="C31" s="49" t="s">
        <v>5191</v>
      </c>
      <c r="D31" s="49">
        <v>11</v>
      </c>
      <c r="E31" s="49" t="s">
        <v>5090</v>
      </c>
      <c r="F31" s="188" t="s">
        <v>5088</v>
      </c>
      <c r="G31" s="191">
        <v>43070</v>
      </c>
      <c r="H31" s="189">
        <v>43104</v>
      </c>
      <c r="I31" s="189">
        <v>43104</v>
      </c>
      <c r="J31" s="188" t="s">
        <v>5088</v>
      </c>
    </row>
    <row r="32" spans="1:10" s="108" customFormat="1" ht="11.25" customHeight="1">
      <c r="A32" s="49" t="s">
        <v>5001</v>
      </c>
      <c r="B32" s="190" t="s">
        <v>351</v>
      </c>
      <c r="C32" s="49" t="s">
        <v>5191</v>
      </c>
      <c r="D32" s="49">
        <v>11</v>
      </c>
      <c r="E32" s="49" t="s">
        <v>5090</v>
      </c>
      <c r="F32" s="188" t="s">
        <v>5088</v>
      </c>
      <c r="G32" s="191">
        <v>43070</v>
      </c>
      <c r="H32" s="189">
        <v>43105</v>
      </c>
      <c r="I32" s="189">
        <v>43105</v>
      </c>
      <c r="J32" s="188" t="s">
        <v>5088</v>
      </c>
    </row>
    <row r="33" spans="1:10" s="108" customFormat="1" ht="11.25" customHeight="1">
      <c r="A33" s="49" t="s">
        <v>5002</v>
      </c>
      <c r="B33" s="190" t="s">
        <v>351</v>
      </c>
      <c r="C33" s="49" t="s">
        <v>5191</v>
      </c>
      <c r="D33" s="49">
        <v>11</v>
      </c>
      <c r="E33" s="49" t="s">
        <v>5090</v>
      </c>
      <c r="F33" s="188" t="s">
        <v>5088</v>
      </c>
      <c r="G33" s="191">
        <v>43070</v>
      </c>
      <c r="H33" s="189">
        <v>43105</v>
      </c>
      <c r="I33" s="189">
        <v>43105</v>
      </c>
      <c r="J33" s="188" t="s">
        <v>5088</v>
      </c>
    </row>
    <row r="34" spans="1:10" s="108" customFormat="1" ht="11.25" customHeight="1">
      <c r="A34" s="49" t="s">
        <v>5003</v>
      </c>
      <c r="B34" s="190" t="s">
        <v>351</v>
      </c>
      <c r="C34" s="49" t="s">
        <v>5191</v>
      </c>
      <c r="D34" s="49">
        <v>11</v>
      </c>
      <c r="E34" s="49" t="s">
        <v>5090</v>
      </c>
      <c r="F34" s="188" t="s">
        <v>5088</v>
      </c>
      <c r="G34" s="191">
        <v>43070</v>
      </c>
      <c r="H34" s="189">
        <v>43103</v>
      </c>
      <c r="I34" s="189">
        <v>43103</v>
      </c>
      <c r="J34" s="188" t="s">
        <v>5088</v>
      </c>
    </row>
    <row r="35" spans="1:10" s="108" customFormat="1" ht="11.25" customHeight="1">
      <c r="A35" s="49" t="s">
        <v>5004</v>
      </c>
      <c r="B35" s="190" t="s">
        <v>351</v>
      </c>
      <c r="C35" s="49" t="s">
        <v>5191</v>
      </c>
      <c r="D35" s="49">
        <v>11</v>
      </c>
      <c r="E35" s="49" t="s">
        <v>5090</v>
      </c>
      <c r="F35" s="188" t="s">
        <v>5088</v>
      </c>
      <c r="G35" s="191">
        <v>43070</v>
      </c>
      <c r="H35" s="189">
        <v>43089</v>
      </c>
      <c r="I35" s="189">
        <v>43092</v>
      </c>
      <c r="J35" s="188" t="s">
        <v>5088</v>
      </c>
    </row>
    <row r="36" spans="1:10" s="108" customFormat="1" ht="11.25" customHeight="1">
      <c r="A36" s="49" t="s">
        <v>5005</v>
      </c>
      <c r="B36" s="190" t="s">
        <v>351</v>
      </c>
      <c r="C36" s="49" t="s">
        <v>5191</v>
      </c>
      <c r="D36" s="49">
        <v>11</v>
      </c>
      <c r="E36" s="49" t="s">
        <v>5090</v>
      </c>
      <c r="F36" s="188" t="s">
        <v>5088</v>
      </c>
      <c r="G36" s="191">
        <v>43070</v>
      </c>
      <c r="H36" s="189">
        <v>43098</v>
      </c>
      <c r="I36" s="189">
        <v>43098</v>
      </c>
      <c r="J36" s="188" t="s">
        <v>5088</v>
      </c>
    </row>
    <row r="37" spans="1:10" s="108" customFormat="1" ht="11.25" customHeight="1">
      <c r="A37" s="49" t="s">
        <v>5006</v>
      </c>
      <c r="B37" s="190" t="s">
        <v>351</v>
      </c>
      <c r="C37" s="49" t="s">
        <v>5191</v>
      </c>
      <c r="D37" s="49">
        <v>11</v>
      </c>
      <c r="E37" s="49" t="s">
        <v>5090</v>
      </c>
      <c r="F37" s="188" t="s">
        <v>5088</v>
      </c>
      <c r="G37" s="191">
        <v>43070</v>
      </c>
      <c r="H37" s="189">
        <v>43104</v>
      </c>
      <c r="I37" s="189">
        <v>43104</v>
      </c>
      <c r="J37" s="188" t="s">
        <v>5088</v>
      </c>
    </row>
    <row r="38" spans="1:10" s="108" customFormat="1" ht="11.25" customHeight="1">
      <c r="A38" s="49" t="s">
        <v>5007</v>
      </c>
      <c r="B38" s="190" t="s">
        <v>351</v>
      </c>
      <c r="C38" s="49" t="s">
        <v>5191</v>
      </c>
      <c r="D38" s="49">
        <v>11</v>
      </c>
      <c r="E38" s="49" t="s">
        <v>5090</v>
      </c>
      <c r="F38" s="188" t="s">
        <v>5088</v>
      </c>
      <c r="G38" s="191">
        <v>43070</v>
      </c>
      <c r="H38" s="189">
        <v>43098</v>
      </c>
      <c r="I38" s="189">
        <v>43098</v>
      </c>
      <c r="J38" s="188" t="s">
        <v>5088</v>
      </c>
    </row>
    <row r="39" spans="1:10" s="108" customFormat="1" ht="11.25" customHeight="1">
      <c r="A39" s="49" t="s">
        <v>5008</v>
      </c>
      <c r="B39" s="190" t="s">
        <v>351</v>
      </c>
      <c r="C39" s="49" t="s">
        <v>5191</v>
      </c>
      <c r="D39" s="49">
        <v>11</v>
      </c>
      <c r="E39" s="49" t="s">
        <v>5090</v>
      </c>
      <c r="F39" s="188" t="s">
        <v>5088</v>
      </c>
      <c r="G39" s="191">
        <v>43070</v>
      </c>
      <c r="H39" s="189">
        <v>43098</v>
      </c>
      <c r="I39" s="189">
        <v>43098</v>
      </c>
      <c r="J39" s="188" t="s">
        <v>5088</v>
      </c>
    </row>
    <row r="40" spans="1:10" s="108" customFormat="1" ht="11.25" customHeight="1">
      <c r="A40" s="49" t="s">
        <v>5009</v>
      </c>
      <c r="B40" s="190" t="s">
        <v>351</v>
      </c>
      <c r="C40" s="49" t="s">
        <v>5191</v>
      </c>
      <c r="D40" s="49">
        <v>11</v>
      </c>
      <c r="E40" s="49" t="s">
        <v>5090</v>
      </c>
      <c r="F40" s="188" t="s">
        <v>5088</v>
      </c>
      <c r="G40" s="191">
        <v>43070</v>
      </c>
      <c r="H40" s="189">
        <v>43105</v>
      </c>
      <c r="I40" s="189">
        <v>43105</v>
      </c>
      <c r="J40" s="188" t="s">
        <v>5088</v>
      </c>
    </row>
    <row r="41" spans="1:10" s="108" customFormat="1" ht="11.25" customHeight="1">
      <c r="A41" s="49" t="s">
        <v>5010</v>
      </c>
      <c r="B41" s="190" t="s">
        <v>351</v>
      </c>
      <c r="C41" s="49" t="s">
        <v>5191</v>
      </c>
      <c r="D41" s="49">
        <v>11</v>
      </c>
      <c r="E41" s="49" t="s">
        <v>5090</v>
      </c>
      <c r="F41" s="188" t="s">
        <v>5088</v>
      </c>
      <c r="G41" s="191">
        <v>43070</v>
      </c>
      <c r="H41" s="189">
        <v>43104</v>
      </c>
      <c r="I41" s="189">
        <v>43104</v>
      </c>
      <c r="J41" s="188" t="s">
        <v>5088</v>
      </c>
    </row>
    <row r="42" spans="1:10" s="108" customFormat="1" ht="11.25" customHeight="1">
      <c r="A42" s="49" t="s">
        <v>5011</v>
      </c>
      <c r="B42" s="190" t="s">
        <v>351</v>
      </c>
      <c r="C42" s="49" t="s">
        <v>5191</v>
      </c>
      <c r="D42" s="49">
        <v>11</v>
      </c>
      <c r="E42" s="49" t="s">
        <v>5090</v>
      </c>
      <c r="F42" s="188" t="s">
        <v>5088</v>
      </c>
      <c r="G42" s="191">
        <v>43070</v>
      </c>
      <c r="H42" s="189">
        <v>43097</v>
      </c>
      <c r="I42" s="189">
        <v>43097</v>
      </c>
      <c r="J42" s="188" t="s">
        <v>5088</v>
      </c>
    </row>
    <row r="43" spans="1:10" s="108" customFormat="1" ht="11.25" customHeight="1">
      <c r="A43" s="49" t="s">
        <v>5012</v>
      </c>
      <c r="B43" s="190" t="s">
        <v>351</v>
      </c>
      <c r="C43" s="49" t="s">
        <v>5191</v>
      </c>
      <c r="D43" s="49">
        <v>11</v>
      </c>
      <c r="E43" s="49" t="s">
        <v>5090</v>
      </c>
      <c r="F43" s="188" t="s">
        <v>5088</v>
      </c>
      <c r="G43" s="191">
        <v>43070</v>
      </c>
      <c r="H43" s="189">
        <v>43095</v>
      </c>
      <c r="I43" s="189">
        <v>43096</v>
      </c>
      <c r="J43" s="188" t="s">
        <v>5088</v>
      </c>
    </row>
    <row r="44" spans="1:10" s="108" customFormat="1" ht="11.25" customHeight="1">
      <c r="A44" s="49" t="s">
        <v>5013</v>
      </c>
      <c r="B44" s="190" t="s">
        <v>351</v>
      </c>
      <c r="C44" s="49" t="s">
        <v>5191</v>
      </c>
      <c r="D44" s="49">
        <v>11</v>
      </c>
      <c r="E44" s="49" t="s">
        <v>5090</v>
      </c>
      <c r="F44" s="188" t="s">
        <v>5088</v>
      </c>
      <c r="G44" s="191">
        <v>43070</v>
      </c>
      <c r="H44" s="189">
        <v>43103</v>
      </c>
      <c r="I44" s="189">
        <v>43103</v>
      </c>
      <c r="J44" s="188" t="s">
        <v>5088</v>
      </c>
    </row>
    <row r="45" spans="1:10" s="108" customFormat="1" ht="11.25" customHeight="1">
      <c r="A45" s="49" t="s">
        <v>5014</v>
      </c>
      <c r="B45" s="190" t="s">
        <v>351</v>
      </c>
      <c r="C45" s="49" t="s">
        <v>5191</v>
      </c>
      <c r="D45" s="49">
        <v>11</v>
      </c>
      <c r="E45" s="49" t="s">
        <v>5090</v>
      </c>
      <c r="F45" s="188" t="s">
        <v>5088</v>
      </c>
      <c r="G45" s="191">
        <v>43070</v>
      </c>
      <c r="H45" s="189">
        <v>43098</v>
      </c>
      <c r="I45" s="189">
        <v>43098</v>
      </c>
      <c r="J45" s="188" t="s">
        <v>5088</v>
      </c>
    </row>
    <row r="46" spans="1:10" s="108" customFormat="1" ht="11.25" customHeight="1">
      <c r="A46" s="49" t="s">
        <v>5015</v>
      </c>
      <c r="B46" s="190" t="s">
        <v>351</v>
      </c>
      <c r="C46" s="49" t="s">
        <v>5191</v>
      </c>
      <c r="D46" s="49">
        <v>11</v>
      </c>
      <c r="E46" s="49" t="s">
        <v>5090</v>
      </c>
      <c r="F46" s="188" t="s">
        <v>5088</v>
      </c>
      <c r="G46" s="191">
        <v>43070</v>
      </c>
      <c r="H46" s="189">
        <v>43098</v>
      </c>
      <c r="I46" s="189">
        <v>43098</v>
      </c>
      <c r="J46" s="188" t="s">
        <v>5088</v>
      </c>
    </row>
    <row r="47" spans="1:10" s="108" customFormat="1" ht="11.25" customHeight="1">
      <c r="A47" s="49" t="s">
        <v>5016</v>
      </c>
      <c r="B47" s="190" t="s">
        <v>351</v>
      </c>
      <c r="C47" s="49" t="s">
        <v>5191</v>
      </c>
      <c r="D47" s="49">
        <v>11</v>
      </c>
      <c r="E47" s="49" t="s">
        <v>5090</v>
      </c>
      <c r="F47" s="188" t="s">
        <v>5088</v>
      </c>
      <c r="G47" s="191">
        <v>43070</v>
      </c>
      <c r="H47" s="189">
        <v>43103</v>
      </c>
      <c r="I47" s="189">
        <v>43103</v>
      </c>
      <c r="J47" s="188" t="s">
        <v>5088</v>
      </c>
    </row>
    <row r="48" spans="1:10" s="108" customFormat="1" ht="11.25" customHeight="1">
      <c r="A48" s="49" t="s">
        <v>5017</v>
      </c>
      <c r="B48" s="190" t="s">
        <v>351</v>
      </c>
      <c r="C48" s="49" t="s">
        <v>5191</v>
      </c>
      <c r="D48" s="49">
        <v>11</v>
      </c>
      <c r="E48" s="49" t="s">
        <v>5090</v>
      </c>
      <c r="F48" s="188" t="s">
        <v>5088</v>
      </c>
      <c r="G48" s="191">
        <v>43070</v>
      </c>
      <c r="H48" s="189">
        <v>43098</v>
      </c>
      <c r="I48" s="189">
        <v>43098</v>
      </c>
      <c r="J48" s="188" t="s">
        <v>5088</v>
      </c>
    </row>
    <row r="49" spans="1:10" s="108" customFormat="1" ht="11.25" customHeight="1">
      <c r="A49" s="49" t="s">
        <v>5018</v>
      </c>
      <c r="B49" s="190" t="s">
        <v>351</v>
      </c>
      <c r="C49" s="49" t="s">
        <v>5191</v>
      </c>
      <c r="D49" s="49">
        <v>11</v>
      </c>
      <c r="E49" s="49" t="s">
        <v>5090</v>
      </c>
      <c r="F49" s="188" t="s">
        <v>5088</v>
      </c>
      <c r="G49" s="191">
        <v>43070</v>
      </c>
      <c r="H49" s="189">
        <v>43098</v>
      </c>
      <c r="I49" s="189">
        <v>43098</v>
      </c>
      <c r="J49" s="188" t="s">
        <v>5088</v>
      </c>
    </row>
    <row r="50" spans="1:10" s="108" customFormat="1" ht="11.25" customHeight="1">
      <c r="A50" s="49" t="s">
        <v>5019</v>
      </c>
      <c r="B50" s="190" t="s">
        <v>351</v>
      </c>
      <c r="C50" s="49" t="s">
        <v>5191</v>
      </c>
      <c r="D50" s="49">
        <v>11</v>
      </c>
      <c r="E50" s="49" t="s">
        <v>5090</v>
      </c>
      <c r="F50" s="188" t="s">
        <v>5088</v>
      </c>
      <c r="G50" s="191">
        <v>43070</v>
      </c>
      <c r="H50" s="189">
        <v>43105</v>
      </c>
      <c r="I50" s="189">
        <v>43105</v>
      </c>
      <c r="J50" s="188" t="s">
        <v>5088</v>
      </c>
    </row>
    <row r="51" spans="1:10" s="108" customFormat="1" ht="11.25" customHeight="1">
      <c r="A51" s="49" t="s">
        <v>5020</v>
      </c>
      <c r="B51" s="190" t="s">
        <v>351</v>
      </c>
      <c r="C51" s="49" t="s">
        <v>5191</v>
      </c>
      <c r="D51" s="49">
        <v>11</v>
      </c>
      <c r="E51" s="49" t="s">
        <v>5090</v>
      </c>
      <c r="F51" s="188" t="s">
        <v>5088</v>
      </c>
      <c r="G51" s="191">
        <v>43070</v>
      </c>
      <c r="H51" s="189">
        <v>43103</v>
      </c>
      <c r="I51" s="189">
        <v>43103</v>
      </c>
      <c r="J51" s="188" t="s">
        <v>5088</v>
      </c>
    </row>
    <row r="52" spans="1:10" s="108" customFormat="1" ht="11.25" customHeight="1">
      <c r="A52" s="49" t="s">
        <v>5021</v>
      </c>
      <c r="B52" s="190" t="s">
        <v>351</v>
      </c>
      <c r="C52" s="49" t="s">
        <v>5191</v>
      </c>
      <c r="D52" s="49">
        <v>11</v>
      </c>
      <c r="E52" s="49" t="s">
        <v>5090</v>
      </c>
      <c r="F52" s="188" t="s">
        <v>5088</v>
      </c>
      <c r="G52" s="191">
        <v>43070</v>
      </c>
      <c r="H52" s="189">
        <v>43104</v>
      </c>
      <c r="I52" s="189">
        <v>43104</v>
      </c>
      <c r="J52" s="188" t="s">
        <v>5088</v>
      </c>
    </row>
    <row r="53" spans="1:10" s="108" customFormat="1" ht="11.25" customHeight="1">
      <c r="A53" s="49" t="s">
        <v>5022</v>
      </c>
      <c r="B53" s="190" t="s">
        <v>351</v>
      </c>
      <c r="C53" s="49" t="s">
        <v>5191</v>
      </c>
      <c r="D53" s="49">
        <v>11</v>
      </c>
      <c r="E53" s="49" t="s">
        <v>5090</v>
      </c>
      <c r="F53" s="188" t="s">
        <v>5088</v>
      </c>
      <c r="G53" s="191">
        <v>43070</v>
      </c>
      <c r="H53" s="189">
        <v>43104</v>
      </c>
      <c r="I53" s="189">
        <v>43104</v>
      </c>
      <c r="J53" s="188" t="s">
        <v>5088</v>
      </c>
    </row>
    <row r="54" spans="1:10" s="108" customFormat="1" ht="11.25" customHeight="1">
      <c r="A54" s="49" t="s">
        <v>5023</v>
      </c>
      <c r="B54" s="190" t="s">
        <v>351</v>
      </c>
      <c r="C54" s="49" t="s">
        <v>5191</v>
      </c>
      <c r="D54" s="49">
        <v>11</v>
      </c>
      <c r="E54" s="49" t="s">
        <v>5090</v>
      </c>
      <c r="F54" s="188" t="s">
        <v>5088</v>
      </c>
      <c r="G54" s="191">
        <v>43070</v>
      </c>
      <c r="H54" s="189">
        <v>43089</v>
      </c>
      <c r="I54" s="189">
        <v>43092</v>
      </c>
      <c r="J54" s="188" t="s">
        <v>5088</v>
      </c>
    </row>
    <row r="55" spans="1:10" s="108" customFormat="1" ht="11.25" customHeight="1">
      <c r="A55" s="49" t="s">
        <v>5024</v>
      </c>
      <c r="B55" s="190" t="s">
        <v>351</v>
      </c>
      <c r="C55" s="49" t="s">
        <v>5191</v>
      </c>
      <c r="D55" s="49">
        <v>11</v>
      </c>
      <c r="E55" s="49" t="s">
        <v>5090</v>
      </c>
      <c r="F55" s="188" t="s">
        <v>5088</v>
      </c>
      <c r="G55" s="191">
        <v>43070</v>
      </c>
      <c r="H55" s="189">
        <v>43103</v>
      </c>
      <c r="I55" s="189">
        <v>43103</v>
      </c>
      <c r="J55" s="188" t="s">
        <v>5088</v>
      </c>
    </row>
    <row r="56" spans="1:10" s="108" customFormat="1" ht="11.25" customHeight="1">
      <c r="A56" s="49" t="s">
        <v>5025</v>
      </c>
      <c r="B56" s="190" t="s">
        <v>351</v>
      </c>
      <c r="C56" s="49" t="s">
        <v>5191</v>
      </c>
      <c r="D56" s="49">
        <v>11</v>
      </c>
      <c r="E56" s="49" t="s">
        <v>5090</v>
      </c>
      <c r="F56" s="188" t="s">
        <v>5088</v>
      </c>
      <c r="G56" s="191">
        <v>43070</v>
      </c>
      <c r="H56" s="189">
        <v>43089</v>
      </c>
      <c r="I56" s="189">
        <v>43092</v>
      </c>
      <c r="J56" s="188" t="s">
        <v>5088</v>
      </c>
    </row>
    <row r="57" spans="1:10" s="108" customFormat="1" ht="11.25" customHeight="1">
      <c r="A57" s="49" t="s">
        <v>5026</v>
      </c>
      <c r="B57" s="190" t="s">
        <v>351</v>
      </c>
      <c r="C57" s="49" t="s">
        <v>5191</v>
      </c>
      <c r="D57" s="49">
        <v>11</v>
      </c>
      <c r="E57" s="49" t="s">
        <v>5090</v>
      </c>
      <c r="F57" s="188" t="s">
        <v>5088</v>
      </c>
      <c r="G57" s="191">
        <v>43070</v>
      </c>
      <c r="H57" s="189">
        <v>43089</v>
      </c>
      <c r="I57" s="189">
        <v>43092</v>
      </c>
      <c r="J57" s="188" t="s">
        <v>5088</v>
      </c>
    </row>
    <row r="58" spans="1:10" s="108" customFormat="1" ht="11.25" customHeight="1">
      <c r="A58" s="49" t="s">
        <v>5027</v>
      </c>
      <c r="B58" s="190" t="s">
        <v>351</v>
      </c>
      <c r="C58" s="49" t="s">
        <v>5191</v>
      </c>
      <c r="D58" s="49">
        <v>11</v>
      </c>
      <c r="E58" s="49" t="s">
        <v>5090</v>
      </c>
      <c r="F58" s="188" t="s">
        <v>5088</v>
      </c>
      <c r="G58" s="191">
        <v>43070</v>
      </c>
      <c r="H58" s="189">
        <v>43089</v>
      </c>
      <c r="I58" s="189">
        <v>43092</v>
      </c>
      <c r="J58" s="188" t="s">
        <v>5088</v>
      </c>
    </row>
    <row r="59" spans="1:10" s="108" customFormat="1" ht="11.25" customHeight="1">
      <c r="A59" s="49" t="s">
        <v>5028</v>
      </c>
      <c r="B59" s="190" t="s">
        <v>351</v>
      </c>
      <c r="C59" s="49" t="s">
        <v>5191</v>
      </c>
      <c r="D59" s="49">
        <v>11</v>
      </c>
      <c r="E59" s="49" t="s">
        <v>5090</v>
      </c>
      <c r="F59" s="188" t="s">
        <v>5088</v>
      </c>
      <c r="G59" s="191">
        <v>43070</v>
      </c>
      <c r="H59" s="189">
        <v>43098</v>
      </c>
      <c r="I59" s="189">
        <v>43098</v>
      </c>
      <c r="J59" s="188" t="s">
        <v>5088</v>
      </c>
    </row>
    <row r="60" spans="1:10" s="108" customFormat="1" ht="11.25" customHeight="1">
      <c r="A60" s="49" t="s">
        <v>5029</v>
      </c>
      <c r="B60" s="190" t="s">
        <v>351</v>
      </c>
      <c r="C60" s="49" t="s">
        <v>5191</v>
      </c>
      <c r="D60" s="49">
        <v>11</v>
      </c>
      <c r="E60" s="49" t="s">
        <v>5090</v>
      </c>
      <c r="F60" s="188" t="s">
        <v>5088</v>
      </c>
      <c r="G60" s="191">
        <v>43070</v>
      </c>
      <c r="H60" s="189">
        <v>43089</v>
      </c>
      <c r="I60" s="189">
        <v>43092</v>
      </c>
      <c r="J60" s="188" t="s">
        <v>5088</v>
      </c>
    </row>
    <row r="61" spans="1:10" s="108" customFormat="1" ht="11.25" customHeight="1">
      <c r="A61" s="49" t="s">
        <v>5030</v>
      </c>
      <c r="B61" s="190" t="s">
        <v>351</v>
      </c>
      <c r="C61" s="49" t="s">
        <v>5191</v>
      </c>
      <c r="D61" s="49">
        <v>11</v>
      </c>
      <c r="E61" s="49" t="s">
        <v>5090</v>
      </c>
      <c r="F61" s="188" t="s">
        <v>5088</v>
      </c>
      <c r="G61" s="191">
        <v>43070</v>
      </c>
      <c r="H61" s="189">
        <v>43098</v>
      </c>
      <c r="I61" s="189">
        <v>43098</v>
      </c>
      <c r="J61" s="188" t="s">
        <v>5088</v>
      </c>
    </row>
    <row r="62" spans="1:10" s="108" customFormat="1" ht="11.25" customHeight="1">
      <c r="A62" s="49" t="s">
        <v>5031</v>
      </c>
      <c r="B62" s="190" t="s">
        <v>351</v>
      </c>
      <c r="C62" s="49" t="s">
        <v>5191</v>
      </c>
      <c r="D62" s="49">
        <v>11</v>
      </c>
      <c r="E62" s="49" t="s">
        <v>5090</v>
      </c>
      <c r="F62" s="188" t="s">
        <v>5088</v>
      </c>
      <c r="G62" s="191">
        <v>43070</v>
      </c>
      <c r="H62" s="189">
        <v>43098</v>
      </c>
      <c r="I62" s="189">
        <v>43098</v>
      </c>
      <c r="J62" s="188" t="s">
        <v>5088</v>
      </c>
    </row>
    <row r="63" spans="1:10" s="108" customFormat="1" ht="11.25" customHeight="1">
      <c r="A63" s="49" t="s">
        <v>5032</v>
      </c>
      <c r="B63" s="190" t="s">
        <v>351</v>
      </c>
      <c r="C63" s="49" t="s">
        <v>5191</v>
      </c>
      <c r="D63" s="49">
        <v>11</v>
      </c>
      <c r="E63" s="49" t="s">
        <v>5090</v>
      </c>
      <c r="F63" s="188" t="s">
        <v>5088</v>
      </c>
      <c r="G63" s="191">
        <v>43070</v>
      </c>
      <c r="H63" s="189">
        <v>43098</v>
      </c>
      <c r="I63" s="189">
        <v>43098</v>
      </c>
      <c r="J63" s="188" t="s">
        <v>5088</v>
      </c>
    </row>
    <row r="64" spans="1:10" s="108" customFormat="1" ht="11.25" customHeight="1">
      <c r="A64" s="49" t="s">
        <v>5033</v>
      </c>
      <c r="B64" s="190" t="s">
        <v>351</v>
      </c>
      <c r="C64" s="49" t="s">
        <v>5191</v>
      </c>
      <c r="D64" s="49">
        <v>11</v>
      </c>
      <c r="E64" s="49" t="s">
        <v>5090</v>
      </c>
      <c r="F64" s="188" t="s">
        <v>5088</v>
      </c>
      <c r="G64" s="191">
        <v>43070</v>
      </c>
      <c r="H64" s="189">
        <v>43098</v>
      </c>
      <c r="I64" s="189">
        <v>43098</v>
      </c>
      <c r="J64" s="188" t="s">
        <v>5088</v>
      </c>
    </row>
    <row r="65" spans="1:10" s="108" customFormat="1" ht="11.25" customHeight="1">
      <c r="A65" s="49" t="s">
        <v>5034</v>
      </c>
      <c r="B65" s="190" t="s">
        <v>351</v>
      </c>
      <c r="C65" s="49" t="s">
        <v>5191</v>
      </c>
      <c r="D65" s="49">
        <v>11</v>
      </c>
      <c r="E65" s="49" t="s">
        <v>5090</v>
      </c>
      <c r="F65" s="188" t="s">
        <v>5088</v>
      </c>
      <c r="G65" s="191">
        <v>43070</v>
      </c>
      <c r="H65" s="189">
        <v>43104</v>
      </c>
      <c r="I65" s="189">
        <v>43104</v>
      </c>
      <c r="J65" s="188" t="s">
        <v>5088</v>
      </c>
    </row>
    <row r="66" spans="1:10" s="108" customFormat="1" ht="11.25" customHeight="1">
      <c r="A66" s="49" t="s">
        <v>5035</v>
      </c>
      <c r="B66" s="190" t="s">
        <v>351</v>
      </c>
      <c r="C66" s="49" t="s">
        <v>5191</v>
      </c>
      <c r="D66" s="49">
        <v>11</v>
      </c>
      <c r="E66" s="49" t="s">
        <v>5090</v>
      </c>
      <c r="F66" s="188" t="s">
        <v>5088</v>
      </c>
      <c r="G66" s="191">
        <v>43070</v>
      </c>
      <c r="H66" s="189">
        <v>43104</v>
      </c>
      <c r="I66" s="189">
        <v>43104</v>
      </c>
      <c r="J66" s="188" t="s">
        <v>5088</v>
      </c>
    </row>
    <row r="67" spans="1:10" s="108" customFormat="1" ht="11.25" customHeight="1">
      <c r="A67" s="49" t="s">
        <v>5036</v>
      </c>
      <c r="B67" s="190" t="s">
        <v>351</v>
      </c>
      <c r="C67" s="49" t="s">
        <v>5191</v>
      </c>
      <c r="D67" s="49">
        <v>11</v>
      </c>
      <c r="E67" s="49" t="s">
        <v>5090</v>
      </c>
      <c r="F67" s="188" t="s">
        <v>5088</v>
      </c>
      <c r="G67" s="191">
        <v>43070</v>
      </c>
      <c r="H67" s="189">
        <v>43097</v>
      </c>
      <c r="I67" s="189">
        <v>43097</v>
      </c>
      <c r="J67" s="188" t="s">
        <v>5088</v>
      </c>
    </row>
    <row r="68" spans="1:10" s="108" customFormat="1" ht="11.25" customHeight="1">
      <c r="A68" s="49" t="s">
        <v>5037</v>
      </c>
      <c r="B68" s="190" t="s">
        <v>351</v>
      </c>
      <c r="C68" s="49" t="s">
        <v>5191</v>
      </c>
      <c r="D68" s="49">
        <v>11</v>
      </c>
      <c r="E68" s="49" t="s">
        <v>5090</v>
      </c>
      <c r="F68" s="188" t="s">
        <v>5088</v>
      </c>
      <c r="G68" s="191">
        <v>43070</v>
      </c>
      <c r="H68" s="189">
        <v>43098</v>
      </c>
      <c r="I68" s="189">
        <v>43098</v>
      </c>
      <c r="J68" s="188" t="s">
        <v>5088</v>
      </c>
    </row>
    <row r="69" spans="1:10" s="108" customFormat="1" ht="11.25" customHeight="1">
      <c r="A69" s="49" t="s">
        <v>5038</v>
      </c>
      <c r="B69" s="190" t="s">
        <v>4813</v>
      </c>
      <c r="C69" s="49" t="s">
        <v>5191</v>
      </c>
      <c r="D69" s="49">
        <v>11</v>
      </c>
      <c r="E69" s="49" t="s">
        <v>5090</v>
      </c>
      <c r="F69" s="188" t="s">
        <v>5088</v>
      </c>
      <c r="G69" s="191">
        <v>43070</v>
      </c>
      <c r="H69" s="189">
        <v>43104</v>
      </c>
      <c r="I69" s="189">
        <v>43104</v>
      </c>
      <c r="J69" s="188" t="s">
        <v>5088</v>
      </c>
    </row>
    <row r="70" spans="1:10" s="108" customFormat="1" ht="11.25" customHeight="1">
      <c r="A70" s="49" t="s">
        <v>5039</v>
      </c>
      <c r="B70" s="190" t="s">
        <v>351</v>
      </c>
      <c r="C70" s="49" t="s">
        <v>5191</v>
      </c>
      <c r="D70" s="49">
        <v>11</v>
      </c>
      <c r="E70" s="49" t="s">
        <v>5090</v>
      </c>
      <c r="F70" s="188" t="s">
        <v>5088</v>
      </c>
      <c r="G70" s="191">
        <v>43070</v>
      </c>
      <c r="H70" s="189">
        <v>43095</v>
      </c>
      <c r="I70" s="189">
        <v>43096</v>
      </c>
      <c r="J70" s="188" t="s">
        <v>5088</v>
      </c>
    </row>
    <row r="71" spans="1:10" s="108" customFormat="1" ht="11.25" customHeight="1">
      <c r="A71" s="49" t="s">
        <v>5040</v>
      </c>
      <c r="B71" s="190" t="s">
        <v>351</v>
      </c>
      <c r="C71" s="49" t="s">
        <v>5191</v>
      </c>
      <c r="D71" s="49">
        <v>11</v>
      </c>
      <c r="E71" s="49" t="s">
        <v>5090</v>
      </c>
      <c r="F71" s="188" t="s">
        <v>5088</v>
      </c>
      <c r="G71" s="191">
        <v>43070</v>
      </c>
      <c r="H71" s="189">
        <v>43098</v>
      </c>
      <c r="I71" s="189">
        <v>43098</v>
      </c>
      <c r="J71" s="188" t="s">
        <v>5088</v>
      </c>
    </row>
    <row r="72" spans="1:10" s="108" customFormat="1" ht="11.25" customHeight="1">
      <c r="A72" s="49" t="s">
        <v>5041</v>
      </c>
      <c r="B72" s="190" t="s">
        <v>351</v>
      </c>
      <c r="C72" s="49" t="s">
        <v>5191</v>
      </c>
      <c r="D72" s="49">
        <v>11</v>
      </c>
      <c r="E72" s="49" t="s">
        <v>5090</v>
      </c>
      <c r="F72" s="188" t="s">
        <v>5088</v>
      </c>
      <c r="G72" s="191">
        <v>43070</v>
      </c>
      <c r="H72" s="189">
        <v>43105</v>
      </c>
      <c r="I72" s="189">
        <v>43105</v>
      </c>
      <c r="J72" s="188" t="s">
        <v>5088</v>
      </c>
    </row>
    <row r="73" spans="1:10" s="108" customFormat="1" ht="11.25" customHeight="1">
      <c r="A73" s="49" t="s">
        <v>5042</v>
      </c>
      <c r="B73" s="190" t="s">
        <v>351</v>
      </c>
      <c r="C73" s="49" t="s">
        <v>5191</v>
      </c>
      <c r="D73" s="49">
        <v>11</v>
      </c>
      <c r="E73" s="49" t="s">
        <v>5090</v>
      </c>
      <c r="F73" s="188" t="s">
        <v>5088</v>
      </c>
      <c r="G73" s="191">
        <v>43070</v>
      </c>
      <c r="H73" s="189">
        <v>43098</v>
      </c>
      <c r="I73" s="189">
        <v>43098</v>
      </c>
      <c r="J73" s="188" t="s">
        <v>5088</v>
      </c>
    </row>
    <row r="74" spans="1:10" s="108" customFormat="1" ht="11.25" customHeight="1">
      <c r="A74" s="49" t="s">
        <v>5043</v>
      </c>
      <c r="B74" s="190" t="s">
        <v>351</v>
      </c>
      <c r="C74" s="49" t="s">
        <v>5191</v>
      </c>
      <c r="D74" s="49">
        <v>11</v>
      </c>
      <c r="E74" s="49" t="s">
        <v>5090</v>
      </c>
      <c r="F74" s="188" t="s">
        <v>5088</v>
      </c>
      <c r="G74" s="191">
        <v>43070</v>
      </c>
      <c r="H74" s="189">
        <v>43098</v>
      </c>
      <c r="I74" s="189">
        <v>43098</v>
      </c>
      <c r="J74" s="188" t="s">
        <v>5088</v>
      </c>
    </row>
    <row r="75" spans="1:10" s="108" customFormat="1" ht="11.25" customHeight="1">
      <c r="A75" s="49" t="s">
        <v>5044</v>
      </c>
      <c r="B75" s="190" t="s">
        <v>351</v>
      </c>
      <c r="C75" s="49" t="s">
        <v>5191</v>
      </c>
      <c r="D75" s="49">
        <v>11</v>
      </c>
      <c r="E75" s="49" t="s">
        <v>5090</v>
      </c>
      <c r="F75" s="188" t="s">
        <v>5088</v>
      </c>
      <c r="G75" s="191">
        <v>43070</v>
      </c>
      <c r="H75" s="189">
        <v>43104</v>
      </c>
      <c r="I75" s="189">
        <v>43104</v>
      </c>
      <c r="J75" s="188" t="s">
        <v>5088</v>
      </c>
    </row>
    <row r="76" spans="1:10" s="108" customFormat="1" ht="11.25" customHeight="1">
      <c r="A76" s="49" t="s">
        <v>5045</v>
      </c>
      <c r="B76" s="190" t="s">
        <v>351</v>
      </c>
      <c r="C76" s="49" t="s">
        <v>5191</v>
      </c>
      <c r="D76" s="49">
        <v>11</v>
      </c>
      <c r="E76" s="49" t="s">
        <v>5090</v>
      </c>
      <c r="F76" s="188" t="s">
        <v>5088</v>
      </c>
      <c r="G76" s="191">
        <v>43070</v>
      </c>
      <c r="H76" s="189">
        <v>43098</v>
      </c>
      <c r="I76" s="189">
        <v>43098</v>
      </c>
      <c r="J76" s="188" t="s">
        <v>5088</v>
      </c>
    </row>
    <row r="77" spans="1:10" s="108" customFormat="1" ht="11.25" customHeight="1">
      <c r="A77" s="49" t="s">
        <v>5046</v>
      </c>
      <c r="B77" s="190" t="s">
        <v>351</v>
      </c>
      <c r="C77" s="49" t="s">
        <v>5191</v>
      </c>
      <c r="D77" s="49">
        <v>11</v>
      </c>
      <c r="E77" s="49" t="s">
        <v>5090</v>
      </c>
      <c r="F77" s="188" t="s">
        <v>5088</v>
      </c>
      <c r="G77" s="191">
        <v>43070</v>
      </c>
      <c r="H77" s="189">
        <v>43089</v>
      </c>
      <c r="I77" s="189">
        <v>43092</v>
      </c>
      <c r="J77" s="188" t="s">
        <v>5088</v>
      </c>
    </row>
    <row r="78" spans="1:10" s="108" customFormat="1" ht="11.25" customHeight="1">
      <c r="A78" s="49" t="s">
        <v>5047</v>
      </c>
      <c r="B78" s="190" t="s">
        <v>351</v>
      </c>
      <c r="C78" s="49" t="s">
        <v>5191</v>
      </c>
      <c r="D78" s="49">
        <v>11</v>
      </c>
      <c r="E78" s="49" t="s">
        <v>5090</v>
      </c>
      <c r="F78" s="188" t="s">
        <v>5088</v>
      </c>
      <c r="G78" s="191">
        <v>43070</v>
      </c>
      <c r="H78" s="189">
        <v>43089</v>
      </c>
      <c r="I78" s="189">
        <v>43092</v>
      </c>
      <c r="J78" s="188" t="s">
        <v>5088</v>
      </c>
    </row>
    <row r="79" spans="1:10" s="108" customFormat="1" ht="11.25" customHeight="1">
      <c r="A79" s="49" t="s">
        <v>5048</v>
      </c>
      <c r="B79" s="190" t="s">
        <v>351</v>
      </c>
      <c r="C79" s="49" t="s">
        <v>5191</v>
      </c>
      <c r="D79" s="49">
        <v>11</v>
      </c>
      <c r="E79" s="49" t="s">
        <v>5090</v>
      </c>
      <c r="F79" s="188" t="s">
        <v>5088</v>
      </c>
      <c r="G79" s="191">
        <v>43070</v>
      </c>
      <c r="H79" s="189">
        <v>43089</v>
      </c>
      <c r="I79" s="189">
        <v>43092</v>
      </c>
      <c r="J79" s="188" t="s">
        <v>5088</v>
      </c>
    </row>
    <row r="80" spans="1:10" s="108" customFormat="1" ht="11.25" customHeight="1">
      <c r="A80" s="49" t="s">
        <v>5049</v>
      </c>
      <c r="B80" s="190" t="s">
        <v>351</v>
      </c>
      <c r="C80" s="49" t="s">
        <v>5191</v>
      </c>
      <c r="D80" s="49">
        <v>11</v>
      </c>
      <c r="E80" s="49" t="s">
        <v>5090</v>
      </c>
      <c r="F80" s="188" t="s">
        <v>5088</v>
      </c>
      <c r="G80" s="191">
        <v>43070</v>
      </c>
      <c r="H80" s="189" t="s">
        <v>4933</v>
      </c>
      <c r="I80" s="189" t="s">
        <v>4933</v>
      </c>
      <c r="J80" s="188" t="s">
        <v>5088</v>
      </c>
    </row>
    <row r="81" spans="1:10" s="108" customFormat="1" ht="11.25" customHeight="1">
      <c r="A81" s="49" t="s">
        <v>5050</v>
      </c>
      <c r="B81" s="190" t="s">
        <v>351</v>
      </c>
      <c r="C81" s="49" t="s">
        <v>5191</v>
      </c>
      <c r="D81" s="49">
        <v>11</v>
      </c>
      <c r="E81" s="49" t="s">
        <v>5090</v>
      </c>
      <c r="F81" s="188" t="s">
        <v>5088</v>
      </c>
      <c r="G81" s="191">
        <v>43070</v>
      </c>
      <c r="H81" s="189">
        <v>43104</v>
      </c>
      <c r="I81" s="189">
        <v>43104</v>
      </c>
      <c r="J81" s="188" t="s">
        <v>5088</v>
      </c>
    </row>
    <row r="82" spans="1:10" s="108" customFormat="1" ht="11.25" customHeight="1">
      <c r="A82" s="49" t="s">
        <v>5051</v>
      </c>
      <c r="B82" s="190" t="s">
        <v>351</v>
      </c>
      <c r="C82" s="49" t="s">
        <v>5191</v>
      </c>
      <c r="D82" s="49">
        <v>11</v>
      </c>
      <c r="E82" s="49" t="s">
        <v>5090</v>
      </c>
      <c r="F82" s="188" t="s">
        <v>5088</v>
      </c>
      <c r="G82" s="191">
        <v>43070</v>
      </c>
      <c r="H82" s="189">
        <v>43089</v>
      </c>
      <c r="I82" s="189">
        <v>43092</v>
      </c>
      <c r="J82" s="188" t="s">
        <v>5088</v>
      </c>
    </row>
    <row r="83" spans="1:10" s="108" customFormat="1" ht="11.25" customHeight="1">
      <c r="A83" s="49" t="s">
        <v>5052</v>
      </c>
      <c r="B83" s="190" t="s">
        <v>351</v>
      </c>
      <c r="C83" s="49" t="s">
        <v>5191</v>
      </c>
      <c r="D83" s="49">
        <v>11</v>
      </c>
      <c r="E83" s="49" t="s">
        <v>5090</v>
      </c>
      <c r="F83" s="188" t="s">
        <v>5088</v>
      </c>
      <c r="G83" s="191">
        <v>43070</v>
      </c>
      <c r="H83" s="189">
        <v>43089</v>
      </c>
      <c r="I83" s="189">
        <v>43092</v>
      </c>
      <c r="J83" s="188" t="s">
        <v>5088</v>
      </c>
    </row>
    <row r="84" spans="1:10" s="108" customFormat="1" ht="11.25" customHeight="1">
      <c r="A84" s="49" t="s">
        <v>5053</v>
      </c>
      <c r="B84" s="190" t="s">
        <v>351</v>
      </c>
      <c r="C84" s="49" t="s">
        <v>5191</v>
      </c>
      <c r="D84" s="49">
        <v>11</v>
      </c>
      <c r="E84" s="49" t="s">
        <v>5090</v>
      </c>
      <c r="F84" s="188" t="s">
        <v>5088</v>
      </c>
      <c r="G84" s="191">
        <v>43070</v>
      </c>
      <c r="H84" s="189">
        <v>43104</v>
      </c>
      <c r="I84" s="189">
        <v>43104</v>
      </c>
      <c r="J84" s="188" t="s">
        <v>5088</v>
      </c>
    </row>
    <row r="85" spans="1:10" s="108" customFormat="1" ht="11.25" customHeight="1">
      <c r="A85" s="49" t="s">
        <v>5054</v>
      </c>
      <c r="B85" s="190" t="s">
        <v>351</v>
      </c>
      <c r="C85" s="49" t="s">
        <v>5191</v>
      </c>
      <c r="D85" s="49">
        <v>11</v>
      </c>
      <c r="E85" s="49" t="s">
        <v>5090</v>
      </c>
      <c r="F85" s="188" t="s">
        <v>5088</v>
      </c>
      <c r="G85" s="191">
        <v>43070</v>
      </c>
      <c r="H85" s="189">
        <v>43104</v>
      </c>
      <c r="I85" s="189">
        <v>43104</v>
      </c>
      <c r="J85" s="188" t="s">
        <v>5088</v>
      </c>
    </row>
    <row r="86" spans="1:10" s="108" customFormat="1" ht="11.25" customHeight="1">
      <c r="A86" s="49" t="s">
        <v>5055</v>
      </c>
      <c r="B86" s="190" t="s">
        <v>351</v>
      </c>
      <c r="C86" s="49" t="s">
        <v>5191</v>
      </c>
      <c r="D86" s="49">
        <v>11</v>
      </c>
      <c r="E86" s="49" t="s">
        <v>5090</v>
      </c>
      <c r="F86" s="188" t="s">
        <v>5088</v>
      </c>
      <c r="G86" s="191">
        <v>43070</v>
      </c>
      <c r="H86" s="189">
        <v>43105</v>
      </c>
      <c r="I86" s="189">
        <v>43105</v>
      </c>
      <c r="J86" s="188" t="s">
        <v>5088</v>
      </c>
    </row>
    <row r="87" spans="1:10" s="108" customFormat="1" ht="11.25" customHeight="1">
      <c r="A87" s="49" t="s">
        <v>5056</v>
      </c>
      <c r="B87" s="190" t="s">
        <v>351</v>
      </c>
      <c r="C87" s="49" t="s">
        <v>5191</v>
      </c>
      <c r="D87" s="49">
        <v>11</v>
      </c>
      <c r="E87" s="49" t="s">
        <v>5090</v>
      </c>
      <c r="F87" s="188" t="s">
        <v>5088</v>
      </c>
      <c r="G87" s="191">
        <v>43070</v>
      </c>
      <c r="H87" s="189" t="s">
        <v>4933</v>
      </c>
      <c r="I87" s="189" t="s">
        <v>4933</v>
      </c>
      <c r="J87" s="188" t="s">
        <v>5088</v>
      </c>
    </row>
    <row r="88" spans="1:10" s="108" customFormat="1" ht="11.25" customHeight="1">
      <c r="A88" s="49" t="s">
        <v>5057</v>
      </c>
      <c r="B88" s="190" t="s">
        <v>351</v>
      </c>
      <c r="C88" s="49" t="s">
        <v>5191</v>
      </c>
      <c r="D88" s="49">
        <v>11</v>
      </c>
      <c r="E88" s="49" t="s">
        <v>5090</v>
      </c>
      <c r="F88" s="188" t="s">
        <v>5088</v>
      </c>
      <c r="G88" s="191">
        <v>43070</v>
      </c>
      <c r="H88" s="189">
        <v>43089</v>
      </c>
      <c r="I88" s="189">
        <v>43092</v>
      </c>
      <c r="J88" s="188" t="s">
        <v>5088</v>
      </c>
    </row>
    <row r="89" spans="1:10" s="108" customFormat="1" ht="11.25" customHeight="1">
      <c r="A89" s="49" t="s">
        <v>5058</v>
      </c>
      <c r="B89" s="190" t="s">
        <v>351</v>
      </c>
      <c r="C89" s="49" t="s">
        <v>5191</v>
      </c>
      <c r="D89" s="49">
        <v>11</v>
      </c>
      <c r="E89" s="49" t="s">
        <v>5090</v>
      </c>
      <c r="F89" s="188" t="s">
        <v>5088</v>
      </c>
      <c r="G89" s="191">
        <v>43070</v>
      </c>
      <c r="H89" s="189">
        <v>43098</v>
      </c>
      <c r="I89" s="189">
        <v>43098</v>
      </c>
      <c r="J89" s="188" t="s">
        <v>5088</v>
      </c>
    </row>
    <row r="90" spans="1:10" s="108" customFormat="1" ht="11.25" customHeight="1">
      <c r="A90" s="49" t="s">
        <v>5059</v>
      </c>
      <c r="B90" s="190" t="s">
        <v>351</v>
      </c>
      <c r="C90" s="49" t="s">
        <v>5191</v>
      </c>
      <c r="D90" s="49">
        <v>11</v>
      </c>
      <c r="E90" s="49" t="s">
        <v>5090</v>
      </c>
      <c r="F90" s="188" t="s">
        <v>5088</v>
      </c>
      <c r="G90" s="191">
        <v>43070</v>
      </c>
      <c r="H90" s="189">
        <v>43098</v>
      </c>
      <c r="I90" s="189">
        <v>43098</v>
      </c>
      <c r="J90" s="188" t="s">
        <v>5088</v>
      </c>
    </row>
    <row r="91" spans="1:10" s="108" customFormat="1" ht="11.25" customHeight="1">
      <c r="A91" s="49" t="s">
        <v>5060</v>
      </c>
      <c r="B91" s="190" t="s">
        <v>351</v>
      </c>
      <c r="C91" s="49" t="s">
        <v>5191</v>
      </c>
      <c r="D91" s="49">
        <v>11</v>
      </c>
      <c r="E91" s="49" t="s">
        <v>5090</v>
      </c>
      <c r="F91" s="188" t="s">
        <v>5088</v>
      </c>
      <c r="G91" s="191">
        <v>43070</v>
      </c>
      <c r="H91" s="189">
        <v>43098</v>
      </c>
      <c r="I91" s="189">
        <v>43098</v>
      </c>
      <c r="J91" s="188" t="s">
        <v>5088</v>
      </c>
    </row>
    <row r="92" spans="1:10" s="108" customFormat="1" ht="11.25" customHeight="1">
      <c r="A92" s="49" t="s">
        <v>5061</v>
      </c>
      <c r="B92" s="190" t="s">
        <v>351</v>
      </c>
      <c r="C92" s="49" t="s">
        <v>5191</v>
      </c>
      <c r="D92" s="49">
        <v>11</v>
      </c>
      <c r="E92" s="49" t="s">
        <v>5090</v>
      </c>
      <c r="F92" s="188" t="s">
        <v>5088</v>
      </c>
      <c r="G92" s="191">
        <v>43070</v>
      </c>
      <c r="H92" s="189">
        <v>43097</v>
      </c>
      <c r="I92" s="189">
        <v>43097</v>
      </c>
      <c r="J92" s="188" t="s">
        <v>5088</v>
      </c>
    </row>
    <row r="93" spans="1:10" s="108" customFormat="1" ht="11.25" customHeight="1">
      <c r="A93" s="49" t="s">
        <v>5062</v>
      </c>
      <c r="B93" s="190" t="s">
        <v>351</v>
      </c>
      <c r="C93" s="49" t="s">
        <v>5191</v>
      </c>
      <c r="D93" s="49">
        <v>11</v>
      </c>
      <c r="E93" s="49" t="s">
        <v>5090</v>
      </c>
      <c r="F93" s="188" t="s">
        <v>5088</v>
      </c>
      <c r="G93" s="191">
        <v>43070</v>
      </c>
      <c r="H93" s="189">
        <v>43103</v>
      </c>
      <c r="I93" s="189">
        <v>43103</v>
      </c>
      <c r="J93" s="188" t="s">
        <v>5088</v>
      </c>
    </row>
    <row r="94" spans="1:10" s="108" customFormat="1" ht="11.25" customHeight="1">
      <c r="A94" s="49" t="s">
        <v>5063</v>
      </c>
      <c r="B94" s="190" t="s">
        <v>351</v>
      </c>
      <c r="C94" s="49" t="s">
        <v>5191</v>
      </c>
      <c r="D94" s="49">
        <v>11</v>
      </c>
      <c r="E94" s="49" t="s">
        <v>5090</v>
      </c>
      <c r="F94" s="188" t="s">
        <v>5088</v>
      </c>
      <c r="G94" s="191">
        <v>43070</v>
      </c>
      <c r="H94" s="189">
        <v>43097</v>
      </c>
      <c r="I94" s="189">
        <v>43097</v>
      </c>
      <c r="J94" s="188" t="s">
        <v>5088</v>
      </c>
    </row>
    <row r="95" spans="1:10" s="108" customFormat="1" ht="11.25" customHeight="1">
      <c r="A95" s="49" t="s">
        <v>5064</v>
      </c>
      <c r="B95" s="190" t="s">
        <v>351</v>
      </c>
      <c r="C95" s="49" t="s">
        <v>5191</v>
      </c>
      <c r="D95" s="49">
        <v>11</v>
      </c>
      <c r="E95" s="49" t="s">
        <v>5090</v>
      </c>
      <c r="F95" s="188" t="s">
        <v>5088</v>
      </c>
      <c r="G95" s="191">
        <v>43070</v>
      </c>
      <c r="H95" s="189">
        <v>43098</v>
      </c>
      <c r="I95" s="189">
        <v>43098</v>
      </c>
      <c r="J95" s="188" t="s">
        <v>5088</v>
      </c>
    </row>
    <row r="96" spans="1:10" s="108" customFormat="1" ht="11.25" customHeight="1">
      <c r="A96" s="49" t="s">
        <v>5065</v>
      </c>
      <c r="B96" s="190" t="s">
        <v>351</v>
      </c>
      <c r="C96" s="49" t="s">
        <v>5191</v>
      </c>
      <c r="D96" s="49">
        <v>11</v>
      </c>
      <c r="E96" s="49" t="s">
        <v>5090</v>
      </c>
      <c r="F96" s="188" t="s">
        <v>5088</v>
      </c>
      <c r="G96" s="191">
        <v>43070</v>
      </c>
      <c r="H96" s="189">
        <v>43098</v>
      </c>
      <c r="I96" s="189">
        <v>43098</v>
      </c>
      <c r="J96" s="188" t="s">
        <v>5088</v>
      </c>
    </row>
    <row r="97" spans="1:10" s="108" customFormat="1" ht="11.25" customHeight="1">
      <c r="A97" s="49" t="s">
        <v>5066</v>
      </c>
      <c r="B97" s="190" t="s">
        <v>351</v>
      </c>
      <c r="C97" s="49" t="s">
        <v>5191</v>
      </c>
      <c r="D97" s="49">
        <v>11</v>
      </c>
      <c r="E97" s="49" t="s">
        <v>5090</v>
      </c>
      <c r="F97" s="188" t="s">
        <v>5088</v>
      </c>
      <c r="G97" s="191">
        <v>43070</v>
      </c>
      <c r="H97" s="189">
        <v>43098</v>
      </c>
      <c r="I97" s="189">
        <v>43098</v>
      </c>
      <c r="J97" s="188" t="s">
        <v>5088</v>
      </c>
    </row>
    <row r="98" spans="1:10" s="108" customFormat="1" ht="11.25" customHeight="1">
      <c r="A98" s="49" t="s">
        <v>5067</v>
      </c>
      <c r="B98" s="190" t="s">
        <v>351</v>
      </c>
      <c r="C98" s="49" t="s">
        <v>5191</v>
      </c>
      <c r="D98" s="49">
        <v>11</v>
      </c>
      <c r="E98" s="49" t="s">
        <v>5090</v>
      </c>
      <c r="F98" s="188" t="s">
        <v>5088</v>
      </c>
      <c r="G98" s="191">
        <v>43070</v>
      </c>
      <c r="H98" s="189">
        <v>43089</v>
      </c>
      <c r="I98" s="189">
        <v>43092</v>
      </c>
      <c r="J98" s="188" t="s">
        <v>5088</v>
      </c>
    </row>
    <row r="99" spans="1:10" s="108" customFormat="1" ht="11.25" customHeight="1">
      <c r="A99" s="49" t="s">
        <v>5068</v>
      </c>
      <c r="B99" s="190" t="s">
        <v>351</v>
      </c>
      <c r="C99" s="49" t="s">
        <v>5191</v>
      </c>
      <c r="D99" s="49">
        <v>11</v>
      </c>
      <c r="E99" s="49" t="s">
        <v>5090</v>
      </c>
      <c r="F99" s="188" t="s">
        <v>5088</v>
      </c>
      <c r="G99" s="191">
        <v>43070</v>
      </c>
      <c r="H99" s="189">
        <v>43097</v>
      </c>
      <c r="I99" s="189">
        <v>43097</v>
      </c>
      <c r="J99" s="188" t="s">
        <v>5088</v>
      </c>
    </row>
    <row r="100" spans="1:10" s="108" customFormat="1" ht="11.25" customHeight="1">
      <c r="A100" s="49" t="s">
        <v>5069</v>
      </c>
      <c r="B100" s="190" t="s">
        <v>351</v>
      </c>
      <c r="C100" s="49" t="s">
        <v>5191</v>
      </c>
      <c r="D100" s="49">
        <v>11</v>
      </c>
      <c r="E100" s="49" t="s">
        <v>5090</v>
      </c>
      <c r="F100" s="188" t="s">
        <v>5088</v>
      </c>
      <c r="G100" s="191">
        <v>43070</v>
      </c>
      <c r="H100" s="189">
        <v>43097</v>
      </c>
      <c r="I100" s="189">
        <v>43097</v>
      </c>
      <c r="J100" s="188" t="s">
        <v>5088</v>
      </c>
    </row>
    <row r="101" spans="1:10" s="108" customFormat="1" ht="11.25" customHeight="1">
      <c r="A101" s="49" t="s">
        <v>5070</v>
      </c>
      <c r="B101" s="190" t="s">
        <v>351</v>
      </c>
      <c r="C101" s="49" t="s">
        <v>5191</v>
      </c>
      <c r="D101" s="49">
        <v>11</v>
      </c>
      <c r="E101" s="49" t="s">
        <v>5090</v>
      </c>
      <c r="F101" s="188" t="s">
        <v>5088</v>
      </c>
      <c r="G101" s="191">
        <v>43070</v>
      </c>
      <c r="H101" s="189">
        <v>43098</v>
      </c>
      <c r="I101" s="189">
        <v>43098</v>
      </c>
      <c r="J101" s="188" t="s">
        <v>5088</v>
      </c>
    </row>
    <row r="102" spans="1:10" s="108" customFormat="1" ht="11.25" customHeight="1">
      <c r="A102" s="49" t="s">
        <v>5071</v>
      </c>
      <c r="B102" s="190" t="s">
        <v>351</v>
      </c>
      <c r="C102" s="49" t="s">
        <v>5191</v>
      </c>
      <c r="D102" s="49">
        <v>11</v>
      </c>
      <c r="E102" s="49" t="s">
        <v>5090</v>
      </c>
      <c r="F102" s="188" t="s">
        <v>5088</v>
      </c>
      <c r="G102" s="191">
        <v>43070</v>
      </c>
      <c r="H102" s="189">
        <v>43097</v>
      </c>
      <c r="I102" s="189">
        <v>43097</v>
      </c>
      <c r="J102" s="188" t="s">
        <v>5088</v>
      </c>
    </row>
    <row r="103" spans="1:10" s="108" customFormat="1" ht="11.25" customHeight="1">
      <c r="A103" s="49" t="s">
        <v>5072</v>
      </c>
      <c r="B103" s="190" t="s">
        <v>351</v>
      </c>
      <c r="C103" s="49" t="s">
        <v>5191</v>
      </c>
      <c r="D103" s="49">
        <v>11</v>
      </c>
      <c r="E103" s="49" t="s">
        <v>5090</v>
      </c>
      <c r="F103" s="188" t="s">
        <v>5088</v>
      </c>
      <c r="G103" s="191">
        <v>43070</v>
      </c>
      <c r="H103" s="189">
        <v>43105</v>
      </c>
      <c r="I103" s="189">
        <v>43105</v>
      </c>
      <c r="J103" s="188" t="s">
        <v>5088</v>
      </c>
    </row>
    <row r="104" spans="1:10" s="108" customFormat="1" ht="11.25" customHeight="1">
      <c r="A104" s="49" t="s">
        <v>5073</v>
      </c>
      <c r="B104" s="190" t="s">
        <v>351</v>
      </c>
      <c r="C104" s="49" t="s">
        <v>5191</v>
      </c>
      <c r="D104" s="49">
        <v>11</v>
      </c>
      <c r="E104" s="49" t="s">
        <v>5090</v>
      </c>
      <c r="F104" s="188" t="s">
        <v>5088</v>
      </c>
      <c r="G104" s="191">
        <v>43070</v>
      </c>
      <c r="H104" s="189">
        <v>43097</v>
      </c>
      <c r="I104" s="189">
        <v>43097</v>
      </c>
      <c r="J104" s="188" t="s">
        <v>5088</v>
      </c>
    </row>
    <row r="105" spans="1:10" s="108" customFormat="1" ht="11.25" customHeight="1">
      <c r="A105" s="49" t="s">
        <v>5074</v>
      </c>
      <c r="B105" s="190" t="s">
        <v>351</v>
      </c>
      <c r="C105" s="49" t="s">
        <v>5191</v>
      </c>
      <c r="D105" s="49">
        <v>11</v>
      </c>
      <c r="E105" s="49" t="s">
        <v>5090</v>
      </c>
      <c r="F105" s="188" t="s">
        <v>5088</v>
      </c>
      <c r="G105" s="191">
        <v>43070</v>
      </c>
      <c r="H105" s="189" t="s">
        <v>4933</v>
      </c>
      <c r="I105" s="189" t="s">
        <v>4933</v>
      </c>
      <c r="J105" s="188" t="s">
        <v>5088</v>
      </c>
    </row>
    <row r="106" spans="1:10" s="108" customFormat="1" ht="11.25" customHeight="1">
      <c r="A106" s="49" t="s">
        <v>5075</v>
      </c>
      <c r="B106" s="190" t="s">
        <v>351</v>
      </c>
      <c r="C106" s="49" t="s">
        <v>5191</v>
      </c>
      <c r="D106" s="49">
        <v>11</v>
      </c>
      <c r="E106" s="49" t="s">
        <v>5090</v>
      </c>
      <c r="F106" s="188" t="s">
        <v>5088</v>
      </c>
      <c r="G106" s="191">
        <v>43070</v>
      </c>
      <c r="H106" s="189">
        <v>43105</v>
      </c>
      <c r="I106" s="189">
        <v>43105</v>
      </c>
      <c r="J106" s="188" t="s">
        <v>5088</v>
      </c>
    </row>
    <row r="107" spans="1:10" s="108" customFormat="1" ht="11.25" customHeight="1">
      <c r="A107" s="49" t="s">
        <v>5076</v>
      </c>
      <c r="B107" s="190" t="s">
        <v>351</v>
      </c>
      <c r="C107" s="49" t="s">
        <v>5191</v>
      </c>
      <c r="D107" s="49">
        <v>11</v>
      </c>
      <c r="E107" s="49" t="s">
        <v>5090</v>
      </c>
      <c r="F107" s="188" t="s">
        <v>5088</v>
      </c>
      <c r="G107" s="191">
        <v>43070</v>
      </c>
      <c r="H107" s="189">
        <v>43098</v>
      </c>
      <c r="I107" s="189">
        <v>43098</v>
      </c>
      <c r="J107" s="188" t="s">
        <v>5088</v>
      </c>
    </row>
    <row r="108" spans="1:10" s="108" customFormat="1" ht="11.25" customHeight="1">
      <c r="A108" s="49" t="s">
        <v>5077</v>
      </c>
      <c r="B108" s="190" t="s">
        <v>351</v>
      </c>
      <c r="C108" s="49" t="s">
        <v>5191</v>
      </c>
      <c r="D108" s="49">
        <v>11</v>
      </c>
      <c r="E108" s="49" t="s">
        <v>5090</v>
      </c>
      <c r="F108" s="188" t="s">
        <v>5088</v>
      </c>
      <c r="G108" s="191">
        <v>43070</v>
      </c>
      <c r="H108" s="189">
        <v>43105</v>
      </c>
      <c r="I108" s="189">
        <v>43105</v>
      </c>
      <c r="J108" s="188" t="s">
        <v>5088</v>
      </c>
    </row>
    <row r="109" spans="1:10" s="108" customFormat="1" ht="11.25" customHeight="1">
      <c r="A109" s="49" t="s">
        <v>5078</v>
      </c>
      <c r="B109" s="190" t="s">
        <v>351</v>
      </c>
      <c r="C109" s="49" t="s">
        <v>5191</v>
      </c>
      <c r="D109" s="49">
        <v>11</v>
      </c>
      <c r="E109" s="49" t="s">
        <v>5090</v>
      </c>
      <c r="F109" s="188" t="s">
        <v>5088</v>
      </c>
      <c r="G109" s="191">
        <v>43070</v>
      </c>
      <c r="H109" s="189" t="s">
        <v>4933</v>
      </c>
      <c r="I109" s="189" t="s">
        <v>4933</v>
      </c>
      <c r="J109" s="188" t="s">
        <v>5088</v>
      </c>
    </row>
    <row r="110" spans="1:10" s="108" customFormat="1" ht="11.25" customHeight="1">
      <c r="A110" s="49" t="s">
        <v>5079</v>
      </c>
      <c r="B110" s="190" t="s">
        <v>351</v>
      </c>
      <c r="C110" s="49" t="s">
        <v>5191</v>
      </c>
      <c r="D110" s="49">
        <v>11</v>
      </c>
      <c r="E110" s="49" t="s">
        <v>5090</v>
      </c>
      <c r="F110" s="188" t="s">
        <v>5088</v>
      </c>
      <c r="G110" s="191">
        <v>43070</v>
      </c>
      <c r="H110" s="189">
        <v>43098</v>
      </c>
      <c r="I110" s="189">
        <v>43098</v>
      </c>
      <c r="J110" s="188" t="s">
        <v>5088</v>
      </c>
    </row>
    <row r="111" spans="1:10" s="108" customFormat="1" ht="11.25" customHeight="1">
      <c r="A111" s="49" t="s">
        <v>5080</v>
      </c>
      <c r="B111" s="190" t="s">
        <v>351</v>
      </c>
      <c r="C111" s="49" t="s">
        <v>5191</v>
      </c>
      <c r="D111" s="49">
        <v>11</v>
      </c>
      <c r="E111" s="49" t="s">
        <v>5090</v>
      </c>
      <c r="F111" s="188" t="s">
        <v>5088</v>
      </c>
      <c r="G111" s="191">
        <v>43070</v>
      </c>
      <c r="H111" s="189">
        <v>43105</v>
      </c>
      <c r="I111" s="189">
        <v>43105</v>
      </c>
      <c r="J111" s="188" t="s">
        <v>5088</v>
      </c>
    </row>
    <row r="112" spans="1:10" s="108" customFormat="1" ht="11.25" customHeight="1">
      <c r="A112" s="49" t="s">
        <v>5081</v>
      </c>
      <c r="B112" s="190" t="s">
        <v>351</v>
      </c>
      <c r="C112" s="49" t="s">
        <v>5191</v>
      </c>
      <c r="D112" s="49">
        <v>11</v>
      </c>
      <c r="E112" s="49" t="s">
        <v>5090</v>
      </c>
      <c r="F112" s="188" t="s">
        <v>5088</v>
      </c>
      <c r="G112" s="191">
        <v>43070</v>
      </c>
      <c r="H112" s="189">
        <v>43104</v>
      </c>
      <c r="I112" s="189">
        <v>43104</v>
      </c>
      <c r="J112" s="188" t="s">
        <v>5088</v>
      </c>
    </row>
    <row r="113" spans="1:10" s="108" customFormat="1" ht="11.25" customHeight="1">
      <c r="A113" s="49" t="s">
        <v>5082</v>
      </c>
      <c r="B113" s="190" t="s">
        <v>351</v>
      </c>
      <c r="C113" s="49" t="s">
        <v>5191</v>
      </c>
      <c r="D113" s="49">
        <v>11</v>
      </c>
      <c r="E113" s="49" t="s">
        <v>5090</v>
      </c>
      <c r="F113" s="188" t="s">
        <v>5088</v>
      </c>
      <c r="G113" s="191">
        <v>43070</v>
      </c>
      <c r="H113" s="189">
        <v>43105</v>
      </c>
      <c r="I113" s="189">
        <v>43105</v>
      </c>
      <c r="J113" s="188" t="s">
        <v>5088</v>
      </c>
    </row>
    <row r="114" spans="1:10" s="108" customFormat="1" ht="11.25" customHeight="1">
      <c r="A114" s="49" t="s">
        <v>5083</v>
      </c>
      <c r="B114" s="190" t="s">
        <v>351</v>
      </c>
      <c r="C114" s="49" t="s">
        <v>5191</v>
      </c>
      <c r="D114" s="49">
        <v>11</v>
      </c>
      <c r="E114" s="49" t="s">
        <v>5090</v>
      </c>
      <c r="F114" s="188" t="s">
        <v>5088</v>
      </c>
      <c r="G114" s="191">
        <v>43070</v>
      </c>
      <c r="H114" s="189">
        <v>43104</v>
      </c>
      <c r="I114" s="189">
        <v>43104</v>
      </c>
      <c r="J114" s="188" t="s">
        <v>5088</v>
      </c>
    </row>
    <row r="115" spans="1:10" s="108" customFormat="1" ht="11.25" customHeight="1">
      <c r="A115" s="49" t="s">
        <v>5084</v>
      </c>
      <c r="B115" s="190" t="s">
        <v>351</v>
      </c>
      <c r="C115" s="49" t="s">
        <v>5191</v>
      </c>
      <c r="D115" s="49">
        <v>11</v>
      </c>
      <c r="E115" s="49" t="s">
        <v>5090</v>
      </c>
      <c r="F115" s="188" t="s">
        <v>5088</v>
      </c>
      <c r="G115" s="191">
        <v>43070</v>
      </c>
      <c r="H115" s="189">
        <v>43098</v>
      </c>
      <c r="I115" s="189">
        <v>43098</v>
      </c>
      <c r="J115" s="188" t="s">
        <v>5088</v>
      </c>
    </row>
    <row r="116" spans="1:10" s="108" customFormat="1" ht="11.25" customHeight="1">
      <c r="A116" s="49" t="s">
        <v>5085</v>
      </c>
      <c r="B116" s="190" t="s">
        <v>351</v>
      </c>
      <c r="C116" s="49" t="s">
        <v>5191</v>
      </c>
      <c r="D116" s="49">
        <v>11</v>
      </c>
      <c r="E116" s="49" t="s">
        <v>5090</v>
      </c>
      <c r="F116" s="188" t="s">
        <v>5088</v>
      </c>
      <c r="G116" s="191">
        <v>43070</v>
      </c>
      <c r="H116" s="189">
        <v>43105</v>
      </c>
      <c r="I116" s="189">
        <v>43105</v>
      </c>
      <c r="J116" s="188" t="s">
        <v>5088</v>
      </c>
    </row>
    <row r="117" spans="1:10" s="108" customFormat="1" ht="11.25" customHeight="1">
      <c r="A117" s="49" t="s">
        <v>5086</v>
      </c>
      <c r="B117" s="190" t="s">
        <v>351</v>
      </c>
      <c r="C117" s="49" t="s">
        <v>5191</v>
      </c>
      <c r="D117" s="49">
        <v>11</v>
      </c>
      <c r="E117" s="49" t="s">
        <v>5090</v>
      </c>
      <c r="F117" s="188" t="s">
        <v>5088</v>
      </c>
      <c r="G117" s="191">
        <v>43070</v>
      </c>
      <c r="H117" s="189">
        <v>43105</v>
      </c>
      <c r="I117" s="189">
        <v>43105</v>
      </c>
      <c r="J117" s="188" t="s">
        <v>5088</v>
      </c>
    </row>
    <row r="118" spans="1:10" s="108" customFormat="1" ht="11.25" customHeight="1">
      <c r="A118" s="192" t="s">
        <v>5091</v>
      </c>
      <c r="B118" s="190" t="s">
        <v>351</v>
      </c>
      <c r="C118" s="49" t="s">
        <v>5192</v>
      </c>
      <c r="D118" s="49">
        <v>11</v>
      </c>
      <c r="E118" s="49" t="s">
        <v>5090</v>
      </c>
      <c r="F118" s="188" t="s">
        <v>5088</v>
      </c>
      <c r="G118" s="191">
        <v>43070</v>
      </c>
      <c r="H118" s="189">
        <v>43089</v>
      </c>
      <c r="I118" s="189">
        <v>43092</v>
      </c>
      <c r="J118" s="188" t="s">
        <v>5088</v>
      </c>
    </row>
    <row r="119" spans="1:10" s="108" customFormat="1" ht="11.25" customHeight="1">
      <c r="A119" s="192" t="s">
        <v>5092</v>
      </c>
      <c r="B119" s="190" t="s">
        <v>351</v>
      </c>
      <c r="C119" s="49" t="s">
        <v>5192</v>
      </c>
      <c r="D119" s="49">
        <v>11</v>
      </c>
      <c r="E119" s="49" t="s">
        <v>5090</v>
      </c>
      <c r="F119" s="188" t="s">
        <v>5088</v>
      </c>
      <c r="G119" s="191">
        <v>43070</v>
      </c>
      <c r="H119" s="189">
        <v>43089</v>
      </c>
      <c r="I119" s="189">
        <v>43092</v>
      </c>
      <c r="J119" s="188" t="s">
        <v>5088</v>
      </c>
    </row>
    <row r="120" spans="1:10" s="108" customFormat="1" ht="11.25" customHeight="1">
      <c r="A120" s="192" t="s">
        <v>5093</v>
      </c>
      <c r="B120" s="190" t="s">
        <v>351</v>
      </c>
      <c r="C120" s="49" t="s">
        <v>5192</v>
      </c>
      <c r="D120" s="49">
        <v>11</v>
      </c>
      <c r="E120" s="49" t="s">
        <v>5090</v>
      </c>
      <c r="F120" s="188" t="s">
        <v>5088</v>
      </c>
      <c r="G120" s="191">
        <v>43070</v>
      </c>
      <c r="H120" s="189">
        <v>43089</v>
      </c>
      <c r="I120" s="189">
        <v>43092</v>
      </c>
      <c r="J120" s="188" t="s">
        <v>5088</v>
      </c>
    </row>
    <row r="121" spans="1:10" s="108" customFormat="1" ht="11.25" customHeight="1">
      <c r="A121" s="192" t="s">
        <v>5094</v>
      </c>
      <c r="B121" s="190" t="s">
        <v>351</v>
      </c>
      <c r="C121" s="49" t="s">
        <v>5192</v>
      </c>
      <c r="D121" s="49">
        <v>11</v>
      </c>
      <c r="E121" s="49" t="s">
        <v>5090</v>
      </c>
      <c r="F121" s="188" t="s">
        <v>5088</v>
      </c>
      <c r="G121" s="191">
        <v>43070</v>
      </c>
      <c r="H121" s="189">
        <v>43089</v>
      </c>
      <c r="I121" s="189">
        <v>43092</v>
      </c>
      <c r="J121" s="188" t="s">
        <v>5088</v>
      </c>
    </row>
    <row r="122" spans="1:10" s="108" customFormat="1" ht="11.25" customHeight="1">
      <c r="A122" s="192" t="s">
        <v>5095</v>
      </c>
      <c r="B122" s="190" t="s">
        <v>351</v>
      </c>
      <c r="C122" s="49" t="s">
        <v>5192</v>
      </c>
      <c r="D122" s="49">
        <v>11</v>
      </c>
      <c r="E122" s="49" t="s">
        <v>5090</v>
      </c>
      <c r="F122" s="188" t="s">
        <v>5088</v>
      </c>
      <c r="G122" s="191">
        <v>43070</v>
      </c>
      <c r="H122" s="189">
        <v>43089</v>
      </c>
      <c r="I122" s="189">
        <v>43092</v>
      </c>
      <c r="J122" s="188" t="s">
        <v>5088</v>
      </c>
    </row>
    <row r="123" spans="1:10" s="108" customFormat="1" ht="11.25" customHeight="1">
      <c r="A123" s="193" t="s">
        <v>5096</v>
      </c>
      <c r="B123" s="190" t="s">
        <v>351</v>
      </c>
      <c r="C123" s="49" t="s">
        <v>5192</v>
      </c>
      <c r="D123" s="49">
        <v>11</v>
      </c>
      <c r="E123" s="49" t="s">
        <v>5090</v>
      </c>
      <c r="F123" s="188" t="s">
        <v>5088</v>
      </c>
      <c r="G123" s="191">
        <v>43070</v>
      </c>
      <c r="H123" s="189">
        <v>43089</v>
      </c>
      <c r="I123" s="189">
        <v>43092</v>
      </c>
      <c r="J123" s="188" t="s">
        <v>5088</v>
      </c>
    </row>
    <row r="124" spans="1:10" s="108" customFormat="1" ht="11.25" customHeight="1">
      <c r="A124" s="192" t="s">
        <v>5097</v>
      </c>
      <c r="B124" s="190" t="s">
        <v>351</v>
      </c>
      <c r="C124" s="49" t="s">
        <v>5192</v>
      </c>
      <c r="D124" s="49">
        <v>11</v>
      </c>
      <c r="E124" s="49" t="s">
        <v>5090</v>
      </c>
      <c r="F124" s="188" t="s">
        <v>5088</v>
      </c>
      <c r="G124" s="191">
        <v>43070</v>
      </c>
      <c r="H124" s="189">
        <v>43089</v>
      </c>
      <c r="I124" s="189">
        <v>43092</v>
      </c>
      <c r="J124" s="188" t="s">
        <v>5088</v>
      </c>
    </row>
    <row r="125" spans="1:10" s="108" customFormat="1" ht="11.25" customHeight="1">
      <c r="A125" s="192" t="s">
        <v>5098</v>
      </c>
      <c r="B125" s="190" t="s">
        <v>351</v>
      </c>
      <c r="C125" s="49" t="s">
        <v>5192</v>
      </c>
      <c r="D125" s="49">
        <v>11</v>
      </c>
      <c r="E125" s="49" t="s">
        <v>5090</v>
      </c>
      <c r="F125" s="188" t="s">
        <v>5088</v>
      </c>
      <c r="G125" s="191">
        <v>43070</v>
      </c>
      <c r="H125" s="189">
        <v>43089</v>
      </c>
      <c r="I125" s="189">
        <v>43092</v>
      </c>
      <c r="J125" s="188" t="s">
        <v>5088</v>
      </c>
    </row>
    <row r="126" spans="1:10" s="108" customFormat="1" ht="11.25" customHeight="1">
      <c r="A126" s="192" t="s">
        <v>5099</v>
      </c>
      <c r="B126" s="190" t="s">
        <v>351</v>
      </c>
      <c r="C126" s="49" t="s">
        <v>5192</v>
      </c>
      <c r="D126" s="49">
        <v>11</v>
      </c>
      <c r="E126" s="49" t="s">
        <v>5090</v>
      </c>
      <c r="F126" s="188" t="s">
        <v>5088</v>
      </c>
      <c r="G126" s="191">
        <v>43070</v>
      </c>
      <c r="H126" s="189">
        <v>43089</v>
      </c>
      <c r="I126" s="189">
        <v>43092</v>
      </c>
      <c r="J126" s="188" t="s">
        <v>5088</v>
      </c>
    </row>
    <row r="127" spans="1:10" s="108" customFormat="1" ht="11.25" customHeight="1">
      <c r="A127" s="192" t="s">
        <v>5100</v>
      </c>
      <c r="B127" s="190" t="s">
        <v>351</v>
      </c>
      <c r="C127" s="49" t="s">
        <v>5192</v>
      </c>
      <c r="D127" s="49">
        <v>11</v>
      </c>
      <c r="E127" s="49" t="s">
        <v>5090</v>
      </c>
      <c r="F127" s="188" t="s">
        <v>5088</v>
      </c>
      <c r="G127" s="191">
        <v>43070</v>
      </c>
      <c r="H127" s="189">
        <v>43089</v>
      </c>
      <c r="I127" s="189">
        <v>43092</v>
      </c>
      <c r="J127" s="188" t="s">
        <v>5088</v>
      </c>
    </row>
    <row r="128" spans="1:10" s="108" customFormat="1" ht="11.25" customHeight="1">
      <c r="A128" s="192" t="s">
        <v>5101</v>
      </c>
      <c r="B128" s="190" t="s">
        <v>351</v>
      </c>
      <c r="C128" s="49" t="s">
        <v>5192</v>
      </c>
      <c r="D128" s="49">
        <v>11</v>
      </c>
      <c r="E128" s="49" t="s">
        <v>5090</v>
      </c>
      <c r="F128" s="188" t="s">
        <v>5088</v>
      </c>
      <c r="G128" s="191">
        <v>43070</v>
      </c>
      <c r="H128" s="189">
        <v>43089</v>
      </c>
      <c r="I128" s="189">
        <v>43092</v>
      </c>
      <c r="J128" s="188" t="s">
        <v>5088</v>
      </c>
    </row>
    <row r="129" spans="1:10" s="108" customFormat="1" ht="11.25" customHeight="1">
      <c r="A129" s="192" t="s">
        <v>5102</v>
      </c>
      <c r="B129" s="190" t="s">
        <v>351</v>
      </c>
      <c r="C129" s="49" t="s">
        <v>5192</v>
      </c>
      <c r="D129" s="49">
        <v>11</v>
      </c>
      <c r="E129" s="49" t="s">
        <v>5090</v>
      </c>
      <c r="F129" s="188" t="s">
        <v>5088</v>
      </c>
      <c r="G129" s="191">
        <v>43070</v>
      </c>
      <c r="H129" s="189">
        <v>43089</v>
      </c>
      <c r="I129" s="189">
        <v>43092</v>
      </c>
      <c r="J129" s="188" t="s">
        <v>5088</v>
      </c>
    </row>
    <row r="130" spans="1:10" s="108" customFormat="1" ht="11.25" customHeight="1">
      <c r="A130" s="192" t="s">
        <v>5103</v>
      </c>
      <c r="B130" s="190" t="s">
        <v>351</v>
      </c>
      <c r="C130" s="49" t="s">
        <v>5192</v>
      </c>
      <c r="D130" s="49">
        <v>11</v>
      </c>
      <c r="E130" s="49" t="s">
        <v>5090</v>
      </c>
      <c r="F130" s="188" t="s">
        <v>5088</v>
      </c>
      <c r="G130" s="191">
        <v>43070</v>
      </c>
      <c r="H130" s="189">
        <v>43089</v>
      </c>
      <c r="I130" s="189">
        <v>43092</v>
      </c>
      <c r="J130" s="188" t="s">
        <v>5088</v>
      </c>
    </row>
    <row r="131" spans="1:10" s="108" customFormat="1" ht="11.25" customHeight="1">
      <c r="A131" s="192" t="s">
        <v>5104</v>
      </c>
      <c r="B131" s="190" t="s">
        <v>351</v>
      </c>
      <c r="C131" s="49" t="s">
        <v>5192</v>
      </c>
      <c r="D131" s="49">
        <v>11</v>
      </c>
      <c r="E131" s="49" t="s">
        <v>5090</v>
      </c>
      <c r="F131" s="188" t="s">
        <v>5088</v>
      </c>
      <c r="G131" s="191">
        <v>43070</v>
      </c>
      <c r="H131" s="189">
        <v>43089</v>
      </c>
      <c r="I131" s="189">
        <v>43092</v>
      </c>
      <c r="J131" s="188" t="s">
        <v>5088</v>
      </c>
    </row>
    <row r="132" spans="1:10" s="108" customFormat="1" ht="11.25" customHeight="1">
      <c r="A132" s="192" t="s">
        <v>5105</v>
      </c>
      <c r="B132" s="190" t="s">
        <v>351</v>
      </c>
      <c r="C132" s="49" t="s">
        <v>5192</v>
      </c>
      <c r="D132" s="49">
        <v>11</v>
      </c>
      <c r="E132" s="49" t="s">
        <v>5090</v>
      </c>
      <c r="F132" s="188" t="s">
        <v>5088</v>
      </c>
      <c r="G132" s="191">
        <v>43070</v>
      </c>
      <c r="H132" s="189">
        <v>43089</v>
      </c>
      <c r="I132" s="189">
        <v>43092</v>
      </c>
      <c r="J132" s="188" t="s">
        <v>5088</v>
      </c>
    </row>
    <row r="133" spans="1:10" s="108" customFormat="1" ht="11.25" customHeight="1">
      <c r="A133" s="192" t="s">
        <v>5106</v>
      </c>
      <c r="B133" s="190" t="s">
        <v>351</v>
      </c>
      <c r="C133" s="49" t="s">
        <v>5192</v>
      </c>
      <c r="D133" s="49">
        <v>11</v>
      </c>
      <c r="E133" s="49" t="s">
        <v>5090</v>
      </c>
      <c r="F133" s="188" t="s">
        <v>5088</v>
      </c>
      <c r="G133" s="191">
        <v>43070</v>
      </c>
      <c r="H133" s="189">
        <v>43089</v>
      </c>
      <c r="I133" s="189">
        <v>43092</v>
      </c>
      <c r="J133" s="188" t="s">
        <v>5088</v>
      </c>
    </row>
    <row r="134" spans="1:10" s="108" customFormat="1" ht="11.25" customHeight="1">
      <c r="A134" s="192" t="s">
        <v>5107</v>
      </c>
      <c r="B134" s="190" t="s">
        <v>351</v>
      </c>
      <c r="C134" s="49" t="s">
        <v>5192</v>
      </c>
      <c r="D134" s="49">
        <v>11</v>
      </c>
      <c r="E134" s="49" t="s">
        <v>5090</v>
      </c>
      <c r="F134" s="188" t="s">
        <v>5088</v>
      </c>
      <c r="G134" s="191">
        <v>43070</v>
      </c>
      <c r="H134" s="189">
        <v>43089</v>
      </c>
      <c r="I134" s="189">
        <v>43092</v>
      </c>
      <c r="J134" s="188" t="s">
        <v>5088</v>
      </c>
    </row>
    <row r="135" spans="1:10" s="108" customFormat="1" ht="11.25" customHeight="1">
      <c r="A135" s="192" t="s">
        <v>5108</v>
      </c>
      <c r="B135" s="190" t="s">
        <v>351</v>
      </c>
      <c r="C135" s="49" t="s">
        <v>5192</v>
      </c>
      <c r="D135" s="49">
        <v>11</v>
      </c>
      <c r="E135" s="49" t="s">
        <v>5090</v>
      </c>
      <c r="F135" s="188" t="s">
        <v>5088</v>
      </c>
      <c r="G135" s="191">
        <v>43070</v>
      </c>
      <c r="H135" s="189">
        <v>43089</v>
      </c>
      <c r="I135" s="189">
        <v>43092</v>
      </c>
      <c r="J135" s="188" t="s">
        <v>5088</v>
      </c>
    </row>
    <row r="136" spans="1:10" s="108" customFormat="1" ht="11.25" customHeight="1">
      <c r="A136" s="192" t="s">
        <v>5109</v>
      </c>
      <c r="B136" s="190" t="s">
        <v>351</v>
      </c>
      <c r="C136" s="49" t="s">
        <v>5192</v>
      </c>
      <c r="D136" s="49">
        <v>11</v>
      </c>
      <c r="E136" s="49" t="s">
        <v>5090</v>
      </c>
      <c r="F136" s="188" t="s">
        <v>5088</v>
      </c>
      <c r="G136" s="191">
        <v>43070</v>
      </c>
      <c r="H136" s="189">
        <v>43089</v>
      </c>
      <c r="I136" s="189">
        <v>43092</v>
      </c>
      <c r="J136" s="188" t="s">
        <v>5088</v>
      </c>
    </row>
    <row r="137" spans="1:10" s="108" customFormat="1" ht="11.25" customHeight="1">
      <c r="A137" s="192" t="s">
        <v>5110</v>
      </c>
      <c r="B137" s="190" t="s">
        <v>351</v>
      </c>
      <c r="C137" s="49" t="s">
        <v>5192</v>
      </c>
      <c r="D137" s="49">
        <v>11</v>
      </c>
      <c r="E137" s="49" t="s">
        <v>5090</v>
      </c>
      <c r="F137" s="188" t="s">
        <v>5088</v>
      </c>
      <c r="G137" s="191">
        <v>43070</v>
      </c>
      <c r="H137" s="189">
        <v>43089</v>
      </c>
      <c r="I137" s="189">
        <v>43092</v>
      </c>
      <c r="J137" s="188" t="s">
        <v>5088</v>
      </c>
    </row>
    <row r="138" spans="1:10" s="108" customFormat="1" ht="11.25" customHeight="1">
      <c r="A138" s="193" t="s">
        <v>5111</v>
      </c>
      <c r="B138" s="190" t="s">
        <v>351</v>
      </c>
      <c r="C138" s="49" t="s">
        <v>5192</v>
      </c>
      <c r="D138" s="49">
        <v>11</v>
      </c>
      <c r="E138" s="49" t="s">
        <v>5090</v>
      </c>
      <c r="F138" s="188" t="s">
        <v>5088</v>
      </c>
      <c r="G138" s="191">
        <v>43070</v>
      </c>
      <c r="H138" s="189">
        <v>43089</v>
      </c>
      <c r="I138" s="189">
        <v>43092</v>
      </c>
      <c r="J138" s="188" t="s">
        <v>5088</v>
      </c>
    </row>
    <row r="139" spans="1:10" s="108" customFormat="1" ht="11.25" customHeight="1">
      <c r="A139" s="192" t="s">
        <v>5112</v>
      </c>
      <c r="B139" s="190" t="s">
        <v>351</v>
      </c>
      <c r="C139" s="49" t="s">
        <v>5192</v>
      </c>
      <c r="D139" s="49">
        <v>11</v>
      </c>
      <c r="E139" s="49" t="s">
        <v>5090</v>
      </c>
      <c r="F139" s="188" t="s">
        <v>5088</v>
      </c>
      <c r="G139" s="191">
        <v>43070</v>
      </c>
      <c r="H139" s="189">
        <v>43089</v>
      </c>
      <c r="I139" s="189">
        <v>43092</v>
      </c>
      <c r="J139" s="188" t="s">
        <v>5088</v>
      </c>
    </row>
    <row r="140" spans="1:10" s="108" customFormat="1" ht="11.25" customHeight="1">
      <c r="A140" s="192" t="s">
        <v>5113</v>
      </c>
      <c r="B140" s="190" t="s">
        <v>351</v>
      </c>
      <c r="C140" s="49" t="s">
        <v>5192</v>
      </c>
      <c r="D140" s="49">
        <v>11</v>
      </c>
      <c r="E140" s="49" t="s">
        <v>5090</v>
      </c>
      <c r="F140" s="188" t="s">
        <v>5088</v>
      </c>
      <c r="G140" s="191">
        <v>43070</v>
      </c>
      <c r="H140" s="189">
        <v>43089</v>
      </c>
      <c r="I140" s="189">
        <v>43092</v>
      </c>
      <c r="J140" s="188" t="s">
        <v>5088</v>
      </c>
    </row>
    <row r="141" spans="1:10" s="108" customFormat="1" ht="11.25" customHeight="1">
      <c r="A141" s="192" t="s">
        <v>5114</v>
      </c>
      <c r="B141" s="190" t="s">
        <v>351</v>
      </c>
      <c r="C141" s="49" t="s">
        <v>5192</v>
      </c>
      <c r="D141" s="49">
        <v>11</v>
      </c>
      <c r="E141" s="49" t="s">
        <v>5090</v>
      </c>
      <c r="F141" s="188" t="s">
        <v>5088</v>
      </c>
      <c r="G141" s="191">
        <v>43070</v>
      </c>
      <c r="H141" s="189">
        <v>43089</v>
      </c>
      <c r="I141" s="189">
        <v>43092</v>
      </c>
      <c r="J141" s="188" t="s">
        <v>5088</v>
      </c>
    </row>
    <row r="142" spans="1:10" s="108" customFormat="1" ht="11.25" customHeight="1">
      <c r="A142" s="192" t="s">
        <v>5115</v>
      </c>
      <c r="B142" s="190" t="s">
        <v>351</v>
      </c>
      <c r="C142" s="49" t="s">
        <v>5192</v>
      </c>
      <c r="D142" s="49">
        <v>11</v>
      </c>
      <c r="E142" s="49" t="s">
        <v>5090</v>
      </c>
      <c r="F142" s="188" t="s">
        <v>5088</v>
      </c>
      <c r="G142" s="191">
        <v>43070</v>
      </c>
      <c r="H142" s="189">
        <v>43089</v>
      </c>
      <c r="I142" s="189">
        <v>43092</v>
      </c>
      <c r="J142" s="188" t="s">
        <v>5088</v>
      </c>
    </row>
    <row r="143" spans="1:10" s="108" customFormat="1" ht="11.25" customHeight="1">
      <c r="A143" s="193" t="s">
        <v>5116</v>
      </c>
      <c r="B143" s="190" t="s">
        <v>351</v>
      </c>
      <c r="C143" s="49" t="s">
        <v>5192</v>
      </c>
      <c r="D143" s="49">
        <v>11</v>
      </c>
      <c r="E143" s="49" t="s">
        <v>5090</v>
      </c>
      <c r="F143" s="188" t="s">
        <v>5088</v>
      </c>
      <c r="G143" s="191">
        <v>43070</v>
      </c>
      <c r="H143" s="189">
        <v>43089</v>
      </c>
      <c r="I143" s="189">
        <v>43092</v>
      </c>
      <c r="J143" s="188" t="s">
        <v>5088</v>
      </c>
    </row>
    <row r="144" spans="1:10" s="108" customFormat="1" ht="11.25" customHeight="1">
      <c r="A144" s="193" t="s">
        <v>5117</v>
      </c>
      <c r="B144" s="190" t="s">
        <v>351</v>
      </c>
      <c r="C144" s="49" t="s">
        <v>5192</v>
      </c>
      <c r="D144" s="49">
        <v>11</v>
      </c>
      <c r="E144" s="49" t="s">
        <v>5090</v>
      </c>
      <c r="F144" s="188" t="s">
        <v>5088</v>
      </c>
      <c r="G144" s="191">
        <v>43070</v>
      </c>
      <c r="H144" s="189">
        <v>43089</v>
      </c>
      <c r="I144" s="189">
        <v>43092</v>
      </c>
      <c r="J144" s="188" t="s">
        <v>5088</v>
      </c>
    </row>
    <row r="145" spans="1:10" s="108" customFormat="1" ht="11.25" customHeight="1">
      <c r="A145" s="193" t="s">
        <v>5118</v>
      </c>
      <c r="B145" s="190" t="s">
        <v>351</v>
      </c>
      <c r="C145" s="49" t="s">
        <v>5192</v>
      </c>
      <c r="D145" s="49">
        <v>11</v>
      </c>
      <c r="E145" s="49" t="s">
        <v>5090</v>
      </c>
      <c r="F145" s="188" t="s">
        <v>5088</v>
      </c>
      <c r="G145" s="191">
        <v>43070</v>
      </c>
      <c r="H145" s="189">
        <v>43089</v>
      </c>
      <c r="I145" s="189">
        <v>43092</v>
      </c>
      <c r="J145" s="188" t="s">
        <v>5088</v>
      </c>
    </row>
    <row r="146" spans="1:10" s="108" customFormat="1" ht="11.25" customHeight="1">
      <c r="A146" s="192" t="s">
        <v>5119</v>
      </c>
      <c r="B146" s="190" t="s">
        <v>351</v>
      </c>
      <c r="C146" s="49" t="s">
        <v>5192</v>
      </c>
      <c r="D146" s="49">
        <v>11</v>
      </c>
      <c r="E146" s="49" t="s">
        <v>5090</v>
      </c>
      <c r="F146" s="188" t="s">
        <v>5088</v>
      </c>
      <c r="G146" s="191">
        <v>43070</v>
      </c>
      <c r="H146" s="189">
        <v>43089</v>
      </c>
      <c r="I146" s="189">
        <v>43092</v>
      </c>
      <c r="J146" s="188" t="s">
        <v>5088</v>
      </c>
    </row>
    <row r="147" spans="1:10" s="108" customFormat="1" ht="11.25" customHeight="1">
      <c r="A147" s="193" t="s">
        <v>5120</v>
      </c>
      <c r="B147" s="190" t="s">
        <v>351</v>
      </c>
      <c r="C147" s="49" t="s">
        <v>5192</v>
      </c>
      <c r="D147" s="49">
        <v>11</v>
      </c>
      <c r="E147" s="49" t="s">
        <v>5090</v>
      </c>
      <c r="F147" s="188" t="s">
        <v>5088</v>
      </c>
      <c r="G147" s="191">
        <v>43070</v>
      </c>
      <c r="H147" s="189">
        <v>43089</v>
      </c>
      <c r="I147" s="189">
        <v>43092</v>
      </c>
      <c r="J147" s="188" t="s">
        <v>5088</v>
      </c>
    </row>
    <row r="148" spans="1:10" s="108" customFormat="1" ht="11.25" customHeight="1">
      <c r="A148" s="192" t="s">
        <v>5121</v>
      </c>
      <c r="B148" s="190" t="s">
        <v>351</v>
      </c>
      <c r="C148" s="49" t="s">
        <v>5192</v>
      </c>
      <c r="D148" s="49">
        <v>11</v>
      </c>
      <c r="E148" s="49" t="s">
        <v>5090</v>
      </c>
      <c r="F148" s="188" t="s">
        <v>5088</v>
      </c>
      <c r="G148" s="191">
        <v>43070</v>
      </c>
      <c r="H148" s="189">
        <v>43089</v>
      </c>
      <c r="I148" s="189">
        <v>43092</v>
      </c>
      <c r="J148" s="188" t="s">
        <v>5088</v>
      </c>
    </row>
    <row r="149" spans="1:10" s="108" customFormat="1" ht="11.25" customHeight="1">
      <c r="A149" s="192" t="s">
        <v>5122</v>
      </c>
      <c r="B149" s="190" t="s">
        <v>351</v>
      </c>
      <c r="C149" s="49" t="s">
        <v>5192</v>
      </c>
      <c r="D149" s="49">
        <v>11</v>
      </c>
      <c r="E149" s="49" t="s">
        <v>5090</v>
      </c>
      <c r="F149" s="188" t="s">
        <v>5088</v>
      </c>
      <c r="G149" s="191">
        <v>43070</v>
      </c>
      <c r="H149" s="189">
        <v>43089</v>
      </c>
      <c r="I149" s="189">
        <v>43092</v>
      </c>
      <c r="J149" s="188" t="s">
        <v>5088</v>
      </c>
    </row>
    <row r="150" spans="1:10" s="108" customFormat="1" ht="11.25" customHeight="1">
      <c r="A150" s="193" t="s">
        <v>5123</v>
      </c>
      <c r="B150" s="190" t="s">
        <v>351</v>
      </c>
      <c r="C150" s="49" t="s">
        <v>5192</v>
      </c>
      <c r="D150" s="49">
        <v>11</v>
      </c>
      <c r="E150" s="49" t="s">
        <v>5090</v>
      </c>
      <c r="F150" s="188" t="s">
        <v>5088</v>
      </c>
      <c r="G150" s="191">
        <v>43070</v>
      </c>
      <c r="H150" s="189">
        <v>43089</v>
      </c>
      <c r="I150" s="189">
        <v>43092</v>
      </c>
      <c r="J150" s="188" t="s">
        <v>5088</v>
      </c>
    </row>
    <row r="151" spans="1:10" s="108" customFormat="1" ht="11.25" customHeight="1">
      <c r="A151" s="192" t="s">
        <v>5124</v>
      </c>
      <c r="B151" s="190" t="s">
        <v>351</v>
      </c>
      <c r="C151" s="49" t="s">
        <v>5192</v>
      </c>
      <c r="D151" s="49">
        <v>11</v>
      </c>
      <c r="E151" s="49" t="s">
        <v>5090</v>
      </c>
      <c r="F151" s="188" t="s">
        <v>5088</v>
      </c>
      <c r="G151" s="191">
        <v>43070</v>
      </c>
      <c r="H151" s="189">
        <v>43089</v>
      </c>
      <c r="I151" s="189">
        <v>43092</v>
      </c>
      <c r="J151" s="188" t="s">
        <v>5088</v>
      </c>
    </row>
    <row r="152" spans="1:10" s="108" customFormat="1" ht="11.25" customHeight="1">
      <c r="A152" s="192" t="s">
        <v>5125</v>
      </c>
      <c r="B152" s="190" t="s">
        <v>351</v>
      </c>
      <c r="C152" s="49" t="s">
        <v>5192</v>
      </c>
      <c r="D152" s="49">
        <v>11</v>
      </c>
      <c r="E152" s="49" t="s">
        <v>5090</v>
      </c>
      <c r="F152" s="188" t="s">
        <v>5088</v>
      </c>
      <c r="G152" s="191">
        <v>43070</v>
      </c>
      <c r="H152" s="189">
        <v>43089</v>
      </c>
      <c r="I152" s="189">
        <v>43092</v>
      </c>
      <c r="J152" s="188" t="s">
        <v>5088</v>
      </c>
    </row>
    <row r="153" spans="1:10" s="108" customFormat="1" ht="11.25" customHeight="1">
      <c r="A153" s="192" t="s">
        <v>5126</v>
      </c>
      <c r="B153" s="190" t="s">
        <v>351</v>
      </c>
      <c r="C153" s="49" t="s">
        <v>5192</v>
      </c>
      <c r="D153" s="49">
        <v>11</v>
      </c>
      <c r="E153" s="49" t="s">
        <v>5090</v>
      </c>
      <c r="F153" s="188" t="s">
        <v>5088</v>
      </c>
      <c r="G153" s="191">
        <v>43070</v>
      </c>
      <c r="H153" s="189">
        <v>43089</v>
      </c>
      <c r="I153" s="189">
        <v>43092</v>
      </c>
      <c r="J153" s="188" t="s">
        <v>5088</v>
      </c>
    </row>
    <row r="154" spans="1:10" s="108" customFormat="1" ht="11.25" customHeight="1">
      <c r="A154" s="192" t="s">
        <v>5127</v>
      </c>
      <c r="B154" s="190" t="s">
        <v>351</v>
      </c>
      <c r="C154" s="49" t="s">
        <v>5192</v>
      </c>
      <c r="D154" s="49">
        <v>11</v>
      </c>
      <c r="E154" s="49" t="s">
        <v>5090</v>
      </c>
      <c r="F154" s="188" t="s">
        <v>5088</v>
      </c>
      <c r="G154" s="191">
        <v>43070</v>
      </c>
      <c r="H154" s="189">
        <v>43089</v>
      </c>
      <c r="I154" s="189">
        <v>43092</v>
      </c>
      <c r="J154" s="188" t="s">
        <v>5088</v>
      </c>
    </row>
    <row r="155" spans="1:10" s="108" customFormat="1" ht="11.25" customHeight="1">
      <c r="A155" s="192" t="s">
        <v>5128</v>
      </c>
      <c r="B155" s="190" t="s">
        <v>351</v>
      </c>
      <c r="C155" s="49" t="s">
        <v>5192</v>
      </c>
      <c r="D155" s="49">
        <v>11</v>
      </c>
      <c r="E155" s="49" t="s">
        <v>5090</v>
      </c>
      <c r="F155" s="188" t="s">
        <v>5088</v>
      </c>
      <c r="G155" s="191">
        <v>43070</v>
      </c>
      <c r="H155" s="189">
        <v>43089</v>
      </c>
      <c r="I155" s="189">
        <v>43092</v>
      </c>
      <c r="J155" s="188" t="s">
        <v>5088</v>
      </c>
    </row>
    <row r="156" spans="1:10" s="108" customFormat="1" ht="11.25" customHeight="1">
      <c r="A156" s="192" t="s">
        <v>5129</v>
      </c>
      <c r="B156" s="190" t="s">
        <v>351</v>
      </c>
      <c r="C156" s="49" t="s">
        <v>5192</v>
      </c>
      <c r="D156" s="49">
        <v>11</v>
      </c>
      <c r="E156" s="49" t="s">
        <v>5090</v>
      </c>
      <c r="F156" s="188" t="s">
        <v>5088</v>
      </c>
      <c r="G156" s="191">
        <v>43070</v>
      </c>
      <c r="H156" s="189">
        <v>43089</v>
      </c>
      <c r="I156" s="189">
        <v>43092</v>
      </c>
      <c r="J156" s="188" t="s">
        <v>5088</v>
      </c>
    </row>
    <row r="157" spans="1:10" s="108" customFormat="1" ht="11.25" customHeight="1">
      <c r="A157" s="192" t="s">
        <v>5130</v>
      </c>
      <c r="B157" s="190" t="s">
        <v>351</v>
      </c>
      <c r="C157" s="49" t="s">
        <v>5192</v>
      </c>
      <c r="D157" s="49">
        <v>11</v>
      </c>
      <c r="E157" s="49" t="s">
        <v>5090</v>
      </c>
      <c r="F157" s="188" t="s">
        <v>5088</v>
      </c>
      <c r="G157" s="191">
        <v>43070</v>
      </c>
      <c r="H157" s="189">
        <v>43089</v>
      </c>
      <c r="I157" s="189">
        <v>43092</v>
      </c>
      <c r="J157" s="188" t="s">
        <v>5088</v>
      </c>
    </row>
    <row r="158" spans="1:10" s="108" customFormat="1" ht="11.25" customHeight="1">
      <c r="A158" s="192" t="s">
        <v>5131</v>
      </c>
      <c r="B158" s="190" t="s">
        <v>351</v>
      </c>
      <c r="C158" s="49" t="s">
        <v>5192</v>
      </c>
      <c r="D158" s="49">
        <v>11</v>
      </c>
      <c r="E158" s="49" t="s">
        <v>5090</v>
      </c>
      <c r="F158" s="188" t="s">
        <v>5088</v>
      </c>
      <c r="G158" s="191">
        <v>43070</v>
      </c>
      <c r="H158" s="189">
        <v>43095</v>
      </c>
      <c r="I158" s="189">
        <v>43096</v>
      </c>
      <c r="J158" s="188" t="s">
        <v>5088</v>
      </c>
    </row>
    <row r="159" spans="1:10" s="108" customFormat="1" ht="11.25" customHeight="1">
      <c r="A159" s="193" t="s">
        <v>5132</v>
      </c>
      <c r="B159" s="190" t="s">
        <v>351</v>
      </c>
      <c r="C159" s="49" t="s">
        <v>5192</v>
      </c>
      <c r="D159" s="49">
        <v>11</v>
      </c>
      <c r="E159" s="49" t="s">
        <v>5090</v>
      </c>
      <c r="F159" s="188" t="s">
        <v>5088</v>
      </c>
      <c r="G159" s="191">
        <v>43070</v>
      </c>
      <c r="H159" s="189">
        <v>43095</v>
      </c>
      <c r="I159" s="189">
        <v>43096</v>
      </c>
      <c r="J159" s="188" t="s">
        <v>5088</v>
      </c>
    </row>
    <row r="160" spans="1:10" s="108" customFormat="1" ht="11.25" customHeight="1">
      <c r="A160" s="192" t="s">
        <v>5133</v>
      </c>
      <c r="B160" s="190" t="s">
        <v>351</v>
      </c>
      <c r="C160" s="49" t="s">
        <v>5192</v>
      </c>
      <c r="D160" s="49">
        <v>11</v>
      </c>
      <c r="E160" s="49" t="s">
        <v>5090</v>
      </c>
      <c r="F160" s="188" t="s">
        <v>5088</v>
      </c>
      <c r="G160" s="191">
        <v>43070</v>
      </c>
      <c r="H160" s="189">
        <v>43095</v>
      </c>
      <c r="I160" s="189">
        <v>43096</v>
      </c>
      <c r="J160" s="188" t="s">
        <v>5088</v>
      </c>
    </row>
    <row r="161" spans="1:10" s="108" customFormat="1" ht="11.25" customHeight="1">
      <c r="A161" s="193" t="s">
        <v>5134</v>
      </c>
      <c r="B161" s="190" t="s">
        <v>351</v>
      </c>
      <c r="C161" s="49" t="s">
        <v>5192</v>
      </c>
      <c r="D161" s="49">
        <v>11</v>
      </c>
      <c r="E161" s="49" t="s">
        <v>5090</v>
      </c>
      <c r="F161" s="188" t="s">
        <v>5088</v>
      </c>
      <c r="G161" s="191">
        <v>43070</v>
      </c>
      <c r="H161" s="189">
        <v>43095</v>
      </c>
      <c r="I161" s="189">
        <v>43096</v>
      </c>
      <c r="J161" s="188" t="s">
        <v>5088</v>
      </c>
    </row>
    <row r="162" spans="1:10" s="108" customFormat="1" ht="11.25" customHeight="1">
      <c r="A162" s="192" t="s">
        <v>5135</v>
      </c>
      <c r="B162" s="190" t="s">
        <v>351</v>
      </c>
      <c r="C162" s="49" t="s">
        <v>5192</v>
      </c>
      <c r="D162" s="49">
        <v>11</v>
      </c>
      <c r="E162" s="49" t="s">
        <v>5090</v>
      </c>
      <c r="F162" s="188" t="s">
        <v>5088</v>
      </c>
      <c r="G162" s="191">
        <v>43070</v>
      </c>
      <c r="H162" s="189">
        <v>43095</v>
      </c>
      <c r="I162" s="189">
        <v>43096</v>
      </c>
      <c r="J162" s="188" t="s">
        <v>5088</v>
      </c>
    </row>
    <row r="163" spans="1:10" s="108" customFormat="1" ht="11.25" customHeight="1">
      <c r="A163" s="193" t="s">
        <v>5136</v>
      </c>
      <c r="B163" s="190" t="s">
        <v>351</v>
      </c>
      <c r="C163" s="49" t="s">
        <v>5192</v>
      </c>
      <c r="D163" s="49">
        <v>11</v>
      </c>
      <c r="E163" s="49" t="s">
        <v>5090</v>
      </c>
      <c r="F163" s="188" t="s">
        <v>5088</v>
      </c>
      <c r="G163" s="191">
        <v>43070</v>
      </c>
      <c r="H163" s="189">
        <v>43095</v>
      </c>
      <c r="I163" s="189">
        <v>43096</v>
      </c>
      <c r="J163" s="188" t="s">
        <v>5088</v>
      </c>
    </row>
    <row r="164" spans="1:10" s="108" customFormat="1" ht="11.25" customHeight="1">
      <c r="A164" s="192" t="s">
        <v>5137</v>
      </c>
      <c r="B164" s="190" t="s">
        <v>351</v>
      </c>
      <c r="C164" s="49" t="s">
        <v>5192</v>
      </c>
      <c r="D164" s="49">
        <v>11</v>
      </c>
      <c r="E164" s="49" t="s">
        <v>5090</v>
      </c>
      <c r="F164" s="188" t="s">
        <v>5088</v>
      </c>
      <c r="G164" s="191">
        <v>43070</v>
      </c>
      <c r="H164" s="189">
        <v>43095</v>
      </c>
      <c r="I164" s="189">
        <v>43096</v>
      </c>
      <c r="J164" s="188" t="s">
        <v>5088</v>
      </c>
    </row>
    <row r="165" spans="1:10" s="108" customFormat="1" ht="11.25" customHeight="1">
      <c r="A165" s="192" t="s">
        <v>5138</v>
      </c>
      <c r="B165" s="190" t="s">
        <v>351</v>
      </c>
      <c r="C165" s="49" t="s">
        <v>5192</v>
      </c>
      <c r="D165" s="49">
        <v>11</v>
      </c>
      <c r="E165" s="49" t="s">
        <v>5090</v>
      </c>
      <c r="F165" s="188" t="s">
        <v>5088</v>
      </c>
      <c r="G165" s="191">
        <v>43070</v>
      </c>
      <c r="H165" s="189">
        <v>43095</v>
      </c>
      <c r="I165" s="189">
        <v>43096</v>
      </c>
      <c r="J165" s="188" t="s">
        <v>5088</v>
      </c>
    </row>
    <row r="166" spans="1:10" s="108" customFormat="1" ht="11.25" customHeight="1">
      <c r="A166" s="192" t="s">
        <v>5139</v>
      </c>
      <c r="B166" s="190" t="s">
        <v>351</v>
      </c>
      <c r="C166" s="49" t="s">
        <v>5192</v>
      </c>
      <c r="D166" s="49">
        <v>11</v>
      </c>
      <c r="E166" s="49" t="s">
        <v>5090</v>
      </c>
      <c r="F166" s="188" t="s">
        <v>5088</v>
      </c>
      <c r="G166" s="191">
        <v>43070</v>
      </c>
      <c r="H166" s="189">
        <v>43095</v>
      </c>
      <c r="I166" s="189">
        <v>43096</v>
      </c>
      <c r="J166" s="188" t="s">
        <v>5088</v>
      </c>
    </row>
    <row r="167" spans="1:10" s="108" customFormat="1" ht="11.25" customHeight="1">
      <c r="A167" s="192" t="s">
        <v>5140</v>
      </c>
      <c r="B167" s="190" t="s">
        <v>351</v>
      </c>
      <c r="C167" s="49" t="s">
        <v>5192</v>
      </c>
      <c r="D167" s="49">
        <v>11</v>
      </c>
      <c r="E167" s="49" t="s">
        <v>5090</v>
      </c>
      <c r="F167" s="188" t="s">
        <v>5088</v>
      </c>
      <c r="G167" s="191">
        <v>43070</v>
      </c>
      <c r="H167" s="189">
        <v>43095</v>
      </c>
      <c r="I167" s="189">
        <v>43096</v>
      </c>
      <c r="J167" s="188" t="s">
        <v>5088</v>
      </c>
    </row>
    <row r="168" spans="1:10" s="108" customFormat="1" ht="11.25" customHeight="1">
      <c r="A168" s="192" t="s">
        <v>5141</v>
      </c>
      <c r="B168" s="190" t="s">
        <v>351</v>
      </c>
      <c r="C168" s="49" t="s">
        <v>5192</v>
      </c>
      <c r="D168" s="49">
        <v>11</v>
      </c>
      <c r="E168" s="49" t="s">
        <v>5090</v>
      </c>
      <c r="F168" s="188" t="s">
        <v>5088</v>
      </c>
      <c r="G168" s="191">
        <v>43070</v>
      </c>
      <c r="H168" s="189">
        <v>43095</v>
      </c>
      <c r="I168" s="189">
        <v>43096</v>
      </c>
      <c r="J168" s="188" t="s">
        <v>5088</v>
      </c>
    </row>
    <row r="169" spans="1:10" s="108" customFormat="1" ht="11.25" customHeight="1">
      <c r="A169" s="192" t="s">
        <v>5142</v>
      </c>
      <c r="B169" s="190" t="s">
        <v>351</v>
      </c>
      <c r="C169" s="49" t="s">
        <v>5192</v>
      </c>
      <c r="D169" s="49">
        <v>11</v>
      </c>
      <c r="E169" s="49" t="s">
        <v>5090</v>
      </c>
      <c r="F169" s="188" t="s">
        <v>5088</v>
      </c>
      <c r="G169" s="191">
        <v>43070</v>
      </c>
      <c r="H169" s="189">
        <v>43095</v>
      </c>
      <c r="I169" s="189">
        <v>43096</v>
      </c>
      <c r="J169" s="188" t="s">
        <v>5088</v>
      </c>
    </row>
    <row r="170" spans="1:10" s="108" customFormat="1" ht="11.25" customHeight="1">
      <c r="A170" s="192" t="s">
        <v>5143</v>
      </c>
      <c r="B170" s="190" t="s">
        <v>351</v>
      </c>
      <c r="C170" s="49" t="s">
        <v>5192</v>
      </c>
      <c r="D170" s="49">
        <v>11</v>
      </c>
      <c r="E170" s="49" t="s">
        <v>5090</v>
      </c>
      <c r="F170" s="188" t="s">
        <v>5088</v>
      </c>
      <c r="G170" s="191">
        <v>43070</v>
      </c>
      <c r="H170" s="189">
        <v>43095</v>
      </c>
      <c r="I170" s="189">
        <v>43096</v>
      </c>
      <c r="J170" s="188" t="s">
        <v>5088</v>
      </c>
    </row>
    <row r="171" spans="1:10" s="108" customFormat="1" ht="11.25" customHeight="1">
      <c r="A171" s="193" t="s">
        <v>5144</v>
      </c>
      <c r="B171" s="190" t="s">
        <v>351</v>
      </c>
      <c r="C171" s="49" t="s">
        <v>5192</v>
      </c>
      <c r="D171" s="49">
        <v>11</v>
      </c>
      <c r="E171" s="49" t="s">
        <v>5090</v>
      </c>
      <c r="F171" s="188" t="s">
        <v>5088</v>
      </c>
      <c r="G171" s="191">
        <v>43070</v>
      </c>
      <c r="H171" s="189">
        <v>43095</v>
      </c>
      <c r="I171" s="189">
        <v>43096</v>
      </c>
      <c r="J171" s="188" t="s">
        <v>5088</v>
      </c>
    </row>
    <row r="172" spans="1:10" s="108" customFormat="1" ht="11.25" customHeight="1">
      <c r="A172" s="192" t="s">
        <v>5145</v>
      </c>
      <c r="B172" s="190" t="s">
        <v>351</v>
      </c>
      <c r="C172" s="49" t="s">
        <v>5192</v>
      </c>
      <c r="D172" s="49">
        <v>11</v>
      </c>
      <c r="E172" s="49" t="s">
        <v>5090</v>
      </c>
      <c r="F172" s="188" t="s">
        <v>5088</v>
      </c>
      <c r="G172" s="191">
        <v>43070</v>
      </c>
      <c r="H172" s="189">
        <v>43095</v>
      </c>
      <c r="I172" s="189">
        <v>43096</v>
      </c>
      <c r="J172" s="188" t="s">
        <v>5088</v>
      </c>
    </row>
    <row r="173" spans="1:10" s="108" customFormat="1" ht="11.25" customHeight="1">
      <c r="A173" s="193" t="s">
        <v>5146</v>
      </c>
      <c r="B173" s="190" t="s">
        <v>351</v>
      </c>
      <c r="C173" s="49" t="s">
        <v>5192</v>
      </c>
      <c r="D173" s="49">
        <v>11</v>
      </c>
      <c r="E173" s="49" t="s">
        <v>5090</v>
      </c>
      <c r="F173" s="188" t="s">
        <v>5088</v>
      </c>
      <c r="G173" s="191">
        <v>43070</v>
      </c>
      <c r="H173" s="189">
        <v>43095</v>
      </c>
      <c r="I173" s="189">
        <v>43096</v>
      </c>
      <c r="J173" s="188" t="s">
        <v>5088</v>
      </c>
    </row>
    <row r="174" spans="1:10" s="108" customFormat="1" ht="11.25" customHeight="1">
      <c r="A174" s="192" t="s">
        <v>5147</v>
      </c>
      <c r="B174" s="190" t="s">
        <v>351</v>
      </c>
      <c r="C174" s="49" t="s">
        <v>5192</v>
      </c>
      <c r="D174" s="49">
        <v>11</v>
      </c>
      <c r="E174" s="49" t="s">
        <v>5090</v>
      </c>
      <c r="F174" s="188" t="s">
        <v>5088</v>
      </c>
      <c r="G174" s="191">
        <v>43070</v>
      </c>
      <c r="H174" s="189">
        <v>43095</v>
      </c>
      <c r="I174" s="189">
        <v>43096</v>
      </c>
      <c r="J174" s="188" t="s">
        <v>5088</v>
      </c>
    </row>
    <row r="175" spans="1:10" s="108" customFormat="1" ht="11.25" customHeight="1">
      <c r="A175" s="192" t="s">
        <v>5148</v>
      </c>
      <c r="B175" s="190" t="s">
        <v>351</v>
      </c>
      <c r="C175" s="49" t="s">
        <v>5192</v>
      </c>
      <c r="D175" s="49">
        <v>11</v>
      </c>
      <c r="E175" s="49" t="s">
        <v>5090</v>
      </c>
      <c r="F175" s="188" t="s">
        <v>5088</v>
      </c>
      <c r="G175" s="191">
        <v>43070</v>
      </c>
      <c r="H175" s="189">
        <v>43095</v>
      </c>
      <c r="I175" s="189">
        <v>43096</v>
      </c>
      <c r="J175" s="188" t="s">
        <v>5088</v>
      </c>
    </row>
    <row r="176" spans="1:10" s="108" customFormat="1" ht="11.25" customHeight="1">
      <c r="A176" s="192" t="s">
        <v>5149</v>
      </c>
      <c r="B176" s="190" t="s">
        <v>351</v>
      </c>
      <c r="C176" s="49" t="s">
        <v>5192</v>
      </c>
      <c r="D176" s="49">
        <v>11</v>
      </c>
      <c r="E176" s="49" t="s">
        <v>5090</v>
      </c>
      <c r="F176" s="188" t="s">
        <v>5088</v>
      </c>
      <c r="G176" s="191">
        <v>43070</v>
      </c>
      <c r="H176" s="189">
        <v>43095</v>
      </c>
      <c r="I176" s="189">
        <v>43096</v>
      </c>
      <c r="J176" s="188" t="s">
        <v>5088</v>
      </c>
    </row>
    <row r="177" spans="1:10" s="108" customFormat="1" ht="11.25" customHeight="1">
      <c r="A177" s="193" t="s">
        <v>5150</v>
      </c>
      <c r="B177" s="190" t="s">
        <v>351</v>
      </c>
      <c r="C177" s="49" t="s">
        <v>5192</v>
      </c>
      <c r="D177" s="49">
        <v>11</v>
      </c>
      <c r="E177" s="49" t="s">
        <v>5090</v>
      </c>
      <c r="F177" s="188" t="s">
        <v>5088</v>
      </c>
      <c r="G177" s="191">
        <v>43070</v>
      </c>
      <c r="H177" s="189">
        <v>43095</v>
      </c>
      <c r="I177" s="189">
        <v>43096</v>
      </c>
      <c r="J177" s="188" t="s">
        <v>5088</v>
      </c>
    </row>
    <row r="178" spans="1:10" s="108" customFormat="1" ht="11.25" customHeight="1">
      <c r="A178" s="192" t="s">
        <v>5151</v>
      </c>
      <c r="B178" s="190" t="s">
        <v>351</v>
      </c>
      <c r="C178" s="49" t="s">
        <v>5192</v>
      </c>
      <c r="D178" s="49">
        <v>11</v>
      </c>
      <c r="E178" s="49" t="s">
        <v>5090</v>
      </c>
      <c r="F178" s="188" t="s">
        <v>5088</v>
      </c>
      <c r="G178" s="191">
        <v>43070</v>
      </c>
      <c r="H178" s="189">
        <v>43096</v>
      </c>
      <c r="I178" s="189">
        <v>43096</v>
      </c>
      <c r="J178" s="188" t="s">
        <v>5088</v>
      </c>
    </row>
    <row r="179" spans="1:10" s="108" customFormat="1" ht="11.25" customHeight="1">
      <c r="A179" s="193" t="s">
        <v>5152</v>
      </c>
      <c r="B179" s="190" t="s">
        <v>351</v>
      </c>
      <c r="C179" s="49" t="s">
        <v>5192</v>
      </c>
      <c r="D179" s="49">
        <v>11</v>
      </c>
      <c r="E179" s="49" t="s">
        <v>5090</v>
      </c>
      <c r="F179" s="188" t="s">
        <v>5088</v>
      </c>
      <c r="G179" s="191">
        <v>43070</v>
      </c>
      <c r="H179" s="189">
        <v>43096</v>
      </c>
      <c r="I179" s="189">
        <v>43096</v>
      </c>
      <c r="J179" s="188" t="s">
        <v>5088</v>
      </c>
    </row>
    <row r="180" spans="1:10" s="108" customFormat="1" ht="11.25" customHeight="1">
      <c r="A180" s="193" t="s">
        <v>5153</v>
      </c>
      <c r="B180" s="190" t="s">
        <v>351</v>
      </c>
      <c r="C180" s="49" t="s">
        <v>5192</v>
      </c>
      <c r="D180" s="49">
        <v>11</v>
      </c>
      <c r="E180" s="49" t="s">
        <v>5090</v>
      </c>
      <c r="F180" s="188" t="s">
        <v>5088</v>
      </c>
      <c r="G180" s="191">
        <v>43070</v>
      </c>
      <c r="H180" s="189">
        <v>43096</v>
      </c>
      <c r="I180" s="189">
        <v>43096</v>
      </c>
      <c r="J180" s="188" t="s">
        <v>5088</v>
      </c>
    </row>
    <row r="181" spans="1:10" s="108" customFormat="1" ht="11.25" customHeight="1">
      <c r="A181" s="192" t="s">
        <v>5154</v>
      </c>
      <c r="B181" s="190" t="s">
        <v>351</v>
      </c>
      <c r="C181" s="49" t="s">
        <v>5192</v>
      </c>
      <c r="D181" s="49">
        <v>11</v>
      </c>
      <c r="E181" s="49" t="s">
        <v>5090</v>
      </c>
      <c r="F181" s="188" t="s">
        <v>5088</v>
      </c>
      <c r="G181" s="191">
        <v>43070</v>
      </c>
      <c r="H181" s="189">
        <v>43096</v>
      </c>
      <c r="I181" s="189">
        <v>43096</v>
      </c>
      <c r="J181" s="188" t="s">
        <v>5088</v>
      </c>
    </row>
    <row r="182" spans="1:10" s="108" customFormat="1" ht="11.25" customHeight="1">
      <c r="A182" s="192" t="s">
        <v>5155</v>
      </c>
      <c r="B182" s="190" t="s">
        <v>351</v>
      </c>
      <c r="C182" s="49" t="s">
        <v>5192</v>
      </c>
      <c r="D182" s="49">
        <v>11</v>
      </c>
      <c r="E182" s="49" t="s">
        <v>5090</v>
      </c>
      <c r="F182" s="188" t="s">
        <v>5088</v>
      </c>
      <c r="G182" s="191">
        <v>43070</v>
      </c>
      <c r="H182" s="189">
        <v>43096</v>
      </c>
      <c r="I182" s="189">
        <v>43096</v>
      </c>
      <c r="J182" s="188" t="s">
        <v>5088</v>
      </c>
    </row>
    <row r="183" spans="1:10" s="108" customFormat="1" ht="11.25" customHeight="1">
      <c r="A183" s="192" t="s">
        <v>5156</v>
      </c>
      <c r="B183" s="190" t="s">
        <v>351</v>
      </c>
      <c r="C183" s="49" t="s">
        <v>5192</v>
      </c>
      <c r="D183" s="49">
        <v>11</v>
      </c>
      <c r="E183" s="49" t="s">
        <v>5090</v>
      </c>
      <c r="F183" s="188" t="s">
        <v>5088</v>
      </c>
      <c r="G183" s="191">
        <v>43070</v>
      </c>
      <c r="H183" s="189">
        <v>43096</v>
      </c>
      <c r="I183" s="189">
        <v>43096</v>
      </c>
      <c r="J183" s="188" t="s">
        <v>5088</v>
      </c>
    </row>
    <row r="184" spans="1:10" s="108" customFormat="1" ht="11.25" customHeight="1">
      <c r="A184" s="192" t="s">
        <v>5157</v>
      </c>
      <c r="B184" s="190" t="s">
        <v>351</v>
      </c>
      <c r="C184" s="49" t="s">
        <v>5192</v>
      </c>
      <c r="D184" s="49">
        <v>11</v>
      </c>
      <c r="E184" s="49" t="s">
        <v>5090</v>
      </c>
      <c r="F184" s="188" t="s">
        <v>5088</v>
      </c>
      <c r="G184" s="191">
        <v>43070</v>
      </c>
      <c r="H184" s="189">
        <v>43096</v>
      </c>
      <c r="I184" s="189">
        <v>43096</v>
      </c>
      <c r="J184" s="188" t="s">
        <v>5088</v>
      </c>
    </row>
    <row r="185" spans="1:10" s="108" customFormat="1" ht="11.25" customHeight="1">
      <c r="A185" s="192" t="s">
        <v>5158</v>
      </c>
      <c r="B185" s="190" t="s">
        <v>351</v>
      </c>
      <c r="C185" s="49" t="s">
        <v>5192</v>
      </c>
      <c r="D185" s="49">
        <v>11</v>
      </c>
      <c r="E185" s="49" t="s">
        <v>5090</v>
      </c>
      <c r="F185" s="188" t="s">
        <v>5088</v>
      </c>
      <c r="G185" s="191">
        <v>43070</v>
      </c>
      <c r="H185" s="189">
        <v>43096</v>
      </c>
      <c r="I185" s="189">
        <v>43096</v>
      </c>
      <c r="J185" s="188" t="s">
        <v>5088</v>
      </c>
    </row>
    <row r="186" spans="1:10" s="108" customFormat="1" ht="11.25" customHeight="1">
      <c r="A186" s="192" t="s">
        <v>5159</v>
      </c>
      <c r="B186" s="190" t="s">
        <v>351</v>
      </c>
      <c r="C186" s="49" t="s">
        <v>5192</v>
      </c>
      <c r="D186" s="49">
        <v>11</v>
      </c>
      <c r="E186" s="49" t="s">
        <v>5090</v>
      </c>
      <c r="F186" s="188" t="s">
        <v>5088</v>
      </c>
      <c r="G186" s="191">
        <v>43070</v>
      </c>
      <c r="H186" s="189">
        <v>43096</v>
      </c>
      <c r="I186" s="189">
        <v>43096</v>
      </c>
      <c r="J186" s="188" t="s">
        <v>5088</v>
      </c>
    </row>
    <row r="187" spans="1:10" s="108" customFormat="1" ht="11.25" customHeight="1">
      <c r="A187" s="192" t="s">
        <v>5160</v>
      </c>
      <c r="B187" s="190" t="s">
        <v>351</v>
      </c>
      <c r="C187" s="49" t="s">
        <v>5192</v>
      </c>
      <c r="D187" s="49">
        <v>11</v>
      </c>
      <c r="E187" s="49" t="s">
        <v>5090</v>
      </c>
      <c r="F187" s="188" t="s">
        <v>5088</v>
      </c>
      <c r="G187" s="191">
        <v>43070</v>
      </c>
      <c r="H187" s="189">
        <v>43096</v>
      </c>
      <c r="I187" s="189">
        <v>43096</v>
      </c>
      <c r="J187" s="188" t="s">
        <v>5088</v>
      </c>
    </row>
    <row r="188" spans="1:10" s="108" customFormat="1" ht="11.25" customHeight="1">
      <c r="A188" s="192" t="s">
        <v>5161</v>
      </c>
      <c r="B188" s="190" t="s">
        <v>351</v>
      </c>
      <c r="C188" s="49" t="s">
        <v>5192</v>
      </c>
      <c r="D188" s="49">
        <v>11</v>
      </c>
      <c r="E188" s="49" t="s">
        <v>5090</v>
      </c>
      <c r="F188" s="188" t="s">
        <v>5088</v>
      </c>
      <c r="G188" s="191">
        <v>43070</v>
      </c>
      <c r="H188" s="189">
        <v>43096</v>
      </c>
      <c r="I188" s="189">
        <v>43096</v>
      </c>
      <c r="J188" s="188" t="s">
        <v>5088</v>
      </c>
    </row>
    <row r="189" spans="1:10" s="108" customFormat="1" ht="11.25" customHeight="1">
      <c r="A189" s="193" t="s">
        <v>5162</v>
      </c>
      <c r="B189" s="190" t="s">
        <v>351</v>
      </c>
      <c r="C189" s="49" t="s">
        <v>5192</v>
      </c>
      <c r="D189" s="49">
        <v>11</v>
      </c>
      <c r="E189" s="49" t="s">
        <v>5090</v>
      </c>
      <c r="F189" s="188" t="s">
        <v>5088</v>
      </c>
      <c r="G189" s="191">
        <v>43070</v>
      </c>
      <c r="H189" s="189">
        <v>43096</v>
      </c>
      <c r="I189" s="189">
        <v>43096</v>
      </c>
      <c r="J189" s="188" t="s">
        <v>5088</v>
      </c>
    </row>
    <row r="190" spans="1:10" s="108" customFormat="1" ht="11.25" customHeight="1">
      <c r="A190" s="192" t="s">
        <v>5163</v>
      </c>
      <c r="B190" s="190" t="s">
        <v>351</v>
      </c>
      <c r="C190" s="49" t="s">
        <v>5192</v>
      </c>
      <c r="D190" s="49">
        <v>11</v>
      </c>
      <c r="E190" s="49" t="s">
        <v>5090</v>
      </c>
      <c r="F190" s="188" t="s">
        <v>5088</v>
      </c>
      <c r="G190" s="191">
        <v>43070</v>
      </c>
      <c r="H190" s="189">
        <v>43096</v>
      </c>
      <c r="I190" s="189">
        <v>43096</v>
      </c>
      <c r="J190" s="188" t="s">
        <v>5088</v>
      </c>
    </row>
    <row r="191" spans="1:10" s="108" customFormat="1" ht="11.25" customHeight="1">
      <c r="A191" s="193" t="s">
        <v>5164</v>
      </c>
      <c r="B191" s="190" t="s">
        <v>351</v>
      </c>
      <c r="C191" s="49" t="s">
        <v>5192</v>
      </c>
      <c r="D191" s="49">
        <v>11</v>
      </c>
      <c r="E191" s="49" t="s">
        <v>5090</v>
      </c>
      <c r="F191" s="188" t="s">
        <v>5088</v>
      </c>
      <c r="G191" s="191">
        <v>43070</v>
      </c>
      <c r="H191" s="189">
        <v>43096</v>
      </c>
      <c r="I191" s="189">
        <v>43096</v>
      </c>
      <c r="J191" s="188" t="s">
        <v>5088</v>
      </c>
    </row>
    <row r="192" spans="1:10" s="108" customFormat="1" ht="11.25" customHeight="1">
      <c r="A192" s="192" t="s">
        <v>5165</v>
      </c>
      <c r="B192" s="190" t="s">
        <v>351</v>
      </c>
      <c r="C192" s="49" t="s">
        <v>5192</v>
      </c>
      <c r="D192" s="49">
        <v>11</v>
      </c>
      <c r="E192" s="49" t="s">
        <v>5090</v>
      </c>
      <c r="F192" s="188" t="s">
        <v>5088</v>
      </c>
      <c r="G192" s="191">
        <v>43070</v>
      </c>
      <c r="H192" s="189">
        <v>43096</v>
      </c>
      <c r="I192" s="189">
        <v>43096</v>
      </c>
      <c r="J192" s="188" t="s">
        <v>5088</v>
      </c>
    </row>
    <row r="193" spans="1:10" s="108" customFormat="1" ht="11.25" customHeight="1">
      <c r="A193" s="192" t="s">
        <v>5166</v>
      </c>
      <c r="B193" s="190" t="s">
        <v>351</v>
      </c>
      <c r="C193" s="49" t="s">
        <v>5192</v>
      </c>
      <c r="D193" s="49">
        <v>11</v>
      </c>
      <c r="E193" s="49" t="s">
        <v>5090</v>
      </c>
      <c r="F193" s="188" t="s">
        <v>5088</v>
      </c>
      <c r="G193" s="191">
        <v>43070</v>
      </c>
      <c r="H193" s="189">
        <v>43096</v>
      </c>
      <c r="I193" s="189">
        <v>43096</v>
      </c>
      <c r="J193" s="188" t="s">
        <v>5088</v>
      </c>
    </row>
    <row r="194" spans="1:10" s="108" customFormat="1" ht="11.25" customHeight="1">
      <c r="A194" s="192" t="s">
        <v>5167</v>
      </c>
      <c r="B194" s="190" t="s">
        <v>351</v>
      </c>
      <c r="C194" s="49" t="s">
        <v>5192</v>
      </c>
      <c r="D194" s="49">
        <v>11</v>
      </c>
      <c r="E194" s="49" t="s">
        <v>5090</v>
      </c>
      <c r="F194" s="188" t="s">
        <v>5088</v>
      </c>
      <c r="G194" s="191">
        <v>43070</v>
      </c>
      <c r="H194" s="189">
        <v>43096</v>
      </c>
      <c r="I194" s="189">
        <v>43096</v>
      </c>
      <c r="J194" s="188" t="s">
        <v>5088</v>
      </c>
    </row>
    <row r="195" spans="1:10" s="108" customFormat="1" ht="11.25" customHeight="1">
      <c r="A195" s="192" t="s">
        <v>5168</v>
      </c>
      <c r="B195" s="190" t="s">
        <v>351</v>
      </c>
      <c r="C195" s="49" t="s">
        <v>5192</v>
      </c>
      <c r="D195" s="49">
        <v>11</v>
      </c>
      <c r="E195" s="49" t="s">
        <v>5090</v>
      </c>
      <c r="F195" s="188" t="s">
        <v>5088</v>
      </c>
      <c r="G195" s="191">
        <v>43070</v>
      </c>
      <c r="H195" s="189">
        <v>43096</v>
      </c>
      <c r="I195" s="189">
        <v>43096</v>
      </c>
      <c r="J195" s="188" t="s">
        <v>5088</v>
      </c>
    </row>
    <row r="196" spans="1:10" s="108" customFormat="1" ht="11.25" customHeight="1">
      <c r="A196" s="192" t="s">
        <v>5169</v>
      </c>
      <c r="B196" s="190" t="s">
        <v>351</v>
      </c>
      <c r="C196" s="49" t="s">
        <v>5192</v>
      </c>
      <c r="D196" s="49">
        <v>11</v>
      </c>
      <c r="E196" s="49" t="s">
        <v>5090</v>
      </c>
      <c r="F196" s="188" t="s">
        <v>5088</v>
      </c>
      <c r="G196" s="191">
        <v>43070</v>
      </c>
      <c r="H196" s="189">
        <v>43096</v>
      </c>
      <c r="I196" s="189">
        <v>43096</v>
      </c>
      <c r="J196" s="188" t="s">
        <v>5088</v>
      </c>
    </row>
    <row r="197" spans="1:10" s="108" customFormat="1" ht="11.25" customHeight="1">
      <c r="A197" s="193" t="s">
        <v>5170</v>
      </c>
      <c r="B197" s="190" t="s">
        <v>351</v>
      </c>
      <c r="C197" s="49" t="s">
        <v>5192</v>
      </c>
      <c r="D197" s="49">
        <v>11</v>
      </c>
      <c r="E197" s="49" t="s">
        <v>5090</v>
      </c>
      <c r="F197" s="188" t="s">
        <v>5088</v>
      </c>
      <c r="G197" s="191">
        <v>43070</v>
      </c>
      <c r="H197" s="189">
        <v>43096</v>
      </c>
      <c r="I197" s="189">
        <v>43096</v>
      </c>
      <c r="J197" s="188" t="s">
        <v>5088</v>
      </c>
    </row>
    <row r="198" spans="1:10" s="108" customFormat="1" ht="11.25" customHeight="1">
      <c r="A198" s="192" t="s">
        <v>5171</v>
      </c>
      <c r="B198" s="190" t="s">
        <v>351</v>
      </c>
      <c r="C198" s="49" t="s">
        <v>5192</v>
      </c>
      <c r="D198" s="49">
        <v>11</v>
      </c>
      <c r="E198" s="49" t="s">
        <v>5090</v>
      </c>
      <c r="F198" s="188" t="s">
        <v>5088</v>
      </c>
      <c r="G198" s="191">
        <v>43070</v>
      </c>
      <c r="H198" s="189">
        <v>43097</v>
      </c>
      <c r="I198" s="189">
        <v>43097</v>
      </c>
      <c r="J198" s="188" t="s">
        <v>5088</v>
      </c>
    </row>
    <row r="199" spans="1:10" s="108" customFormat="1" ht="11.25" customHeight="1">
      <c r="A199" s="192" t="s">
        <v>5172</v>
      </c>
      <c r="B199" s="190" t="s">
        <v>351</v>
      </c>
      <c r="C199" s="49" t="s">
        <v>5192</v>
      </c>
      <c r="D199" s="49">
        <v>11</v>
      </c>
      <c r="E199" s="49" t="s">
        <v>5090</v>
      </c>
      <c r="F199" s="188" t="s">
        <v>5088</v>
      </c>
      <c r="G199" s="191">
        <v>43070</v>
      </c>
      <c r="H199" s="189">
        <v>43097</v>
      </c>
      <c r="I199" s="189">
        <v>43097</v>
      </c>
      <c r="J199" s="188" t="s">
        <v>5088</v>
      </c>
    </row>
    <row r="200" spans="1:10" s="108" customFormat="1" ht="11.25" customHeight="1">
      <c r="A200" s="192" t="s">
        <v>5173</v>
      </c>
      <c r="B200" s="190" t="s">
        <v>351</v>
      </c>
      <c r="C200" s="49" t="s">
        <v>5192</v>
      </c>
      <c r="D200" s="49">
        <v>11</v>
      </c>
      <c r="E200" s="49" t="s">
        <v>5090</v>
      </c>
      <c r="F200" s="188" t="s">
        <v>5088</v>
      </c>
      <c r="G200" s="191">
        <v>43070</v>
      </c>
      <c r="H200" s="189">
        <v>43097</v>
      </c>
      <c r="I200" s="189">
        <v>43097</v>
      </c>
      <c r="J200" s="188" t="s">
        <v>5088</v>
      </c>
    </row>
    <row r="201" spans="1:10" s="108" customFormat="1" ht="11.25" customHeight="1">
      <c r="A201" s="192" t="s">
        <v>5174</v>
      </c>
      <c r="B201" s="190" t="s">
        <v>351</v>
      </c>
      <c r="C201" s="49" t="s">
        <v>5192</v>
      </c>
      <c r="D201" s="49">
        <v>11</v>
      </c>
      <c r="E201" s="49" t="s">
        <v>5090</v>
      </c>
      <c r="F201" s="188" t="s">
        <v>5088</v>
      </c>
      <c r="G201" s="191">
        <v>43070</v>
      </c>
      <c r="H201" s="189">
        <v>43097</v>
      </c>
      <c r="I201" s="189">
        <v>43097</v>
      </c>
      <c r="J201" s="188" t="s">
        <v>5088</v>
      </c>
    </row>
    <row r="202" spans="1:10" s="108" customFormat="1" ht="11.25" customHeight="1">
      <c r="A202" s="192" t="s">
        <v>5175</v>
      </c>
      <c r="B202" s="190" t="s">
        <v>351</v>
      </c>
      <c r="C202" s="49" t="s">
        <v>5192</v>
      </c>
      <c r="D202" s="49">
        <v>11</v>
      </c>
      <c r="E202" s="49" t="s">
        <v>5090</v>
      </c>
      <c r="F202" s="188" t="s">
        <v>5088</v>
      </c>
      <c r="G202" s="191">
        <v>43070</v>
      </c>
      <c r="H202" s="189">
        <v>43097</v>
      </c>
      <c r="I202" s="189">
        <v>43097</v>
      </c>
      <c r="J202" s="188" t="s">
        <v>5088</v>
      </c>
    </row>
    <row r="203" spans="1:10" s="108" customFormat="1" ht="11.25" customHeight="1">
      <c r="A203" s="193" t="s">
        <v>5176</v>
      </c>
      <c r="B203" s="190" t="s">
        <v>351</v>
      </c>
      <c r="C203" s="49" t="s">
        <v>5192</v>
      </c>
      <c r="D203" s="49">
        <v>11</v>
      </c>
      <c r="E203" s="49" t="s">
        <v>5090</v>
      </c>
      <c r="F203" s="188" t="s">
        <v>5088</v>
      </c>
      <c r="G203" s="191">
        <v>43070</v>
      </c>
      <c r="H203" s="189">
        <v>43097</v>
      </c>
      <c r="I203" s="189">
        <v>43097</v>
      </c>
      <c r="J203" s="188" t="s">
        <v>5088</v>
      </c>
    </row>
    <row r="204" spans="1:10" s="108" customFormat="1" ht="11.25" customHeight="1">
      <c r="A204" s="192" t="s">
        <v>5177</v>
      </c>
      <c r="B204" s="190" t="s">
        <v>351</v>
      </c>
      <c r="C204" s="49" t="s">
        <v>5192</v>
      </c>
      <c r="D204" s="49">
        <v>11</v>
      </c>
      <c r="E204" s="49" t="s">
        <v>5090</v>
      </c>
      <c r="F204" s="188" t="s">
        <v>5088</v>
      </c>
      <c r="G204" s="191">
        <v>43070</v>
      </c>
      <c r="H204" s="189">
        <v>43097</v>
      </c>
      <c r="I204" s="189">
        <v>43097</v>
      </c>
      <c r="J204" s="188" t="s">
        <v>5088</v>
      </c>
    </row>
    <row r="205" spans="1:10" s="108" customFormat="1" ht="11.25" customHeight="1">
      <c r="A205" s="192" t="s">
        <v>5178</v>
      </c>
      <c r="B205" s="190" t="s">
        <v>351</v>
      </c>
      <c r="C205" s="49" t="s">
        <v>5192</v>
      </c>
      <c r="D205" s="49">
        <v>11</v>
      </c>
      <c r="E205" s="49" t="s">
        <v>5090</v>
      </c>
      <c r="F205" s="188" t="s">
        <v>5088</v>
      </c>
      <c r="G205" s="191">
        <v>43070</v>
      </c>
      <c r="H205" s="189">
        <v>43097</v>
      </c>
      <c r="I205" s="189">
        <v>43097</v>
      </c>
      <c r="J205" s="188" t="s">
        <v>5088</v>
      </c>
    </row>
    <row r="206" spans="1:10" s="108" customFormat="1" ht="11.25" customHeight="1">
      <c r="A206" s="192" t="s">
        <v>5179</v>
      </c>
      <c r="B206" s="190" t="s">
        <v>351</v>
      </c>
      <c r="C206" s="49" t="s">
        <v>5192</v>
      </c>
      <c r="D206" s="49">
        <v>11</v>
      </c>
      <c r="E206" s="49" t="s">
        <v>5090</v>
      </c>
      <c r="F206" s="188" t="s">
        <v>5088</v>
      </c>
      <c r="G206" s="191">
        <v>43070</v>
      </c>
      <c r="H206" s="189">
        <v>43097</v>
      </c>
      <c r="I206" s="189">
        <v>43097</v>
      </c>
      <c r="J206" s="188" t="s">
        <v>5088</v>
      </c>
    </row>
    <row r="207" spans="1:10" s="108" customFormat="1" ht="11.25" customHeight="1">
      <c r="A207" s="192" t="s">
        <v>5180</v>
      </c>
      <c r="B207" s="190" t="s">
        <v>351</v>
      </c>
      <c r="C207" s="49" t="s">
        <v>5192</v>
      </c>
      <c r="D207" s="49">
        <v>11</v>
      </c>
      <c r="E207" s="49" t="s">
        <v>5090</v>
      </c>
      <c r="F207" s="188" t="s">
        <v>5088</v>
      </c>
      <c r="G207" s="191">
        <v>43070</v>
      </c>
      <c r="H207" s="189">
        <v>43097</v>
      </c>
      <c r="I207" s="189">
        <v>43097</v>
      </c>
      <c r="J207" s="188" t="s">
        <v>5088</v>
      </c>
    </row>
    <row r="208" spans="1:10" s="108" customFormat="1" ht="11.25" customHeight="1">
      <c r="A208" s="192" t="s">
        <v>5181</v>
      </c>
      <c r="B208" s="190" t="s">
        <v>351</v>
      </c>
      <c r="C208" s="49" t="s">
        <v>5192</v>
      </c>
      <c r="D208" s="49">
        <v>11</v>
      </c>
      <c r="E208" s="49" t="s">
        <v>5090</v>
      </c>
      <c r="F208" s="188" t="s">
        <v>5088</v>
      </c>
      <c r="G208" s="191">
        <v>43070</v>
      </c>
      <c r="H208" s="189">
        <v>43097</v>
      </c>
      <c r="I208" s="189">
        <v>43097</v>
      </c>
      <c r="J208" s="188" t="s">
        <v>5088</v>
      </c>
    </row>
    <row r="209" spans="1:10" s="108" customFormat="1" ht="11.25" customHeight="1">
      <c r="A209" s="193" t="s">
        <v>5182</v>
      </c>
      <c r="B209" s="190" t="s">
        <v>351</v>
      </c>
      <c r="C209" s="49" t="s">
        <v>5192</v>
      </c>
      <c r="D209" s="49">
        <v>11</v>
      </c>
      <c r="E209" s="49" t="s">
        <v>5090</v>
      </c>
      <c r="F209" s="188" t="s">
        <v>5088</v>
      </c>
      <c r="G209" s="191">
        <v>43070</v>
      </c>
      <c r="H209" s="189">
        <v>43097</v>
      </c>
      <c r="I209" s="189">
        <v>43097</v>
      </c>
      <c r="J209" s="188" t="s">
        <v>5088</v>
      </c>
    </row>
    <row r="210" spans="1:10" s="108" customFormat="1" ht="11.25" customHeight="1">
      <c r="A210" s="192" t="s">
        <v>5183</v>
      </c>
      <c r="B210" s="190" t="s">
        <v>351</v>
      </c>
      <c r="C210" s="49" t="s">
        <v>5192</v>
      </c>
      <c r="D210" s="49">
        <v>11</v>
      </c>
      <c r="E210" s="49" t="s">
        <v>5090</v>
      </c>
      <c r="F210" s="188" t="s">
        <v>5088</v>
      </c>
      <c r="G210" s="191">
        <v>43070</v>
      </c>
      <c r="H210" s="189">
        <v>43097</v>
      </c>
      <c r="I210" s="189">
        <v>43097</v>
      </c>
      <c r="J210" s="188" t="s">
        <v>5088</v>
      </c>
    </row>
    <row r="211" spans="1:10" s="108" customFormat="1" ht="11.25" customHeight="1">
      <c r="A211" s="192" t="s">
        <v>5184</v>
      </c>
      <c r="B211" s="190" t="s">
        <v>351</v>
      </c>
      <c r="C211" s="49" t="s">
        <v>5192</v>
      </c>
      <c r="D211" s="49">
        <v>11</v>
      </c>
      <c r="E211" s="49" t="s">
        <v>5090</v>
      </c>
      <c r="F211" s="188" t="s">
        <v>5088</v>
      </c>
      <c r="G211" s="191">
        <v>43070</v>
      </c>
      <c r="H211" s="189">
        <v>43097</v>
      </c>
      <c r="I211" s="189">
        <v>43097</v>
      </c>
      <c r="J211" s="188" t="s">
        <v>5088</v>
      </c>
    </row>
    <row r="212" spans="1:10" s="108" customFormat="1" ht="11.25" customHeight="1">
      <c r="A212" s="192" t="s">
        <v>5185</v>
      </c>
      <c r="B212" s="190" t="s">
        <v>351</v>
      </c>
      <c r="C212" s="49" t="s">
        <v>5192</v>
      </c>
      <c r="D212" s="49">
        <v>11</v>
      </c>
      <c r="E212" s="49" t="s">
        <v>5090</v>
      </c>
      <c r="F212" s="188" t="s">
        <v>5088</v>
      </c>
      <c r="G212" s="191">
        <v>43070</v>
      </c>
      <c r="H212" s="189">
        <v>43097</v>
      </c>
      <c r="I212" s="189">
        <v>43097</v>
      </c>
      <c r="J212" s="188" t="s">
        <v>5088</v>
      </c>
    </row>
    <row r="213" spans="1:10" s="108" customFormat="1" ht="11.25" customHeight="1">
      <c r="A213" s="192" t="s">
        <v>5186</v>
      </c>
      <c r="B213" s="190" t="s">
        <v>351</v>
      </c>
      <c r="C213" s="49" t="s">
        <v>5192</v>
      </c>
      <c r="D213" s="49">
        <v>11</v>
      </c>
      <c r="E213" s="49" t="s">
        <v>5090</v>
      </c>
      <c r="F213" s="188" t="s">
        <v>5088</v>
      </c>
      <c r="G213" s="191">
        <v>43070</v>
      </c>
      <c r="H213" s="189">
        <v>43097</v>
      </c>
      <c r="I213" s="189">
        <v>43097</v>
      </c>
      <c r="J213" s="188" t="s">
        <v>5088</v>
      </c>
    </row>
    <row r="214" spans="1:10" s="108" customFormat="1" ht="11.25" customHeight="1">
      <c r="A214" s="192" t="s">
        <v>5187</v>
      </c>
      <c r="B214" s="190" t="s">
        <v>351</v>
      </c>
      <c r="C214" s="49" t="s">
        <v>5192</v>
      </c>
      <c r="D214" s="49">
        <v>11</v>
      </c>
      <c r="E214" s="49" t="s">
        <v>5090</v>
      </c>
      <c r="F214" s="188" t="s">
        <v>5088</v>
      </c>
      <c r="G214" s="191">
        <v>43070</v>
      </c>
      <c r="H214" s="189">
        <v>43097</v>
      </c>
      <c r="I214" s="189">
        <v>43097</v>
      </c>
      <c r="J214" s="188" t="s">
        <v>5088</v>
      </c>
    </row>
    <row r="215" spans="1:10" s="108" customFormat="1" ht="11.25" customHeight="1">
      <c r="A215" s="192" t="s">
        <v>5188</v>
      </c>
      <c r="B215" s="190" t="s">
        <v>351</v>
      </c>
      <c r="C215" s="49" t="s">
        <v>5192</v>
      </c>
      <c r="D215" s="49">
        <v>11</v>
      </c>
      <c r="E215" s="49" t="s">
        <v>5090</v>
      </c>
      <c r="F215" s="188" t="s">
        <v>5088</v>
      </c>
      <c r="G215" s="191">
        <v>43070</v>
      </c>
      <c r="H215" s="189">
        <v>43097</v>
      </c>
      <c r="I215" s="189">
        <v>43097</v>
      </c>
      <c r="J215" s="188" t="s">
        <v>5088</v>
      </c>
    </row>
    <row r="216" spans="1:10" s="108" customFormat="1" ht="11.25" customHeight="1">
      <c r="A216" s="192" t="s">
        <v>5189</v>
      </c>
      <c r="B216" s="190" t="s">
        <v>351</v>
      </c>
      <c r="C216" s="49" t="s">
        <v>5192</v>
      </c>
      <c r="D216" s="49">
        <v>11</v>
      </c>
      <c r="E216" s="49" t="s">
        <v>5090</v>
      </c>
      <c r="F216" s="188" t="s">
        <v>5088</v>
      </c>
      <c r="G216" s="191">
        <v>43070</v>
      </c>
      <c r="H216" s="189">
        <v>43097</v>
      </c>
      <c r="I216" s="189">
        <v>43097</v>
      </c>
      <c r="J216" s="188" t="s">
        <v>5088</v>
      </c>
    </row>
    <row r="217" spans="1:10" s="108" customFormat="1" ht="11.25" customHeight="1">
      <c r="A217" s="192" t="s">
        <v>5190</v>
      </c>
      <c r="B217" s="190" t="s">
        <v>351</v>
      </c>
      <c r="C217" s="49" t="s">
        <v>5192</v>
      </c>
      <c r="D217" s="49">
        <v>11</v>
      </c>
      <c r="E217" s="49" t="s">
        <v>5090</v>
      </c>
      <c r="F217" s="188" t="s">
        <v>5088</v>
      </c>
      <c r="G217" s="191">
        <v>43070</v>
      </c>
      <c r="H217" s="189">
        <v>43097</v>
      </c>
      <c r="I217" s="189">
        <v>43097</v>
      </c>
      <c r="J217" s="188" t="s">
        <v>5088</v>
      </c>
    </row>
    <row r="218" spans="1:10" s="108" customFormat="1" ht="11.25" customHeight="1">
      <c r="A218" s="192" t="s">
        <v>5198</v>
      </c>
      <c r="B218" s="190" t="s">
        <v>351</v>
      </c>
      <c r="C218" s="187" t="s">
        <v>5191</v>
      </c>
      <c r="D218" s="49">
        <v>11</v>
      </c>
      <c r="E218" s="49" t="s">
        <v>5090</v>
      </c>
      <c r="F218" s="188" t="s">
        <v>5088</v>
      </c>
      <c r="G218" s="191">
        <v>43070</v>
      </c>
      <c r="H218" s="189">
        <v>43092</v>
      </c>
      <c r="I218" s="189">
        <v>43092</v>
      </c>
      <c r="J218" s="188" t="s">
        <v>5088</v>
      </c>
    </row>
    <row r="219" spans="1:10" s="108" customFormat="1" ht="11.25" customHeight="1">
      <c r="A219" s="192" t="s">
        <v>5199</v>
      </c>
      <c r="B219" s="190" t="s">
        <v>351</v>
      </c>
      <c r="C219" s="130" t="s">
        <v>5191</v>
      </c>
      <c r="D219" s="49">
        <v>11</v>
      </c>
      <c r="E219" s="49" t="s">
        <v>5090</v>
      </c>
      <c r="F219" s="188" t="s">
        <v>5088</v>
      </c>
      <c r="G219" s="191">
        <v>43070</v>
      </c>
      <c r="H219" s="189">
        <v>43092</v>
      </c>
      <c r="I219" s="189">
        <v>43092</v>
      </c>
      <c r="J219" s="188" t="s">
        <v>5088</v>
      </c>
    </row>
    <row r="220" spans="1:10" s="108" customFormat="1" ht="11.25" customHeight="1">
      <c r="A220" s="192" t="s">
        <v>5200</v>
      </c>
      <c r="B220" s="190" t="s">
        <v>351</v>
      </c>
      <c r="C220" s="130" t="s">
        <v>5191</v>
      </c>
      <c r="D220" s="49">
        <v>11</v>
      </c>
      <c r="E220" s="49" t="s">
        <v>5090</v>
      </c>
      <c r="F220" s="188" t="s">
        <v>5088</v>
      </c>
      <c r="G220" s="191">
        <v>43070</v>
      </c>
      <c r="H220" s="189">
        <v>43092</v>
      </c>
      <c r="I220" s="189">
        <v>43092</v>
      </c>
      <c r="J220" s="188" t="s">
        <v>5088</v>
      </c>
    </row>
    <row r="221" spans="1:10" s="108" customFormat="1" ht="11.25" customHeight="1">
      <c r="A221" s="192" t="s">
        <v>5201</v>
      </c>
      <c r="B221" s="190" t="s">
        <v>351</v>
      </c>
      <c r="C221" s="130" t="s">
        <v>5191</v>
      </c>
      <c r="D221" s="49">
        <v>11</v>
      </c>
      <c r="E221" s="49" t="s">
        <v>5090</v>
      </c>
      <c r="F221" s="188" t="s">
        <v>5088</v>
      </c>
      <c r="G221" s="191">
        <v>43070</v>
      </c>
      <c r="H221" s="189">
        <v>43092</v>
      </c>
      <c r="I221" s="189">
        <v>43092</v>
      </c>
      <c r="J221" s="188" t="s">
        <v>5088</v>
      </c>
    </row>
    <row r="222" spans="1:10" s="108" customFormat="1" ht="11.25" customHeight="1">
      <c r="A222" s="187"/>
      <c r="B222" s="130"/>
      <c r="C222" s="130"/>
      <c r="D222" s="130"/>
      <c r="E222" s="130"/>
      <c r="F222" s="128"/>
      <c r="G222" s="89"/>
      <c r="H222" s="123"/>
      <c r="I222" s="123"/>
      <c r="J222" s="130"/>
    </row>
    <row r="223" spans="1:10" s="108" customFormat="1" ht="11.25" customHeight="1">
      <c r="A223" s="187"/>
      <c r="B223" s="130"/>
      <c r="C223" s="130"/>
      <c r="D223" s="130"/>
      <c r="E223" s="130"/>
      <c r="F223" s="128"/>
      <c r="G223" s="89"/>
      <c r="H223" s="123"/>
      <c r="I223" s="123"/>
      <c r="J223" s="130"/>
    </row>
    <row r="224" spans="1:10" s="108" customFormat="1" ht="11.25" customHeight="1">
      <c r="A224" s="187"/>
      <c r="B224" s="130"/>
      <c r="C224" s="130"/>
      <c r="D224" s="130"/>
      <c r="E224" s="130"/>
      <c r="F224" s="128"/>
      <c r="G224" s="89"/>
      <c r="H224" s="123"/>
      <c r="I224" s="123"/>
      <c r="J224" s="130"/>
    </row>
    <row r="225" spans="1:10" s="108" customFormat="1" ht="11.25" customHeight="1">
      <c r="A225" s="187"/>
      <c r="B225" s="130"/>
      <c r="C225" s="130"/>
      <c r="D225" s="130"/>
      <c r="E225" s="130"/>
      <c r="F225" s="128"/>
      <c r="G225" s="89"/>
      <c r="H225" s="123"/>
      <c r="I225" s="123"/>
      <c r="J225" s="130"/>
    </row>
    <row r="226" spans="1:10" s="108" customFormat="1" ht="11.25" customHeight="1">
      <c r="A226" s="187"/>
      <c r="B226" s="130"/>
      <c r="C226" s="130"/>
      <c r="D226" s="130"/>
      <c r="E226" s="130"/>
      <c r="F226" s="128"/>
      <c r="G226" s="89"/>
      <c r="H226" s="123"/>
      <c r="I226" s="123"/>
      <c r="J226" s="130"/>
    </row>
    <row r="227" spans="1:10" s="108" customFormat="1" ht="11.25" customHeight="1">
      <c r="A227" s="187"/>
      <c r="B227" s="130"/>
      <c r="C227" s="130"/>
      <c r="D227" s="130"/>
      <c r="E227" s="130"/>
      <c r="F227" s="128"/>
      <c r="G227" s="89"/>
      <c r="H227" s="123"/>
      <c r="I227" s="123"/>
      <c r="J227" s="130"/>
    </row>
    <row r="228" spans="1:10" s="108" customFormat="1" ht="11.25" customHeight="1">
      <c r="A228" s="187"/>
      <c r="B228" s="130"/>
      <c r="C228" s="130"/>
      <c r="D228" s="130"/>
      <c r="E228" s="130"/>
      <c r="F228" s="128"/>
      <c r="G228" s="89"/>
      <c r="H228" s="123"/>
      <c r="I228" s="123"/>
      <c r="J228" s="130"/>
    </row>
    <row r="229" spans="1:10" s="108" customFormat="1" ht="11.25" customHeight="1">
      <c r="A229" s="187"/>
      <c r="B229" s="130"/>
      <c r="C229" s="130"/>
      <c r="D229" s="130"/>
      <c r="E229" s="130"/>
      <c r="F229" s="128"/>
      <c r="G229" s="89"/>
      <c r="H229" s="123"/>
      <c r="I229" s="123"/>
      <c r="J229" s="130"/>
    </row>
    <row r="230" spans="1:10" s="108" customFormat="1" ht="11.25" customHeight="1">
      <c r="A230" s="187"/>
      <c r="B230" s="130"/>
      <c r="C230" s="130"/>
      <c r="D230" s="130"/>
      <c r="E230" s="130"/>
      <c r="F230" s="128"/>
      <c r="G230" s="89"/>
      <c r="H230" s="123"/>
      <c r="I230" s="123"/>
      <c r="J230" s="130"/>
    </row>
    <row r="231" spans="1:10" s="108" customFormat="1" ht="11.25" customHeight="1">
      <c r="A231" s="187"/>
      <c r="B231" s="130"/>
      <c r="C231" s="130"/>
      <c r="D231" s="130"/>
      <c r="E231" s="130"/>
      <c r="F231" s="128"/>
      <c r="G231" s="89"/>
      <c r="H231" s="123"/>
      <c r="I231" s="123"/>
      <c r="J231" s="130"/>
    </row>
    <row r="232" spans="1:10" s="108" customFormat="1" ht="11.25" customHeight="1">
      <c r="A232" s="187"/>
      <c r="B232" s="130"/>
      <c r="C232" s="130"/>
      <c r="D232" s="130"/>
      <c r="E232" s="130"/>
      <c r="F232" s="128"/>
      <c r="G232" s="89"/>
      <c r="H232" s="123"/>
      <c r="I232" s="123"/>
      <c r="J232" s="130"/>
    </row>
    <row r="233" spans="1:10" s="108" customFormat="1" ht="11.25" customHeight="1">
      <c r="A233" s="187"/>
      <c r="B233" s="130"/>
      <c r="C233" s="130"/>
      <c r="D233" s="130"/>
      <c r="E233" s="130"/>
      <c r="F233" s="128"/>
      <c r="G233" s="89"/>
      <c r="H233" s="123"/>
      <c r="I233" s="123"/>
      <c r="J233" s="130"/>
    </row>
    <row r="234" spans="1:10" s="108" customFormat="1" ht="11.25" customHeight="1">
      <c r="A234" s="187"/>
      <c r="B234" s="130"/>
      <c r="C234" s="130"/>
      <c r="D234" s="130"/>
      <c r="E234" s="130"/>
      <c r="F234" s="128"/>
      <c r="G234" s="89"/>
      <c r="H234" s="123"/>
      <c r="I234" s="123"/>
      <c r="J234" s="130"/>
    </row>
    <row r="235" spans="1:10" s="108" customFormat="1" ht="11.25" customHeight="1">
      <c r="A235" s="187"/>
      <c r="B235" s="130"/>
      <c r="C235" s="130"/>
      <c r="D235" s="130"/>
      <c r="E235" s="130"/>
      <c r="F235" s="128"/>
      <c r="G235" s="89"/>
      <c r="H235" s="123"/>
      <c r="I235" s="123"/>
      <c r="J235" s="130"/>
    </row>
    <row r="236" spans="1:10" s="108" customFormat="1" ht="11.25" customHeight="1">
      <c r="A236" s="187"/>
      <c r="B236" s="130"/>
      <c r="C236" s="130"/>
      <c r="D236" s="130"/>
      <c r="E236" s="130"/>
      <c r="F236" s="130"/>
      <c r="G236" s="89"/>
      <c r="H236" s="123"/>
      <c r="I236" s="123"/>
      <c r="J236" s="130"/>
    </row>
    <row r="237" spans="1:10" s="108" customFormat="1" ht="11.25" customHeight="1">
      <c r="A237" s="187"/>
      <c r="B237" s="130"/>
      <c r="C237" s="130"/>
      <c r="D237" s="130"/>
      <c r="E237" s="130"/>
      <c r="F237" s="130"/>
      <c r="G237" s="89"/>
      <c r="H237" s="123"/>
      <c r="I237" s="123"/>
      <c r="J237" s="130"/>
    </row>
    <row r="238" spans="1:10" s="108" customFormat="1" ht="11.25" customHeight="1">
      <c r="A238" s="187"/>
      <c r="B238" s="130"/>
      <c r="C238" s="130"/>
      <c r="D238" s="130"/>
      <c r="E238" s="130"/>
      <c r="F238" s="130"/>
      <c r="G238" s="89"/>
      <c r="H238" s="123"/>
      <c r="I238" s="123"/>
      <c r="J238" s="130"/>
    </row>
    <row r="239" spans="1:10" s="108" customFormat="1" ht="11.25" customHeight="1">
      <c r="A239" s="187"/>
      <c r="B239" s="130"/>
      <c r="C239" s="130"/>
      <c r="D239" s="130"/>
      <c r="E239" s="130"/>
      <c r="F239" s="130"/>
      <c r="G239" s="89"/>
      <c r="H239" s="123"/>
      <c r="I239" s="123"/>
      <c r="J239" s="130"/>
    </row>
    <row r="240" spans="1:10" s="108" customFormat="1" ht="11.25" customHeight="1">
      <c r="A240" s="187"/>
      <c r="B240" s="130"/>
      <c r="C240" s="130"/>
      <c r="D240" s="130"/>
      <c r="E240" s="130"/>
      <c r="F240" s="128"/>
      <c r="G240" s="89"/>
      <c r="H240" s="123"/>
      <c r="I240" s="123"/>
      <c r="J240" s="130"/>
    </row>
    <row r="241" spans="1:10" s="108" customFormat="1" ht="11.25" customHeight="1">
      <c r="A241" s="187"/>
      <c r="B241" s="130"/>
      <c r="C241" s="130"/>
      <c r="D241" s="130"/>
      <c r="E241" s="130"/>
      <c r="F241" s="128"/>
      <c r="G241" s="89"/>
      <c r="H241" s="123"/>
      <c r="I241" s="123"/>
      <c r="J241" s="130"/>
    </row>
    <row r="242" spans="1:10" s="108" customFormat="1" ht="11.25" customHeight="1">
      <c r="A242" s="187"/>
      <c r="B242" s="130"/>
      <c r="C242" s="130"/>
      <c r="D242" s="130"/>
      <c r="E242" s="130"/>
      <c r="F242" s="128"/>
      <c r="G242" s="89"/>
      <c r="H242" s="123"/>
      <c r="I242" s="123"/>
      <c r="J242" s="130"/>
    </row>
    <row r="243" spans="1:10" s="108" customFormat="1" ht="11.25" customHeight="1">
      <c r="A243" s="187"/>
      <c r="B243" s="130"/>
      <c r="C243" s="130"/>
      <c r="D243" s="130"/>
      <c r="E243" s="130"/>
      <c r="F243" s="128"/>
      <c r="G243" s="89"/>
      <c r="H243" s="123"/>
      <c r="I243" s="123"/>
      <c r="J243" s="130"/>
    </row>
    <row r="244" spans="1:10" s="108" customFormat="1" ht="11.25" customHeight="1">
      <c r="A244" s="187"/>
      <c r="B244" s="130"/>
      <c r="C244" s="130"/>
      <c r="D244" s="130"/>
      <c r="E244" s="130"/>
      <c r="F244" s="128"/>
      <c r="G244" s="89"/>
      <c r="H244" s="123"/>
      <c r="I244" s="123"/>
      <c r="J244" s="130"/>
    </row>
    <row r="245" spans="1:10" s="108" customFormat="1" ht="11.25" customHeight="1">
      <c r="A245" s="187"/>
      <c r="B245" s="130"/>
      <c r="C245" s="130"/>
      <c r="D245" s="130"/>
      <c r="E245" s="130"/>
      <c r="F245" s="128"/>
      <c r="G245" s="89"/>
      <c r="H245" s="123"/>
      <c r="I245" s="123"/>
      <c r="J245" s="130"/>
    </row>
    <row r="246" spans="1:10" s="108" customFormat="1" ht="11.25" customHeight="1">
      <c r="A246" s="187"/>
      <c r="B246" s="130"/>
      <c r="C246" s="130"/>
      <c r="D246" s="130"/>
      <c r="E246" s="130"/>
      <c r="F246" s="130"/>
      <c r="G246" s="89"/>
      <c r="H246" s="123"/>
      <c r="I246" s="123"/>
      <c r="J246" s="130"/>
    </row>
    <row r="247" spans="1:10" s="108" customFormat="1" ht="11.25" customHeight="1">
      <c r="A247" s="187"/>
      <c r="B247" s="130"/>
      <c r="C247" s="130"/>
      <c r="D247" s="130"/>
      <c r="E247" s="130"/>
      <c r="F247" s="128"/>
      <c r="G247" s="89"/>
      <c r="H247" s="123"/>
      <c r="I247" s="123"/>
      <c r="J247" s="130"/>
    </row>
    <row r="248" spans="1:10" s="108" customFormat="1" ht="11.25" customHeight="1">
      <c r="A248" s="187"/>
      <c r="B248" s="130"/>
      <c r="C248" s="130"/>
      <c r="D248" s="130"/>
      <c r="E248" s="130"/>
      <c r="F248" s="128"/>
      <c r="G248" s="89"/>
      <c r="H248" s="123"/>
      <c r="I248" s="123"/>
      <c r="J248" s="130"/>
    </row>
    <row r="249" spans="1:10" s="108" customFormat="1" ht="11.25" customHeight="1">
      <c r="A249" s="187"/>
      <c r="B249" s="130"/>
      <c r="C249" s="130"/>
      <c r="D249" s="130"/>
      <c r="E249" s="130"/>
      <c r="F249" s="128"/>
      <c r="G249" s="89"/>
      <c r="H249" s="123"/>
      <c r="I249" s="123"/>
      <c r="J249" s="130"/>
    </row>
    <row r="250" spans="1:10" s="108" customFormat="1" ht="11.25" customHeight="1">
      <c r="A250" s="187"/>
      <c r="B250" s="130"/>
      <c r="C250" s="130"/>
      <c r="D250" s="130"/>
      <c r="E250" s="130"/>
      <c r="F250" s="128"/>
      <c r="G250" s="89"/>
      <c r="H250" s="123"/>
      <c r="I250" s="123"/>
      <c r="J250" s="130"/>
    </row>
    <row r="251" spans="1:10" s="108" customFormat="1" ht="11.25" customHeight="1">
      <c r="A251" s="187"/>
      <c r="B251" s="130"/>
      <c r="C251" s="130"/>
      <c r="D251" s="130"/>
      <c r="E251" s="130"/>
      <c r="F251" s="128"/>
      <c r="G251" s="89"/>
      <c r="H251" s="123"/>
      <c r="I251" s="123"/>
      <c r="J251" s="130"/>
    </row>
    <row r="252" spans="1:10" s="108" customFormat="1" ht="11.25" customHeight="1">
      <c r="A252" s="187"/>
      <c r="B252" s="130"/>
      <c r="C252" s="130"/>
      <c r="D252" s="130"/>
      <c r="E252" s="130"/>
      <c r="F252" s="130"/>
      <c r="G252" s="89"/>
      <c r="H252" s="123"/>
      <c r="I252" s="123"/>
      <c r="J252" s="130"/>
    </row>
    <row r="253" spans="1:10" s="108" customFormat="1" ht="11.25" customHeight="1">
      <c r="A253" s="187"/>
      <c r="B253" s="130"/>
      <c r="C253" s="130"/>
      <c r="D253" s="130"/>
      <c r="E253" s="130"/>
      <c r="F253" s="128"/>
      <c r="G253" s="89"/>
      <c r="H253" s="123"/>
      <c r="I253" s="123"/>
      <c r="J253" s="130"/>
    </row>
    <row r="254" spans="1:10" s="108" customFormat="1" ht="11.25" customHeight="1">
      <c r="A254" s="187"/>
      <c r="B254" s="130"/>
      <c r="C254" s="130"/>
      <c r="D254" s="130"/>
      <c r="E254" s="130"/>
      <c r="F254" s="128"/>
      <c r="G254" s="89"/>
      <c r="H254" s="123"/>
      <c r="I254" s="123"/>
      <c r="J254" s="130"/>
    </row>
    <row r="255" spans="1:10" s="108" customFormat="1" ht="11.25" customHeight="1">
      <c r="A255" s="187"/>
      <c r="B255" s="130"/>
      <c r="C255" s="130"/>
      <c r="D255" s="130"/>
      <c r="E255" s="130"/>
      <c r="F255" s="130"/>
      <c r="G255" s="89"/>
      <c r="H255" s="123"/>
      <c r="I255" s="123"/>
      <c r="J255" s="130"/>
    </row>
    <row r="256" spans="1:10" s="108" customFormat="1" ht="11.25" customHeight="1">
      <c r="A256" s="187"/>
      <c r="B256" s="130"/>
      <c r="C256" s="130"/>
      <c r="D256" s="130"/>
      <c r="E256" s="130"/>
      <c r="F256" s="130"/>
      <c r="G256" s="89"/>
      <c r="H256" s="123"/>
      <c r="I256" s="123"/>
      <c r="J256" s="130"/>
    </row>
    <row r="257" spans="1:10" s="108" customFormat="1" ht="11.25" customHeight="1">
      <c r="A257" s="187"/>
      <c r="B257" s="130"/>
      <c r="C257" s="130"/>
      <c r="D257" s="130"/>
      <c r="E257" s="130"/>
      <c r="F257" s="130"/>
      <c r="G257" s="89"/>
      <c r="H257" s="123"/>
      <c r="I257" s="123"/>
      <c r="J257" s="130"/>
    </row>
    <row r="258" spans="1:10" s="108" customFormat="1" ht="11.25" customHeight="1">
      <c r="A258" s="187"/>
      <c r="B258" s="130"/>
      <c r="C258" s="130"/>
      <c r="D258" s="130"/>
      <c r="E258" s="130"/>
      <c r="F258" s="130"/>
      <c r="G258" s="89"/>
      <c r="H258" s="123"/>
      <c r="I258" s="123"/>
      <c r="J258" s="130"/>
    </row>
    <row r="259" spans="1:10" s="108" customFormat="1" ht="11.25" customHeight="1">
      <c r="A259" s="130"/>
      <c r="B259" s="130"/>
      <c r="C259" s="130"/>
      <c r="D259" s="130"/>
      <c r="E259" s="130"/>
      <c r="F259" s="130"/>
      <c r="G259" s="89"/>
      <c r="H259" s="123"/>
      <c r="I259" s="123"/>
      <c r="J259" s="130"/>
    </row>
    <row r="260" spans="1:10" s="108" customFormat="1" ht="11.25" customHeight="1">
      <c r="A260" s="130"/>
      <c r="B260" s="130"/>
      <c r="C260" s="130"/>
      <c r="D260" s="130"/>
      <c r="E260" s="130"/>
      <c r="F260" s="130"/>
      <c r="G260" s="89"/>
      <c r="H260" s="123"/>
      <c r="I260" s="123"/>
      <c r="J260" s="130"/>
    </row>
    <row r="261" spans="1:10" s="108" customFormat="1" ht="11.25" customHeight="1">
      <c r="A261" s="130"/>
      <c r="B261" s="130"/>
      <c r="C261" s="130"/>
      <c r="D261" s="130"/>
      <c r="E261" s="130"/>
      <c r="F261" s="128"/>
      <c r="G261" s="89"/>
      <c r="H261" s="123"/>
      <c r="I261" s="123"/>
      <c r="J261" s="130"/>
    </row>
    <row r="262" spans="1:10" s="108" customFormat="1" ht="11.25" customHeight="1">
      <c r="A262" s="130"/>
      <c r="B262" s="130"/>
      <c r="C262" s="130"/>
      <c r="D262" s="130"/>
      <c r="E262" s="130"/>
      <c r="F262" s="128"/>
      <c r="G262" s="89"/>
      <c r="H262" s="123"/>
      <c r="I262" s="123"/>
      <c r="J262" s="130"/>
    </row>
    <row r="263" spans="1:10" s="108" customFormat="1" ht="11.25" customHeight="1">
      <c r="A263" s="130"/>
      <c r="B263" s="130"/>
      <c r="C263" s="130"/>
      <c r="D263" s="130"/>
      <c r="E263" s="130"/>
      <c r="F263" s="128"/>
      <c r="G263" s="89"/>
      <c r="H263" s="123"/>
      <c r="I263" s="123"/>
      <c r="J263" s="130"/>
    </row>
    <row r="264" spans="1:10" s="108" customFormat="1" ht="11.25" customHeight="1">
      <c r="A264" s="130"/>
      <c r="B264" s="130"/>
      <c r="C264" s="130"/>
      <c r="D264" s="130"/>
      <c r="E264" s="130"/>
      <c r="F264" s="128"/>
      <c r="G264" s="89"/>
      <c r="H264" s="123"/>
      <c r="I264" s="123"/>
      <c r="J264" s="130"/>
    </row>
    <row r="265" spans="1:10" s="108" customFormat="1" ht="11.25" customHeight="1">
      <c r="A265" s="130"/>
      <c r="B265" s="130"/>
      <c r="C265" s="130"/>
      <c r="D265" s="130"/>
      <c r="E265" s="130"/>
      <c r="F265" s="128"/>
      <c r="G265" s="89"/>
      <c r="H265" s="123"/>
      <c r="I265" s="123"/>
      <c r="J265" s="130"/>
    </row>
    <row r="266" spans="1:10" s="108" customFormat="1" ht="11.25" customHeight="1">
      <c r="A266" s="130"/>
      <c r="B266" s="130"/>
      <c r="C266" s="130"/>
      <c r="D266" s="130"/>
      <c r="E266" s="130"/>
      <c r="F266" s="128"/>
      <c r="G266" s="89"/>
      <c r="H266" s="123"/>
      <c r="I266" s="123"/>
      <c r="J266" s="130"/>
    </row>
    <row r="267" spans="1:10" s="108" customFormat="1" ht="11.25" customHeight="1">
      <c r="A267" s="130"/>
      <c r="B267" s="130"/>
      <c r="C267" s="130"/>
      <c r="D267" s="130"/>
      <c r="E267" s="130"/>
      <c r="F267" s="128"/>
      <c r="G267" s="89"/>
      <c r="H267" s="123"/>
      <c r="I267" s="123"/>
      <c r="J267" s="130"/>
    </row>
    <row r="268" spans="1:10" s="108" customFormat="1" ht="11.25" customHeight="1">
      <c r="A268" s="130"/>
      <c r="B268" s="130"/>
      <c r="C268" s="130"/>
      <c r="D268" s="130"/>
      <c r="E268" s="130"/>
      <c r="F268" s="128"/>
      <c r="G268" s="89"/>
      <c r="H268" s="123"/>
      <c r="I268" s="123"/>
      <c r="J268" s="130"/>
    </row>
    <row r="269" spans="1:10" s="108" customFormat="1" ht="11.25" customHeight="1">
      <c r="A269" s="130"/>
      <c r="B269" s="130"/>
      <c r="C269" s="130"/>
      <c r="D269" s="130"/>
      <c r="E269" s="130"/>
      <c r="F269" s="130"/>
      <c r="G269" s="89"/>
      <c r="H269" s="123"/>
      <c r="I269" s="123"/>
      <c r="J269" s="130"/>
    </row>
    <row r="270" spans="1:10" s="108" customFormat="1" ht="11.25" customHeight="1">
      <c r="A270" s="130"/>
      <c r="B270" s="130"/>
      <c r="C270" s="130"/>
      <c r="D270" s="130"/>
      <c r="E270" s="130"/>
      <c r="F270" s="128"/>
      <c r="G270" s="89"/>
      <c r="H270" s="123"/>
      <c r="I270" s="123"/>
      <c r="J270" s="130"/>
    </row>
    <row r="271" spans="1:10" s="108" customFormat="1" ht="11.25" customHeight="1">
      <c r="A271" s="130"/>
      <c r="B271" s="130"/>
      <c r="C271" s="130"/>
      <c r="D271" s="130"/>
      <c r="E271" s="130"/>
      <c r="F271" s="128"/>
      <c r="G271" s="89"/>
      <c r="H271" s="123"/>
      <c r="I271" s="123"/>
      <c r="J271" s="130"/>
    </row>
    <row r="272" spans="1:10" s="108" customFormat="1" ht="11.25" customHeight="1">
      <c r="A272" s="130"/>
      <c r="B272" s="130"/>
      <c r="C272" s="130"/>
      <c r="D272" s="130"/>
      <c r="E272" s="130"/>
      <c r="F272" s="128"/>
      <c r="G272" s="89"/>
      <c r="H272" s="123"/>
      <c r="I272" s="123"/>
      <c r="J272" s="130"/>
    </row>
    <row r="273" spans="1:10" s="108" customFormat="1" ht="11.25" customHeight="1">
      <c r="A273" s="130"/>
      <c r="B273" s="130"/>
      <c r="C273" s="130"/>
      <c r="D273" s="130"/>
      <c r="E273" s="130"/>
      <c r="F273" s="128"/>
      <c r="G273" s="89"/>
      <c r="H273" s="123"/>
      <c r="I273" s="123"/>
      <c r="J273" s="130"/>
    </row>
    <row r="274" spans="1:10" s="108" customFormat="1" ht="11.25" customHeight="1">
      <c r="A274" s="130"/>
      <c r="B274" s="130"/>
      <c r="C274" s="130"/>
      <c r="D274" s="130"/>
      <c r="E274" s="130"/>
      <c r="F274" s="128"/>
      <c r="G274" s="89"/>
      <c r="H274" s="123"/>
      <c r="I274" s="123"/>
      <c r="J274" s="130"/>
    </row>
    <row r="275" spans="1:10" s="108" customFormat="1" ht="11.25" customHeight="1">
      <c r="A275" s="130"/>
      <c r="B275" s="130"/>
      <c r="C275" s="130"/>
      <c r="D275" s="130"/>
      <c r="E275" s="130"/>
      <c r="F275" s="128"/>
      <c r="G275" s="89"/>
      <c r="H275" s="123"/>
      <c r="I275" s="123"/>
      <c r="J275" s="130"/>
    </row>
    <row r="276" spans="1:10" s="108" customFormat="1" ht="11.25" customHeight="1">
      <c r="A276" s="130"/>
      <c r="B276" s="130"/>
      <c r="C276" s="130"/>
      <c r="D276" s="130"/>
      <c r="E276" s="130"/>
      <c r="F276" s="128"/>
      <c r="G276" s="89"/>
      <c r="H276" s="123"/>
      <c r="I276" s="123"/>
      <c r="J276" s="130"/>
    </row>
    <row r="277" spans="1:10" s="108" customFormat="1" ht="11.25" customHeight="1">
      <c r="A277" s="130"/>
      <c r="B277" s="130"/>
      <c r="C277" s="130"/>
      <c r="D277" s="130"/>
      <c r="E277" s="130"/>
      <c r="F277" s="130"/>
      <c r="G277" s="89"/>
      <c r="H277" s="123"/>
      <c r="I277" s="123"/>
      <c r="J277" s="130"/>
    </row>
    <row r="278" spans="1:10" s="108" customFormat="1" ht="11.25" customHeight="1">
      <c r="A278" s="130"/>
      <c r="B278" s="130"/>
      <c r="C278" s="130"/>
      <c r="D278" s="130"/>
      <c r="E278" s="130"/>
      <c r="F278" s="128"/>
      <c r="G278" s="89"/>
      <c r="H278" s="123"/>
      <c r="I278" s="123"/>
      <c r="J278" s="130"/>
    </row>
    <row r="279" spans="1:10" s="108" customFormat="1" ht="11.25" customHeight="1">
      <c r="A279" s="130"/>
      <c r="B279" s="130"/>
      <c r="C279" s="130"/>
      <c r="D279" s="130"/>
      <c r="E279" s="130"/>
      <c r="F279" s="128"/>
      <c r="G279" s="89"/>
      <c r="H279" s="123"/>
      <c r="I279" s="123"/>
      <c r="J279" s="130"/>
    </row>
    <row r="280" spans="1:10" s="108" customFormat="1" ht="11.25" customHeight="1">
      <c r="A280" s="130"/>
      <c r="B280" s="130"/>
      <c r="C280" s="130"/>
      <c r="D280" s="130"/>
      <c r="E280" s="130"/>
      <c r="F280" s="130"/>
      <c r="G280" s="89"/>
      <c r="H280" s="123"/>
      <c r="I280" s="123"/>
      <c r="J280" s="130"/>
    </row>
    <row r="281" spans="1:10" s="108" customFormat="1" ht="11.25" customHeight="1">
      <c r="A281" s="130"/>
      <c r="B281" s="130"/>
      <c r="C281" s="130"/>
      <c r="D281" s="130"/>
      <c r="E281" s="130"/>
      <c r="F281" s="130"/>
      <c r="G281" s="89"/>
      <c r="H281" s="123"/>
      <c r="I281" s="123"/>
      <c r="J281" s="130"/>
    </row>
    <row r="282" spans="1:10" s="108" customFormat="1" ht="11.25" customHeight="1">
      <c r="A282" s="130"/>
      <c r="B282" s="130"/>
      <c r="C282" s="130"/>
      <c r="D282" s="130"/>
      <c r="E282" s="130"/>
      <c r="F282" s="130"/>
      <c r="G282" s="89"/>
      <c r="H282" s="123"/>
      <c r="I282" s="123"/>
      <c r="J282" s="130"/>
    </row>
    <row r="283" spans="1:10" s="108" customFormat="1" ht="11.25" customHeight="1">
      <c r="A283" s="130"/>
      <c r="B283" s="130"/>
      <c r="C283" s="130"/>
      <c r="D283" s="130"/>
      <c r="E283" s="130"/>
      <c r="F283" s="130"/>
      <c r="G283" s="89"/>
      <c r="H283" s="123"/>
      <c r="I283" s="123"/>
      <c r="J283" s="130"/>
    </row>
    <row r="284" spans="1:10" s="108" customFormat="1" ht="11.25" customHeight="1">
      <c r="A284" s="130"/>
      <c r="B284" s="130"/>
      <c r="C284" s="130"/>
      <c r="D284" s="130"/>
      <c r="E284" s="130"/>
      <c r="F284" s="130"/>
      <c r="G284" s="89"/>
      <c r="H284" s="123"/>
      <c r="I284" s="123"/>
      <c r="J284" s="130"/>
    </row>
    <row r="285" spans="1:10" s="108" customFormat="1" ht="11.25" customHeight="1">
      <c r="A285" s="130"/>
      <c r="B285" s="130"/>
      <c r="C285" s="130"/>
      <c r="D285" s="130"/>
      <c r="E285" s="130"/>
      <c r="F285" s="130"/>
      <c r="G285" s="89"/>
      <c r="H285" s="123"/>
      <c r="I285" s="123"/>
      <c r="J285" s="130"/>
    </row>
    <row r="286" spans="1:10" s="108" customFormat="1" ht="11.25" customHeight="1">
      <c r="A286" s="130"/>
      <c r="B286" s="130"/>
      <c r="C286" s="130"/>
      <c r="D286" s="130"/>
      <c r="E286" s="130"/>
      <c r="F286" s="130"/>
      <c r="G286" s="89"/>
      <c r="H286" s="123"/>
      <c r="I286" s="123"/>
      <c r="J286" s="130"/>
    </row>
    <row r="287" spans="1:10" s="108" customFormat="1" ht="11.25" customHeight="1">
      <c r="A287" s="130"/>
      <c r="B287" s="130"/>
      <c r="C287" s="130"/>
      <c r="D287" s="130"/>
      <c r="E287" s="130"/>
      <c r="F287" s="130"/>
      <c r="G287" s="89"/>
      <c r="H287" s="123"/>
      <c r="I287" s="123"/>
      <c r="J287" s="130"/>
    </row>
    <row r="288" spans="1:10" s="108" customFormat="1" ht="11.25" customHeight="1">
      <c r="A288" s="130"/>
      <c r="B288" s="130"/>
      <c r="C288" s="130"/>
      <c r="D288" s="130"/>
      <c r="E288" s="130"/>
      <c r="F288" s="130"/>
      <c r="G288" s="89"/>
      <c r="H288" s="123"/>
      <c r="I288" s="123"/>
      <c r="J288" s="130"/>
    </row>
    <row r="289" spans="1:10" s="108" customFormat="1" ht="11.25" customHeight="1">
      <c r="A289" s="130"/>
      <c r="B289" s="130"/>
      <c r="C289" s="130"/>
      <c r="D289" s="130"/>
      <c r="E289" s="130"/>
      <c r="F289" s="130"/>
      <c r="G289" s="89"/>
      <c r="H289" s="123"/>
      <c r="I289" s="123"/>
      <c r="J289" s="130"/>
    </row>
    <row r="290" spans="1:10" s="108" customFormat="1" ht="11.25" customHeight="1">
      <c r="A290" s="130"/>
      <c r="B290" s="130"/>
      <c r="C290" s="130"/>
      <c r="D290" s="130"/>
      <c r="E290" s="130"/>
      <c r="F290" s="130"/>
      <c r="G290" s="89"/>
      <c r="H290" s="123"/>
      <c r="I290" s="123"/>
      <c r="J290" s="130"/>
    </row>
    <row r="291" spans="1:10" s="108" customFormat="1" ht="11.25" customHeight="1">
      <c r="A291" s="130"/>
      <c r="B291" s="130"/>
      <c r="C291" s="130"/>
      <c r="D291" s="130"/>
      <c r="E291" s="130"/>
      <c r="F291" s="128"/>
      <c r="G291" s="89"/>
      <c r="H291" s="123"/>
      <c r="I291" s="123"/>
      <c r="J291" s="130"/>
    </row>
    <row r="292" spans="1:10" s="108" customFormat="1" ht="11.25" customHeight="1">
      <c r="A292" s="130"/>
      <c r="B292" s="130"/>
      <c r="C292" s="130"/>
      <c r="D292" s="130"/>
      <c r="E292" s="130"/>
      <c r="F292" s="128"/>
      <c r="G292" s="89"/>
      <c r="H292" s="123"/>
      <c r="I292" s="123"/>
      <c r="J292" s="130"/>
    </row>
    <row r="293" spans="1:10" s="108" customFormat="1" ht="11.25" customHeight="1">
      <c r="A293" s="130"/>
      <c r="B293" s="130"/>
      <c r="C293" s="130"/>
      <c r="D293" s="130"/>
      <c r="E293" s="130"/>
      <c r="F293" s="128"/>
      <c r="G293" s="89"/>
      <c r="H293" s="123"/>
      <c r="I293" s="123"/>
      <c r="J293" s="130"/>
    </row>
    <row r="294" spans="1:10" s="108" customFormat="1" ht="11.25" customHeight="1">
      <c r="A294" s="130"/>
      <c r="B294" s="130"/>
      <c r="C294" s="130"/>
      <c r="D294" s="130"/>
      <c r="E294" s="130"/>
      <c r="F294" s="130"/>
      <c r="G294" s="89"/>
      <c r="H294" s="123"/>
      <c r="I294" s="123"/>
      <c r="J294" s="130"/>
    </row>
    <row r="295" spans="1:10" s="108" customFormat="1" ht="11.25" customHeight="1">
      <c r="A295" s="130"/>
      <c r="B295" s="130"/>
      <c r="C295" s="130"/>
      <c r="D295" s="130"/>
      <c r="E295" s="130"/>
      <c r="F295" s="128"/>
      <c r="G295" s="89"/>
      <c r="H295" s="123"/>
      <c r="I295" s="123"/>
      <c r="J295" s="130"/>
    </row>
    <row r="296" spans="1:10" s="108" customFormat="1" ht="11.25" customHeight="1">
      <c r="A296" s="130"/>
      <c r="B296" s="130"/>
      <c r="C296" s="130"/>
      <c r="D296" s="130"/>
      <c r="E296" s="130"/>
      <c r="F296" s="128"/>
      <c r="G296" s="89"/>
      <c r="H296" s="123"/>
      <c r="I296" s="123"/>
      <c r="J296" s="130"/>
    </row>
    <row r="297" spans="1:10" s="108" customFormat="1" ht="11.25" customHeight="1">
      <c r="A297" s="130"/>
      <c r="B297" s="130"/>
      <c r="C297" s="130"/>
      <c r="D297" s="130"/>
      <c r="E297" s="130"/>
      <c r="F297" s="128"/>
      <c r="G297" s="89"/>
      <c r="H297" s="123"/>
      <c r="I297" s="123"/>
      <c r="J297" s="130"/>
    </row>
    <row r="298" spans="1:10" s="108" customFormat="1" ht="11.25" customHeight="1">
      <c r="A298" s="130"/>
      <c r="B298" s="130"/>
      <c r="C298" s="130"/>
      <c r="D298" s="130"/>
      <c r="E298" s="130"/>
      <c r="F298" s="128"/>
      <c r="G298" s="89"/>
      <c r="H298" s="123"/>
      <c r="I298" s="123"/>
      <c r="J298" s="130"/>
    </row>
    <row r="299" spans="1:10" s="108" customFormat="1" ht="11.25" customHeight="1">
      <c r="A299" s="130"/>
      <c r="B299" s="130"/>
      <c r="C299" s="130"/>
      <c r="D299" s="130"/>
      <c r="E299" s="130"/>
      <c r="F299" s="128"/>
      <c r="G299" s="89"/>
      <c r="H299" s="123"/>
      <c r="I299" s="123"/>
      <c r="J299" s="130"/>
    </row>
    <row r="300" spans="1:10" s="108" customFormat="1" ht="11.25" customHeight="1">
      <c r="A300" s="130"/>
      <c r="B300" s="130"/>
      <c r="C300" s="130"/>
      <c r="D300" s="130"/>
      <c r="E300" s="130"/>
      <c r="F300" s="128"/>
      <c r="G300" s="89"/>
      <c r="H300" s="123"/>
      <c r="I300" s="123"/>
      <c r="J300" s="130"/>
    </row>
    <row r="301" spans="1:10" s="108" customFormat="1" ht="11.25" customHeight="1">
      <c r="A301" s="130"/>
      <c r="B301" s="130"/>
      <c r="C301" s="130"/>
      <c r="D301" s="130"/>
      <c r="E301" s="130"/>
      <c r="F301" s="128"/>
      <c r="G301" s="89"/>
      <c r="H301" s="123"/>
      <c r="I301" s="123"/>
      <c r="J301" s="130"/>
    </row>
    <row r="302" spans="1:10" s="108" customFormat="1" ht="11.25" customHeight="1">
      <c r="A302" s="130"/>
      <c r="B302" s="130"/>
      <c r="C302" s="130"/>
      <c r="D302" s="130"/>
      <c r="E302" s="130"/>
      <c r="F302" s="128"/>
      <c r="G302" s="89"/>
      <c r="H302" s="123"/>
      <c r="I302" s="123"/>
      <c r="J302" s="130"/>
    </row>
    <row r="303" spans="1:10" s="108" customFormat="1" ht="11.25" customHeight="1">
      <c r="A303" s="130"/>
      <c r="B303" s="130"/>
      <c r="C303" s="130"/>
      <c r="D303" s="130"/>
      <c r="E303" s="130"/>
      <c r="F303" s="128"/>
      <c r="G303" s="89"/>
      <c r="H303" s="123"/>
      <c r="I303" s="123"/>
      <c r="J303" s="130"/>
    </row>
    <row r="304" spans="1:10" s="108" customFormat="1" ht="11.25" customHeight="1">
      <c r="A304" s="130"/>
      <c r="B304" s="130"/>
      <c r="C304" s="130"/>
      <c r="D304" s="130"/>
      <c r="E304" s="130"/>
      <c r="F304" s="128"/>
      <c r="G304" s="89"/>
      <c r="H304" s="123"/>
      <c r="I304" s="123"/>
      <c r="J304" s="130"/>
    </row>
    <row r="305" spans="1:10" s="108" customFormat="1" ht="11.25" customHeight="1">
      <c r="A305" s="130"/>
      <c r="B305" s="130"/>
      <c r="C305" s="130"/>
      <c r="D305" s="130"/>
      <c r="E305" s="130"/>
      <c r="F305" s="128"/>
      <c r="G305" s="89"/>
      <c r="H305" s="123"/>
      <c r="I305" s="123"/>
      <c r="J305" s="130"/>
    </row>
    <row r="306" spans="1:10" s="108" customFormat="1" ht="11.25" customHeight="1">
      <c r="A306" s="130"/>
      <c r="B306" s="130"/>
      <c r="C306" s="130"/>
      <c r="D306" s="130"/>
      <c r="E306" s="130"/>
      <c r="F306" s="128"/>
      <c r="G306" s="89"/>
      <c r="H306" s="123"/>
      <c r="I306" s="123"/>
      <c r="J306" s="130"/>
    </row>
    <row r="307" spans="1:10" s="108" customFormat="1" ht="11.25" customHeight="1">
      <c r="A307" s="130"/>
      <c r="B307" s="130"/>
      <c r="C307" s="130"/>
      <c r="D307" s="130"/>
      <c r="E307" s="130"/>
      <c r="F307" s="128"/>
      <c r="G307" s="89"/>
      <c r="H307" s="123"/>
      <c r="I307" s="123"/>
      <c r="J307" s="130"/>
    </row>
    <row r="308" spans="1:10" s="108" customFormat="1" ht="11.25" customHeight="1">
      <c r="A308" s="130"/>
      <c r="B308" s="130"/>
      <c r="C308" s="130"/>
      <c r="D308" s="130"/>
      <c r="E308" s="130"/>
      <c r="F308" s="128"/>
      <c r="G308" s="89"/>
      <c r="H308" s="123"/>
      <c r="I308" s="123"/>
      <c r="J308" s="130"/>
    </row>
    <row r="309" spans="1:10" s="108" customFormat="1" ht="11.25" customHeight="1">
      <c r="A309" s="130"/>
      <c r="B309" s="130"/>
      <c r="C309" s="130"/>
      <c r="D309" s="130"/>
      <c r="E309" s="130"/>
      <c r="F309" s="128"/>
      <c r="G309" s="89"/>
      <c r="H309" s="123"/>
      <c r="I309" s="123"/>
      <c r="J309" s="130"/>
    </row>
    <row r="310" spans="1:10" s="108" customFormat="1" ht="11.25" customHeight="1">
      <c r="A310" s="130"/>
      <c r="B310" s="130"/>
      <c r="C310" s="130"/>
      <c r="D310" s="130"/>
      <c r="E310" s="130"/>
      <c r="F310" s="128"/>
      <c r="G310" s="89"/>
      <c r="H310" s="123"/>
      <c r="I310" s="123"/>
      <c r="J310" s="130"/>
    </row>
    <row r="311" spans="1:10" s="108" customFormat="1" ht="11.25" customHeight="1">
      <c r="A311" s="130"/>
      <c r="B311" s="130"/>
      <c r="C311" s="130"/>
      <c r="D311" s="130"/>
      <c r="E311" s="130"/>
      <c r="F311" s="128"/>
      <c r="G311" s="89"/>
      <c r="H311" s="123"/>
      <c r="I311" s="123"/>
      <c r="J311" s="130"/>
    </row>
    <row r="312" spans="1:10" s="108" customFormat="1" ht="11.25" customHeight="1">
      <c r="A312" s="130"/>
      <c r="B312" s="130"/>
      <c r="C312" s="130"/>
      <c r="D312" s="130"/>
      <c r="E312" s="130"/>
      <c r="F312" s="130"/>
      <c r="G312" s="89"/>
      <c r="H312" s="123"/>
      <c r="I312" s="123"/>
      <c r="J312" s="130"/>
    </row>
    <row r="313" spans="1:10" s="108" customFormat="1" ht="11.25" customHeight="1">
      <c r="A313" s="130"/>
      <c r="B313" s="130"/>
      <c r="C313" s="130"/>
      <c r="D313" s="130"/>
      <c r="E313" s="130"/>
      <c r="F313" s="128"/>
      <c r="G313" s="89"/>
      <c r="H313" s="123"/>
      <c r="I313" s="123"/>
      <c r="J313" s="130"/>
    </row>
    <row r="314" spans="1:10" s="108" customFormat="1" ht="11.25" customHeight="1">
      <c r="A314" s="130"/>
      <c r="B314" s="130"/>
      <c r="C314" s="130"/>
      <c r="D314" s="130"/>
      <c r="E314" s="130"/>
      <c r="F314" s="128"/>
      <c r="G314" s="89"/>
      <c r="H314" s="123"/>
      <c r="I314" s="123"/>
      <c r="J314" s="130"/>
    </row>
    <row r="315" spans="1:10" s="108" customFormat="1" ht="11.25" customHeight="1">
      <c r="A315" s="130"/>
      <c r="B315" s="130"/>
      <c r="C315" s="130"/>
      <c r="D315" s="130"/>
      <c r="E315" s="130"/>
      <c r="F315" s="128"/>
      <c r="G315" s="89"/>
      <c r="H315" s="123"/>
      <c r="I315" s="123"/>
      <c r="J315" s="130"/>
    </row>
    <row r="316" spans="1:10" s="108" customFormat="1" ht="11.25" customHeight="1">
      <c r="A316" s="130"/>
      <c r="B316" s="130"/>
      <c r="C316" s="130"/>
      <c r="D316" s="130"/>
      <c r="E316" s="130"/>
      <c r="F316" s="128"/>
      <c r="G316" s="89"/>
      <c r="H316" s="123"/>
      <c r="I316" s="123"/>
      <c r="J316" s="130"/>
    </row>
    <row r="317" spans="1:10" s="108" customFormat="1" ht="11.25" customHeight="1">
      <c r="A317" s="130"/>
      <c r="B317" s="130"/>
      <c r="C317" s="130"/>
      <c r="D317" s="130"/>
      <c r="E317" s="130"/>
      <c r="F317" s="128"/>
      <c r="G317" s="89"/>
      <c r="H317" s="123"/>
      <c r="I317" s="123"/>
      <c r="J317" s="130"/>
    </row>
    <row r="318" spans="1:10" s="108" customFormat="1" ht="11.25" customHeight="1">
      <c r="A318" s="130"/>
      <c r="B318" s="130"/>
      <c r="C318" s="130"/>
      <c r="D318" s="130"/>
      <c r="E318" s="130"/>
      <c r="F318" s="130"/>
      <c r="G318" s="89"/>
      <c r="H318" s="123"/>
      <c r="I318" s="123"/>
      <c r="J318" s="130"/>
    </row>
    <row r="319" spans="1:10" s="108" customFormat="1" ht="11.25" customHeight="1">
      <c r="A319" s="130"/>
      <c r="B319" s="130"/>
      <c r="C319" s="130"/>
      <c r="D319" s="130"/>
      <c r="E319" s="130"/>
      <c r="F319" s="128"/>
      <c r="G319" s="89"/>
      <c r="H319" s="123"/>
      <c r="I319" s="123"/>
      <c r="J319" s="130"/>
    </row>
    <row r="320" spans="1:10" s="108" customFormat="1" ht="11.25" customHeight="1">
      <c r="A320" s="130"/>
      <c r="B320" s="130"/>
      <c r="C320" s="130"/>
      <c r="D320" s="130"/>
      <c r="E320" s="130"/>
      <c r="F320" s="128"/>
      <c r="G320" s="89"/>
      <c r="H320" s="123"/>
      <c r="I320" s="123"/>
      <c r="J320" s="130"/>
    </row>
    <row r="321" spans="1:10" s="108" customFormat="1" ht="11.25" customHeight="1">
      <c r="A321" s="130"/>
      <c r="B321" s="130"/>
      <c r="C321" s="130"/>
      <c r="D321" s="130"/>
      <c r="E321" s="130"/>
      <c r="F321" s="128"/>
      <c r="G321" s="89"/>
      <c r="H321" s="123"/>
      <c r="I321" s="123"/>
      <c r="J321" s="130"/>
    </row>
    <row r="322" spans="1:10" s="108" customFormat="1" ht="11.25" customHeight="1">
      <c r="A322" s="130"/>
      <c r="B322" s="130"/>
      <c r="C322" s="130"/>
      <c r="D322" s="130"/>
      <c r="E322" s="130"/>
      <c r="F322" s="128"/>
      <c r="G322" s="89"/>
      <c r="H322" s="123"/>
      <c r="I322" s="123"/>
      <c r="J322" s="130"/>
    </row>
    <row r="323" spans="1:10" s="108" customFormat="1" ht="11.25" customHeight="1">
      <c r="A323" s="130"/>
      <c r="B323" s="130"/>
      <c r="C323" s="130"/>
      <c r="D323" s="130"/>
      <c r="E323" s="130"/>
      <c r="F323" s="128"/>
      <c r="G323" s="89"/>
      <c r="H323" s="123"/>
      <c r="I323" s="123"/>
      <c r="J323" s="130"/>
    </row>
    <row r="324" spans="1:10" s="108" customFormat="1" ht="11.25" customHeight="1">
      <c r="A324" s="130"/>
      <c r="B324" s="130"/>
      <c r="C324" s="130"/>
      <c r="D324" s="130"/>
      <c r="E324" s="130"/>
      <c r="F324" s="128"/>
      <c r="G324" s="89"/>
      <c r="H324" s="123"/>
      <c r="I324" s="123"/>
      <c r="J324" s="130"/>
    </row>
    <row r="325" spans="1:10" s="108" customFormat="1" ht="11.25" customHeight="1">
      <c r="A325" s="130"/>
      <c r="B325" s="130"/>
      <c r="C325" s="130"/>
      <c r="D325" s="130"/>
      <c r="E325" s="130"/>
      <c r="F325" s="128"/>
      <c r="G325" s="89"/>
      <c r="H325" s="123"/>
      <c r="I325" s="123"/>
      <c r="J325" s="130"/>
    </row>
    <row r="326" spans="1:10" s="108" customFormat="1" ht="11.25" customHeight="1">
      <c r="A326" s="130"/>
      <c r="B326" s="130"/>
      <c r="C326" s="130"/>
      <c r="D326" s="130"/>
      <c r="E326" s="130"/>
      <c r="F326" s="128"/>
      <c r="G326" s="89"/>
      <c r="H326" s="123"/>
      <c r="I326" s="123"/>
      <c r="J326" s="130"/>
    </row>
    <row r="327" spans="1:10" s="108" customFormat="1" ht="11.25" customHeight="1">
      <c r="A327" s="130"/>
      <c r="B327" s="130"/>
      <c r="C327" s="130"/>
      <c r="D327" s="130"/>
      <c r="E327" s="130"/>
      <c r="F327" s="128"/>
      <c r="G327" s="89"/>
      <c r="H327" s="123"/>
      <c r="I327" s="123"/>
      <c r="J327" s="130"/>
    </row>
    <row r="328" spans="1:10" s="108" customFormat="1" ht="11.25" customHeight="1">
      <c r="A328" s="130"/>
      <c r="B328" s="130"/>
      <c r="C328" s="130"/>
      <c r="D328" s="130"/>
      <c r="E328" s="130"/>
      <c r="F328" s="130"/>
      <c r="G328" s="89"/>
      <c r="H328" s="123"/>
      <c r="I328" s="123"/>
      <c r="J328" s="130"/>
    </row>
    <row r="329" spans="1:10" s="108" customFormat="1" ht="11.25" customHeight="1">
      <c r="A329" s="130"/>
      <c r="B329" s="130"/>
      <c r="C329" s="130"/>
      <c r="D329" s="130"/>
      <c r="E329" s="130"/>
      <c r="F329" s="128"/>
      <c r="G329" s="89"/>
      <c r="H329" s="123"/>
      <c r="I329" s="123"/>
      <c r="J329" s="130"/>
    </row>
    <row r="330" spans="1:10" s="108" customFormat="1" ht="11.25" customHeight="1">
      <c r="A330" s="130"/>
      <c r="B330" s="130"/>
      <c r="C330" s="130"/>
      <c r="D330" s="130"/>
      <c r="E330" s="130"/>
      <c r="F330" s="128"/>
      <c r="G330" s="89"/>
      <c r="H330" s="123"/>
      <c r="I330" s="123"/>
      <c r="J330" s="130"/>
    </row>
    <row r="331" spans="1:10" s="108" customFormat="1" ht="11.25" customHeight="1">
      <c r="A331" s="130"/>
      <c r="B331" s="130"/>
      <c r="C331" s="130"/>
      <c r="D331" s="130"/>
      <c r="E331" s="130"/>
      <c r="F331" s="128"/>
      <c r="G331" s="89"/>
      <c r="H331" s="123"/>
      <c r="I331" s="123"/>
      <c r="J331" s="130"/>
    </row>
    <row r="332" spans="1:10" s="108" customFormat="1" ht="11.25" customHeight="1">
      <c r="A332" s="130"/>
      <c r="B332" s="130"/>
      <c r="C332" s="130"/>
      <c r="D332" s="130"/>
      <c r="E332" s="130"/>
      <c r="F332" s="130"/>
      <c r="G332" s="89"/>
      <c r="H332" s="123"/>
      <c r="I332" s="123"/>
      <c r="J332" s="130"/>
    </row>
    <row r="333" spans="1:10" s="108" customFormat="1" ht="11.25" customHeight="1">
      <c r="A333" s="130"/>
      <c r="B333" s="130"/>
      <c r="C333" s="130"/>
      <c r="D333" s="130"/>
      <c r="E333" s="130"/>
      <c r="F333" s="130"/>
      <c r="G333" s="89"/>
      <c r="H333" s="123"/>
      <c r="I333" s="123"/>
      <c r="J333" s="130"/>
    </row>
    <row r="334" spans="1:10" s="108" customFormat="1" ht="11.25" customHeight="1">
      <c r="A334" s="130"/>
      <c r="B334" s="130"/>
      <c r="C334" s="130"/>
      <c r="D334" s="130"/>
      <c r="E334" s="130"/>
      <c r="F334" s="130"/>
      <c r="G334" s="89"/>
      <c r="H334" s="123"/>
      <c r="I334" s="123"/>
      <c r="J334" s="130"/>
    </row>
    <row r="335" spans="1:10" s="108" customFormat="1" ht="11.25" customHeight="1">
      <c r="A335" s="130"/>
      <c r="B335" s="130"/>
      <c r="C335" s="130"/>
      <c r="D335" s="130"/>
      <c r="E335" s="130"/>
      <c r="F335" s="130"/>
      <c r="G335" s="89"/>
      <c r="H335" s="123"/>
      <c r="I335" s="123"/>
      <c r="J335" s="130"/>
    </row>
    <row r="336" spans="1:10" s="108" customFormat="1" ht="11.25" customHeight="1">
      <c r="A336" s="130"/>
      <c r="B336" s="130"/>
      <c r="C336" s="130"/>
      <c r="D336" s="130"/>
      <c r="E336" s="130"/>
      <c r="F336" s="130"/>
      <c r="G336" s="89"/>
      <c r="H336" s="123"/>
      <c r="I336" s="123"/>
      <c r="J336" s="130"/>
    </row>
    <row r="337" spans="1:10" s="108" customFormat="1" ht="11.25" customHeight="1">
      <c r="A337" s="130"/>
      <c r="B337" s="130"/>
      <c r="C337" s="130"/>
      <c r="D337" s="130"/>
      <c r="E337" s="130"/>
      <c r="F337" s="130"/>
      <c r="G337" s="89"/>
      <c r="H337" s="123"/>
      <c r="I337" s="123"/>
      <c r="J337" s="130"/>
    </row>
    <row r="338" spans="1:10" s="108" customFormat="1" ht="11.25" customHeight="1">
      <c r="A338" s="130"/>
      <c r="B338" s="130"/>
      <c r="C338" s="130"/>
      <c r="D338" s="130"/>
      <c r="E338" s="130"/>
      <c r="F338" s="130"/>
      <c r="G338" s="89"/>
      <c r="H338" s="123"/>
      <c r="I338" s="123"/>
      <c r="J338" s="130"/>
    </row>
    <row r="339" spans="1:10" s="108" customFormat="1" ht="11.25" customHeight="1">
      <c r="A339" s="130"/>
      <c r="B339" s="130"/>
      <c r="C339" s="130"/>
      <c r="D339" s="130"/>
      <c r="E339" s="130"/>
      <c r="F339" s="128"/>
      <c r="G339" s="89"/>
      <c r="H339" s="123"/>
      <c r="I339" s="123"/>
      <c r="J339" s="130"/>
    </row>
    <row r="340" spans="1:10" s="108" customFormat="1" ht="11.25" customHeight="1">
      <c r="A340" s="130"/>
      <c r="B340" s="130"/>
      <c r="C340" s="130"/>
      <c r="D340" s="130"/>
      <c r="E340" s="130"/>
      <c r="F340" s="128"/>
      <c r="G340" s="89"/>
      <c r="H340" s="123"/>
      <c r="I340" s="123"/>
      <c r="J340" s="130"/>
    </row>
    <row r="341" spans="1:10" s="108" customFormat="1" ht="11.25" customHeight="1">
      <c r="A341" s="130"/>
      <c r="B341" s="130"/>
      <c r="C341" s="130"/>
      <c r="D341" s="130"/>
      <c r="E341" s="130"/>
      <c r="F341" s="128"/>
      <c r="G341" s="89"/>
      <c r="H341" s="123"/>
      <c r="I341" s="123"/>
      <c r="J341" s="130"/>
    </row>
    <row r="342" spans="1:10" s="108" customFormat="1" ht="11.25" customHeight="1">
      <c r="A342" s="130"/>
      <c r="B342" s="130"/>
      <c r="C342" s="130"/>
      <c r="D342" s="130"/>
      <c r="E342" s="130"/>
      <c r="F342" s="128"/>
      <c r="G342" s="89"/>
      <c r="H342" s="123"/>
      <c r="I342" s="123"/>
      <c r="J342" s="130"/>
    </row>
    <row r="343" spans="1:10" s="108" customFormat="1" ht="11.25" customHeight="1">
      <c r="A343" s="130"/>
      <c r="B343" s="130"/>
      <c r="C343" s="130"/>
      <c r="D343" s="130"/>
      <c r="E343" s="130"/>
      <c r="F343" s="128"/>
      <c r="G343" s="89"/>
      <c r="H343" s="123"/>
      <c r="I343" s="123"/>
      <c r="J343" s="130"/>
    </row>
    <row r="344" spans="1:10" s="108" customFormat="1" ht="11.25" customHeight="1">
      <c r="A344" s="130"/>
      <c r="B344" s="130"/>
      <c r="C344" s="130"/>
      <c r="D344" s="130"/>
      <c r="E344" s="130"/>
      <c r="F344" s="128"/>
      <c r="G344" s="89"/>
      <c r="H344" s="123"/>
      <c r="I344" s="123"/>
      <c r="J344" s="130"/>
    </row>
    <row r="345" spans="1:10" s="108" customFormat="1" ht="11.25" customHeight="1">
      <c r="A345" s="130"/>
      <c r="B345" s="130"/>
      <c r="C345" s="130"/>
      <c r="D345" s="130"/>
      <c r="E345" s="130"/>
      <c r="F345" s="128"/>
      <c r="G345" s="89"/>
      <c r="H345" s="123"/>
      <c r="I345" s="123"/>
      <c r="J345" s="130"/>
    </row>
    <row r="346" spans="1:10" s="108" customFormat="1" ht="11.25" customHeight="1">
      <c r="A346" s="130"/>
      <c r="B346" s="130"/>
      <c r="C346" s="130"/>
      <c r="D346" s="130"/>
      <c r="E346" s="130"/>
      <c r="F346" s="128"/>
      <c r="G346" s="89"/>
      <c r="H346" s="123"/>
      <c r="I346" s="123"/>
      <c r="J346" s="130"/>
    </row>
    <row r="347" spans="1:10" s="108" customFormat="1" ht="11.25" customHeight="1">
      <c r="A347" s="130"/>
      <c r="B347" s="130"/>
      <c r="C347" s="130"/>
      <c r="D347" s="130"/>
      <c r="E347" s="130"/>
      <c r="F347" s="130"/>
      <c r="G347" s="89"/>
      <c r="H347" s="123"/>
      <c r="I347" s="123"/>
      <c r="J347" s="130"/>
    </row>
    <row r="348" spans="1:10" s="108" customFormat="1" ht="11.25" customHeight="1">
      <c r="A348" s="130"/>
      <c r="B348" s="130"/>
      <c r="C348" s="130"/>
      <c r="D348" s="130"/>
      <c r="E348" s="130"/>
      <c r="F348" s="130"/>
      <c r="G348" s="89"/>
      <c r="H348" s="123"/>
      <c r="I348" s="123"/>
      <c r="J348" s="130"/>
    </row>
    <row r="349" spans="1:10" s="108" customFormat="1" ht="11.25" customHeight="1">
      <c r="A349" s="130"/>
      <c r="B349" s="130"/>
      <c r="C349" s="130"/>
      <c r="D349" s="130"/>
      <c r="E349" s="130"/>
      <c r="F349" s="130"/>
      <c r="G349" s="89"/>
      <c r="H349" s="123"/>
      <c r="I349" s="123"/>
      <c r="J349" s="130"/>
    </row>
    <row r="350" spans="1:10" s="108" customFormat="1" ht="11.25" customHeight="1">
      <c r="A350" s="130"/>
      <c r="B350" s="130"/>
      <c r="C350" s="130"/>
      <c r="D350" s="130"/>
      <c r="E350" s="130"/>
      <c r="F350" s="130"/>
      <c r="G350" s="89"/>
      <c r="H350" s="123"/>
      <c r="I350" s="123"/>
      <c r="J350" s="130"/>
    </row>
    <row r="351" spans="1:10" s="108" customFormat="1" ht="11.25" customHeight="1">
      <c r="A351" s="130"/>
      <c r="B351" s="130"/>
      <c r="C351" s="130"/>
      <c r="D351" s="130"/>
      <c r="E351" s="130"/>
      <c r="F351" s="130"/>
      <c r="G351" s="89"/>
      <c r="H351" s="123"/>
      <c r="I351" s="123"/>
      <c r="J351" s="130"/>
    </row>
    <row r="352" spans="1:10" s="108" customFormat="1" ht="11.25" customHeight="1">
      <c r="A352" s="130"/>
      <c r="B352" s="130"/>
      <c r="C352" s="130"/>
      <c r="D352" s="130"/>
      <c r="E352" s="130"/>
      <c r="F352" s="130"/>
      <c r="G352" s="89"/>
      <c r="H352" s="123"/>
      <c r="I352" s="123"/>
      <c r="J352" s="130"/>
    </row>
    <row r="353" spans="1:10" s="108" customFormat="1" ht="11.25" customHeight="1">
      <c r="A353" s="130"/>
      <c r="B353" s="130"/>
      <c r="C353" s="130"/>
      <c r="D353" s="130"/>
      <c r="E353" s="130"/>
      <c r="F353" s="130"/>
      <c r="G353" s="89"/>
      <c r="H353" s="123"/>
      <c r="I353" s="123"/>
      <c r="J353" s="130"/>
    </row>
    <row r="354" spans="1:10" s="108" customFormat="1" ht="11.25" customHeight="1">
      <c r="A354" s="130"/>
      <c r="B354" s="130"/>
      <c r="C354" s="130"/>
      <c r="D354" s="130"/>
      <c r="E354" s="130"/>
      <c r="F354" s="130"/>
      <c r="G354" s="89"/>
      <c r="H354" s="123"/>
      <c r="I354" s="123"/>
      <c r="J354" s="130"/>
    </row>
    <row r="355" spans="1:10" s="108" customFormat="1" ht="11.25" customHeight="1">
      <c r="A355" s="130"/>
      <c r="B355" s="130"/>
      <c r="C355" s="130"/>
      <c r="D355" s="130"/>
      <c r="E355" s="130"/>
      <c r="F355" s="130"/>
      <c r="G355" s="89"/>
      <c r="H355" s="123"/>
      <c r="I355" s="123"/>
      <c r="J355" s="130"/>
    </row>
    <row r="356" spans="1:10" s="108" customFormat="1" ht="11.25" customHeight="1">
      <c r="A356" s="130"/>
      <c r="B356" s="130"/>
      <c r="C356" s="130"/>
      <c r="D356" s="130"/>
      <c r="E356" s="130"/>
      <c r="F356" s="130"/>
      <c r="G356" s="89"/>
      <c r="H356" s="123"/>
      <c r="I356" s="123"/>
      <c r="J356" s="130"/>
    </row>
    <row r="357" spans="1:10" s="108" customFormat="1" ht="11.25" customHeight="1">
      <c r="A357" s="130"/>
      <c r="B357" s="130"/>
      <c r="C357" s="130"/>
      <c r="D357" s="130"/>
      <c r="E357" s="130"/>
      <c r="F357" s="128"/>
      <c r="G357" s="89"/>
      <c r="H357" s="123"/>
      <c r="I357" s="123"/>
      <c r="J357" s="130"/>
    </row>
    <row r="358" spans="1:10" s="108" customFormat="1" ht="11.25" customHeight="1">
      <c r="A358" s="130"/>
      <c r="B358" s="130"/>
      <c r="C358" s="130"/>
      <c r="D358" s="130"/>
      <c r="E358" s="130"/>
      <c r="F358" s="128"/>
      <c r="G358" s="89"/>
      <c r="H358" s="123"/>
      <c r="I358" s="123"/>
      <c r="J358" s="130"/>
    </row>
    <row r="359" spans="1:10" s="108" customFormat="1" ht="11.25" customHeight="1">
      <c r="A359" s="130"/>
      <c r="B359" s="130"/>
      <c r="C359" s="130"/>
      <c r="D359" s="130"/>
      <c r="E359" s="130"/>
      <c r="F359" s="128"/>
      <c r="G359" s="89"/>
      <c r="H359" s="123"/>
      <c r="I359" s="123"/>
      <c r="J359" s="130"/>
    </row>
    <row r="360" spans="1:10" s="108" customFormat="1" ht="11.25" customHeight="1">
      <c r="A360" s="130"/>
      <c r="B360" s="130"/>
      <c r="C360" s="130"/>
      <c r="D360" s="130"/>
      <c r="E360" s="130"/>
      <c r="F360" s="128"/>
      <c r="G360" s="89"/>
      <c r="H360" s="123"/>
      <c r="I360" s="123"/>
      <c r="J360" s="130"/>
    </row>
    <row r="361" spans="1:10" s="108" customFormat="1" ht="11.25" customHeight="1">
      <c r="A361" s="130"/>
      <c r="B361" s="130"/>
      <c r="C361" s="130"/>
      <c r="D361" s="130"/>
      <c r="E361" s="130"/>
      <c r="F361" s="128"/>
      <c r="G361" s="89"/>
      <c r="H361" s="123"/>
      <c r="I361" s="123"/>
      <c r="J361" s="130"/>
    </row>
    <row r="362" spans="1:10" s="108" customFormat="1" ht="11.25" customHeight="1">
      <c r="A362" s="130"/>
      <c r="B362" s="130"/>
      <c r="C362" s="130"/>
      <c r="D362" s="130"/>
      <c r="E362" s="130"/>
      <c r="F362" s="128"/>
      <c r="G362" s="89"/>
      <c r="H362" s="123"/>
      <c r="I362" s="123"/>
      <c r="J362" s="130"/>
    </row>
    <row r="363" spans="1:10" s="108" customFormat="1" ht="11.25" customHeight="1">
      <c r="A363" s="130"/>
      <c r="B363" s="130"/>
      <c r="C363" s="130"/>
      <c r="D363" s="130"/>
      <c r="E363" s="130"/>
      <c r="F363" s="128"/>
      <c r="G363" s="89"/>
      <c r="H363" s="123"/>
      <c r="I363" s="123"/>
      <c r="J363" s="130"/>
    </row>
    <row r="364" spans="1:10" s="108" customFormat="1" ht="11.25" customHeight="1">
      <c r="A364" s="130"/>
      <c r="B364" s="130"/>
      <c r="C364" s="130"/>
      <c r="D364" s="130"/>
      <c r="E364" s="130"/>
      <c r="F364" s="128"/>
      <c r="G364" s="89"/>
      <c r="H364" s="123"/>
      <c r="I364" s="123"/>
      <c r="J364" s="130"/>
    </row>
    <row r="365" spans="1:10" s="108" customFormat="1" ht="11.25" customHeight="1">
      <c r="A365" s="130"/>
      <c r="B365" s="130"/>
      <c r="C365" s="130"/>
      <c r="D365" s="130"/>
      <c r="E365" s="130"/>
      <c r="F365" s="128"/>
      <c r="G365" s="89"/>
      <c r="H365" s="123"/>
      <c r="I365" s="123"/>
      <c r="J365" s="130"/>
    </row>
    <row r="366" spans="1:10" s="108" customFormat="1" ht="11.25" customHeight="1">
      <c r="A366" s="130"/>
      <c r="B366" s="130"/>
      <c r="C366" s="130"/>
      <c r="D366" s="130"/>
      <c r="E366" s="130"/>
      <c r="F366" s="128"/>
      <c r="G366" s="89"/>
      <c r="H366" s="123"/>
      <c r="I366" s="123"/>
      <c r="J366" s="130"/>
    </row>
    <row r="367" spans="1:10" s="108" customFormat="1" ht="11.25" customHeight="1">
      <c r="A367" s="130"/>
      <c r="B367" s="130"/>
      <c r="C367" s="130"/>
      <c r="D367" s="130"/>
      <c r="E367" s="130"/>
      <c r="F367" s="128"/>
      <c r="G367" s="89"/>
      <c r="H367" s="123"/>
      <c r="I367" s="123"/>
      <c r="J367" s="130"/>
    </row>
    <row r="368" spans="1:10" s="108" customFormat="1" ht="11.25" customHeight="1">
      <c r="A368" s="130"/>
      <c r="B368" s="130"/>
      <c r="C368" s="130"/>
      <c r="D368" s="130"/>
      <c r="E368" s="130"/>
      <c r="F368" s="128"/>
      <c r="G368" s="89"/>
      <c r="H368" s="123"/>
      <c r="I368" s="123"/>
      <c r="J368" s="130"/>
    </row>
    <row r="369" spans="1:10" s="108" customFormat="1" ht="11.25" customHeight="1">
      <c r="A369" s="130"/>
      <c r="B369" s="130"/>
      <c r="C369" s="130"/>
      <c r="D369" s="130"/>
      <c r="E369" s="130"/>
      <c r="F369" s="128"/>
      <c r="G369" s="89"/>
      <c r="H369" s="123"/>
      <c r="I369" s="123"/>
      <c r="J369" s="130"/>
    </row>
    <row r="370" spans="1:10" s="108" customFormat="1" ht="11.25" customHeight="1">
      <c r="A370" s="130"/>
      <c r="B370" s="130"/>
      <c r="C370" s="130"/>
      <c r="D370" s="130"/>
      <c r="E370" s="130"/>
      <c r="F370" s="128"/>
      <c r="G370" s="89"/>
      <c r="H370" s="123"/>
      <c r="I370" s="123"/>
      <c r="J370" s="130"/>
    </row>
    <row r="371" spans="1:10" s="108" customFormat="1" ht="11.25" customHeight="1">
      <c r="A371" s="130"/>
      <c r="B371" s="130"/>
      <c r="C371" s="130"/>
      <c r="D371" s="130"/>
      <c r="E371" s="130"/>
      <c r="F371" s="128"/>
      <c r="G371" s="89"/>
      <c r="H371" s="123"/>
      <c r="I371" s="123"/>
      <c r="J371" s="130"/>
    </row>
    <row r="372" spans="1:10" s="108" customFormat="1" ht="11.25" customHeight="1">
      <c r="A372" s="130"/>
      <c r="B372" s="130"/>
      <c r="C372" s="130"/>
      <c r="D372" s="130"/>
      <c r="E372" s="130"/>
      <c r="F372" s="128"/>
      <c r="G372" s="89"/>
      <c r="H372" s="123"/>
      <c r="I372" s="123"/>
      <c r="J372" s="130"/>
    </row>
    <row r="373" spans="1:10" s="108" customFormat="1" ht="11.25" customHeight="1">
      <c r="A373" s="130"/>
      <c r="B373" s="130"/>
      <c r="C373" s="130"/>
      <c r="D373" s="130"/>
      <c r="E373" s="130"/>
      <c r="F373" s="128"/>
      <c r="G373" s="89"/>
      <c r="H373" s="123"/>
      <c r="I373" s="123"/>
      <c r="J373" s="130"/>
    </row>
    <row r="374" spans="1:10" s="108" customFormat="1" ht="11.25" customHeight="1">
      <c r="A374" s="130"/>
      <c r="B374" s="130"/>
      <c r="C374" s="130"/>
      <c r="D374" s="130"/>
      <c r="E374" s="130"/>
      <c r="F374" s="128"/>
      <c r="G374" s="89"/>
      <c r="H374" s="123"/>
      <c r="I374" s="123"/>
      <c r="J374" s="130"/>
    </row>
    <row r="375" spans="1:10" s="108" customFormat="1" ht="11.25" customHeight="1">
      <c r="A375" s="130"/>
      <c r="B375" s="130"/>
      <c r="C375" s="130"/>
      <c r="D375" s="130"/>
      <c r="E375" s="130"/>
      <c r="F375" s="128"/>
      <c r="G375" s="89"/>
      <c r="H375" s="123"/>
      <c r="I375" s="123"/>
      <c r="J375" s="130"/>
    </row>
    <row r="376" spans="1:10" s="108" customFormat="1" ht="11.25" customHeight="1">
      <c r="A376" s="130"/>
      <c r="B376" s="130"/>
      <c r="C376" s="130"/>
      <c r="D376" s="130"/>
      <c r="E376" s="130"/>
      <c r="F376" s="128"/>
      <c r="G376" s="89"/>
      <c r="H376" s="123"/>
      <c r="I376" s="123"/>
      <c r="J376" s="130"/>
    </row>
    <row r="377" spans="1:10" s="108" customFormat="1" ht="11.25" customHeight="1">
      <c r="A377" s="130"/>
      <c r="B377" s="130"/>
      <c r="C377" s="130"/>
      <c r="D377" s="130"/>
      <c r="E377" s="130"/>
      <c r="F377" s="128"/>
      <c r="G377" s="89"/>
      <c r="H377" s="123"/>
      <c r="I377" s="123"/>
      <c r="J377" s="130"/>
    </row>
    <row r="378" spans="1:10" s="108" customFormat="1" ht="11.25" customHeight="1">
      <c r="A378" s="130"/>
      <c r="B378" s="130"/>
      <c r="C378" s="130"/>
      <c r="D378" s="130"/>
      <c r="E378" s="130"/>
      <c r="F378" s="128"/>
      <c r="G378" s="89"/>
      <c r="H378" s="123"/>
      <c r="I378" s="123"/>
      <c r="J378" s="130"/>
    </row>
    <row r="379" spans="1:10" s="108" customFormat="1" ht="11.25" customHeight="1">
      <c r="A379" s="130"/>
      <c r="B379" s="130"/>
      <c r="C379" s="130"/>
      <c r="D379" s="130"/>
      <c r="E379" s="130"/>
      <c r="F379" s="128"/>
      <c r="G379" s="89"/>
      <c r="H379" s="123"/>
      <c r="I379" s="123"/>
      <c r="J379" s="130"/>
    </row>
    <row r="380" spans="1:10" s="108" customFormat="1" ht="11.25" customHeight="1">
      <c r="A380" s="130"/>
      <c r="B380" s="130"/>
      <c r="C380" s="130"/>
      <c r="D380" s="130"/>
      <c r="E380" s="130"/>
      <c r="F380" s="128"/>
      <c r="G380" s="89"/>
      <c r="H380" s="123"/>
      <c r="I380" s="123"/>
      <c r="J380" s="130"/>
    </row>
    <row r="381" spans="1:10" s="108" customFormat="1" ht="11.25" customHeight="1">
      <c r="A381" s="130"/>
      <c r="B381" s="130"/>
      <c r="C381" s="130"/>
      <c r="D381" s="130"/>
      <c r="E381" s="130"/>
      <c r="F381" s="128"/>
      <c r="G381" s="89"/>
      <c r="H381" s="123"/>
      <c r="I381" s="123"/>
      <c r="J381" s="130"/>
    </row>
    <row r="382" spans="1:10" s="108" customFormat="1" ht="11.25" customHeight="1">
      <c r="A382" s="130"/>
      <c r="B382" s="130"/>
      <c r="C382" s="130"/>
      <c r="D382" s="130"/>
      <c r="E382" s="130"/>
      <c r="F382" s="128"/>
      <c r="G382" s="89"/>
      <c r="H382" s="123"/>
      <c r="I382" s="123"/>
      <c r="J382" s="130"/>
    </row>
    <row r="383" spans="1:10" s="108" customFormat="1" ht="11.25" customHeight="1">
      <c r="A383" s="130"/>
      <c r="B383" s="130"/>
      <c r="C383" s="130"/>
      <c r="D383" s="130"/>
      <c r="E383" s="130"/>
      <c r="F383" s="128"/>
      <c r="G383" s="89"/>
      <c r="H383" s="123"/>
      <c r="I383" s="123"/>
      <c r="J383" s="130"/>
    </row>
    <row r="384" spans="1:10" s="108" customFormat="1" ht="11.25" customHeight="1">
      <c r="A384" s="130"/>
      <c r="B384" s="130"/>
      <c r="C384" s="130"/>
      <c r="D384" s="130"/>
      <c r="E384" s="130"/>
      <c r="F384" s="130"/>
      <c r="G384" s="89"/>
      <c r="H384" s="123"/>
      <c r="I384" s="123"/>
      <c r="J384" s="130"/>
    </row>
    <row r="385" spans="1:10" s="108" customFormat="1" ht="11.25" customHeight="1">
      <c r="A385" s="130"/>
      <c r="B385" s="130"/>
      <c r="C385" s="130"/>
      <c r="D385" s="130"/>
      <c r="E385" s="130"/>
      <c r="F385" s="128"/>
      <c r="G385" s="89"/>
      <c r="H385" s="123"/>
      <c r="I385" s="123"/>
      <c r="J385" s="130"/>
    </row>
    <row r="386" spans="1:10" s="108" customFormat="1" ht="11.25" customHeight="1">
      <c r="A386" s="130"/>
      <c r="B386" s="130"/>
      <c r="C386" s="130"/>
      <c r="D386" s="130"/>
      <c r="E386" s="130"/>
      <c r="F386" s="128"/>
      <c r="G386" s="89"/>
      <c r="H386" s="123"/>
      <c r="I386" s="123"/>
      <c r="J386" s="130"/>
    </row>
    <row r="387" spans="1:10" s="108" customFormat="1" ht="11.25" customHeight="1">
      <c r="A387" s="130"/>
      <c r="B387" s="130"/>
      <c r="C387" s="130"/>
      <c r="D387" s="130"/>
      <c r="E387" s="130"/>
      <c r="F387" s="130"/>
      <c r="G387" s="89"/>
      <c r="H387" s="123"/>
      <c r="I387" s="123"/>
      <c r="J387" s="130"/>
    </row>
    <row r="388" spans="1:10" s="108" customFormat="1" ht="11.25" customHeight="1">
      <c r="A388" s="130"/>
      <c r="B388" s="130"/>
      <c r="C388" s="130"/>
      <c r="D388" s="130"/>
      <c r="E388" s="130"/>
      <c r="F388" s="128"/>
      <c r="G388" s="89"/>
      <c r="H388" s="123"/>
      <c r="I388" s="123"/>
      <c r="J388" s="130"/>
    </row>
    <row r="389" spans="1:10" s="108" customFormat="1" ht="11.25" customHeight="1">
      <c r="A389" s="130"/>
      <c r="B389" s="130"/>
      <c r="C389" s="130"/>
      <c r="D389" s="130"/>
      <c r="E389" s="130"/>
      <c r="F389" s="128"/>
      <c r="G389" s="89"/>
      <c r="H389" s="123"/>
      <c r="I389" s="123"/>
      <c r="J389" s="130"/>
    </row>
    <row r="390" spans="1:10" s="108" customFormat="1" ht="11.25" customHeight="1">
      <c r="A390" s="130"/>
      <c r="B390" s="130"/>
      <c r="C390" s="130"/>
      <c r="D390" s="130"/>
      <c r="E390" s="130"/>
      <c r="F390" s="128"/>
      <c r="G390" s="89"/>
      <c r="H390" s="123"/>
      <c r="I390" s="123"/>
      <c r="J390" s="130"/>
    </row>
    <row r="391" spans="1:10" s="108" customFormat="1" ht="11.25" customHeight="1">
      <c r="A391" s="130"/>
      <c r="B391" s="130"/>
      <c r="C391" s="130"/>
      <c r="D391" s="130"/>
      <c r="E391" s="130"/>
      <c r="F391" s="130"/>
      <c r="G391" s="89"/>
      <c r="H391" s="123"/>
      <c r="I391" s="123"/>
      <c r="J391" s="130"/>
    </row>
    <row r="392" spans="1:10" s="109" customFormat="1" ht="11.25" customHeight="1">
      <c r="A392" s="130"/>
      <c r="B392" s="130"/>
      <c r="C392" s="130"/>
      <c r="D392" s="130"/>
      <c r="E392" s="130"/>
      <c r="F392" s="128"/>
      <c r="G392" s="89"/>
      <c r="H392" s="123"/>
      <c r="I392" s="123"/>
      <c r="J392" s="130"/>
    </row>
    <row r="393" spans="1:10" s="108" customFormat="1" ht="11.25" customHeight="1">
      <c r="A393" s="130"/>
      <c r="B393" s="130"/>
      <c r="C393" s="130"/>
      <c r="D393" s="130"/>
      <c r="E393" s="130"/>
      <c r="F393" s="128"/>
      <c r="G393" s="89"/>
      <c r="H393" s="123"/>
      <c r="I393" s="123"/>
      <c r="J393" s="130"/>
    </row>
    <row r="394" spans="1:10" s="108" customFormat="1" ht="11.25" customHeight="1">
      <c r="A394" s="130"/>
      <c r="B394" s="130"/>
      <c r="C394" s="130"/>
      <c r="D394" s="130"/>
      <c r="E394" s="130"/>
      <c r="F394" s="128"/>
      <c r="G394" s="89"/>
      <c r="H394" s="123"/>
      <c r="I394" s="123"/>
      <c r="J394" s="130"/>
    </row>
    <row r="395" spans="1:10" s="108" customFormat="1" ht="11.25" customHeight="1">
      <c r="A395" s="130"/>
      <c r="B395" s="130"/>
      <c r="C395" s="130"/>
      <c r="D395" s="130"/>
      <c r="E395" s="130"/>
      <c r="F395" s="128"/>
      <c r="G395" s="89"/>
      <c r="H395" s="123"/>
      <c r="I395" s="123"/>
      <c r="J395" s="130"/>
    </row>
    <row r="396" spans="1:10" s="108" customFormat="1" ht="11.25" customHeight="1">
      <c r="A396" s="130"/>
      <c r="B396" s="130"/>
      <c r="C396" s="130"/>
      <c r="D396" s="130"/>
      <c r="E396" s="130"/>
      <c r="F396" s="128"/>
      <c r="G396" s="89"/>
      <c r="H396" s="123"/>
      <c r="I396" s="123"/>
      <c r="J396" s="130"/>
    </row>
    <row r="397" spans="1:10" s="108" customFormat="1" ht="11.25" customHeight="1">
      <c r="A397" s="130"/>
      <c r="B397" s="130"/>
      <c r="C397" s="130"/>
      <c r="D397" s="130"/>
      <c r="E397" s="130"/>
      <c r="F397" s="128"/>
      <c r="G397" s="89"/>
      <c r="H397" s="123"/>
      <c r="I397" s="123"/>
      <c r="J397" s="130"/>
    </row>
    <row r="398" spans="1:10" s="108" customFormat="1" ht="11.25" customHeight="1">
      <c r="A398" s="130"/>
      <c r="B398" s="130"/>
      <c r="C398" s="130"/>
      <c r="D398" s="130"/>
      <c r="E398" s="130"/>
      <c r="F398" s="128"/>
      <c r="G398" s="89"/>
      <c r="H398" s="123"/>
      <c r="I398" s="123"/>
      <c r="J398" s="130"/>
    </row>
    <row r="399" spans="1:10" s="108" customFormat="1" ht="11.25" customHeight="1">
      <c r="A399" s="130"/>
      <c r="B399" s="130"/>
      <c r="C399" s="130"/>
      <c r="D399" s="130"/>
      <c r="E399" s="130"/>
      <c r="F399" s="128"/>
      <c r="G399" s="89"/>
      <c r="H399" s="123"/>
      <c r="I399" s="123"/>
      <c r="J399" s="130"/>
    </row>
    <row r="400" spans="1:10" s="108" customFormat="1" ht="11.25" customHeight="1">
      <c r="A400" s="130"/>
      <c r="B400" s="130"/>
      <c r="C400" s="130"/>
      <c r="D400" s="130"/>
      <c r="E400" s="130"/>
      <c r="F400" s="128"/>
      <c r="G400" s="89"/>
      <c r="H400" s="123"/>
      <c r="I400" s="123"/>
      <c r="J400" s="130"/>
    </row>
    <row r="401" spans="1:10" s="108" customFormat="1" ht="11.25" customHeight="1">
      <c r="A401" s="130"/>
      <c r="B401" s="130"/>
      <c r="C401" s="130"/>
      <c r="D401" s="130"/>
      <c r="E401" s="130"/>
      <c r="F401" s="128"/>
      <c r="G401" s="89"/>
      <c r="H401" s="123"/>
      <c r="I401" s="123"/>
      <c r="J401" s="130"/>
    </row>
    <row r="402" spans="1:10" s="108" customFormat="1" ht="11.25" customHeight="1">
      <c r="A402" s="130"/>
      <c r="B402" s="130"/>
      <c r="C402" s="130"/>
      <c r="D402" s="130"/>
      <c r="E402" s="130"/>
      <c r="F402" s="128"/>
      <c r="G402" s="89"/>
      <c r="H402" s="123"/>
      <c r="I402" s="123"/>
      <c r="J402" s="130"/>
    </row>
    <row r="403" spans="1:10" s="108" customFormat="1" ht="11.25" customHeight="1">
      <c r="A403" s="130"/>
      <c r="B403" s="130"/>
      <c r="C403" s="130"/>
      <c r="D403" s="130"/>
      <c r="E403" s="130"/>
      <c r="F403" s="128"/>
      <c r="G403" s="89"/>
      <c r="H403" s="123"/>
      <c r="I403" s="123"/>
      <c r="J403" s="130"/>
    </row>
    <row r="404" spans="1:10" s="108" customFormat="1" ht="11.25" customHeight="1">
      <c r="A404" s="130"/>
      <c r="B404" s="130"/>
      <c r="C404" s="130"/>
      <c r="D404" s="130"/>
      <c r="E404" s="130"/>
      <c r="F404" s="128"/>
      <c r="G404" s="89"/>
      <c r="H404" s="123"/>
      <c r="I404" s="123"/>
      <c r="J404" s="130"/>
    </row>
    <row r="405" spans="1:10" s="108" customFormat="1" ht="11.25" customHeight="1">
      <c r="A405" s="130"/>
      <c r="B405" s="130"/>
      <c r="C405" s="130"/>
      <c r="D405" s="130"/>
      <c r="E405" s="130"/>
      <c r="F405" s="128"/>
      <c r="G405" s="89"/>
      <c r="H405" s="123"/>
      <c r="I405" s="123"/>
      <c r="J405" s="130"/>
    </row>
    <row r="406" spans="1:10" s="108" customFormat="1" ht="11.25" customHeight="1">
      <c r="A406" s="130"/>
      <c r="B406" s="130"/>
      <c r="C406" s="130"/>
      <c r="D406" s="130"/>
      <c r="E406" s="130"/>
      <c r="F406" s="128"/>
      <c r="G406" s="89"/>
      <c r="H406" s="123"/>
      <c r="I406" s="123"/>
      <c r="J406" s="130"/>
    </row>
    <row r="407" spans="1:10" s="108" customFormat="1" ht="11.25" customHeight="1">
      <c r="A407" s="130"/>
      <c r="B407" s="130"/>
      <c r="C407" s="130"/>
      <c r="D407" s="130"/>
      <c r="E407" s="130"/>
      <c r="F407" s="128"/>
      <c r="G407" s="89"/>
      <c r="H407" s="123"/>
      <c r="I407" s="123"/>
      <c r="J407" s="130"/>
    </row>
    <row r="408" spans="1:10" s="108" customFormat="1" ht="11.25" customHeight="1">
      <c r="A408" s="130"/>
      <c r="B408" s="130"/>
      <c r="C408" s="130"/>
      <c r="D408" s="130"/>
      <c r="E408" s="130"/>
      <c r="F408" s="128"/>
      <c r="G408" s="89"/>
      <c r="H408" s="123"/>
      <c r="I408" s="123"/>
      <c r="J408" s="130"/>
    </row>
    <row r="409" spans="1:10" s="108" customFormat="1" ht="11.25" customHeight="1">
      <c r="A409" s="130"/>
      <c r="B409" s="130"/>
      <c r="C409" s="130"/>
      <c r="D409" s="130"/>
      <c r="E409" s="130"/>
      <c r="F409" s="128"/>
      <c r="G409" s="89"/>
      <c r="H409" s="123"/>
      <c r="I409" s="123"/>
      <c r="J409" s="130"/>
    </row>
    <row r="410" spans="1:10" s="108" customFormat="1" ht="11.25" customHeight="1">
      <c r="A410" s="130"/>
      <c r="B410" s="130"/>
      <c r="C410" s="130"/>
      <c r="D410" s="130"/>
      <c r="E410" s="130"/>
      <c r="F410" s="128"/>
      <c r="G410" s="89"/>
      <c r="H410" s="123"/>
      <c r="I410" s="123"/>
      <c r="J410" s="130"/>
    </row>
    <row r="411" spans="1:10" s="108" customFormat="1" ht="11.25" customHeight="1">
      <c r="A411" s="130"/>
      <c r="B411" s="130"/>
      <c r="C411" s="130"/>
      <c r="D411" s="130"/>
      <c r="E411" s="130"/>
      <c r="F411" s="128"/>
      <c r="G411" s="89"/>
      <c r="H411" s="123"/>
      <c r="I411" s="123"/>
      <c r="J411" s="130"/>
    </row>
    <row r="412" spans="1:10" s="108" customFormat="1" ht="11.25" customHeight="1">
      <c r="A412" s="130"/>
      <c r="B412" s="130"/>
      <c r="C412" s="130"/>
      <c r="D412" s="130"/>
      <c r="E412" s="130"/>
      <c r="F412" s="128"/>
      <c r="G412" s="89"/>
      <c r="H412" s="123"/>
      <c r="I412" s="123"/>
      <c r="J412" s="130"/>
    </row>
    <row r="413" spans="1:10" s="108" customFormat="1" ht="11.25" customHeight="1">
      <c r="A413" s="130"/>
      <c r="B413" s="130"/>
      <c r="C413" s="130"/>
      <c r="D413" s="130"/>
      <c r="E413" s="130"/>
      <c r="F413" s="128"/>
      <c r="G413" s="89"/>
      <c r="H413" s="123"/>
      <c r="I413" s="123"/>
      <c r="J413" s="130"/>
    </row>
    <row r="414" spans="1:10" s="108" customFormat="1" ht="11.25" customHeight="1">
      <c r="A414" s="130"/>
      <c r="B414" s="130"/>
      <c r="C414" s="130"/>
      <c r="D414" s="130"/>
      <c r="E414" s="130"/>
      <c r="F414" s="128"/>
      <c r="G414" s="89"/>
      <c r="H414" s="123"/>
      <c r="I414" s="123"/>
      <c r="J414" s="130"/>
    </row>
    <row r="415" spans="1:10" s="108" customFormat="1" ht="11.25" customHeight="1">
      <c r="A415" s="130"/>
      <c r="B415" s="130"/>
      <c r="C415" s="130"/>
      <c r="D415" s="130"/>
      <c r="E415" s="130"/>
      <c r="F415" s="128"/>
      <c r="G415" s="89"/>
      <c r="H415" s="123"/>
      <c r="I415" s="123"/>
      <c r="J415" s="130"/>
    </row>
    <row r="416" spans="1:10" s="108" customFormat="1" ht="11.25" customHeight="1">
      <c r="A416" s="130"/>
      <c r="B416" s="130"/>
      <c r="C416" s="130"/>
      <c r="D416" s="130"/>
      <c r="E416" s="130"/>
      <c r="F416" s="128"/>
      <c r="G416" s="89"/>
      <c r="H416" s="123"/>
      <c r="I416" s="123"/>
      <c r="J416" s="130"/>
    </row>
    <row r="417" spans="1:10" s="108" customFormat="1" ht="11.25" customHeight="1">
      <c r="A417" s="130"/>
      <c r="B417" s="130"/>
      <c r="C417" s="130"/>
      <c r="D417" s="130"/>
      <c r="E417" s="130"/>
      <c r="F417" s="128"/>
      <c r="G417" s="89"/>
      <c r="H417" s="123"/>
      <c r="I417" s="123"/>
      <c r="J417" s="130"/>
    </row>
    <row r="418" spans="1:10" s="108" customFormat="1" ht="11.25" customHeight="1">
      <c r="A418" s="130"/>
      <c r="B418" s="130"/>
      <c r="C418" s="130"/>
      <c r="D418" s="130"/>
      <c r="E418" s="130"/>
      <c r="F418" s="128"/>
      <c r="G418" s="89"/>
      <c r="H418" s="123"/>
      <c r="I418" s="123"/>
      <c r="J418" s="130"/>
    </row>
    <row r="419" spans="1:10" s="108" customFormat="1" ht="11.25" customHeight="1">
      <c r="A419" s="130"/>
      <c r="B419" s="130"/>
      <c r="C419" s="130"/>
      <c r="D419" s="130"/>
      <c r="E419" s="130"/>
      <c r="F419" s="128"/>
      <c r="G419" s="89"/>
      <c r="H419" s="123"/>
      <c r="I419" s="123"/>
      <c r="J419" s="130"/>
    </row>
    <row r="420" spans="1:10" s="108" customFormat="1" ht="11.25" customHeight="1">
      <c r="A420" s="130"/>
      <c r="B420" s="130"/>
      <c r="C420" s="130"/>
      <c r="D420" s="130"/>
      <c r="E420" s="130"/>
      <c r="F420" s="128"/>
      <c r="G420" s="89"/>
      <c r="H420" s="123"/>
      <c r="I420" s="123"/>
      <c r="J420" s="130"/>
    </row>
    <row r="421" spans="1:10" s="108" customFormat="1" ht="11.25" customHeight="1">
      <c r="A421" s="130"/>
      <c r="B421" s="130"/>
      <c r="C421" s="130"/>
      <c r="D421" s="130"/>
      <c r="E421" s="130"/>
      <c r="F421" s="130"/>
      <c r="G421" s="89"/>
      <c r="H421" s="123"/>
      <c r="I421" s="123"/>
      <c r="J421" s="130"/>
    </row>
    <row r="422" spans="1:10" s="108" customFormat="1" ht="11.25" customHeight="1">
      <c r="A422" s="130"/>
      <c r="B422" s="130"/>
      <c r="C422" s="130"/>
      <c r="D422" s="130"/>
      <c r="E422" s="130"/>
      <c r="F422" s="130"/>
      <c r="G422" s="89"/>
      <c r="H422" s="123"/>
      <c r="I422" s="123"/>
      <c r="J422" s="130"/>
    </row>
    <row r="423" spans="1:10" s="108" customFormat="1" ht="11.25" customHeight="1">
      <c r="A423" s="130"/>
      <c r="B423" s="130"/>
      <c r="C423" s="130"/>
      <c r="D423" s="130"/>
      <c r="E423" s="130"/>
      <c r="F423" s="130"/>
      <c r="G423" s="89"/>
      <c r="H423" s="123"/>
      <c r="I423" s="123"/>
      <c r="J423" s="130"/>
    </row>
    <row r="424" spans="1:10" s="108" customFormat="1" ht="11.25" customHeight="1">
      <c r="A424" s="130"/>
      <c r="B424" s="130"/>
      <c r="C424" s="130"/>
      <c r="D424" s="130"/>
      <c r="E424" s="130"/>
      <c r="F424" s="130"/>
      <c r="G424" s="89"/>
      <c r="H424" s="123"/>
      <c r="I424" s="123"/>
      <c r="J424" s="130"/>
    </row>
    <row r="425" spans="1:10" s="108" customFormat="1" ht="11.25" customHeight="1">
      <c r="A425" s="130"/>
      <c r="B425" s="130"/>
      <c r="C425" s="130"/>
      <c r="D425" s="130"/>
      <c r="E425" s="130"/>
      <c r="F425" s="130"/>
      <c r="G425" s="89"/>
      <c r="H425" s="123"/>
      <c r="I425" s="123"/>
      <c r="J425" s="130"/>
    </row>
    <row r="426" spans="1:10" s="108" customFormat="1" ht="10.5" customHeight="1">
      <c r="A426" s="130"/>
      <c r="B426" s="130"/>
      <c r="C426" s="130"/>
      <c r="D426" s="130"/>
      <c r="E426" s="130"/>
      <c r="F426" s="130"/>
      <c r="G426" s="89"/>
      <c r="H426" s="123"/>
      <c r="I426" s="123"/>
      <c r="J426" s="130"/>
    </row>
    <row r="427" spans="1:10" s="108" customFormat="1" ht="11.25" customHeight="1">
      <c r="A427" s="130"/>
      <c r="B427" s="130"/>
      <c r="C427" s="130"/>
      <c r="D427" s="130"/>
      <c r="E427" s="130"/>
      <c r="F427" s="130"/>
      <c r="G427" s="89"/>
      <c r="H427" s="123"/>
      <c r="I427" s="123"/>
      <c r="J427" s="130"/>
    </row>
    <row r="428" spans="1:10" s="108" customFormat="1" ht="11.25" customHeight="1">
      <c r="A428" s="130"/>
      <c r="B428" s="130"/>
      <c r="C428" s="130"/>
      <c r="D428" s="130"/>
      <c r="E428" s="130"/>
      <c r="F428" s="130"/>
      <c r="G428" s="89"/>
      <c r="H428" s="123"/>
      <c r="I428" s="123"/>
      <c r="J428" s="130"/>
    </row>
    <row r="429" spans="1:10" s="108" customFormat="1" ht="11.25" customHeight="1">
      <c r="A429" s="130"/>
      <c r="B429" s="130"/>
      <c r="C429" s="130"/>
      <c r="D429" s="130"/>
      <c r="E429" s="130"/>
      <c r="F429" s="130"/>
      <c r="G429" s="89"/>
      <c r="H429" s="123"/>
      <c r="I429" s="123"/>
      <c r="J429" s="130"/>
    </row>
    <row r="430" spans="1:10" s="108" customFormat="1" ht="11.25" customHeight="1">
      <c r="A430" s="130"/>
      <c r="B430" s="130"/>
      <c r="C430" s="130"/>
      <c r="D430" s="130"/>
      <c r="E430" s="130"/>
      <c r="F430" s="128"/>
      <c r="G430" s="89"/>
      <c r="H430" s="123"/>
      <c r="I430" s="123"/>
      <c r="J430" s="130"/>
    </row>
    <row r="431" spans="1:10" s="108" customFormat="1" ht="11.25" customHeight="1">
      <c r="A431" s="130"/>
      <c r="B431" s="130"/>
      <c r="C431" s="130"/>
      <c r="D431" s="130"/>
      <c r="E431" s="130"/>
      <c r="F431" s="128"/>
      <c r="G431" s="89"/>
      <c r="H431" s="123"/>
      <c r="I431" s="123"/>
      <c r="J431" s="130"/>
    </row>
    <row r="432" spans="1:10" s="108" customFormat="1" ht="11.25" customHeight="1">
      <c r="A432" s="130"/>
      <c r="B432" s="130"/>
      <c r="C432" s="130"/>
      <c r="D432" s="130"/>
      <c r="E432" s="130"/>
      <c r="F432" s="128"/>
      <c r="G432" s="89"/>
      <c r="H432" s="123"/>
      <c r="I432" s="123"/>
      <c r="J432" s="130"/>
    </row>
    <row r="433" spans="1:10" s="108" customFormat="1" ht="11.25" customHeight="1">
      <c r="A433" s="130"/>
      <c r="B433" s="130"/>
      <c r="C433" s="130"/>
      <c r="D433" s="130"/>
      <c r="E433" s="130"/>
      <c r="F433" s="128"/>
      <c r="G433" s="89"/>
      <c r="H433" s="123"/>
      <c r="I433" s="123"/>
      <c r="J433" s="130"/>
    </row>
    <row r="434" spans="1:10" s="108" customFormat="1" ht="11.25" customHeight="1">
      <c r="A434" s="130"/>
      <c r="B434" s="130"/>
      <c r="C434" s="130"/>
      <c r="D434" s="130"/>
      <c r="E434" s="130"/>
      <c r="F434" s="130"/>
      <c r="G434" s="89"/>
      <c r="H434" s="123"/>
      <c r="I434" s="123"/>
      <c r="J434" s="130"/>
    </row>
    <row r="435" spans="1:10" s="108" customFormat="1" ht="11.25" customHeight="1">
      <c r="A435" s="130"/>
      <c r="B435" s="130"/>
      <c r="C435" s="130"/>
      <c r="D435" s="130"/>
      <c r="E435" s="130"/>
      <c r="F435" s="128"/>
      <c r="G435" s="89"/>
      <c r="H435" s="123"/>
      <c r="I435" s="123"/>
      <c r="J435" s="130"/>
    </row>
    <row r="436" spans="1:10" s="108" customFormat="1" ht="11.25" customHeight="1">
      <c r="A436" s="130"/>
      <c r="B436" s="130"/>
      <c r="C436" s="130"/>
      <c r="D436" s="130"/>
      <c r="E436" s="130"/>
      <c r="F436" s="128"/>
      <c r="G436" s="89"/>
      <c r="H436" s="123"/>
      <c r="I436" s="123"/>
      <c r="J436" s="130"/>
    </row>
    <row r="437" spans="1:10" s="108" customFormat="1" ht="11.25" customHeight="1">
      <c r="A437" s="130"/>
      <c r="B437" s="130"/>
      <c r="C437" s="130"/>
      <c r="D437" s="130"/>
      <c r="E437" s="130"/>
      <c r="F437" s="128"/>
      <c r="G437" s="89"/>
      <c r="H437" s="123"/>
      <c r="I437" s="123"/>
      <c r="J437" s="130"/>
    </row>
    <row r="438" spans="1:10" s="108" customFormat="1" ht="11.25" customHeight="1">
      <c r="A438" s="130"/>
      <c r="B438" s="130"/>
      <c r="C438" s="130"/>
      <c r="D438" s="130"/>
      <c r="E438" s="130"/>
      <c r="F438" s="128"/>
      <c r="G438" s="89"/>
      <c r="H438" s="123"/>
      <c r="I438" s="123"/>
      <c r="J438" s="130"/>
    </row>
    <row r="439" spans="1:10" s="108" customFormat="1" ht="11.25" customHeight="1">
      <c r="A439" s="130"/>
      <c r="B439" s="130"/>
      <c r="C439" s="130"/>
      <c r="D439" s="130"/>
      <c r="E439" s="130"/>
      <c r="F439" s="128"/>
      <c r="G439" s="89"/>
      <c r="H439" s="123"/>
      <c r="I439" s="123"/>
      <c r="J439" s="130"/>
    </row>
    <row r="440" spans="1:10" s="108" customFormat="1" ht="11.25" customHeight="1">
      <c r="A440" s="130"/>
      <c r="B440" s="130"/>
      <c r="C440" s="130"/>
      <c r="D440" s="130"/>
      <c r="E440" s="130"/>
      <c r="F440" s="128"/>
      <c r="G440" s="89"/>
      <c r="H440" s="123"/>
      <c r="I440" s="123"/>
      <c r="J440" s="130"/>
    </row>
    <row r="441" spans="1:10" s="108" customFormat="1" ht="11.25" customHeight="1">
      <c r="A441" s="130"/>
      <c r="B441" s="130"/>
      <c r="C441" s="130"/>
      <c r="D441" s="130"/>
      <c r="E441" s="130"/>
      <c r="F441" s="128"/>
      <c r="G441" s="89"/>
      <c r="H441" s="123"/>
      <c r="I441" s="123"/>
      <c r="J441" s="130"/>
    </row>
    <row r="442" spans="1:10" s="108" customFormat="1" ht="11.25" customHeight="1">
      <c r="A442" s="130"/>
      <c r="B442" s="130"/>
      <c r="C442" s="130"/>
      <c r="D442" s="130"/>
      <c r="E442" s="130"/>
      <c r="F442" s="128"/>
      <c r="G442" s="89"/>
      <c r="H442" s="123"/>
      <c r="I442" s="123"/>
      <c r="J442" s="130"/>
    </row>
    <row r="443" spans="1:10" s="108" customFormat="1" ht="11.25" customHeight="1">
      <c r="A443" s="130"/>
      <c r="B443" s="130"/>
      <c r="C443" s="130"/>
      <c r="D443" s="130"/>
      <c r="E443" s="130"/>
      <c r="F443" s="128"/>
      <c r="G443" s="89"/>
      <c r="H443" s="123"/>
      <c r="I443" s="123"/>
      <c r="J443" s="130"/>
    </row>
    <row r="444" spans="1:10" s="109" customFormat="1" ht="11.25" customHeight="1">
      <c r="A444" s="130"/>
      <c r="B444" s="130"/>
      <c r="C444" s="130"/>
      <c r="D444" s="130"/>
      <c r="E444" s="130"/>
      <c r="F444" s="128"/>
      <c r="G444" s="89"/>
      <c r="H444" s="123"/>
      <c r="I444" s="123"/>
      <c r="J444" s="130"/>
    </row>
    <row r="445" spans="1:10" s="108" customFormat="1" ht="11.25" customHeight="1">
      <c r="A445" s="130"/>
      <c r="B445" s="130"/>
      <c r="C445" s="130"/>
      <c r="D445" s="130"/>
      <c r="E445" s="130"/>
      <c r="F445" s="128"/>
      <c r="G445" s="89"/>
      <c r="H445" s="123"/>
      <c r="I445" s="123"/>
      <c r="J445" s="130"/>
    </row>
    <row r="446" spans="1:10" s="109" customFormat="1" ht="11.25" customHeight="1">
      <c r="A446" s="130"/>
      <c r="B446" s="130"/>
      <c r="C446" s="130"/>
      <c r="D446" s="130"/>
      <c r="E446" s="130"/>
      <c r="F446" s="128"/>
      <c r="G446" s="89"/>
      <c r="H446" s="123"/>
      <c r="I446" s="123"/>
      <c r="J446" s="130"/>
    </row>
    <row r="447" spans="1:10" s="108" customFormat="1" ht="11.25" customHeight="1">
      <c r="A447" s="130"/>
      <c r="B447" s="130"/>
      <c r="C447" s="130"/>
      <c r="D447" s="130"/>
      <c r="E447" s="130"/>
      <c r="F447" s="128"/>
      <c r="G447" s="89"/>
      <c r="H447" s="123"/>
      <c r="I447" s="123"/>
      <c r="J447" s="130"/>
    </row>
    <row r="448" spans="1:10" s="108" customFormat="1" ht="11.25" customHeight="1">
      <c r="A448" s="130"/>
      <c r="B448" s="130"/>
      <c r="C448" s="130"/>
      <c r="D448" s="130"/>
      <c r="E448" s="130"/>
      <c r="F448" s="128"/>
      <c r="G448" s="89"/>
      <c r="H448" s="123"/>
      <c r="I448" s="123"/>
      <c r="J448" s="130"/>
    </row>
    <row r="449" spans="1:10" s="108" customFormat="1" ht="11.25" customHeight="1">
      <c r="A449" s="130"/>
      <c r="B449" s="130"/>
      <c r="C449" s="130"/>
      <c r="D449" s="130"/>
      <c r="E449" s="130"/>
      <c r="F449" s="130"/>
      <c r="G449" s="89"/>
      <c r="H449" s="123"/>
      <c r="I449" s="123"/>
      <c r="J449" s="130"/>
    </row>
    <row r="450" spans="1:10" s="108" customFormat="1" ht="11.25" customHeight="1">
      <c r="A450" s="130"/>
      <c r="B450" s="130"/>
      <c r="C450" s="130"/>
      <c r="D450" s="130"/>
      <c r="E450" s="130"/>
      <c r="F450" s="130"/>
      <c r="G450" s="89"/>
      <c r="H450" s="123"/>
      <c r="I450" s="123"/>
      <c r="J450" s="130"/>
    </row>
    <row r="451" spans="1:10" s="108" customFormat="1" ht="11.25" customHeight="1">
      <c r="A451" s="130"/>
      <c r="B451" s="130"/>
      <c r="C451" s="130"/>
      <c r="D451" s="130"/>
      <c r="E451" s="130"/>
      <c r="F451" s="128"/>
      <c r="G451" s="89"/>
      <c r="H451" s="123"/>
      <c r="I451" s="123"/>
      <c r="J451" s="130"/>
    </row>
    <row r="452" spans="1:10" s="108" customFormat="1" ht="11.25" customHeight="1">
      <c r="A452" s="130"/>
      <c r="B452" s="130"/>
      <c r="C452" s="130"/>
      <c r="D452" s="130"/>
      <c r="E452" s="130"/>
      <c r="F452" s="130"/>
      <c r="G452" s="89"/>
      <c r="H452" s="123"/>
      <c r="I452" s="123"/>
      <c r="J452" s="130"/>
    </row>
    <row r="453" spans="1:10" s="108" customFormat="1" ht="11.25" customHeight="1">
      <c r="A453" s="130"/>
      <c r="B453" s="130"/>
      <c r="C453" s="130"/>
      <c r="D453" s="130"/>
      <c r="E453" s="130"/>
      <c r="F453" s="128"/>
      <c r="G453" s="89"/>
      <c r="H453" s="123"/>
      <c r="I453" s="123"/>
      <c r="J453" s="130"/>
    </row>
    <row r="454" spans="1:10" s="108" customFormat="1" ht="11.25" customHeight="1">
      <c r="A454" s="130"/>
      <c r="B454" s="130"/>
      <c r="C454" s="130"/>
      <c r="D454" s="130"/>
      <c r="E454" s="130"/>
      <c r="F454" s="128"/>
      <c r="G454" s="89"/>
      <c r="H454" s="123"/>
      <c r="I454" s="123"/>
      <c r="J454" s="130"/>
    </row>
    <row r="455" spans="1:10" s="108" customFormat="1" ht="11.25" customHeight="1">
      <c r="A455" s="130"/>
      <c r="B455" s="130"/>
      <c r="C455" s="130"/>
      <c r="D455" s="130"/>
      <c r="E455" s="130"/>
      <c r="F455" s="128"/>
      <c r="G455" s="89"/>
      <c r="H455" s="123"/>
      <c r="I455" s="123"/>
      <c r="J455" s="130"/>
    </row>
    <row r="456" spans="1:10" s="108" customFormat="1" ht="11.25" customHeight="1">
      <c r="A456" s="130"/>
      <c r="B456" s="130"/>
      <c r="C456" s="130"/>
      <c r="D456" s="130"/>
      <c r="E456" s="130"/>
      <c r="F456" s="128"/>
      <c r="G456" s="89"/>
      <c r="H456" s="123"/>
      <c r="I456" s="123"/>
      <c r="J456" s="130"/>
    </row>
    <row r="457" spans="1:10" s="108" customFormat="1" ht="11.25" customHeight="1">
      <c r="A457" s="130"/>
      <c r="B457" s="130"/>
      <c r="C457" s="130"/>
      <c r="D457" s="130"/>
      <c r="E457" s="130"/>
      <c r="F457" s="130"/>
      <c r="G457" s="89"/>
      <c r="H457" s="123"/>
      <c r="I457" s="123"/>
      <c r="J457" s="130"/>
    </row>
    <row r="458" spans="1:10" s="108" customFormat="1" ht="11.25" customHeight="1">
      <c r="A458" s="130"/>
      <c r="B458" s="130"/>
      <c r="C458" s="130"/>
      <c r="D458" s="130"/>
      <c r="E458" s="130"/>
      <c r="F458" s="128"/>
      <c r="G458" s="89"/>
      <c r="H458" s="123"/>
      <c r="I458" s="123"/>
      <c r="J458" s="130"/>
    </row>
    <row r="459" spans="1:10" s="108" customFormat="1" ht="11.25" customHeight="1">
      <c r="A459" s="130"/>
      <c r="B459" s="130"/>
      <c r="C459" s="130"/>
      <c r="D459" s="130"/>
      <c r="E459" s="130"/>
      <c r="F459" s="128"/>
      <c r="G459" s="89"/>
      <c r="H459" s="123"/>
      <c r="I459" s="123"/>
      <c r="J459" s="130"/>
    </row>
    <row r="460" spans="1:10" s="108" customFormat="1" ht="11.25" customHeight="1">
      <c r="A460" s="130"/>
      <c r="B460" s="130"/>
      <c r="C460" s="130"/>
      <c r="D460" s="130"/>
      <c r="E460" s="130"/>
      <c r="F460" s="128"/>
      <c r="G460" s="89"/>
      <c r="H460" s="123"/>
      <c r="I460" s="123"/>
      <c r="J460" s="130"/>
    </row>
    <row r="461" spans="1:10" s="108" customFormat="1" ht="11.25" customHeight="1">
      <c r="A461" s="130"/>
      <c r="B461" s="130"/>
      <c r="C461" s="130"/>
      <c r="D461" s="130"/>
      <c r="E461" s="130"/>
      <c r="F461" s="128"/>
      <c r="G461" s="89"/>
      <c r="H461" s="123"/>
      <c r="I461" s="123"/>
      <c r="J461" s="130"/>
    </row>
    <row r="462" spans="1:10" s="108" customFormat="1" ht="11.25" customHeight="1">
      <c r="A462" s="130"/>
      <c r="B462" s="130"/>
      <c r="C462" s="130"/>
      <c r="D462" s="130"/>
      <c r="E462" s="130"/>
      <c r="F462" s="128"/>
      <c r="G462" s="89"/>
      <c r="H462" s="123"/>
      <c r="I462" s="123"/>
      <c r="J462" s="130"/>
    </row>
    <row r="463" spans="1:10" s="108" customFormat="1" ht="11.25" customHeight="1">
      <c r="A463" s="130"/>
      <c r="B463" s="130"/>
      <c r="C463" s="130"/>
      <c r="D463" s="130"/>
      <c r="E463" s="130"/>
      <c r="F463" s="128"/>
      <c r="G463" s="89"/>
      <c r="H463" s="123"/>
      <c r="I463" s="123"/>
      <c r="J463" s="130"/>
    </row>
    <row r="464" spans="1:10" s="108" customFormat="1" ht="11.25" customHeight="1">
      <c r="A464" s="130"/>
      <c r="B464" s="130"/>
      <c r="C464" s="130"/>
      <c r="D464" s="130"/>
      <c r="E464" s="130"/>
      <c r="F464" s="128"/>
      <c r="G464" s="89"/>
      <c r="H464" s="123"/>
      <c r="I464" s="123"/>
      <c r="J464" s="130"/>
    </row>
    <row r="465" spans="1:10" s="108" customFormat="1" ht="11.25" customHeight="1">
      <c r="A465" s="130"/>
      <c r="B465" s="130"/>
      <c r="C465" s="130"/>
      <c r="D465" s="130"/>
      <c r="E465" s="130"/>
      <c r="F465" s="128"/>
      <c r="G465" s="89"/>
      <c r="H465" s="123"/>
      <c r="I465" s="123"/>
      <c r="J465" s="130"/>
    </row>
    <row r="466" spans="1:10" s="108" customFormat="1" ht="11.25" customHeight="1">
      <c r="A466" s="130"/>
      <c r="B466" s="130"/>
      <c r="C466" s="130"/>
      <c r="D466" s="130"/>
      <c r="E466" s="130"/>
      <c r="F466" s="128"/>
      <c r="G466" s="89"/>
      <c r="H466" s="123"/>
      <c r="I466" s="123"/>
      <c r="J466" s="130"/>
    </row>
    <row r="467" spans="1:10" s="108" customFormat="1" ht="11.25" customHeight="1">
      <c r="A467" s="130"/>
      <c r="B467" s="130"/>
      <c r="C467" s="130"/>
      <c r="D467" s="130"/>
      <c r="E467" s="130"/>
      <c r="F467" s="128"/>
      <c r="G467" s="89"/>
      <c r="H467" s="123"/>
      <c r="I467" s="123"/>
      <c r="J467" s="130"/>
    </row>
    <row r="468" spans="1:10" s="108" customFormat="1" ht="11.25" customHeight="1">
      <c r="A468" s="130"/>
      <c r="B468" s="130"/>
      <c r="C468" s="130"/>
      <c r="D468" s="130"/>
      <c r="E468" s="130"/>
      <c r="F468" s="128"/>
      <c r="G468" s="89"/>
      <c r="H468" s="123"/>
      <c r="I468" s="123"/>
      <c r="J468" s="130"/>
    </row>
    <row r="469" spans="1:10" s="108" customFormat="1" ht="11.25" customHeight="1">
      <c r="A469" s="130"/>
      <c r="B469" s="130"/>
      <c r="C469" s="130"/>
      <c r="D469" s="130"/>
      <c r="E469" s="130"/>
      <c r="F469" s="128"/>
      <c r="G469" s="89"/>
      <c r="H469" s="123"/>
      <c r="I469" s="123"/>
      <c r="J469" s="130"/>
    </row>
    <row r="470" spans="1:10" s="108" customFormat="1" ht="11.25" customHeight="1">
      <c r="A470" s="130"/>
      <c r="B470" s="130"/>
      <c r="C470" s="130"/>
      <c r="D470" s="130"/>
      <c r="E470" s="130"/>
      <c r="F470" s="128"/>
      <c r="G470" s="89"/>
      <c r="H470" s="123"/>
      <c r="I470" s="123"/>
      <c r="J470" s="130"/>
    </row>
    <row r="471" spans="1:10" s="108" customFormat="1" ht="11.25" customHeight="1">
      <c r="A471" s="130"/>
      <c r="B471" s="130"/>
      <c r="C471" s="130"/>
      <c r="D471" s="130"/>
      <c r="E471" s="130"/>
      <c r="F471" s="128"/>
      <c r="G471" s="89"/>
      <c r="H471" s="123"/>
      <c r="I471" s="123"/>
      <c r="J471" s="130"/>
    </row>
    <row r="472" spans="1:10" s="108" customFormat="1" ht="11.25" customHeight="1">
      <c r="A472" s="130"/>
      <c r="B472" s="130"/>
      <c r="C472" s="130"/>
      <c r="D472" s="130"/>
      <c r="E472" s="130"/>
      <c r="F472" s="128"/>
      <c r="G472" s="89"/>
      <c r="H472" s="123"/>
      <c r="I472" s="123"/>
      <c r="J472" s="130"/>
    </row>
    <row r="473" spans="1:10" s="108" customFormat="1" ht="11.25" customHeight="1">
      <c r="A473" s="130"/>
      <c r="B473" s="130"/>
      <c r="C473" s="130"/>
      <c r="D473" s="130"/>
      <c r="E473" s="130"/>
      <c r="F473" s="128"/>
      <c r="G473" s="89"/>
      <c r="H473" s="123"/>
      <c r="I473" s="123"/>
      <c r="J473" s="130"/>
    </row>
    <row r="474" spans="1:10" s="108" customFormat="1" ht="11.25" customHeight="1">
      <c r="A474" s="130"/>
      <c r="B474" s="130"/>
      <c r="C474" s="130"/>
      <c r="D474" s="130"/>
      <c r="E474" s="130"/>
      <c r="F474" s="128"/>
      <c r="G474" s="89"/>
      <c r="H474" s="123"/>
      <c r="I474" s="123"/>
      <c r="J474" s="130"/>
    </row>
    <row r="475" spans="1:10" s="108" customFormat="1" ht="11.25" customHeight="1">
      <c r="A475" s="130"/>
      <c r="B475" s="130"/>
      <c r="C475" s="130"/>
      <c r="D475" s="130"/>
      <c r="E475" s="130"/>
      <c r="F475" s="128"/>
      <c r="G475" s="89"/>
      <c r="H475" s="123"/>
      <c r="I475" s="123"/>
      <c r="J475" s="130"/>
    </row>
    <row r="476" spans="1:10" s="108" customFormat="1" ht="11.25" customHeight="1">
      <c r="A476" s="130"/>
      <c r="B476" s="130"/>
      <c r="C476" s="130"/>
      <c r="D476" s="130"/>
      <c r="E476" s="130"/>
      <c r="F476" s="130"/>
      <c r="G476" s="89"/>
      <c r="H476" s="123"/>
      <c r="I476" s="123"/>
      <c r="J476" s="130"/>
    </row>
    <row r="477" spans="1:10" s="108" customFormat="1" ht="11.25" customHeight="1">
      <c r="A477" s="130"/>
      <c r="B477" s="130"/>
      <c r="C477" s="130"/>
      <c r="D477" s="130"/>
      <c r="E477" s="130"/>
      <c r="F477" s="130"/>
      <c r="G477" s="89"/>
      <c r="H477" s="123"/>
      <c r="I477" s="123"/>
      <c r="J477" s="130"/>
    </row>
    <row r="478" spans="1:10" s="108" customFormat="1" ht="11.25" customHeight="1">
      <c r="A478" s="130"/>
      <c r="B478" s="130"/>
      <c r="C478" s="130"/>
      <c r="D478" s="130"/>
      <c r="E478" s="130"/>
      <c r="F478" s="128"/>
      <c r="G478" s="89"/>
      <c r="H478" s="123"/>
      <c r="I478" s="123"/>
      <c r="J478" s="130"/>
    </row>
    <row r="479" spans="1:10" s="108" customFormat="1" ht="11.25" customHeight="1">
      <c r="A479" s="130"/>
      <c r="B479" s="130"/>
      <c r="C479" s="130"/>
      <c r="D479" s="130"/>
      <c r="E479" s="130"/>
      <c r="F479" s="128"/>
      <c r="G479" s="89"/>
      <c r="H479" s="123"/>
      <c r="I479" s="123"/>
      <c r="J479" s="130"/>
    </row>
    <row r="480" spans="1:10" s="108" customFormat="1" ht="11.25" customHeight="1">
      <c r="A480" s="130"/>
      <c r="B480" s="130"/>
      <c r="C480" s="130"/>
      <c r="D480" s="130"/>
      <c r="E480" s="130"/>
      <c r="F480" s="128"/>
      <c r="G480" s="89"/>
      <c r="H480" s="123"/>
      <c r="I480" s="123"/>
      <c r="J480" s="130"/>
    </row>
    <row r="481" spans="1:10" s="108" customFormat="1" ht="11.25" customHeight="1">
      <c r="A481" s="130"/>
      <c r="B481" s="130"/>
      <c r="C481" s="130"/>
      <c r="D481" s="130"/>
      <c r="E481" s="130"/>
      <c r="F481" s="128"/>
      <c r="G481" s="89"/>
      <c r="H481" s="123"/>
      <c r="I481" s="123"/>
      <c r="J481" s="130"/>
    </row>
    <row r="482" spans="1:10" s="108" customFormat="1" ht="11.25" customHeight="1">
      <c r="A482" s="130"/>
      <c r="B482" s="130"/>
      <c r="C482" s="130"/>
      <c r="D482" s="130"/>
      <c r="E482" s="130"/>
      <c r="F482" s="130"/>
      <c r="G482" s="89"/>
      <c r="H482" s="123"/>
      <c r="I482" s="123"/>
      <c r="J482" s="130"/>
    </row>
    <row r="483" spans="1:10" s="108" customFormat="1" ht="11.25" customHeight="1">
      <c r="A483" s="130"/>
      <c r="B483" s="130"/>
      <c r="C483" s="130"/>
      <c r="D483" s="130"/>
      <c r="E483" s="130"/>
      <c r="F483" s="130"/>
      <c r="G483" s="89"/>
      <c r="H483" s="123"/>
      <c r="I483" s="123"/>
      <c r="J483" s="130"/>
    </row>
    <row r="484" spans="1:10" s="108" customFormat="1" ht="11.25" customHeight="1">
      <c r="A484" s="130"/>
      <c r="B484" s="130"/>
      <c r="C484" s="130"/>
      <c r="D484" s="130"/>
      <c r="E484" s="130"/>
      <c r="F484" s="130"/>
      <c r="G484" s="89"/>
      <c r="H484" s="123"/>
      <c r="I484" s="123"/>
      <c r="J484" s="130"/>
    </row>
    <row r="485" spans="1:10" s="108" customFormat="1" ht="11.25" customHeight="1">
      <c r="A485" s="130"/>
      <c r="B485" s="130"/>
      <c r="C485" s="130"/>
      <c r="D485" s="130"/>
      <c r="E485" s="130"/>
      <c r="F485" s="130"/>
      <c r="G485" s="89"/>
      <c r="H485" s="123"/>
      <c r="I485" s="123"/>
      <c r="J485" s="130"/>
    </row>
    <row r="486" spans="1:10" s="108" customFormat="1" ht="11.25" customHeight="1">
      <c r="A486" s="130"/>
      <c r="B486" s="130"/>
      <c r="C486" s="130"/>
      <c r="D486" s="130"/>
      <c r="E486" s="130"/>
      <c r="F486" s="130"/>
      <c r="G486" s="89"/>
      <c r="H486" s="123"/>
      <c r="I486" s="123"/>
      <c r="J486" s="130"/>
    </row>
    <row r="487" spans="1:10" s="108" customFormat="1" ht="11.25" customHeight="1">
      <c r="A487" s="130"/>
      <c r="B487" s="130"/>
      <c r="C487" s="130"/>
      <c r="D487" s="130"/>
      <c r="E487" s="130"/>
      <c r="F487" s="130"/>
      <c r="G487" s="89"/>
      <c r="H487" s="123"/>
      <c r="I487" s="123"/>
      <c r="J487" s="130"/>
    </row>
    <row r="488" spans="1:10" s="108" customFormat="1" ht="11.25" customHeight="1">
      <c r="A488" s="130"/>
      <c r="B488" s="130"/>
      <c r="C488" s="130"/>
      <c r="D488" s="130"/>
      <c r="E488" s="130"/>
      <c r="F488" s="130"/>
      <c r="G488" s="89"/>
      <c r="H488" s="123"/>
      <c r="I488" s="123"/>
      <c r="J488" s="130"/>
    </row>
    <row r="489" spans="1:10" s="108" customFormat="1" ht="11.25" customHeight="1">
      <c r="A489" s="130"/>
      <c r="B489" s="130"/>
      <c r="C489" s="130"/>
      <c r="D489" s="130"/>
      <c r="E489" s="130"/>
      <c r="F489" s="130"/>
      <c r="G489" s="89"/>
      <c r="H489" s="123"/>
      <c r="I489" s="123"/>
      <c r="J489" s="130"/>
    </row>
    <row r="490" spans="1:10" s="108" customFormat="1" ht="11.25" customHeight="1">
      <c r="A490" s="130"/>
      <c r="B490" s="130"/>
      <c r="C490" s="130"/>
      <c r="D490" s="130"/>
      <c r="E490" s="130"/>
      <c r="F490" s="130"/>
      <c r="G490" s="89"/>
      <c r="H490" s="123"/>
      <c r="I490" s="123"/>
      <c r="J490" s="130"/>
    </row>
    <row r="491" spans="1:10" s="108" customFormat="1" ht="11.25" customHeight="1">
      <c r="A491" s="130"/>
      <c r="B491" s="130"/>
      <c r="C491" s="130"/>
      <c r="D491" s="130"/>
      <c r="E491" s="130"/>
      <c r="F491" s="130"/>
      <c r="G491" s="89"/>
      <c r="H491" s="123"/>
      <c r="I491" s="123"/>
      <c r="J491" s="130"/>
    </row>
    <row r="492" spans="1:10" s="108" customFormat="1" ht="11.25" customHeight="1">
      <c r="A492" s="130"/>
      <c r="B492" s="130"/>
      <c r="C492" s="130"/>
      <c r="D492" s="130"/>
      <c r="E492" s="130"/>
      <c r="F492" s="130"/>
      <c r="G492" s="89"/>
      <c r="H492" s="123"/>
      <c r="I492" s="123"/>
      <c r="J492" s="130"/>
    </row>
    <row r="493" spans="1:10" s="108" customFormat="1" ht="11.25" customHeight="1">
      <c r="A493" s="130"/>
      <c r="B493" s="130"/>
      <c r="C493" s="130"/>
      <c r="D493" s="130"/>
      <c r="E493" s="130"/>
      <c r="F493" s="130"/>
      <c r="G493" s="89"/>
      <c r="H493" s="123"/>
      <c r="I493" s="123"/>
      <c r="J493" s="130"/>
    </row>
    <row r="494" spans="1:10" s="108" customFormat="1" ht="11.25" customHeight="1">
      <c r="A494" s="130"/>
      <c r="B494" s="130"/>
      <c r="C494" s="130"/>
      <c r="D494" s="130"/>
      <c r="E494" s="130"/>
      <c r="F494" s="130"/>
      <c r="G494" s="89"/>
      <c r="H494" s="123"/>
      <c r="I494" s="123"/>
      <c r="J494" s="130"/>
    </row>
    <row r="495" spans="1:10" s="108" customFormat="1" ht="11.25" customHeight="1">
      <c r="A495" s="130"/>
      <c r="B495" s="130"/>
      <c r="C495" s="130"/>
      <c r="D495" s="130"/>
      <c r="E495" s="130"/>
      <c r="F495" s="130"/>
      <c r="G495" s="89"/>
      <c r="H495" s="123"/>
      <c r="I495" s="123"/>
      <c r="J495" s="130"/>
    </row>
    <row r="496" spans="1:10" s="108" customFormat="1" ht="11.25" customHeight="1">
      <c r="A496" s="130"/>
      <c r="B496" s="130"/>
      <c r="C496" s="130"/>
      <c r="D496" s="130"/>
      <c r="E496" s="130"/>
      <c r="F496" s="130"/>
      <c r="G496" s="89"/>
      <c r="H496" s="123"/>
      <c r="I496" s="123"/>
      <c r="J496" s="130"/>
    </row>
    <row r="497" spans="1:10" s="108" customFormat="1" ht="11.25" customHeight="1">
      <c r="A497" s="130"/>
      <c r="B497" s="130"/>
      <c r="C497" s="130"/>
      <c r="D497" s="130"/>
      <c r="E497" s="130"/>
      <c r="F497" s="130"/>
      <c r="G497" s="89"/>
      <c r="H497" s="123"/>
      <c r="I497" s="123"/>
      <c r="J497" s="130"/>
    </row>
    <row r="498" spans="1:10" s="108" customFormat="1" ht="11.25" customHeight="1">
      <c r="A498" s="130"/>
      <c r="B498" s="130"/>
      <c r="C498" s="130"/>
      <c r="D498" s="130"/>
      <c r="E498" s="130"/>
      <c r="F498" s="130"/>
      <c r="G498" s="89"/>
      <c r="H498" s="123"/>
      <c r="I498" s="123"/>
      <c r="J498" s="130"/>
    </row>
    <row r="499" spans="1:10" s="108" customFormat="1" ht="11.25" customHeight="1">
      <c r="A499" s="130"/>
      <c r="B499" s="130"/>
      <c r="C499" s="130"/>
      <c r="D499" s="130"/>
      <c r="E499" s="130"/>
      <c r="F499" s="130"/>
      <c r="G499" s="89"/>
      <c r="H499" s="123"/>
      <c r="I499" s="123"/>
      <c r="J499" s="130"/>
    </row>
    <row r="500" spans="1:10" s="108" customFormat="1" ht="11.25" customHeight="1">
      <c r="A500" s="130"/>
      <c r="B500" s="130"/>
      <c r="C500" s="130"/>
      <c r="D500" s="130"/>
      <c r="E500" s="130"/>
      <c r="F500" s="130"/>
      <c r="G500" s="89"/>
      <c r="H500" s="123"/>
      <c r="I500" s="123"/>
      <c r="J500" s="130"/>
    </row>
    <row r="501" spans="1:10" s="108" customFormat="1" ht="11.25" customHeight="1">
      <c r="A501" s="130"/>
      <c r="B501" s="130"/>
      <c r="C501" s="130"/>
      <c r="D501" s="130"/>
      <c r="E501" s="130"/>
      <c r="F501" s="130"/>
      <c r="G501" s="89"/>
      <c r="H501" s="123"/>
      <c r="I501" s="123"/>
      <c r="J501" s="130"/>
    </row>
    <row r="502" spans="1:10" s="108" customFormat="1" ht="11.25" customHeight="1">
      <c r="A502" s="130"/>
      <c r="B502" s="130"/>
      <c r="C502" s="130"/>
      <c r="D502" s="130"/>
      <c r="E502" s="130"/>
      <c r="F502" s="130"/>
      <c r="G502" s="89"/>
      <c r="H502" s="123"/>
      <c r="I502" s="123"/>
      <c r="J502" s="130"/>
    </row>
    <row r="503" spans="1:10" s="108" customFormat="1" ht="11.25" customHeight="1">
      <c r="A503" s="130"/>
      <c r="B503" s="130"/>
      <c r="C503" s="130"/>
      <c r="D503" s="130"/>
      <c r="E503" s="130"/>
      <c r="F503" s="130"/>
      <c r="G503" s="89"/>
      <c r="H503" s="123"/>
      <c r="I503" s="123"/>
      <c r="J503" s="130"/>
    </row>
    <row r="504" spans="1:10" s="108" customFormat="1" ht="11.25" customHeight="1">
      <c r="A504" s="130"/>
      <c r="B504" s="130"/>
      <c r="C504" s="130"/>
      <c r="D504" s="130"/>
      <c r="E504" s="130"/>
      <c r="F504" s="130"/>
      <c r="G504" s="89"/>
      <c r="H504" s="123"/>
      <c r="I504" s="123"/>
      <c r="J504" s="130"/>
    </row>
    <row r="505" spans="1:10" s="108" customFormat="1" ht="11.25" customHeight="1">
      <c r="A505" s="130"/>
      <c r="B505" s="130"/>
      <c r="C505" s="130"/>
      <c r="D505" s="130"/>
      <c r="E505" s="130"/>
      <c r="F505" s="130"/>
      <c r="G505" s="89"/>
      <c r="H505" s="123"/>
      <c r="I505" s="123"/>
      <c r="J505" s="130"/>
    </row>
    <row r="506" spans="1:10" s="108" customFormat="1" ht="11.25" customHeight="1">
      <c r="A506" s="130"/>
      <c r="B506" s="130"/>
      <c r="C506" s="130"/>
      <c r="D506" s="130"/>
      <c r="E506" s="130"/>
      <c r="F506" s="130"/>
      <c r="G506" s="89"/>
      <c r="H506" s="123"/>
      <c r="I506" s="123"/>
      <c r="J506" s="130"/>
    </row>
    <row r="507" spans="1:10" s="108" customFormat="1" ht="11.25" customHeight="1">
      <c r="A507" s="130"/>
      <c r="B507" s="130"/>
      <c r="C507" s="130"/>
      <c r="D507" s="130"/>
      <c r="E507" s="130"/>
      <c r="F507" s="130"/>
      <c r="G507" s="89"/>
      <c r="H507" s="123"/>
      <c r="I507" s="123"/>
      <c r="J507" s="130"/>
    </row>
    <row r="508" spans="1:10" s="108" customFormat="1" ht="11.25" customHeight="1">
      <c r="A508" s="130"/>
      <c r="B508" s="130"/>
      <c r="C508" s="130"/>
      <c r="D508" s="130"/>
      <c r="E508" s="130"/>
      <c r="F508" s="130"/>
      <c r="G508" s="89"/>
      <c r="H508" s="123"/>
      <c r="I508" s="123"/>
      <c r="J508" s="130"/>
    </row>
    <row r="509" spans="1:10" s="108" customFormat="1" ht="11.25" customHeight="1">
      <c r="A509" s="130"/>
      <c r="B509" s="130"/>
      <c r="C509" s="130"/>
      <c r="D509" s="130"/>
      <c r="E509" s="130"/>
      <c r="F509" s="130"/>
      <c r="G509" s="89"/>
      <c r="H509" s="123"/>
      <c r="I509" s="123"/>
      <c r="J509" s="130"/>
    </row>
    <row r="510" spans="1:10" s="108" customFormat="1" ht="11.25" customHeight="1">
      <c r="A510" s="130"/>
      <c r="B510" s="130"/>
      <c r="C510" s="130"/>
      <c r="D510" s="130"/>
      <c r="E510" s="130"/>
      <c r="F510" s="130"/>
      <c r="G510" s="89"/>
      <c r="H510" s="123"/>
      <c r="I510" s="123"/>
      <c r="J510" s="130"/>
    </row>
    <row r="511" spans="1:10" s="108" customFormat="1" ht="11.25" customHeight="1">
      <c r="A511" s="130"/>
      <c r="B511" s="130"/>
      <c r="C511" s="130"/>
      <c r="D511" s="130"/>
      <c r="E511" s="130"/>
      <c r="F511" s="130"/>
      <c r="G511" s="89"/>
      <c r="H511" s="123"/>
      <c r="I511" s="123"/>
      <c r="J511" s="130"/>
    </row>
    <row r="512" spans="1:10" s="108" customFormat="1" ht="11.25" customHeight="1">
      <c r="A512" s="130"/>
      <c r="B512" s="130"/>
      <c r="C512" s="130"/>
      <c r="D512" s="130"/>
      <c r="E512" s="130"/>
      <c r="F512" s="130"/>
      <c r="G512" s="89"/>
      <c r="H512" s="123"/>
      <c r="I512" s="123"/>
      <c r="J512" s="130"/>
    </row>
    <row r="513" spans="1:10" s="108" customFormat="1" ht="11.25" customHeight="1">
      <c r="A513" s="130"/>
      <c r="B513" s="130"/>
      <c r="C513" s="130"/>
      <c r="D513" s="130"/>
      <c r="E513" s="130"/>
      <c r="F513" s="130"/>
      <c r="G513" s="89"/>
      <c r="H513" s="123"/>
      <c r="I513" s="123"/>
      <c r="J513" s="130"/>
    </row>
    <row r="514" spans="1:10" s="108" customFormat="1" ht="11.25" customHeight="1">
      <c r="A514" s="130"/>
      <c r="B514" s="130"/>
      <c r="C514" s="130"/>
      <c r="D514" s="130"/>
      <c r="E514" s="130"/>
      <c r="F514" s="130"/>
      <c r="G514" s="89"/>
      <c r="H514" s="123"/>
      <c r="I514" s="123"/>
      <c r="J514" s="130"/>
    </row>
    <row r="515" spans="1:10" s="108" customFormat="1" ht="11.25" customHeight="1">
      <c r="A515" s="130"/>
      <c r="B515" s="130"/>
      <c r="C515" s="130"/>
      <c r="D515" s="130"/>
      <c r="E515" s="130"/>
      <c r="F515" s="130"/>
      <c r="G515" s="89"/>
      <c r="H515" s="123"/>
      <c r="I515" s="123"/>
      <c r="J515" s="130"/>
    </row>
    <row r="516" spans="1:10" s="108" customFormat="1" ht="11.25" customHeight="1">
      <c r="A516" s="130"/>
      <c r="B516" s="130"/>
      <c r="C516" s="130"/>
      <c r="D516" s="130"/>
      <c r="E516" s="130"/>
      <c r="F516" s="130"/>
      <c r="G516" s="89"/>
      <c r="H516" s="123"/>
      <c r="I516" s="123"/>
      <c r="J516" s="130"/>
    </row>
    <row r="517" spans="1:10" s="108" customFormat="1" ht="11.25" customHeight="1">
      <c r="A517" s="130"/>
      <c r="B517" s="130"/>
      <c r="C517" s="130"/>
      <c r="D517" s="130"/>
      <c r="E517" s="130"/>
      <c r="F517" s="130"/>
      <c r="G517" s="89"/>
      <c r="H517" s="123"/>
      <c r="I517" s="123"/>
      <c r="J517" s="130"/>
    </row>
    <row r="518" spans="1:10" s="108" customFormat="1" ht="11.25" customHeight="1">
      <c r="A518" s="130"/>
      <c r="B518" s="130"/>
      <c r="C518" s="130"/>
      <c r="D518" s="130"/>
      <c r="E518" s="130"/>
      <c r="F518" s="130"/>
      <c r="G518" s="89"/>
      <c r="H518" s="123"/>
      <c r="I518" s="123"/>
      <c r="J518" s="130"/>
    </row>
    <row r="519" spans="1:10" s="108" customFormat="1" ht="11.25" customHeight="1">
      <c r="A519" s="130"/>
      <c r="B519" s="130"/>
      <c r="C519" s="130"/>
      <c r="D519" s="130"/>
      <c r="E519" s="130"/>
      <c r="F519" s="130"/>
      <c r="G519" s="89"/>
      <c r="H519" s="123"/>
      <c r="I519" s="123"/>
      <c r="J519" s="130"/>
    </row>
    <row r="520" spans="1:10" s="108" customFormat="1" ht="11.25" customHeight="1">
      <c r="A520" s="130"/>
      <c r="B520" s="130"/>
      <c r="C520" s="130"/>
      <c r="D520" s="130"/>
      <c r="E520" s="130"/>
      <c r="F520" s="130"/>
      <c r="G520" s="89"/>
      <c r="H520" s="123"/>
      <c r="I520" s="123"/>
      <c r="J520" s="130"/>
    </row>
    <row r="521" spans="1:10" s="108" customFormat="1" ht="11.25" customHeight="1">
      <c r="A521" s="130"/>
      <c r="B521" s="130"/>
      <c r="C521" s="130"/>
      <c r="D521" s="130"/>
      <c r="E521" s="130"/>
      <c r="F521" s="130"/>
      <c r="G521" s="89"/>
      <c r="H521" s="123"/>
      <c r="I521" s="123"/>
      <c r="J521" s="130"/>
    </row>
    <row r="522" spans="1:10" s="108" customFormat="1" ht="11.25" customHeight="1">
      <c r="A522" s="130"/>
      <c r="B522" s="130"/>
      <c r="C522" s="130"/>
      <c r="D522" s="130"/>
      <c r="E522" s="130"/>
      <c r="F522" s="130"/>
      <c r="G522" s="89"/>
      <c r="H522" s="123"/>
      <c r="I522" s="123"/>
      <c r="J522" s="130"/>
    </row>
    <row r="523" spans="1:10" s="108" customFormat="1" ht="11.25" customHeight="1">
      <c r="A523" s="130"/>
      <c r="B523" s="130"/>
      <c r="C523" s="130"/>
      <c r="D523" s="130"/>
      <c r="E523" s="130"/>
      <c r="F523" s="130"/>
      <c r="G523" s="89"/>
      <c r="H523" s="123"/>
      <c r="I523" s="123"/>
      <c r="J523" s="130"/>
    </row>
    <row r="524" spans="1:10" s="108" customFormat="1" ht="11.25" customHeight="1">
      <c r="A524" s="130"/>
      <c r="B524" s="130"/>
      <c r="C524" s="130"/>
      <c r="D524" s="130"/>
      <c r="E524" s="130"/>
      <c r="F524" s="130"/>
      <c r="G524" s="89"/>
      <c r="H524" s="123"/>
      <c r="I524" s="123"/>
      <c r="J524" s="130"/>
    </row>
    <row r="525" spans="1:10" s="108" customFormat="1" ht="11.25" customHeight="1">
      <c r="A525" s="130"/>
      <c r="B525" s="130"/>
      <c r="C525" s="130"/>
      <c r="D525" s="130"/>
      <c r="E525" s="130"/>
      <c r="F525" s="130"/>
      <c r="G525" s="89"/>
      <c r="H525" s="123"/>
      <c r="I525" s="123"/>
      <c r="J525" s="130"/>
    </row>
    <row r="526" spans="1:10" s="108" customFormat="1" ht="11.25" customHeight="1">
      <c r="A526" s="130"/>
      <c r="B526" s="130"/>
      <c r="C526" s="130"/>
      <c r="D526" s="130"/>
      <c r="E526" s="130"/>
      <c r="F526" s="130"/>
      <c r="G526" s="89"/>
      <c r="H526" s="123"/>
      <c r="I526" s="123"/>
      <c r="J526" s="130"/>
    </row>
    <row r="527" spans="1:10" s="108" customFormat="1" ht="11.25" customHeight="1">
      <c r="A527" s="130"/>
      <c r="B527" s="130"/>
      <c r="C527" s="130"/>
      <c r="D527" s="130"/>
      <c r="E527" s="130"/>
      <c r="F527" s="130"/>
      <c r="G527" s="89"/>
      <c r="H527" s="123"/>
      <c r="I527" s="123"/>
      <c r="J527" s="130"/>
    </row>
    <row r="528" spans="1:10" s="108" customFormat="1" ht="11.25" customHeight="1">
      <c r="A528" s="130"/>
      <c r="B528" s="130"/>
      <c r="C528" s="130"/>
      <c r="D528" s="130"/>
      <c r="E528" s="130"/>
      <c r="F528" s="130"/>
      <c r="G528" s="89"/>
      <c r="H528" s="123"/>
      <c r="I528" s="123"/>
      <c r="J528" s="130"/>
    </row>
    <row r="529" spans="1:10" s="108" customFormat="1" ht="11.25" customHeight="1">
      <c r="A529" s="130"/>
      <c r="B529" s="130"/>
      <c r="C529" s="130"/>
      <c r="D529" s="130"/>
      <c r="E529" s="130"/>
      <c r="F529" s="130"/>
      <c r="G529" s="89"/>
      <c r="H529" s="123"/>
      <c r="I529" s="123"/>
      <c r="J529" s="130"/>
    </row>
    <row r="530" spans="1:10" s="108" customFormat="1" ht="11.25" customHeight="1">
      <c r="A530" s="130"/>
      <c r="B530" s="130"/>
      <c r="C530" s="130"/>
      <c r="D530" s="130"/>
      <c r="E530" s="130"/>
      <c r="F530" s="130"/>
      <c r="G530" s="89"/>
      <c r="H530" s="123"/>
      <c r="I530" s="123"/>
      <c r="J530" s="130"/>
    </row>
    <row r="531" spans="1:10" s="108" customFormat="1" ht="11.25" customHeight="1">
      <c r="A531" s="130"/>
      <c r="B531" s="130"/>
      <c r="C531" s="130"/>
      <c r="D531" s="130"/>
      <c r="E531" s="130"/>
      <c r="F531" s="130"/>
      <c r="G531" s="89"/>
      <c r="H531" s="123"/>
      <c r="I531" s="123"/>
      <c r="J531" s="130"/>
    </row>
    <row r="532" spans="1:10" s="108" customFormat="1" ht="11.25" customHeight="1">
      <c r="A532" s="130"/>
      <c r="B532" s="130"/>
      <c r="C532" s="130"/>
      <c r="D532" s="130"/>
      <c r="E532" s="130"/>
      <c r="F532" s="130"/>
      <c r="G532" s="89"/>
      <c r="H532" s="123"/>
      <c r="I532" s="123"/>
      <c r="J532" s="130"/>
    </row>
    <row r="533" spans="1:10" s="108" customFormat="1" ht="11.25" customHeight="1">
      <c r="A533" s="130"/>
      <c r="B533" s="130"/>
      <c r="C533" s="130"/>
      <c r="D533" s="130"/>
      <c r="E533" s="130"/>
      <c r="F533" s="130"/>
      <c r="G533" s="89"/>
      <c r="H533" s="123"/>
      <c r="I533" s="123"/>
      <c r="J533" s="130"/>
    </row>
    <row r="534" spans="1:10" s="108" customFormat="1" ht="11.25" customHeight="1">
      <c r="A534" s="130"/>
      <c r="B534" s="130"/>
      <c r="C534" s="130"/>
      <c r="D534" s="130"/>
      <c r="E534" s="130"/>
      <c r="F534" s="130"/>
      <c r="G534" s="89"/>
      <c r="H534" s="123"/>
      <c r="I534" s="123"/>
      <c r="J534" s="130"/>
    </row>
    <row r="535" spans="1:10" s="108" customFormat="1" ht="11.25" customHeight="1">
      <c r="A535" s="130"/>
      <c r="B535" s="130"/>
      <c r="C535" s="130"/>
      <c r="D535" s="130"/>
      <c r="E535" s="130"/>
      <c r="F535" s="130"/>
      <c r="G535" s="89"/>
      <c r="H535" s="123"/>
      <c r="I535" s="123"/>
      <c r="J535" s="130"/>
    </row>
    <row r="536" spans="1:10" s="108" customFormat="1" ht="11.25" customHeight="1">
      <c r="A536" s="130"/>
      <c r="B536" s="130"/>
      <c r="C536" s="130"/>
      <c r="D536" s="130"/>
      <c r="E536" s="130"/>
      <c r="F536" s="130"/>
      <c r="G536" s="89"/>
      <c r="H536" s="123"/>
      <c r="I536" s="123"/>
      <c r="J536" s="130"/>
    </row>
    <row r="537" spans="1:10" s="108" customFormat="1" ht="11.25" customHeight="1">
      <c r="A537" s="130"/>
      <c r="B537" s="130"/>
      <c r="C537" s="130"/>
      <c r="D537" s="130"/>
      <c r="E537" s="130"/>
      <c r="F537" s="130"/>
      <c r="G537" s="89"/>
      <c r="H537" s="123"/>
      <c r="I537" s="123"/>
      <c r="J537" s="130"/>
    </row>
    <row r="538" spans="1:10" s="108" customFormat="1" ht="11.25" customHeight="1">
      <c r="A538" s="130"/>
      <c r="B538" s="130"/>
      <c r="C538" s="130"/>
      <c r="D538" s="130"/>
      <c r="E538" s="130"/>
      <c r="F538" s="130"/>
      <c r="G538" s="89"/>
      <c r="H538" s="123"/>
      <c r="I538" s="123"/>
      <c r="J538" s="130"/>
    </row>
    <row r="539" spans="1:10" s="108" customFormat="1" ht="11.25" customHeight="1">
      <c r="A539" s="130"/>
      <c r="B539" s="130"/>
      <c r="C539" s="130"/>
      <c r="D539" s="130"/>
      <c r="E539" s="130"/>
      <c r="F539" s="130"/>
      <c r="G539" s="89"/>
      <c r="H539" s="123"/>
      <c r="I539" s="123"/>
      <c r="J539" s="130"/>
    </row>
    <row r="540" spans="1:10" s="108" customFormat="1" ht="11.25" customHeight="1">
      <c r="A540" s="130"/>
      <c r="B540" s="130"/>
      <c r="C540" s="130"/>
      <c r="D540" s="130"/>
      <c r="E540" s="130"/>
      <c r="F540" s="130"/>
      <c r="G540" s="89"/>
      <c r="H540" s="123"/>
      <c r="I540" s="123"/>
      <c r="J540" s="130"/>
    </row>
    <row r="541" spans="1:10" s="108" customFormat="1" ht="11.25" customHeight="1">
      <c r="A541" s="130"/>
      <c r="B541" s="130"/>
      <c r="C541" s="130"/>
      <c r="D541" s="130"/>
      <c r="E541" s="130"/>
      <c r="F541" s="130"/>
      <c r="G541" s="89"/>
      <c r="H541" s="123"/>
      <c r="I541" s="123"/>
      <c r="J541" s="130"/>
    </row>
    <row r="542" spans="1:10" s="108" customFormat="1" ht="11.25" customHeight="1">
      <c r="A542" s="130"/>
      <c r="B542" s="130"/>
      <c r="C542" s="130"/>
      <c r="D542" s="130"/>
      <c r="E542" s="130"/>
      <c r="F542" s="130"/>
      <c r="G542" s="89"/>
      <c r="H542" s="123"/>
      <c r="I542" s="123"/>
      <c r="J542" s="130"/>
    </row>
    <row r="543" spans="1:10" s="108" customFormat="1" ht="11.25" customHeight="1">
      <c r="A543" s="130"/>
      <c r="B543" s="130"/>
      <c r="C543" s="130"/>
      <c r="D543" s="130"/>
      <c r="E543" s="130"/>
      <c r="F543" s="130"/>
      <c r="G543" s="89"/>
      <c r="H543" s="123"/>
      <c r="I543" s="123"/>
      <c r="J543" s="130"/>
    </row>
    <row r="544" spans="1:10" s="108" customFormat="1" ht="11.25" customHeight="1">
      <c r="A544" s="130"/>
      <c r="B544" s="130"/>
      <c r="C544" s="130"/>
      <c r="D544" s="130"/>
      <c r="E544" s="130"/>
      <c r="F544" s="130"/>
      <c r="G544" s="89"/>
      <c r="H544" s="123"/>
      <c r="I544" s="123"/>
      <c r="J544" s="130"/>
    </row>
    <row r="545" spans="1:10" s="108" customFormat="1" ht="11.25" customHeight="1">
      <c r="A545" s="130"/>
      <c r="B545" s="130"/>
      <c r="C545" s="130"/>
      <c r="D545" s="130"/>
      <c r="E545" s="130"/>
      <c r="F545" s="128"/>
      <c r="G545" s="89"/>
      <c r="H545" s="123"/>
      <c r="I545" s="123"/>
      <c r="J545" s="130"/>
    </row>
    <row r="546" spans="1:10" s="108" customFormat="1" ht="11.25" customHeight="1">
      <c r="A546" s="130"/>
      <c r="B546" s="130"/>
      <c r="C546" s="130"/>
      <c r="D546" s="130"/>
      <c r="E546" s="130"/>
      <c r="F546" s="128"/>
      <c r="G546" s="89"/>
      <c r="H546" s="123"/>
      <c r="I546" s="123"/>
      <c r="J546" s="130"/>
    </row>
    <row r="547" spans="1:10" s="108" customFormat="1" ht="11.25" customHeight="1">
      <c r="A547" s="130"/>
      <c r="B547" s="130"/>
      <c r="C547" s="130"/>
      <c r="D547" s="130"/>
      <c r="E547" s="130"/>
      <c r="F547" s="128"/>
      <c r="G547" s="89"/>
      <c r="H547" s="123"/>
      <c r="I547" s="123"/>
      <c r="J547" s="130"/>
    </row>
    <row r="548" spans="1:10" s="108" customFormat="1" ht="11.25" customHeight="1">
      <c r="A548" s="130"/>
      <c r="B548" s="130"/>
      <c r="C548" s="130"/>
      <c r="D548" s="130"/>
      <c r="E548" s="130"/>
      <c r="F548" s="128"/>
      <c r="G548" s="89"/>
      <c r="H548" s="123"/>
      <c r="I548" s="123"/>
      <c r="J548" s="130"/>
    </row>
    <row r="549" spans="1:10" s="108" customFormat="1" ht="11.25" customHeight="1">
      <c r="A549" s="130"/>
      <c r="B549" s="130"/>
      <c r="C549" s="130"/>
      <c r="D549" s="130"/>
      <c r="E549" s="130"/>
      <c r="F549" s="128"/>
      <c r="G549" s="89"/>
      <c r="H549" s="123"/>
      <c r="I549" s="123"/>
      <c r="J549" s="130"/>
    </row>
    <row r="550" spans="1:10" s="108" customFormat="1" ht="11.25" customHeight="1">
      <c r="A550" s="130"/>
      <c r="B550" s="130"/>
      <c r="C550" s="130"/>
      <c r="D550" s="130"/>
      <c r="E550" s="130"/>
      <c r="F550" s="128"/>
      <c r="G550" s="89"/>
      <c r="H550" s="123"/>
      <c r="I550" s="123"/>
      <c r="J550" s="130"/>
    </row>
    <row r="551" spans="1:10" s="108" customFormat="1" ht="11.25" customHeight="1">
      <c r="A551" s="130"/>
      <c r="B551" s="130"/>
      <c r="C551" s="130"/>
      <c r="D551" s="130"/>
      <c r="E551" s="130"/>
      <c r="F551" s="128"/>
      <c r="G551" s="89"/>
      <c r="H551" s="123"/>
      <c r="I551" s="123"/>
      <c r="J551" s="130"/>
    </row>
    <row r="552" spans="1:10" s="108" customFormat="1" ht="11.25" customHeight="1">
      <c r="A552" s="130"/>
      <c r="B552" s="130"/>
      <c r="C552" s="130"/>
      <c r="D552" s="130"/>
      <c r="E552" s="130"/>
      <c r="F552" s="128"/>
      <c r="G552" s="89"/>
      <c r="H552" s="123"/>
      <c r="I552" s="123"/>
      <c r="J552" s="130"/>
    </row>
    <row r="553" spans="1:10" s="108" customFormat="1" ht="11.25" customHeight="1">
      <c r="A553" s="130"/>
      <c r="B553" s="130"/>
      <c r="C553" s="130"/>
      <c r="D553" s="130"/>
      <c r="E553" s="130"/>
      <c r="F553" s="128"/>
      <c r="G553" s="89"/>
      <c r="H553" s="123"/>
      <c r="I553" s="123"/>
      <c r="J553" s="130"/>
    </row>
    <row r="554" spans="1:10" s="108" customFormat="1" ht="11.25" customHeight="1">
      <c r="A554" s="130"/>
      <c r="B554" s="130"/>
      <c r="C554" s="130"/>
      <c r="D554" s="130"/>
      <c r="E554" s="130"/>
      <c r="F554" s="128"/>
      <c r="G554" s="89"/>
      <c r="H554" s="123"/>
      <c r="I554" s="123"/>
      <c r="J554" s="130"/>
    </row>
    <row r="555" spans="1:10" s="108" customFormat="1" ht="11.25" customHeight="1">
      <c r="A555" s="130"/>
      <c r="B555" s="130"/>
      <c r="C555" s="130"/>
      <c r="D555" s="130"/>
      <c r="E555" s="130"/>
      <c r="F555" s="128"/>
      <c r="G555" s="89"/>
      <c r="H555" s="123"/>
      <c r="I555" s="123"/>
      <c r="J555" s="130"/>
    </row>
    <row r="556" spans="1:10" s="108" customFormat="1" ht="11.25" customHeight="1">
      <c r="A556" s="130"/>
      <c r="B556" s="130"/>
      <c r="C556" s="130"/>
      <c r="D556" s="130"/>
      <c r="E556" s="130"/>
      <c r="F556" s="128"/>
      <c r="G556" s="89"/>
      <c r="H556" s="123"/>
      <c r="I556" s="123"/>
      <c r="J556" s="130"/>
    </row>
    <row r="557" spans="1:10" s="108" customFormat="1" ht="11.25" customHeight="1">
      <c r="A557" s="130"/>
      <c r="B557" s="130"/>
      <c r="C557" s="130"/>
      <c r="D557" s="130"/>
      <c r="E557" s="130"/>
      <c r="F557" s="128"/>
      <c r="G557" s="89"/>
      <c r="H557" s="123"/>
      <c r="I557" s="123"/>
      <c r="J557" s="130"/>
    </row>
    <row r="558" spans="1:10" s="108" customFormat="1" ht="11.25" customHeight="1">
      <c r="A558" s="130"/>
      <c r="B558" s="130"/>
      <c r="C558" s="130"/>
      <c r="D558" s="130"/>
      <c r="E558" s="130"/>
      <c r="F558" s="128"/>
      <c r="G558" s="89"/>
      <c r="H558" s="123"/>
      <c r="I558" s="123"/>
      <c r="J558" s="130"/>
    </row>
    <row r="559" spans="1:10" s="108" customFormat="1" ht="11.25" customHeight="1">
      <c r="A559" s="130"/>
      <c r="B559" s="130"/>
      <c r="C559" s="130"/>
      <c r="D559" s="130"/>
      <c r="E559" s="130"/>
      <c r="F559" s="128"/>
      <c r="G559" s="89"/>
      <c r="H559" s="123"/>
      <c r="I559" s="123"/>
      <c r="J559" s="130"/>
    </row>
    <row r="560" spans="1:10" s="108" customFormat="1" ht="11.25" customHeight="1">
      <c r="A560" s="130"/>
      <c r="B560" s="130"/>
      <c r="C560" s="130"/>
      <c r="D560" s="130"/>
      <c r="E560" s="130"/>
      <c r="F560" s="128"/>
      <c r="G560" s="89"/>
      <c r="H560" s="123"/>
      <c r="I560" s="123"/>
      <c r="J560" s="130"/>
    </row>
    <row r="561" spans="1:10" s="108" customFormat="1" ht="11.25" customHeight="1">
      <c r="A561" s="130"/>
      <c r="B561" s="130"/>
      <c r="C561" s="130"/>
      <c r="D561" s="130"/>
      <c r="E561" s="130"/>
      <c r="F561" s="128"/>
      <c r="G561" s="89"/>
      <c r="H561" s="123"/>
      <c r="I561" s="123"/>
      <c r="J561" s="130"/>
    </row>
    <row r="562" spans="1:10" s="108" customFormat="1" ht="11.25" customHeight="1">
      <c r="A562" s="130"/>
      <c r="B562" s="130"/>
      <c r="C562" s="130"/>
      <c r="D562" s="130"/>
      <c r="E562" s="130"/>
      <c r="F562" s="128"/>
      <c r="G562" s="89"/>
      <c r="H562" s="123"/>
      <c r="I562" s="123"/>
      <c r="J562" s="130"/>
    </row>
    <row r="563" spans="1:10" s="108" customFormat="1" ht="11.25" customHeight="1">
      <c r="A563" s="130"/>
      <c r="B563" s="130"/>
      <c r="C563" s="130"/>
      <c r="D563" s="130"/>
      <c r="E563" s="130"/>
      <c r="F563" s="128"/>
      <c r="G563" s="89"/>
      <c r="H563" s="123"/>
      <c r="I563" s="123"/>
      <c r="J563" s="130"/>
    </row>
    <row r="564" spans="1:10" s="108" customFormat="1" ht="11.25" customHeight="1">
      <c r="A564" s="130"/>
      <c r="B564" s="130"/>
      <c r="C564" s="130"/>
      <c r="D564" s="130"/>
      <c r="E564" s="130"/>
      <c r="F564" s="128"/>
      <c r="G564" s="89"/>
      <c r="H564" s="123"/>
      <c r="I564" s="123"/>
      <c r="J564" s="130"/>
    </row>
    <row r="565" spans="1:10" s="108" customFormat="1" ht="11.25" customHeight="1">
      <c r="A565" s="130"/>
      <c r="B565" s="130"/>
      <c r="C565" s="130"/>
      <c r="D565" s="130"/>
      <c r="E565" s="130"/>
      <c r="F565" s="128"/>
      <c r="G565" s="89"/>
      <c r="H565" s="123"/>
      <c r="I565" s="123"/>
      <c r="J565" s="130"/>
    </row>
    <row r="566" spans="1:10" s="108" customFormat="1" ht="11.25" customHeight="1">
      <c r="A566" s="130"/>
      <c r="B566" s="130"/>
      <c r="C566" s="130"/>
      <c r="D566" s="130"/>
      <c r="E566" s="130"/>
      <c r="F566" s="128"/>
      <c r="G566" s="89"/>
      <c r="H566" s="123"/>
      <c r="I566" s="123"/>
      <c r="J566" s="130"/>
    </row>
    <row r="567" spans="1:10" s="108" customFormat="1" ht="11.25" customHeight="1">
      <c r="A567" s="130"/>
      <c r="B567" s="130"/>
      <c r="C567" s="130"/>
      <c r="D567" s="130"/>
      <c r="E567" s="130"/>
      <c r="F567" s="128"/>
      <c r="G567" s="89"/>
      <c r="H567" s="168"/>
      <c r="I567" s="123"/>
      <c r="J567" s="130"/>
    </row>
    <row r="568" spans="1:10" s="108" customFormat="1" ht="11.25" customHeight="1">
      <c r="A568" s="130"/>
      <c r="B568" s="130"/>
      <c r="C568" s="130"/>
      <c r="D568" s="130"/>
      <c r="E568" s="130"/>
      <c r="F568" s="128"/>
      <c r="G568" s="89"/>
      <c r="H568" s="123"/>
      <c r="I568" s="123"/>
      <c r="J568" s="130"/>
    </row>
    <row r="569" spans="1:10" s="108" customFormat="1" ht="11.25" customHeight="1">
      <c r="A569" s="130"/>
      <c r="B569" s="130"/>
      <c r="C569" s="130"/>
      <c r="D569" s="130"/>
      <c r="E569" s="130"/>
      <c r="F569" s="128"/>
      <c r="G569" s="89"/>
      <c r="H569" s="123"/>
      <c r="I569" s="123"/>
      <c r="J569" s="130"/>
    </row>
    <row r="570" spans="1:10" s="108" customFormat="1" ht="11.25" customHeight="1">
      <c r="A570" s="130"/>
      <c r="B570" s="130"/>
      <c r="C570" s="130"/>
      <c r="D570" s="130"/>
      <c r="E570" s="130"/>
      <c r="F570" s="128"/>
      <c r="G570" s="89"/>
      <c r="H570" s="123"/>
      <c r="I570" s="123"/>
      <c r="J570" s="130"/>
    </row>
    <row r="571" spans="1:10" s="108" customFormat="1" ht="11.25" customHeight="1">
      <c r="A571" s="130"/>
      <c r="B571" s="130"/>
      <c r="C571" s="130"/>
      <c r="D571" s="130"/>
      <c r="E571" s="130"/>
      <c r="F571" s="128"/>
      <c r="G571" s="89"/>
      <c r="H571" s="123"/>
      <c r="I571" s="123"/>
      <c r="J571" s="130"/>
    </row>
    <row r="572" spans="1:10" s="108" customFormat="1" ht="11.25" customHeight="1">
      <c r="A572" s="130"/>
      <c r="B572" s="130"/>
      <c r="C572" s="130"/>
      <c r="D572" s="130"/>
      <c r="E572" s="130"/>
      <c r="F572" s="128"/>
      <c r="G572" s="89"/>
      <c r="H572" s="123"/>
      <c r="I572" s="123"/>
      <c r="J572" s="130"/>
    </row>
    <row r="573" spans="1:10" s="108" customFormat="1" ht="11.25" customHeight="1">
      <c r="A573" s="130"/>
      <c r="B573" s="130"/>
      <c r="C573" s="130"/>
      <c r="D573" s="130"/>
      <c r="E573" s="130"/>
      <c r="F573" s="128"/>
      <c r="G573" s="89"/>
      <c r="H573" s="123"/>
      <c r="I573" s="123"/>
      <c r="J573" s="130"/>
    </row>
    <row r="574" spans="1:10" s="108" customFormat="1" ht="11.25" customHeight="1">
      <c r="A574" s="130"/>
      <c r="B574" s="130"/>
      <c r="C574" s="130"/>
      <c r="D574" s="130"/>
      <c r="E574" s="130"/>
      <c r="F574" s="128"/>
      <c r="G574" s="89"/>
      <c r="H574" s="123"/>
      <c r="I574" s="123"/>
      <c r="J574" s="130"/>
    </row>
    <row r="575" spans="1:10" s="108" customFormat="1" ht="11.25" customHeight="1">
      <c r="A575" s="130"/>
      <c r="B575" s="130"/>
      <c r="C575" s="130"/>
      <c r="D575" s="130"/>
      <c r="E575" s="130"/>
      <c r="F575" s="128"/>
      <c r="G575" s="89"/>
      <c r="H575" s="123"/>
      <c r="I575" s="123"/>
      <c r="J575" s="130"/>
    </row>
    <row r="576" spans="1:10" s="108" customFormat="1" ht="11.25" customHeight="1">
      <c r="A576" s="130"/>
      <c r="B576" s="130"/>
      <c r="C576" s="130"/>
      <c r="D576" s="130"/>
      <c r="E576" s="130"/>
      <c r="F576" s="128"/>
      <c r="G576" s="89"/>
      <c r="H576" s="123"/>
      <c r="I576" s="123"/>
      <c r="J576" s="130"/>
    </row>
    <row r="577" spans="1:10" s="108" customFormat="1" ht="11.25" customHeight="1">
      <c r="A577" s="130"/>
      <c r="B577" s="130"/>
      <c r="C577" s="130"/>
      <c r="D577" s="130"/>
      <c r="E577" s="130"/>
      <c r="F577" s="130"/>
      <c r="G577" s="89"/>
      <c r="H577" s="123"/>
      <c r="I577" s="123"/>
      <c r="J577" s="130"/>
    </row>
    <row r="578" spans="1:10" s="108" customFormat="1" ht="11.25" customHeight="1">
      <c r="A578" s="130"/>
      <c r="B578" s="130"/>
      <c r="C578" s="130"/>
      <c r="D578" s="130"/>
      <c r="E578" s="130"/>
      <c r="F578" s="131"/>
      <c r="G578" s="89"/>
      <c r="H578" s="123"/>
      <c r="I578" s="123"/>
      <c r="J578" s="130"/>
    </row>
    <row r="579" spans="1:10" s="108" customFormat="1" ht="11.25" customHeight="1">
      <c r="A579" s="130"/>
      <c r="B579" s="130"/>
      <c r="C579" s="130"/>
      <c r="D579" s="130"/>
      <c r="E579" s="130"/>
      <c r="F579" s="130"/>
      <c r="G579" s="89"/>
      <c r="H579" s="123"/>
      <c r="I579" s="123"/>
      <c r="J579" s="130"/>
    </row>
    <row r="580" spans="1:10" s="108" customFormat="1" ht="11.25" customHeight="1">
      <c r="A580" s="130"/>
      <c r="B580" s="130"/>
      <c r="C580" s="130"/>
      <c r="D580" s="130"/>
      <c r="E580" s="130"/>
      <c r="F580" s="130"/>
      <c r="G580" s="89"/>
      <c r="H580" s="123"/>
      <c r="I580" s="123"/>
      <c r="J580" s="130"/>
    </row>
    <row r="581" spans="1:10" s="108" customFormat="1" ht="11.25" customHeight="1">
      <c r="A581" s="130"/>
      <c r="B581" s="130"/>
      <c r="C581" s="130"/>
      <c r="D581" s="130"/>
      <c r="E581" s="130"/>
      <c r="F581" s="130"/>
      <c r="G581" s="89"/>
      <c r="H581" s="123"/>
      <c r="I581" s="123"/>
      <c r="J581" s="130"/>
    </row>
    <row r="582" spans="1:10" s="108" customFormat="1" ht="11.25" customHeight="1">
      <c r="A582" s="130"/>
      <c r="B582" s="130"/>
      <c r="C582" s="130"/>
      <c r="D582" s="130"/>
      <c r="E582" s="130"/>
      <c r="F582" s="131"/>
      <c r="G582" s="89"/>
      <c r="H582" s="123"/>
      <c r="I582" s="123"/>
      <c r="J582" s="130"/>
    </row>
    <row r="583" spans="1:10" s="108" customFormat="1" ht="11.25" customHeight="1">
      <c r="A583" s="130"/>
      <c r="B583" s="130"/>
      <c r="C583" s="130"/>
      <c r="D583" s="130"/>
      <c r="E583" s="130"/>
      <c r="F583" s="130"/>
      <c r="G583" s="89"/>
      <c r="H583" s="123"/>
      <c r="I583" s="123"/>
      <c r="J583" s="130"/>
    </row>
    <row r="584" spans="1:10" s="108" customFormat="1" ht="11.25" customHeight="1">
      <c r="A584" s="130"/>
      <c r="B584" s="130"/>
      <c r="C584" s="130"/>
      <c r="D584" s="130"/>
      <c r="E584" s="130"/>
      <c r="F584" s="130"/>
      <c r="G584" s="89"/>
      <c r="H584" s="123"/>
      <c r="I584" s="123"/>
      <c r="J584" s="130"/>
    </row>
    <row r="585" spans="1:10" s="108" customFormat="1" ht="11.25" customHeight="1">
      <c r="A585" s="130"/>
      <c r="B585" s="130"/>
      <c r="C585" s="130"/>
      <c r="D585" s="130"/>
      <c r="E585" s="130"/>
      <c r="F585" s="130"/>
      <c r="G585" s="89"/>
      <c r="H585" s="123"/>
      <c r="I585" s="123"/>
      <c r="J585" s="130"/>
    </row>
    <row r="586" spans="1:10" s="108" customFormat="1" ht="11.25" customHeight="1">
      <c r="A586" s="130"/>
      <c r="B586" s="130"/>
      <c r="C586" s="130"/>
      <c r="D586" s="130"/>
      <c r="E586" s="130"/>
      <c r="F586" s="130"/>
      <c r="G586" s="89"/>
      <c r="H586" s="123"/>
      <c r="I586" s="123"/>
      <c r="J586" s="130"/>
    </row>
    <row r="587" spans="1:10" s="108" customFormat="1" ht="11.25" customHeight="1">
      <c r="A587" s="130"/>
      <c r="B587" s="130"/>
      <c r="C587" s="130"/>
      <c r="D587" s="130"/>
      <c r="E587" s="130"/>
      <c r="F587" s="130"/>
      <c r="G587" s="89"/>
      <c r="H587" s="123"/>
      <c r="I587" s="123"/>
      <c r="J587" s="130"/>
    </row>
    <row r="588" spans="1:10" s="108" customFormat="1" ht="11.25" customHeight="1">
      <c r="A588" s="130"/>
      <c r="B588" s="130"/>
      <c r="C588" s="130"/>
      <c r="D588" s="130"/>
      <c r="E588" s="130"/>
      <c r="F588" s="130"/>
      <c r="G588" s="89"/>
      <c r="H588" s="123"/>
      <c r="I588" s="123"/>
      <c r="J588" s="130"/>
    </row>
    <row r="589" spans="1:10" s="108" customFormat="1" ht="11.25" customHeight="1">
      <c r="A589" s="130"/>
      <c r="B589" s="130"/>
      <c r="C589" s="130"/>
      <c r="D589" s="130"/>
      <c r="E589" s="130"/>
      <c r="F589" s="130"/>
      <c r="G589" s="89"/>
      <c r="H589" s="123"/>
      <c r="I589" s="123"/>
      <c r="J589" s="130"/>
    </row>
    <row r="590" spans="1:10" s="108" customFormat="1" ht="11.25" customHeight="1">
      <c r="A590" s="130"/>
      <c r="B590" s="130"/>
      <c r="C590" s="130"/>
      <c r="D590" s="130"/>
      <c r="E590" s="130"/>
      <c r="F590" s="130"/>
      <c r="G590" s="89"/>
      <c r="H590" s="123"/>
      <c r="I590" s="123"/>
      <c r="J590" s="130"/>
    </row>
    <row r="591" spans="1:10" s="108" customFormat="1" ht="11.25" customHeight="1">
      <c r="A591" s="130"/>
      <c r="B591" s="130"/>
      <c r="C591" s="130"/>
      <c r="D591" s="130"/>
      <c r="E591" s="130"/>
      <c r="F591" s="130"/>
      <c r="G591" s="89"/>
      <c r="H591" s="123"/>
      <c r="I591" s="123"/>
      <c r="J591" s="130"/>
    </row>
    <row r="592" spans="1:10" s="108" customFormat="1" ht="11.25" customHeight="1">
      <c r="A592" s="130"/>
      <c r="B592" s="130"/>
      <c r="C592" s="130"/>
      <c r="D592" s="130"/>
      <c r="E592" s="130"/>
      <c r="F592" s="130"/>
      <c r="G592" s="89"/>
      <c r="H592" s="123"/>
      <c r="I592" s="123"/>
      <c r="J592" s="130"/>
    </row>
    <row r="593" spans="1:10" s="108" customFormat="1" ht="11.25" customHeight="1">
      <c r="A593" s="130"/>
      <c r="B593" s="130"/>
      <c r="C593" s="130"/>
      <c r="D593" s="130"/>
      <c r="E593" s="130"/>
      <c r="F593" s="130"/>
      <c r="G593" s="89"/>
      <c r="H593" s="123"/>
      <c r="I593" s="123"/>
      <c r="J593" s="130"/>
    </row>
    <row r="594" spans="1:10" s="108" customFormat="1" ht="11.25" customHeight="1">
      <c r="A594" s="130"/>
      <c r="B594" s="130"/>
      <c r="C594" s="130"/>
      <c r="D594" s="130"/>
      <c r="E594" s="130"/>
      <c r="F594" s="130"/>
      <c r="G594" s="89"/>
      <c r="H594" s="123"/>
      <c r="I594" s="123"/>
      <c r="J594" s="130"/>
    </row>
    <row r="595" spans="1:10" s="108" customFormat="1" ht="11.25" customHeight="1">
      <c r="A595" s="130"/>
      <c r="B595" s="130"/>
      <c r="C595" s="130"/>
      <c r="D595" s="130"/>
      <c r="E595" s="130"/>
      <c r="F595" s="130"/>
      <c r="G595" s="89"/>
      <c r="H595" s="123"/>
      <c r="I595" s="123"/>
      <c r="J595" s="130"/>
    </row>
    <row r="596" spans="1:10" s="108" customFormat="1" ht="11.25" customHeight="1">
      <c r="A596" s="130"/>
      <c r="B596" s="130"/>
      <c r="C596" s="130"/>
      <c r="D596" s="130"/>
      <c r="E596" s="130"/>
      <c r="F596" s="130"/>
      <c r="G596" s="89"/>
      <c r="H596" s="123"/>
      <c r="I596" s="123"/>
      <c r="J596" s="130"/>
    </row>
    <row r="597" spans="1:10" s="108" customFormat="1" ht="11.25" customHeight="1">
      <c r="A597" s="130"/>
      <c r="B597" s="130"/>
      <c r="C597" s="130"/>
      <c r="D597" s="130"/>
      <c r="E597" s="130"/>
      <c r="F597" s="131"/>
      <c r="G597" s="89"/>
      <c r="H597" s="123"/>
      <c r="I597" s="123"/>
      <c r="J597" s="130"/>
    </row>
    <row r="598" spans="1:10" s="108" customFormat="1" ht="11.25" customHeight="1">
      <c r="A598" s="130"/>
      <c r="B598" s="130"/>
      <c r="C598" s="130"/>
      <c r="D598" s="130"/>
      <c r="E598" s="130"/>
      <c r="F598" s="130"/>
      <c r="G598" s="89"/>
      <c r="H598" s="123"/>
      <c r="I598" s="123"/>
      <c r="J598" s="130"/>
    </row>
    <row r="599" spans="1:10" s="108" customFormat="1" ht="11.25" customHeight="1">
      <c r="A599" s="130"/>
      <c r="B599" s="130"/>
      <c r="C599" s="130"/>
      <c r="D599" s="130"/>
      <c r="E599" s="130"/>
      <c r="F599" s="130"/>
      <c r="G599" s="89"/>
      <c r="H599" s="123"/>
      <c r="I599" s="123"/>
      <c r="J599" s="130"/>
    </row>
    <row r="600" spans="1:10" s="108" customFormat="1" ht="11.25" customHeight="1">
      <c r="A600" s="130"/>
      <c r="B600" s="130"/>
      <c r="C600" s="130"/>
      <c r="D600" s="130"/>
      <c r="E600" s="130"/>
      <c r="F600" s="130"/>
      <c r="G600" s="89"/>
      <c r="H600" s="123"/>
      <c r="I600" s="123"/>
      <c r="J600" s="130"/>
    </row>
    <row r="601" spans="1:10" s="108" customFormat="1" ht="11.25" customHeight="1">
      <c r="A601" s="130"/>
      <c r="B601" s="130"/>
      <c r="C601" s="130"/>
      <c r="D601" s="130"/>
      <c r="E601" s="130"/>
      <c r="F601" s="130"/>
      <c r="G601" s="89"/>
      <c r="H601" s="123"/>
      <c r="I601" s="123"/>
      <c r="J601" s="130"/>
    </row>
    <row r="602" spans="1:10" s="108" customFormat="1" ht="11.25" customHeight="1">
      <c r="A602" s="130"/>
      <c r="B602" s="130"/>
      <c r="C602" s="130"/>
      <c r="D602" s="130"/>
      <c r="E602" s="130"/>
      <c r="F602" s="130"/>
      <c r="G602" s="89"/>
      <c r="H602" s="123"/>
      <c r="I602" s="123"/>
      <c r="J602" s="130"/>
    </row>
    <row r="603" spans="1:10" s="108" customFormat="1" ht="11.25" customHeight="1">
      <c r="A603" s="130"/>
      <c r="B603" s="130"/>
      <c r="C603" s="130"/>
      <c r="D603" s="130"/>
      <c r="E603" s="130"/>
      <c r="F603" s="130"/>
      <c r="G603" s="89"/>
      <c r="H603" s="123"/>
      <c r="I603" s="123"/>
      <c r="J603" s="130"/>
    </row>
    <row r="604" spans="1:10" s="108" customFormat="1" ht="11.25" customHeight="1">
      <c r="A604" s="130"/>
      <c r="B604" s="130"/>
      <c r="C604" s="130"/>
      <c r="D604" s="130"/>
      <c r="E604" s="130"/>
      <c r="F604" s="128"/>
      <c r="G604" s="89"/>
      <c r="H604" s="123"/>
      <c r="I604" s="123"/>
      <c r="J604" s="130"/>
    </row>
    <row r="605" spans="1:10" s="108" customFormat="1" ht="11.25" customHeight="1">
      <c r="A605" s="130"/>
      <c r="B605" s="130"/>
      <c r="C605" s="130"/>
      <c r="D605" s="130"/>
      <c r="E605" s="130"/>
      <c r="F605" s="128"/>
      <c r="G605" s="89"/>
      <c r="H605" s="123"/>
      <c r="I605" s="123"/>
      <c r="J605" s="130"/>
    </row>
    <row r="606" spans="1:10" s="108" customFormat="1" ht="11.25" customHeight="1">
      <c r="A606" s="130"/>
      <c r="B606" s="130"/>
      <c r="C606" s="130"/>
      <c r="D606" s="130"/>
      <c r="E606" s="130"/>
      <c r="F606" s="128"/>
      <c r="G606" s="89"/>
      <c r="H606" s="123"/>
      <c r="I606" s="123"/>
      <c r="J606" s="130"/>
    </row>
    <row r="607" spans="1:10" s="108" customFormat="1" ht="11.25" customHeight="1">
      <c r="A607" s="130"/>
      <c r="B607" s="130"/>
      <c r="C607" s="130"/>
      <c r="D607" s="130"/>
      <c r="E607" s="130"/>
      <c r="F607" s="128"/>
      <c r="G607" s="89"/>
      <c r="H607" s="123"/>
      <c r="I607" s="123"/>
      <c r="J607" s="130"/>
    </row>
    <row r="608" spans="1:10" s="108" customFormat="1" ht="11.25" customHeight="1">
      <c r="A608" s="130"/>
      <c r="B608" s="130"/>
      <c r="C608" s="130"/>
      <c r="D608" s="130"/>
      <c r="E608" s="130"/>
      <c r="F608" s="128"/>
      <c r="G608" s="89"/>
      <c r="H608" s="123"/>
      <c r="I608" s="123"/>
      <c r="J608" s="130"/>
    </row>
    <row r="609" spans="1:10" s="108" customFormat="1" ht="11.25" customHeight="1">
      <c r="A609" s="130"/>
      <c r="B609" s="130"/>
      <c r="C609" s="130"/>
      <c r="D609" s="130"/>
      <c r="E609" s="130"/>
      <c r="F609" s="128"/>
      <c r="G609" s="89"/>
      <c r="H609" s="123"/>
      <c r="I609" s="123"/>
      <c r="J609" s="130"/>
    </row>
    <row r="610" spans="1:10" s="108" customFormat="1" ht="11.25" customHeight="1">
      <c r="A610" s="130"/>
      <c r="B610" s="130"/>
      <c r="C610" s="130"/>
      <c r="D610" s="130"/>
      <c r="E610" s="130"/>
      <c r="F610" s="128"/>
      <c r="G610" s="89"/>
      <c r="H610" s="123"/>
      <c r="I610" s="123"/>
      <c r="J610" s="130"/>
    </row>
    <row r="611" spans="1:10" s="108" customFormat="1" ht="11.25" customHeight="1">
      <c r="A611" s="130"/>
      <c r="B611" s="130"/>
      <c r="C611" s="130"/>
      <c r="D611" s="130"/>
      <c r="E611" s="130"/>
      <c r="F611" s="128"/>
      <c r="G611" s="89"/>
      <c r="H611" s="123"/>
      <c r="I611" s="123"/>
      <c r="J611" s="130"/>
    </row>
    <row r="612" spans="1:10" s="108" customFormat="1" ht="11.25" customHeight="1">
      <c r="A612" s="130"/>
      <c r="B612" s="130"/>
      <c r="C612" s="130"/>
      <c r="D612" s="130"/>
      <c r="E612" s="130"/>
      <c r="F612" s="128"/>
      <c r="G612" s="89"/>
      <c r="H612" s="123"/>
      <c r="I612" s="123"/>
      <c r="J612" s="130"/>
    </row>
    <row r="613" spans="1:10" s="108" customFormat="1" ht="11.25" customHeight="1">
      <c r="A613" s="130"/>
      <c r="B613" s="130"/>
      <c r="C613" s="130"/>
      <c r="D613" s="130"/>
      <c r="E613" s="130"/>
      <c r="F613" s="128"/>
      <c r="G613" s="89"/>
      <c r="H613" s="123"/>
      <c r="I613" s="123"/>
      <c r="J613" s="130"/>
    </row>
    <row r="614" spans="1:10" s="108" customFormat="1" ht="11.25" customHeight="1">
      <c r="A614" s="130"/>
      <c r="B614" s="130"/>
      <c r="C614" s="130"/>
      <c r="D614" s="130"/>
      <c r="E614" s="130"/>
      <c r="F614" s="128"/>
      <c r="G614" s="89"/>
      <c r="H614" s="123"/>
      <c r="I614" s="123"/>
      <c r="J614" s="130"/>
    </row>
    <row r="615" spans="1:10" s="108" customFormat="1" ht="11.25" customHeight="1">
      <c r="A615" s="130"/>
      <c r="B615" s="130"/>
      <c r="C615" s="130"/>
      <c r="D615" s="130"/>
      <c r="E615" s="130"/>
      <c r="F615" s="128"/>
      <c r="G615" s="89"/>
      <c r="H615" s="123"/>
      <c r="I615" s="123"/>
      <c r="J615" s="130"/>
    </row>
    <row r="616" spans="1:10" s="108" customFormat="1" ht="11.25" customHeight="1">
      <c r="A616" s="130"/>
      <c r="B616" s="130"/>
      <c r="C616" s="130"/>
      <c r="D616" s="130"/>
      <c r="E616" s="130"/>
      <c r="F616" s="128"/>
      <c r="G616" s="89"/>
      <c r="H616" s="123"/>
      <c r="I616" s="123"/>
      <c r="J616" s="130"/>
    </row>
    <row r="617" spans="1:10" s="108" customFormat="1" ht="11.25" customHeight="1">
      <c r="A617" s="130"/>
      <c r="B617" s="130"/>
      <c r="C617" s="130"/>
      <c r="D617" s="130"/>
      <c r="E617" s="130"/>
      <c r="F617" s="128"/>
      <c r="G617" s="89"/>
      <c r="H617" s="123"/>
      <c r="I617" s="123"/>
      <c r="J617" s="130"/>
    </row>
    <row r="618" spans="1:10" s="108" customFormat="1" ht="11.25" customHeight="1">
      <c r="A618" s="130"/>
      <c r="B618" s="130"/>
      <c r="C618" s="130"/>
      <c r="D618" s="130"/>
      <c r="E618" s="130"/>
      <c r="F618" s="128"/>
      <c r="G618" s="89"/>
      <c r="H618" s="123"/>
      <c r="I618" s="123"/>
      <c r="J618" s="130"/>
    </row>
    <row r="619" spans="1:10" s="108" customFormat="1" ht="11.25" customHeight="1">
      <c r="A619" s="130"/>
      <c r="B619" s="130"/>
      <c r="C619" s="130"/>
      <c r="D619" s="130"/>
      <c r="E619" s="130"/>
      <c r="F619" s="128"/>
      <c r="G619" s="89"/>
      <c r="H619" s="123"/>
      <c r="I619" s="123"/>
      <c r="J619" s="130"/>
    </row>
    <row r="620" spans="1:10" s="108" customFormat="1" ht="11.25" customHeight="1">
      <c r="A620" s="130"/>
      <c r="B620" s="130"/>
      <c r="C620" s="130"/>
      <c r="D620" s="130"/>
      <c r="E620" s="130"/>
      <c r="F620" s="128"/>
      <c r="G620" s="89"/>
      <c r="H620" s="123"/>
      <c r="I620" s="123"/>
      <c r="J620" s="130"/>
    </row>
    <row r="621" spans="1:10" s="108" customFormat="1" ht="11.25" customHeight="1">
      <c r="A621" s="130"/>
      <c r="B621" s="130"/>
      <c r="C621" s="130"/>
      <c r="D621" s="130"/>
      <c r="E621" s="130"/>
      <c r="F621" s="128"/>
      <c r="G621" s="89"/>
      <c r="H621" s="123"/>
      <c r="I621" s="123"/>
      <c r="J621" s="130"/>
    </row>
    <row r="622" spans="1:10" s="108" customFormat="1" ht="11.25" customHeight="1">
      <c r="A622" s="130"/>
      <c r="B622" s="130"/>
      <c r="C622" s="130"/>
      <c r="D622" s="130"/>
      <c r="E622" s="130"/>
      <c r="F622" s="128"/>
      <c r="G622" s="89"/>
      <c r="H622" s="123"/>
      <c r="I622" s="123"/>
      <c r="J622" s="130"/>
    </row>
    <row r="623" spans="1:10" s="108" customFormat="1" ht="11.25" customHeight="1">
      <c r="A623" s="130"/>
      <c r="B623" s="130"/>
      <c r="C623" s="130"/>
      <c r="D623" s="130"/>
      <c r="E623" s="130"/>
      <c r="F623" s="128"/>
      <c r="G623" s="89"/>
      <c r="H623" s="123"/>
      <c r="I623" s="123"/>
      <c r="J623" s="130"/>
    </row>
    <row r="624" spans="1:10" s="108" customFormat="1" ht="11.25" customHeight="1">
      <c r="A624" s="130"/>
      <c r="B624" s="130"/>
      <c r="C624" s="130"/>
      <c r="D624" s="130"/>
      <c r="E624" s="130"/>
      <c r="F624" s="130"/>
      <c r="G624" s="89"/>
      <c r="H624" s="123"/>
      <c r="I624" s="123"/>
      <c r="J624" s="130"/>
    </row>
    <row r="625" spans="1:10" s="108" customFormat="1" ht="11.25" customHeight="1">
      <c r="A625" s="130"/>
      <c r="B625" s="130"/>
      <c r="C625" s="130"/>
      <c r="D625" s="130"/>
      <c r="E625" s="130"/>
      <c r="F625" s="130"/>
      <c r="G625" s="89"/>
      <c r="H625" s="123"/>
      <c r="I625" s="123"/>
      <c r="J625" s="130"/>
    </row>
    <row r="626" spans="1:10" s="108" customFormat="1" ht="11.25" customHeight="1">
      <c r="A626" s="130"/>
      <c r="B626" s="130"/>
      <c r="C626" s="130"/>
      <c r="D626" s="130"/>
      <c r="E626" s="130"/>
      <c r="F626" s="128"/>
      <c r="G626" s="89"/>
      <c r="H626" s="123"/>
      <c r="I626" s="123"/>
      <c r="J626" s="130"/>
    </row>
    <row r="627" spans="1:10" s="108" customFormat="1" ht="11.25" customHeight="1">
      <c r="A627" s="130"/>
      <c r="B627" s="130"/>
      <c r="C627" s="130"/>
      <c r="D627" s="130"/>
      <c r="E627" s="130"/>
      <c r="F627" s="128"/>
      <c r="G627" s="89"/>
      <c r="H627" s="123"/>
      <c r="I627" s="123"/>
      <c r="J627" s="130"/>
    </row>
    <row r="628" spans="1:10" s="108" customFormat="1" ht="11.25" customHeight="1">
      <c r="A628" s="130"/>
      <c r="B628" s="130"/>
      <c r="C628" s="130"/>
      <c r="D628" s="130"/>
      <c r="E628" s="130"/>
      <c r="F628" s="128"/>
      <c r="G628" s="89"/>
      <c r="H628" s="123"/>
      <c r="I628" s="123"/>
      <c r="J628" s="130"/>
    </row>
    <row r="629" spans="1:10" s="108" customFormat="1" ht="11.25" customHeight="1">
      <c r="A629" s="130"/>
      <c r="B629" s="130"/>
      <c r="C629" s="130"/>
      <c r="D629" s="130"/>
      <c r="E629" s="130"/>
      <c r="F629" s="128"/>
      <c r="G629" s="89"/>
      <c r="H629" s="123"/>
      <c r="I629" s="123"/>
      <c r="J629" s="130"/>
    </row>
    <row r="630" spans="1:10" s="108" customFormat="1" ht="11.25" customHeight="1">
      <c r="A630" s="130"/>
      <c r="B630" s="130"/>
      <c r="C630" s="130"/>
      <c r="D630" s="130"/>
      <c r="E630" s="130"/>
      <c r="F630" s="128"/>
      <c r="G630" s="89"/>
      <c r="H630" s="123"/>
      <c r="I630" s="123"/>
      <c r="J630" s="130"/>
    </row>
    <row r="631" spans="1:10" s="108" customFormat="1" ht="11.25" customHeight="1">
      <c r="A631" s="130"/>
      <c r="B631" s="130"/>
      <c r="C631" s="130"/>
      <c r="D631" s="130"/>
      <c r="E631" s="130"/>
      <c r="F631" s="128"/>
      <c r="G631" s="89"/>
      <c r="H631" s="123"/>
      <c r="I631" s="123"/>
      <c r="J631" s="130"/>
    </row>
    <row r="632" spans="1:10" s="108" customFormat="1" ht="11.25" customHeight="1">
      <c r="A632" s="130"/>
      <c r="B632" s="130"/>
      <c r="C632" s="130"/>
      <c r="D632" s="130"/>
      <c r="E632" s="130"/>
      <c r="F632" s="128"/>
      <c r="G632" s="89"/>
      <c r="H632" s="123"/>
      <c r="I632" s="123"/>
      <c r="J632" s="130"/>
    </row>
    <row r="633" spans="1:10" s="108" customFormat="1" ht="11.25" customHeight="1">
      <c r="A633" s="130"/>
      <c r="B633" s="130"/>
      <c r="C633" s="130"/>
      <c r="D633" s="130"/>
      <c r="E633" s="130"/>
      <c r="F633" s="128"/>
      <c r="G633" s="89"/>
      <c r="H633" s="123"/>
      <c r="I633" s="123"/>
      <c r="J633" s="130"/>
    </row>
    <row r="634" spans="1:10" s="108" customFormat="1" ht="11.25" customHeight="1">
      <c r="A634" s="130"/>
      <c r="B634" s="130"/>
      <c r="C634" s="130"/>
      <c r="D634" s="130"/>
      <c r="E634" s="130"/>
      <c r="F634" s="128"/>
      <c r="G634" s="89"/>
      <c r="H634" s="123"/>
      <c r="I634" s="123"/>
      <c r="J634" s="130"/>
    </row>
    <row r="635" spans="1:10" s="108" customFormat="1" ht="11.25" customHeight="1">
      <c r="A635" s="130"/>
      <c r="B635" s="130"/>
      <c r="C635" s="130"/>
      <c r="D635" s="130"/>
      <c r="E635" s="130"/>
      <c r="F635" s="130"/>
      <c r="G635" s="89"/>
      <c r="H635" s="123"/>
      <c r="I635" s="123"/>
      <c r="J635" s="130"/>
    </row>
    <row r="636" spans="1:10" s="108" customFormat="1" ht="11.25" customHeight="1">
      <c r="A636" s="130"/>
      <c r="B636" s="130"/>
      <c r="C636" s="130"/>
      <c r="D636" s="130"/>
      <c r="E636" s="130"/>
      <c r="F636" s="128"/>
      <c r="G636" s="89"/>
      <c r="H636" s="123"/>
      <c r="I636" s="123"/>
      <c r="J636" s="130"/>
    </row>
    <row r="637" spans="1:10" s="108" customFormat="1" ht="11.25" customHeight="1">
      <c r="A637" s="130"/>
      <c r="B637" s="130"/>
      <c r="C637" s="130"/>
      <c r="D637" s="130"/>
      <c r="E637" s="130"/>
      <c r="F637" s="128"/>
      <c r="G637" s="89"/>
      <c r="H637" s="123"/>
      <c r="I637" s="123"/>
      <c r="J637" s="130"/>
    </row>
    <row r="638" spans="1:10" s="108" customFormat="1" ht="11.25" customHeight="1">
      <c r="A638" s="130"/>
      <c r="B638" s="130"/>
      <c r="C638" s="130"/>
      <c r="D638" s="130"/>
      <c r="E638" s="130"/>
      <c r="F638" s="128"/>
      <c r="G638" s="89"/>
      <c r="H638" s="123"/>
      <c r="I638" s="123"/>
      <c r="J638" s="130"/>
    </row>
    <row r="639" spans="1:10" s="108" customFormat="1" ht="11.25" customHeight="1">
      <c r="A639" s="130"/>
      <c r="B639" s="130"/>
      <c r="C639" s="130"/>
      <c r="D639" s="130"/>
      <c r="E639" s="130"/>
      <c r="F639" s="128"/>
      <c r="G639" s="89"/>
      <c r="H639" s="123"/>
      <c r="I639" s="123"/>
      <c r="J639" s="130"/>
    </row>
    <row r="640" spans="1:10" s="108" customFormat="1" ht="11.25" customHeight="1">
      <c r="A640" s="130"/>
      <c r="B640" s="130"/>
      <c r="C640" s="130"/>
      <c r="D640" s="130"/>
      <c r="E640" s="130"/>
      <c r="F640" s="128"/>
      <c r="G640" s="89"/>
      <c r="H640" s="123"/>
      <c r="I640" s="123"/>
      <c r="J640" s="130"/>
    </row>
    <row r="641" spans="1:10" s="108" customFormat="1" ht="11.25" customHeight="1">
      <c r="A641" s="130"/>
      <c r="B641" s="130"/>
      <c r="C641" s="130"/>
      <c r="D641" s="130"/>
      <c r="E641" s="130"/>
      <c r="F641" s="128"/>
      <c r="G641" s="89"/>
      <c r="H641" s="123"/>
      <c r="I641" s="123"/>
      <c r="J641" s="130"/>
    </row>
    <row r="642" spans="1:10" s="108" customFormat="1" ht="11.25" customHeight="1">
      <c r="A642" s="130"/>
      <c r="B642" s="130"/>
      <c r="C642" s="130"/>
      <c r="D642" s="130"/>
      <c r="E642" s="130"/>
      <c r="F642" s="128"/>
      <c r="G642" s="89"/>
      <c r="H642" s="123"/>
      <c r="I642" s="123"/>
      <c r="J642" s="130"/>
    </row>
    <row r="643" spans="1:10" s="108" customFormat="1" ht="11.25" customHeight="1">
      <c r="A643" s="130"/>
      <c r="B643" s="130"/>
      <c r="C643" s="130"/>
      <c r="D643" s="130"/>
      <c r="E643" s="130"/>
      <c r="F643" s="128"/>
      <c r="G643" s="89"/>
      <c r="H643" s="123"/>
      <c r="I643" s="123"/>
      <c r="J643" s="130"/>
    </row>
    <row r="644" spans="1:10" s="108" customFormat="1" ht="11.25" customHeight="1">
      <c r="A644" s="130"/>
      <c r="B644" s="130"/>
      <c r="C644" s="130"/>
      <c r="D644" s="130"/>
      <c r="E644" s="130"/>
      <c r="F644" s="128"/>
      <c r="G644" s="89"/>
      <c r="H644" s="123"/>
      <c r="I644" s="123"/>
      <c r="J644" s="130"/>
    </row>
    <row r="645" spans="1:10" s="108" customFormat="1" ht="11.25" customHeight="1">
      <c r="A645" s="130"/>
      <c r="B645" s="130"/>
      <c r="C645" s="130"/>
      <c r="D645" s="130"/>
      <c r="E645" s="130"/>
      <c r="F645" s="128"/>
      <c r="G645" s="89"/>
      <c r="H645" s="123"/>
      <c r="I645" s="123"/>
      <c r="J645" s="130"/>
    </row>
    <row r="646" spans="1:10" s="108" customFormat="1" ht="11.25" customHeight="1">
      <c r="A646" s="130"/>
      <c r="B646" s="130"/>
      <c r="C646" s="130"/>
      <c r="D646" s="130"/>
      <c r="E646" s="130"/>
      <c r="F646" s="130"/>
      <c r="G646" s="89"/>
      <c r="H646" s="123"/>
      <c r="I646" s="123"/>
      <c r="J646" s="130"/>
    </row>
    <row r="647" spans="1:10" s="108" customFormat="1" ht="11.25" customHeight="1">
      <c r="A647" s="130"/>
      <c r="B647" s="130"/>
      <c r="C647" s="130"/>
      <c r="D647" s="130"/>
      <c r="E647" s="130"/>
      <c r="F647" s="128"/>
      <c r="G647" s="89"/>
      <c r="H647" s="123"/>
      <c r="I647" s="123"/>
      <c r="J647" s="130"/>
    </row>
    <row r="648" spans="1:10" s="108" customFormat="1" ht="11.25" customHeight="1">
      <c r="A648" s="130"/>
      <c r="B648" s="130"/>
      <c r="C648" s="130"/>
      <c r="D648" s="130"/>
      <c r="E648" s="130"/>
      <c r="F648" s="128"/>
      <c r="G648" s="89"/>
      <c r="H648" s="123"/>
      <c r="I648" s="123"/>
      <c r="J648" s="130"/>
    </row>
    <row r="649" spans="1:10" s="108" customFormat="1" ht="11.25" customHeight="1">
      <c r="A649" s="130"/>
      <c r="B649" s="130"/>
      <c r="C649" s="130"/>
      <c r="D649" s="130"/>
      <c r="E649" s="130"/>
      <c r="F649" s="128"/>
      <c r="G649" s="89"/>
      <c r="H649" s="123"/>
      <c r="I649" s="123"/>
      <c r="J649" s="130"/>
    </row>
    <row r="650" spans="1:10" s="108" customFormat="1" ht="11.25" customHeight="1">
      <c r="A650" s="130"/>
      <c r="B650" s="130"/>
      <c r="C650" s="130"/>
      <c r="D650" s="130"/>
      <c r="E650" s="130"/>
      <c r="F650" s="128"/>
      <c r="G650" s="89"/>
      <c r="H650" s="123"/>
      <c r="I650" s="123"/>
      <c r="J650" s="130"/>
    </row>
    <row r="651" spans="1:10" s="108" customFormat="1" ht="11.25" customHeight="1">
      <c r="A651" s="130"/>
      <c r="B651" s="130"/>
      <c r="C651" s="130"/>
      <c r="D651" s="130"/>
      <c r="E651" s="130"/>
      <c r="F651" s="128"/>
      <c r="G651" s="89"/>
      <c r="H651" s="123"/>
      <c r="I651" s="123"/>
      <c r="J651" s="130"/>
    </row>
    <row r="652" spans="1:10" s="108" customFormat="1" ht="11.25" customHeight="1">
      <c r="A652" s="130"/>
      <c r="B652" s="130"/>
      <c r="C652" s="130"/>
      <c r="D652" s="130"/>
      <c r="E652" s="130"/>
      <c r="F652" s="130"/>
      <c r="G652" s="89"/>
      <c r="H652" s="123"/>
      <c r="I652" s="123"/>
      <c r="J652" s="130"/>
    </row>
    <row r="653" spans="1:10" s="108" customFormat="1" ht="11.25" customHeight="1">
      <c r="A653" s="130"/>
      <c r="B653" s="130"/>
      <c r="C653" s="130"/>
      <c r="D653" s="130"/>
      <c r="E653" s="130"/>
      <c r="F653" s="130"/>
      <c r="G653" s="89"/>
      <c r="H653" s="123"/>
      <c r="I653" s="123"/>
      <c r="J653" s="130"/>
    </row>
    <row r="654" spans="1:10" s="108" customFormat="1" ht="11.25" customHeight="1">
      <c r="A654" s="130"/>
      <c r="B654" s="130"/>
      <c r="C654" s="130"/>
      <c r="D654" s="130"/>
      <c r="E654" s="130"/>
      <c r="F654" s="130"/>
      <c r="G654" s="89"/>
      <c r="H654" s="123"/>
      <c r="I654" s="123"/>
      <c r="J654" s="130"/>
    </row>
    <row r="655" spans="1:10" s="108" customFormat="1" ht="11.25" customHeight="1">
      <c r="A655" s="130"/>
      <c r="B655" s="130"/>
      <c r="C655" s="130"/>
      <c r="D655" s="130"/>
      <c r="E655" s="130"/>
      <c r="F655" s="130"/>
      <c r="G655" s="89"/>
      <c r="H655" s="123"/>
      <c r="I655" s="123"/>
      <c r="J655" s="130"/>
    </row>
    <row r="656" spans="1:10" s="108" customFormat="1" ht="11.25" customHeight="1">
      <c r="A656" s="130"/>
      <c r="B656" s="130"/>
      <c r="C656" s="130"/>
      <c r="D656" s="130"/>
      <c r="E656" s="130"/>
      <c r="F656" s="130"/>
      <c r="G656" s="89"/>
      <c r="H656" s="123"/>
      <c r="I656" s="123"/>
      <c r="J656" s="130"/>
    </row>
    <row r="657" spans="1:10" s="108" customFormat="1" ht="11.25" customHeight="1">
      <c r="A657" s="130"/>
      <c r="B657" s="130"/>
      <c r="C657" s="130"/>
      <c r="D657" s="130"/>
      <c r="E657" s="130"/>
      <c r="F657" s="128"/>
      <c r="G657" s="89"/>
      <c r="H657" s="123"/>
      <c r="I657" s="123"/>
      <c r="J657" s="130"/>
    </row>
    <row r="658" spans="1:10" s="108" customFormat="1" ht="11.25" customHeight="1">
      <c r="A658" s="130"/>
      <c r="B658" s="130"/>
      <c r="C658" s="130"/>
      <c r="D658" s="130"/>
      <c r="E658" s="130"/>
      <c r="F658" s="128"/>
      <c r="G658" s="89"/>
      <c r="H658" s="123"/>
      <c r="I658" s="123"/>
      <c r="J658" s="130"/>
    </row>
    <row r="659" spans="1:10" s="108" customFormat="1" ht="11.25" customHeight="1">
      <c r="A659" s="130"/>
      <c r="B659" s="130"/>
      <c r="C659" s="130"/>
      <c r="D659" s="130"/>
      <c r="E659" s="130"/>
      <c r="F659" s="128"/>
      <c r="G659" s="89"/>
      <c r="H659" s="123"/>
      <c r="I659" s="123"/>
      <c r="J659" s="130"/>
    </row>
    <row r="660" spans="1:10" s="108" customFormat="1" ht="11.25" customHeight="1">
      <c r="A660" s="130"/>
      <c r="B660" s="130"/>
      <c r="C660" s="130"/>
      <c r="D660" s="130"/>
      <c r="E660" s="130"/>
      <c r="F660" s="128"/>
      <c r="G660" s="89"/>
      <c r="H660" s="123"/>
      <c r="I660" s="123"/>
      <c r="J660" s="130"/>
    </row>
    <row r="661" spans="1:10" s="108" customFormat="1" ht="11.25" customHeight="1">
      <c r="A661" s="130"/>
      <c r="B661" s="130"/>
      <c r="C661" s="130"/>
      <c r="D661" s="130"/>
      <c r="E661" s="130"/>
      <c r="F661" s="128"/>
      <c r="G661" s="89"/>
      <c r="H661" s="123"/>
      <c r="I661" s="123"/>
      <c r="J661" s="130"/>
    </row>
    <row r="662" spans="1:10" s="108" customFormat="1" ht="11.25" customHeight="1">
      <c r="A662" s="130"/>
      <c r="B662" s="130"/>
      <c r="C662" s="130"/>
      <c r="D662" s="130"/>
      <c r="E662" s="130"/>
      <c r="F662" s="128"/>
      <c r="G662" s="89"/>
      <c r="H662" s="123"/>
      <c r="I662" s="123"/>
      <c r="J662" s="130"/>
    </row>
    <row r="663" spans="1:10" s="108" customFormat="1" ht="11.25" customHeight="1">
      <c r="A663" s="130"/>
      <c r="B663" s="130"/>
      <c r="C663" s="130"/>
      <c r="D663" s="130"/>
      <c r="E663" s="130"/>
      <c r="F663" s="128"/>
      <c r="G663" s="89"/>
      <c r="H663" s="123"/>
      <c r="I663" s="123"/>
      <c r="J663" s="130"/>
    </row>
    <row r="664" spans="1:10" s="108" customFormat="1" ht="11.25" customHeight="1">
      <c r="A664" s="130"/>
      <c r="B664" s="130"/>
      <c r="C664" s="130"/>
      <c r="D664" s="130"/>
      <c r="E664" s="130"/>
      <c r="F664" s="128"/>
      <c r="G664" s="89"/>
      <c r="H664" s="123"/>
      <c r="I664" s="123"/>
      <c r="J664" s="130"/>
    </row>
    <row r="665" spans="1:10" s="108" customFormat="1" ht="11.25" customHeight="1">
      <c r="A665" s="130"/>
      <c r="B665" s="130"/>
      <c r="C665" s="130"/>
      <c r="D665" s="130"/>
      <c r="E665" s="130"/>
      <c r="F665" s="128"/>
      <c r="G665" s="89"/>
      <c r="H665" s="123"/>
      <c r="I665" s="123"/>
      <c r="J665" s="130"/>
    </row>
    <row r="666" spans="1:10" s="108" customFormat="1" ht="11.25" customHeight="1">
      <c r="A666" s="130"/>
      <c r="B666" s="130"/>
      <c r="C666" s="130"/>
      <c r="D666" s="130"/>
      <c r="E666" s="130"/>
      <c r="F666" s="128"/>
      <c r="G666" s="89"/>
      <c r="H666" s="123"/>
      <c r="I666" s="123"/>
      <c r="J666" s="130"/>
    </row>
    <row r="667" spans="1:10" s="108" customFormat="1" ht="11.25" customHeight="1">
      <c r="A667" s="130"/>
      <c r="B667" s="130"/>
      <c r="C667" s="130"/>
      <c r="D667" s="130"/>
      <c r="E667" s="130"/>
      <c r="F667" s="128"/>
      <c r="G667" s="89"/>
      <c r="H667" s="123"/>
      <c r="I667" s="123"/>
      <c r="J667" s="130"/>
    </row>
    <row r="668" spans="1:10" s="108" customFormat="1" ht="11.25" customHeight="1">
      <c r="A668" s="130"/>
      <c r="B668" s="130"/>
      <c r="C668" s="130"/>
      <c r="D668" s="130"/>
      <c r="E668" s="130"/>
      <c r="F668" s="128"/>
      <c r="G668" s="89"/>
      <c r="H668" s="123"/>
      <c r="I668" s="123"/>
      <c r="J668" s="130"/>
    </row>
    <row r="669" spans="1:10" s="108" customFormat="1" ht="11.25" customHeight="1">
      <c r="A669" s="130"/>
      <c r="B669" s="130"/>
      <c r="C669" s="130"/>
      <c r="D669" s="130"/>
      <c r="E669" s="130"/>
      <c r="F669" s="128"/>
      <c r="G669" s="89"/>
      <c r="H669" s="123"/>
      <c r="I669" s="123"/>
      <c r="J669" s="130"/>
    </row>
    <row r="670" spans="1:10" s="108" customFormat="1" ht="11.25" customHeight="1">
      <c r="A670" s="130"/>
      <c r="B670" s="130"/>
      <c r="C670" s="130"/>
      <c r="D670" s="130"/>
      <c r="E670" s="130"/>
      <c r="F670" s="128"/>
      <c r="G670" s="89"/>
      <c r="H670" s="123"/>
      <c r="I670" s="123"/>
      <c r="J670" s="130"/>
    </row>
    <row r="671" spans="1:10" s="108" customFormat="1" ht="11.25" customHeight="1">
      <c r="A671" s="130"/>
      <c r="B671" s="130"/>
      <c r="C671" s="130"/>
      <c r="D671" s="130"/>
      <c r="E671" s="130"/>
      <c r="F671" s="128"/>
      <c r="G671" s="89"/>
      <c r="H671" s="123"/>
      <c r="I671" s="123"/>
      <c r="J671" s="130"/>
    </row>
    <row r="672" spans="1:10" s="108" customFormat="1" ht="11.25" customHeight="1">
      <c r="A672" s="130"/>
      <c r="B672" s="130"/>
      <c r="C672" s="130"/>
      <c r="D672" s="130"/>
      <c r="E672" s="130"/>
      <c r="F672" s="128"/>
      <c r="G672" s="89"/>
      <c r="H672" s="123"/>
      <c r="I672" s="123"/>
      <c r="J672" s="130"/>
    </row>
    <row r="673" spans="1:10" s="108" customFormat="1" ht="11.25" customHeight="1">
      <c r="A673" s="130"/>
      <c r="B673" s="130"/>
      <c r="C673" s="130"/>
      <c r="D673" s="130"/>
      <c r="E673" s="130"/>
      <c r="F673" s="128"/>
      <c r="G673" s="89"/>
      <c r="H673" s="123"/>
      <c r="I673" s="123"/>
      <c r="J673" s="130"/>
    </row>
    <row r="674" spans="1:10" s="108" customFormat="1" ht="11.25" customHeight="1">
      <c r="A674" s="130"/>
      <c r="B674" s="130"/>
      <c r="C674" s="130"/>
      <c r="D674" s="130"/>
      <c r="E674" s="130"/>
      <c r="F674" s="128"/>
      <c r="G674" s="89"/>
      <c r="H674" s="123"/>
      <c r="I674" s="123"/>
      <c r="J674" s="130"/>
    </row>
    <row r="675" spans="1:10" s="108" customFormat="1" ht="11.25" customHeight="1">
      <c r="A675" s="130"/>
      <c r="B675" s="130"/>
      <c r="C675" s="130"/>
      <c r="D675" s="130"/>
      <c r="E675" s="130"/>
      <c r="F675" s="128"/>
      <c r="G675" s="89"/>
      <c r="H675" s="123"/>
      <c r="I675" s="123"/>
      <c r="J675" s="130"/>
    </row>
    <row r="676" spans="1:10" s="108" customFormat="1" ht="11.25" customHeight="1">
      <c r="A676" s="130"/>
      <c r="B676" s="130"/>
      <c r="C676" s="130"/>
      <c r="D676" s="130"/>
      <c r="E676" s="130"/>
      <c r="F676" s="128"/>
      <c r="G676" s="89"/>
      <c r="H676" s="123"/>
      <c r="I676" s="123"/>
      <c r="J676" s="130"/>
    </row>
    <row r="677" spans="1:10" s="108" customFormat="1" ht="11.25" customHeight="1">
      <c r="A677" s="130"/>
      <c r="B677" s="130"/>
      <c r="C677" s="130"/>
      <c r="D677" s="130"/>
      <c r="E677" s="130"/>
      <c r="F677" s="128"/>
      <c r="G677" s="89"/>
      <c r="H677" s="123"/>
      <c r="I677" s="123"/>
      <c r="J677" s="130"/>
    </row>
    <row r="678" spans="1:10" s="108" customFormat="1" ht="11.25" customHeight="1">
      <c r="A678" s="130"/>
      <c r="B678" s="130"/>
      <c r="C678" s="130"/>
      <c r="D678" s="130"/>
      <c r="E678" s="130"/>
      <c r="F678" s="128"/>
      <c r="G678" s="89"/>
      <c r="H678" s="123"/>
      <c r="I678" s="123"/>
      <c r="J678" s="130"/>
    </row>
    <row r="679" spans="1:10" s="108" customFormat="1" ht="11.25" customHeight="1">
      <c r="A679" s="130"/>
      <c r="B679" s="130"/>
      <c r="C679" s="130"/>
      <c r="D679" s="130"/>
      <c r="E679" s="130"/>
      <c r="F679" s="128"/>
      <c r="G679" s="89"/>
      <c r="H679" s="123"/>
      <c r="I679" s="123"/>
      <c r="J679" s="130"/>
    </row>
    <row r="680" spans="1:10" s="108" customFormat="1" ht="11.25" customHeight="1">
      <c r="A680" s="130"/>
      <c r="B680" s="130"/>
      <c r="C680" s="130"/>
      <c r="D680" s="130"/>
      <c r="E680" s="130"/>
      <c r="F680" s="128"/>
      <c r="G680" s="89"/>
      <c r="H680" s="123"/>
      <c r="I680" s="123"/>
      <c r="J680" s="130"/>
    </row>
    <row r="681" spans="1:10" s="108" customFormat="1" ht="11.25" customHeight="1">
      <c r="A681" s="130"/>
      <c r="B681" s="130"/>
      <c r="C681" s="130"/>
      <c r="D681" s="130"/>
      <c r="E681" s="130"/>
      <c r="F681" s="128"/>
      <c r="G681" s="89"/>
      <c r="H681" s="123"/>
      <c r="I681" s="123"/>
      <c r="J681" s="130"/>
    </row>
    <row r="682" spans="1:10" s="108" customFormat="1" ht="11.25" customHeight="1">
      <c r="A682" s="130"/>
      <c r="B682" s="130"/>
      <c r="C682" s="130"/>
      <c r="D682" s="130"/>
      <c r="E682" s="130"/>
      <c r="F682" s="128"/>
      <c r="G682" s="89"/>
      <c r="H682" s="123"/>
      <c r="I682" s="123"/>
      <c r="J682" s="130"/>
    </row>
    <row r="683" spans="1:10" s="108" customFormat="1" ht="11.25" customHeight="1">
      <c r="A683" s="130"/>
      <c r="B683" s="130"/>
      <c r="C683" s="130"/>
      <c r="D683" s="130"/>
      <c r="E683" s="130"/>
      <c r="F683" s="128"/>
      <c r="G683" s="89"/>
      <c r="H683" s="123"/>
      <c r="I683" s="123"/>
      <c r="J683" s="130"/>
    </row>
    <row r="684" spans="1:10" s="108" customFormat="1" ht="11.25" customHeight="1">
      <c r="A684" s="130"/>
      <c r="B684" s="130"/>
      <c r="C684" s="130"/>
      <c r="D684" s="130"/>
      <c r="E684" s="130"/>
      <c r="F684" s="128"/>
      <c r="G684" s="89"/>
      <c r="H684" s="123"/>
      <c r="I684" s="123"/>
      <c r="J684" s="130"/>
    </row>
    <row r="685" spans="1:10" s="108" customFormat="1" ht="11.25" customHeight="1">
      <c r="A685" s="130"/>
      <c r="B685" s="130"/>
      <c r="C685" s="130"/>
      <c r="D685" s="130"/>
      <c r="E685" s="130"/>
      <c r="F685" s="130"/>
      <c r="G685" s="89"/>
      <c r="H685" s="123"/>
      <c r="I685" s="123"/>
      <c r="J685" s="130"/>
    </row>
    <row r="686" spans="1:10" s="108" customFormat="1" ht="11.25" customHeight="1">
      <c r="A686" s="130"/>
      <c r="B686" s="130"/>
      <c r="C686" s="130"/>
      <c r="D686" s="130"/>
      <c r="E686" s="130"/>
      <c r="F686" s="128"/>
      <c r="G686" s="89"/>
      <c r="H686" s="123"/>
      <c r="I686" s="123"/>
      <c r="J686" s="130"/>
    </row>
    <row r="687" spans="1:10" s="108" customFormat="1" ht="11.25" customHeight="1">
      <c r="A687" s="130"/>
      <c r="B687" s="130"/>
      <c r="C687" s="130"/>
      <c r="D687" s="130"/>
      <c r="E687" s="130"/>
      <c r="F687" s="128"/>
      <c r="G687" s="89"/>
      <c r="H687" s="123"/>
      <c r="I687" s="123"/>
      <c r="J687" s="130"/>
    </row>
    <row r="688" spans="1:10" s="108" customFormat="1" ht="11.25" customHeight="1">
      <c r="A688" s="130"/>
      <c r="B688" s="130"/>
      <c r="C688" s="130"/>
      <c r="D688" s="130"/>
      <c r="E688" s="130"/>
      <c r="F688" s="130"/>
      <c r="G688" s="89"/>
      <c r="H688" s="123"/>
      <c r="I688" s="123"/>
      <c r="J688" s="130"/>
    </row>
    <row r="689" spans="1:10" s="108" customFormat="1" ht="11.25" customHeight="1">
      <c r="A689" s="130"/>
      <c r="B689" s="130"/>
      <c r="C689" s="130"/>
      <c r="D689" s="130"/>
      <c r="E689" s="130"/>
      <c r="F689" s="130"/>
      <c r="G689" s="89"/>
      <c r="H689" s="123"/>
      <c r="I689" s="123"/>
      <c r="J689" s="130"/>
    </row>
    <row r="690" spans="1:10" s="108" customFormat="1" ht="11.25" customHeight="1">
      <c r="A690" s="130"/>
      <c r="B690" s="130"/>
      <c r="C690" s="130"/>
      <c r="D690" s="130"/>
      <c r="E690" s="130"/>
      <c r="F690" s="130"/>
      <c r="G690" s="89"/>
      <c r="H690" s="123"/>
      <c r="I690" s="123"/>
      <c r="J690" s="130"/>
    </row>
    <row r="691" spans="1:10" s="108" customFormat="1" ht="11.25" customHeight="1">
      <c r="A691" s="130"/>
      <c r="B691" s="130"/>
      <c r="C691" s="130"/>
      <c r="D691" s="130"/>
      <c r="E691" s="130"/>
      <c r="F691" s="130"/>
      <c r="G691" s="89"/>
      <c r="H691" s="123"/>
      <c r="I691" s="123"/>
      <c r="J691" s="130"/>
    </row>
    <row r="692" spans="1:10" s="108" customFormat="1" ht="11.25" customHeight="1">
      <c r="A692" s="130"/>
      <c r="B692" s="130"/>
      <c r="C692" s="130"/>
      <c r="D692" s="130"/>
      <c r="E692" s="130"/>
      <c r="F692" s="128"/>
      <c r="G692" s="89"/>
      <c r="H692" s="123"/>
      <c r="I692" s="123"/>
      <c r="J692" s="130"/>
    </row>
    <row r="693" spans="1:10" s="108" customFormat="1" ht="11.25" customHeight="1">
      <c r="A693" s="130"/>
      <c r="B693" s="130"/>
      <c r="C693" s="130"/>
      <c r="D693" s="130"/>
      <c r="E693" s="130"/>
      <c r="F693" s="128"/>
      <c r="G693" s="89"/>
      <c r="H693" s="123"/>
      <c r="I693" s="123"/>
      <c r="J693" s="130"/>
    </row>
    <row r="694" spans="1:10" s="108" customFormat="1" ht="11.25" customHeight="1">
      <c r="A694" s="130"/>
      <c r="B694" s="130"/>
      <c r="C694" s="130"/>
      <c r="D694" s="130"/>
      <c r="E694" s="130"/>
      <c r="F694" s="130"/>
      <c r="G694" s="89"/>
      <c r="H694" s="123"/>
      <c r="I694" s="123"/>
      <c r="J694" s="130"/>
    </row>
    <row r="695" spans="1:10" s="108" customFormat="1" ht="11.25" customHeight="1">
      <c r="A695" s="130"/>
      <c r="B695" s="130"/>
      <c r="C695" s="130"/>
      <c r="D695" s="130"/>
      <c r="E695" s="130"/>
      <c r="F695" s="130"/>
      <c r="G695" s="89"/>
      <c r="H695" s="123"/>
      <c r="I695" s="123"/>
      <c r="J695" s="130"/>
    </row>
    <row r="696" spans="1:10" s="108" customFormat="1" ht="11.25" customHeight="1">
      <c r="A696" s="130"/>
      <c r="B696" s="130"/>
      <c r="C696" s="130"/>
      <c r="D696" s="130"/>
      <c r="E696" s="130"/>
      <c r="F696" s="130"/>
      <c r="G696" s="89"/>
      <c r="H696" s="123"/>
      <c r="I696" s="123"/>
      <c r="J696" s="130"/>
    </row>
    <row r="697" spans="1:10" s="108" customFormat="1" ht="11.25" customHeight="1">
      <c r="A697" s="130"/>
      <c r="B697" s="130"/>
      <c r="C697" s="130"/>
      <c r="D697" s="130"/>
      <c r="E697" s="130"/>
      <c r="F697" s="128"/>
      <c r="G697" s="89"/>
      <c r="H697" s="123"/>
      <c r="I697" s="123"/>
      <c r="J697" s="130"/>
    </row>
    <row r="698" spans="1:10" s="108" customFormat="1" ht="11.25" customHeight="1">
      <c r="A698" s="130"/>
      <c r="B698" s="130"/>
      <c r="C698" s="130"/>
      <c r="D698" s="130"/>
      <c r="E698" s="130"/>
      <c r="F698" s="128"/>
      <c r="G698" s="89"/>
      <c r="H698" s="123"/>
      <c r="I698" s="123"/>
      <c r="J698" s="130"/>
    </row>
    <row r="699" spans="1:10" s="108" customFormat="1" ht="11.25" customHeight="1">
      <c r="A699" s="130"/>
      <c r="B699" s="130"/>
      <c r="C699" s="130"/>
      <c r="D699" s="130"/>
      <c r="E699" s="130"/>
      <c r="F699" s="128"/>
      <c r="G699" s="89"/>
      <c r="H699" s="123"/>
      <c r="I699" s="123"/>
      <c r="J699" s="130"/>
    </row>
    <row r="700" spans="1:10" s="108" customFormat="1" ht="11.25" customHeight="1">
      <c r="A700" s="130"/>
      <c r="B700" s="130"/>
      <c r="C700" s="130"/>
      <c r="D700" s="130"/>
      <c r="E700" s="130"/>
      <c r="F700" s="128"/>
      <c r="G700" s="89"/>
      <c r="H700" s="123"/>
      <c r="I700" s="123"/>
      <c r="J700" s="130"/>
    </row>
    <row r="701" spans="1:10" s="108" customFormat="1" ht="11.25" customHeight="1">
      <c r="A701" s="130"/>
      <c r="B701" s="130"/>
      <c r="C701" s="130"/>
      <c r="D701" s="130"/>
      <c r="E701" s="130"/>
      <c r="F701" s="128"/>
      <c r="G701" s="89"/>
      <c r="H701" s="123"/>
      <c r="I701" s="123"/>
      <c r="J701" s="130"/>
    </row>
    <row r="702" spans="1:10" s="108" customFormat="1" ht="11.25" customHeight="1">
      <c r="A702" s="130"/>
      <c r="B702" s="130"/>
      <c r="C702" s="130"/>
      <c r="D702" s="130"/>
      <c r="E702" s="130"/>
      <c r="F702" s="128"/>
      <c r="G702" s="89"/>
      <c r="H702" s="123"/>
      <c r="I702" s="123"/>
      <c r="J702" s="130"/>
    </row>
    <row r="703" spans="1:10" s="108" customFormat="1" ht="11.25" customHeight="1">
      <c r="A703" s="130"/>
      <c r="B703" s="130"/>
      <c r="C703" s="130"/>
      <c r="D703" s="130"/>
      <c r="E703" s="130"/>
      <c r="F703" s="128"/>
      <c r="G703" s="89"/>
      <c r="H703" s="123"/>
      <c r="I703" s="123"/>
      <c r="J703" s="130"/>
    </row>
    <row r="704" spans="1:10" s="108" customFormat="1" ht="11.25" customHeight="1">
      <c r="A704" s="130"/>
      <c r="B704" s="130"/>
      <c r="C704" s="130"/>
      <c r="D704" s="130"/>
      <c r="E704" s="130"/>
      <c r="F704" s="128"/>
      <c r="G704" s="89"/>
      <c r="H704" s="123"/>
      <c r="I704" s="123"/>
      <c r="J704" s="130"/>
    </row>
    <row r="705" spans="1:10" s="108" customFormat="1" ht="11.25" customHeight="1">
      <c r="A705" s="130"/>
      <c r="B705" s="130"/>
      <c r="C705" s="130"/>
      <c r="D705" s="130"/>
      <c r="E705" s="130"/>
      <c r="F705" s="128"/>
      <c r="G705" s="89"/>
      <c r="H705" s="123"/>
      <c r="I705" s="123"/>
      <c r="J705" s="130"/>
    </row>
    <row r="706" spans="1:10" s="108" customFormat="1" ht="11.25" customHeight="1">
      <c r="A706" s="130"/>
      <c r="B706" s="130"/>
      <c r="C706" s="130"/>
      <c r="D706" s="130"/>
      <c r="E706" s="130"/>
      <c r="F706" s="128"/>
      <c r="G706" s="89"/>
      <c r="H706" s="123"/>
      <c r="I706" s="123"/>
      <c r="J706" s="130"/>
    </row>
    <row r="707" spans="1:10" s="108" customFormat="1" ht="11.25" customHeight="1">
      <c r="A707" s="130"/>
      <c r="B707" s="130"/>
      <c r="C707" s="130"/>
      <c r="D707" s="130"/>
      <c r="E707" s="130"/>
      <c r="F707" s="130"/>
      <c r="G707" s="89"/>
      <c r="H707" s="123"/>
      <c r="I707" s="123"/>
      <c r="J707" s="130"/>
    </row>
    <row r="708" spans="1:10" s="108" customFormat="1" ht="11.25" customHeight="1">
      <c r="A708" s="130"/>
      <c r="B708" s="130"/>
      <c r="C708" s="130"/>
      <c r="D708" s="130"/>
      <c r="E708" s="130"/>
      <c r="F708" s="128"/>
      <c r="G708" s="89"/>
      <c r="H708" s="123"/>
      <c r="I708" s="123"/>
      <c r="J708" s="130"/>
    </row>
    <row r="709" spans="1:10" s="108" customFormat="1" ht="11.25" customHeight="1">
      <c r="A709" s="130"/>
      <c r="B709" s="130"/>
      <c r="C709" s="130"/>
      <c r="D709" s="130"/>
      <c r="E709" s="130"/>
      <c r="F709" s="128"/>
      <c r="G709" s="89"/>
      <c r="H709" s="123"/>
      <c r="I709" s="123"/>
      <c r="J709" s="130"/>
    </row>
    <row r="710" spans="1:10" s="108" customFormat="1" ht="11.25" customHeight="1">
      <c r="A710" s="130"/>
      <c r="B710" s="130"/>
      <c r="C710" s="130"/>
      <c r="D710" s="130"/>
      <c r="E710" s="130"/>
      <c r="F710" s="130"/>
      <c r="G710" s="89"/>
      <c r="H710" s="123"/>
      <c r="I710" s="123"/>
      <c r="J710" s="130"/>
    </row>
    <row r="711" spans="1:10" s="108" customFormat="1" ht="11.25" customHeight="1">
      <c r="A711" s="130"/>
      <c r="B711" s="130"/>
      <c r="C711" s="130"/>
      <c r="D711" s="130"/>
      <c r="E711" s="130"/>
      <c r="F711" s="130"/>
      <c r="G711" s="89"/>
      <c r="H711" s="123"/>
      <c r="I711" s="123"/>
      <c r="J711" s="130"/>
    </row>
    <row r="712" spans="1:10" s="108" customFormat="1" ht="11.25" customHeight="1">
      <c r="A712" s="130"/>
      <c r="B712" s="130"/>
      <c r="C712" s="130"/>
      <c r="D712" s="130"/>
      <c r="E712" s="130"/>
      <c r="F712" s="130"/>
      <c r="G712" s="89"/>
      <c r="H712" s="123"/>
      <c r="I712" s="123"/>
      <c r="J712" s="130"/>
    </row>
    <row r="713" spans="1:10" s="108" customFormat="1" ht="11.25" customHeight="1">
      <c r="A713" s="130"/>
      <c r="B713" s="130"/>
      <c r="C713" s="130"/>
      <c r="D713" s="130"/>
      <c r="E713" s="130"/>
      <c r="F713" s="128"/>
      <c r="G713" s="89"/>
      <c r="H713" s="123"/>
      <c r="I713" s="123"/>
      <c r="J713" s="130"/>
    </row>
    <row r="714" spans="1:10" s="108" customFormat="1" ht="11.25" customHeight="1">
      <c r="A714" s="130"/>
      <c r="B714" s="130"/>
      <c r="C714" s="130"/>
      <c r="D714" s="130"/>
      <c r="E714" s="130"/>
      <c r="F714" s="130"/>
      <c r="G714" s="89"/>
      <c r="H714" s="123"/>
      <c r="I714" s="123"/>
      <c r="J714" s="130"/>
    </row>
    <row r="715" spans="1:10" s="108" customFormat="1" ht="11.25" customHeight="1">
      <c r="A715" s="130"/>
      <c r="B715" s="130"/>
      <c r="C715" s="130"/>
      <c r="D715" s="130"/>
      <c r="E715" s="130"/>
      <c r="F715" s="130"/>
      <c r="G715" s="89"/>
      <c r="H715" s="123"/>
      <c r="I715" s="123"/>
      <c r="J715" s="130"/>
    </row>
    <row r="716" spans="1:10" s="108" customFormat="1" ht="11.25" customHeight="1">
      <c r="A716" s="130"/>
      <c r="B716" s="130"/>
      <c r="C716" s="130"/>
      <c r="D716" s="130"/>
      <c r="E716" s="130"/>
      <c r="F716" s="130"/>
      <c r="G716" s="89"/>
      <c r="H716" s="123"/>
      <c r="I716" s="123"/>
      <c r="J716" s="130"/>
    </row>
    <row r="717" spans="1:10" s="108" customFormat="1" ht="11.25" customHeight="1">
      <c r="A717" s="130"/>
      <c r="B717" s="130"/>
      <c r="C717" s="130"/>
      <c r="D717" s="130"/>
      <c r="E717" s="130"/>
      <c r="F717" s="130"/>
      <c r="G717" s="89"/>
      <c r="H717" s="123"/>
      <c r="I717" s="123"/>
      <c r="J717" s="130"/>
    </row>
    <row r="718" spans="1:10" s="108" customFormat="1" ht="11.25" customHeight="1">
      <c r="A718" s="130"/>
      <c r="B718" s="130"/>
      <c r="C718" s="130"/>
      <c r="D718" s="130"/>
      <c r="E718" s="130"/>
      <c r="F718" s="130"/>
      <c r="G718" s="89"/>
      <c r="H718" s="123"/>
      <c r="I718" s="123"/>
      <c r="J718" s="130"/>
    </row>
    <row r="719" spans="1:10" s="108" customFormat="1" ht="11.25" customHeight="1">
      <c r="A719" s="130"/>
      <c r="B719" s="130"/>
      <c r="C719" s="130"/>
      <c r="D719" s="130"/>
      <c r="E719" s="130"/>
      <c r="F719" s="130"/>
      <c r="G719" s="89"/>
      <c r="H719" s="123"/>
      <c r="I719" s="123"/>
      <c r="J719" s="130"/>
    </row>
    <row r="720" spans="1:10" s="108" customFormat="1" ht="11.25" customHeight="1">
      <c r="A720" s="130"/>
      <c r="B720" s="130"/>
      <c r="C720" s="130"/>
      <c r="D720" s="130"/>
      <c r="E720" s="130"/>
      <c r="F720" s="128"/>
      <c r="G720" s="89"/>
      <c r="H720" s="123"/>
      <c r="I720" s="123"/>
      <c r="J720" s="130"/>
    </row>
    <row r="721" spans="1:10" s="108" customFormat="1" ht="11.25" customHeight="1">
      <c r="A721" s="130"/>
      <c r="B721" s="130"/>
      <c r="C721" s="130"/>
      <c r="D721" s="130"/>
      <c r="E721" s="130"/>
      <c r="F721" s="128"/>
      <c r="G721" s="89"/>
      <c r="H721" s="123"/>
      <c r="I721" s="123"/>
      <c r="J721" s="130"/>
    </row>
    <row r="722" spans="1:10" s="108" customFormat="1" ht="11.25" customHeight="1">
      <c r="A722" s="130"/>
      <c r="B722" s="130"/>
      <c r="C722" s="130"/>
      <c r="D722" s="130"/>
      <c r="E722" s="130"/>
      <c r="F722" s="128"/>
      <c r="G722" s="89"/>
      <c r="H722" s="123"/>
      <c r="I722" s="123"/>
      <c r="J722" s="130"/>
    </row>
    <row r="723" spans="1:10" s="108" customFormat="1" ht="11.25" customHeight="1">
      <c r="A723" s="130"/>
      <c r="B723" s="130"/>
      <c r="C723" s="130"/>
      <c r="D723" s="130"/>
      <c r="E723" s="130"/>
      <c r="F723" s="128"/>
      <c r="G723" s="89"/>
      <c r="H723" s="123"/>
      <c r="I723" s="123"/>
      <c r="J723" s="130"/>
    </row>
    <row r="724" spans="1:10" s="108" customFormat="1" ht="11.25" customHeight="1">
      <c r="A724" s="130"/>
      <c r="B724" s="130"/>
      <c r="C724" s="130"/>
      <c r="D724" s="130"/>
      <c r="E724" s="130"/>
      <c r="F724" s="128"/>
      <c r="G724" s="89"/>
      <c r="H724" s="123"/>
      <c r="I724" s="123"/>
      <c r="J724" s="130"/>
    </row>
    <row r="725" spans="1:10" s="108" customFormat="1" ht="11.25" customHeight="1">
      <c r="A725" s="130"/>
      <c r="B725" s="130"/>
      <c r="C725" s="130"/>
      <c r="D725" s="130"/>
      <c r="E725" s="130"/>
      <c r="F725" s="128"/>
      <c r="G725" s="89"/>
      <c r="H725" s="123"/>
      <c r="I725" s="123"/>
      <c r="J725" s="130"/>
    </row>
    <row r="726" spans="1:10" s="108" customFormat="1" ht="11.25" customHeight="1">
      <c r="A726" s="130"/>
      <c r="B726" s="130"/>
      <c r="C726" s="130"/>
      <c r="D726" s="130"/>
      <c r="E726" s="130"/>
      <c r="F726" s="128"/>
      <c r="G726" s="89"/>
      <c r="H726" s="123"/>
      <c r="I726" s="123"/>
      <c r="J726" s="130"/>
    </row>
    <row r="727" spans="1:10" s="108" customFormat="1" ht="11.25" customHeight="1">
      <c r="A727" s="130"/>
      <c r="B727" s="130"/>
      <c r="C727" s="130"/>
      <c r="D727" s="130"/>
      <c r="E727" s="130"/>
      <c r="F727" s="128"/>
      <c r="G727" s="89"/>
      <c r="H727" s="123"/>
      <c r="I727" s="123"/>
      <c r="J727" s="130"/>
    </row>
    <row r="728" spans="1:10" s="108" customFormat="1" ht="11.25" customHeight="1">
      <c r="A728" s="130"/>
      <c r="B728" s="130"/>
      <c r="C728" s="130"/>
      <c r="D728" s="130"/>
      <c r="E728" s="130"/>
      <c r="F728" s="128"/>
      <c r="G728" s="89"/>
      <c r="H728" s="123"/>
      <c r="I728" s="123"/>
      <c r="J728" s="130"/>
    </row>
    <row r="729" spans="1:10" s="108" customFormat="1" ht="11.25" customHeight="1">
      <c r="A729" s="130"/>
      <c r="B729" s="130"/>
      <c r="C729" s="130"/>
      <c r="D729" s="130"/>
      <c r="E729" s="130"/>
      <c r="F729" s="128"/>
      <c r="G729" s="89"/>
      <c r="H729" s="123"/>
      <c r="I729" s="123"/>
      <c r="J729" s="130"/>
    </row>
    <row r="730" spans="1:10" s="108" customFormat="1" ht="11.25" customHeight="1">
      <c r="A730" s="130"/>
      <c r="B730" s="130"/>
      <c r="C730" s="130"/>
      <c r="D730" s="130"/>
      <c r="E730" s="130"/>
      <c r="F730" s="128"/>
      <c r="G730" s="89"/>
      <c r="H730" s="123"/>
      <c r="I730" s="123"/>
      <c r="J730" s="130"/>
    </row>
    <row r="731" spans="1:10" s="108" customFormat="1" ht="11.25" customHeight="1">
      <c r="A731" s="130"/>
      <c r="B731" s="130"/>
      <c r="C731" s="130"/>
      <c r="D731" s="130"/>
      <c r="E731" s="130"/>
      <c r="F731" s="128"/>
      <c r="G731" s="89"/>
      <c r="H731" s="123"/>
      <c r="I731" s="123"/>
      <c r="J731" s="130"/>
    </row>
    <row r="732" spans="1:10" s="108" customFormat="1" ht="11.25" customHeight="1">
      <c r="A732" s="130"/>
      <c r="B732" s="130"/>
      <c r="C732" s="130"/>
      <c r="D732" s="130"/>
      <c r="E732" s="130"/>
      <c r="F732" s="130"/>
      <c r="G732" s="89"/>
      <c r="H732" s="123"/>
      <c r="I732" s="123"/>
      <c r="J732" s="130"/>
    </row>
    <row r="733" spans="1:10" s="108" customFormat="1" ht="11.25" customHeight="1">
      <c r="A733" s="130"/>
      <c r="B733" s="130"/>
      <c r="C733" s="130"/>
      <c r="D733" s="130"/>
      <c r="E733" s="130"/>
      <c r="F733" s="130"/>
      <c r="G733" s="89"/>
      <c r="H733" s="123"/>
      <c r="I733" s="123"/>
      <c r="J733" s="130"/>
    </row>
    <row r="734" spans="1:10" s="108" customFormat="1" ht="11.25" customHeight="1">
      <c r="A734" s="130"/>
      <c r="B734" s="130"/>
      <c r="C734" s="130"/>
      <c r="D734" s="130"/>
      <c r="E734" s="130"/>
      <c r="F734" s="130"/>
      <c r="G734" s="89"/>
      <c r="H734" s="123"/>
      <c r="I734" s="123"/>
      <c r="J734" s="130"/>
    </row>
    <row r="735" spans="1:10" s="108" customFormat="1" ht="11.25" customHeight="1">
      <c r="A735" s="130"/>
      <c r="B735" s="130"/>
      <c r="C735" s="130"/>
      <c r="D735" s="130"/>
      <c r="E735" s="130"/>
      <c r="F735" s="128"/>
      <c r="G735" s="89"/>
      <c r="H735" s="123"/>
      <c r="I735" s="123"/>
      <c r="J735" s="130"/>
    </row>
    <row r="736" spans="1:10" s="108" customFormat="1" ht="11.25" customHeight="1">
      <c r="A736" s="130"/>
      <c r="B736" s="130"/>
      <c r="C736" s="130"/>
      <c r="D736" s="130"/>
      <c r="E736" s="130"/>
      <c r="F736" s="128"/>
      <c r="G736" s="89"/>
      <c r="H736" s="123"/>
      <c r="I736" s="123"/>
      <c r="J736" s="130"/>
    </row>
    <row r="737" spans="1:10" s="108" customFormat="1" ht="11.25" customHeight="1">
      <c r="A737" s="130"/>
      <c r="B737" s="130"/>
      <c r="C737" s="130"/>
      <c r="D737" s="130"/>
      <c r="E737" s="130"/>
      <c r="F737" s="130"/>
      <c r="G737" s="89"/>
      <c r="H737" s="123"/>
      <c r="I737" s="123"/>
      <c r="J737" s="130"/>
    </row>
    <row r="738" spans="1:10" s="108" customFormat="1" ht="11.25" customHeight="1">
      <c r="A738" s="130"/>
      <c r="B738" s="130"/>
      <c r="C738" s="130"/>
      <c r="D738" s="130"/>
      <c r="E738" s="130"/>
      <c r="F738" s="130"/>
      <c r="G738" s="89"/>
      <c r="H738" s="123"/>
      <c r="I738" s="123"/>
      <c r="J738" s="130"/>
    </row>
    <row r="739" spans="1:10" s="108" customFormat="1" ht="11.25" customHeight="1">
      <c r="A739" s="130"/>
      <c r="B739" s="130"/>
      <c r="C739" s="130"/>
      <c r="D739" s="130"/>
      <c r="E739" s="130"/>
      <c r="F739" s="130"/>
      <c r="G739" s="89"/>
      <c r="H739" s="123"/>
      <c r="I739" s="123"/>
      <c r="J739" s="130"/>
    </row>
    <row r="740" spans="1:10" s="108" customFormat="1" ht="11.25" customHeight="1">
      <c r="A740" s="130"/>
      <c r="B740" s="130"/>
      <c r="C740" s="130"/>
      <c r="D740" s="130"/>
      <c r="E740" s="130"/>
      <c r="F740" s="130"/>
      <c r="G740" s="89"/>
      <c r="H740" s="123"/>
      <c r="I740" s="123"/>
      <c r="J740" s="130"/>
    </row>
    <row r="741" spans="1:10" s="108" customFormat="1" ht="11.25" customHeight="1">
      <c r="A741" s="130"/>
      <c r="B741" s="130"/>
      <c r="C741" s="130"/>
      <c r="D741" s="130"/>
      <c r="E741" s="130"/>
      <c r="F741" s="128"/>
      <c r="G741" s="89"/>
      <c r="H741" s="123"/>
      <c r="I741" s="123"/>
      <c r="J741" s="130"/>
    </row>
    <row r="742" spans="1:10" s="108" customFormat="1" ht="11.25" customHeight="1">
      <c r="A742" s="130"/>
      <c r="B742" s="130"/>
      <c r="C742" s="130"/>
      <c r="D742" s="130"/>
      <c r="E742" s="130"/>
      <c r="F742" s="128"/>
      <c r="G742" s="89"/>
      <c r="H742" s="123"/>
      <c r="I742" s="123"/>
      <c r="J742" s="130"/>
    </row>
    <row r="743" spans="1:10" s="108" customFormat="1" ht="11.25" customHeight="1">
      <c r="A743" s="130"/>
      <c r="B743" s="130"/>
      <c r="C743" s="130"/>
      <c r="D743" s="130"/>
      <c r="E743" s="130"/>
      <c r="F743" s="128"/>
      <c r="G743" s="89"/>
      <c r="H743" s="123"/>
      <c r="I743" s="123"/>
      <c r="J743" s="130"/>
    </row>
    <row r="744" spans="1:10" s="108" customFormat="1" ht="11.25" customHeight="1">
      <c r="A744" s="130"/>
      <c r="B744" s="130"/>
      <c r="C744" s="130"/>
      <c r="D744" s="130"/>
      <c r="E744" s="130"/>
      <c r="F744" s="128"/>
      <c r="G744" s="89"/>
      <c r="H744" s="123"/>
      <c r="I744" s="123"/>
      <c r="J744" s="130"/>
    </row>
    <row r="745" spans="1:10" s="108" customFormat="1" ht="11.25" customHeight="1">
      <c r="A745" s="130"/>
      <c r="B745" s="130"/>
      <c r="C745" s="130"/>
      <c r="D745" s="130"/>
      <c r="E745" s="130"/>
      <c r="F745" s="128"/>
      <c r="G745" s="89"/>
      <c r="H745" s="123"/>
      <c r="I745" s="123"/>
      <c r="J745" s="130"/>
    </row>
    <row r="746" spans="1:10" s="108" customFormat="1" ht="11.25" customHeight="1">
      <c r="A746" s="130"/>
      <c r="B746" s="130"/>
      <c r="C746" s="130"/>
      <c r="D746" s="130"/>
      <c r="E746" s="130"/>
      <c r="F746" s="130"/>
      <c r="G746" s="89"/>
      <c r="H746" s="123"/>
      <c r="I746" s="123"/>
      <c r="J746" s="130"/>
    </row>
    <row r="747" spans="1:10" s="108" customFormat="1" ht="11.25" customHeight="1">
      <c r="A747" s="130"/>
      <c r="B747" s="130"/>
      <c r="C747" s="130"/>
      <c r="D747" s="130"/>
      <c r="E747" s="130"/>
      <c r="F747" s="128"/>
      <c r="G747" s="89"/>
      <c r="H747" s="123"/>
      <c r="I747" s="123"/>
      <c r="J747" s="130"/>
    </row>
    <row r="748" spans="1:10" s="108" customFormat="1" ht="11.25" customHeight="1">
      <c r="A748" s="130"/>
      <c r="B748" s="130"/>
      <c r="C748" s="130"/>
      <c r="D748" s="130"/>
      <c r="E748" s="130"/>
      <c r="F748" s="128"/>
      <c r="G748" s="89"/>
      <c r="H748" s="123"/>
      <c r="I748" s="123"/>
      <c r="J748" s="130"/>
    </row>
    <row r="749" spans="1:10" s="108" customFormat="1" ht="11.25" customHeight="1">
      <c r="A749" s="130"/>
      <c r="B749" s="130"/>
      <c r="C749" s="130"/>
      <c r="D749" s="130"/>
      <c r="E749" s="130"/>
      <c r="F749" s="128"/>
      <c r="G749" s="89"/>
      <c r="H749" s="123"/>
      <c r="I749" s="123"/>
      <c r="J749" s="130"/>
    </row>
    <row r="750" spans="1:10" s="108" customFormat="1" ht="11.25" customHeight="1">
      <c r="A750" s="130"/>
      <c r="B750" s="130"/>
      <c r="C750" s="130"/>
      <c r="D750" s="130"/>
      <c r="E750" s="130"/>
      <c r="F750" s="130"/>
      <c r="G750" s="89"/>
      <c r="H750" s="123"/>
      <c r="I750" s="123"/>
      <c r="J750" s="130"/>
    </row>
    <row r="751" spans="1:10" s="108" customFormat="1" ht="11.25" customHeight="1">
      <c r="A751" s="130"/>
      <c r="B751" s="130"/>
      <c r="C751" s="130"/>
      <c r="D751" s="130"/>
      <c r="E751" s="130"/>
      <c r="F751" s="130"/>
      <c r="G751" s="89"/>
      <c r="H751" s="123"/>
      <c r="I751" s="123"/>
      <c r="J751" s="130"/>
    </row>
    <row r="752" spans="1:10" s="108" customFormat="1" ht="11.25" customHeight="1">
      <c r="A752" s="130"/>
      <c r="B752" s="130"/>
      <c r="C752" s="130"/>
      <c r="D752" s="130"/>
      <c r="E752" s="130"/>
      <c r="F752" s="130"/>
      <c r="G752" s="89"/>
      <c r="H752" s="123"/>
      <c r="I752" s="123"/>
      <c r="J752" s="130"/>
    </row>
    <row r="753" spans="1:10" s="108" customFormat="1" ht="11.25" customHeight="1">
      <c r="A753" s="130"/>
      <c r="B753" s="130"/>
      <c r="C753" s="130"/>
      <c r="D753" s="130"/>
      <c r="E753" s="130"/>
      <c r="F753" s="130"/>
      <c r="G753" s="89"/>
      <c r="H753" s="123"/>
      <c r="I753" s="123"/>
      <c r="J753" s="130"/>
    </row>
    <row r="754" spans="1:10" s="108" customFormat="1" ht="11.25" customHeight="1">
      <c r="A754" s="130"/>
      <c r="B754" s="130"/>
      <c r="C754" s="130"/>
      <c r="D754" s="130"/>
      <c r="E754" s="130"/>
      <c r="F754" s="130"/>
      <c r="G754" s="89"/>
      <c r="H754" s="123"/>
      <c r="I754" s="123"/>
      <c r="J754" s="130"/>
    </row>
    <row r="755" spans="1:10" s="108" customFormat="1" ht="11.25" customHeight="1">
      <c r="A755" s="130"/>
      <c r="B755" s="130"/>
      <c r="C755" s="130"/>
      <c r="D755" s="130"/>
      <c r="E755" s="130"/>
      <c r="F755" s="130"/>
      <c r="G755" s="89"/>
      <c r="H755" s="123"/>
      <c r="I755" s="123"/>
      <c r="J755" s="130"/>
    </row>
    <row r="756" spans="1:10" s="108" customFormat="1" ht="11.25" customHeight="1">
      <c r="A756" s="130"/>
      <c r="B756" s="130"/>
      <c r="C756" s="130"/>
      <c r="D756" s="130"/>
      <c r="E756" s="130"/>
      <c r="F756" s="130"/>
      <c r="G756" s="89"/>
      <c r="H756" s="123"/>
      <c r="I756" s="123"/>
      <c r="J756" s="130"/>
    </row>
    <row r="757" spans="1:10" s="108" customFormat="1" ht="11.25" customHeight="1">
      <c r="A757" s="130"/>
      <c r="B757" s="130"/>
      <c r="C757" s="130"/>
      <c r="D757" s="130"/>
      <c r="E757" s="130"/>
      <c r="F757" s="130"/>
      <c r="G757" s="89"/>
      <c r="H757" s="123"/>
      <c r="I757" s="123"/>
      <c r="J757" s="130"/>
    </row>
    <row r="758" spans="1:10" s="108" customFormat="1" ht="11.25" customHeight="1">
      <c r="A758" s="130"/>
      <c r="B758" s="130"/>
      <c r="C758" s="130"/>
      <c r="D758" s="130"/>
      <c r="E758" s="130"/>
      <c r="F758" s="130"/>
      <c r="G758" s="89"/>
      <c r="H758" s="123"/>
      <c r="I758" s="123"/>
      <c r="J758" s="130"/>
    </row>
    <row r="759" spans="1:10" s="108" customFormat="1" ht="11.25" customHeight="1">
      <c r="A759" s="130"/>
      <c r="B759" s="130"/>
      <c r="C759" s="130"/>
      <c r="D759" s="130"/>
      <c r="E759" s="130"/>
      <c r="F759" s="130"/>
      <c r="G759" s="89"/>
      <c r="H759" s="123"/>
      <c r="I759" s="123"/>
      <c r="J759" s="130"/>
    </row>
    <row r="760" spans="1:10" s="108" customFormat="1" ht="11.25" customHeight="1">
      <c r="A760" s="130"/>
      <c r="B760" s="130"/>
      <c r="C760" s="130"/>
      <c r="D760" s="130"/>
      <c r="E760" s="130"/>
      <c r="F760" s="130"/>
      <c r="G760" s="89"/>
      <c r="H760" s="123"/>
      <c r="I760" s="123"/>
      <c r="J760" s="130"/>
    </row>
    <row r="761" spans="1:10" s="108" customFormat="1" ht="11.25" customHeight="1">
      <c r="A761" s="130"/>
      <c r="B761" s="130"/>
      <c r="C761" s="130"/>
      <c r="D761" s="130"/>
      <c r="E761" s="130"/>
      <c r="F761" s="130"/>
      <c r="G761" s="89"/>
      <c r="H761" s="123"/>
      <c r="I761" s="123"/>
      <c r="J761" s="130"/>
    </row>
    <row r="762" spans="1:10" s="108" customFormat="1" ht="11.25" customHeight="1">
      <c r="A762" s="130"/>
      <c r="B762" s="130"/>
      <c r="C762" s="130"/>
      <c r="D762" s="130"/>
      <c r="E762" s="130"/>
      <c r="F762" s="130"/>
      <c r="G762" s="89"/>
      <c r="H762" s="123"/>
      <c r="I762" s="123"/>
      <c r="J762" s="130"/>
    </row>
    <row r="763" spans="1:10" s="108" customFormat="1" ht="11.25" customHeight="1">
      <c r="A763" s="130"/>
      <c r="B763" s="130"/>
      <c r="C763" s="130"/>
      <c r="D763" s="130"/>
      <c r="E763" s="130"/>
      <c r="F763" s="128"/>
      <c r="G763" s="89"/>
      <c r="H763" s="123"/>
      <c r="I763" s="123"/>
      <c r="J763" s="130"/>
    </row>
    <row r="764" spans="1:10" s="108" customFormat="1" ht="11.25" customHeight="1">
      <c r="A764" s="130"/>
      <c r="B764" s="130"/>
      <c r="C764" s="130"/>
      <c r="D764" s="130"/>
      <c r="E764" s="130"/>
      <c r="F764" s="128"/>
      <c r="G764" s="89"/>
      <c r="H764" s="123"/>
      <c r="I764" s="123"/>
      <c r="J764" s="130"/>
    </row>
    <row r="765" spans="1:10" s="108" customFormat="1" ht="11.25" customHeight="1">
      <c r="A765" s="130"/>
      <c r="B765" s="130"/>
      <c r="C765" s="130"/>
      <c r="D765" s="130"/>
      <c r="E765" s="130"/>
      <c r="F765" s="128"/>
      <c r="G765" s="89"/>
      <c r="H765" s="123"/>
      <c r="I765" s="123"/>
      <c r="J765" s="130"/>
    </row>
    <row r="766" spans="1:10" s="108" customFormat="1" ht="11.25" customHeight="1">
      <c r="A766" s="130"/>
      <c r="B766" s="130"/>
      <c r="C766" s="130"/>
      <c r="D766" s="130"/>
      <c r="E766" s="130"/>
      <c r="F766" s="128"/>
      <c r="G766" s="89"/>
      <c r="H766" s="123"/>
      <c r="I766" s="123"/>
      <c r="J766" s="130"/>
    </row>
    <row r="767" spans="1:10" s="108" customFormat="1" ht="11.25" customHeight="1">
      <c r="A767" s="130"/>
      <c r="B767" s="130"/>
      <c r="C767" s="130"/>
      <c r="D767" s="130"/>
      <c r="E767" s="130"/>
      <c r="F767" s="128"/>
      <c r="G767" s="89"/>
      <c r="H767" s="123"/>
      <c r="I767" s="123"/>
      <c r="J767" s="130"/>
    </row>
    <row r="768" spans="1:10" s="108" customFormat="1" ht="11.25" customHeight="1">
      <c r="A768" s="130"/>
      <c r="B768" s="130"/>
      <c r="C768" s="130"/>
      <c r="D768" s="130"/>
      <c r="E768" s="130"/>
      <c r="F768" s="128"/>
      <c r="G768" s="89"/>
      <c r="H768" s="123"/>
      <c r="I768" s="123"/>
      <c r="J768" s="130"/>
    </row>
    <row r="769" spans="1:10" s="108" customFormat="1" ht="11.25" customHeight="1">
      <c r="A769" s="130"/>
      <c r="B769" s="130"/>
      <c r="C769" s="130"/>
      <c r="D769" s="130"/>
      <c r="E769" s="130"/>
      <c r="F769" s="128"/>
      <c r="G769" s="89"/>
      <c r="H769" s="123"/>
      <c r="I769" s="123"/>
      <c r="J769" s="130"/>
    </row>
    <row r="770" spans="1:10" s="108" customFormat="1" ht="11.25" customHeight="1">
      <c r="A770" s="130"/>
      <c r="B770" s="130"/>
      <c r="C770" s="130"/>
      <c r="D770" s="130"/>
      <c r="E770" s="130"/>
      <c r="F770" s="128"/>
      <c r="G770" s="89"/>
      <c r="H770" s="123"/>
      <c r="I770" s="123"/>
      <c r="J770" s="130"/>
    </row>
    <row r="771" spans="1:10" s="108" customFormat="1" ht="11.25" customHeight="1">
      <c r="A771" s="130"/>
      <c r="B771" s="130"/>
      <c r="C771" s="130"/>
      <c r="D771" s="130"/>
      <c r="E771" s="130"/>
      <c r="F771" s="128"/>
      <c r="G771" s="89"/>
      <c r="H771" s="123"/>
      <c r="I771" s="123"/>
      <c r="J771" s="130"/>
    </row>
    <row r="772" spans="1:10" s="108" customFormat="1" ht="11.25" customHeight="1">
      <c r="A772" s="130"/>
      <c r="B772" s="130"/>
      <c r="C772" s="130"/>
      <c r="D772" s="130"/>
      <c r="E772" s="130"/>
      <c r="F772" s="128"/>
      <c r="G772" s="89"/>
      <c r="H772" s="123"/>
      <c r="I772" s="123"/>
      <c r="J772" s="130"/>
    </row>
    <row r="773" spans="1:10" s="108" customFormat="1" ht="11.25" customHeight="1">
      <c r="A773" s="130"/>
      <c r="B773" s="130"/>
      <c r="C773" s="130"/>
      <c r="D773" s="130"/>
      <c r="E773" s="130"/>
      <c r="F773" s="128"/>
      <c r="G773" s="89"/>
      <c r="H773" s="123"/>
      <c r="I773" s="123"/>
      <c r="J773" s="130"/>
    </row>
    <row r="774" spans="1:10" s="108" customFormat="1" ht="11.25" customHeight="1">
      <c r="A774" s="130"/>
      <c r="B774" s="130"/>
      <c r="C774" s="130"/>
      <c r="D774" s="130"/>
      <c r="E774" s="130"/>
      <c r="F774" s="128"/>
      <c r="G774" s="89"/>
      <c r="H774" s="123"/>
      <c r="I774" s="123"/>
      <c r="J774" s="130"/>
    </row>
    <row r="775" spans="1:10" s="108" customFormat="1" ht="11.25" customHeight="1">
      <c r="A775" s="130"/>
      <c r="B775" s="130"/>
      <c r="C775" s="130"/>
      <c r="D775" s="130"/>
      <c r="E775" s="130"/>
      <c r="F775" s="128"/>
      <c r="G775" s="89"/>
      <c r="H775" s="123"/>
      <c r="I775" s="123"/>
      <c r="J775" s="130"/>
    </row>
    <row r="776" spans="1:10" s="108" customFormat="1" ht="11.25" customHeight="1">
      <c r="A776" s="130"/>
      <c r="B776" s="130"/>
      <c r="C776" s="130"/>
      <c r="D776" s="130"/>
      <c r="E776" s="130"/>
      <c r="F776" s="128"/>
      <c r="G776" s="89"/>
      <c r="H776" s="123"/>
      <c r="I776" s="123"/>
      <c r="J776" s="130"/>
    </row>
    <row r="777" spans="1:10" s="108" customFormat="1" ht="11.25" customHeight="1">
      <c r="A777" s="130"/>
      <c r="B777" s="130"/>
      <c r="C777" s="130"/>
      <c r="D777" s="130"/>
      <c r="E777" s="130"/>
      <c r="F777" s="128"/>
      <c r="G777" s="89"/>
      <c r="H777" s="123"/>
      <c r="I777" s="123"/>
      <c r="J777" s="130"/>
    </row>
    <row r="778" spans="1:10" s="108" customFormat="1" ht="11.25" customHeight="1">
      <c r="A778" s="130"/>
      <c r="B778" s="130"/>
      <c r="C778" s="130"/>
      <c r="D778" s="130"/>
      <c r="E778" s="130"/>
      <c r="F778" s="128"/>
      <c r="G778" s="89"/>
      <c r="H778" s="123"/>
      <c r="I778" s="123"/>
      <c r="J778" s="130"/>
    </row>
    <row r="779" spans="1:10" s="108" customFormat="1" ht="11.25" customHeight="1">
      <c r="A779" s="130"/>
      <c r="B779" s="130"/>
      <c r="C779" s="130"/>
      <c r="D779" s="130"/>
      <c r="E779" s="130"/>
      <c r="F779" s="130"/>
      <c r="G779" s="89"/>
      <c r="H779" s="123"/>
      <c r="I779" s="123"/>
      <c r="J779" s="130"/>
    </row>
    <row r="780" spans="1:10" s="108" customFormat="1" ht="11.25" customHeight="1">
      <c r="A780" s="130"/>
      <c r="B780" s="130"/>
      <c r="C780" s="130"/>
      <c r="D780" s="130"/>
      <c r="E780" s="130"/>
      <c r="F780" s="130"/>
      <c r="G780" s="89"/>
      <c r="H780" s="123"/>
      <c r="I780" s="123"/>
      <c r="J780" s="130"/>
    </row>
    <row r="781" spans="1:10" s="108" customFormat="1" ht="11.25" customHeight="1">
      <c r="A781" s="130"/>
      <c r="B781" s="130"/>
      <c r="C781" s="130"/>
      <c r="D781" s="130"/>
      <c r="E781" s="130"/>
      <c r="F781" s="130"/>
      <c r="G781" s="89"/>
      <c r="H781" s="123"/>
      <c r="I781" s="123"/>
      <c r="J781" s="130"/>
    </row>
    <row r="782" spans="1:10" s="108" customFormat="1" ht="11.25" customHeight="1">
      <c r="A782" s="130"/>
      <c r="B782" s="130"/>
      <c r="C782" s="130"/>
      <c r="D782" s="130"/>
      <c r="E782" s="130"/>
      <c r="F782" s="130"/>
      <c r="G782" s="89"/>
      <c r="H782" s="123"/>
      <c r="I782" s="123"/>
      <c r="J782" s="130"/>
    </row>
    <row r="783" spans="1:10" s="108" customFormat="1" ht="11.25" customHeight="1">
      <c r="A783" s="130"/>
      <c r="B783" s="130"/>
      <c r="C783" s="130"/>
      <c r="D783" s="130"/>
      <c r="E783" s="130"/>
      <c r="F783" s="130"/>
      <c r="G783" s="89"/>
      <c r="H783" s="123"/>
      <c r="I783" s="123"/>
      <c r="J783" s="130"/>
    </row>
    <row r="784" spans="1:10" s="108" customFormat="1" ht="11.25" customHeight="1">
      <c r="A784" s="130"/>
      <c r="B784" s="130"/>
      <c r="C784" s="130"/>
      <c r="D784" s="130"/>
      <c r="E784" s="130"/>
      <c r="F784" s="130"/>
      <c r="G784" s="89"/>
      <c r="H784" s="123"/>
      <c r="I784" s="123"/>
      <c r="J784" s="130"/>
    </row>
    <row r="785" spans="1:10" s="108" customFormat="1" ht="11.25" customHeight="1">
      <c r="A785" s="130"/>
      <c r="B785" s="130"/>
      <c r="C785" s="130"/>
      <c r="D785" s="130"/>
      <c r="E785" s="130"/>
      <c r="F785" s="128"/>
      <c r="G785" s="89"/>
      <c r="H785" s="123"/>
      <c r="I785" s="123"/>
      <c r="J785" s="130"/>
    </row>
    <row r="786" spans="1:10" s="108" customFormat="1" ht="11.25" customHeight="1">
      <c r="A786" s="130"/>
      <c r="B786" s="130"/>
      <c r="C786" s="130"/>
      <c r="D786" s="130"/>
      <c r="E786" s="130"/>
      <c r="F786" s="128"/>
      <c r="G786" s="89"/>
      <c r="H786" s="123"/>
      <c r="I786" s="123"/>
      <c r="J786" s="130"/>
    </row>
    <row r="787" spans="1:10" s="108" customFormat="1" ht="11.25" customHeight="1">
      <c r="A787" s="130"/>
      <c r="B787" s="130"/>
      <c r="C787" s="130"/>
      <c r="D787" s="130"/>
      <c r="E787" s="130"/>
      <c r="F787" s="128"/>
      <c r="G787" s="89"/>
      <c r="H787" s="123"/>
      <c r="I787" s="123"/>
      <c r="J787" s="130"/>
    </row>
    <row r="788" spans="1:10" s="108" customFormat="1" ht="11.25" customHeight="1">
      <c r="A788" s="130"/>
      <c r="B788" s="130"/>
      <c r="C788" s="130"/>
      <c r="D788" s="130"/>
      <c r="E788" s="130"/>
      <c r="F788" s="128"/>
      <c r="G788" s="89"/>
      <c r="H788" s="123"/>
      <c r="I788" s="123"/>
      <c r="J788" s="130"/>
    </row>
    <row r="789" spans="1:10" s="108" customFormat="1" ht="11.25" customHeight="1">
      <c r="A789" s="130"/>
      <c r="B789" s="130"/>
      <c r="C789" s="130"/>
      <c r="D789" s="130"/>
      <c r="E789" s="130"/>
      <c r="F789" s="130"/>
      <c r="G789" s="89"/>
      <c r="H789" s="123"/>
      <c r="I789" s="123"/>
      <c r="J789" s="130"/>
    </row>
    <row r="790" spans="1:10" s="108" customFormat="1" ht="11.25" customHeight="1">
      <c r="A790" s="130"/>
      <c r="B790" s="130"/>
      <c r="C790" s="130"/>
      <c r="D790" s="130"/>
      <c r="E790" s="130"/>
      <c r="F790" s="128"/>
      <c r="G790" s="89"/>
      <c r="H790" s="123"/>
      <c r="I790" s="123"/>
      <c r="J790" s="130"/>
    </row>
    <row r="791" spans="1:10" s="108" customFormat="1" ht="11.25" customHeight="1">
      <c r="A791" s="130"/>
      <c r="B791" s="130"/>
      <c r="C791" s="130"/>
      <c r="D791" s="130"/>
      <c r="E791" s="130"/>
      <c r="F791" s="128"/>
      <c r="G791" s="89"/>
      <c r="H791" s="123"/>
      <c r="I791" s="123"/>
      <c r="J791" s="130"/>
    </row>
    <row r="792" spans="1:10" s="108" customFormat="1" ht="11.25" customHeight="1">
      <c r="A792" s="130"/>
      <c r="B792" s="130"/>
      <c r="C792" s="130"/>
      <c r="D792" s="130"/>
      <c r="E792" s="130"/>
      <c r="F792" s="128"/>
      <c r="G792" s="89"/>
      <c r="H792" s="123"/>
      <c r="I792" s="123"/>
      <c r="J792" s="130"/>
    </row>
    <row r="793" spans="1:10" s="108" customFormat="1" ht="11.25" customHeight="1">
      <c r="A793" s="130"/>
      <c r="B793" s="130"/>
      <c r="C793" s="130"/>
      <c r="D793" s="130"/>
      <c r="E793" s="130"/>
      <c r="F793" s="128"/>
      <c r="G793" s="89"/>
      <c r="H793" s="123"/>
      <c r="I793" s="123"/>
      <c r="J793" s="130"/>
    </row>
    <row r="794" spans="1:10" s="108" customFormat="1" ht="11.25" customHeight="1">
      <c r="A794" s="130"/>
      <c r="B794" s="130"/>
      <c r="C794" s="130"/>
      <c r="D794" s="130"/>
      <c r="E794" s="130"/>
      <c r="F794" s="130"/>
      <c r="G794" s="89"/>
      <c r="H794" s="123"/>
      <c r="I794" s="123"/>
      <c r="J794" s="130"/>
    </row>
    <row r="795" spans="1:10" s="108" customFormat="1" ht="11.25" customHeight="1">
      <c r="A795" s="130"/>
      <c r="B795" s="130"/>
      <c r="C795" s="130"/>
      <c r="D795" s="130"/>
      <c r="E795" s="130"/>
      <c r="F795" s="128"/>
      <c r="G795" s="89"/>
      <c r="H795" s="123"/>
      <c r="I795" s="123"/>
      <c r="J795" s="130"/>
    </row>
    <row r="796" spans="1:10" s="108" customFormat="1" ht="11.25" customHeight="1">
      <c r="A796" s="130"/>
      <c r="B796" s="130"/>
      <c r="C796" s="130"/>
      <c r="D796" s="130"/>
      <c r="E796" s="130"/>
      <c r="F796" s="128"/>
      <c r="G796" s="89"/>
      <c r="H796" s="123"/>
      <c r="I796" s="123"/>
      <c r="J796" s="130"/>
    </row>
    <row r="797" spans="1:10" s="108" customFormat="1" ht="11.25" customHeight="1">
      <c r="A797" s="130"/>
      <c r="B797" s="130"/>
      <c r="C797" s="130"/>
      <c r="D797" s="130"/>
      <c r="E797" s="130"/>
      <c r="F797" s="128"/>
      <c r="G797" s="89"/>
      <c r="H797" s="123"/>
      <c r="I797" s="123"/>
      <c r="J797" s="130"/>
    </row>
    <row r="798" spans="1:10" s="108" customFormat="1" ht="11.25" customHeight="1">
      <c r="A798" s="130"/>
      <c r="B798" s="130"/>
      <c r="C798" s="130"/>
      <c r="D798" s="130"/>
      <c r="E798" s="130"/>
      <c r="F798" s="130"/>
      <c r="G798" s="89"/>
      <c r="H798" s="123"/>
      <c r="I798" s="123"/>
      <c r="J798" s="130"/>
    </row>
    <row r="799" spans="1:10" s="108" customFormat="1" ht="11.25" customHeight="1">
      <c r="A799" s="130"/>
      <c r="B799" s="130"/>
      <c r="C799" s="130"/>
      <c r="D799" s="130"/>
      <c r="E799" s="130"/>
      <c r="F799" s="130"/>
      <c r="G799" s="89"/>
      <c r="H799" s="123"/>
      <c r="I799" s="123"/>
      <c r="J799" s="130"/>
    </row>
    <row r="800" spans="1:10" s="108" customFormat="1" ht="11.25" customHeight="1">
      <c r="A800" s="130"/>
      <c r="B800" s="130"/>
      <c r="C800" s="130"/>
      <c r="D800" s="130"/>
      <c r="E800" s="130"/>
      <c r="F800" s="128"/>
      <c r="G800" s="89"/>
      <c r="H800" s="123"/>
      <c r="I800" s="123"/>
      <c r="J800" s="130"/>
    </row>
    <row r="801" spans="1:10" s="108" customFormat="1" ht="11.25" customHeight="1">
      <c r="A801" s="130"/>
      <c r="B801" s="130"/>
      <c r="C801" s="130"/>
      <c r="D801" s="130"/>
      <c r="E801" s="130"/>
      <c r="F801" s="130"/>
      <c r="G801" s="89"/>
      <c r="H801" s="123"/>
      <c r="I801" s="123"/>
      <c r="J801" s="130"/>
    </row>
    <row r="802" spans="1:10" s="108" customFormat="1" ht="11.25" customHeight="1">
      <c r="A802" s="130"/>
      <c r="B802" s="130"/>
      <c r="C802" s="130"/>
      <c r="D802" s="130"/>
      <c r="E802" s="130"/>
      <c r="F802" s="130"/>
      <c r="G802" s="89"/>
      <c r="H802" s="123"/>
      <c r="I802" s="123"/>
      <c r="J802" s="130"/>
    </row>
    <row r="803" spans="1:10" s="108" customFormat="1" ht="11.25" customHeight="1">
      <c r="A803" s="130"/>
      <c r="B803" s="130"/>
      <c r="C803" s="130"/>
      <c r="D803" s="130"/>
      <c r="E803" s="130"/>
      <c r="F803" s="130"/>
      <c r="G803" s="89"/>
      <c r="H803" s="123"/>
      <c r="I803" s="123"/>
      <c r="J803" s="130"/>
    </row>
    <row r="804" spans="1:10" s="108" customFormat="1" ht="11.25" customHeight="1">
      <c r="A804" s="130"/>
      <c r="B804" s="130"/>
      <c r="C804" s="130"/>
      <c r="D804" s="130"/>
      <c r="E804" s="130"/>
      <c r="F804" s="128"/>
      <c r="G804" s="89"/>
      <c r="H804" s="123"/>
      <c r="I804" s="123"/>
      <c r="J804" s="130"/>
    </row>
    <row r="805" spans="1:10" s="108" customFormat="1" ht="11.25" customHeight="1">
      <c r="A805" s="130"/>
      <c r="B805" s="130"/>
      <c r="C805" s="130"/>
      <c r="D805" s="130"/>
      <c r="E805" s="130"/>
      <c r="F805" s="128"/>
      <c r="G805" s="89"/>
      <c r="H805" s="123"/>
      <c r="I805" s="123"/>
      <c r="J805" s="130"/>
    </row>
    <row r="806" spans="1:10" s="108" customFormat="1" ht="11.25" customHeight="1">
      <c r="A806" s="130"/>
      <c r="B806" s="130"/>
      <c r="C806" s="130"/>
      <c r="D806" s="130"/>
      <c r="E806" s="130"/>
      <c r="F806" s="128"/>
      <c r="G806" s="89"/>
      <c r="H806" s="123"/>
      <c r="I806" s="123"/>
      <c r="J806" s="130"/>
    </row>
    <row r="807" spans="1:10" s="108" customFormat="1" ht="11.25" customHeight="1">
      <c r="A807" s="130"/>
      <c r="B807" s="130"/>
      <c r="C807" s="130"/>
      <c r="D807" s="130"/>
      <c r="E807" s="130"/>
      <c r="F807" s="130"/>
      <c r="G807" s="89"/>
      <c r="H807" s="123"/>
      <c r="I807" s="123"/>
      <c r="J807" s="130"/>
    </row>
    <row r="808" spans="1:10" s="108" customFormat="1" ht="11.25" customHeight="1">
      <c r="A808" s="130"/>
      <c r="B808" s="130"/>
      <c r="C808" s="130"/>
      <c r="D808" s="130"/>
      <c r="E808" s="130"/>
      <c r="F808" s="128"/>
      <c r="G808" s="89"/>
      <c r="H808" s="123"/>
      <c r="I808" s="123"/>
      <c r="J808" s="130"/>
    </row>
    <row r="809" spans="1:10" s="108" customFormat="1" ht="11.25" customHeight="1">
      <c r="A809" s="130"/>
      <c r="B809" s="130"/>
      <c r="C809" s="130"/>
      <c r="D809" s="130"/>
      <c r="E809" s="130"/>
      <c r="F809" s="128"/>
      <c r="G809" s="89"/>
      <c r="H809" s="123"/>
      <c r="I809" s="123"/>
      <c r="J809" s="130"/>
    </row>
    <row r="810" spans="1:10" s="108" customFormat="1" ht="11.25" customHeight="1">
      <c r="A810" s="130"/>
      <c r="B810" s="130"/>
      <c r="C810" s="130"/>
      <c r="D810" s="130"/>
      <c r="E810" s="130"/>
      <c r="F810" s="128"/>
      <c r="G810" s="89"/>
      <c r="H810" s="123"/>
      <c r="I810" s="123"/>
      <c r="J810" s="130"/>
    </row>
    <row r="811" spans="1:10" s="108" customFormat="1" ht="11.25" customHeight="1">
      <c r="A811" s="130"/>
      <c r="B811" s="130"/>
      <c r="C811" s="130"/>
      <c r="D811" s="130"/>
      <c r="E811" s="130"/>
      <c r="F811" s="128"/>
      <c r="G811" s="89"/>
      <c r="H811" s="123"/>
      <c r="I811" s="123"/>
      <c r="J811" s="130"/>
    </row>
    <row r="812" spans="1:10" s="108" customFormat="1" ht="11.25" customHeight="1">
      <c r="A812" s="130"/>
      <c r="B812" s="130"/>
      <c r="C812" s="130"/>
      <c r="D812" s="130"/>
      <c r="E812" s="130"/>
      <c r="F812" s="128"/>
      <c r="G812" s="89"/>
      <c r="H812" s="123"/>
      <c r="I812" s="123"/>
      <c r="J812" s="130"/>
    </row>
    <row r="813" spans="1:10" s="108" customFormat="1" ht="11.25" customHeight="1">
      <c r="A813" s="130"/>
      <c r="B813" s="130"/>
      <c r="C813" s="130"/>
      <c r="D813" s="130"/>
      <c r="E813" s="130"/>
      <c r="F813" s="128"/>
      <c r="G813" s="89"/>
      <c r="H813" s="123"/>
      <c r="I813" s="123"/>
      <c r="J813" s="130"/>
    </row>
    <row r="814" spans="1:10" s="108" customFormat="1" ht="11.25" customHeight="1">
      <c r="A814" s="130"/>
      <c r="B814" s="130"/>
      <c r="C814" s="130"/>
      <c r="D814" s="130"/>
      <c r="E814" s="130"/>
      <c r="F814" s="128"/>
      <c r="G814" s="89"/>
      <c r="H814" s="123"/>
      <c r="I814" s="123"/>
      <c r="J814" s="130"/>
    </row>
    <row r="815" spans="1:10" s="108" customFormat="1" ht="11.25" customHeight="1">
      <c r="A815" s="130"/>
      <c r="B815" s="130"/>
      <c r="C815" s="130"/>
      <c r="D815" s="130"/>
      <c r="E815" s="130"/>
      <c r="F815" s="128"/>
      <c r="G815" s="89"/>
      <c r="H815" s="123"/>
      <c r="I815" s="123"/>
      <c r="J815" s="130"/>
    </row>
    <row r="816" spans="1:10" s="108" customFormat="1" ht="11.25" customHeight="1">
      <c r="A816" s="130"/>
      <c r="B816" s="130"/>
      <c r="C816" s="130"/>
      <c r="D816" s="130"/>
      <c r="E816" s="130"/>
      <c r="F816" s="128"/>
      <c r="G816" s="89"/>
      <c r="H816" s="123"/>
      <c r="I816" s="123"/>
      <c r="J816" s="130"/>
    </row>
    <row r="817" spans="1:10" s="108" customFormat="1" ht="11.25" customHeight="1">
      <c r="A817" s="130"/>
      <c r="B817" s="130"/>
      <c r="C817" s="130"/>
      <c r="D817" s="130"/>
      <c r="E817" s="130"/>
      <c r="F817" s="128"/>
      <c r="G817" s="89"/>
      <c r="H817" s="123"/>
      <c r="I817" s="123"/>
      <c r="J817" s="130"/>
    </row>
    <row r="818" spans="1:10" s="108" customFormat="1" ht="11.25" customHeight="1">
      <c r="A818" s="130"/>
      <c r="B818" s="130"/>
      <c r="C818" s="130"/>
      <c r="D818" s="130"/>
      <c r="E818" s="130"/>
      <c r="F818" s="128"/>
      <c r="G818" s="89"/>
      <c r="H818" s="123"/>
      <c r="I818" s="123"/>
      <c r="J818" s="130"/>
    </row>
    <row r="819" spans="1:10" s="108" customFormat="1" ht="11.25" customHeight="1">
      <c r="A819" s="130"/>
      <c r="B819" s="130"/>
      <c r="C819" s="130"/>
      <c r="D819" s="130"/>
      <c r="E819" s="130"/>
      <c r="F819" s="130"/>
      <c r="G819" s="89"/>
      <c r="H819" s="123"/>
      <c r="I819" s="123"/>
      <c r="J819" s="130"/>
    </row>
    <row r="820" spans="1:10" s="108" customFormat="1" ht="11.25" customHeight="1">
      <c r="A820" s="130"/>
      <c r="B820" s="130"/>
      <c r="C820" s="130"/>
      <c r="D820" s="130"/>
      <c r="E820" s="130"/>
      <c r="F820" s="130"/>
      <c r="G820" s="89"/>
      <c r="H820" s="123"/>
      <c r="I820" s="123"/>
      <c r="J820" s="130"/>
    </row>
    <row r="821" spans="1:10" s="108" customFormat="1" ht="11.25" customHeight="1">
      <c r="A821" s="130"/>
      <c r="B821" s="130"/>
      <c r="C821" s="130"/>
      <c r="D821" s="130"/>
      <c r="E821" s="130"/>
      <c r="F821" s="130"/>
      <c r="G821" s="89"/>
      <c r="H821" s="123"/>
      <c r="I821" s="123"/>
      <c r="J821" s="130"/>
    </row>
    <row r="822" spans="1:10" s="108" customFormat="1" ht="11.25" customHeight="1">
      <c r="A822" s="130"/>
      <c r="B822" s="130"/>
      <c r="C822" s="130"/>
      <c r="D822" s="130"/>
      <c r="E822" s="130"/>
      <c r="F822" s="130"/>
      <c r="G822" s="89"/>
      <c r="H822" s="123"/>
      <c r="I822" s="123"/>
      <c r="J822" s="130"/>
    </row>
    <row r="823" spans="1:10" s="108" customFormat="1" ht="11.25" customHeight="1">
      <c r="A823" s="130"/>
      <c r="B823" s="130"/>
      <c r="C823" s="130"/>
      <c r="D823" s="130"/>
      <c r="E823" s="130"/>
      <c r="F823" s="128"/>
      <c r="G823" s="89"/>
      <c r="H823" s="123"/>
      <c r="I823" s="123"/>
      <c r="J823" s="130"/>
    </row>
    <row r="824" spans="1:10" s="108" customFormat="1" ht="11.25" customHeight="1">
      <c r="A824" s="130"/>
      <c r="B824" s="130"/>
      <c r="C824" s="130"/>
      <c r="D824" s="130"/>
      <c r="E824" s="130"/>
      <c r="F824" s="128"/>
      <c r="G824" s="89"/>
      <c r="H824" s="123"/>
      <c r="I824" s="123"/>
      <c r="J824" s="130"/>
    </row>
    <row r="825" spans="1:10" s="108" customFormat="1" ht="11.25" customHeight="1">
      <c r="A825" s="130"/>
      <c r="B825" s="130"/>
      <c r="C825" s="130"/>
      <c r="D825" s="130"/>
      <c r="E825" s="130"/>
      <c r="F825" s="128"/>
      <c r="G825" s="89"/>
      <c r="H825" s="123"/>
      <c r="I825" s="123"/>
      <c r="J825" s="130"/>
    </row>
    <row r="826" spans="1:10" s="108" customFormat="1" ht="11.25" customHeight="1">
      <c r="A826" s="130"/>
      <c r="B826" s="130"/>
      <c r="C826" s="130"/>
      <c r="D826" s="130"/>
      <c r="E826" s="130"/>
      <c r="F826" s="128"/>
      <c r="G826" s="89"/>
      <c r="H826" s="123"/>
      <c r="I826" s="123"/>
      <c r="J826" s="130"/>
    </row>
    <row r="827" spans="1:10" s="108" customFormat="1" ht="11.25" customHeight="1">
      <c r="A827" s="130"/>
      <c r="B827" s="130"/>
      <c r="C827" s="130"/>
      <c r="D827" s="130"/>
      <c r="E827" s="130"/>
      <c r="F827" s="128"/>
      <c r="G827" s="89"/>
      <c r="H827" s="123"/>
      <c r="I827" s="123"/>
      <c r="J827" s="130"/>
    </row>
    <row r="828" spans="1:10" s="108" customFormat="1" ht="11.25" customHeight="1">
      <c r="A828" s="130"/>
      <c r="B828" s="130"/>
      <c r="C828" s="130"/>
      <c r="D828" s="130"/>
      <c r="E828" s="130"/>
      <c r="F828" s="128"/>
      <c r="G828" s="89"/>
      <c r="H828" s="123"/>
      <c r="I828" s="123"/>
      <c r="J828" s="130"/>
    </row>
    <row r="829" spans="1:10" s="108" customFormat="1" ht="11.25" customHeight="1">
      <c r="A829" s="130"/>
      <c r="B829" s="130"/>
      <c r="C829" s="130"/>
      <c r="D829" s="130"/>
      <c r="E829" s="130"/>
      <c r="F829" s="130"/>
      <c r="G829" s="89"/>
      <c r="H829" s="123"/>
      <c r="I829" s="123"/>
      <c r="J829" s="130"/>
    </row>
    <row r="830" spans="1:10" s="108" customFormat="1" ht="11.25" customHeight="1">
      <c r="A830" s="130"/>
      <c r="B830" s="130"/>
      <c r="C830" s="130"/>
      <c r="D830" s="130"/>
      <c r="E830" s="130"/>
      <c r="F830" s="130"/>
      <c r="G830" s="89"/>
      <c r="H830" s="123"/>
      <c r="I830" s="123"/>
      <c r="J830" s="130"/>
    </row>
    <row r="831" spans="1:10" s="108" customFormat="1" ht="11.25" customHeight="1">
      <c r="A831" s="130"/>
      <c r="B831" s="130"/>
      <c r="C831" s="130"/>
      <c r="D831" s="130"/>
      <c r="E831" s="130"/>
      <c r="F831" s="128"/>
      <c r="G831" s="89"/>
      <c r="H831" s="123"/>
      <c r="I831" s="123"/>
      <c r="J831" s="130"/>
    </row>
    <row r="832" spans="1:10" s="108" customFormat="1" ht="11.25" customHeight="1">
      <c r="A832" s="130"/>
      <c r="B832" s="130"/>
      <c r="C832" s="130"/>
      <c r="D832" s="130"/>
      <c r="E832" s="130"/>
      <c r="F832" s="128"/>
      <c r="G832" s="89"/>
      <c r="H832" s="123"/>
      <c r="I832" s="123"/>
      <c r="J832" s="130"/>
    </row>
    <row r="833" spans="1:10" s="108" customFormat="1" ht="11.25" customHeight="1">
      <c r="A833" s="130"/>
      <c r="B833" s="130"/>
      <c r="C833" s="130"/>
      <c r="D833" s="130"/>
      <c r="E833" s="130"/>
      <c r="F833" s="130"/>
      <c r="G833" s="89"/>
      <c r="H833" s="123"/>
      <c r="I833" s="123"/>
      <c r="J833" s="130"/>
    </row>
    <row r="834" spans="1:10" s="108" customFormat="1" ht="11.25" customHeight="1">
      <c r="A834" s="130"/>
      <c r="B834" s="130"/>
      <c r="C834" s="130"/>
      <c r="D834" s="130"/>
      <c r="E834" s="130"/>
      <c r="F834" s="128"/>
      <c r="G834" s="89"/>
      <c r="H834" s="123"/>
      <c r="I834" s="123"/>
      <c r="J834" s="130"/>
    </row>
    <row r="835" spans="1:10" s="108" customFormat="1" ht="11.25" customHeight="1">
      <c r="A835" s="130"/>
      <c r="B835" s="130"/>
      <c r="C835" s="130"/>
      <c r="D835" s="130"/>
      <c r="E835" s="130"/>
      <c r="F835" s="128"/>
      <c r="G835" s="89"/>
      <c r="H835" s="123"/>
      <c r="I835" s="123"/>
      <c r="J835" s="130"/>
    </row>
    <row r="836" spans="1:10" s="108" customFormat="1" ht="11.25" customHeight="1">
      <c r="A836" s="130"/>
      <c r="B836" s="130"/>
      <c r="C836" s="130"/>
      <c r="D836" s="130"/>
      <c r="E836" s="130"/>
      <c r="F836" s="128"/>
      <c r="G836" s="89"/>
      <c r="H836" s="123"/>
      <c r="I836" s="123"/>
      <c r="J836" s="130"/>
    </row>
    <row r="837" spans="1:10" s="108" customFormat="1" ht="11.25" customHeight="1">
      <c r="A837" s="130"/>
      <c r="B837" s="130"/>
      <c r="C837" s="130"/>
      <c r="D837" s="130"/>
      <c r="E837" s="130"/>
      <c r="F837" s="130"/>
      <c r="G837" s="89"/>
      <c r="H837" s="123"/>
      <c r="I837" s="123"/>
      <c r="J837" s="130"/>
    </row>
    <row r="838" spans="1:10" s="108" customFormat="1" ht="11.25" customHeight="1">
      <c r="A838" s="130"/>
      <c r="B838" s="130"/>
      <c r="C838" s="130"/>
      <c r="D838" s="130"/>
      <c r="E838" s="130"/>
      <c r="F838" s="128"/>
      <c r="G838" s="89"/>
      <c r="H838" s="123"/>
      <c r="I838" s="123"/>
      <c r="J838" s="130"/>
    </row>
    <row r="839" spans="1:10" s="108" customFormat="1" ht="11.25" customHeight="1">
      <c r="A839" s="130"/>
      <c r="B839" s="130"/>
      <c r="C839" s="130"/>
      <c r="D839" s="130"/>
      <c r="E839" s="130"/>
      <c r="F839" s="130"/>
      <c r="G839" s="89"/>
      <c r="H839" s="123"/>
      <c r="I839" s="123"/>
      <c r="J839" s="130"/>
    </row>
    <row r="840" spans="1:10" s="108" customFormat="1" ht="11.25" customHeight="1">
      <c r="A840" s="130"/>
      <c r="B840" s="130"/>
      <c r="C840" s="130"/>
      <c r="D840" s="130"/>
      <c r="E840" s="130"/>
      <c r="F840" s="128"/>
      <c r="G840" s="89"/>
      <c r="H840" s="123"/>
      <c r="I840" s="123"/>
      <c r="J840" s="130"/>
    </row>
    <row r="841" spans="1:10" s="108" customFormat="1" ht="11.25" customHeight="1">
      <c r="A841" s="130"/>
      <c r="B841" s="130"/>
      <c r="C841" s="130"/>
      <c r="D841" s="130"/>
      <c r="E841" s="130"/>
      <c r="F841" s="128"/>
      <c r="G841" s="89"/>
      <c r="H841" s="123"/>
      <c r="I841" s="123"/>
      <c r="J841" s="130"/>
    </row>
    <row r="842" spans="1:10" s="108" customFormat="1" ht="11.25" customHeight="1">
      <c r="A842" s="130"/>
      <c r="B842" s="130"/>
      <c r="C842" s="130"/>
      <c r="D842" s="130"/>
      <c r="E842" s="130"/>
      <c r="F842" s="130"/>
      <c r="G842" s="89"/>
      <c r="H842" s="123"/>
      <c r="I842" s="123"/>
      <c r="J842" s="130"/>
    </row>
    <row r="843" spans="1:10" s="108" customFormat="1" ht="11.25" customHeight="1">
      <c r="A843" s="130"/>
      <c r="B843" s="130"/>
      <c r="C843" s="130"/>
      <c r="D843" s="130"/>
      <c r="E843" s="130"/>
      <c r="F843" s="128"/>
      <c r="G843" s="89"/>
      <c r="H843" s="123"/>
      <c r="I843" s="123"/>
      <c r="J843" s="130"/>
    </row>
    <row r="844" spans="1:10" s="108" customFormat="1" ht="11.25" customHeight="1">
      <c r="A844" s="130"/>
      <c r="B844" s="130"/>
      <c r="C844" s="130"/>
      <c r="D844" s="130"/>
      <c r="E844" s="130"/>
      <c r="F844" s="128"/>
      <c r="G844" s="89"/>
      <c r="H844" s="123"/>
      <c r="I844" s="123"/>
      <c r="J844" s="130"/>
    </row>
    <row r="845" spans="1:10" s="108" customFormat="1" ht="11.25" customHeight="1">
      <c r="A845" s="130"/>
      <c r="B845" s="130"/>
      <c r="C845" s="130"/>
      <c r="D845" s="130"/>
      <c r="E845" s="130"/>
      <c r="F845" s="130"/>
      <c r="G845" s="89"/>
      <c r="H845" s="123"/>
      <c r="I845" s="123"/>
      <c r="J845" s="130"/>
    </row>
    <row r="846" spans="1:10" s="108" customFormat="1" ht="11.25" customHeight="1">
      <c r="A846" s="130"/>
      <c r="B846" s="130"/>
      <c r="C846" s="130"/>
      <c r="D846" s="130"/>
      <c r="E846" s="130"/>
      <c r="F846" s="128"/>
      <c r="G846" s="89"/>
      <c r="H846" s="123"/>
      <c r="I846" s="123"/>
      <c r="J846" s="130"/>
    </row>
    <row r="847" spans="1:10" s="108" customFormat="1" ht="11.25" customHeight="1">
      <c r="A847" s="130"/>
      <c r="B847" s="130"/>
      <c r="C847" s="130"/>
      <c r="D847" s="130"/>
      <c r="E847" s="130"/>
      <c r="F847" s="130"/>
      <c r="G847" s="89"/>
      <c r="H847" s="123"/>
      <c r="I847" s="123"/>
      <c r="J847" s="130"/>
    </row>
    <row r="848" spans="1:10" s="108" customFormat="1" ht="11.25" customHeight="1">
      <c r="A848" s="130"/>
      <c r="B848" s="130"/>
      <c r="C848" s="130"/>
      <c r="D848" s="130"/>
      <c r="E848" s="130"/>
      <c r="F848" s="128"/>
      <c r="G848" s="89"/>
      <c r="H848" s="123"/>
      <c r="I848" s="123"/>
      <c r="J848" s="130"/>
    </row>
    <row r="849" spans="1:10" s="108" customFormat="1" ht="11.25" customHeight="1">
      <c r="A849" s="130"/>
      <c r="B849" s="130"/>
      <c r="C849" s="130"/>
      <c r="D849" s="130"/>
      <c r="E849" s="130"/>
      <c r="F849" s="128"/>
      <c r="G849" s="89"/>
      <c r="H849" s="123"/>
      <c r="I849" s="123"/>
      <c r="J849" s="130"/>
    </row>
    <row r="850" spans="1:10" s="108" customFormat="1" ht="11.25" customHeight="1">
      <c r="A850" s="130"/>
      <c r="B850" s="130"/>
      <c r="C850" s="130"/>
      <c r="D850" s="130"/>
      <c r="E850" s="130"/>
      <c r="F850" s="128"/>
      <c r="G850" s="89"/>
      <c r="H850" s="123"/>
      <c r="I850" s="123"/>
      <c r="J850" s="130"/>
    </row>
    <row r="851" spans="1:10" s="108" customFormat="1" ht="11.25" customHeight="1">
      <c r="A851" s="130"/>
      <c r="B851" s="130"/>
      <c r="C851" s="130"/>
      <c r="D851" s="130"/>
      <c r="E851" s="130"/>
      <c r="F851" s="130"/>
      <c r="G851" s="89"/>
      <c r="H851" s="123"/>
      <c r="I851" s="123"/>
      <c r="J851" s="130"/>
    </row>
    <row r="852" spans="1:10" s="108" customFormat="1" ht="11.25" customHeight="1">
      <c r="A852" s="130"/>
      <c r="B852" s="130"/>
      <c r="C852" s="130"/>
      <c r="D852" s="130"/>
      <c r="E852" s="130"/>
      <c r="F852" s="130"/>
      <c r="G852" s="89"/>
      <c r="H852" s="123"/>
      <c r="I852" s="123"/>
      <c r="J852" s="130"/>
    </row>
    <row r="853" spans="1:10" s="108" customFormat="1" ht="11.25" customHeight="1">
      <c r="A853" s="130"/>
      <c r="B853" s="130"/>
      <c r="C853" s="130"/>
      <c r="D853" s="130"/>
      <c r="E853" s="130"/>
      <c r="F853" s="130"/>
      <c r="G853" s="89"/>
      <c r="H853" s="123"/>
      <c r="I853" s="123"/>
      <c r="J853" s="130"/>
    </row>
    <row r="854" spans="1:10" s="108" customFormat="1" ht="11.25" customHeight="1">
      <c r="A854" s="130"/>
      <c r="B854" s="130"/>
      <c r="C854" s="130"/>
      <c r="D854" s="130"/>
      <c r="E854" s="130"/>
      <c r="F854" s="130"/>
      <c r="G854" s="89"/>
      <c r="H854" s="123"/>
      <c r="I854" s="123"/>
      <c r="J854" s="130"/>
    </row>
    <row r="855" spans="1:10" s="108" customFormat="1" ht="11.25" customHeight="1">
      <c r="A855" s="130"/>
      <c r="B855" s="130"/>
      <c r="C855" s="130"/>
      <c r="D855" s="130"/>
      <c r="E855" s="130"/>
      <c r="F855" s="130"/>
      <c r="G855" s="89"/>
      <c r="H855" s="123"/>
      <c r="I855" s="123"/>
      <c r="J855" s="130"/>
    </row>
    <row r="856" spans="1:10" s="108" customFormat="1" ht="11.25" customHeight="1">
      <c r="A856" s="130"/>
      <c r="B856" s="130"/>
      <c r="C856" s="130"/>
      <c r="D856" s="130"/>
      <c r="E856" s="130"/>
      <c r="F856" s="130"/>
      <c r="G856" s="89"/>
      <c r="H856" s="123"/>
      <c r="I856" s="123"/>
      <c r="J856" s="130"/>
    </row>
    <row r="857" spans="1:10" s="108" customFormat="1" ht="11.25" customHeight="1">
      <c r="A857" s="130"/>
      <c r="B857" s="130"/>
      <c r="C857" s="130"/>
      <c r="D857" s="130"/>
      <c r="E857" s="130"/>
      <c r="F857" s="130"/>
      <c r="G857" s="89"/>
      <c r="H857" s="123"/>
      <c r="I857" s="123"/>
      <c r="J857" s="130"/>
    </row>
    <row r="858" spans="1:10" s="108" customFormat="1" ht="11.25" customHeight="1">
      <c r="A858" s="130"/>
      <c r="B858" s="130"/>
      <c r="C858" s="130"/>
      <c r="D858" s="130"/>
      <c r="E858" s="130"/>
      <c r="F858" s="130"/>
      <c r="G858" s="89"/>
      <c r="H858" s="123"/>
      <c r="I858" s="123"/>
      <c r="J858" s="130"/>
    </row>
    <row r="859" spans="1:10" s="108" customFormat="1" ht="11.25" customHeight="1">
      <c r="A859" s="130"/>
      <c r="B859" s="130"/>
      <c r="C859" s="130"/>
      <c r="D859" s="130"/>
      <c r="E859" s="130"/>
      <c r="F859" s="130"/>
      <c r="G859" s="89"/>
      <c r="H859" s="123"/>
      <c r="I859" s="123"/>
      <c r="J859" s="130"/>
    </row>
    <row r="860" spans="1:10" s="108" customFormat="1" ht="11.25" customHeight="1">
      <c r="A860" s="130"/>
      <c r="B860" s="130"/>
      <c r="C860" s="130"/>
      <c r="D860" s="130"/>
      <c r="E860" s="130"/>
      <c r="F860" s="128"/>
      <c r="G860" s="89"/>
      <c r="H860" s="123"/>
      <c r="I860" s="123"/>
      <c r="J860" s="130"/>
    </row>
    <row r="861" spans="1:10" s="108" customFormat="1" ht="11.25" customHeight="1">
      <c r="A861" s="130"/>
      <c r="B861" s="130"/>
      <c r="C861" s="130"/>
      <c r="D861" s="130"/>
      <c r="E861" s="130"/>
      <c r="F861" s="128"/>
      <c r="G861" s="89"/>
      <c r="H861" s="123"/>
      <c r="I861" s="123"/>
      <c r="J861" s="130"/>
    </row>
    <row r="862" spans="1:10" s="108" customFormat="1" ht="11.25" customHeight="1">
      <c r="A862" s="130"/>
      <c r="B862" s="130"/>
      <c r="C862" s="130"/>
      <c r="D862" s="130"/>
      <c r="E862" s="130"/>
      <c r="F862" s="128"/>
      <c r="G862" s="89"/>
      <c r="H862" s="123"/>
      <c r="I862" s="123"/>
      <c r="J862" s="130"/>
    </row>
    <row r="863" spans="1:10" s="108" customFormat="1" ht="11.25" customHeight="1">
      <c r="A863" s="130"/>
      <c r="B863" s="130"/>
      <c r="C863" s="130"/>
      <c r="D863" s="130"/>
      <c r="E863" s="130"/>
      <c r="F863" s="128"/>
      <c r="G863" s="89"/>
      <c r="H863" s="123"/>
      <c r="I863" s="123"/>
      <c r="J863" s="130"/>
    </row>
    <row r="864" spans="1:10" s="108" customFormat="1" ht="11.25" customHeight="1">
      <c r="A864" s="130"/>
      <c r="B864" s="130"/>
      <c r="C864" s="130"/>
      <c r="D864" s="130"/>
      <c r="E864" s="130"/>
      <c r="F864" s="128"/>
      <c r="G864" s="89"/>
      <c r="H864" s="123"/>
      <c r="I864" s="123"/>
      <c r="J864" s="130"/>
    </row>
    <row r="865" spans="1:10" s="108" customFormat="1" ht="11.25" customHeight="1">
      <c r="A865" s="130"/>
      <c r="B865" s="130"/>
      <c r="C865" s="130"/>
      <c r="D865" s="130"/>
      <c r="E865" s="130"/>
      <c r="F865" s="128"/>
      <c r="G865" s="89"/>
      <c r="H865" s="123"/>
      <c r="I865" s="123"/>
      <c r="J865" s="130"/>
    </row>
    <row r="866" spans="1:10" s="108" customFormat="1" ht="11.25" customHeight="1">
      <c r="A866" s="130"/>
      <c r="B866" s="130"/>
      <c r="C866" s="130"/>
      <c r="D866" s="130"/>
      <c r="E866" s="130"/>
      <c r="F866" s="128"/>
      <c r="G866" s="89"/>
      <c r="H866" s="123"/>
      <c r="I866" s="123"/>
      <c r="J866" s="130"/>
    </row>
    <row r="867" spans="1:10" s="108" customFormat="1" ht="11.25" customHeight="1">
      <c r="A867" s="130"/>
      <c r="B867" s="130"/>
      <c r="C867" s="130"/>
      <c r="D867" s="130"/>
      <c r="E867" s="130"/>
      <c r="F867" s="128"/>
      <c r="G867" s="89"/>
      <c r="H867" s="123"/>
      <c r="I867" s="123"/>
      <c r="J867" s="130"/>
    </row>
    <row r="868" spans="1:10" s="108" customFormat="1" ht="11.25" customHeight="1">
      <c r="A868" s="130"/>
      <c r="B868" s="130"/>
      <c r="C868" s="130"/>
      <c r="D868" s="130"/>
      <c r="E868" s="130"/>
      <c r="F868" s="128"/>
      <c r="G868" s="89"/>
      <c r="H868" s="123"/>
      <c r="I868" s="123"/>
      <c r="J868" s="130"/>
    </row>
    <row r="869" spans="1:10" s="108" customFormat="1" ht="11.25" customHeight="1">
      <c r="A869" s="130"/>
      <c r="B869" s="130"/>
      <c r="C869" s="130"/>
      <c r="D869" s="130"/>
      <c r="E869" s="130"/>
      <c r="F869" s="128"/>
      <c r="G869" s="89"/>
      <c r="H869" s="123"/>
      <c r="I869" s="123"/>
      <c r="J869" s="130"/>
    </row>
    <row r="870" spans="1:10" s="108" customFormat="1" ht="11.25" customHeight="1">
      <c r="A870" s="130"/>
      <c r="B870" s="130"/>
      <c r="C870" s="130"/>
      <c r="D870" s="130"/>
      <c r="E870" s="130"/>
      <c r="F870" s="128"/>
      <c r="G870" s="89"/>
      <c r="H870" s="123"/>
      <c r="I870" s="123"/>
      <c r="J870" s="130"/>
    </row>
    <row r="871" spans="1:10" s="108" customFormat="1" ht="11.25" customHeight="1">
      <c r="A871" s="130"/>
      <c r="B871" s="130"/>
      <c r="C871" s="130"/>
      <c r="D871" s="130"/>
      <c r="E871" s="130"/>
      <c r="F871" s="128"/>
      <c r="G871" s="89"/>
      <c r="H871" s="123"/>
      <c r="I871" s="123"/>
      <c r="J871" s="130"/>
    </row>
    <row r="872" spans="1:10" s="108" customFormat="1" ht="11.25" customHeight="1">
      <c r="A872" s="130"/>
      <c r="B872" s="130"/>
      <c r="C872" s="130"/>
      <c r="D872" s="130"/>
      <c r="E872" s="130"/>
      <c r="F872" s="128"/>
      <c r="G872" s="89"/>
      <c r="H872" s="123"/>
      <c r="I872" s="123"/>
      <c r="J872" s="130"/>
    </row>
    <row r="873" spans="1:10" s="108" customFormat="1" ht="11.25" customHeight="1">
      <c r="A873" s="130"/>
      <c r="B873" s="130"/>
      <c r="C873" s="130"/>
      <c r="D873" s="130"/>
      <c r="E873" s="130"/>
      <c r="F873" s="128"/>
      <c r="G873" s="89"/>
      <c r="H873" s="123"/>
      <c r="I873" s="123"/>
      <c r="J873" s="130"/>
    </row>
    <row r="874" spans="1:10" s="108" customFormat="1" ht="11.25" customHeight="1">
      <c r="A874" s="130"/>
      <c r="B874" s="130"/>
      <c r="C874" s="130"/>
      <c r="D874" s="130"/>
      <c r="E874" s="130"/>
      <c r="F874" s="130"/>
      <c r="G874" s="89"/>
      <c r="H874" s="123"/>
      <c r="I874" s="123"/>
      <c r="J874" s="130"/>
    </row>
    <row r="875" spans="1:10" s="108" customFormat="1" ht="11.25" customHeight="1">
      <c r="A875" s="130"/>
      <c r="B875" s="130"/>
      <c r="C875" s="130"/>
      <c r="D875" s="130"/>
      <c r="E875" s="130"/>
      <c r="F875" s="130"/>
      <c r="G875" s="89"/>
      <c r="H875" s="123"/>
      <c r="I875" s="123"/>
      <c r="J875" s="130"/>
    </row>
    <row r="876" spans="1:10" s="108" customFormat="1" ht="11.25" customHeight="1">
      <c r="A876" s="130"/>
      <c r="B876" s="130"/>
      <c r="C876" s="130"/>
      <c r="D876" s="130"/>
      <c r="E876" s="130"/>
      <c r="F876" s="130"/>
      <c r="G876" s="89"/>
      <c r="H876" s="123"/>
      <c r="I876" s="123"/>
      <c r="J876" s="130"/>
    </row>
    <row r="877" spans="1:10" s="108" customFormat="1" ht="11.25" customHeight="1">
      <c r="A877" s="130"/>
      <c r="B877" s="130"/>
      <c r="C877" s="130"/>
      <c r="D877" s="130"/>
      <c r="E877" s="130"/>
      <c r="F877" s="130"/>
      <c r="G877" s="89"/>
      <c r="H877" s="123"/>
      <c r="I877" s="123"/>
      <c r="J877" s="130"/>
    </row>
    <row r="878" spans="1:10" s="108" customFormat="1" ht="11.25" customHeight="1">
      <c r="A878" s="130"/>
      <c r="B878" s="130"/>
      <c r="C878" s="130"/>
      <c r="D878" s="130"/>
      <c r="E878" s="130"/>
      <c r="F878" s="128"/>
      <c r="G878" s="89"/>
      <c r="H878" s="123"/>
      <c r="I878" s="123"/>
      <c r="J878" s="130"/>
    </row>
    <row r="879" spans="1:10" s="108" customFormat="1" ht="11.25" customHeight="1">
      <c r="A879" s="130"/>
      <c r="B879" s="130"/>
      <c r="C879" s="130"/>
      <c r="D879" s="130"/>
      <c r="E879" s="130"/>
      <c r="F879" s="130"/>
      <c r="G879" s="89"/>
      <c r="H879" s="123"/>
      <c r="I879" s="123"/>
      <c r="J879" s="130"/>
    </row>
    <row r="880" spans="1:10" s="108" customFormat="1" ht="11.25" customHeight="1">
      <c r="A880" s="130"/>
      <c r="B880" s="130"/>
      <c r="C880" s="130"/>
      <c r="D880" s="130"/>
      <c r="E880" s="130"/>
      <c r="F880" s="128"/>
      <c r="G880" s="89"/>
      <c r="H880" s="123"/>
      <c r="I880" s="123"/>
      <c r="J880" s="130"/>
    </row>
    <row r="881" spans="1:10" s="108" customFormat="1" ht="11.25" customHeight="1">
      <c r="A881" s="130"/>
      <c r="B881" s="130"/>
      <c r="C881" s="130"/>
      <c r="D881" s="130"/>
      <c r="E881" s="130"/>
      <c r="F881" s="128"/>
      <c r="G881" s="89"/>
      <c r="H881" s="123"/>
      <c r="I881" s="123"/>
      <c r="J881" s="130"/>
    </row>
    <row r="882" spans="1:10" s="108" customFormat="1" ht="11.25" customHeight="1">
      <c r="A882" s="130"/>
      <c r="B882" s="130"/>
      <c r="C882" s="130"/>
      <c r="D882" s="130"/>
      <c r="E882" s="130"/>
      <c r="F882" s="128"/>
      <c r="G882" s="89"/>
      <c r="H882" s="123"/>
      <c r="I882" s="123"/>
      <c r="J882" s="130"/>
    </row>
    <row r="883" spans="1:10" s="108" customFormat="1" ht="11.25" customHeight="1">
      <c r="A883" s="130"/>
      <c r="B883" s="130"/>
      <c r="C883" s="130"/>
      <c r="D883" s="130"/>
      <c r="E883" s="130"/>
      <c r="F883" s="128"/>
      <c r="G883" s="89"/>
      <c r="H883" s="123"/>
      <c r="I883" s="123"/>
      <c r="J883" s="130"/>
    </row>
    <row r="884" spans="1:10" s="108" customFormat="1" ht="11.25" customHeight="1">
      <c r="A884" s="130"/>
      <c r="B884" s="130"/>
      <c r="C884" s="130"/>
      <c r="D884" s="130"/>
      <c r="E884" s="130"/>
      <c r="F884" s="130"/>
      <c r="G884" s="89"/>
      <c r="H884" s="123"/>
      <c r="I884" s="123"/>
      <c r="J884" s="130"/>
    </row>
    <row r="885" spans="1:10" s="108" customFormat="1" ht="11.25" customHeight="1">
      <c r="A885" s="130"/>
      <c r="B885" s="130"/>
      <c r="C885" s="130"/>
      <c r="D885" s="130"/>
      <c r="E885" s="130"/>
      <c r="F885" s="130"/>
      <c r="G885" s="89"/>
      <c r="H885" s="123"/>
      <c r="I885" s="123"/>
      <c r="J885" s="130"/>
    </row>
    <row r="886" spans="1:10" s="108" customFormat="1" ht="11.25" customHeight="1">
      <c r="A886" s="130"/>
      <c r="B886" s="130"/>
      <c r="C886" s="130"/>
      <c r="D886" s="130"/>
      <c r="E886" s="130"/>
      <c r="F886" s="130"/>
      <c r="G886" s="89"/>
      <c r="H886" s="123"/>
      <c r="I886" s="123"/>
      <c r="J886" s="130"/>
    </row>
    <row r="887" spans="1:10" s="108" customFormat="1" ht="11.25" customHeight="1">
      <c r="A887" s="130"/>
      <c r="B887" s="130"/>
      <c r="C887" s="130"/>
      <c r="D887" s="130"/>
      <c r="E887" s="130"/>
      <c r="F887" s="130"/>
      <c r="G887" s="89"/>
      <c r="H887" s="123"/>
      <c r="I887" s="123"/>
      <c r="J887" s="130"/>
    </row>
    <row r="888" spans="1:10" s="108" customFormat="1" ht="11.25" customHeight="1">
      <c r="A888" s="130"/>
      <c r="B888" s="130"/>
      <c r="C888" s="130"/>
      <c r="D888" s="130"/>
      <c r="E888" s="130"/>
      <c r="F888" s="130"/>
      <c r="G888" s="89"/>
      <c r="H888" s="123"/>
      <c r="I888" s="123"/>
      <c r="J888" s="130"/>
    </row>
    <row r="889" spans="1:10" s="108" customFormat="1" ht="11.25" customHeight="1">
      <c r="A889" s="130"/>
      <c r="B889" s="130"/>
      <c r="C889" s="130"/>
      <c r="D889" s="130"/>
      <c r="E889" s="130"/>
      <c r="F889" s="130"/>
      <c r="G889" s="89"/>
      <c r="H889" s="123"/>
      <c r="I889" s="123"/>
      <c r="J889" s="130"/>
    </row>
    <row r="890" spans="1:10" s="108" customFormat="1" ht="11.25" customHeight="1">
      <c r="A890" s="130"/>
      <c r="B890" s="130"/>
      <c r="C890" s="130"/>
      <c r="D890" s="130"/>
      <c r="E890" s="130"/>
      <c r="F890" s="130"/>
      <c r="G890" s="89"/>
      <c r="H890" s="123"/>
      <c r="I890" s="123"/>
      <c r="J890" s="130"/>
    </row>
    <row r="891" spans="1:10" s="108" customFormat="1" ht="11.25" customHeight="1">
      <c r="A891" s="130"/>
      <c r="B891" s="130"/>
      <c r="C891" s="130"/>
      <c r="D891" s="130"/>
      <c r="E891" s="130"/>
      <c r="F891" s="128"/>
      <c r="G891" s="89"/>
      <c r="H891" s="123"/>
      <c r="I891" s="123"/>
      <c r="J891" s="130"/>
    </row>
    <row r="892" spans="1:10" s="108" customFormat="1" ht="11.25" customHeight="1">
      <c r="A892" s="130"/>
      <c r="B892" s="130"/>
      <c r="C892" s="130"/>
      <c r="D892" s="130"/>
      <c r="E892" s="130"/>
      <c r="F892" s="128"/>
      <c r="G892" s="89"/>
      <c r="H892" s="123"/>
      <c r="I892" s="123"/>
      <c r="J892" s="130"/>
    </row>
    <row r="893" spans="1:10" s="108" customFormat="1" ht="11.25" customHeight="1">
      <c r="A893" s="130"/>
      <c r="B893" s="130"/>
      <c r="C893" s="130"/>
      <c r="D893" s="130"/>
      <c r="E893" s="130"/>
      <c r="F893" s="128"/>
      <c r="G893" s="89"/>
      <c r="H893" s="123"/>
      <c r="I893" s="123"/>
      <c r="J893" s="130"/>
    </row>
    <row r="894" spans="1:10" s="108" customFormat="1" ht="11.25" customHeight="1">
      <c r="A894" s="130"/>
      <c r="B894" s="130"/>
      <c r="C894" s="130"/>
      <c r="D894" s="130"/>
      <c r="E894" s="130"/>
      <c r="F894" s="128"/>
      <c r="G894" s="89"/>
      <c r="H894" s="123"/>
      <c r="I894" s="123"/>
      <c r="J894" s="130"/>
    </row>
    <row r="895" spans="1:10" s="108" customFormat="1" ht="11.25" customHeight="1">
      <c r="A895" s="130"/>
      <c r="B895" s="130"/>
      <c r="C895" s="130"/>
      <c r="D895" s="130"/>
      <c r="E895" s="130"/>
      <c r="F895" s="128"/>
      <c r="G895" s="89"/>
      <c r="H895" s="123"/>
      <c r="I895" s="123"/>
      <c r="J895" s="130"/>
    </row>
    <row r="896" spans="1:10" s="108" customFormat="1" ht="11.25" customHeight="1">
      <c r="A896" s="130"/>
      <c r="B896" s="130"/>
      <c r="C896" s="130"/>
      <c r="D896" s="130"/>
      <c r="E896" s="130"/>
      <c r="F896" s="128"/>
      <c r="G896" s="89"/>
      <c r="H896" s="123"/>
      <c r="I896" s="123"/>
      <c r="J896" s="130"/>
    </row>
    <row r="897" spans="1:10" s="108" customFormat="1" ht="11.25" customHeight="1">
      <c r="A897" s="130"/>
      <c r="B897" s="130"/>
      <c r="C897" s="130"/>
      <c r="D897" s="130"/>
      <c r="E897" s="130"/>
      <c r="F897" s="128"/>
      <c r="G897" s="89"/>
      <c r="H897" s="123"/>
      <c r="I897" s="123"/>
      <c r="J897" s="130"/>
    </row>
    <row r="898" spans="1:10" s="108" customFormat="1" ht="11.25" customHeight="1">
      <c r="A898" s="130"/>
      <c r="B898" s="130"/>
      <c r="C898" s="130"/>
      <c r="D898" s="130"/>
      <c r="E898" s="130"/>
      <c r="F898" s="128"/>
      <c r="G898" s="89"/>
      <c r="H898" s="123"/>
      <c r="I898" s="123"/>
      <c r="J898" s="130"/>
    </row>
    <row r="899" spans="1:10" s="108" customFormat="1" ht="11.25" customHeight="1">
      <c r="A899" s="130"/>
      <c r="B899" s="130"/>
      <c r="C899" s="130"/>
      <c r="D899" s="130"/>
      <c r="E899" s="130"/>
      <c r="F899" s="128"/>
      <c r="G899" s="89"/>
      <c r="H899" s="123"/>
      <c r="I899" s="123"/>
      <c r="J899" s="130"/>
    </row>
    <row r="900" spans="1:10" s="108" customFormat="1" ht="11.25" customHeight="1">
      <c r="A900" s="130"/>
      <c r="B900" s="130"/>
      <c r="C900" s="130"/>
      <c r="D900" s="130"/>
      <c r="E900" s="130"/>
      <c r="F900" s="128"/>
      <c r="G900" s="89"/>
      <c r="H900" s="123"/>
      <c r="I900" s="123"/>
      <c r="J900" s="130"/>
    </row>
    <row r="901" spans="1:10" s="108" customFormat="1" ht="11.25" customHeight="1">
      <c r="A901" s="130"/>
      <c r="B901" s="130"/>
      <c r="C901" s="130"/>
      <c r="D901" s="130"/>
      <c r="E901" s="130"/>
      <c r="F901" s="128"/>
      <c r="G901" s="89"/>
      <c r="H901" s="123"/>
      <c r="I901" s="123"/>
      <c r="J901" s="130"/>
    </row>
    <row r="902" spans="1:10" s="108" customFormat="1" ht="11.25" customHeight="1">
      <c r="A902" s="130"/>
      <c r="B902" s="130"/>
      <c r="C902" s="130"/>
      <c r="D902" s="130"/>
      <c r="E902" s="130"/>
      <c r="F902" s="128"/>
      <c r="G902" s="89"/>
      <c r="H902" s="123"/>
      <c r="I902" s="123"/>
      <c r="J902" s="130"/>
    </row>
    <row r="903" spans="1:10" s="108" customFormat="1" ht="11.25" customHeight="1">
      <c r="A903" s="130"/>
      <c r="B903" s="130"/>
      <c r="C903" s="130"/>
      <c r="D903" s="130"/>
      <c r="E903" s="130"/>
      <c r="F903" s="128"/>
      <c r="G903" s="89"/>
      <c r="H903" s="123"/>
      <c r="I903" s="123"/>
      <c r="J903" s="130"/>
    </row>
    <row r="904" spans="1:10" s="108" customFormat="1" ht="11.25" customHeight="1">
      <c r="A904" s="130"/>
      <c r="B904" s="130"/>
      <c r="C904" s="130"/>
      <c r="D904" s="130"/>
      <c r="E904" s="130"/>
      <c r="F904" s="130"/>
      <c r="G904" s="89"/>
      <c r="H904" s="123"/>
      <c r="I904" s="123"/>
      <c r="J904" s="130"/>
    </row>
    <row r="905" spans="1:10" s="108" customFormat="1" ht="11.25" customHeight="1">
      <c r="A905" s="130"/>
      <c r="B905" s="130"/>
      <c r="C905" s="130"/>
      <c r="D905" s="130"/>
      <c r="E905" s="130"/>
      <c r="F905" s="130"/>
      <c r="G905" s="89"/>
      <c r="H905" s="123"/>
      <c r="I905" s="123"/>
      <c r="J905" s="130"/>
    </row>
    <row r="906" spans="1:10" s="108" customFormat="1" ht="11.25" customHeight="1">
      <c r="A906" s="130"/>
      <c r="B906" s="130"/>
      <c r="C906" s="130"/>
      <c r="D906" s="130"/>
      <c r="E906" s="130"/>
      <c r="F906" s="128"/>
      <c r="G906" s="89"/>
      <c r="H906" s="123"/>
      <c r="I906" s="123"/>
      <c r="J906" s="130"/>
    </row>
    <row r="907" spans="1:10" s="108" customFormat="1" ht="11.25" customHeight="1">
      <c r="A907" s="130"/>
      <c r="B907" s="130"/>
      <c r="C907" s="130"/>
      <c r="D907" s="130"/>
      <c r="E907" s="130"/>
      <c r="F907" s="128"/>
      <c r="G907" s="89"/>
      <c r="H907" s="123"/>
      <c r="I907" s="123"/>
      <c r="J907" s="130"/>
    </row>
    <row r="908" spans="1:10" s="108" customFormat="1" ht="11.25" customHeight="1">
      <c r="A908" s="130"/>
      <c r="B908" s="130"/>
      <c r="C908" s="130"/>
      <c r="D908" s="130"/>
      <c r="E908" s="130"/>
      <c r="F908" s="128"/>
      <c r="G908" s="89"/>
      <c r="H908" s="123"/>
      <c r="I908" s="123"/>
      <c r="J908" s="130"/>
    </row>
    <row r="909" spans="1:10" s="108" customFormat="1" ht="11.25" customHeight="1">
      <c r="A909" s="130"/>
      <c r="B909" s="130"/>
      <c r="C909" s="130"/>
      <c r="D909" s="130"/>
      <c r="E909" s="130"/>
      <c r="F909" s="128"/>
      <c r="G909" s="89"/>
      <c r="H909" s="123"/>
      <c r="I909" s="123"/>
      <c r="J909" s="130"/>
    </row>
    <row r="910" spans="1:10" s="108" customFormat="1" ht="11.25" customHeight="1">
      <c r="A910" s="130"/>
      <c r="B910" s="130"/>
      <c r="C910" s="130"/>
      <c r="D910" s="130"/>
      <c r="E910" s="130"/>
      <c r="F910" s="128"/>
      <c r="G910" s="89"/>
      <c r="H910" s="123"/>
      <c r="I910" s="123"/>
      <c r="J910" s="130"/>
    </row>
    <row r="911" spans="1:10" s="108" customFormat="1" ht="11.25" customHeight="1">
      <c r="A911" s="130"/>
      <c r="B911" s="130"/>
      <c r="C911" s="130"/>
      <c r="D911" s="130"/>
      <c r="E911" s="130"/>
      <c r="F911" s="130"/>
      <c r="G911" s="89"/>
      <c r="H911" s="123"/>
      <c r="I911" s="123"/>
      <c r="J911" s="130"/>
    </row>
    <row r="912" spans="1:10" s="108" customFormat="1" ht="11.25" customHeight="1">
      <c r="A912" s="130"/>
      <c r="B912" s="130"/>
      <c r="C912" s="130"/>
      <c r="D912" s="130"/>
      <c r="E912" s="130"/>
      <c r="F912" s="130"/>
      <c r="G912" s="89"/>
      <c r="H912" s="123"/>
      <c r="I912" s="123"/>
      <c r="J912" s="130"/>
    </row>
    <row r="913" spans="1:10" s="108" customFormat="1" ht="11.25" customHeight="1">
      <c r="A913" s="130"/>
      <c r="B913" s="130"/>
      <c r="C913" s="130"/>
      <c r="D913" s="130"/>
      <c r="E913" s="130"/>
      <c r="F913" s="128"/>
      <c r="G913" s="89"/>
      <c r="H913" s="123"/>
      <c r="I913" s="123"/>
      <c r="J913" s="130"/>
    </row>
    <row r="914" spans="1:10" s="108" customFormat="1" ht="11.25" customHeight="1">
      <c r="A914" s="130"/>
      <c r="B914" s="130"/>
      <c r="C914" s="130"/>
      <c r="D914" s="130"/>
      <c r="E914" s="130"/>
      <c r="F914" s="128"/>
      <c r="G914" s="89"/>
      <c r="H914" s="123"/>
      <c r="I914" s="123"/>
      <c r="J914" s="130"/>
    </row>
    <row r="915" spans="1:10" s="108" customFormat="1" ht="11.25" customHeight="1">
      <c r="A915" s="130"/>
      <c r="B915" s="130"/>
      <c r="C915" s="130"/>
      <c r="D915" s="130"/>
      <c r="E915" s="130"/>
      <c r="F915" s="128"/>
      <c r="G915" s="89"/>
      <c r="H915" s="123"/>
      <c r="I915" s="123"/>
      <c r="J915" s="130"/>
    </row>
    <row r="916" spans="1:10" s="108" customFormat="1" ht="11.25" customHeight="1">
      <c r="A916" s="130"/>
      <c r="B916" s="130"/>
      <c r="C916" s="130"/>
      <c r="D916" s="130"/>
      <c r="E916" s="130"/>
      <c r="F916" s="128"/>
      <c r="G916" s="89"/>
      <c r="H916" s="123"/>
      <c r="I916" s="123"/>
      <c r="J916" s="130"/>
    </row>
    <row r="917" spans="1:10" s="108" customFormat="1" ht="11.25" customHeight="1">
      <c r="A917" s="130"/>
      <c r="B917" s="130"/>
      <c r="C917" s="130"/>
      <c r="D917" s="130"/>
      <c r="E917" s="130"/>
      <c r="F917" s="128"/>
      <c r="G917" s="89"/>
      <c r="H917" s="123"/>
      <c r="I917" s="123"/>
      <c r="J917" s="130"/>
    </row>
    <row r="918" spans="1:10" s="108" customFormat="1" ht="11.25" customHeight="1">
      <c r="A918" s="130"/>
      <c r="B918" s="130"/>
      <c r="C918" s="130"/>
      <c r="D918" s="130"/>
      <c r="E918" s="130"/>
      <c r="F918" s="128"/>
      <c r="G918" s="89"/>
      <c r="H918" s="123"/>
      <c r="I918" s="123"/>
      <c r="J918" s="130"/>
    </row>
    <row r="919" spans="1:10" s="108" customFormat="1" ht="11.25" customHeight="1">
      <c r="A919" s="130"/>
      <c r="B919" s="130"/>
      <c r="C919" s="130"/>
      <c r="D919" s="130"/>
      <c r="E919" s="130"/>
      <c r="F919" s="128"/>
      <c r="G919" s="89"/>
      <c r="H919" s="123"/>
      <c r="I919" s="123"/>
      <c r="J919" s="130"/>
    </row>
    <row r="920" spans="1:10" s="108" customFormat="1" ht="11.25" customHeight="1">
      <c r="A920" s="130"/>
      <c r="B920" s="130"/>
      <c r="C920" s="130"/>
      <c r="D920" s="130"/>
      <c r="E920" s="130"/>
      <c r="F920" s="128"/>
      <c r="G920" s="89"/>
      <c r="H920" s="123"/>
      <c r="I920" s="123"/>
      <c r="J920" s="130"/>
    </row>
    <row r="921" spans="1:10" s="108" customFormat="1" ht="11.25" customHeight="1">
      <c r="A921" s="130"/>
      <c r="B921" s="130"/>
      <c r="C921" s="130"/>
      <c r="D921" s="130"/>
      <c r="E921" s="130"/>
      <c r="F921" s="128"/>
      <c r="G921" s="89"/>
      <c r="H921" s="123"/>
      <c r="I921" s="123"/>
      <c r="J921" s="130"/>
    </row>
    <row r="922" spans="1:10" s="108" customFormat="1" ht="11.25" customHeight="1">
      <c r="A922" s="130"/>
      <c r="B922" s="130"/>
      <c r="C922" s="130"/>
      <c r="D922" s="130"/>
      <c r="E922" s="130"/>
      <c r="F922" s="128"/>
      <c r="G922" s="89"/>
      <c r="H922" s="123"/>
      <c r="I922" s="123"/>
      <c r="J922" s="130"/>
    </row>
    <row r="923" spans="1:10" s="108" customFormat="1" ht="11.25" customHeight="1">
      <c r="A923" s="130"/>
      <c r="B923" s="130"/>
      <c r="C923" s="130"/>
      <c r="D923" s="130"/>
      <c r="E923" s="130"/>
      <c r="F923" s="130"/>
      <c r="G923" s="89"/>
      <c r="H923" s="123"/>
      <c r="I923" s="123"/>
      <c r="J923" s="130"/>
    </row>
    <row r="924" spans="1:10" s="108" customFormat="1" ht="11.25" customHeight="1">
      <c r="A924" s="130"/>
      <c r="B924" s="130"/>
      <c r="C924" s="130"/>
      <c r="D924" s="130"/>
      <c r="E924" s="130"/>
      <c r="F924" s="130"/>
      <c r="G924" s="89"/>
      <c r="H924" s="123"/>
      <c r="I924" s="123"/>
      <c r="J924" s="130"/>
    </row>
    <row r="925" spans="1:10" s="108" customFormat="1" ht="11.25" customHeight="1">
      <c r="A925" s="130"/>
      <c r="B925" s="130"/>
      <c r="C925" s="130"/>
      <c r="D925" s="130"/>
      <c r="E925" s="130"/>
      <c r="F925" s="128"/>
      <c r="G925" s="89"/>
      <c r="H925" s="123"/>
      <c r="I925" s="123"/>
      <c r="J925" s="130"/>
    </row>
    <row r="926" spans="1:10" s="108" customFormat="1" ht="11.25" customHeight="1">
      <c r="A926" s="130"/>
      <c r="B926" s="130"/>
      <c r="C926" s="130"/>
      <c r="D926" s="130"/>
      <c r="E926" s="130"/>
      <c r="F926" s="128"/>
      <c r="G926" s="89"/>
      <c r="H926" s="123"/>
      <c r="I926" s="123"/>
      <c r="J926" s="130"/>
    </row>
    <row r="927" spans="1:10" s="108" customFormat="1" ht="11.25" customHeight="1">
      <c r="A927" s="130"/>
      <c r="B927" s="130"/>
      <c r="C927" s="130"/>
      <c r="D927" s="130"/>
      <c r="E927" s="130"/>
      <c r="F927" s="128"/>
      <c r="G927" s="89"/>
      <c r="H927" s="123"/>
      <c r="I927" s="123"/>
      <c r="J927" s="130"/>
    </row>
    <row r="928" spans="1:10" s="108" customFormat="1" ht="11.25" customHeight="1">
      <c r="A928" s="130"/>
      <c r="B928" s="130"/>
      <c r="C928" s="130"/>
      <c r="D928" s="130"/>
      <c r="E928" s="130"/>
      <c r="F928" s="128"/>
      <c r="G928" s="89"/>
      <c r="H928" s="123"/>
      <c r="I928" s="123"/>
      <c r="J928" s="130"/>
    </row>
    <row r="929" spans="1:10" s="108" customFormat="1" ht="11.25" customHeight="1">
      <c r="A929" s="130"/>
      <c r="B929" s="130"/>
      <c r="C929" s="130"/>
      <c r="D929" s="130"/>
      <c r="E929" s="130"/>
      <c r="F929" s="128"/>
      <c r="G929" s="89"/>
      <c r="H929" s="123"/>
      <c r="I929" s="123"/>
      <c r="J929" s="130"/>
    </row>
    <row r="930" spans="1:10" s="108" customFormat="1" ht="11.25" customHeight="1">
      <c r="A930" s="130"/>
      <c r="B930" s="130"/>
      <c r="C930" s="130"/>
      <c r="D930" s="130"/>
      <c r="E930" s="130"/>
      <c r="F930" s="128"/>
      <c r="G930" s="89"/>
      <c r="H930" s="123"/>
      <c r="I930" s="123"/>
      <c r="J930" s="130"/>
    </row>
    <row r="931" spans="1:10" s="108" customFormat="1" ht="11.25" customHeight="1">
      <c r="A931" s="130"/>
      <c r="B931" s="130"/>
      <c r="C931" s="130"/>
      <c r="D931" s="130"/>
      <c r="E931" s="130"/>
      <c r="F931" s="128"/>
      <c r="G931" s="89"/>
      <c r="H931" s="123"/>
      <c r="I931" s="123"/>
      <c r="J931" s="130"/>
    </row>
    <row r="932" spans="1:10" s="108" customFormat="1" ht="11.25" customHeight="1">
      <c r="A932" s="130"/>
      <c r="B932" s="130"/>
      <c r="C932" s="130"/>
      <c r="D932" s="130"/>
      <c r="E932" s="130"/>
      <c r="F932" s="128"/>
      <c r="G932" s="89"/>
      <c r="H932" s="123"/>
      <c r="I932" s="123"/>
      <c r="J932" s="130"/>
    </row>
    <row r="933" spans="1:10" s="108" customFormat="1" ht="11.25" customHeight="1">
      <c r="A933" s="130"/>
      <c r="B933" s="130"/>
      <c r="C933" s="130"/>
      <c r="D933" s="130"/>
      <c r="E933" s="130"/>
      <c r="F933" s="128"/>
      <c r="G933" s="89"/>
      <c r="H933" s="123"/>
      <c r="I933" s="123"/>
      <c r="J933" s="130"/>
    </row>
    <row r="934" spans="1:10" s="108" customFormat="1" ht="11.25" customHeight="1">
      <c r="A934" s="130"/>
      <c r="B934" s="130"/>
      <c r="C934" s="130"/>
      <c r="D934" s="130"/>
      <c r="E934" s="130"/>
      <c r="F934" s="128"/>
      <c r="G934" s="89"/>
      <c r="H934" s="123"/>
      <c r="I934" s="123"/>
      <c r="J934" s="130"/>
    </row>
    <row r="935" spans="1:10" s="108" customFormat="1" ht="11.25" customHeight="1">
      <c r="A935" s="130"/>
      <c r="B935" s="130"/>
      <c r="C935" s="130"/>
      <c r="D935" s="130"/>
      <c r="E935" s="130"/>
      <c r="F935" s="128"/>
      <c r="G935" s="89"/>
      <c r="H935" s="123"/>
      <c r="I935" s="123"/>
      <c r="J935" s="130"/>
    </row>
    <row r="936" spans="1:10" s="108" customFormat="1" ht="11.25" customHeight="1">
      <c r="A936" s="130"/>
      <c r="B936" s="130"/>
      <c r="C936" s="130"/>
      <c r="D936" s="130"/>
      <c r="E936" s="130"/>
      <c r="F936" s="128"/>
      <c r="G936" s="89"/>
      <c r="H936" s="123"/>
      <c r="I936" s="123"/>
      <c r="J936" s="130"/>
    </row>
    <row r="937" spans="1:10" s="108" customFormat="1" ht="11.25" customHeight="1">
      <c r="A937" s="130"/>
      <c r="B937" s="130"/>
      <c r="C937" s="130"/>
      <c r="D937" s="130"/>
      <c r="E937" s="130"/>
      <c r="F937" s="128"/>
      <c r="G937" s="89"/>
      <c r="H937" s="123"/>
      <c r="I937" s="123"/>
      <c r="J937" s="130"/>
    </row>
    <row r="938" spans="1:10" s="108" customFormat="1" ht="11.25" customHeight="1">
      <c r="A938" s="130"/>
      <c r="B938" s="130"/>
      <c r="C938" s="130"/>
      <c r="D938" s="130"/>
      <c r="E938" s="130"/>
      <c r="F938" s="128"/>
      <c r="G938" s="89"/>
      <c r="H938" s="123"/>
      <c r="I938" s="123"/>
      <c r="J938" s="130"/>
    </row>
    <row r="939" spans="1:10" s="108" customFormat="1" ht="11.25" customHeight="1">
      <c r="A939" s="130"/>
      <c r="B939" s="130"/>
      <c r="C939" s="130"/>
      <c r="D939" s="130"/>
      <c r="E939" s="130"/>
      <c r="F939" s="128"/>
      <c r="G939" s="89"/>
      <c r="H939" s="123"/>
      <c r="I939" s="123"/>
      <c r="J939" s="130"/>
    </row>
    <row r="940" spans="1:10" s="108" customFormat="1" ht="11.25" customHeight="1">
      <c r="A940" s="130"/>
      <c r="B940" s="130"/>
      <c r="C940" s="130"/>
      <c r="D940" s="130"/>
      <c r="E940" s="130"/>
      <c r="F940" s="128"/>
      <c r="G940" s="89"/>
      <c r="H940" s="123"/>
      <c r="I940" s="123"/>
      <c r="J940" s="130"/>
    </row>
    <row r="941" spans="1:10" s="108" customFormat="1" ht="11.25" customHeight="1">
      <c r="A941" s="130"/>
      <c r="B941" s="130"/>
      <c r="C941" s="130"/>
      <c r="D941" s="130"/>
      <c r="E941" s="130"/>
      <c r="F941" s="130"/>
      <c r="G941" s="89"/>
      <c r="H941" s="123"/>
      <c r="I941" s="123"/>
      <c r="J941" s="130"/>
    </row>
    <row r="942" spans="1:10" s="108" customFormat="1" ht="11.25" customHeight="1">
      <c r="A942" s="130"/>
      <c r="B942" s="130"/>
      <c r="C942" s="130"/>
      <c r="D942" s="130"/>
      <c r="E942" s="130"/>
      <c r="F942" s="128"/>
      <c r="G942" s="89"/>
      <c r="H942" s="123"/>
      <c r="I942" s="123"/>
      <c r="J942" s="130"/>
    </row>
    <row r="943" spans="1:10" s="108" customFormat="1" ht="11.25" customHeight="1">
      <c r="A943" s="130"/>
      <c r="B943" s="130"/>
      <c r="C943" s="130"/>
      <c r="D943" s="130"/>
      <c r="E943" s="130"/>
      <c r="F943" s="130"/>
      <c r="G943" s="89"/>
      <c r="H943" s="123"/>
      <c r="I943" s="123"/>
      <c r="J943" s="130"/>
    </row>
    <row r="944" spans="1:10" s="108" customFormat="1" ht="11.25" customHeight="1">
      <c r="A944" s="130"/>
      <c r="B944" s="130"/>
      <c r="C944" s="130"/>
      <c r="D944" s="130"/>
      <c r="E944" s="130"/>
      <c r="F944" s="128"/>
      <c r="G944" s="89"/>
      <c r="H944" s="123"/>
      <c r="I944" s="123"/>
      <c r="J944" s="130"/>
    </row>
    <row r="945" spans="1:10" s="108" customFormat="1" ht="11.25" customHeight="1">
      <c r="A945" s="130"/>
      <c r="B945" s="130"/>
      <c r="C945" s="130"/>
      <c r="D945" s="130"/>
      <c r="E945" s="130"/>
      <c r="F945" s="128"/>
      <c r="G945" s="89"/>
      <c r="H945" s="123"/>
      <c r="I945" s="123"/>
      <c r="J945" s="130"/>
    </row>
    <row r="946" spans="1:10" s="108" customFormat="1" ht="11.25" customHeight="1">
      <c r="A946" s="130"/>
      <c r="B946" s="130"/>
      <c r="C946" s="130"/>
      <c r="D946" s="130"/>
      <c r="E946" s="130"/>
      <c r="F946" s="130"/>
      <c r="G946" s="89"/>
      <c r="H946" s="123"/>
      <c r="I946" s="123"/>
      <c r="J946" s="130"/>
    </row>
    <row r="947" spans="1:10" s="108" customFormat="1" ht="11.25" customHeight="1">
      <c r="A947" s="130"/>
      <c r="B947" s="130"/>
      <c r="C947" s="130"/>
      <c r="D947" s="130"/>
      <c r="E947" s="130"/>
      <c r="F947" s="128"/>
      <c r="G947" s="89"/>
      <c r="H947" s="123"/>
      <c r="I947" s="123"/>
      <c r="J947" s="130"/>
    </row>
    <row r="948" spans="1:10" s="108" customFormat="1" ht="11.25" customHeight="1">
      <c r="A948" s="130"/>
      <c r="B948" s="130"/>
      <c r="C948" s="130"/>
      <c r="D948" s="130"/>
      <c r="E948" s="130"/>
      <c r="F948" s="128"/>
      <c r="G948" s="89"/>
      <c r="H948" s="123"/>
      <c r="I948" s="123"/>
      <c r="J948" s="130"/>
    </row>
    <row r="949" spans="1:10" s="108" customFormat="1" ht="11.25" customHeight="1">
      <c r="A949" s="130"/>
      <c r="B949" s="130"/>
      <c r="C949" s="130"/>
      <c r="D949" s="130"/>
      <c r="E949" s="130"/>
      <c r="F949" s="128"/>
      <c r="G949" s="89"/>
      <c r="H949" s="123"/>
      <c r="I949" s="123"/>
      <c r="J949" s="130"/>
    </row>
    <row r="950" spans="1:10" s="108" customFormat="1" ht="11.25" customHeight="1">
      <c r="A950" s="130"/>
      <c r="B950" s="130"/>
      <c r="C950" s="130"/>
      <c r="D950" s="130"/>
      <c r="E950" s="130"/>
      <c r="F950" s="128"/>
      <c r="G950" s="89"/>
      <c r="H950" s="123"/>
      <c r="I950" s="123"/>
      <c r="J950" s="130"/>
    </row>
    <row r="951" spans="1:10" s="108" customFormat="1" ht="11.25" customHeight="1">
      <c r="A951" s="130"/>
      <c r="B951" s="130"/>
      <c r="C951" s="130"/>
      <c r="D951" s="130"/>
      <c r="E951" s="130"/>
      <c r="F951" s="128"/>
      <c r="G951" s="89"/>
      <c r="H951" s="123"/>
      <c r="I951" s="123"/>
      <c r="J951" s="130"/>
    </row>
    <row r="952" spans="1:10" s="108" customFormat="1" ht="11.25" customHeight="1">
      <c r="A952" s="130"/>
      <c r="B952" s="130"/>
      <c r="C952" s="130"/>
      <c r="D952" s="130"/>
      <c r="E952" s="130"/>
      <c r="F952" s="128"/>
      <c r="G952" s="89"/>
      <c r="H952" s="123"/>
      <c r="I952" s="123"/>
      <c r="J952" s="130"/>
    </row>
    <row r="953" spans="1:10" s="108" customFormat="1" ht="11.25" customHeight="1">
      <c r="A953" s="130"/>
      <c r="B953" s="130"/>
      <c r="C953" s="130"/>
      <c r="D953" s="130"/>
      <c r="E953" s="130"/>
      <c r="F953" s="128"/>
      <c r="G953" s="89"/>
      <c r="H953" s="123"/>
      <c r="I953" s="123"/>
      <c r="J953" s="130"/>
    </row>
    <row r="954" spans="1:10" s="108" customFormat="1" ht="11.25" customHeight="1">
      <c r="A954" s="130"/>
      <c r="B954" s="130"/>
      <c r="C954" s="130"/>
      <c r="D954" s="130"/>
      <c r="E954" s="130"/>
      <c r="F954" s="128"/>
      <c r="G954" s="89"/>
      <c r="H954" s="123"/>
      <c r="I954" s="123"/>
      <c r="J954" s="130"/>
    </row>
    <row r="955" spans="1:10" s="108" customFormat="1" ht="11.25" customHeight="1">
      <c r="A955" s="130"/>
      <c r="B955" s="130"/>
      <c r="C955" s="130"/>
      <c r="D955" s="130"/>
      <c r="E955" s="130"/>
      <c r="F955" s="128"/>
      <c r="G955" s="89"/>
      <c r="H955" s="123"/>
      <c r="I955" s="123"/>
      <c r="J955" s="130"/>
    </row>
    <row r="956" spans="1:10" s="108" customFormat="1" ht="11.25" customHeight="1">
      <c r="A956" s="130"/>
      <c r="B956" s="130"/>
      <c r="C956" s="130"/>
      <c r="D956" s="130"/>
      <c r="E956" s="130"/>
      <c r="F956" s="128"/>
      <c r="G956" s="89"/>
      <c r="H956" s="123"/>
      <c r="I956" s="123"/>
      <c r="J956" s="130"/>
    </row>
    <row r="957" spans="1:10" s="108" customFormat="1" ht="11.25" customHeight="1">
      <c r="A957" s="130"/>
      <c r="B957" s="130"/>
      <c r="C957" s="130"/>
      <c r="D957" s="130"/>
      <c r="E957" s="130"/>
      <c r="F957" s="128"/>
      <c r="G957" s="89"/>
      <c r="H957" s="123"/>
      <c r="I957" s="123"/>
      <c r="J957" s="130"/>
    </row>
    <row r="958" spans="1:10" s="108" customFormat="1" ht="11.25" customHeight="1">
      <c r="A958" s="130"/>
      <c r="B958" s="130"/>
      <c r="C958" s="130"/>
      <c r="D958" s="130"/>
      <c r="E958" s="130"/>
      <c r="F958" s="130"/>
      <c r="G958" s="89"/>
      <c r="H958" s="123"/>
      <c r="I958" s="123"/>
      <c r="J958" s="130"/>
    </row>
    <row r="959" spans="1:10" s="108" customFormat="1" ht="11.25" customHeight="1">
      <c r="A959" s="130"/>
      <c r="B959" s="130"/>
      <c r="C959" s="130"/>
      <c r="D959" s="130"/>
      <c r="E959" s="130"/>
      <c r="F959" s="128"/>
      <c r="G959" s="89"/>
      <c r="H959" s="123"/>
      <c r="I959" s="123"/>
      <c r="J959" s="130"/>
    </row>
    <row r="960" spans="1:10" s="108" customFormat="1" ht="11.25" customHeight="1">
      <c r="A960" s="130"/>
      <c r="B960" s="130"/>
      <c r="C960" s="130"/>
      <c r="D960" s="130"/>
      <c r="E960" s="130"/>
      <c r="F960" s="128"/>
      <c r="G960" s="89"/>
      <c r="H960" s="123"/>
      <c r="I960" s="123"/>
      <c r="J960" s="130"/>
    </row>
    <row r="961" spans="1:10" s="108" customFormat="1" ht="11.25" customHeight="1">
      <c r="A961" s="130"/>
      <c r="B961" s="130"/>
      <c r="C961" s="130"/>
      <c r="D961" s="130"/>
      <c r="E961" s="130"/>
      <c r="F961" s="128"/>
      <c r="G961" s="89"/>
      <c r="H961" s="123"/>
      <c r="I961" s="123"/>
      <c r="J961" s="130"/>
    </row>
    <row r="962" spans="1:10" s="108" customFormat="1" ht="11.25" customHeight="1">
      <c r="A962" s="130"/>
      <c r="B962" s="130"/>
      <c r="C962" s="130"/>
      <c r="D962" s="130"/>
      <c r="E962" s="130"/>
      <c r="F962" s="130"/>
      <c r="G962" s="89"/>
      <c r="H962" s="123"/>
      <c r="I962" s="123"/>
      <c r="J962" s="130"/>
    </row>
    <row r="963" spans="1:10" s="108" customFormat="1" ht="11.25" customHeight="1">
      <c r="A963" s="130"/>
      <c r="B963" s="130"/>
      <c r="C963" s="130"/>
      <c r="D963" s="130"/>
      <c r="E963" s="130"/>
      <c r="F963" s="128"/>
      <c r="G963" s="89"/>
      <c r="H963" s="123"/>
      <c r="I963" s="123"/>
      <c r="J963" s="130"/>
    </row>
    <row r="964" spans="1:10" s="108" customFormat="1" ht="11.25" customHeight="1">
      <c r="A964" s="130"/>
      <c r="B964" s="130"/>
      <c r="C964" s="130"/>
      <c r="D964" s="130"/>
      <c r="E964" s="130"/>
      <c r="F964" s="128"/>
      <c r="G964" s="89"/>
      <c r="H964" s="123"/>
      <c r="I964" s="123"/>
      <c r="J964" s="130"/>
    </row>
    <row r="965" spans="1:10" s="108" customFormat="1" ht="11.25" customHeight="1">
      <c r="A965" s="130"/>
      <c r="B965" s="130"/>
      <c r="C965" s="130"/>
      <c r="D965" s="130"/>
      <c r="E965" s="130"/>
      <c r="F965" s="128"/>
      <c r="G965" s="89"/>
      <c r="H965" s="123"/>
      <c r="I965" s="123"/>
      <c r="J965" s="130"/>
    </row>
    <row r="966" spans="1:10" s="108" customFormat="1" ht="11.25" customHeight="1">
      <c r="A966" s="130"/>
      <c r="B966" s="130"/>
      <c r="C966" s="130"/>
      <c r="D966" s="130"/>
      <c r="E966" s="130"/>
      <c r="F966" s="128"/>
      <c r="G966" s="89"/>
      <c r="H966" s="123"/>
      <c r="I966" s="123"/>
      <c r="J966" s="130"/>
    </row>
    <row r="967" spans="1:10" s="108" customFormat="1" ht="11.25" customHeight="1">
      <c r="A967" s="130"/>
      <c r="B967" s="130"/>
      <c r="C967" s="130"/>
      <c r="D967" s="130"/>
      <c r="E967" s="130"/>
      <c r="F967" s="128"/>
      <c r="G967" s="89"/>
      <c r="H967" s="123"/>
      <c r="I967" s="123"/>
      <c r="J967" s="130"/>
    </row>
    <row r="968" spans="1:10" s="108" customFormat="1" ht="11.25" customHeight="1">
      <c r="A968" s="130"/>
      <c r="B968" s="130"/>
      <c r="C968" s="130"/>
      <c r="D968" s="130"/>
      <c r="E968" s="130"/>
      <c r="F968" s="128"/>
      <c r="G968" s="89"/>
      <c r="H968" s="123"/>
      <c r="I968" s="123"/>
      <c r="J968" s="130"/>
    </row>
    <row r="969" spans="1:10" s="108" customFormat="1" ht="11.25" customHeight="1">
      <c r="A969" s="130"/>
      <c r="B969" s="130"/>
      <c r="C969" s="130"/>
      <c r="D969" s="130"/>
      <c r="E969" s="130"/>
      <c r="F969" s="128"/>
      <c r="G969" s="89"/>
      <c r="H969" s="123"/>
      <c r="I969" s="123"/>
      <c r="J969" s="130"/>
    </row>
    <row r="970" spans="1:10" s="108" customFormat="1" ht="11.25" customHeight="1">
      <c r="A970" s="130"/>
      <c r="B970" s="130"/>
      <c r="C970" s="130"/>
      <c r="D970" s="130"/>
      <c r="E970" s="130"/>
      <c r="F970" s="130"/>
      <c r="G970" s="89"/>
      <c r="H970" s="123"/>
      <c r="I970" s="123"/>
      <c r="J970" s="130"/>
    </row>
    <row r="971" spans="1:10" s="108" customFormat="1" ht="11.25" customHeight="1">
      <c r="A971" s="130"/>
      <c r="B971" s="130"/>
      <c r="C971" s="130"/>
      <c r="D971" s="130"/>
      <c r="E971" s="130"/>
      <c r="F971" s="130"/>
      <c r="G971" s="89"/>
      <c r="H971" s="123"/>
      <c r="I971" s="123"/>
      <c r="J971" s="130"/>
    </row>
    <row r="972" spans="1:10" s="108" customFormat="1" ht="11.25" customHeight="1">
      <c r="A972" s="130"/>
      <c r="B972" s="130"/>
      <c r="C972" s="130"/>
      <c r="D972" s="130"/>
      <c r="E972" s="130"/>
      <c r="F972" s="130"/>
      <c r="G972" s="89"/>
      <c r="H972" s="123"/>
      <c r="I972" s="123"/>
      <c r="J972" s="130"/>
    </row>
    <row r="973" spans="1:10" s="108" customFormat="1" ht="11.25" customHeight="1">
      <c r="A973" s="130"/>
      <c r="B973" s="130"/>
      <c r="C973" s="130"/>
      <c r="D973" s="130"/>
      <c r="E973" s="130"/>
      <c r="F973" s="130"/>
      <c r="G973" s="89"/>
      <c r="H973" s="123"/>
      <c r="I973" s="123"/>
      <c r="J973" s="130"/>
    </row>
    <row r="974" spans="1:10" s="108" customFormat="1" ht="11.25" customHeight="1">
      <c r="A974" s="130"/>
      <c r="B974" s="130"/>
      <c r="C974" s="130"/>
      <c r="D974" s="130"/>
      <c r="E974" s="130"/>
      <c r="F974" s="130"/>
      <c r="G974" s="89"/>
      <c r="H974" s="123"/>
      <c r="I974" s="123"/>
      <c r="J974" s="130"/>
    </row>
    <row r="975" spans="1:10" s="108" customFormat="1" ht="11.25" customHeight="1">
      <c r="A975" s="130"/>
      <c r="B975" s="130"/>
      <c r="C975" s="130"/>
      <c r="D975" s="130"/>
      <c r="E975" s="130"/>
      <c r="F975" s="130"/>
      <c r="G975" s="89"/>
      <c r="H975" s="123"/>
      <c r="I975" s="123"/>
      <c r="J975" s="130"/>
    </row>
    <row r="976" spans="1:10" s="108" customFormat="1" ht="11.25" customHeight="1">
      <c r="A976" s="130"/>
      <c r="B976" s="130"/>
      <c r="C976" s="130"/>
      <c r="D976" s="130"/>
      <c r="E976" s="130"/>
      <c r="F976" s="128"/>
      <c r="G976" s="89"/>
      <c r="H976" s="123"/>
      <c r="I976" s="123"/>
      <c r="J976" s="130"/>
    </row>
    <row r="977" spans="1:10" s="108" customFormat="1" ht="11.25" customHeight="1">
      <c r="A977" s="130"/>
      <c r="B977" s="130"/>
      <c r="C977" s="130"/>
      <c r="D977" s="130"/>
      <c r="E977" s="130"/>
      <c r="F977" s="128"/>
      <c r="G977" s="89"/>
      <c r="H977" s="123"/>
      <c r="I977" s="123"/>
      <c r="J977" s="130"/>
    </row>
    <row r="978" spans="1:10" s="108" customFormat="1" ht="11.25" customHeight="1">
      <c r="A978" s="130"/>
      <c r="B978" s="130"/>
      <c r="C978" s="130"/>
      <c r="D978" s="130"/>
      <c r="E978" s="130"/>
      <c r="F978" s="128"/>
      <c r="G978" s="89"/>
      <c r="H978" s="123"/>
      <c r="I978" s="123"/>
      <c r="J978" s="130"/>
    </row>
    <row r="979" spans="1:10" s="108" customFormat="1" ht="11.25" customHeight="1">
      <c r="A979" s="130"/>
      <c r="B979" s="130"/>
      <c r="C979" s="130"/>
      <c r="D979" s="130"/>
      <c r="E979" s="130"/>
      <c r="F979" s="128"/>
      <c r="G979" s="89"/>
      <c r="H979" s="123"/>
      <c r="I979" s="123"/>
      <c r="J979" s="130"/>
    </row>
    <row r="980" spans="1:10" s="108" customFormat="1" ht="11.25" customHeight="1">
      <c r="A980" s="130"/>
      <c r="B980" s="130"/>
      <c r="C980" s="130"/>
      <c r="D980" s="130"/>
      <c r="E980" s="130"/>
      <c r="F980" s="128"/>
      <c r="G980" s="89"/>
      <c r="H980" s="123"/>
      <c r="I980" s="123"/>
      <c r="J980" s="130"/>
    </row>
    <row r="981" spans="1:10" s="108" customFormat="1" ht="11.25" customHeight="1">
      <c r="A981" s="130"/>
      <c r="B981" s="130"/>
      <c r="C981" s="130"/>
      <c r="D981" s="130"/>
      <c r="E981" s="130"/>
      <c r="F981" s="130"/>
      <c r="G981" s="89"/>
      <c r="H981" s="123"/>
      <c r="I981" s="123"/>
      <c r="J981" s="130"/>
    </row>
    <row r="982" spans="1:10" s="108" customFormat="1" ht="11.25" customHeight="1">
      <c r="A982" s="130"/>
      <c r="B982" s="130"/>
      <c r="C982" s="130"/>
      <c r="D982" s="130"/>
      <c r="E982" s="130"/>
      <c r="F982" s="130"/>
      <c r="G982" s="89"/>
      <c r="H982" s="123"/>
      <c r="I982" s="123"/>
      <c r="J982" s="130"/>
    </row>
    <row r="983" spans="1:10" s="108" customFormat="1" ht="11.25" customHeight="1">
      <c r="A983" s="130"/>
      <c r="B983" s="130"/>
      <c r="C983" s="130"/>
      <c r="D983" s="130"/>
      <c r="E983" s="130"/>
      <c r="F983" s="128"/>
      <c r="G983" s="89"/>
      <c r="H983" s="123"/>
      <c r="I983" s="123"/>
      <c r="J983" s="130"/>
    </row>
    <row r="984" spans="1:10" s="108" customFormat="1" ht="11.25" customHeight="1">
      <c r="A984" s="130"/>
      <c r="B984" s="130"/>
      <c r="C984" s="130"/>
      <c r="D984" s="130"/>
      <c r="E984" s="130"/>
      <c r="F984" s="128"/>
      <c r="G984" s="89"/>
      <c r="H984" s="123"/>
      <c r="I984" s="123"/>
      <c r="J984" s="130"/>
    </row>
    <row r="985" spans="1:10" s="108" customFormat="1" ht="11.25" customHeight="1">
      <c r="A985" s="130"/>
      <c r="B985" s="130"/>
      <c r="C985" s="130"/>
      <c r="D985" s="130"/>
      <c r="E985" s="130"/>
      <c r="F985" s="128"/>
      <c r="G985" s="89"/>
      <c r="H985" s="123"/>
      <c r="I985" s="123"/>
      <c r="J985" s="130"/>
    </row>
    <row r="986" spans="1:10" s="108" customFormat="1" ht="11.25" customHeight="1">
      <c r="A986" s="130"/>
      <c r="B986" s="130"/>
      <c r="C986" s="130"/>
      <c r="D986" s="130"/>
      <c r="E986" s="130"/>
      <c r="F986" s="128"/>
      <c r="G986" s="89"/>
      <c r="H986" s="123"/>
      <c r="I986" s="123"/>
      <c r="J986" s="130"/>
    </row>
    <row r="987" spans="1:10" s="108" customFormat="1" ht="11.25" customHeight="1">
      <c r="A987" s="130"/>
      <c r="B987" s="130"/>
      <c r="C987" s="130"/>
      <c r="D987" s="130"/>
      <c r="E987" s="130"/>
      <c r="F987" s="128"/>
      <c r="G987" s="89"/>
      <c r="H987" s="123"/>
      <c r="I987" s="123"/>
      <c r="J987" s="130"/>
    </row>
    <row r="988" spans="1:10" s="108" customFormat="1" ht="11.25" customHeight="1">
      <c r="A988" s="130"/>
      <c r="B988" s="130"/>
      <c r="C988" s="130"/>
      <c r="D988" s="130"/>
      <c r="E988" s="130"/>
      <c r="F988" s="128"/>
      <c r="G988" s="89"/>
      <c r="H988" s="123"/>
      <c r="I988" s="123"/>
      <c r="J988" s="130"/>
    </row>
    <row r="989" spans="1:10" s="108" customFormat="1" ht="11.25" customHeight="1">
      <c r="A989" s="130"/>
      <c r="B989" s="130"/>
      <c r="C989" s="130"/>
      <c r="D989" s="130"/>
      <c r="E989" s="130"/>
      <c r="F989" s="128"/>
      <c r="G989" s="89"/>
      <c r="H989" s="123"/>
      <c r="I989" s="123"/>
      <c r="J989" s="130"/>
    </row>
    <row r="990" spans="1:10" s="108" customFormat="1" ht="11.25" customHeight="1">
      <c r="A990" s="130"/>
      <c r="B990" s="130"/>
      <c r="C990" s="130"/>
      <c r="D990" s="130"/>
      <c r="E990" s="130"/>
      <c r="F990" s="128"/>
      <c r="G990" s="89"/>
      <c r="H990" s="123"/>
      <c r="I990" s="123"/>
      <c r="J990" s="130"/>
    </row>
    <row r="991" spans="1:10" s="108" customFormat="1" ht="11.25" customHeight="1">
      <c r="A991" s="130"/>
      <c r="B991" s="130"/>
      <c r="C991" s="130"/>
      <c r="D991" s="130"/>
      <c r="E991" s="130"/>
      <c r="F991" s="130"/>
      <c r="G991" s="89"/>
      <c r="H991" s="123"/>
      <c r="I991" s="123"/>
      <c r="J991" s="130"/>
    </row>
    <row r="992" spans="1:10" s="108" customFormat="1" ht="11.25" customHeight="1">
      <c r="A992" s="130"/>
      <c r="B992" s="130"/>
      <c r="C992" s="130"/>
      <c r="D992" s="130"/>
      <c r="E992" s="130"/>
      <c r="F992" s="130"/>
      <c r="G992" s="89"/>
      <c r="H992" s="123"/>
      <c r="I992" s="123"/>
      <c r="J992" s="130"/>
    </row>
    <row r="993" spans="1:10" s="108" customFormat="1" ht="11.25" customHeight="1">
      <c r="A993" s="130"/>
      <c r="B993" s="130"/>
      <c r="C993" s="130"/>
      <c r="D993" s="130"/>
      <c r="E993" s="130"/>
      <c r="F993" s="128"/>
      <c r="G993" s="89"/>
      <c r="H993" s="123"/>
      <c r="I993" s="123"/>
      <c r="J993" s="130"/>
    </row>
    <row r="994" spans="1:10" s="108" customFormat="1" ht="11.25" customHeight="1">
      <c r="A994" s="130"/>
      <c r="B994" s="130"/>
      <c r="C994" s="130"/>
      <c r="D994" s="130"/>
      <c r="E994" s="130"/>
      <c r="F994" s="130"/>
      <c r="G994" s="89"/>
      <c r="H994" s="123"/>
      <c r="I994" s="123"/>
      <c r="J994" s="130"/>
    </row>
    <row r="995" spans="1:10" s="108" customFormat="1" ht="11.25" customHeight="1">
      <c r="A995" s="130"/>
      <c r="B995" s="130"/>
      <c r="C995" s="130"/>
      <c r="D995" s="130"/>
      <c r="E995" s="130"/>
      <c r="F995" s="130"/>
      <c r="G995" s="89"/>
      <c r="H995" s="123"/>
      <c r="I995" s="123"/>
      <c r="J995" s="130"/>
    </row>
    <row r="996" spans="1:10" s="108" customFormat="1" ht="11.25" customHeight="1">
      <c r="A996" s="130"/>
      <c r="B996" s="130"/>
      <c r="C996" s="130"/>
      <c r="D996" s="130"/>
      <c r="E996" s="130"/>
      <c r="F996" s="130"/>
      <c r="G996" s="89"/>
      <c r="H996" s="123"/>
      <c r="I996" s="123"/>
      <c r="J996" s="130"/>
    </row>
    <row r="997" spans="1:10" s="108" customFormat="1" ht="11.25" customHeight="1">
      <c r="A997" s="130"/>
      <c r="B997" s="130"/>
      <c r="C997" s="130"/>
      <c r="D997" s="130"/>
      <c r="E997" s="130"/>
      <c r="F997" s="128"/>
      <c r="G997" s="89"/>
      <c r="H997" s="123"/>
      <c r="I997" s="123"/>
      <c r="J997" s="130"/>
    </row>
    <row r="998" spans="1:10" s="108" customFormat="1" ht="11.25" customHeight="1">
      <c r="A998" s="130"/>
      <c r="B998" s="130"/>
      <c r="C998" s="130"/>
      <c r="D998" s="130"/>
      <c r="E998" s="130"/>
      <c r="F998" s="128"/>
      <c r="G998" s="89"/>
      <c r="H998" s="123"/>
      <c r="I998" s="123"/>
      <c r="J998" s="130"/>
    </row>
    <row r="999" spans="1:10" s="108" customFormat="1" ht="11.25" customHeight="1">
      <c r="A999" s="130"/>
      <c r="B999" s="130"/>
      <c r="C999" s="130"/>
      <c r="D999" s="130"/>
      <c r="E999" s="130"/>
      <c r="F999" s="128"/>
      <c r="G999" s="89"/>
      <c r="H999" s="123"/>
      <c r="I999" s="123"/>
      <c r="J999" s="130"/>
    </row>
    <row r="1000" spans="1:10" s="108" customFormat="1" ht="11.25" customHeight="1">
      <c r="A1000" s="130"/>
      <c r="B1000" s="130"/>
      <c r="C1000" s="130"/>
      <c r="D1000" s="130"/>
      <c r="E1000" s="130"/>
      <c r="F1000" s="130"/>
      <c r="G1000" s="89"/>
      <c r="H1000" s="123"/>
      <c r="I1000" s="123"/>
      <c r="J1000" s="130"/>
    </row>
    <row r="1001" spans="1:10" s="108" customFormat="1" ht="11.25" customHeight="1">
      <c r="A1001" s="130"/>
      <c r="B1001" s="130"/>
      <c r="C1001" s="130"/>
      <c r="D1001" s="130"/>
      <c r="E1001" s="130"/>
      <c r="F1001" s="128"/>
      <c r="G1001" s="89"/>
      <c r="H1001" s="123"/>
      <c r="I1001" s="123"/>
      <c r="J1001" s="130"/>
    </row>
    <row r="1002" spans="1:10" s="108" customFormat="1" ht="11.25" customHeight="1">
      <c r="A1002" s="130"/>
      <c r="B1002" s="130"/>
      <c r="C1002" s="130"/>
      <c r="D1002" s="130"/>
      <c r="E1002" s="130"/>
      <c r="F1002" s="128"/>
      <c r="G1002" s="89"/>
      <c r="H1002" s="123"/>
      <c r="I1002" s="123"/>
      <c r="J1002" s="130"/>
    </row>
    <row r="1003" spans="1:10" s="108" customFormat="1" ht="11.25" customHeight="1">
      <c r="A1003" s="130"/>
      <c r="B1003" s="130"/>
      <c r="C1003" s="130"/>
      <c r="D1003" s="130"/>
      <c r="E1003" s="130"/>
      <c r="F1003" s="128"/>
      <c r="G1003" s="89"/>
      <c r="H1003" s="123"/>
      <c r="I1003" s="123"/>
      <c r="J1003" s="130"/>
    </row>
    <row r="1004" spans="1:10" s="108" customFormat="1" ht="11.25" customHeight="1">
      <c r="A1004" s="130"/>
      <c r="B1004" s="130"/>
      <c r="C1004" s="130"/>
      <c r="D1004" s="130"/>
      <c r="E1004" s="130"/>
      <c r="F1004" s="128"/>
      <c r="G1004" s="89"/>
      <c r="H1004" s="123"/>
      <c r="I1004" s="123"/>
      <c r="J1004" s="130"/>
    </row>
    <row r="1005" spans="1:10" s="108" customFormat="1" ht="11.25" customHeight="1">
      <c r="A1005" s="130"/>
      <c r="B1005" s="130"/>
      <c r="C1005" s="130"/>
      <c r="D1005" s="130"/>
      <c r="E1005" s="130"/>
      <c r="F1005" s="128"/>
      <c r="G1005" s="89"/>
      <c r="H1005" s="123"/>
      <c r="I1005" s="123"/>
      <c r="J1005" s="130"/>
    </row>
    <row r="1006" spans="1:10" s="108" customFormat="1" ht="11.25" customHeight="1">
      <c r="A1006" s="130"/>
      <c r="B1006" s="130"/>
      <c r="C1006" s="130"/>
      <c r="D1006" s="130"/>
      <c r="E1006" s="130"/>
      <c r="F1006" s="128"/>
      <c r="G1006" s="89"/>
      <c r="H1006" s="123"/>
      <c r="I1006" s="123"/>
      <c r="J1006" s="130"/>
    </row>
    <row r="1007" spans="1:10" s="108" customFormat="1" ht="11.25" customHeight="1">
      <c r="A1007" s="130"/>
      <c r="B1007" s="130"/>
      <c r="C1007" s="130"/>
      <c r="D1007" s="130"/>
      <c r="E1007" s="130"/>
      <c r="F1007" s="128"/>
      <c r="G1007" s="89"/>
      <c r="H1007" s="123"/>
      <c r="I1007" s="123"/>
      <c r="J1007" s="130"/>
    </row>
    <row r="1008" spans="1:10" s="108" customFormat="1" ht="11.25" customHeight="1">
      <c r="A1008" s="130"/>
      <c r="B1008" s="130"/>
      <c r="C1008" s="130"/>
      <c r="D1008" s="130"/>
      <c r="E1008" s="130"/>
      <c r="F1008" s="128"/>
      <c r="G1008" s="89"/>
      <c r="H1008" s="123"/>
      <c r="I1008" s="123"/>
      <c r="J1008" s="130"/>
    </row>
    <row r="1009" spans="1:10" s="108" customFormat="1" ht="11.25" customHeight="1">
      <c r="A1009" s="130"/>
      <c r="B1009" s="130"/>
      <c r="C1009" s="130"/>
      <c r="D1009" s="130"/>
      <c r="E1009" s="130"/>
      <c r="F1009" s="128"/>
      <c r="G1009" s="89"/>
      <c r="H1009" s="123"/>
      <c r="I1009" s="123"/>
      <c r="J1009" s="130"/>
    </row>
    <row r="1010" spans="1:10" s="108" customFormat="1" ht="11.25" customHeight="1">
      <c r="A1010" s="130"/>
      <c r="B1010" s="130"/>
      <c r="C1010" s="130"/>
      <c r="D1010" s="130"/>
      <c r="E1010" s="130"/>
      <c r="F1010" s="128"/>
      <c r="G1010" s="89"/>
      <c r="H1010" s="123"/>
      <c r="I1010" s="123"/>
      <c r="J1010" s="130"/>
    </row>
    <row r="1011" spans="1:10" s="108" customFormat="1" ht="11.25" customHeight="1">
      <c r="A1011" s="130"/>
      <c r="B1011" s="130"/>
      <c r="C1011" s="130"/>
      <c r="D1011" s="130"/>
      <c r="E1011" s="130"/>
      <c r="F1011" s="128"/>
      <c r="G1011" s="89"/>
      <c r="H1011" s="123"/>
      <c r="I1011" s="123"/>
      <c r="J1011" s="130"/>
    </row>
    <row r="1012" spans="1:10" s="108" customFormat="1" ht="11.25" customHeight="1">
      <c r="A1012" s="130"/>
      <c r="B1012" s="130"/>
      <c r="C1012" s="130"/>
      <c r="D1012" s="130"/>
      <c r="E1012" s="130"/>
      <c r="F1012" s="128"/>
      <c r="G1012" s="89"/>
      <c r="H1012" s="123"/>
      <c r="I1012" s="123"/>
      <c r="J1012" s="130"/>
    </row>
    <row r="1013" spans="1:10" s="108" customFormat="1" ht="11.25" customHeight="1">
      <c r="A1013" s="130"/>
      <c r="B1013" s="130"/>
      <c r="C1013" s="130"/>
      <c r="D1013" s="130"/>
      <c r="E1013" s="130"/>
      <c r="F1013" s="130"/>
      <c r="G1013" s="89"/>
      <c r="H1013" s="123"/>
      <c r="I1013" s="123"/>
      <c r="J1013" s="130"/>
    </row>
    <row r="1014" spans="1:10" s="108" customFormat="1" ht="11.25" customHeight="1">
      <c r="A1014" s="130"/>
      <c r="B1014" s="130"/>
      <c r="C1014" s="130"/>
      <c r="D1014" s="130"/>
      <c r="E1014" s="130"/>
      <c r="F1014" s="130"/>
      <c r="G1014" s="89"/>
      <c r="H1014" s="123"/>
      <c r="I1014" s="123"/>
      <c r="J1014" s="130"/>
    </row>
    <row r="1015" spans="1:10" s="108" customFormat="1" ht="11.25" customHeight="1">
      <c r="A1015" s="130"/>
      <c r="B1015" s="130"/>
      <c r="C1015" s="130"/>
      <c r="D1015" s="130"/>
      <c r="E1015" s="130"/>
      <c r="F1015" s="130"/>
      <c r="G1015" s="89"/>
      <c r="H1015" s="123"/>
      <c r="I1015" s="123"/>
      <c r="J1015" s="130"/>
    </row>
    <row r="1016" spans="1:10" s="108" customFormat="1" ht="11.25" customHeight="1">
      <c r="A1016" s="130"/>
      <c r="B1016" s="130"/>
      <c r="C1016" s="130"/>
      <c r="D1016" s="130"/>
      <c r="E1016" s="130"/>
      <c r="F1016" s="128"/>
      <c r="G1016" s="89"/>
      <c r="H1016" s="123"/>
      <c r="I1016" s="123"/>
      <c r="J1016" s="130"/>
    </row>
    <row r="1017" spans="1:10" s="108" customFormat="1" ht="11.25" customHeight="1">
      <c r="A1017" s="130"/>
      <c r="B1017" s="130"/>
      <c r="C1017" s="130"/>
      <c r="D1017" s="130"/>
      <c r="E1017" s="130"/>
      <c r="F1017" s="128"/>
      <c r="G1017" s="89"/>
      <c r="H1017" s="123"/>
      <c r="I1017" s="123"/>
      <c r="J1017" s="130"/>
    </row>
    <row r="1018" spans="1:10" s="108" customFormat="1" ht="11.25" customHeight="1">
      <c r="A1018" s="130"/>
      <c r="B1018" s="130"/>
      <c r="C1018" s="130"/>
      <c r="D1018" s="130"/>
      <c r="E1018" s="130"/>
      <c r="F1018" s="128"/>
      <c r="G1018" s="89"/>
      <c r="H1018" s="123"/>
      <c r="I1018" s="123"/>
      <c r="J1018" s="130"/>
    </row>
    <row r="1019" spans="1:10" s="108" customFormat="1" ht="11.25" customHeight="1">
      <c r="A1019" s="130"/>
      <c r="B1019" s="130"/>
      <c r="C1019" s="130"/>
      <c r="D1019" s="130"/>
      <c r="E1019" s="130"/>
      <c r="F1019" s="130"/>
      <c r="G1019" s="89"/>
      <c r="H1019" s="123"/>
      <c r="I1019" s="123"/>
      <c r="J1019" s="130"/>
    </row>
    <row r="1020" spans="1:10" s="108" customFormat="1" ht="11.25" customHeight="1">
      <c r="A1020" s="130"/>
      <c r="B1020" s="130"/>
      <c r="C1020" s="130"/>
      <c r="D1020" s="130"/>
      <c r="E1020" s="130"/>
      <c r="F1020" s="130"/>
      <c r="G1020" s="89"/>
      <c r="H1020" s="123"/>
      <c r="I1020" s="123"/>
      <c r="J1020" s="130"/>
    </row>
    <row r="1021" spans="1:10" s="108" customFormat="1" ht="11.25" customHeight="1">
      <c r="A1021" s="130"/>
      <c r="B1021" s="130"/>
      <c r="C1021" s="130"/>
      <c r="D1021" s="130"/>
      <c r="E1021" s="130"/>
      <c r="F1021" s="130"/>
      <c r="G1021" s="89"/>
      <c r="H1021" s="123"/>
      <c r="I1021" s="123"/>
      <c r="J1021" s="130"/>
    </row>
    <row r="1022" spans="1:10" s="108" customFormat="1" ht="11.25" customHeight="1">
      <c r="A1022" s="130"/>
      <c r="B1022" s="130"/>
      <c r="C1022" s="130"/>
      <c r="D1022" s="130"/>
      <c r="E1022" s="130"/>
      <c r="F1022" s="128"/>
      <c r="G1022" s="89"/>
      <c r="H1022" s="123"/>
      <c r="I1022" s="123"/>
      <c r="J1022" s="130"/>
    </row>
    <row r="1023" spans="1:10" s="108" customFormat="1" ht="11.25" customHeight="1">
      <c r="A1023" s="130"/>
      <c r="B1023" s="130"/>
      <c r="C1023" s="130"/>
      <c r="D1023" s="130"/>
      <c r="E1023" s="130"/>
      <c r="F1023" s="128"/>
      <c r="G1023" s="89"/>
      <c r="H1023" s="123"/>
      <c r="I1023" s="123"/>
      <c r="J1023" s="130"/>
    </row>
    <row r="1024" spans="1:10" s="108" customFormat="1" ht="11.25" customHeight="1">
      <c r="A1024" s="130"/>
      <c r="B1024" s="130"/>
      <c r="C1024" s="130"/>
      <c r="D1024" s="130"/>
      <c r="E1024" s="130"/>
      <c r="F1024" s="128"/>
      <c r="G1024" s="89"/>
      <c r="H1024" s="123"/>
      <c r="I1024" s="123"/>
      <c r="J1024" s="130"/>
    </row>
    <row r="1025" spans="1:10" s="108" customFormat="1" ht="11.25" customHeight="1">
      <c r="A1025" s="130"/>
      <c r="B1025" s="130"/>
      <c r="C1025" s="130"/>
      <c r="D1025" s="130"/>
      <c r="E1025" s="130"/>
      <c r="F1025" s="130"/>
      <c r="G1025" s="89"/>
      <c r="H1025" s="123"/>
      <c r="I1025" s="123"/>
      <c r="J1025" s="130"/>
    </row>
    <row r="1026" spans="1:10" s="108" customFormat="1" ht="11.25" customHeight="1">
      <c r="A1026" s="130"/>
      <c r="B1026" s="130"/>
      <c r="C1026" s="130"/>
      <c r="D1026" s="130"/>
      <c r="E1026" s="130"/>
      <c r="F1026" s="128"/>
      <c r="G1026" s="89"/>
      <c r="H1026" s="123"/>
      <c r="I1026" s="123"/>
      <c r="J1026" s="130"/>
    </row>
    <row r="1027" spans="1:10" s="108" customFormat="1" ht="11.25" customHeight="1">
      <c r="A1027" s="130"/>
      <c r="B1027" s="130"/>
      <c r="C1027" s="130"/>
      <c r="D1027" s="130"/>
      <c r="E1027" s="130"/>
      <c r="F1027" s="128"/>
      <c r="G1027" s="89"/>
      <c r="H1027" s="123"/>
      <c r="I1027" s="123"/>
      <c r="J1027" s="130"/>
    </row>
    <row r="1028" spans="1:10" s="108" customFormat="1" ht="11.25" customHeight="1">
      <c r="A1028" s="130"/>
      <c r="B1028" s="130"/>
      <c r="C1028" s="130"/>
      <c r="D1028" s="130"/>
      <c r="E1028" s="130"/>
      <c r="F1028" s="128"/>
      <c r="G1028" s="89"/>
      <c r="H1028" s="123"/>
      <c r="I1028" s="123"/>
      <c r="J1028" s="130"/>
    </row>
    <row r="1029" spans="1:10" s="108" customFormat="1" ht="11.25" customHeight="1">
      <c r="A1029" s="130"/>
      <c r="B1029" s="130"/>
      <c r="C1029" s="130"/>
      <c r="D1029" s="130"/>
      <c r="E1029" s="130"/>
      <c r="F1029" s="128"/>
      <c r="G1029" s="89"/>
      <c r="H1029" s="123"/>
      <c r="I1029" s="123"/>
      <c r="J1029" s="130"/>
    </row>
    <row r="1030" spans="1:10" s="108" customFormat="1" ht="11.25" customHeight="1">
      <c r="A1030" s="130"/>
      <c r="B1030" s="130"/>
      <c r="C1030" s="130"/>
      <c r="D1030" s="130"/>
      <c r="E1030" s="130"/>
      <c r="F1030" s="128"/>
      <c r="G1030" s="89"/>
      <c r="H1030" s="123"/>
      <c r="I1030" s="123"/>
      <c r="J1030" s="130"/>
    </row>
    <row r="1031" spans="1:10" s="108" customFormat="1" ht="11.25" customHeight="1">
      <c r="A1031" s="130"/>
      <c r="B1031" s="130"/>
      <c r="C1031" s="130"/>
      <c r="D1031" s="130"/>
      <c r="E1031" s="130"/>
      <c r="F1031" s="130"/>
      <c r="G1031" s="89"/>
      <c r="H1031" s="123"/>
      <c r="I1031" s="123"/>
      <c r="J1031" s="130"/>
    </row>
    <row r="1032" spans="1:10" s="108" customFormat="1" ht="11.25" customHeight="1">
      <c r="A1032" s="130"/>
      <c r="B1032" s="130"/>
      <c r="C1032" s="130"/>
      <c r="D1032" s="130"/>
      <c r="E1032" s="130"/>
      <c r="F1032" s="130"/>
      <c r="G1032" s="89"/>
      <c r="H1032" s="123"/>
      <c r="I1032" s="123"/>
      <c r="J1032" s="130"/>
    </row>
    <row r="1033" spans="1:10" s="108" customFormat="1" ht="11.25" customHeight="1">
      <c r="A1033" s="130"/>
      <c r="B1033" s="130"/>
      <c r="C1033" s="130"/>
      <c r="D1033" s="130"/>
      <c r="E1033" s="130"/>
      <c r="F1033" s="130"/>
      <c r="G1033" s="89"/>
      <c r="H1033" s="123"/>
      <c r="I1033" s="123"/>
      <c r="J1033" s="130"/>
    </row>
    <row r="1034" spans="1:10" s="108" customFormat="1" ht="11.25" customHeight="1">
      <c r="A1034" s="130"/>
      <c r="B1034" s="130"/>
      <c r="C1034" s="130"/>
      <c r="D1034" s="130"/>
      <c r="E1034" s="130"/>
      <c r="F1034" s="130"/>
      <c r="G1034" s="89"/>
      <c r="H1034" s="123"/>
      <c r="I1034" s="123"/>
      <c r="J1034" s="130"/>
    </row>
    <row r="1035" spans="1:10" s="108" customFormat="1" ht="11.25" customHeight="1">
      <c r="A1035" s="130"/>
      <c r="B1035" s="130"/>
      <c r="C1035" s="130"/>
      <c r="D1035" s="130"/>
      <c r="E1035" s="130"/>
      <c r="F1035" s="128"/>
      <c r="G1035" s="89"/>
      <c r="H1035" s="123"/>
      <c r="I1035" s="123"/>
      <c r="J1035" s="130"/>
    </row>
    <row r="1036" spans="1:10" s="108" customFormat="1" ht="11.25" customHeight="1">
      <c r="A1036" s="130"/>
      <c r="B1036" s="130"/>
      <c r="C1036" s="130"/>
      <c r="D1036" s="130"/>
      <c r="E1036" s="130"/>
      <c r="F1036" s="128"/>
      <c r="G1036" s="89"/>
      <c r="H1036" s="123"/>
      <c r="I1036" s="123"/>
      <c r="J1036" s="130"/>
    </row>
    <row r="1037" spans="1:10" s="108" customFormat="1" ht="11.25" customHeight="1">
      <c r="A1037" s="130"/>
      <c r="B1037" s="130"/>
      <c r="C1037" s="130"/>
      <c r="D1037" s="130"/>
      <c r="E1037" s="130"/>
      <c r="F1037" s="130"/>
      <c r="G1037" s="89"/>
      <c r="H1037" s="123"/>
      <c r="I1037" s="123"/>
      <c r="J1037" s="130"/>
    </row>
    <row r="1038" spans="1:10" s="108" customFormat="1" ht="11.25" customHeight="1">
      <c r="A1038" s="130"/>
      <c r="B1038" s="130"/>
      <c r="C1038" s="130"/>
      <c r="D1038" s="130"/>
      <c r="E1038" s="130"/>
      <c r="F1038" s="128"/>
      <c r="G1038" s="89"/>
      <c r="H1038" s="123"/>
      <c r="I1038" s="123"/>
      <c r="J1038" s="130"/>
    </row>
    <row r="1039" spans="1:10" s="108" customFormat="1" ht="11.25" customHeight="1">
      <c r="A1039" s="130"/>
      <c r="B1039" s="130"/>
      <c r="C1039" s="130"/>
      <c r="D1039" s="130"/>
      <c r="E1039" s="130"/>
      <c r="F1039" s="128"/>
      <c r="G1039" s="89"/>
      <c r="H1039" s="123"/>
      <c r="I1039" s="123"/>
      <c r="J1039" s="130"/>
    </row>
    <row r="1040" spans="1:10" s="108" customFormat="1" ht="11.25" customHeight="1">
      <c r="A1040" s="130"/>
      <c r="B1040" s="130"/>
      <c r="C1040" s="130"/>
      <c r="D1040" s="130"/>
      <c r="E1040" s="130"/>
      <c r="F1040" s="128"/>
      <c r="G1040" s="89"/>
      <c r="H1040" s="123"/>
      <c r="I1040" s="123"/>
      <c r="J1040" s="130"/>
    </row>
    <row r="1041" spans="1:10" s="108" customFormat="1" ht="11.25" customHeight="1">
      <c r="A1041" s="130"/>
      <c r="B1041" s="130"/>
      <c r="C1041" s="130"/>
      <c r="D1041" s="130"/>
      <c r="E1041" s="130"/>
      <c r="F1041" s="128"/>
      <c r="G1041" s="89"/>
      <c r="H1041" s="123"/>
      <c r="I1041" s="123"/>
      <c r="J1041" s="130"/>
    </row>
    <row r="1042" spans="1:10" s="108" customFormat="1" ht="11.25" customHeight="1">
      <c r="A1042" s="130"/>
      <c r="B1042" s="130"/>
      <c r="C1042" s="130"/>
      <c r="D1042" s="130"/>
      <c r="E1042" s="130"/>
      <c r="F1042" s="130"/>
      <c r="G1042" s="89"/>
      <c r="H1042" s="123"/>
      <c r="I1042" s="123"/>
      <c r="J1042" s="130"/>
    </row>
    <row r="1043" spans="1:10" s="108" customFormat="1" ht="11.25" customHeight="1">
      <c r="A1043" s="130"/>
      <c r="B1043" s="130"/>
      <c r="C1043" s="130"/>
      <c r="D1043" s="130"/>
      <c r="E1043" s="130"/>
      <c r="F1043" s="130"/>
      <c r="G1043" s="89"/>
      <c r="H1043" s="123"/>
      <c r="I1043" s="123"/>
      <c r="J1043" s="130"/>
    </row>
    <row r="1044" spans="1:10" s="108" customFormat="1" ht="11.25" customHeight="1">
      <c r="A1044" s="130"/>
      <c r="B1044" s="130"/>
      <c r="C1044" s="130"/>
      <c r="D1044" s="130"/>
      <c r="E1044" s="130"/>
      <c r="F1044" s="130"/>
      <c r="G1044" s="89"/>
      <c r="H1044" s="123"/>
      <c r="I1044" s="123"/>
      <c r="J1044" s="130"/>
    </row>
    <row r="1045" spans="1:10" s="108" customFormat="1" ht="11.25" customHeight="1">
      <c r="A1045" s="130"/>
      <c r="B1045" s="130"/>
      <c r="C1045" s="130"/>
      <c r="D1045" s="130"/>
      <c r="E1045" s="130"/>
      <c r="F1045" s="130"/>
      <c r="G1045" s="89"/>
      <c r="H1045" s="123"/>
      <c r="I1045" s="123"/>
      <c r="J1045" s="130"/>
    </row>
    <row r="1046" spans="1:10" s="108" customFormat="1" ht="11.25" customHeight="1">
      <c r="A1046" s="130"/>
      <c r="B1046" s="130"/>
      <c r="C1046" s="130"/>
      <c r="D1046" s="130"/>
      <c r="E1046" s="130"/>
      <c r="F1046" s="128"/>
      <c r="G1046" s="89"/>
      <c r="H1046" s="123"/>
      <c r="I1046" s="123"/>
      <c r="J1046" s="130"/>
    </row>
    <row r="1047" spans="1:10" s="108" customFormat="1" ht="11.25" customHeight="1">
      <c r="A1047" s="130"/>
      <c r="B1047" s="130"/>
      <c r="C1047" s="130"/>
      <c r="D1047" s="130"/>
      <c r="E1047" s="130"/>
      <c r="F1047" s="128"/>
      <c r="G1047" s="89"/>
      <c r="H1047" s="123"/>
      <c r="I1047" s="123"/>
      <c r="J1047" s="130"/>
    </row>
    <row r="1048" spans="1:10" s="108" customFormat="1" ht="11.25" customHeight="1">
      <c r="A1048" s="130"/>
      <c r="B1048" s="130"/>
      <c r="C1048" s="130"/>
      <c r="D1048" s="130"/>
      <c r="E1048" s="130"/>
      <c r="F1048" s="128"/>
      <c r="G1048" s="89"/>
      <c r="H1048" s="123"/>
      <c r="I1048" s="123"/>
      <c r="J1048" s="130"/>
    </row>
    <row r="1049" spans="1:10" s="108" customFormat="1" ht="11.25" customHeight="1">
      <c r="A1049" s="130"/>
      <c r="B1049" s="130"/>
      <c r="C1049" s="130"/>
      <c r="D1049" s="130"/>
      <c r="E1049" s="130"/>
      <c r="F1049" s="128"/>
      <c r="G1049" s="89"/>
      <c r="H1049" s="123"/>
      <c r="I1049" s="123"/>
      <c r="J1049" s="130"/>
    </row>
    <row r="1050" spans="1:10" s="108" customFormat="1" ht="11.25" customHeight="1">
      <c r="A1050" s="130"/>
      <c r="B1050" s="130"/>
      <c r="C1050" s="130"/>
      <c r="D1050" s="130"/>
      <c r="E1050" s="130"/>
      <c r="F1050" s="128"/>
      <c r="G1050" s="89"/>
      <c r="H1050" s="123"/>
      <c r="I1050" s="123"/>
      <c r="J1050" s="130"/>
    </row>
    <row r="1051" spans="1:10" s="108" customFormat="1" ht="11.25" customHeight="1">
      <c r="A1051" s="130"/>
      <c r="B1051" s="130"/>
      <c r="C1051" s="130"/>
      <c r="D1051" s="130"/>
      <c r="E1051" s="130"/>
      <c r="F1051" s="128"/>
      <c r="G1051" s="89"/>
      <c r="H1051" s="123"/>
      <c r="I1051" s="123"/>
      <c r="J1051" s="130"/>
    </row>
    <row r="1052" spans="1:10" s="108" customFormat="1" ht="11.25" customHeight="1">
      <c r="A1052" s="130"/>
      <c r="B1052" s="130"/>
      <c r="C1052" s="130"/>
      <c r="D1052" s="130"/>
      <c r="E1052" s="130"/>
      <c r="F1052" s="128"/>
      <c r="G1052" s="89"/>
      <c r="H1052" s="123"/>
      <c r="I1052" s="123"/>
      <c r="J1052" s="130"/>
    </row>
    <row r="1053" spans="1:10" s="108" customFormat="1" ht="11.25" customHeight="1">
      <c r="A1053" s="130"/>
      <c r="B1053" s="130"/>
      <c r="C1053" s="130"/>
      <c r="D1053" s="130"/>
      <c r="E1053" s="130"/>
      <c r="F1053" s="128"/>
      <c r="G1053" s="89"/>
      <c r="H1053" s="123"/>
      <c r="I1053" s="123"/>
      <c r="J1053" s="130"/>
    </row>
    <row r="1054" spans="1:10" s="108" customFormat="1" ht="11.25" customHeight="1">
      <c r="A1054" s="130"/>
      <c r="B1054" s="130"/>
      <c r="C1054" s="130"/>
      <c r="D1054" s="130"/>
      <c r="E1054" s="130"/>
      <c r="F1054" s="128"/>
      <c r="G1054" s="89"/>
      <c r="H1054" s="123"/>
      <c r="I1054" s="123"/>
      <c r="J1054" s="130"/>
    </row>
    <row r="1055" spans="1:10" s="108" customFormat="1" ht="11.25" customHeight="1">
      <c r="A1055" s="130"/>
      <c r="B1055" s="130"/>
      <c r="C1055" s="130"/>
      <c r="D1055" s="130"/>
      <c r="E1055" s="130"/>
      <c r="F1055" s="128"/>
      <c r="G1055" s="89"/>
      <c r="H1055" s="123"/>
      <c r="I1055" s="123"/>
      <c r="J1055" s="130"/>
    </row>
    <row r="1056" spans="1:10" s="108" customFormat="1" ht="11.25" customHeight="1">
      <c r="A1056" s="130"/>
      <c r="B1056" s="130"/>
      <c r="C1056" s="130"/>
      <c r="D1056" s="130"/>
      <c r="E1056" s="130"/>
      <c r="F1056" s="128"/>
      <c r="G1056" s="89"/>
      <c r="H1056" s="123"/>
      <c r="I1056" s="123"/>
      <c r="J1056" s="130"/>
    </row>
    <row r="1057" spans="1:10" s="108" customFormat="1" ht="11.25" customHeight="1">
      <c r="A1057" s="130"/>
      <c r="B1057" s="130"/>
      <c r="C1057" s="130"/>
      <c r="D1057" s="130"/>
      <c r="E1057" s="130"/>
      <c r="F1057" s="128"/>
      <c r="G1057" s="89"/>
      <c r="H1057" s="123"/>
      <c r="I1057" s="123"/>
      <c r="J1057" s="130"/>
    </row>
    <row r="1058" spans="1:10" s="108" customFormat="1" ht="11.25" customHeight="1">
      <c r="A1058" s="130"/>
      <c r="B1058" s="130"/>
      <c r="C1058" s="130"/>
      <c r="D1058" s="130"/>
      <c r="E1058" s="130"/>
      <c r="F1058" s="128"/>
      <c r="G1058" s="89"/>
      <c r="H1058" s="123"/>
      <c r="I1058" s="123"/>
      <c r="J1058" s="130"/>
    </row>
    <row r="1059" spans="1:10" s="108" customFormat="1" ht="11.25" customHeight="1">
      <c r="A1059" s="130"/>
      <c r="B1059" s="130"/>
      <c r="C1059" s="130"/>
      <c r="D1059" s="130"/>
      <c r="E1059" s="130"/>
      <c r="F1059" s="128"/>
      <c r="G1059" s="89"/>
      <c r="H1059" s="123"/>
      <c r="I1059" s="123"/>
      <c r="J1059" s="130"/>
    </row>
    <row r="1060" spans="1:10" s="108" customFormat="1" ht="11.25" customHeight="1">
      <c r="A1060" s="130"/>
      <c r="B1060" s="130"/>
      <c r="C1060" s="130"/>
      <c r="D1060" s="130"/>
      <c r="E1060" s="130"/>
      <c r="F1060" s="130"/>
      <c r="G1060" s="89"/>
      <c r="H1060" s="123"/>
      <c r="I1060" s="123"/>
      <c r="J1060" s="130"/>
    </row>
    <row r="1061" spans="1:10" s="108" customFormat="1" ht="11.25" customHeight="1">
      <c r="A1061" s="130"/>
      <c r="B1061" s="130"/>
      <c r="C1061" s="130"/>
      <c r="D1061" s="130"/>
      <c r="E1061" s="130"/>
      <c r="F1061" s="128"/>
      <c r="G1061" s="89"/>
      <c r="H1061" s="123"/>
      <c r="I1061" s="123"/>
      <c r="J1061" s="130"/>
    </row>
    <row r="1062" spans="1:10" s="108" customFormat="1" ht="11.25" customHeight="1">
      <c r="A1062" s="130"/>
      <c r="B1062" s="130"/>
      <c r="C1062" s="130"/>
      <c r="D1062" s="130"/>
      <c r="E1062" s="130"/>
      <c r="F1062" s="128"/>
      <c r="G1062" s="89"/>
      <c r="H1062" s="123"/>
      <c r="I1062" s="123"/>
      <c r="J1062" s="130"/>
    </row>
    <row r="1063" spans="1:10" s="108" customFormat="1" ht="11.25" customHeight="1">
      <c r="A1063" s="130"/>
      <c r="B1063" s="130"/>
      <c r="C1063" s="130"/>
      <c r="D1063" s="130"/>
      <c r="E1063" s="130"/>
      <c r="F1063" s="128"/>
      <c r="G1063" s="89"/>
      <c r="H1063" s="123"/>
      <c r="I1063" s="123"/>
      <c r="J1063" s="130"/>
    </row>
    <row r="1064" spans="1:10" s="108" customFormat="1" ht="11.25" customHeight="1">
      <c r="A1064" s="130"/>
      <c r="B1064" s="130"/>
      <c r="C1064" s="130"/>
      <c r="D1064" s="130"/>
      <c r="E1064" s="130"/>
      <c r="F1064" s="128"/>
      <c r="G1064" s="89"/>
      <c r="H1064" s="123"/>
      <c r="I1064" s="123"/>
      <c r="J1064" s="130"/>
    </row>
    <row r="1065" spans="1:10" s="108" customFormat="1" ht="11.25" customHeight="1">
      <c r="A1065" s="130"/>
      <c r="B1065" s="130"/>
      <c r="C1065" s="130"/>
      <c r="D1065" s="130"/>
      <c r="E1065" s="130"/>
      <c r="F1065" s="128"/>
      <c r="G1065" s="89"/>
      <c r="H1065" s="123"/>
      <c r="I1065" s="123"/>
      <c r="J1065" s="130"/>
    </row>
    <row r="1066" spans="1:10" s="108" customFormat="1" ht="11.25" customHeight="1">
      <c r="A1066" s="130"/>
      <c r="B1066" s="130"/>
      <c r="C1066" s="130"/>
      <c r="D1066" s="130"/>
      <c r="E1066" s="130"/>
      <c r="F1066" s="128"/>
      <c r="G1066" s="89"/>
      <c r="H1066" s="123"/>
      <c r="I1066" s="123"/>
      <c r="J1066" s="130"/>
    </row>
    <row r="1067" spans="1:10" s="108" customFormat="1" ht="11.25" customHeight="1">
      <c r="A1067" s="130"/>
      <c r="B1067" s="130"/>
      <c r="C1067" s="130"/>
      <c r="D1067" s="130"/>
      <c r="E1067" s="130"/>
      <c r="F1067" s="128"/>
      <c r="G1067" s="89"/>
      <c r="H1067" s="123"/>
      <c r="I1067" s="123"/>
      <c r="J1067" s="130"/>
    </row>
    <row r="1068" spans="1:10" s="108" customFormat="1" ht="11.25" customHeight="1">
      <c r="A1068" s="130"/>
      <c r="B1068" s="130"/>
      <c r="C1068" s="130"/>
      <c r="D1068" s="130"/>
      <c r="E1068" s="130"/>
      <c r="F1068" s="130"/>
      <c r="G1068" s="89"/>
      <c r="H1068" s="123"/>
      <c r="I1068" s="123"/>
      <c r="J1068" s="130"/>
    </row>
    <row r="1069" spans="1:10" s="108" customFormat="1" ht="11.25" customHeight="1">
      <c r="A1069" s="130"/>
      <c r="B1069" s="130"/>
      <c r="C1069" s="130"/>
      <c r="D1069" s="130"/>
      <c r="E1069" s="130"/>
      <c r="F1069" s="130"/>
      <c r="G1069" s="89"/>
      <c r="H1069" s="123"/>
      <c r="I1069" s="123"/>
      <c r="J1069" s="130"/>
    </row>
    <row r="1070" spans="1:10" s="108" customFormat="1" ht="11.25" customHeight="1">
      <c r="A1070" s="130"/>
      <c r="B1070" s="130"/>
      <c r="C1070" s="130"/>
      <c r="D1070" s="130"/>
      <c r="E1070" s="130"/>
      <c r="F1070" s="130"/>
      <c r="G1070" s="89"/>
      <c r="H1070" s="123"/>
      <c r="I1070" s="123"/>
      <c r="J1070" s="130"/>
    </row>
    <row r="1071" spans="1:10" s="108" customFormat="1" ht="11.25" customHeight="1">
      <c r="A1071" s="130"/>
      <c r="B1071" s="130"/>
      <c r="C1071" s="130"/>
      <c r="D1071" s="130"/>
      <c r="E1071" s="130"/>
      <c r="F1071" s="130"/>
      <c r="G1071" s="89"/>
      <c r="H1071" s="123"/>
      <c r="I1071" s="123"/>
      <c r="J1071" s="130"/>
    </row>
    <row r="1072" spans="1:10" s="108" customFormat="1" ht="11.25" customHeight="1">
      <c r="A1072" s="130"/>
      <c r="B1072" s="130"/>
      <c r="C1072" s="130"/>
      <c r="D1072" s="130"/>
      <c r="E1072" s="130"/>
      <c r="F1072" s="130"/>
      <c r="G1072" s="89"/>
      <c r="H1072" s="123"/>
      <c r="I1072" s="123"/>
      <c r="J1072" s="130"/>
    </row>
    <row r="1073" spans="1:10" s="108" customFormat="1" ht="11.25" customHeight="1">
      <c r="A1073" s="130"/>
      <c r="B1073" s="130"/>
      <c r="C1073" s="130"/>
      <c r="D1073" s="130"/>
      <c r="E1073" s="130"/>
      <c r="F1073" s="128"/>
      <c r="G1073" s="89"/>
      <c r="H1073" s="123"/>
      <c r="I1073" s="123"/>
      <c r="J1073" s="130"/>
    </row>
    <row r="1074" spans="1:10" s="108" customFormat="1" ht="11.25" customHeight="1">
      <c r="A1074" s="130"/>
      <c r="B1074" s="130"/>
      <c r="C1074" s="130"/>
      <c r="D1074" s="130"/>
      <c r="E1074" s="130"/>
      <c r="F1074" s="128"/>
      <c r="G1074" s="89"/>
      <c r="H1074" s="123"/>
      <c r="I1074" s="123"/>
      <c r="J1074" s="130"/>
    </row>
    <row r="1075" spans="1:10" s="108" customFormat="1" ht="11.25" customHeight="1">
      <c r="A1075" s="130"/>
      <c r="B1075" s="130"/>
      <c r="C1075" s="130"/>
      <c r="D1075" s="130"/>
      <c r="E1075" s="130"/>
      <c r="F1075" s="128"/>
      <c r="G1075" s="89"/>
      <c r="H1075" s="123"/>
      <c r="I1075" s="123"/>
      <c r="J1075" s="130"/>
    </row>
    <row r="1076" spans="1:10" s="108" customFormat="1" ht="11.25" customHeight="1">
      <c r="A1076" s="130"/>
      <c r="B1076" s="130"/>
      <c r="C1076" s="130"/>
      <c r="D1076" s="130"/>
      <c r="E1076" s="130"/>
      <c r="F1076" s="130"/>
      <c r="G1076" s="89"/>
      <c r="H1076" s="123"/>
      <c r="I1076" s="123"/>
      <c r="J1076" s="130"/>
    </row>
    <row r="1077" spans="1:10" s="108" customFormat="1" ht="11.25" customHeight="1">
      <c r="A1077" s="130"/>
      <c r="B1077" s="130"/>
      <c r="C1077" s="130"/>
      <c r="D1077" s="130"/>
      <c r="E1077" s="130"/>
      <c r="F1077" s="130"/>
      <c r="G1077" s="89"/>
      <c r="H1077" s="123"/>
      <c r="I1077" s="123"/>
      <c r="J1077" s="130"/>
    </row>
    <row r="1078" spans="1:10" s="108" customFormat="1" ht="11.25" customHeight="1">
      <c r="A1078" s="130"/>
      <c r="B1078" s="130"/>
      <c r="C1078" s="130"/>
      <c r="D1078" s="130"/>
      <c r="E1078" s="130"/>
      <c r="F1078" s="130"/>
      <c r="G1078" s="89"/>
      <c r="H1078" s="123"/>
      <c r="I1078" s="123"/>
      <c r="J1078" s="130"/>
    </row>
    <row r="1079" spans="1:10" s="108" customFormat="1" ht="11.25" customHeight="1">
      <c r="A1079" s="130"/>
      <c r="B1079" s="130"/>
      <c r="C1079" s="130"/>
      <c r="D1079" s="130"/>
      <c r="E1079" s="130"/>
      <c r="F1079" s="130"/>
      <c r="G1079" s="89"/>
      <c r="H1079" s="123"/>
      <c r="I1079" s="123"/>
      <c r="J1079" s="130"/>
    </row>
    <row r="1080" spans="1:10" s="108" customFormat="1" ht="11.25" customHeight="1">
      <c r="A1080" s="130"/>
      <c r="B1080" s="130"/>
      <c r="C1080" s="130"/>
      <c r="D1080" s="130"/>
      <c r="E1080" s="130"/>
      <c r="F1080" s="130"/>
      <c r="G1080" s="89"/>
      <c r="H1080" s="123"/>
      <c r="I1080" s="123"/>
      <c r="J1080" s="130"/>
    </row>
    <row r="1081" spans="1:10" s="108" customFormat="1" ht="11.25" customHeight="1">
      <c r="A1081" s="130"/>
      <c r="B1081" s="130"/>
      <c r="C1081" s="130"/>
      <c r="D1081" s="130"/>
      <c r="E1081" s="130"/>
      <c r="F1081" s="130"/>
      <c r="G1081" s="89"/>
      <c r="H1081" s="123"/>
      <c r="I1081" s="123"/>
      <c r="J1081" s="130"/>
    </row>
    <row r="1082" spans="1:10" s="108" customFormat="1" ht="11.25" customHeight="1">
      <c r="A1082" s="130"/>
      <c r="B1082" s="130"/>
      <c r="C1082" s="130"/>
      <c r="D1082" s="130"/>
      <c r="E1082" s="130"/>
      <c r="F1082" s="128"/>
      <c r="G1082" s="89"/>
      <c r="H1082" s="123"/>
      <c r="I1082" s="123"/>
      <c r="J1082" s="130"/>
    </row>
    <row r="1083" spans="1:10" s="108" customFormat="1" ht="11.25" customHeight="1">
      <c r="A1083" s="130"/>
      <c r="B1083" s="130"/>
      <c r="C1083" s="130"/>
      <c r="D1083" s="130"/>
      <c r="E1083" s="130"/>
      <c r="F1083" s="128"/>
      <c r="G1083" s="89"/>
      <c r="H1083" s="123"/>
      <c r="I1083" s="123"/>
      <c r="J1083" s="130"/>
    </row>
    <row r="1084" spans="1:10" s="108" customFormat="1" ht="11.25" customHeight="1">
      <c r="A1084" s="130"/>
      <c r="B1084" s="130"/>
      <c r="C1084" s="130"/>
      <c r="D1084" s="130"/>
      <c r="E1084" s="130"/>
      <c r="F1084" s="128"/>
      <c r="G1084" s="89"/>
      <c r="H1084" s="123"/>
      <c r="I1084" s="123"/>
      <c r="J1084" s="130"/>
    </row>
    <row r="1085" spans="1:10" s="108" customFormat="1" ht="11.25" customHeight="1">
      <c r="A1085" s="130"/>
      <c r="B1085" s="130"/>
      <c r="C1085" s="130"/>
      <c r="D1085" s="130"/>
      <c r="E1085" s="130"/>
      <c r="F1085" s="128"/>
      <c r="G1085" s="89"/>
      <c r="H1085" s="123"/>
      <c r="I1085" s="123"/>
      <c r="J1085" s="130"/>
    </row>
    <row r="1086" spans="1:10" s="108" customFormat="1" ht="11.25" customHeight="1">
      <c r="A1086" s="130"/>
      <c r="B1086" s="130"/>
      <c r="C1086" s="130"/>
      <c r="D1086" s="130"/>
      <c r="E1086" s="130"/>
      <c r="F1086" s="128"/>
      <c r="G1086" s="89"/>
      <c r="H1086" s="123"/>
      <c r="I1086" s="123"/>
      <c r="J1086" s="130"/>
    </row>
    <row r="1087" spans="1:10" s="108" customFormat="1" ht="11.25" customHeight="1">
      <c r="A1087" s="130"/>
      <c r="B1087" s="130"/>
      <c r="C1087" s="130"/>
      <c r="D1087" s="130"/>
      <c r="E1087" s="130"/>
      <c r="F1087" s="128"/>
      <c r="G1087" s="89"/>
      <c r="H1087" s="123"/>
      <c r="I1087" s="123"/>
      <c r="J1087" s="130"/>
    </row>
    <row r="1088" spans="1:10" s="108" customFormat="1" ht="11.25" customHeight="1">
      <c r="A1088" s="130"/>
      <c r="B1088" s="130"/>
      <c r="C1088" s="130"/>
      <c r="D1088" s="130"/>
      <c r="E1088" s="130"/>
      <c r="F1088" s="130"/>
      <c r="G1088" s="89"/>
      <c r="H1088" s="123"/>
      <c r="I1088" s="123"/>
      <c r="J1088" s="130"/>
    </row>
    <row r="1089" spans="1:10" s="108" customFormat="1" ht="11.25" customHeight="1">
      <c r="A1089" s="130"/>
      <c r="B1089" s="130"/>
      <c r="C1089" s="130"/>
      <c r="D1089" s="130"/>
      <c r="E1089" s="130"/>
      <c r="F1089" s="130"/>
      <c r="G1089" s="89"/>
      <c r="H1089" s="123"/>
      <c r="I1089" s="123"/>
      <c r="J1089" s="130"/>
    </row>
    <row r="1090" spans="1:10" s="108" customFormat="1" ht="11.25" customHeight="1">
      <c r="A1090" s="130"/>
      <c r="B1090" s="130"/>
      <c r="C1090" s="130"/>
      <c r="D1090" s="130"/>
      <c r="E1090" s="130"/>
      <c r="F1090" s="128"/>
      <c r="G1090" s="89"/>
      <c r="H1090" s="123"/>
      <c r="I1090" s="123"/>
      <c r="J1090" s="130"/>
    </row>
    <row r="1091" spans="1:10" s="108" customFormat="1" ht="11.25" customHeight="1">
      <c r="A1091" s="130"/>
      <c r="B1091" s="130"/>
      <c r="C1091" s="130"/>
      <c r="D1091" s="130"/>
      <c r="E1091" s="130"/>
      <c r="F1091" s="128"/>
      <c r="G1091" s="89"/>
      <c r="H1091" s="123"/>
      <c r="I1091" s="123"/>
      <c r="J1091" s="130"/>
    </row>
    <row r="1092" spans="1:10" s="108" customFormat="1" ht="11.25" customHeight="1">
      <c r="A1092" s="130"/>
      <c r="B1092" s="130"/>
      <c r="C1092" s="130"/>
      <c r="D1092" s="130"/>
      <c r="E1092" s="130"/>
      <c r="F1092" s="128"/>
      <c r="G1092" s="89"/>
      <c r="H1092" s="123"/>
      <c r="I1092" s="123"/>
      <c r="J1092" s="130"/>
    </row>
    <row r="1093" spans="1:10" s="108" customFormat="1" ht="11.25" customHeight="1">
      <c r="A1093" s="130"/>
      <c r="B1093" s="130"/>
      <c r="C1093" s="130"/>
      <c r="D1093" s="130"/>
      <c r="E1093" s="130"/>
      <c r="F1093" s="128"/>
      <c r="G1093" s="89"/>
      <c r="H1093" s="123"/>
      <c r="I1093" s="123"/>
      <c r="J1093" s="130"/>
    </row>
    <row r="1094" spans="1:10" s="108" customFormat="1" ht="11.25" customHeight="1">
      <c r="A1094" s="130"/>
      <c r="B1094" s="130"/>
      <c r="C1094" s="130"/>
      <c r="D1094" s="130"/>
      <c r="E1094" s="130"/>
      <c r="F1094" s="128"/>
      <c r="G1094" s="89"/>
      <c r="H1094" s="123"/>
      <c r="I1094" s="123"/>
      <c r="J1094" s="130"/>
    </row>
    <row r="1095" spans="1:10" s="108" customFormat="1" ht="11.25" customHeight="1">
      <c r="A1095" s="130"/>
      <c r="B1095" s="130"/>
      <c r="C1095" s="130"/>
      <c r="D1095" s="130"/>
      <c r="E1095" s="130"/>
      <c r="F1095" s="128"/>
      <c r="G1095" s="89"/>
      <c r="H1095" s="123"/>
      <c r="I1095" s="123"/>
      <c r="J1095" s="130"/>
    </row>
    <row r="1096" spans="1:10" s="108" customFormat="1" ht="11.25" customHeight="1">
      <c r="A1096" s="130"/>
      <c r="B1096" s="130"/>
      <c r="C1096" s="130"/>
      <c r="D1096" s="130"/>
      <c r="E1096" s="130"/>
      <c r="F1096" s="128"/>
      <c r="G1096" s="89"/>
      <c r="H1096" s="123"/>
      <c r="I1096" s="123"/>
      <c r="J1096" s="130"/>
    </row>
    <row r="1097" spans="1:10" s="108" customFormat="1" ht="11.25" customHeight="1">
      <c r="A1097" s="130"/>
      <c r="B1097" s="130"/>
      <c r="C1097" s="130"/>
      <c r="D1097" s="130"/>
      <c r="E1097" s="130"/>
      <c r="F1097" s="130"/>
      <c r="G1097" s="89"/>
      <c r="H1097" s="123"/>
      <c r="I1097" s="123"/>
      <c r="J1097" s="130"/>
    </row>
    <row r="1098" spans="1:10" s="108" customFormat="1" ht="11.25" customHeight="1">
      <c r="A1098" s="130"/>
      <c r="B1098" s="130"/>
      <c r="C1098" s="130"/>
      <c r="D1098" s="130"/>
      <c r="E1098" s="130"/>
      <c r="F1098" s="130"/>
      <c r="G1098" s="89"/>
      <c r="H1098" s="123"/>
      <c r="I1098" s="123"/>
      <c r="J1098" s="130"/>
    </row>
    <row r="1099" spans="1:10" s="108" customFormat="1" ht="11.25" customHeight="1">
      <c r="A1099" s="130"/>
      <c r="B1099" s="130"/>
      <c r="C1099" s="130"/>
      <c r="D1099" s="130"/>
      <c r="E1099" s="130"/>
      <c r="F1099" s="128"/>
      <c r="G1099" s="89"/>
      <c r="H1099" s="123"/>
      <c r="I1099" s="123"/>
      <c r="J1099" s="130"/>
    </row>
    <row r="1100" spans="1:10" s="108" customFormat="1" ht="11.25" customHeight="1">
      <c r="A1100" s="130"/>
      <c r="B1100" s="130"/>
      <c r="C1100" s="130"/>
      <c r="D1100" s="130"/>
      <c r="E1100" s="130"/>
      <c r="F1100" s="128"/>
      <c r="G1100" s="89"/>
      <c r="H1100" s="123"/>
      <c r="I1100" s="123"/>
      <c r="J1100" s="130"/>
    </row>
    <row r="1101" spans="1:10" s="108" customFormat="1" ht="11.25" customHeight="1">
      <c r="A1101" s="130"/>
      <c r="B1101" s="130"/>
      <c r="C1101" s="130"/>
      <c r="D1101" s="130"/>
      <c r="E1101" s="130"/>
      <c r="F1101" s="128"/>
      <c r="G1101" s="89"/>
      <c r="H1101" s="123"/>
      <c r="I1101" s="123"/>
      <c r="J1101" s="130"/>
    </row>
    <row r="1102" spans="1:10" s="108" customFormat="1" ht="11.25" customHeight="1">
      <c r="A1102" s="130"/>
      <c r="B1102" s="130"/>
      <c r="C1102" s="130"/>
      <c r="D1102" s="130"/>
      <c r="E1102" s="130"/>
      <c r="F1102" s="128"/>
      <c r="G1102" s="89"/>
      <c r="H1102" s="123"/>
      <c r="I1102" s="123"/>
      <c r="J1102" s="130"/>
    </row>
    <row r="1103" spans="1:10" s="108" customFormat="1" ht="11.25" customHeight="1">
      <c r="A1103" s="130"/>
      <c r="B1103" s="130"/>
      <c r="C1103" s="130"/>
      <c r="D1103" s="130"/>
      <c r="E1103" s="130"/>
      <c r="F1103" s="128"/>
      <c r="G1103" s="89"/>
      <c r="H1103" s="123"/>
      <c r="I1103" s="123"/>
      <c r="J1103" s="130"/>
    </row>
    <row r="1104" spans="1:10" s="108" customFormat="1" ht="11.25" customHeight="1">
      <c r="A1104" s="130"/>
      <c r="B1104" s="130"/>
      <c r="C1104" s="130"/>
      <c r="D1104" s="130"/>
      <c r="E1104" s="130"/>
      <c r="F1104" s="128"/>
      <c r="G1104" s="89"/>
      <c r="H1104" s="123"/>
      <c r="I1104" s="123"/>
      <c r="J1104" s="130"/>
    </row>
    <row r="1105" spans="1:10" s="108" customFormat="1" ht="11.25" customHeight="1">
      <c r="A1105" s="130"/>
      <c r="B1105" s="130"/>
      <c r="C1105" s="130"/>
      <c r="D1105" s="130"/>
      <c r="E1105" s="130"/>
      <c r="F1105" s="128"/>
      <c r="G1105" s="89"/>
      <c r="H1105" s="123"/>
      <c r="I1105" s="123"/>
      <c r="J1105" s="130"/>
    </row>
    <row r="1106" spans="1:10" s="108" customFormat="1" ht="11.25" customHeight="1">
      <c r="A1106" s="130"/>
      <c r="B1106" s="130"/>
      <c r="C1106" s="130"/>
      <c r="D1106" s="130"/>
      <c r="E1106" s="130"/>
      <c r="F1106" s="128"/>
      <c r="G1106" s="89"/>
      <c r="H1106" s="123"/>
      <c r="I1106" s="123"/>
      <c r="J1106" s="130"/>
    </row>
    <row r="1107" spans="1:10" s="108" customFormat="1" ht="11.25" customHeight="1">
      <c r="A1107" s="130"/>
      <c r="B1107" s="130"/>
      <c r="C1107" s="130"/>
      <c r="D1107" s="130"/>
      <c r="E1107" s="130"/>
      <c r="F1107" s="128"/>
      <c r="G1107" s="89"/>
      <c r="H1107" s="123"/>
      <c r="I1107" s="123"/>
      <c r="J1107" s="130"/>
    </row>
    <row r="1108" spans="1:10" s="108" customFormat="1" ht="11.25" customHeight="1">
      <c r="A1108" s="130"/>
      <c r="B1108" s="130"/>
      <c r="C1108" s="130"/>
      <c r="D1108" s="130"/>
      <c r="E1108" s="130"/>
      <c r="F1108" s="128"/>
      <c r="G1108" s="89"/>
      <c r="H1108" s="123"/>
      <c r="I1108" s="123"/>
      <c r="J1108" s="130"/>
    </row>
    <row r="1109" spans="1:10" s="108" customFormat="1" ht="11.25" customHeight="1">
      <c r="A1109" s="130"/>
      <c r="B1109" s="130"/>
      <c r="C1109" s="130"/>
      <c r="D1109" s="130"/>
      <c r="E1109" s="130"/>
      <c r="F1109" s="128"/>
      <c r="G1109" s="89"/>
      <c r="H1109" s="123"/>
      <c r="I1109" s="123"/>
      <c r="J1109" s="130"/>
    </row>
    <row r="1110" spans="1:10" s="108" customFormat="1" ht="11.25" customHeight="1">
      <c r="A1110" s="130"/>
      <c r="B1110" s="130"/>
      <c r="C1110" s="130"/>
      <c r="D1110" s="130"/>
      <c r="E1110" s="130"/>
      <c r="F1110" s="128"/>
      <c r="G1110" s="89"/>
      <c r="H1110" s="123"/>
      <c r="I1110" s="123"/>
      <c r="J1110" s="130"/>
    </row>
    <row r="1111" spans="1:10" s="108" customFormat="1" ht="11.25" customHeight="1">
      <c r="A1111" s="130"/>
      <c r="B1111" s="130"/>
      <c r="C1111" s="130"/>
      <c r="D1111" s="130"/>
      <c r="E1111" s="130"/>
      <c r="F1111" s="128"/>
      <c r="G1111" s="89"/>
      <c r="H1111" s="123"/>
      <c r="I1111" s="123"/>
      <c r="J1111" s="130"/>
    </row>
    <row r="1112" spans="1:10" s="108" customFormat="1" ht="11.25" customHeight="1">
      <c r="A1112" s="130"/>
      <c r="B1112" s="130"/>
      <c r="C1112" s="130"/>
      <c r="D1112" s="130"/>
      <c r="E1112" s="130"/>
      <c r="F1112" s="128"/>
      <c r="G1112" s="89"/>
      <c r="H1112" s="123"/>
      <c r="I1112" s="123"/>
      <c r="J1112" s="130"/>
    </row>
    <row r="1113" spans="1:10" s="108" customFormat="1" ht="11.25" customHeight="1">
      <c r="A1113" s="130"/>
      <c r="B1113" s="130"/>
      <c r="C1113" s="130"/>
      <c r="D1113" s="130"/>
      <c r="E1113" s="130"/>
      <c r="F1113" s="128"/>
      <c r="G1113" s="89"/>
      <c r="H1113" s="123"/>
      <c r="I1113" s="123"/>
      <c r="J1113" s="130"/>
    </row>
    <row r="1114" spans="1:10" s="108" customFormat="1" ht="11.25" customHeight="1">
      <c r="A1114" s="130"/>
      <c r="B1114" s="130"/>
      <c r="C1114" s="130"/>
      <c r="D1114" s="130"/>
      <c r="E1114" s="130"/>
      <c r="F1114" s="128"/>
      <c r="G1114" s="89"/>
      <c r="H1114" s="123"/>
      <c r="I1114" s="123"/>
      <c r="J1114" s="130"/>
    </row>
    <row r="1115" spans="1:10" s="108" customFormat="1" ht="11.25" customHeight="1">
      <c r="A1115" s="130"/>
      <c r="B1115" s="130"/>
      <c r="C1115" s="130"/>
      <c r="D1115" s="130"/>
      <c r="E1115" s="130"/>
      <c r="F1115" s="128"/>
      <c r="G1115" s="89"/>
      <c r="H1115" s="123"/>
      <c r="I1115" s="123"/>
      <c r="J1115" s="130"/>
    </row>
    <row r="1116" spans="1:10" s="108" customFormat="1" ht="11.25" customHeight="1">
      <c r="A1116" s="130"/>
      <c r="B1116" s="130"/>
      <c r="C1116" s="130"/>
      <c r="D1116" s="130"/>
      <c r="E1116" s="130"/>
      <c r="F1116" s="128"/>
      <c r="G1116" s="89"/>
      <c r="H1116" s="123"/>
      <c r="I1116" s="123"/>
      <c r="J1116" s="130"/>
    </row>
    <row r="1117" spans="1:10" s="108" customFormat="1" ht="11.25" customHeight="1">
      <c r="A1117" s="130"/>
      <c r="B1117" s="130"/>
      <c r="C1117" s="130"/>
      <c r="D1117" s="130"/>
      <c r="E1117" s="130"/>
      <c r="F1117" s="128"/>
      <c r="G1117" s="89"/>
      <c r="H1117" s="123"/>
      <c r="I1117" s="123"/>
      <c r="J1117" s="130"/>
    </row>
    <row r="1118" spans="1:10" s="108" customFormat="1" ht="11.25" customHeight="1">
      <c r="A1118" s="130"/>
      <c r="B1118" s="130"/>
      <c r="C1118" s="130"/>
      <c r="D1118" s="130"/>
      <c r="E1118" s="130"/>
      <c r="F1118" s="128"/>
      <c r="G1118" s="89"/>
      <c r="H1118" s="123"/>
      <c r="I1118" s="123"/>
      <c r="J1118" s="130"/>
    </row>
    <row r="1119" spans="1:10" s="108" customFormat="1" ht="11.25" customHeight="1">
      <c r="A1119" s="130"/>
      <c r="B1119" s="130"/>
      <c r="C1119" s="130"/>
      <c r="D1119" s="130"/>
      <c r="E1119" s="130"/>
      <c r="F1119" s="128"/>
      <c r="G1119" s="89"/>
      <c r="H1119" s="123"/>
      <c r="I1119" s="123"/>
      <c r="J1119" s="130"/>
    </row>
    <row r="1120" spans="1:10" s="108" customFormat="1" ht="11.25" customHeight="1">
      <c r="A1120" s="130"/>
      <c r="B1120" s="130"/>
      <c r="C1120" s="130"/>
      <c r="D1120" s="130"/>
      <c r="E1120" s="130"/>
      <c r="F1120" s="128"/>
      <c r="G1120" s="89"/>
      <c r="H1120" s="123"/>
      <c r="I1120" s="123"/>
      <c r="J1120" s="130"/>
    </row>
    <row r="1121" spans="1:10" s="108" customFormat="1" ht="11.25" customHeight="1">
      <c r="A1121" s="130"/>
      <c r="B1121" s="130"/>
      <c r="C1121" s="130"/>
      <c r="D1121" s="130"/>
      <c r="E1121" s="130"/>
      <c r="F1121" s="128"/>
      <c r="G1121" s="89"/>
      <c r="H1121" s="123"/>
      <c r="I1121" s="123"/>
      <c r="J1121" s="130"/>
    </row>
    <row r="1122" spans="1:10" s="108" customFormat="1" ht="11.25" customHeight="1">
      <c r="A1122" s="130"/>
      <c r="B1122" s="130"/>
      <c r="C1122" s="130"/>
      <c r="D1122" s="130"/>
      <c r="E1122" s="130"/>
      <c r="F1122" s="128"/>
      <c r="G1122" s="89"/>
      <c r="H1122" s="123"/>
      <c r="I1122" s="123"/>
      <c r="J1122" s="130"/>
    </row>
    <row r="1123" spans="1:10" s="108" customFormat="1" ht="11.25" customHeight="1">
      <c r="A1123" s="130"/>
      <c r="B1123" s="130"/>
      <c r="C1123" s="130"/>
      <c r="D1123" s="130"/>
      <c r="E1123" s="130"/>
      <c r="F1123" s="128"/>
      <c r="G1123" s="89"/>
      <c r="H1123" s="123"/>
      <c r="I1123" s="123"/>
      <c r="J1123" s="130"/>
    </row>
    <row r="1124" spans="1:10" s="108" customFormat="1" ht="11.25" customHeight="1">
      <c r="A1124" s="130"/>
      <c r="B1124" s="130"/>
      <c r="C1124" s="130"/>
      <c r="D1124" s="130"/>
      <c r="E1124" s="130"/>
      <c r="F1124" s="128"/>
      <c r="G1124" s="89"/>
      <c r="H1124" s="123"/>
      <c r="I1124" s="123"/>
      <c r="J1124" s="130"/>
    </row>
    <row r="1125" spans="1:10" s="108" customFormat="1" ht="11.25" customHeight="1">
      <c r="A1125" s="130"/>
      <c r="B1125" s="130"/>
      <c r="C1125" s="130"/>
      <c r="D1125" s="130"/>
      <c r="E1125" s="130"/>
      <c r="F1125" s="128"/>
      <c r="G1125" s="89"/>
      <c r="H1125" s="123"/>
      <c r="I1125" s="123"/>
      <c r="J1125" s="130"/>
    </row>
    <row r="1126" spans="1:10" s="108" customFormat="1" ht="11.25" customHeight="1">
      <c r="A1126" s="130"/>
      <c r="B1126" s="130"/>
      <c r="C1126" s="130"/>
      <c r="D1126" s="130"/>
      <c r="E1126" s="130"/>
      <c r="F1126" s="128"/>
      <c r="G1126" s="89"/>
      <c r="H1126" s="123"/>
      <c r="I1126" s="123"/>
      <c r="J1126" s="130"/>
    </row>
    <row r="1127" spans="1:10" s="108" customFormat="1" ht="11.25" customHeight="1">
      <c r="A1127" s="130"/>
      <c r="B1127" s="130"/>
      <c r="C1127" s="130"/>
      <c r="D1127" s="130"/>
      <c r="E1127" s="130"/>
      <c r="F1127" s="128"/>
      <c r="G1127" s="89"/>
      <c r="H1127" s="123"/>
      <c r="I1127" s="123"/>
      <c r="J1127" s="130"/>
    </row>
    <row r="1128" spans="1:10" s="108" customFormat="1" ht="11.25" customHeight="1">
      <c r="A1128" s="130"/>
      <c r="B1128" s="130"/>
      <c r="C1128" s="130"/>
      <c r="D1128" s="130"/>
      <c r="E1128" s="130"/>
      <c r="F1128" s="128"/>
      <c r="G1128" s="89"/>
      <c r="H1128" s="123"/>
      <c r="I1128" s="123"/>
      <c r="J1128" s="130"/>
    </row>
    <row r="1129" spans="1:10" s="108" customFormat="1" ht="11.25" customHeight="1">
      <c r="A1129" s="130"/>
      <c r="B1129" s="130"/>
      <c r="C1129" s="130"/>
      <c r="D1129" s="130"/>
      <c r="E1129" s="130"/>
      <c r="F1129" s="128"/>
      <c r="G1129" s="89"/>
      <c r="H1129" s="123"/>
      <c r="I1129" s="123"/>
      <c r="J1129" s="130"/>
    </row>
    <row r="1130" spans="1:10" s="108" customFormat="1" ht="11.25" customHeight="1">
      <c r="A1130" s="130"/>
      <c r="B1130" s="130"/>
      <c r="C1130" s="130"/>
      <c r="D1130" s="130"/>
      <c r="E1130" s="130"/>
      <c r="F1130" s="128"/>
      <c r="G1130" s="89"/>
      <c r="H1130" s="123"/>
      <c r="I1130" s="123"/>
      <c r="J1130" s="130"/>
    </row>
    <row r="1131" spans="1:10" s="108" customFormat="1" ht="11.25" customHeight="1">
      <c r="A1131" s="130"/>
      <c r="B1131" s="130"/>
      <c r="C1131" s="130"/>
      <c r="D1131" s="130"/>
      <c r="E1131" s="130"/>
      <c r="F1131" s="128"/>
      <c r="G1131" s="89"/>
      <c r="H1131" s="123"/>
      <c r="I1131" s="123"/>
      <c r="J1131" s="130"/>
    </row>
    <row r="1132" spans="1:10" s="108" customFormat="1" ht="11.25" customHeight="1">
      <c r="A1132" s="130"/>
      <c r="B1132" s="130"/>
      <c r="C1132" s="130"/>
      <c r="D1132" s="130"/>
      <c r="E1132" s="130"/>
      <c r="F1132" s="128"/>
      <c r="G1132" s="89"/>
      <c r="H1132" s="123"/>
      <c r="I1132" s="123"/>
      <c r="J1132" s="130"/>
    </row>
    <row r="1133" spans="1:10" s="108" customFormat="1" ht="11.25" customHeight="1">
      <c r="A1133" s="130"/>
      <c r="B1133" s="130"/>
      <c r="C1133" s="130"/>
      <c r="D1133" s="130"/>
      <c r="E1133" s="130"/>
      <c r="F1133" s="128"/>
      <c r="G1133" s="89"/>
      <c r="H1133" s="123"/>
      <c r="I1133" s="123"/>
      <c r="J1133" s="130"/>
    </row>
    <row r="1134" spans="1:10" s="108" customFormat="1" ht="11.25" customHeight="1">
      <c r="A1134" s="130"/>
      <c r="B1134" s="130"/>
      <c r="C1134" s="130"/>
      <c r="D1134" s="130"/>
      <c r="E1134" s="130"/>
      <c r="F1134" s="128"/>
      <c r="G1134" s="89"/>
      <c r="H1134" s="123"/>
      <c r="I1134" s="123"/>
      <c r="J1134" s="130"/>
    </row>
    <row r="1135" spans="1:10" s="108" customFormat="1" ht="11.25" customHeight="1">
      <c r="A1135" s="130"/>
      <c r="B1135" s="130"/>
      <c r="C1135" s="130"/>
      <c r="D1135" s="130"/>
      <c r="E1135" s="130"/>
      <c r="F1135" s="128"/>
      <c r="G1135" s="89"/>
      <c r="H1135" s="123"/>
      <c r="I1135" s="123"/>
      <c r="J1135" s="130"/>
    </row>
    <row r="1136" spans="1:10" s="108" customFormat="1" ht="11.25" customHeight="1">
      <c r="A1136" s="130"/>
      <c r="B1136" s="130"/>
      <c r="C1136" s="130"/>
      <c r="D1136" s="130"/>
      <c r="E1136" s="130"/>
      <c r="F1136" s="130"/>
      <c r="G1136" s="89"/>
      <c r="H1136" s="123"/>
      <c r="I1136" s="123"/>
      <c r="J1136" s="130"/>
    </row>
    <row r="1137" spans="1:10" s="108" customFormat="1" ht="11.25" customHeight="1">
      <c r="A1137" s="130"/>
      <c r="B1137" s="130"/>
      <c r="C1137" s="130"/>
      <c r="D1137" s="130"/>
      <c r="E1137" s="130"/>
      <c r="F1137" s="130"/>
      <c r="G1137" s="89"/>
      <c r="H1137" s="123"/>
      <c r="I1137" s="123"/>
      <c r="J1137" s="130"/>
    </row>
    <row r="1138" spans="1:10" s="108" customFormat="1" ht="11.25" customHeight="1">
      <c r="A1138" s="130"/>
      <c r="B1138" s="130"/>
      <c r="C1138" s="130"/>
      <c r="D1138" s="130"/>
      <c r="E1138" s="130"/>
      <c r="F1138" s="130"/>
      <c r="G1138" s="89"/>
      <c r="H1138" s="123"/>
      <c r="I1138" s="123"/>
      <c r="J1138" s="130"/>
    </row>
    <row r="1139" spans="1:10" s="108" customFormat="1" ht="11.25" customHeight="1">
      <c r="A1139" s="130"/>
      <c r="B1139" s="130"/>
      <c r="C1139" s="130"/>
      <c r="D1139" s="130"/>
      <c r="E1139" s="130"/>
      <c r="F1139" s="130"/>
      <c r="G1139" s="89"/>
      <c r="H1139" s="123"/>
      <c r="I1139" s="123"/>
      <c r="J1139" s="130"/>
    </row>
    <row r="1140" spans="1:10" s="108" customFormat="1" ht="11.25" customHeight="1">
      <c r="A1140" s="130"/>
      <c r="B1140" s="130"/>
      <c r="C1140" s="130"/>
      <c r="D1140" s="130"/>
      <c r="E1140" s="130"/>
      <c r="F1140" s="130"/>
      <c r="G1140" s="89"/>
      <c r="H1140" s="123"/>
      <c r="I1140" s="123"/>
      <c r="J1140" s="130"/>
    </row>
    <row r="1141" spans="1:10" s="108" customFormat="1" ht="11.25" customHeight="1">
      <c r="A1141" s="130"/>
      <c r="B1141" s="130"/>
      <c r="C1141" s="130"/>
      <c r="D1141" s="130"/>
      <c r="E1141" s="130"/>
      <c r="F1141" s="130"/>
      <c r="G1141" s="89"/>
      <c r="H1141" s="123"/>
      <c r="I1141" s="123"/>
      <c r="J1141" s="130"/>
    </row>
    <row r="1142" spans="1:10" s="108" customFormat="1" ht="11.25" customHeight="1">
      <c r="A1142" s="130"/>
      <c r="B1142" s="130"/>
      <c r="C1142" s="130"/>
      <c r="D1142" s="130"/>
      <c r="E1142" s="130"/>
      <c r="F1142" s="130"/>
      <c r="G1142" s="89"/>
      <c r="H1142" s="123"/>
      <c r="I1142" s="123"/>
      <c r="J1142" s="130"/>
    </row>
    <row r="1143" spans="1:10" s="108" customFormat="1" ht="11.25" customHeight="1">
      <c r="A1143" s="130"/>
      <c r="B1143" s="130"/>
      <c r="C1143" s="130"/>
      <c r="D1143" s="130"/>
      <c r="E1143" s="130"/>
      <c r="F1143" s="130"/>
      <c r="G1143" s="89"/>
      <c r="H1143" s="123"/>
      <c r="I1143" s="123"/>
      <c r="J1143" s="130"/>
    </row>
    <row r="1144" spans="1:10" s="108" customFormat="1" ht="11.25" customHeight="1">
      <c r="A1144" s="130"/>
      <c r="B1144" s="130"/>
      <c r="C1144" s="130"/>
      <c r="D1144" s="130"/>
      <c r="E1144" s="130"/>
      <c r="F1144" s="130"/>
      <c r="G1144" s="89"/>
      <c r="H1144" s="123"/>
      <c r="I1144" s="123"/>
      <c r="J1144" s="130"/>
    </row>
    <row r="1145" spans="1:10" s="108" customFormat="1" ht="11.25" customHeight="1">
      <c r="A1145" s="130"/>
      <c r="B1145" s="130"/>
      <c r="C1145" s="130"/>
      <c r="D1145" s="130"/>
      <c r="E1145" s="130"/>
      <c r="F1145" s="130"/>
      <c r="G1145" s="89"/>
      <c r="H1145" s="123"/>
      <c r="I1145" s="123"/>
      <c r="J1145" s="130"/>
    </row>
    <row r="1146" spans="1:10" s="108" customFormat="1" ht="11.25" customHeight="1">
      <c r="A1146" s="130"/>
      <c r="B1146" s="130"/>
      <c r="C1146" s="130"/>
      <c r="D1146" s="130"/>
      <c r="E1146" s="130"/>
      <c r="F1146" s="130"/>
      <c r="G1146" s="89"/>
      <c r="H1146" s="123"/>
      <c r="I1146" s="123"/>
      <c r="J1146" s="130"/>
    </row>
    <row r="1147" spans="1:10" s="108" customFormat="1" ht="11.25" customHeight="1">
      <c r="A1147" s="130"/>
      <c r="B1147" s="130"/>
      <c r="C1147" s="130"/>
      <c r="D1147" s="130"/>
      <c r="E1147" s="130"/>
      <c r="F1147" s="130"/>
      <c r="G1147" s="89"/>
      <c r="H1147" s="123"/>
      <c r="I1147" s="123"/>
      <c r="J1147" s="130"/>
    </row>
    <row r="1148" spans="1:10" s="108" customFormat="1" ht="11.25" customHeight="1">
      <c r="A1148" s="130"/>
      <c r="B1148" s="130"/>
      <c r="C1148" s="130"/>
      <c r="D1148" s="130"/>
      <c r="E1148" s="130"/>
      <c r="F1148" s="130"/>
      <c r="G1148" s="89"/>
      <c r="H1148" s="123"/>
      <c r="I1148" s="123"/>
      <c r="J1148" s="130"/>
    </row>
    <row r="1149" spans="1:10" s="108" customFormat="1" ht="11.25" customHeight="1">
      <c r="A1149" s="130"/>
      <c r="B1149" s="130"/>
      <c r="C1149" s="130"/>
      <c r="D1149" s="130"/>
      <c r="E1149" s="130"/>
      <c r="F1149" s="130"/>
      <c r="G1149" s="89"/>
      <c r="H1149" s="123"/>
      <c r="I1149" s="123"/>
      <c r="J1149" s="130"/>
    </row>
    <row r="1150" spans="1:10" s="108" customFormat="1" ht="11.25" customHeight="1">
      <c r="A1150" s="130"/>
      <c r="B1150" s="130"/>
      <c r="C1150" s="130"/>
      <c r="D1150" s="130"/>
      <c r="E1150" s="130"/>
      <c r="F1150" s="130"/>
      <c r="G1150" s="89"/>
      <c r="H1150" s="123"/>
      <c r="I1150" s="123"/>
      <c r="J1150" s="130"/>
    </row>
    <row r="1151" spans="1:10" s="108" customFormat="1" ht="11.25" customHeight="1">
      <c r="A1151" s="130"/>
      <c r="B1151" s="130"/>
      <c r="C1151" s="130"/>
      <c r="D1151" s="130"/>
      <c r="E1151" s="130"/>
      <c r="F1151" s="130"/>
      <c r="G1151" s="89"/>
      <c r="H1151" s="123"/>
      <c r="I1151" s="123"/>
      <c r="J1151" s="130"/>
    </row>
    <row r="1152" spans="1:10" s="108" customFormat="1" ht="11.25" customHeight="1">
      <c r="A1152" s="130"/>
      <c r="B1152" s="130"/>
      <c r="C1152" s="130"/>
      <c r="D1152" s="130"/>
      <c r="E1152" s="130"/>
      <c r="F1152" s="130"/>
      <c r="G1152" s="89"/>
      <c r="H1152" s="123"/>
      <c r="I1152" s="123"/>
      <c r="J1152" s="130"/>
    </row>
    <row r="1153" spans="1:10" s="108" customFormat="1" ht="11.25" customHeight="1">
      <c r="A1153" s="130"/>
      <c r="B1153" s="130"/>
      <c r="C1153" s="130"/>
      <c r="D1153" s="130"/>
      <c r="E1153" s="130"/>
      <c r="F1153" s="130"/>
      <c r="G1153" s="89"/>
      <c r="H1153" s="123"/>
      <c r="I1153" s="123"/>
      <c r="J1153" s="130"/>
    </row>
    <row r="1154" spans="1:10" s="108" customFormat="1" ht="11.25" customHeight="1">
      <c r="A1154" s="130"/>
      <c r="B1154" s="130"/>
      <c r="C1154" s="130"/>
      <c r="D1154" s="130"/>
      <c r="E1154" s="130"/>
      <c r="F1154" s="130"/>
      <c r="G1154" s="89"/>
      <c r="H1154" s="123"/>
      <c r="I1154" s="123"/>
      <c r="J1154" s="130"/>
    </row>
    <row r="1155" spans="1:10" s="108" customFormat="1" ht="11.25" customHeight="1">
      <c r="A1155" s="130"/>
      <c r="B1155" s="130"/>
      <c r="C1155" s="130"/>
      <c r="D1155" s="130"/>
      <c r="E1155" s="130"/>
      <c r="F1155" s="130"/>
      <c r="G1155" s="89"/>
      <c r="H1155" s="123"/>
      <c r="I1155" s="123"/>
      <c r="J1155" s="130"/>
    </row>
    <row r="1156" spans="1:10" s="108" customFormat="1" ht="11.25" customHeight="1">
      <c r="A1156" s="130"/>
      <c r="B1156" s="130"/>
      <c r="C1156" s="130"/>
      <c r="D1156" s="130"/>
      <c r="E1156" s="130"/>
      <c r="F1156" s="130"/>
      <c r="G1156" s="89"/>
      <c r="H1156" s="123"/>
      <c r="I1156" s="123"/>
      <c r="J1156" s="130"/>
    </row>
    <row r="1157" spans="1:10" s="108" customFormat="1" ht="11.25" customHeight="1">
      <c r="A1157" s="130"/>
      <c r="B1157" s="130"/>
      <c r="C1157" s="130"/>
      <c r="D1157" s="130"/>
      <c r="E1157" s="130"/>
      <c r="F1157" s="130"/>
      <c r="G1157" s="89"/>
      <c r="H1157" s="123"/>
      <c r="I1157" s="123"/>
      <c r="J1157" s="130"/>
    </row>
    <row r="1158" spans="1:10" s="108" customFormat="1" ht="11.25" customHeight="1">
      <c r="A1158" s="130"/>
      <c r="B1158" s="130"/>
      <c r="C1158" s="130"/>
      <c r="D1158" s="130"/>
      <c r="E1158" s="130"/>
      <c r="F1158" s="130"/>
      <c r="G1158" s="89"/>
      <c r="H1158" s="123"/>
      <c r="I1158" s="123"/>
      <c r="J1158" s="130"/>
    </row>
    <row r="1159" spans="1:10" s="108" customFormat="1" ht="11.25" customHeight="1">
      <c r="A1159" s="130"/>
      <c r="B1159" s="130"/>
      <c r="C1159" s="130"/>
      <c r="D1159" s="130"/>
      <c r="E1159" s="130"/>
      <c r="F1159" s="130"/>
      <c r="G1159" s="89"/>
      <c r="H1159" s="123"/>
      <c r="I1159" s="123"/>
      <c r="J1159" s="130"/>
    </row>
    <row r="1160" spans="1:10" s="108" customFormat="1" ht="11.25" customHeight="1">
      <c r="A1160" s="130"/>
      <c r="B1160" s="130"/>
      <c r="C1160" s="130"/>
      <c r="D1160" s="130"/>
      <c r="E1160" s="130"/>
      <c r="F1160" s="130"/>
      <c r="G1160" s="89"/>
      <c r="H1160" s="123"/>
      <c r="I1160" s="123"/>
      <c r="J1160" s="130"/>
    </row>
    <row r="1161" spans="1:10" s="108" customFormat="1" ht="11.25" customHeight="1">
      <c r="A1161" s="130"/>
      <c r="B1161" s="130"/>
      <c r="C1161" s="130"/>
      <c r="D1161" s="130"/>
      <c r="E1161" s="130"/>
      <c r="F1161" s="130"/>
      <c r="G1161" s="89"/>
      <c r="H1161" s="123"/>
      <c r="I1161" s="123"/>
      <c r="J1161" s="130"/>
    </row>
    <row r="1162" spans="1:10" s="108" customFormat="1" ht="11.25" customHeight="1">
      <c r="A1162" s="130"/>
      <c r="B1162" s="130"/>
      <c r="C1162" s="130"/>
      <c r="D1162" s="130"/>
      <c r="E1162" s="130"/>
      <c r="F1162" s="130"/>
      <c r="G1162" s="89"/>
      <c r="H1162" s="123"/>
      <c r="I1162" s="123"/>
      <c r="J1162" s="130"/>
    </row>
    <row r="1163" spans="1:10" s="108" customFormat="1" ht="11.25" customHeight="1">
      <c r="A1163" s="130"/>
      <c r="B1163" s="130"/>
      <c r="C1163" s="130"/>
      <c r="D1163" s="130"/>
      <c r="E1163" s="130"/>
      <c r="F1163" s="130"/>
      <c r="G1163" s="89"/>
      <c r="H1163" s="123"/>
      <c r="I1163" s="123"/>
      <c r="J1163" s="130"/>
    </row>
    <row r="1164" spans="1:10" s="108" customFormat="1" ht="11.25" customHeight="1">
      <c r="A1164" s="130"/>
      <c r="B1164" s="130"/>
      <c r="C1164" s="130"/>
      <c r="D1164" s="130"/>
      <c r="E1164" s="130"/>
      <c r="F1164" s="130"/>
      <c r="G1164" s="89"/>
      <c r="H1164" s="123"/>
      <c r="I1164" s="123"/>
      <c r="J1164" s="130"/>
    </row>
    <row r="1165" spans="1:10" s="108" customFormat="1" ht="11.25" customHeight="1">
      <c r="A1165" s="130"/>
      <c r="B1165" s="130"/>
      <c r="C1165" s="130"/>
      <c r="D1165" s="130"/>
      <c r="E1165" s="130"/>
      <c r="F1165" s="130"/>
      <c r="G1165" s="89"/>
      <c r="H1165" s="123"/>
      <c r="I1165" s="123"/>
      <c r="J1165" s="130"/>
    </row>
    <row r="1166" spans="1:10" s="108" customFormat="1" ht="11.25" customHeight="1">
      <c r="A1166" s="130"/>
      <c r="B1166" s="130"/>
      <c r="C1166" s="130"/>
      <c r="D1166" s="130"/>
      <c r="E1166" s="130"/>
      <c r="F1166" s="130"/>
      <c r="G1166" s="89"/>
      <c r="H1166" s="123"/>
      <c r="I1166" s="123"/>
      <c r="J1166" s="130"/>
    </row>
    <row r="1167" spans="1:10" s="108" customFormat="1" ht="11.25" customHeight="1">
      <c r="A1167" s="130"/>
      <c r="B1167" s="130"/>
      <c r="C1167" s="130"/>
      <c r="D1167" s="130"/>
      <c r="E1167" s="130"/>
      <c r="F1167" s="130"/>
      <c r="G1167" s="89"/>
      <c r="H1167" s="123"/>
      <c r="I1167" s="123"/>
      <c r="J1167" s="130"/>
    </row>
    <row r="1168" spans="1:10" s="108" customFormat="1" ht="11.25" customHeight="1">
      <c r="A1168" s="130"/>
      <c r="B1168" s="130"/>
      <c r="C1168" s="130"/>
      <c r="D1168" s="130"/>
      <c r="E1168" s="130"/>
      <c r="F1168" s="130"/>
      <c r="G1168" s="89"/>
      <c r="H1168" s="123"/>
      <c r="I1168" s="123"/>
      <c r="J1168" s="130"/>
    </row>
    <row r="1169" spans="1:10" s="108" customFormat="1" ht="11.25" customHeight="1">
      <c r="A1169" s="130"/>
      <c r="B1169" s="130"/>
      <c r="C1169" s="130"/>
      <c r="D1169" s="130"/>
      <c r="E1169" s="130"/>
      <c r="F1169" s="130"/>
      <c r="G1169" s="89"/>
      <c r="H1169" s="123"/>
      <c r="I1169" s="123"/>
      <c r="J1169" s="130"/>
    </row>
    <row r="1170" spans="1:10" s="108" customFormat="1" ht="11.25" customHeight="1">
      <c r="A1170" s="130"/>
      <c r="B1170" s="130"/>
      <c r="C1170" s="130"/>
      <c r="D1170" s="130"/>
      <c r="E1170" s="130"/>
      <c r="F1170" s="128"/>
      <c r="G1170" s="89"/>
      <c r="H1170" s="123"/>
      <c r="I1170" s="123"/>
      <c r="J1170" s="130"/>
    </row>
    <row r="1171" spans="1:10" s="108" customFormat="1" ht="11.25" customHeight="1">
      <c r="A1171" s="130"/>
      <c r="B1171" s="130"/>
      <c r="C1171" s="130"/>
      <c r="D1171" s="130"/>
      <c r="E1171" s="130"/>
      <c r="F1171" s="128"/>
      <c r="G1171" s="89"/>
      <c r="H1171" s="123"/>
      <c r="I1171" s="123"/>
      <c r="J1171" s="130"/>
    </row>
    <row r="1172" spans="1:10" s="108" customFormat="1" ht="11.25" customHeight="1">
      <c r="A1172" s="130"/>
      <c r="B1172" s="130"/>
      <c r="C1172" s="130"/>
      <c r="D1172" s="130"/>
      <c r="E1172" s="130"/>
      <c r="F1172" s="128"/>
      <c r="G1172" s="89"/>
      <c r="H1172" s="123"/>
      <c r="I1172" s="123"/>
      <c r="J1172" s="130"/>
    </row>
    <row r="1173" spans="1:10" s="108" customFormat="1" ht="11.25" customHeight="1">
      <c r="A1173" s="130"/>
      <c r="B1173" s="130"/>
      <c r="C1173" s="130"/>
      <c r="D1173" s="130"/>
      <c r="E1173" s="130"/>
      <c r="F1173" s="130"/>
      <c r="G1173" s="89"/>
      <c r="H1173" s="123"/>
      <c r="I1173" s="123"/>
      <c r="J1173" s="130"/>
    </row>
    <row r="1174" spans="1:10" s="108" customFormat="1" ht="11.25" customHeight="1">
      <c r="A1174" s="130"/>
      <c r="B1174" s="130"/>
      <c r="C1174" s="130"/>
      <c r="D1174" s="130"/>
      <c r="E1174" s="130"/>
      <c r="F1174" s="130"/>
      <c r="G1174" s="89"/>
      <c r="H1174" s="123"/>
      <c r="I1174" s="123"/>
      <c r="J1174" s="130"/>
    </row>
    <row r="1175" spans="1:10" s="108" customFormat="1" ht="11.25" customHeight="1">
      <c r="A1175" s="130"/>
      <c r="B1175" s="130"/>
      <c r="C1175" s="130"/>
      <c r="D1175" s="130"/>
      <c r="E1175" s="130"/>
      <c r="F1175" s="128"/>
      <c r="G1175" s="89"/>
      <c r="H1175" s="123"/>
      <c r="I1175" s="123"/>
      <c r="J1175" s="130"/>
    </row>
    <row r="1176" spans="1:10" s="108" customFormat="1" ht="11.25" customHeight="1">
      <c r="A1176" s="130"/>
      <c r="B1176" s="130"/>
      <c r="C1176" s="130"/>
      <c r="D1176" s="130"/>
      <c r="E1176" s="130"/>
      <c r="F1176" s="128"/>
      <c r="G1176" s="89"/>
      <c r="H1176" s="123"/>
      <c r="I1176" s="123"/>
      <c r="J1176" s="130"/>
    </row>
    <row r="1177" spans="1:10" s="108" customFormat="1" ht="11.25" customHeight="1">
      <c r="A1177" s="130"/>
      <c r="B1177" s="130"/>
      <c r="C1177" s="130"/>
      <c r="D1177" s="130"/>
      <c r="E1177" s="130"/>
      <c r="F1177" s="130"/>
      <c r="G1177" s="89"/>
      <c r="H1177" s="123"/>
      <c r="I1177" s="123"/>
      <c r="J1177" s="130"/>
    </row>
    <row r="1178" spans="1:10" s="108" customFormat="1" ht="11.25" customHeight="1">
      <c r="A1178" s="130"/>
      <c r="B1178" s="130"/>
      <c r="C1178" s="130"/>
      <c r="D1178" s="130"/>
      <c r="E1178" s="130"/>
      <c r="F1178" s="130"/>
      <c r="G1178" s="89"/>
      <c r="H1178" s="123"/>
      <c r="I1178" s="123"/>
      <c r="J1178" s="130"/>
    </row>
    <row r="1179" spans="1:10" s="108" customFormat="1" ht="11.25" customHeight="1">
      <c r="A1179" s="130"/>
      <c r="B1179" s="130"/>
      <c r="C1179" s="130"/>
      <c r="D1179" s="130"/>
      <c r="E1179" s="130"/>
      <c r="F1179" s="130"/>
      <c r="G1179" s="89"/>
      <c r="H1179" s="123"/>
      <c r="I1179" s="123"/>
      <c r="J1179" s="130"/>
    </row>
    <row r="1180" spans="1:10" s="108" customFormat="1" ht="11.25" customHeight="1">
      <c r="A1180" s="130"/>
      <c r="B1180" s="130"/>
      <c r="C1180" s="130"/>
      <c r="D1180" s="130"/>
      <c r="E1180" s="130"/>
      <c r="F1180" s="128"/>
      <c r="G1180" s="89"/>
      <c r="H1180" s="123"/>
      <c r="I1180" s="123"/>
      <c r="J1180" s="130"/>
    </row>
    <row r="1181" spans="1:10" s="108" customFormat="1" ht="11.25" customHeight="1">
      <c r="A1181" s="130"/>
      <c r="B1181" s="130"/>
      <c r="C1181" s="130"/>
      <c r="D1181" s="130"/>
      <c r="E1181" s="130"/>
      <c r="F1181" s="128"/>
      <c r="G1181" s="89"/>
      <c r="H1181" s="123"/>
      <c r="I1181" s="123"/>
      <c r="J1181" s="130"/>
    </row>
    <row r="1182" spans="1:10" s="108" customFormat="1" ht="11.25" customHeight="1">
      <c r="A1182" s="130"/>
      <c r="B1182" s="130"/>
      <c r="C1182" s="130"/>
      <c r="D1182" s="130"/>
      <c r="E1182" s="130"/>
      <c r="F1182" s="128"/>
      <c r="G1182" s="89"/>
      <c r="H1182" s="123"/>
      <c r="I1182" s="123"/>
      <c r="J1182" s="130"/>
    </row>
    <row r="1183" spans="1:10" s="108" customFormat="1" ht="11.25" customHeight="1">
      <c r="A1183" s="130"/>
      <c r="B1183" s="130"/>
      <c r="C1183" s="130"/>
      <c r="D1183" s="130"/>
      <c r="E1183" s="130"/>
      <c r="F1183" s="128"/>
      <c r="G1183" s="89"/>
      <c r="H1183" s="123"/>
      <c r="I1183" s="123"/>
      <c r="J1183" s="130"/>
    </row>
    <row r="1184" spans="1:10" s="108" customFormat="1" ht="11.25" customHeight="1">
      <c r="A1184" s="130"/>
      <c r="B1184" s="130"/>
      <c r="C1184" s="130"/>
      <c r="D1184" s="130"/>
      <c r="E1184" s="130"/>
      <c r="F1184" s="128"/>
      <c r="G1184" s="89"/>
      <c r="H1184" s="123"/>
      <c r="I1184" s="123"/>
      <c r="J1184" s="130"/>
    </row>
    <row r="1185" spans="1:10" s="108" customFormat="1" ht="11.25" customHeight="1">
      <c r="A1185" s="130"/>
      <c r="B1185" s="130"/>
      <c r="C1185" s="130"/>
      <c r="D1185" s="130"/>
      <c r="E1185" s="130"/>
      <c r="F1185" s="128"/>
      <c r="G1185" s="89"/>
      <c r="H1185" s="123"/>
      <c r="I1185" s="123"/>
      <c r="J1185" s="130"/>
    </row>
    <row r="1186" spans="1:10" s="108" customFormat="1" ht="11.25" customHeight="1">
      <c r="A1186" s="130"/>
      <c r="B1186" s="130"/>
      <c r="C1186" s="130"/>
      <c r="D1186" s="130"/>
      <c r="E1186" s="130"/>
      <c r="F1186" s="128"/>
      <c r="G1186" s="89"/>
      <c r="H1186" s="123"/>
      <c r="I1186" s="123"/>
      <c r="J1186" s="130"/>
    </row>
    <row r="1187" spans="1:10" s="108" customFormat="1" ht="11.25" customHeight="1">
      <c r="A1187" s="130"/>
      <c r="B1187" s="130"/>
      <c r="C1187" s="130"/>
      <c r="D1187" s="130"/>
      <c r="E1187" s="130"/>
      <c r="F1187" s="128"/>
      <c r="G1187" s="89"/>
      <c r="H1187" s="123"/>
      <c r="I1187" s="123"/>
      <c r="J1187" s="130"/>
    </row>
    <row r="1188" spans="1:10" s="108" customFormat="1" ht="11.25" customHeight="1">
      <c r="A1188" s="130"/>
      <c r="B1188" s="130"/>
      <c r="C1188" s="130"/>
      <c r="D1188" s="130"/>
      <c r="E1188" s="130"/>
      <c r="F1188" s="128"/>
      <c r="G1188" s="89"/>
      <c r="H1188" s="123"/>
      <c r="I1188" s="123"/>
      <c r="J1188" s="130"/>
    </row>
    <row r="1189" spans="1:10" s="108" customFormat="1" ht="11.25" customHeight="1">
      <c r="A1189" s="130"/>
      <c r="B1189" s="130"/>
      <c r="C1189" s="130"/>
      <c r="D1189" s="130"/>
      <c r="E1189" s="130"/>
      <c r="F1189" s="128"/>
      <c r="G1189" s="89"/>
      <c r="H1189" s="123"/>
      <c r="I1189" s="123"/>
      <c r="J1189" s="130"/>
    </row>
    <row r="1190" spans="1:10" s="108" customFormat="1" ht="11.25" customHeight="1">
      <c r="A1190" s="130"/>
      <c r="B1190" s="130"/>
      <c r="C1190" s="130"/>
      <c r="D1190" s="130"/>
      <c r="E1190" s="130"/>
      <c r="F1190" s="128"/>
      <c r="G1190" s="89"/>
      <c r="H1190" s="123"/>
      <c r="I1190" s="123"/>
      <c r="J1190" s="130"/>
    </row>
    <row r="1191" spans="1:10" s="108" customFormat="1" ht="11.25" customHeight="1">
      <c r="A1191" s="130"/>
      <c r="B1191" s="130"/>
      <c r="C1191" s="130"/>
      <c r="D1191" s="130"/>
      <c r="E1191" s="130"/>
      <c r="F1191" s="130"/>
      <c r="G1191" s="89"/>
      <c r="H1191" s="123"/>
      <c r="I1191" s="123"/>
      <c r="J1191" s="130"/>
    </row>
    <row r="1192" spans="1:10" s="108" customFormat="1" ht="11.25" customHeight="1">
      <c r="A1192" s="130"/>
      <c r="B1192" s="130"/>
      <c r="C1192" s="130"/>
      <c r="D1192" s="130"/>
      <c r="E1192" s="130"/>
      <c r="F1192" s="128"/>
      <c r="G1192" s="89"/>
      <c r="H1192" s="123"/>
      <c r="I1192" s="123"/>
      <c r="J1192" s="130"/>
    </row>
    <row r="1193" spans="1:10" s="108" customFormat="1" ht="11.25" customHeight="1">
      <c r="A1193" s="130"/>
      <c r="B1193" s="130"/>
      <c r="C1193" s="130"/>
      <c r="D1193" s="130"/>
      <c r="E1193" s="130"/>
      <c r="F1193" s="128"/>
      <c r="G1193" s="89"/>
      <c r="H1193" s="123"/>
      <c r="I1193" s="123"/>
      <c r="J1193" s="130"/>
    </row>
    <row r="1194" spans="1:10" s="108" customFormat="1" ht="11.25" customHeight="1">
      <c r="A1194" s="130"/>
      <c r="B1194" s="130"/>
      <c r="C1194" s="130"/>
      <c r="D1194" s="130"/>
      <c r="E1194" s="130"/>
      <c r="F1194" s="128"/>
      <c r="G1194" s="89"/>
      <c r="H1194" s="123"/>
      <c r="I1194" s="123"/>
      <c r="J1194" s="130"/>
    </row>
    <row r="1195" spans="1:10" s="108" customFormat="1" ht="11.25" customHeight="1">
      <c r="A1195" s="130"/>
      <c r="B1195" s="130"/>
      <c r="C1195" s="130"/>
      <c r="D1195" s="130"/>
      <c r="E1195" s="130"/>
      <c r="F1195" s="128"/>
      <c r="G1195" s="89"/>
      <c r="H1195" s="123"/>
      <c r="I1195" s="123"/>
      <c r="J1195" s="130"/>
    </row>
    <row r="1196" spans="1:10" s="108" customFormat="1" ht="11.25" customHeight="1">
      <c r="A1196" s="130"/>
      <c r="B1196" s="130"/>
      <c r="C1196" s="130"/>
      <c r="D1196" s="130"/>
      <c r="E1196" s="130"/>
      <c r="F1196" s="130"/>
      <c r="G1196" s="89"/>
      <c r="H1196" s="123"/>
      <c r="I1196" s="123"/>
      <c r="J1196" s="130"/>
    </row>
    <row r="1197" spans="1:10" s="108" customFormat="1" ht="11.25" customHeight="1">
      <c r="A1197" s="130"/>
      <c r="B1197" s="130"/>
      <c r="C1197" s="130"/>
      <c r="D1197" s="130"/>
      <c r="E1197" s="130"/>
      <c r="F1197" s="130"/>
      <c r="G1197" s="89"/>
      <c r="H1197" s="123"/>
      <c r="I1197" s="123"/>
      <c r="J1197" s="130"/>
    </row>
    <row r="1198" spans="1:10" s="108" customFormat="1" ht="11.25" customHeight="1">
      <c r="A1198" s="130"/>
      <c r="B1198" s="130"/>
      <c r="C1198" s="130"/>
      <c r="D1198" s="130"/>
      <c r="E1198" s="130"/>
      <c r="F1198" s="128"/>
      <c r="G1198" s="89"/>
      <c r="H1198" s="123"/>
      <c r="I1198" s="123"/>
      <c r="J1198" s="130"/>
    </row>
    <row r="1199" spans="1:10" s="108" customFormat="1" ht="11.25" customHeight="1">
      <c r="A1199" s="130"/>
      <c r="B1199" s="130"/>
      <c r="C1199" s="130"/>
      <c r="D1199" s="130"/>
      <c r="E1199" s="130"/>
      <c r="F1199" s="128"/>
      <c r="G1199" s="89"/>
      <c r="H1199" s="123"/>
      <c r="I1199" s="123"/>
      <c r="J1199" s="130"/>
    </row>
    <row r="1200" spans="1:10" s="108" customFormat="1" ht="11.25" customHeight="1">
      <c r="A1200" s="130"/>
      <c r="B1200" s="130"/>
      <c r="C1200" s="130"/>
      <c r="D1200" s="130"/>
      <c r="E1200" s="130"/>
      <c r="F1200" s="128"/>
      <c r="G1200" s="89"/>
      <c r="H1200" s="123"/>
      <c r="I1200" s="123"/>
      <c r="J1200" s="130"/>
    </row>
    <row r="1201" spans="1:10" s="108" customFormat="1" ht="11.25" customHeight="1">
      <c r="A1201" s="130"/>
      <c r="B1201" s="130"/>
      <c r="C1201" s="130"/>
      <c r="D1201" s="130"/>
      <c r="E1201" s="130"/>
      <c r="F1201" s="128"/>
      <c r="G1201" s="89"/>
      <c r="H1201" s="123"/>
      <c r="I1201" s="123"/>
      <c r="J1201" s="130"/>
    </row>
    <row r="1202" spans="1:10" s="108" customFormat="1" ht="11.25" customHeight="1">
      <c r="A1202" s="130"/>
      <c r="B1202" s="130"/>
      <c r="C1202" s="130"/>
      <c r="D1202" s="130"/>
      <c r="E1202" s="130"/>
      <c r="F1202" s="128"/>
      <c r="G1202" s="89"/>
      <c r="H1202" s="123"/>
      <c r="I1202" s="123"/>
      <c r="J1202" s="130"/>
    </row>
    <row r="1203" spans="1:10" s="108" customFormat="1" ht="11.25" customHeight="1">
      <c r="A1203" s="130"/>
      <c r="B1203" s="130"/>
      <c r="C1203" s="130"/>
      <c r="D1203" s="130"/>
      <c r="E1203" s="130"/>
      <c r="F1203" s="128"/>
      <c r="G1203" s="89"/>
      <c r="H1203" s="123"/>
      <c r="I1203" s="123"/>
      <c r="J1203" s="130"/>
    </row>
    <row r="1204" spans="1:10" s="108" customFormat="1" ht="11.25" customHeight="1">
      <c r="A1204" s="130"/>
      <c r="B1204" s="130"/>
      <c r="C1204" s="130"/>
      <c r="D1204" s="130"/>
      <c r="E1204" s="130"/>
      <c r="F1204" s="128"/>
      <c r="G1204" s="89"/>
      <c r="H1204" s="123"/>
      <c r="I1204" s="123"/>
      <c r="J1204" s="130"/>
    </row>
    <row r="1205" spans="1:10" s="108" customFormat="1" ht="11.25" customHeight="1">
      <c r="A1205" s="130"/>
      <c r="B1205" s="130"/>
      <c r="C1205" s="130"/>
      <c r="D1205" s="130"/>
      <c r="E1205" s="130"/>
      <c r="F1205" s="128"/>
      <c r="G1205" s="89"/>
      <c r="H1205" s="123"/>
      <c r="I1205" s="123"/>
      <c r="J1205" s="130"/>
    </row>
    <row r="1206" spans="1:10" s="108" customFormat="1" ht="11.25" customHeight="1">
      <c r="A1206" s="130"/>
      <c r="B1206" s="130"/>
      <c r="C1206" s="130"/>
      <c r="D1206" s="130"/>
      <c r="E1206" s="130"/>
      <c r="F1206" s="130"/>
      <c r="G1206" s="89"/>
      <c r="H1206" s="123"/>
      <c r="I1206" s="123"/>
      <c r="J1206" s="130"/>
    </row>
    <row r="1207" spans="1:10" s="108" customFormat="1" ht="11.25" customHeight="1">
      <c r="A1207" s="130"/>
      <c r="B1207" s="130"/>
      <c r="C1207" s="130"/>
      <c r="D1207" s="130"/>
      <c r="E1207" s="130"/>
      <c r="F1207" s="130"/>
      <c r="G1207" s="89"/>
      <c r="H1207" s="123"/>
      <c r="I1207" s="123"/>
      <c r="J1207" s="130"/>
    </row>
    <row r="1208" spans="1:10" s="108" customFormat="1" ht="11.25" customHeight="1">
      <c r="A1208" s="130"/>
      <c r="B1208" s="130"/>
      <c r="C1208" s="130"/>
      <c r="D1208" s="130"/>
      <c r="E1208" s="130"/>
      <c r="F1208" s="128"/>
      <c r="G1208" s="89"/>
      <c r="H1208" s="123"/>
      <c r="I1208" s="123"/>
      <c r="J1208" s="130"/>
    </row>
    <row r="1209" spans="1:10" s="108" customFormat="1" ht="11.25" customHeight="1">
      <c r="A1209" s="130"/>
      <c r="B1209" s="130"/>
      <c r="C1209" s="130"/>
      <c r="D1209" s="130"/>
      <c r="E1209" s="130"/>
      <c r="F1209" s="130"/>
      <c r="G1209" s="89"/>
      <c r="H1209" s="123"/>
      <c r="I1209" s="123"/>
      <c r="J1209" s="130"/>
    </row>
    <row r="1210" spans="1:10" s="108" customFormat="1" ht="11.25" customHeight="1">
      <c r="A1210" s="130"/>
      <c r="B1210" s="130"/>
      <c r="C1210" s="130"/>
      <c r="D1210" s="130"/>
      <c r="E1210" s="130"/>
      <c r="F1210" s="128"/>
      <c r="G1210" s="89"/>
      <c r="H1210" s="123"/>
      <c r="I1210" s="123"/>
      <c r="J1210" s="130"/>
    </row>
    <row r="1211" spans="1:10" s="108" customFormat="1" ht="11.25" customHeight="1">
      <c r="A1211" s="130"/>
      <c r="B1211" s="130"/>
      <c r="C1211" s="130"/>
      <c r="D1211" s="130"/>
      <c r="E1211" s="130"/>
      <c r="F1211" s="128"/>
      <c r="G1211" s="89"/>
      <c r="H1211" s="123"/>
      <c r="I1211" s="123"/>
      <c r="J1211" s="130"/>
    </row>
    <row r="1212" spans="1:10" s="108" customFormat="1" ht="11.25" customHeight="1">
      <c r="A1212" s="130"/>
      <c r="B1212" s="130"/>
      <c r="C1212" s="130"/>
      <c r="D1212" s="130"/>
      <c r="E1212" s="130"/>
      <c r="F1212" s="130"/>
      <c r="G1212" s="89"/>
      <c r="H1212" s="123"/>
      <c r="I1212" s="123"/>
      <c r="J1212" s="130"/>
    </row>
    <row r="1213" spans="1:10" s="108" customFormat="1" ht="11.25" customHeight="1">
      <c r="A1213" s="130"/>
      <c r="B1213" s="130"/>
      <c r="C1213" s="130"/>
      <c r="D1213" s="130"/>
      <c r="E1213" s="130"/>
      <c r="F1213" s="128"/>
      <c r="G1213" s="89"/>
      <c r="H1213" s="123"/>
      <c r="I1213" s="123"/>
      <c r="J1213" s="130"/>
    </row>
    <row r="1214" spans="1:10" s="108" customFormat="1" ht="11.25" customHeight="1">
      <c r="A1214" s="130"/>
      <c r="B1214" s="130"/>
      <c r="C1214" s="130"/>
      <c r="D1214" s="130"/>
      <c r="E1214" s="130"/>
      <c r="F1214" s="128"/>
      <c r="G1214" s="89"/>
      <c r="H1214" s="123"/>
      <c r="I1214" s="123"/>
      <c r="J1214" s="130"/>
    </row>
    <row r="1215" spans="1:10" s="108" customFormat="1" ht="11.25" customHeight="1">
      <c r="A1215" s="130"/>
      <c r="B1215" s="130"/>
      <c r="C1215" s="130"/>
      <c r="D1215" s="130"/>
      <c r="E1215" s="130"/>
      <c r="F1215" s="128"/>
      <c r="G1215" s="89"/>
      <c r="H1215" s="123"/>
      <c r="I1215" s="123"/>
      <c r="J1215" s="130"/>
    </row>
    <row r="1216" spans="1:10" s="108" customFormat="1" ht="11.25" customHeight="1">
      <c r="A1216" s="130"/>
      <c r="B1216" s="130"/>
      <c r="C1216" s="130"/>
      <c r="D1216" s="130"/>
      <c r="E1216" s="130"/>
      <c r="F1216" s="128"/>
      <c r="G1216" s="89"/>
      <c r="H1216" s="123"/>
      <c r="I1216" s="123"/>
      <c r="J1216" s="130"/>
    </row>
    <row r="1217" spans="1:10" s="108" customFormat="1" ht="11.25" customHeight="1">
      <c r="A1217" s="130"/>
      <c r="B1217" s="130"/>
      <c r="C1217" s="130"/>
      <c r="D1217" s="130"/>
      <c r="E1217" s="130"/>
      <c r="F1217" s="128"/>
      <c r="G1217" s="89"/>
      <c r="H1217" s="123"/>
      <c r="I1217" s="123"/>
      <c r="J1217" s="130"/>
    </row>
    <row r="1218" spans="1:10" s="108" customFormat="1" ht="11.25" customHeight="1">
      <c r="A1218" s="130"/>
      <c r="B1218" s="130"/>
      <c r="C1218" s="130"/>
      <c r="D1218" s="130"/>
      <c r="E1218" s="130"/>
      <c r="F1218" s="128"/>
      <c r="G1218" s="89"/>
      <c r="H1218" s="123"/>
      <c r="I1218" s="123"/>
      <c r="J1218" s="130"/>
    </row>
    <row r="1219" spans="1:10" s="108" customFormat="1" ht="11.25" customHeight="1">
      <c r="A1219" s="130"/>
      <c r="B1219" s="130"/>
      <c r="C1219" s="130"/>
      <c r="D1219" s="130"/>
      <c r="E1219" s="130"/>
      <c r="F1219" s="128"/>
      <c r="G1219" s="89"/>
      <c r="H1219" s="123"/>
      <c r="I1219" s="123"/>
      <c r="J1219" s="130"/>
    </row>
    <row r="1220" spans="1:10" s="108" customFormat="1" ht="11.25" customHeight="1">
      <c r="A1220" s="130"/>
      <c r="B1220" s="130"/>
      <c r="C1220" s="130"/>
      <c r="D1220" s="130"/>
      <c r="E1220" s="130"/>
      <c r="F1220" s="128"/>
      <c r="G1220" s="89"/>
      <c r="H1220" s="123"/>
      <c r="I1220" s="123"/>
      <c r="J1220" s="130"/>
    </row>
    <row r="1221" spans="1:10" s="108" customFormat="1" ht="11.25" customHeight="1">
      <c r="A1221" s="130"/>
      <c r="B1221" s="130"/>
      <c r="C1221" s="130"/>
      <c r="D1221" s="130"/>
      <c r="E1221" s="130"/>
      <c r="F1221" s="128"/>
      <c r="G1221" s="89"/>
      <c r="H1221" s="123"/>
      <c r="I1221" s="123"/>
      <c r="J1221" s="130"/>
    </row>
    <row r="1222" spans="1:10" s="108" customFormat="1" ht="11.25" customHeight="1">
      <c r="A1222" s="130"/>
      <c r="B1222" s="130"/>
      <c r="C1222" s="130"/>
      <c r="D1222" s="130"/>
      <c r="E1222" s="130"/>
      <c r="F1222" s="130"/>
      <c r="G1222" s="89"/>
      <c r="H1222" s="123"/>
      <c r="I1222" s="123"/>
      <c r="J1222" s="130"/>
    </row>
    <row r="1223" spans="1:10" s="108" customFormat="1" ht="11.25" customHeight="1">
      <c r="A1223" s="130"/>
      <c r="B1223" s="130"/>
      <c r="C1223" s="130"/>
      <c r="D1223" s="130"/>
      <c r="E1223" s="130"/>
      <c r="F1223" s="130"/>
      <c r="G1223" s="89"/>
      <c r="H1223" s="123"/>
      <c r="I1223" s="123"/>
      <c r="J1223" s="130"/>
    </row>
    <row r="1224" spans="1:10" s="108" customFormat="1" ht="11.25" customHeight="1">
      <c r="A1224" s="130"/>
      <c r="B1224" s="130"/>
      <c r="C1224" s="130"/>
      <c r="D1224" s="130"/>
      <c r="E1224" s="130"/>
      <c r="F1224" s="128"/>
      <c r="G1224" s="89"/>
      <c r="H1224" s="123"/>
      <c r="I1224" s="123"/>
      <c r="J1224" s="130"/>
    </row>
    <row r="1225" spans="1:10" s="108" customFormat="1" ht="11.25" customHeight="1">
      <c r="A1225" s="130"/>
      <c r="B1225" s="130"/>
      <c r="C1225" s="130"/>
      <c r="D1225" s="130"/>
      <c r="E1225" s="130"/>
      <c r="F1225" s="128"/>
      <c r="G1225" s="89"/>
      <c r="H1225" s="123"/>
      <c r="I1225" s="123"/>
      <c r="J1225" s="130"/>
    </row>
    <row r="1226" spans="1:10" s="108" customFormat="1" ht="11.25" customHeight="1">
      <c r="A1226" s="130"/>
      <c r="B1226" s="130"/>
      <c r="C1226" s="130"/>
      <c r="D1226" s="130"/>
      <c r="E1226" s="130"/>
      <c r="F1226" s="128"/>
      <c r="G1226" s="89"/>
      <c r="H1226" s="123"/>
      <c r="I1226" s="123"/>
      <c r="J1226" s="130"/>
    </row>
    <row r="1227" spans="1:10" s="108" customFormat="1" ht="11.25" customHeight="1">
      <c r="A1227" s="130"/>
      <c r="B1227" s="130"/>
      <c r="C1227" s="130"/>
      <c r="D1227" s="130"/>
      <c r="E1227" s="130"/>
      <c r="F1227" s="128"/>
      <c r="G1227" s="89"/>
      <c r="H1227" s="123"/>
      <c r="I1227" s="123"/>
      <c r="J1227" s="130"/>
    </row>
    <row r="1228" spans="1:10" s="108" customFormat="1" ht="11.25" customHeight="1">
      <c r="A1228" s="130"/>
      <c r="B1228" s="130"/>
      <c r="C1228" s="130"/>
      <c r="D1228" s="130"/>
      <c r="E1228" s="130"/>
      <c r="F1228" s="128"/>
      <c r="G1228" s="89"/>
      <c r="H1228" s="123"/>
      <c r="I1228" s="123"/>
      <c r="J1228" s="130"/>
    </row>
    <row r="1229" spans="1:10" s="108" customFormat="1" ht="11.25" customHeight="1">
      <c r="A1229" s="130"/>
      <c r="B1229" s="130"/>
      <c r="C1229" s="130"/>
      <c r="D1229" s="130"/>
      <c r="E1229" s="130"/>
      <c r="F1229" s="128"/>
      <c r="G1229" s="89"/>
      <c r="H1229" s="123"/>
      <c r="I1229" s="123"/>
      <c r="J1229" s="130"/>
    </row>
    <row r="1230" spans="1:10" s="108" customFormat="1" ht="11.25" customHeight="1">
      <c r="A1230" s="130"/>
      <c r="B1230" s="130"/>
      <c r="C1230" s="130"/>
      <c r="D1230" s="130"/>
      <c r="E1230" s="130"/>
      <c r="F1230" s="128"/>
      <c r="G1230" s="89"/>
      <c r="H1230" s="123"/>
      <c r="I1230" s="123"/>
      <c r="J1230" s="130"/>
    </row>
    <row r="1231" spans="1:10" s="108" customFormat="1" ht="11.25" customHeight="1">
      <c r="A1231" s="130"/>
      <c r="B1231" s="130"/>
      <c r="C1231" s="130"/>
      <c r="D1231" s="130"/>
      <c r="E1231" s="130"/>
      <c r="F1231" s="128"/>
      <c r="G1231" s="89"/>
      <c r="H1231" s="123"/>
      <c r="I1231" s="123"/>
      <c r="J1231" s="130"/>
    </row>
    <row r="1232" spans="1:10" s="108" customFormat="1" ht="11.25" customHeight="1">
      <c r="A1232" s="130"/>
      <c r="B1232" s="130"/>
      <c r="C1232" s="130"/>
      <c r="D1232" s="130"/>
      <c r="E1232" s="130"/>
      <c r="F1232" s="130"/>
      <c r="G1232" s="89"/>
      <c r="H1232" s="123"/>
      <c r="I1232" s="123"/>
      <c r="J1232" s="130"/>
    </row>
    <row r="1233" spans="1:10" s="108" customFormat="1" ht="11.25" customHeight="1">
      <c r="A1233" s="130"/>
      <c r="B1233" s="130"/>
      <c r="C1233" s="130"/>
      <c r="D1233" s="130"/>
      <c r="E1233" s="130"/>
      <c r="F1233" s="128"/>
      <c r="G1233" s="89"/>
      <c r="H1233" s="123"/>
      <c r="I1233" s="123"/>
      <c r="J1233" s="130"/>
    </row>
    <row r="1234" spans="1:10" s="108" customFormat="1" ht="11.25" customHeight="1">
      <c r="A1234" s="130"/>
      <c r="B1234" s="130"/>
      <c r="C1234" s="130"/>
      <c r="D1234" s="130"/>
      <c r="E1234" s="130"/>
      <c r="F1234" s="128"/>
      <c r="G1234" s="89"/>
      <c r="H1234" s="123"/>
      <c r="I1234" s="123"/>
      <c r="J1234" s="130"/>
    </row>
    <row r="1235" spans="1:10" s="108" customFormat="1" ht="11.25" customHeight="1">
      <c r="A1235" s="130"/>
      <c r="B1235" s="130"/>
      <c r="C1235" s="130"/>
      <c r="D1235" s="130"/>
      <c r="E1235" s="130"/>
      <c r="F1235" s="130"/>
      <c r="G1235" s="89"/>
      <c r="H1235" s="123"/>
      <c r="I1235" s="123"/>
      <c r="J1235" s="130"/>
    </row>
    <row r="1236" spans="1:10" s="108" customFormat="1" ht="11.25" customHeight="1">
      <c r="A1236" s="130"/>
      <c r="B1236" s="130"/>
      <c r="C1236" s="130"/>
      <c r="D1236" s="130"/>
      <c r="E1236" s="130"/>
      <c r="F1236" s="130"/>
      <c r="G1236" s="89"/>
      <c r="H1236" s="123"/>
      <c r="I1236" s="123"/>
      <c r="J1236" s="130"/>
    </row>
    <row r="1237" spans="1:10" s="108" customFormat="1" ht="11.25" customHeight="1">
      <c r="A1237" s="130"/>
      <c r="B1237" s="130"/>
      <c r="C1237" s="130"/>
      <c r="D1237" s="130"/>
      <c r="E1237" s="130"/>
      <c r="F1237" s="130"/>
      <c r="G1237" s="89"/>
      <c r="H1237" s="123"/>
      <c r="I1237" s="123"/>
      <c r="J1237" s="130"/>
    </row>
    <row r="1238" spans="1:10" s="108" customFormat="1" ht="11.25" customHeight="1">
      <c r="A1238" s="130"/>
      <c r="B1238" s="130"/>
      <c r="C1238" s="130"/>
      <c r="D1238" s="130"/>
      <c r="E1238" s="130"/>
      <c r="F1238" s="130"/>
      <c r="G1238" s="89"/>
      <c r="H1238" s="123"/>
      <c r="I1238" s="123"/>
      <c r="J1238" s="130"/>
    </row>
    <row r="1239" spans="1:10" s="108" customFormat="1" ht="11.25" customHeight="1">
      <c r="A1239" s="130"/>
      <c r="B1239" s="130"/>
      <c r="C1239" s="130"/>
      <c r="D1239" s="130"/>
      <c r="E1239" s="130"/>
      <c r="F1239" s="130"/>
      <c r="G1239" s="89"/>
      <c r="H1239" s="123"/>
      <c r="I1239" s="123"/>
      <c r="J1239" s="130"/>
    </row>
    <row r="1240" spans="1:10" s="108" customFormat="1" ht="11.25" customHeight="1">
      <c r="A1240" s="130"/>
      <c r="B1240" s="130"/>
      <c r="C1240" s="130"/>
      <c r="D1240" s="130"/>
      <c r="E1240" s="130"/>
      <c r="F1240" s="130"/>
      <c r="G1240" s="89"/>
      <c r="H1240" s="123"/>
      <c r="I1240" s="123"/>
      <c r="J1240" s="130"/>
    </row>
    <row r="1241" spans="1:10" s="108" customFormat="1" ht="11.25" customHeight="1">
      <c r="A1241" s="130"/>
      <c r="B1241" s="130"/>
      <c r="C1241" s="130"/>
      <c r="D1241" s="130"/>
      <c r="E1241" s="130"/>
      <c r="F1241" s="130"/>
      <c r="G1241" s="89"/>
      <c r="H1241" s="123"/>
      <c r="I1241" s="123"/>
      <c r="J1241" s="130"/>
    </row>
    <row r="1242" spans="1:10" s="108" customFormat="1" ht="11.25" customHeight="1">
      <c r="A1242" s="130"/>
      <c r="B1242" s="130"/>
      <c r="C1242" s="130"/>
      <c r="D1242" s="130"/>
      <c r="E1242" s="130"/>
      <c r="F1242" s="130"/>
      <c r="G1242" s="89"/>
      <c r="H1242" s="123"/>
      <c r="I1242" s="123"/>
      <c r="J1242" s="130"/>
    </row>
    <row r="1243" spans="1:10" s="108" customFormat="1" ht="11.25" customHeight="1">
      <c r="A1243" s="130"/>
      <c r="B1243" s="130"/>
      <c r="C1243" s="130"/>
      <c r="D1243" s="130"/>
      <c r="E1243" s="130"/>
      <c r="F1243" s="130"/>
      <c r="G1243" s="89"/>
      <c r="H1243" s="123"/>
      <c r="I1243" s="123"/>
      <c r="J1243" s="130"/>
    </row>
    <row r="1244" spans="1:10" s="108" customFormat="1" ht="11.25" customHeight="1">
      <c r="A1244" s="130"/>
      <c r="B1244" s="130"/>
      <c r="C1244" s="130"/>
      <c r="D1244" s="130"/>
      <c r="E1244" s="130"/>
      <c r="F1244" s="130"/>
      <c r="G1244" s="89"/>
      <c r="H1244" s="123"/>
      <c r="I1244" s="123"/>
      <c r="J1244" s="130"/>
    </row>
    <row r="1245" spans="1:10" s="108" customFormat="1" ht="11.25" customHeight="1">
      <c r="A1245" s="130"/>
      <c r="B1245" s="130"/>
      <c r="C1245" s="130"/>
      <c r="D1245" s="130"/>
      <c r="E1245" s="130"/>
      <c r="F1245" s="130"/>
      <c r="G1245" s="89"/>
      <c r="H1245" s="123"/>
      <c r="I1245" s="123"/>
      <c r="J1245" s="130"/>
    </row>
    <row r="1246" spans="1:10" s="108" customFormat="1" ht="11.25" customHeight="1">
      <c r="A1246" s="130"/>
      <c r="B1246" s="130"/>
      <c r="C1246" s="130"/>
      <c r="D1246" s="130"/>
      <c r="E1246" s="130"/>
      <c r="F1246" s="130"/>
      <c r="G1246" s="89"/>
      <c r="H1246" s="123"/>
      <c r="I1246" s="123"/>
      <c r="J1246" s="130"/>
    </row>
    <row r="1247" spans="1:10" s="108" customFormat="1" ht="11.25" customHeight="1">
      <c r="A1247" s="130"/>
      <c r="B1247" s="130"/>
      <c r="C1247" s="130"/>
      <c r="D1247" s="130"/>
      <c r="E1247" s="130"/>
      <c r="F1247" s="130"/>
      <c r="G1247" s="89"/>
      <c r="H1247" s="123"/>
      <c r="I1247" s="123"/>
      <c r="J1247" s="130"/>
    </row>
    <row r="1248" spans="1:10" s="108" customFormat="1" ht="11.25" customHeight="1">
      <c r="A1248" s="130"/>
      <c r="B1248" s="130"/>
      <c r="C1248" s="130"/>
      <c r="D1248" s="130"/>
      <c r="E1248" s="130"/>
      <c r="F1248" s="130"/>
      <c r="G1248" s="89"/>
      <c r="H1248" s="123"/>
      <c r="I1248" s="123"/>
      <c r="J1248" s="130"/>
    </row>
    <row r="1249" spans="1:10" s="108" customFormat="1" ht="11.25" customHeight="1">
      <c r="A1249" s="130"/>
      <c r="B1249" s="130"/>
      <c r="C1249" s="130"/>
      <c r="D1249" s="130"/>
      <c r="E1249" s="130"/>
      <c r="F1249" s="130"/>
      <c r="G1249" s="89"/>
      <c r="H1249" s="123"/>
      <c r="I1249" s="123"/>
      <c r="J1249" s="130"/>
    </row>
    <row r="1250" spans="1:10" s="108" customFormat="1" ht="11.25" customHeight="1">
      <c r="A1250" s="130"/>
      <c r="B1250" s="130"/>
      <c r="C1250" s="130"/>
      <c r="D1250" s="130"/>
      <c r="E1250" s="130"/>
      <c r="F1250" s="130"/>
      <c r="G1250" s="89"/>
      <c r="H1250" s="123"/>
      <c r="I1250" s="123"/>
      <c r="J1250" s="130"/>
    </row>
    <row r="1251" spans="1:10" s="108" customFormat="1" ht="11.25" customHeight="1">
      <c r="A1251" s="130"/>
      <c r="B1251" s="130"/>
      <c r="C1251" s="130"/>
      <c r="D1251" s="130"/>
      <c r="E1251" s="130"/>
      <c r="F1251" s="130"/>
      <c r="G1251" s="89"/>
      <c r="H1251" s="123"/>
      <c r="I1251" s="123"/>
      <c r="J1251" s="130"/>
    </row>
    <row r="1252" spans="1:10" s="108" customFormat="1" ht="11.25" customHeight="1">
      <c r="A1252" s="130"/>
      <c r="B1252" s="130"/>
      <c r="C1252" s="130"/>
      <c r="D1252" s="130"/>
      <c r="E1252" s="130"/>
      <c r="F1252" s="130"/>
      <c r="G1252" s="89"/>
      <c r="H1252" s="123"/>
      <c r="I1252" s="123"/>
      <c r="J1252" s="130"/>
    </row>
    <row r="1253" spans="1:10" s="108" customFormat="1" ht="11.25" customHeight="1">
      <c r="A1253" s="130"/>
      <c r="B1253" s="130"/>
      <c r="C1253" s="130"/>
      <c r="D1253" s="130"/>
      <c r="E1253" s="130"/>
      <c r="F1253" s="130"/>
      <c r="G1253" s="89"/>
      <c r="H1253" s="123"/>
      <c r="I1253" s="123"/>
      <c r="J1253" s="130"/>
    </row>
    <row r="1254" spans="1:10" s="108" customFormat="1" ht="11.25" customHeight="1">
      <c r="A1254" s="130"/>
      <c r="B1254" s="130"/>
      <c r="C1254" s="130"/>
      <c r="D1254" s="130"/>
      <c r="E1254" s="130"/>
      <c r="F1254" s="130"/>
      <c r="G1254" s="89"/>
      <c r="H1254" s="123"/>
      <c r="I1254" s="123"/>
      <c r="J1254" s="130"/>
    </row>
    <row r="1255" spans="1:10" s="108" customFormat="1" ht="11.25" customHeight="1">
      <c r="A1255" s="130"/>
      <c r="B1255" s="130"/>
      <c r="C1255" s="130"/>
      <c r="D1255" s="130"/>
      <c r="E1255" s="130"/>
      <c r="F1255" s="130"/>
      <c r="G1255" s="89"/>
      <c r="H1255" s="123"/>
      <c r="I1255" s="123"/>
      <c r="J1255" s="130"/>
    </row>
    <row r="1256" spans="1:10" s="108" customFormat="1" ht="11.25" customHeight="1">
      <c r="A1256" s="130"/>
      <c r="B1256" s="130"/>
      <c r="C1256" s="130"/>
      <c r="D1256" s="130"/>
      <c r="E1256" s="130"/>
      <c r="F1256" s="130"/>
      <c r="G1256" s="89"/>
      <c r="H1256" s="123"/>
      <c r="I1256" s="123"/>
      <c r="J1256" s="130"/>
    </row>
    <row r="1257" spans="1:10" s="108" customFormat="1" ht="11.25" customHeight="1">
      <c r="A1257" s="130"/>
      <c r="B1257" s="130"/>
      <c r="C1257" s="130"/>
      <c r="D1257" s="130"/>
      <c r="E1257" s="130"/>
      <c r="F1257" s="130"/>
      <c r="G1257" s="89"/>
      <c r="H1257" s="123"/>
      <c r="I1257" s="123"/>
      <c r="J1257" s="130"/>
    </row>
    <row r="1258" spans="1:10" s="108" customFormat="1" ht="11.25" customHeight="1">
      <c r="A1258" s="130"/>
      <c r="B1258" s="130"/>
      <c r="C1258" s="130"/>
      <c r="D1258" s="130"/>
      <c r="E1258" s="130"/>
      <c r="F1258" s="130"/>
      <c r="G1258" s="89"/>
      <c r="H1258" s="123"/>
      <c r="I1258" s="123"/>
      <c r="J1258" s="130"/>
    </row>
    <row r="1259" spans="1:10" s="108" customFormat="1" ht="11.25" customHeight="1">
      <c r="A1259" s="130"/>
      <c r="B1259" s="130"/>
      <c r="C1259" s="130"/>
      <c r="D1259" s="130"/>
      <c r="E1259" s="130"/>
      <c r="F1259" s="130"/>
      <c r="G1259" s="89"/>
      <c r="H1259" s="123"/>
      <c r="I1259" s="123"/>
      <c r="J1259" s="130"/>
    </row>
    <row r="1260" spans="1:10" s="108" customFormat="1" ht="11.25" customHeight="1">
      <c r="A1260" s="130"/>
      <c r="B1260" s="130"/>
      <c r="C1260" s="130"/>
      <c r="D1260" s="130"/>
      <c r="E1260" s="130"/>
      <c r="F1260" s="130"/>
      <c r="G1260" s="89"/>
      <c r="H1260" s="123"/>
      <c r="I1260" s="123"/>
      <c r="J1260" s="130"/>
    </row>
    <row r="1261" spans="1:10" s="108" customFormat="1" ht="11.25" customHeight="1">
      <c r="A1261" s="130"/>
      <c r="B1261" s="130"/>
      <c r="C1261" s="130"/>
      <c r="D1261" s="130"/>
      <c r="E1261" s="130"/>
      <c r="F1261" s="130"/>
      <c r="G1261" s="89"/>
      <c r="H1261" s="123"/>
      <c r="I1261" s="123"/>
      <c r="J1261" s="130"/>
    </row>
    <row r="1262" spans="1:10" s="108" customFormat="1" ht="11.25" customHeight="1">
      <c r="A1262" s="130"/>
      <c r="B1262" s="130"/>
      <c r="C1262" s="130"/>
      <c r="D1262" s="130"/>
      <c r="E1262" s="130"/>
      <c r="F1262" s="130"/>
      <c r="G1262" s="89"/>
      <c r="H1262" s="123"/>
      <c r="I1262" s="123"/>
      <c r="J1262" s="130"/>
    </row>
    <row r="1263" spans="1:10" s="108" customFormat="1" ht="11.25" customHeight="1">
      <c r="A1263" s="130"/>
      <c r="B1263" s="130"/>
      <c r="C1263" s="130"/>
      <c r="D1263" s="130"/>
      <c r="E1263" s="130"/>
      <c r="F1263" s="130"/>
      <c r="G1263" s="89"/>
      <c r="H1263" s="123"/>
      <c r="I1263" s="123"/>
      <c r="J1263" s="130"/>
    </row>
    <row r="1264" spans="1:10" s="108" customFormat="1" ht="11.25" customHeight="1">
      <c r="A1264" s="130"/>
      <c r="B1264" s="130"/>
      <c r="C1264" s="130"/>
      <c r="D1264" s="130"/>
      <c r="E1264" s="130"/>
      <c r="F1264" s="130"/>
      <c r="G1264" s="89"/>
      <c r="H1264" s="123"/>
      <c r="I1264" s="123"/>
      <c r="J1264" s="130"/>
    </row>
    <row r="1265" spans="1:10" s="108" customFormat="1" ht="11.25" customHeight="1">
      <c r="A1265" s="130"/>
      <c r="B1265" s="130"/>
      <c r="C1265" s="130"/>
      <c r="D1265" s="130"/>
      <c r="E1265" s="130"/>
      <c r="F1265" s="130"/>
      <c r="G1265" s="89"/>
      <c r="H1265" s="123"/>
      <c r="I1265" s="123"/>
      <c r="J1265" s="130"/>
    </row>
    <row r="1266" spans="1:10" s="108" customFormat="1" ht="11.25" customHeight="1">
      <c r="A1266" s="130"/>
      <c r="B1266" s="130"/>
      <c r="C1266" s="130"/>
      <c r="D1266" s="130"/>
      <c r="E1266" s="130"/>
      <c r="F1266" s="130"/>
      <c r="G1266" s="89"/>
      <c r="H1266" s="123"/>
      <c r="I1266" s="123"/>
      <c r="J1266" s="130"/>
    </row>
    <row r="1267" spans="1:10" s="108" customFormat="1" ht="11.25" customHeight="1">
      <c r="A1267" s="130"/>
      <c r="B1267" s="130"/>
      <c r="C1267" s="130"/>
      <c r="D1267" s="130"/>
      <c r="E1267" s="130"/>
      <c r="F1267" s="130"/>
      <c r="G1267" s="89"/>
      <c r="H1267" s="123"/>
      <c r="I1267" s="123"/>
      <c r="J1267" s="130"/>
    </row>
    <row r="1268" spans="1:10" s="108" customFormat="1" ht="11.25" customHeight="1">
      <c r="A1268" s="130"/>
      <c r="B1268" s="130"/>
      <c r="C1268" s="130"/>
      <c r="D1268" s="130"/>
      <c r="E1268" s="130"/>
      <c r="F1268" s="130"/>
      <c r="G1268" s="89"/>
      <c r="H1268" s="123"/>
      <c r="I1268" s="123"/>
      <c r="J1268" s="130"/>
    </row>
    <row r="1269" spans="1:10" s="108" customFormat="1" ht="11.25" customHeight="1">
      <c r="A1269" s="130"/>
      <c r="B1269" s="130"/>
      <c r="C1269" s="130"/>
      <c r="D1269" s="130"/>
      <c r="E1269" s="130"/>
      <c r="F1269" s="130"/>
      <c r="G1269" s="89"/>
      <c r="H1269" s="123"/>
      <c r="I1269" s="123"/>
      <c r="J1269" s="130"/>
    </row>
    <row r="1270" spans="1:10" s="108" customFormat="1" ht="11.25" customHeight="1">
      <c r="A1270" s="130"/>
      <c r="B1270" s="130"/>
      <c r="C1270" s="130"/>
      <c r="D1270" s="130"/>
      <c r="E1270" s="130"/>
      <c r="F1270" s="130"/>
      <c r="G1270" s="89"/>
      <c r="H1270" s="123"/>
      <c r="I1270" s="123"/>
      <c r="J1270" s="130"/>
    </row>
    <row r="1271" spans="1:10" s="108" customFormat="1" ht="11.25" customHeight="1">
      <c r="A1271" s="130"/>
      <c r="B1271" s="130"/>
      <c r="C1271" s="130"/>
      <c r="D1271" s="130"/>
      <c r="E1271" s="130"/>
      <c r="F1271" s="130"/>
      <c r="G1271" s="89"/>
      <c r="H1271" s="123"/>
      <c r="I1271" s="123"/>
      <c r="J1271" s="130"/>
    </row>
    <row r="1272" spans="1:10" s="108" customFormat="1" ht="11.25" customHeight="1">
      <c r="A1272" s="130"/>
      <c r="B1272" s="130"/>
      <c r="C1272" s="130"/>
      <c r="D1272" s="130"/>
      <c r="E1272" s="130"/>
      <c r="F1272" s="130"/>
      <c r="G1272" s="89"/>
      <c r="H1272" s="123"/>
      <c r="I1272" s="123"/>
      <c r="J1272" s="130"/>
    </row>
    <row r="1273" spans="1:10" s="108" customFormat="1" ht="11.25" customHeight="1">
      <c r="A1273" s="130"/>
      <c r="B1273" s="130"/>
      <c r="C1273" s="130"/>
      <c r="D1273" s="130"/>
      <c r="E1273" s="130"/>
      <c r="F1273" s="130"/>
      <c r="G1273" s="89"/>
      <c r="H1273" s="123"/>
      <c r="I1273" s="123"/>
      <c r="J1273" s="130"/>
    </row>
    <row r="1274" spans="1:10" s="108" customFormat="1" ht="11.25" customHeight="1">
      <c r="A1274" s="130"/>
      <c r="B1274" s="130"/>
      <c r="C1274" s="130"/>
      <c r="D1274" s="130"/>
      <c r="E1274" s="130"/>
      <c r="F1274" s="130"/>
      <c r="G1274" s="89"/>
      <c r="H1274" s="123"/>
      <c r="I1274" s="123"/>
      <c r="J1274" s="130"/>
    </row>
    <row r="1275" spans="1:10" s="108" customFormat="1" ht="11.25" customHeight="1">
      <c r="A1275" s="130"/>
      <c r="B1275" s="130"/>
      <c r="C1275" s="130"/>
      <c r="D1275" s="130"/>
      <c r="E1275" s="130"/>
      <c r="F1275" s="130"/>
      <c r="G1275" s="89"/>
      <c r="H1275" s="123"/>
      <c r="I1275" s="123"/>
      <c r="J1275" s="130"/>
    </row>
    <row r="1276" spans="1:10" s="108" customFormat="1" ht="11.25" customHeight="1">
      <c r="A1276" s="130"/>
      <c r="B1276" s="130"/>
      <c r="C1276" s="130"/>
      <c r="D1276" s="130"/>
      <c r="E1276" s="130"/>
      <c r="F1276" s="130"/>
      <c r="G1276" s="89"/>
      <c r="H1276" s="123"/>
      <c r="I1276" s="123"/>
      <c r="J1276" s="130"/>
    </row>
    <row r="1277" spans="1:10" s="108" customFormat="1" ht="11.25" customHeight="1">
      <c r="A1277" s="130"/>
      <c r="B1277" s="130"/>
      <c r="C1277" s="130"/>
      <c r="D1277" s="130"/>
      <c r="E1277" s="130"/>
      <c r="F1277" s="130"/>
      <c r="G1277" s="89"/>
      <c r="H1277" s="123"/>
      <c r="I1277" s="123"/>
      <c r="J1277" s="130"/>
    </row>
    <row r="1278" spans="1:10" s="108" customFormat="1" ht="11.25" customHeight="1">
      <c r="A1278" s="130"/>
      <c r="B1278" s="130"/>
      <c r="C1278" s="130"/>
      <c r="D1278" s="130"/>
      <c r="E1278" s="130"/>
      <c r="F1278" s="130"/>
      <c r="G1278" s="89"/>
      <c r="H1278" s="123"/>
      <c r="I1278" s="123"/>
      <c r="J1278" s="130"/>
    </row>
    <row r="1279" spans="1:10" s="108" customFormat="1" ht="11.25" customHeight="1">
      <c r="A1279" s="130"/>
      <c r="B1279" s="130"/>
      <c r="C1279" s="130"/>
      <c r="D1279" s="130"/>
      <c r="E1279" s="130"/>
      <c r="F1279" s="130"/>
      <c r="G1279" s="89"/>
      <c r="H1279" s="123"/>
      <c r="I1279" s="123"/>
      <c r="J1279" s="130"/>
    </row>
    <row r="1280" spans="1:10" s="108" customFormat="1" ht="11.25" customHeight="1">
      <c r="A1280" s="130"/>
      <c r="B1280" s="130"/>
      <c r="C1280" s="130"/>
      <c r="D1280" s="130"/>
      <c r="E1280" s="130"/>
      <c r="F1280" s="130"/>
      <c r="G1280" s="89"/>
      <c r="H1280" s="123"/>
      <c r="I1280" s="123"/>
      <c r="J1280" s="130"/>
    </row>
    <row r="1281" spans="1:10" s="108" customFormat="1" ht="11.25" customHeight="1">
      <c r="A1281" s="130"/>
      <c r="B1281" s="130"/>
      <c r="C1281" s="130"/>
      <c r="D1281" s="130"/>
      <c r="E1281" s="130"/>
      <c r="F1281" s="130"/>
      <c r="G1281" s="89"/>
      <c r="H1281" s="123"/>
      <c r="I1281" s="123"/>
      <c r="J1281" s="130"/>
    </row>
    <row r="1282" spans="1:10" s="108" customFormat="1" ht="11.25" customHeight="1">
      <c r="A1282" s="130"/>
      <c r="B1282" s="130"/>
      <c r="C1282" s="130"/>
      <c r="D1282" s="130"/>
      <c r="E1282" s="130"/>
      <c r="F1282" s="130"/>
      <c r="G1282" s="89"/>
      <c r="H1282" s="123"/>
      <c r="I1282" s="123"/>
      <c r="J1282" s="130"/>
    </row>
    <row r="1283" spans="1:10" s="108" customFormat="1" ht="11.25" customHeight="1">
      <c r="A1283" s="130"/>
      <c r="B1283" s="130"/>
      <c r="C1283" s="130"/>
      <c r="D1283" s="130"/>
      <c r="E1283" s="130"/>
      <c r="F1283" s="130"/>
      <c r="G1283" s="89"/>
      <c r="H1283" s="123"/>
      <c r="I1283" s="123"/>
      <c r="J1283" s="130"/>
    </row>
    <row r="1284" spans="1:10" s="108" customFormat="1" ht="11.25" customHeight="1">
      <c r="A1284" s="130"/>
      <c r="B1284" s="130"/>
      <c r="C1284" s="130"/>
      <c r="D1284" s="130"/>
      <c r="E1284" s="130"/>
      <c r="F1284" s="130"/>
      <c r="G1284" s="89"/>
      <c r="H1284" s="123"/>
      <c r="I1284" s="123"/>
      <c r="J1284" s="130"/>
    </row>
    <row r="1285" spans="1:10" s="108" customFormat="1" ht="11.25" customHeight="1">
      <c r="A1285" s="130"/>
      <c r="B1285" s="130"/>
      <c r="C1285" s="130"/>
      <c r="D1285" s="130"/>
      <c r="E1285" s="130"/>
      <c r="F1285" s="130"/>
      <c r="G1285" s="89"/>
      <c r="H1285" s="123"/>
      <c r="I1285" s="123"/>
      <c r="J1285" s="130"/>
    </row>
    <row r="1286" spans="1:10" s="108" customFormat="1" ht="11.25" customHeight="1">
      <c r="A1286" s="130"/>
      <c r="B1286" s="130"/>
      <c r="C1286" s="130"/>
      <c r="D1286" s="130"/>
      <c r="E1286" s="130"/>
      <c r="F1286" s="130"/>
      <c r="G1286" s="89"/>
      <c r="H1286" s="123"/>
      <c r="I1286" s="123"/>
      <c r="J1286" s="130"/>
    </row>
    <row r="1287" spans="1:10" s="108" customFormat="1" ht="11.25" customHeight="1">
      <c r="A1287" s="130"/>
      <c r="B1287" s="130"/>
      <c r="C1287" s="130"/>
      <c r="D1287" s="130"/>
      <c r="E1287" s="130"/>
      <c r="F1287" s="130"/>
      <c r="G1287" s="89"/>
      <c r="H1287" s="123"/>
      <c r="I1287" s="123"/>
      <c r="J1287" s="130"/>
    </row>
    <row r="1288" spans="1:10" s="108" customFormat="1" ht="11.25" customHeight="1">
      <c r="A1288" s="130"/>
      <c r="B1288" s="130"/>
      <c r="C1288" s="130"/>
      <c r="D1288" s="130"/>
      <c r="E1288" s="130"/>
      <c r="F1288" s="130"/>
      <c r="G1288" s="89"/>
      <c r="H1288" s="123"/>
      <c r="I1288" s="123"/>
      <c r="J1288" s="130"/>
    </row>
    <row r="1289" spans="1:10" s="108" customFormat="1" ht="11.25" customHeight="1">
      <c r="A1289" s="130"/>
      <c r="B1289" s="130"/>
      <c r="C1289" s="130"/>
      <c r="D1289" s="130"/>
      <c r="E1289" s="130"/>
      <c r="F1289" s="130"/>
      <c r="G1289" s="89"/>
      <c r="H1289" s="123"/>
      <c r="I1289" s="123"/>
      <c r="J1289" s="130"/>
    </row>
    <row r="1290" spans="1:10" s="108" customFormat="1" ht="11.25" customHeight="1">
      <c r="A1290" s="130"/>
      <c r="B1290" s="130"/>
      <c r="C1290" s="130"/>
      <c r="D1290" s="130"/>
      <c r="E1290" s="130"/>
      <c r="F1290" s="130"/>
      <c r="G1290" s="89"/>
      <c r="H1290" s="123"/>
      <c r="I1290" s="123"/>
      <c r="J1290" s="130"/>
    </row>
    <row r="1291" spans="1:10" s="108" customFormat="1" ht="11.25" customHeight="1">
      <c r="A1291" s="130"/>
      <c r="B1291" s="130"/>
      <c r="C1291" s="130"/>
      <c r="D1291" s="130"/>
      <c r="E1291" s="130"/>
      <c r="F1291" s="130"/>
      <c r="G1291" s="89"/>
      <c r="H1291" s="123"/>
      <c r="I1291" s="123"/>
      <c r="J1291" s="130"/>
    </row>
    <row r="1292" spans="1:10" s="108" customFormat="1" ht="11.25" customHeight="1">
      <c r="A1292" s="130"/>
      <c r="B1292" s="130"/>
      <c r="C1292" s="130"/>
      <c r="D1292" s="130"/>
      <c r="E1292" s="130"/>
      <c r="F1292" s="130"/>
      <c r="G1292" s="89"/>
      <c r="H1292" s="123"/>
      <c r="I1292" s="123"/>
      <c r="J1292" s="130"/>
    </row>
    <row r="1293" spans="1:10" s="108" customFormat="1" ht="11.25" customHeight="1">
      <c r="A1293" s="130"/>
      <c r="B1293" s="130"/>
      <c r="C1293" s="130"/>
      <c r="D1293" s="130"/>
      <c r="E1293" s="130"/>
      <c r="F1293" s="130"/>
      <c r="G1293" s="89"/>
      <c r="H1293" s="123"/>
      <c r="I1293" s="123"/>
      <c r="J1293" s="130"/>
    </row>
    <row r="1294" spans="1:10" s="108" customFormat="1" ht="11.25" customHeight="1">
      <c r="A1294" s="130"/>
      <c r="B1294" s="130"/>
      <c r="C1294" s="130"/>
      <c r="D1294" s="130"/>
      <c r="E1294" s="130"/>
      <c r="F1294" s="130"/>
      <c r="G1294" s="89"/>
      <c r="H1294" s="123"/>
      <c r="I1294" s="123"/>
      <c r="J1294" s="130"/>
    </row>
    <row r="1295" spans="1:10" s="108" customFormat="1" ht="11.25" customHeight="1">
      <c r="A1295" s="130"/>
      <c r="B1295" s="130"/>
      <c r="C1295" s="130"/>
      <c r="D1295" s="130"/>
      <c r="E1295" s="130"/>
      <c r="F1295" s="130"/>
      <c r="G1295" s="89"/>
      <c r="H1295" s="123"/>
      <c r="I1295" s="123"/>
      <c r="J1295" s="130"/>
    </row>
    <row r="1296" spans="1:10" s="108" customFormat="1" ht="11.25" customHeight="1">
      <c r="A1296" s="130"/>
      <c r="B1296" s="130"/>
      <c r="C1296" s="130"/>
      <c r="D1296" s="130"/>
      <c r="E1296" s="130"/>
      <c r="F1296" s="130"/>
      <c r="G1296" s="89"/>
      <c r="H1296" s="123"/>
      <c r="I1296" s="123"/>
      <c r="J1296" s="130"/>
    </row>
    <row r="1297" spans="1:10" s="108" customFormat="1" ht="11.25" customHeight="1">
      <c r="A1297" s="130"/>
      <c r="B1297" s="130"/>
      <c r="C1297" s="130"/>
      <c r="D1297" s="130"/>
      <c r="E1297" s="130"/>
      <c r="F1297" s="130"/>
      <c r="G1297" s="89"/>
      <c r="H1297" s="123"/>
      <c r="I1297" s="123"/>
      <c r="J1297" s="130"/>
    </row>
    <row r="1298" spans="1:10" s="108" customFormat="1" ht="11.25" customHeight="1">
      <c r="A1298" s="130"/>
      <c r="B1298" s="130"/>
      <c r="C1298" s="130"/>
      <c r="D1298" s="130"/>
      <c r="E1298" s="130"/>
      <c r="F1298" s="130"/>
      <c r="G1298" s="89"/>
      <c r="H1298" s="123"/>
      <c r="I1298" s="123"/>
      <c r="J1298" s="130"/>
    </row>
    <row r="1299" spans="1:10" s="108" customFormat="1" ht="11.25" customHeight="1">
      <c r="A1299" s="130"/>
      <c r="B1299" s="130"/>
      <c r="C1299" s="130"/>
      <c r="D1299" s="130"/>
      <c r="E1299" s="130"/>
      <c r="F1299" s="130"/>
      <c r="G1299" s="89"/>
      <c r="H1299" s="123"/>
      <c r="I1299" s="123"/>
      <c r="J1299" s="130"/>
    </row>
    <row r="1300" spans="1:10" s="108" customFormat="1" ht="11.25" customHeight="1">
      <c r="A1300" s="130"/>
      <c r="B1300" s="130"/>
      <c r="C1300" s="130"/>
      <c r="D1300" s="130"/>
      <c r="E1300" s="130"/>
      <c r="F1300" s="130"/>
      <c r="G1300" s="89"/>
      <c r="H1300" s="123"/>
      <c r="I1300" s="123"/>
      <c r="J1300" s="130"/>
    </row>
    <row r="1301" spans="1:10" s="108" customFormat="1" ht="11.25" customHeight="1">
      <c r="A1301" s="130"/>
      <c r="B1301" s="130"/>
      <c r="C1301" s="130"/>
      <c r="D1301" s="130"/>
      <c r="E1301" s="130"/>
      <c r="F1301" s="130"/>
      <c r="G1301" s="89"/>
      <c r="H1301" s="123"/>
      <c r="I1301" s="123"/>
      <c r="J1301" s="130"/>
    </row>
    <row r="1302" spans="1:10" s="108" customFormat="1" ht="11.25" customHeight="1">
      <c r="A1302" s="130"/>
      <c r="B1302" s="130"/>
      <c r="C1302" s="130"/>
      <c r="D1302" s="130"/>
      <c r="E1302" s="130"/>
      <c r="F1302" s="130"/>
      <c r="G1302" s="89"/>
      <c r="H1302" s="123"/>
      <c r="I1302" s="123"/>
      <c r="J1302" s="130"/>
    </row>
    <row r="1303" spans="1:10" s="108" customFormat="1" ht="11.25" customHeight="1">
      <c r="A1303" s="130"/>
      <c r="B1303" s="130"/>
      <c r="C1303" s="130"/>
      <c r="D1303" s="130"/>
      <c r="E1303" s="130"/>
      <c r="F1303" s="130"/>
      <c r="G1303" s="89"/>
      <c r="H1303" s="123"/>
      <c r="I1303" s="123"/>
      <c r="J1303" s="130"/>
    </row>
    <row r="1304" spans="1:10" s="108" customFormat="1" ht="11.25" customHeight="1">
      <c r="A1304" s="130"/>
      <c r="B1304" s="130"/>
      <c r="C1304" s="130"/>
      <c r="D1304" s="130"/>
      <c r="E1304" s="130"/>
      <c r="F1304" s="130"/>
      <c r="G1304" s="89"/>
      <c r="H1304" s="123"/>
      <c r="I1304" s="123"/>
      <c r="J1304" s="130"/>
    </row>
    <row r="1305" spans="1:10" s="108" customFormat="1" ht="11.25" customHeight="1">
      <c r="A1305" s="130"/>
      <c r="B1305" s="130"/>
      <c r="C1305" s="130"/>
      <c r="D1305" s="130"/>
      <c r="E1305" s="130"/>
      <c r="F1305" s="130"/>
      <c r="G1305" s="89"/>
      <c r="H1305" s="123"/>
      <c r="I1305" s="123"/>
      <c r="J1305" s="130"/>
    </row>
    <row r="1306" spans="1:10" s="108" customFormat="1" ht="11.25" customHeight="1">
      <c r="A1306" s="130"/>
      <c r="B1306" s="130"/>
      <c r="C1306" s="130"/>
      <c r="D1306" s="130"/>
      <c r="E1306" s="130"/>
      <c r="F1306" s="130"/>
      <c r="G1306" s="89"/>
      <c r="H1306" s="123"/>
      <c r="I1306" s="123"/>
      <c r="J1306" s="130"/>
    </row>
    <row r="1307" spans="1:10" s="108" customFormat="1" ht="11.25" customHeight="1">
      <c r="A1307" s="130"/>
      <c r="B1307" s="130"/>
      <c r="C1307" s="130"/>
      <c r="D1307" s="130"/>
      <c r="E1307" s="130"/>
      <c r="F1307" s="130"/>
      <c r="G1307" s="89"/>
      <c r="H1307" s="123"/>
      <c r="I1307" s="123"/>
      <c r="J1307" s="130"/>
    </row>
    <row r="1308" spans="1:10" s="108" customFormat="1" ht="11.25" customHeight="1">
      <c r="A1308" s="130"/>
      <c r="B1308" s="130"/>
      <c r="C1308" s="130"/>
      <c r="D1308" s="130"/>
      <c r="E1308" s="130"/>
      <c r="F1308" s="130"/>
      <c r="G1308" s="89"/>
      <c r="H1308" s="123"/>
      <c r="I1308" s="123"/>
      <c r="J1308" s="130"/>
    </row>
    <row r="1309" spans="1:10" s="108" customFormat="1" ht="11.25" customHeight="1">
      <c r="A1309" s="130"/>
      <c r="B1309" s="130"/>
      <c r="C1309" s="130"/>
      <c r="D1309" s="130"/>
      <c r="E1309" s="130"/>
      <c r="F1309" s="130"/>
      <c r="G1309" s="89"/>
      <c r="H1309" s="123"/>
      <c r="I1309" s="123"/>
      <c r="J1309" s="130"/>
    </row>
    <row r="1310" spans="1:10" s="108" customFormat="1" ht="11.25" customHeight="1">
      <c r="A1310" s="130"/>
      <c r="B1310" s="130"/>
      <c r="C1310" s="130"/>
      <c r="D1310" s="130"/>
      <c r="E1310" s="130"/>
      <c r="F1310" s="130"/>
      <c r="G1310" s="89"/>
      <c r="H1310" s="123"/>
      <c r="I1310" s="123"/>
      <c r="J1310" s="130"/>
    </row>
    <row r="1311" spans="1:10" s="108" customFormat="1" ht="11.25" customHeight="1">
      <c r="A1311" s="130"/>
      <c r="B1311" s="130"/>
      <c r="C1311" s="130"/>
      <c r="D1311" s="130"/>
      <c r="E1311" s="130"/>
      <c r="F1311" s="130"/>
      <c r="G1311" s="89"/>
      <c r="H1311" s="123"/>
      <c r="I1311" s="123"/>
      <c r="J1311" s="130"/>
    </row>
    <row r="1312" spans="1:10" s="108" customFormat="1" ht="11.25" customHeight="1">
      <c r="A1312" s="130"/>
      <c r="B1312" s="130"/>
      <c r="C1312" s="130"/>
      <c r="D1312" s="130"/>
      <c r="E1312" s="130"/>
      <c r="F1312" s="130"/>
      <c r="G1312" s="89"/>
      <c r="H1312" s="123"/>
      <c r="I1312" s="123"/>
      <c r="J1312" s="130"/>
    </row>
    <row r="1313" spans="1:10" s="108" customFormat="1" ht="11.25" customHeight="1">
      <c r="A1313" s="130"/>
      <c r="B1313" s="130"/>
      <c r="C1313" s="130"/>
      <c r="D1313" s="130"/>
      <c r="E1313" s="130"/>
      <c r="F1313" s="130"/>
      <c r="G1313" s="89"/>
      <c r="H1313" s="123"/>
      <c r="I1313" s="123"/>
      <c r="J1313" s="130"/>
    </row>
    <row r="1314" spans="1:10" s="108" customFormat="1" ht="11.25" customHeight="1">
      <c r="A1314" s="130"/>
      <c r="B1314" s="130"/>
      <c r="C1314" s="130"/>
      <c r="D1314" s="130"/>
      <c r="E1314" s="130"/>
      <c r="F1314" s="130"/>
      <c r="G1314" s="89"/>
      <c r="H1314" s="123"/>
      <c r="I1314" s="123"/>
      <c r="J1314" s="130"/>
    </row>
    <row r="1315" spans="1:10" s="108" customFormat="1" ht="11.25" customHeight="1">
      <c r="A1315" s="130"/>
      <c r="B1315" s="130"/>
      <c r="C1315" s="130"/>
      <c r="D1315" s="130"/>
      <c r="E1315" s="130"/>
      <c r="F1315" s="130"/>
      <c r="G1315" s="89"/>
      <c r="H1315" s="123"/>
      <c r="I1315" s="123"/>
      <c r="J1315" s="130"/>
    </row>
    <row r="1316" spans="1:10" s="108" customFormat="1" ht="11.25" customHeight="1">
      <c r="A1316" s="130"/>
      <c r="B1316" s="130"/>
      <c r="C1316" s="130"/>
      <c r="D1316" s="130"/>
      <c r="E1316" s="130"/>
      <c r="F1316" s="130"/>
      <c r="G1316" s="89"/>
      <c r="H1316" s="123"/>
      <c r="I1316" s="123"/>
      <c r="J1316" s="130"/>
    </row>
    <row r="1317" spans="1:10" s="108" customFormat="1" ht="11.25" customHeight="1">
      <c r="A1317" s="130"/>
      <c r="B1317" s="130"/>
      <c r="C1317" s="130"/>
      <c r="D1317" s="130"/>
      <c r="E1317" s="130"/>
      <c r="F1317" s="130"/>
      <c r="G1317" s="89"/>
      <c r="H1317" s="123"/>
      <c r="I1317" s="123"/>
      <c r="J1317" s="130"/>
    </row>
    <row r="1318" spans="1:10" s="108" customFormat="1" ht="11.25" customHeight="1">
      <c r="A1318" s="130"/>
      <c r="B1318" s="130"/>
      <c r="C1318" s="130"/>
      <c r="D1318" s="130"/>
      <c r="E1318" s="130"/>
      <c r="F1318" s="128"/>
      <c r="G1318" s="89"/>
      <c r="H1318" s="123"/>
      <c r="I1318" s="123"/>
      <c r="J1318" s="130"/>
    </row>
    <row r="1319" spans="1:10" s="108" customFormat="1" ht="11.25" customHeight="1">
      <c r="A1319" s="130"/>
      <c r="B1319" s="130"/>
      <c r="C1319" s="130"/>
      <c r="D1319" s="130"/>
      <c r="E1319" s="130"/>
      <c r="F1319" s="128"/>
      <c r="G1319" s="89"/>
      <c r="H1319" s="123"/>
      <c r="I1319" s="123"/>
      <c r="J1319" s="130"/>
    </row>
    <row r="1320" spans="1:10" s="108" customFormat="1" ht="11.25" customHeight="1">
      <c r="A1320" s="130"/>
      <c r="B1320" s="130"/>
      <c r="C1320" s="130"/>
      <c r="D1320" s="130"/>
      <c r="E1320" s="130"/>
      <c r="F1320" s="128"/>
      <c r="G1320" s="89"/>
      <c r="H1320" s="123"/>
      <c r="I1320" s="123"/>
      <c r="J1320" s="130"/>
    </row>
    <row r="1321" spans="1:10" s="108" customFormat="1" ht="11.25" customHeight="1">
      <c r="A1321" s="130"/>
      <c r="B1321" s="130"/>
      <c r="C1321" s="130"/>
      <c r="D1321" s="130"/>
      <c r="E1321" s="130"/>
      <c r="F1321" s="130"/>
      <c r="G1321" s="89"/>
      <c r="H1321" s="123"/>
      <c r="I1321" s="123"/>
      <c r="J1321" s="130"/>
    </row>
    <row r="1322" spans="1:10" s="108" customFormat="1" ht="11.25" customHeight="1">
      <c r="A1322" s="130"/>
      <c r="B1322" s="130"/>
      <c r="C1322" s="130"/>
      <c r="D1322" s="130"/>
      <c r="E1322" s="130"/>
      <c r="F1322" s="130"/>
      <c r="G1322" s="89"/>
      <c r="H1322" s="123"/>
      <c r="I1322" s="123"/>
      <c r="J1322" s="130"/>
    </row>
    <row r="1323" spans="1:10" s="108" customFormat="1" ht="11.25" customHeight="1">
      <c r="A1323" s="130"/>
      <c r="B1323" s="130"/>
      <c r="C1323" s="130"/>
      <c r="D1323" s="130"/>
      <c r="E1323" s="130"/>
      <c r="F1323" s="130"/>
      <c r="G1323" s="89"/>
      <c r="H1323" s="123"/>
      <c r="I1323" s="123"/>
      <c r="J1323" s="130"/>
    </row>
    <row r="1324" spans="1:10" s="108" customFormat="1" ht="11.25" customHeight="1">
      <c r="A1324" s="130"/>
      <c r="B1324" s="130"/>
      <c r="C1324" s="130"/>
      <c r="D1324" s="130"/>
      <c r="E1324" s="130"/>
      <c r="F1324" s="128"/>
      <c r="G1324" s="89"/>
      <c r="H1324" s="123"/>
      <c r="I1324" s="123"/>
      <c r="J1324" s="130"/>
    </row>
    <row r="1325" spans="1:10" s="108" customFormat="1" ht="11.25" customHeight="1">
      <c r="A1325" s="130"/>
      <c r="B1325" s="130"/>
      <c r="C1325" s="130"/>
      <c r="D1325" s="130"/>
      <c r="E1325" s="130"/>
      <c r="F1325" s="128"/>
      <c r="G1325" s="89"/>
      <c r="H1325" s="123"/>
      <c r="I1325" s="123"/>
      <c r="J1325" s="130"/>
    </row>
    <row r="1326" spans="1:10" s="108" customFormat="1" ht="11.25" customHeight="1">
      <c r="A1326" s="130"/>
      <c r="B1326" s="130"/>
      <c r="C1326" s="130"/>
      <c r="D1326" s="130"/>
      <c r="E1326" s="130"/>
      <c r="F1326" s="128"/>
      <c r="G1326" s="89"/>
      <c r="H1326" s="123"/>
      <c r="I1326" s="123"/>
      <c r="J1326" s="130"/>
    </row>
    <row r="1327" spans="1:10" s="108" customFormat="1" ht="11.25" customHeight="1">
      <c r="A1327" s="130"/>
      <c r="B1327" s="130"/>
      <c r="C1327" s="130"/>
      <c r="D1327" s="130"/>
      <c r="E1327" s="130"/>
      <c r="F1327" s="128"/>
      <c r="G1327" s="89"/>
      <c r="H1327" s="123"/>
      <c r="I1327" s="123"/>
      <c r="J1327" s="130"/>
    </row>
    <row r="1328" spans="1:10" s="108" customFormat="1" ht="11.25" customHeight="1">
      <c r="A1328" s="130"/>
      <c r="B1328" s="130"/>
      <c r="C1328" s="130"/>
      <c r="D1328" s="130"/>
      <c r="E1328" s="130"/>
      <c r="F1328" s="130"/>
      <c r="G1328" s="89"/>
      <c r="H1328" s="123"/>
      <c r="I1328" s="123"/>
      <c r="J1328" s="130"/>
    </row>
    <row r="1329" spans="1:10" s="108" customFormat="1" ht="11.25" customHeight="1">
      <c r="A1329" s="130"/>
      <c r="B1329" s="130"/>
      <c r="C1329" s="130"/>
      <c r="D1329" s="130"/>
      <c r="E1329" s="130"/>
      <c r="F1329" s="128"/>
      <c r="G1329" s="89"/>
      <c r="H1329" s="123"/>
      <c r="I1329" s="123"/>
      <c r="J1329" s="130"/>
    </row>
    <row r="1330" spans="1:10" s="108" customFormat="1" ht="11.25" customHeight="1">
      <c r="A1330" s="130"/>
      <c r="B1330" s="130"/>
      <c r="C1330" s="130"/>
      <c r="D1330" s="130"/>
      <c r="E1330" s="130"/>
      <c r="F1330" s="128"/>
      <c r="G1330" s="89"/>
      <c r="H1330" s="123"/>
      <c r="I1330" s="123"/>
      <c r="J1330" s="130"/>
    </row>
    <row r="1331" spans="1:10" s="108" customFormat="1" ht="11.25" customHeight="1">
      <c r="A1331" s="130"/>
      <c r="B1331" s="130"/>
      <c r="C1331" s="130"/>
      <c r="D1331" s="130"/>
      <c r="E1331" s="130"/>
      <c r="F1331" s="128"/>
      <c r="G1331" s="89"/>
      <c r="H1331" s="123"/>
      <c r="I1331" s="123"/>
      <c r="J1331" s="130"/>
    </row>
    <row r="1332" spans="1:10" s="108" customFormat="1" ht="11.25" customHeight="1">
      <c r="A1332" s="130"/>
      <c r="B1332" s="130"/>
      <c r="C1332" s="130"/>
      <c r="D1332" s="130"/>
      <c r="E1332" s="130"/>
      <c r="F1332" s="128"/>
      <c r="G1332" s="89"/>
      <c r="H1332" s="123"/>
      <c r="I1332" s="123"/>
      <c r="J1332" s="130"/>
    </row>
    <row r="1333" spans="1:10" s="108" customFormat="1" ht="11.25" customHeight="1">
      <c r="A1333" s="130"/>
      <c r="B1333" s="130"/>
      <c r="C1333" s="130"/>
      <c r="D1333" s="130"/>
      <c r="E1333" s="130"/>
      <c r="F1333" s="128"/>
      <c r="G1333" s="89"/>
      <c r="H1333" s="123"/>
      <c r="I1333" s="123"/>
      <c r="J1333" s="130"/>
    </row>
    <row r="1334" spans="1:10" s="108" customFormat="1" ht="11.25" customHeight="1">
      <c r="A1334" s="130"/>
      <c r="B1334" s="130"/>
      <c r="C1334" s="130"/>
      <c r="D1334" s="130"/>
      <c r="E1334" s="130"/>
      <c r="F1334" s="128"/>
      <c r="G1334" s="89"/>
      <c r="H1334" s="123"/>
      <c r="I1334" s="123"/>
      <c r="J1334" s="130"/>
    </row>
    <row r="1335" spans="1:10" s="108" customFormat="1" ht="11.25" customHeight="1">
      <c r="A1335" s="130"/>
      <c r="B1335" s="130"/>
      <c r="C1335" s="130"/>
      <c r="D1335" s="130"/>
      <c r="E1335" s="130"/>
      <c r="F1335" s="130"/>
      <c r="G1335" s="89"/>
      <c r="H1335" s="123"/>
      <c r="I1335" s="123"/>
      <c r="J1335" s="130"/>
    </row>
    <row r="1336" spans="1:10" s="108" customFormat="1" ht="11.25" customHeight="1">
      <c r="A1336" s="130"/>
      <c r="B1336" s="130"/>
      <c r="C1336" s="130"/>
      <c r="D1336" s="130"/>
      <c r="E1336" s="130"/>
      <c r="F1336" s="128"/>
      <c r="G1336" s="89"/>
      <c r="H1336" s="123"/>
      <c r="I1336" s="123"/>
      <c r="J1336" s="130"/>
    </row>
    <row r="1337" spans="1:10" s="108" customFormat="1" ht="11.25" customHeight="1">
      <c r="A1337" s="130"/>
      <c r="B1337" s="130"/>
      <c r="C1337" s="130"/>
      <c r="D1337" s="130"/>
      <c r="E1337" s="130"/>
      <c r="F1337" s="128"/>
      <c r="G1337" s="89"/>
      <c r="H1337" s="123"/>
      <c r="I1337" s="123"/>
      <c r="J1337" s="130"/>
    </row>
    <row r="1338" spans="1:10" s="108" customFormat="1" ht="11.25" customHeight="1">
      <c r="A1338" s="130"/>
      <c r="B1338" s="130"/>
      <c r="C1338" s="130"/>
      <c r="D1338" s="130"/>
      <c r="E1338" s="130"/>
      <c r="F1338" s="128"/>
      <c r="G1338" s="89"/>
      <c r="H1338" s="123"/>
      <c r="I1338" s="123"/>
      <c r="J1338" s="130"/>
    </row>
    <row r="1339" spans="1:10" s="108" customFormat="1" ht="11.25" customHeight="1">
      <c r="A1339" s="130"/>
      <c r="B1339" s="130"/>
      <c r="C1339" s="130"/>
      <c r="D1339" s="130"/>
      <c r="E1339" s="130"/>
      <c r="F1339" s="128"/>
      <c r="G1339" s="89"/>
      <c r="H1339" s="123"/>
      <c r="I1339" s="123"/>
      <c r="J1339" s="130"/>
    </row>
    <row r="1340" spans="1:10" s="108" customFormat="1" ht="11.25" customHeight="1">
      <c r="A1340" s="130"/>
      <c r="B1340" s="130"/>
      <c r="C1340" s="130"/>
      <c r="D1340" s="130"/>
      <c r="E1340" s="130"/>
      <c r="F1340" s="128"/>
      <c r="G1340" s="89"/>
      <c r="H1340" s="123"/>
      <c r="I1340" s="123"/>
      <c r="J1340" s="130"/>
    </row>
    <row r="1341" spans="1:10" s="108" customFormat="1" ht="11.25" customHeight="1">
      <c r="A1341" s="130"/>
      <c r="B1341" s="130"/>
      <c r="C1341" s="130"/>
      <c r="D1341" s="130"/>
      <c r="E1341" s="130"/>
      <c r="F1341" s="128"/>
      <c r="G1341" s="89"/>
      <c r="H1341" s="123"/>
      <c r="I1341" s="123"/>
      <c r="J1341" s="130"/>
    </row>
    <row r="1342" spans="1:10" s="108" customFormat="1" ht="11.25" customHeight="1">
      <c r="A1342" s="130"/>
      <c r="B1342" s="130"/>
      <c r="C1342" s="130"/>
      <c r="D1342" s="130"/>
      <c r="E1342" s="130"/>
      <c r="F1342" s="128"/>
      <c r="G1342" s="89"/>
      <c r="H1342" s="123"/>
      <c r="I1342" s="123"/>
      <c r="J1342" s="130"/>
    </row>
    <row r="1343" spans="1:10" s="108" customFormat="1" ht="11.25" customHeight="1">
      <c r="A1343" s="130"/>
      <c r="B1343" s="130"/>
      <c r="C1343" s="130"/>
      <c r="D1343" s="130"/>
      <c r="E1343" s="130"/>
      <c r="F1343" s="128"/>
      <c r="G1343" s="89"/>
      <c r="H1343" s="123"/>
      <c r="I1343" s="123"/>
      <c r="J1343" s="130"/>
    </row>
    <row r="1344" spans="1:10" s="108" customFormat="1" ht="11.25" customHeight="1">
      <c r="A1344" s="130"/>
      <c r="B1344" s="130"/>
      <c r="C1344" s="130"/>
      <c r="D1344" s="130"/>
      <c r="E1344" s="130"/>
      <c r="F1344" s="128"/>
      <c r="G1344" s="89"/>
      <c r="H1344" s="123"/>
      <c r="I1344" s="123"/>
      <c r="J1344" s="130"/>
    </row>
    <row r="1345" spans="1:10" s="108" customFormat="1" ht="11.25" customHeight="1">
      <c r="A1345" s="130"/>
      <c r="B1345" s="130"/>
      <c r="C1345" s="130"/>
      <c r="D1345" s="130"/>
      <c r="E1345" s="130"/>
      <c r="F1345" s="128"/>
      <c r="G1345" s="89"/>
      <c r="H1345" s="123"/>
      <c r="I1345" s="123"/>
      <c r="J1345" s="130"/>
    </row>
    <row r="1346" spans="1:10" s="108" customFormat="1" ht="11.25" customHeight="1">
      <c r="A1346" s="130"/>
      <c r="B1346" s="130"/>
      <c r="C1346" s="130"/>
      <c r="D1346" s="130"/>
      <c r="E1346" s="130"/>
      <c r="F1346" s="128"/>
      <c r="G1346" s="89"/>
      <c r="H1346" s="123"/>
      <c r="I1346" s="123"/>
      <c r="J1346" s="130"/>
    </row>
    <row r="1347" spans="1:10" s="108" customFormat="1" ht="11.25" customHeight="1">
      <c r="A1347" s="130"/>
      <c r="B1347" s="130"/>
      <c r="C1347" s="130"/>
      <c r="D1347" s="130"/>
      <c r="E1347" s="130"/>
      <c r="F1347" s="130"/>
      <c r="G1347" s="89"/>
      <c r="H1347" s="123"/>
      <c r="I1347" s="123"/>
      <c r="J1347" s="130"/>
    </row>
    <row r="1348" spans="1:10" s="108" customFormat="1" ht="11.25" customHeight="1">
      <c r="A1348" s="130"/>
      <c r="B1348" s="130"/>
      <c r="C1348" s="130"/>
      <c r="D1348" s="130"/>
      <c r="E1348" s="130"/>
      <c r="F1348" s="128"/>
      <c r="G1348" s="89"/>
      <c r="H1348" s="123"/>
      <c r="I1348" s="123"/>
      <c r="J1348" s="130"/>
    </row>
    <row r="1349" spans="1:10" s="108" customFormat="1" ht="11.25" customHeight="1">
      <c r="A1349" s="130"/>
      <c r="B1349" s="130"/>
      <c r="C1349" s="130"/>
      <c r="D1349" s="130"/>
      <c r="E1349" s="130"/>
      <c r="F1349" s="128"/>
      <c r="G1349" s="89"/>
      <c r="H1349" s="123"/>
      <c r="I1349" s="123"/>
      <c r="J1349" s="130"/>
    </row>
    <row r="1350" spans="1:10" s="108" customFormat="1" ht="11.25" customHeight="1">
      <c r="A1350" s="130"/>
      <c r="B1350" s="130"/>
      <c r="C1350" s="130"/>
      <c r="D1350" s="130"/>
      <c r="E1350" s="130"/>
      <c r="F1350" s="128"/>
      <c r="G1350" s="89"/>
      <c r="H1350" s="123"/>
      <c r="I1350" s="123"/>
      <c r="J1350" s="130"/>
    </row>
    <row r="1351" spans="1:10" s="108" customFormat="1" ht="11.25" customHeight="1">
      <c r="A1351" s="130"/>
      <c r="B1351" s="130"/>
      <c r="C1351" s="130"/>
      <c r="D1351" s="130"/>
      <c r="E1351" s="130"/>
      <c r="F1351" s="128"/>
      <c r="G1351" s="89"/>
      <c r="H1351" s="123"/>
      <c r="I1351" s="123"/>
      <c r="J1351" s="130"/>
    </row>
    <row r="1352" spans="1:10" s="108" customFormat="1" ht="11.25" customHeight="1">
      <c r="A1352" s="130"/>
      <c r="B1352" s="130"/>
      <c r="C1352" s="130"/>
      <c r="D1352" s="130"/>
      <c r="E1352" s="130"/>
      <c r="F1352" s="128"/>
      <c r="G1352" s="89"/>
      <c r="H1352" s="123"/>
      <c r="I1352" s="123"/>
      <c r="J1352" s="130"/>
    </row>
    <row r="1353" spans="1:10" s="108" customFormat="1" ht="11.25" customHeight="1">
      <c r="A1353" s="130"/>
      <c r="B1353" s="130"/>
      <c r="C1353" s="130"/>
      <c r="D1353" s="130"/>
      <c r="E1353" s="130"/>
      <c r="F1353" s="128"/>
      <c r="G1353" s="89"/>
      <c r="H1353" s="123"/>
      <c r="I1353" s="123"/>
      <c r="J1353" s="130"/>
    </row>
    <row r="1354" spans="1:10" s="108" customFormat="1" ht="11.25" customHeight="1">
      <c r="A1354" s="130"/>
      <c r="B1354" s="130"/>
      <c r="C1354" s="130"/>
      <c r="D1354" s="130"/>
      <c r="E1354" s="130"/>
      <c r="F1354" s="130"/>
      <c r="G1354" s="89"/>
      <c r="H1354" s="123"/>
      <c r="I1354" s="123"/>
      <c r="J1354" s="130"/>
    </row>
    <row r="1355" spans="1:10" s="108" customFormat="1" ht="11.25" customHeight="1">
      <c r="A1355" s="130"/>
      <c r="B1355" s="130"/>
      <c r="C1355" s="130"/>
      <c r="D1355" s="130"/>
      <c r="E1355" s="130"/>
      <c r="F1355" s="130"/>
      <c r="G1355" s="89"/>
      <c r="H1355" s="123"/>
      <c r="I1355" s="123"/>
      <c r="J1355" s="130"/>
    </row>
    <row r="1356" spans="1:10" s="108" customFormat="1" ht="11.25" customHeight="1">
      <c r="A1356" s="130"/>
      <c r="B1356" s="130"/>
      <c r="C1356" s="130"/>
      <c r="D1356" s="130"/>
      <c r="E1356" s="130"/>
      <c r="F1356" s="130"/>
      <c r="G1356" s="89"/>
      <c r="H1356" s="123"/>
      <c r="I1356" s="123"/>
      <c r="J1356" s="130"/>
    </row>
    <row r="1357" spans="1:10" s="108" customFormat="1" ht="11.25" customHeight="1">
      <c r="A1357" s="130"/>
      <c r="B1357" s="130"/>
      <c r="C1357" s="130"/>
      <c r="D1357" s="130"/>
      <c r="E1357" s="130"/>
      <c r="F1357" s="130"/>
      <c r="G1357" s="89"/>
      <c r="H1357" s="123"/>
      <c r="I1357" s="123"/>
      <c r="J1357" s="130"/>
    </row>
    <row r="1358" spans="1:10" s="108" customFormat="1" ht="11.25" customHeight="1">
      <c r="A1358" s="130"/>
      <c r="B1358" s="130"/>
      <c r="C1358" s="130"/>
      <c r="D1358" s="130"/>
      <c r="E1358" s="130"/>
      <c r="F1358" s="130"/>
      <c r="G1358" s="89"/>
      <c r="H1358" s="123"/>
      <c r="I1358" s="123"/>
      <c r="J1358" s="130"/>
    </row>
    <row r="1359" spans="1:10" s="108" customFormat="1" ht="11.25" customHeight="1">
      <c r="A1359" s="130"/>
      <c r="B1359" s="130"/>
      <c r="C1359" s="130"/>
      <c r="D1359" s="130"/>
      <c r="E1359" s="130"/>
      <c r="F1359" s="130"/>
      <c r="G1359" s="89"/>
      <c r="H1359" s="123"/>
      <c r="I1359" s="123"/>
      <c r="J1359" s="130"/>
    </row>
    <row r="1360" spans="1:10" s="108" customFormat="1" ht="11.25" customHeight="1">
      <c r="A1360" s="130"/>
      <c r="B1360" s="130"/>
      <c r="C1360" s="130"/>
      <c r="D1360" s="130"/>
      <c r="E1360" s="130"/>
      <c r="F1360" s="131"/>
      <c r="G1360" s="89"/>
      <c r="H1360" s="123"/>
      <c r="I1360" s="123"/>
      <c r="J1360" s="130"/>
    </row>
    <row r="1361" spans="1:10" s="108" customFormat="1" ht="11.25" customHeight="1">
      <c r="A1361" s="130"/>
      <c r="B1361" s="130"/>
      <c r="C1361" s="130"/>
      <c r="D1361" s="130"/>
      <c r="E1361" s="130"/>
      <c r="F1361" s="130"/>
      <c r="G1361" s="89"/>
      <c r="H1361" s="123"/>
      <c r="I1361" s="123"/>
      <c r="J1361" s="130"/>
    </row>
    <row r="1362" spans="1:10" s="108" customFormat="1" ht="11.25" customHeight="1">
      <c r="A1362" s="130"/>
      <c r="B1362" s="130"/>
      <c r="C1362" s="130"/>
      <c r="D1362" s="130"/>
      <c r="E1362" s="130"/>
      <c r="F1362" s="130"/>
      <c r="G1362" s="89"/>
      <c r="H1362" s="123"/>
      <c r="I1362" s="123"/>
      <c r="J1362" s="130"/>
    </row>
    <row r="1363" spans="1:10" s="108" customFormat="1" ht="11.25" customHeight="1">
      <c r="A1363" s="130"/>
      <c r="B1363" s="130"/>
      <c r="C1363" s="130"/>
      <c r="D1363" s="130"/>
      <c r="E1363" s="130"/>
      <c r="F1363" s="131"/>
      <c r="G1363" s="89"/>
      <c r="H1363" s="123"/>
      <c r="I1363" s="123"/>
      <c r="J1363" s="130"/>
    </row>
    <row r="1364" spans="1:10" s="108" customFormat="1" ht="11.25" customHeight="1">
      <c r="A1364" s="130"/>
      <c r="B1364" s="130"/>
      <c r="C1364" s="130"/>
      <c r="D1364" s="130"/>
      <c r="E1364" s="130"/>
      <c r="F1364" s="130"/>
      <c r="G1364" s="89"/>
      <c r="H1364" s="123"/>
      <c r="I1364" s="123"/>
      <c r="J1364" s="130"/>
    </row>
    <row r="1365" spans="1:10" s="108" customFormat="1" ht="11.25" customHeight="1">
      <c r="A1365" s="130"/>
      <c r="B1365" s="130"/>
      <c r="C1365" s="130"/>
      <c r="D1365" s="130"/>
      <c r="E1365" s="130"/>
      <c r="F1365" s="130"/>
      <c r="G1365" s="89"/>
      <c r="H1365" s="123"/>
      <c r="I1365" s="123"/>
      <c r="J1365" s="130"/>
    </row>
    <row r="1366" spans="1:10" s="108" customFormat="1" ht="11.25" customHeight="1">
      <c r="A1366" s="130"/>
      <c r="B1366" s="130"/>
      <c r="C1366" s="130"/>
      <c r="D1366" s="130"/>
      <c r="E1366" s="130"/>
      <c r="F1366" s="130"/>
      <c r="G1366" s="89"/>
      <c r="H1366" s="123"/>
      <c r="I1366" s="123"/>
      <c r="J1366" s="130"/>
    </row>
    <row r="1367" spans="1:10" s="108" customFormat="1" ht="11.25" customHeight="1">
      <c r="A1367" s="130"/>
      <c r="B1367" s="130"/>
      <c r="C1367" s="130"/>
      <c r="D1367" s="130"/>
      <c r="E1367" s="130"/>
      <c r="F1367" s="131"/>
      <c r="G1367" s="89"/>
      <c r="H1367" s="123"/>
      <c r="I1367" s="123"/>
      <c r="J1367" s="130"/>
    </row>
    <row r="1368" spans="1:10" s="108" customFormat="1" ht="11.25" customHeight="1">
      <c r="A1368" s="130"/>
      <c r="B1368" s="130"/>
      <c r="C1368" s="130"/>
      <c r="D1368" s="130"/>
      <c r="E1368" s="130"/>
      <c r="F1368" s="130"/>
      <c r="G1368" s="89"/>
      <c r="H1368" s="123"/>
      <c r="I1368" s="123"/>
      <c r="J1368" s="130"/>
    </row>
    <row r="1369" spans="1:10" s="108" customFormat="1" ht="11.25" customHeight="1">
      <c r="A1369" s="130"/>
      <c r="B1369" s="130"/>
      <c r="C1369" s="130"/>
      <c r="D1369" s="130"/>
      <c r="E1369" s="130"/>
      <c r="F1369" s="130"/>
      <c r="G1369" s="89"/>
      <c r="H1369" s="123"/>
      <c r="I1369" s="123"/>
      <c r="J1369" s="130"/>
    </row>
    <row r="1370" spans="1:10" s="108" customFormat="1" ht="11.25" customHeight="1">
      <c r="A1370" s="130"/>
      <c r="B1370" s="130"/>
      <c r="C1370" s="130"/>
      <c r="D1370" s="130"/>
      <c r="E1370" s="130"/>
      <c r="F1370" s="130"/>
      <c r="G1370" s="89"/>
      <c r="H1370" s="123"/>
      <c r="I1370" s="123"/>
      <c r="J1370" s="130"/>
    </row>
    <row r="1371" spans="1:10" s="108" customFormat="1" ht="11.25" customHeight="1">
      <c r="A1371" s="130"/>
      <c r="B1371" s="130"/>
      <c r="C1371" s="130"/>
      <c r="D1371" s="130"/>
      <c r="E1371" s="130"/>
      <c r="F1371" s="130"/>
      <c r="G1371" s="89"/>
      <c r="H1371" s="123"/>
      <c r="I1371" s="123"/>
      <c r="J1371" s="130"/>
    </row>
    <row r="1372" spans="1:10" s="108" customFormat="1" ht="11.25" customHeight="1">
      <c r="A1372" s="130"/>
      <c r="B1372" s="130"/>
      <c r="C1372" s="130"/>
      <c r="D1372" s="130"/>
      <c r="E1372" s="130"/>
      <c r="F1372" s="130"/>
      <c r="G1372" s="89"/>
      <c r="H1372" s="123"/>
      <c r="I1372" s="123"/>
      <c r="J1372" s="130"/>
    </row>
    <row r="1373" spans="1:10" s="108" customFormat="1" ht="11.25" customHeight="1">
      <c r="A1373" s="130"/>
      <c r="B1373" s="130"/>
      <c r="C1373" s="130"/>
      <c r="D1373" s="130"/>
      <c r="E1373" s="130"/>
      <c r="F1373" s="130"/>
      <c r="G1373" s="89"/>
      <c r="H1373" s="123"/>
      <c r="I1373" s="123"/>
      <c r="J1373" s="130"/>
    </row>
    <row r="1374" spans="1:10" s="108" customFormat="1" ht="11.25" customHeight="1">
      <c r="A1374" s="130"/>
      <c r="B1374" s="130"/>
      <c r="C1374" s="130"/>
      <c r="D1374" s="130"/>
      <c r="E1374" s="130"/>
      <c r="F1374" s="130"/>
      <c r="G1374" s="89"/>
      <c r="H1374" s="123"/>
      <c r="I1374" s="123"/>
      <c r="J1374" s="130"/>
    </row>
    <row r="1375" spans="1:10" s="108" customFormat="1" ht="11.25" customHeight="1">
      <c r="A1375" s="130"/>
      <c r="B1375" s="130"/>
      <c r="C1375" s="130"/>
      <c r="D1375" s="130"/>
      <c r="E1375" s="130"/>
      <c r="F1375" s="131"/>
      <c r="G1375" s="89"/>
      <c r="H1375" s="123"/>
      <c r="I1375" s="123"/>
      <c r="J1375" s="130"/>
    </row>
    <row r="1376" spans="1:10" s="108" customFormat="1" ht="11.25" customHeight="1">
      <c r="A1376" s="130"/>
      <c r="B1376" s="130"/>
      <c r="C1376" s="130"/>
      <c r="D1376" s="130"/>
      <c r="E1376" s="130"/>
      <c r="F1376" s="131"/>
      <c r="G1376" s="89"/>
      <c r="H1376" s="123"/>
      <c r="I1376" s="123"/>
      <c r="J1376" s="130"/>
    </row>
    <row r="1377" spans="1:10" s="108" customFormat="1" ht="11.25" customHeight="1">
      <c r="A1377" s="130"/>
      <c r="B1377" s="130"/>
      <c r="C1377" s="130"/>
      <c r="D1377" s="130"/>
      <c r="E1377" s="130"/>
      <c r="F1377" s="128"/>
      <c r="G1377" s="89"/>
      <c r="H1377" s="123"/>
      <c r="I1377" s="123"/>
      <c r="J1377" s="130"/>
    </row>
    <row r="1378" spans="1:10" s="108" customFormat="1" ht="11.25" customHeight="1">
      <c r="A1378" s="130"/>
      <c r="B1378" s="130"/>
      <c r="C1378" s="130"/>
      <c r="D1378" s="130"/>
      <c r="E1378" s="130"/>
      <c r="F1378" s="128"/>
      <c r="G1378" s="89"/>
      <c r="H1378" s="123"/>
      <c r="I1378" s="123"/>
      <c r="J1378" s="130"/>
    </row>
    <row r="1379" spans="1:10" s="108" customFormat="1" ht="11.25" customHeight="1">
      <c r="A1379" s="130"/>
      <c r="B1379" s="130"/>
      <c r="C1379" s="130"/>
      <c r="D1379" s="130"/>
      <c r="E1379" s="130"/>
      <c r="F1379" s="128"/>
      <c r="G1379" s="89"/>
      <c r="H1379" s="123"/>
      <c r="I1379" s="123"/>
      <c r="J1379" s="130"/>
    </row>
    <row r="1380" spans="1:10" s="108" customFormat="1" ht="11.25" customHeight="1">
      <c r="A1380" s="130"/>
      <c r="B1380" s="130"/>
      <c r="C1380" s="130"/>
      <c r="D1380" s="130"/>
      <c r="E1380" s="130"/>
      <c r="F1380" s="128"/>
      <c r="G1380" s="89"/>
      <c r="H1380" s="123"/>
      <c r="I1380" s="123"/>
      <c r="J1380" s="130"/>
    </row>
    <row r="1381" spans="1:10" s="108" customFormat="1" ht="11.25" customHeight="1">
      <c r="A1381" s="130"/>
      <c r="B1381" s="130"/>
      <c r="C1381" s="130"/>
      <c r="D1381" s="130"/>
      <c r="E1381" s="130"/>
      <c r="F1381" s="128"/>
      <c r="G1381" s="89"/>
      <c r="H1381" s="123"/>
      <c r="I1381" s="123"/>
      <c r="J1381" s="130"/>
    </row>
    <row r="1382" spans="1:10" s="108" customFormat="1" ht="11.25" customHeight="1">
      <c r="A1382" s="130"/>
      <c r="B1382" s="130"/>
      <c r="C1382" s="130"/>
      <c r="D1382" s="130"/>
      <c r="E1382" s="130"/>
      <c r="F1382" s="130"/>
      <c r="G1382" s="89"/>
      <c r="H1382" s="123"/>
      <c r="I1382" s="123"/>
      <c r="J1382" s="130"/>
    </row>
    <row r="1383" spans="1:10" s="108" customFormat="1" ht="11.25" customHeight="1">
      <c r="A1383" s="130"/>
      <c r="B1383" s="130"/>
      <c r="C1383" s="130"/>
      <c r="D1383" s="130"/>
      <c r="E1383" s="130"/>
      <c r="F1383" s="130"/>
      <c r="G1383" s="89"/>
      <c r="H1383" s="123"/>
      <c r="I1383" s="123"/>
      <c r="J1383" s="130"/>
    </row>
    <row r="1384" spans="1:10" s="108" customFormat="1" ht="11.25" customHeight="1">
      <c r="A1384" s="130"/>
      <c r="B1384" s="130"/>
      <c r="C1384" s="130"/>
      <c r="D1384" s="130"/>
      <c r="E1384" s="130"/>
      <c r="F1384" s="130"/>
      <c r="G1384" s="89"/>
      <c r="H1384" s="123"/>
      <c r="I1384" s="123"/>
      <c r="J1384" s="130"/>
    </row>
    <row r="1385" spans="1:10" s="108" customFormat="1" ht="11.25" customHeight="1">
      <c r="A1385" s="130"/>
      <c r="B1385" s="130"/>
      <c r="C1385" s="130"/>
      <c r="D1385" s="130"/>
      <c r="E1385" s="130"/>
      <c r="F1385" s="128"/>
      <c r="G1385" s="89"/>
      <c r="H1385" s="123"/>
      <c r="I1385" s="123"/>
      <c r="J1385" s="130"/>
    </row>
    <row r="1386" spans="1:10" s="108" customFormat="1" ht="11.25" customHeight="1">
      <c r="A1386" s="130"/>
      <c r="B1386" s="130"/>
      <c r="C1386" s="130"/>
      <c r="D1386" s="130"/>
      <c r="E1386" s="130"/>
      <c r="F1386" s="128"/>
      <c r="G1386" s="89"/>
      <c r="H1386" s="123"/>
      <c r="I1386" s="123"/>
      <c r="J1386" s="130"/>
    </row>
    <row r="1387" spans="1:10" s="108" customFormat="1" ht="11.25" customHeight="1">
      <c r="A1387" s="130"/>
      <c r="B1387" s="130"/>
      <c r="C1387" s="130"/>
      <c r="D1387" s="130"/>
      <c r="E1387" s="130"/>
      <c r="F1387" s="128"/>
      <c r="G1387" s="89"/>
      <c r="H1387" s="123"/>
      <c r="I1387" s="123"/>
      <c r="J1387" s="130"/>
    </row>
    <row r="1388" spans="1:10" s="108" customFormat="1" ht="11.25" customHeight="1">
      <c r="A1388" s="130"/>
      <c r="B1388" s="130"/>
      <c r="C1388" s="130"/>
      <c r="D1388" s="130"/>
      <c r="E1388" s="130"/>
      <c r="F1388" s="128"/>
      <c r="G1388" s="89"/>
      <c r="H1388" s="123"/>
      <c r="I1388" s="123"/>
      <c r="J1388" s="130"/>
    </row>
    <row r="1389" spans="1:10" s="108" customFormat="1" ht="11.25" customHeight="1">
      <c r="A1389" s="130"/>
      <c r="B1389" s="130"/>
      <c r="C1389" s="130"/>
      <c r="D1389" s="130"/>
      <c r="E1389" s="130"/>
      <c r="F1389" s="130"/>
      <c r="G1389" s="89"/>
      <c r="H1389" s="123"/>
      <c r="I1389" s="123"/>
      <c r="J1389" s="130"/>
    </row>
    <row r="1390" spans="1:10" s="108" customFormat="1" ht="11.25" customHeight="1">
      <c r="A1390" s="130"/>
      <c r="B1390" s="130"/>
      <c r="C1390" s="130"/>
      <c r="D1390" s="130"/>
      <c r="E1390" s="130"/>
      <c r="F1390" s="130"/>
      <c r="G1390" s="89"/>
      <c r="H1390" s="123"/>
      <c r="I1390" s="123"/>
      <c r="J1390" s="130"/>
    </row>
    <row r="1391" spans="1:10" s="108" customFormat="1" ht="11.25" customHeight="1">
      <c r="A1391" s="130"/>
      <c r="B1391" s="130"/>
      <c r="C1391" s="130"/>
      <c r="D1391" s="130"/>
      <c r="E1391" s="130"/>
      <c r="F1391" s="130"/>
      <c r="G1391" s="89"/>
      <c r="H1391" s="123"/>
      <c r="I1391" s="123"/>
      <c r="J1391" s="130"/>
    </row>
    <row r="1392" spans="1:10" s="108" customFormat="1" ht="11.25" customHeight="1">
      <c r="A1392" s="130"/>
      <c r="B1392" s="130"/>
      <c r="C1392" s="130"/>
      <c r="D1392" s="130"/>
      <c r="E1392" s="130"/>
      <c r="F1392" s="130"/>
      <c r="G1392" s="89"/>
      <c r="H1392" s="123"/>
      <c r="I1392" s="123"/>
      <c r="J1392" s="130"/>
    </row>
    <row r="1393" spans="1:10" s="108" customFormat="1" ht="11.25" customHeight="1">
      <c r="A1393" s="130"/>
      <c r="B1393" s="130"/>
      <c r="C1393" s="130"/>
      <c r="D1393" s="130"/>
      <c r="E1393" s="130"/>
      <c r="F1393" s="130"/>
      <c r="G1393" s="89"/>
      <c r="H1393" s="123"/>
      <c r="I1393" s="123"/>
      <c r="J1393" s="130"/>
    </row>
    <row r="1394" spans="1:10" s="108" customFormat="1" ht="11.25" customHeight="1">
      <c r="A1394" s="130"/>
      <c r="B1394" s="130"/>
      <c r="C1394" s="130"/>
      <c r="D1394" s="130"/>
      <c r="E1394" s="130"/>
      <c r="F1394" s="130"/>
      <c r="G1394" s="89"/>
      <c r="H1394" s="123"/>
      <c r="I1394" s="123"/>
      <c r="J1394" s="130"/>
    </row>
    <row r="1395" spans="1:10" s="108" customFormat="1" ht="11.25" customHeight="1">
      <c r="A1395" s="130"/>
      <c r="B1395" s="130"/>
      <c r="C1395" s="130"/>
      <c r="D1395" s="130"/>
      <c r="E1395" s="130"/>
      <c r="F1395" s="128"/>
      <c r="G1395" s="89"/>
      <c r="H1395" s="123"/>
      <c r="I1395" s="123"/>
      <c r="J1395" s="130"/>
    </row>
    <row r="1396" spans="1:10" s="108" customFormat="1" ht="11.25" customHeight="1">
      <c r="A1396" s="130"/>
      <c r="B1396" s="130"/>
      <c r="C1396" s="130"/>
      <c r="D1396" s="130"/>
      <c r="E1396" s="130"/>
      <c r="F1396" s="130"/>
      <c r="G1396" s="89"/>
      <c r="H1396" s="123"/>
      <c r="I1396" s="123"/>
      <c r="J1396" s="130"/>
    </row>
    <row r="1397" spans="1:10" s="108" customFormat="1" ht="11.25" customHeight="1">
      <c r="A1397" s="130"/>
      <c r="B1397" s="130"/>
      <c r="C1397" s="130"/>
      <c r="D1397" s="130"/>
      <c r="E1397" s="130"/>
      <c r="F1397" s="130"/>
      <c r="G1397" s="89"/>
      <c r="H1397" s="123"/>
      <c r="I1397" s="123"/>
      <c r="J1397" s="130"/>
    </row>
    <row r="1398" spans="1:10" s="108" customFormat="1" ht="11.25" customHeight="1">
      <c r="A1398" s="130"/>
      <c r="B1398" s="130"/>
      <c r="C1398" s="130"/>
      <c r="D1398" s="130"/>
      <c r="E1398" s="130"/>
      <c r="F1398" s="130"/>
      <c r="G1398" s="89"/>
      <c r="H1398" s="123"/>
      <c r="I1398" s="123"/>
      <c r="J1398" s="130"/>
    </row>
    <row r="1399" spans="1:10" s="108" customFormat="1" ht="11.25" customHeight="1">
      <c r="A1399" s="130"/>
      <c r="B1399" s="130"/>
      <c r="C1399" s="130"/>
      <c r="D1399" s="130"/>
      <c r="E1399" s="130"/>
      <c r="F1399" s="130"/>
      <c r="G1399" s="89"/>
      <c r="H1399" s="123"/>
      <c r="I1399" s="123"/>
      <c r="J1399" s="130"/>
    </row>
    <row r="1400" spans="1:10" s="108" customFormat="1" ht="11.25" customHeight="1">
      <c r="A1400" s="130"/>
      <c r="B1400" s="130"/>
      <c r="C1400" s="130"/>
      <c r="D1400" s="130"/>
      <c r="E1400" s="130"/>
      <c r="F1400" s="130"/>
      <c r="G1400" s="89"/>
      <c r="H1400" s="123"/>
      <c r="I1400" s="123"/>
      <c r="J1400" s="130"/>
    </row>
    <row r="1401" spans="1:10" s="108" customFormat="1" ht="11.25" customHeight="1">
      <c r="A1401" s="130"/>
      <c r="B1401" s="130"/>
      <c r="C1401" s="130"/>
      <c r="D1401" s="130"/>
      <c r="E1401" s="130"/>
      <c r="F1401" s="130"/>
      <c r="G1401" s="89"/>
      <c r="H1401" s="123"/>
      <c r="I1401" s="123"/>
      <c r="J1401" s="130"/>
    </row>
    <row r="1402" spans="1:10" s="108" customFormat="1" ht="11.25" customHeight="1">
      <c r="A1402" s="130"/>
      <c r="B1402" s="130"/>
      <c r="C1402" s="130"/>
      <c r="D1402" s="130"/>
      <c r="E1402" s="130"/>
      <c r="F1402" s="128"/>
      <c r="G1402" s="89"/>
      <c r="H1402" s="123"/>
      <c r="I1402" s="123"/>
      <c r="J1402" s="130"/>
    </row>
    <row r="1403" spans="1:10" s="108" customFormat="1" ht="11.25" customHeight="1">
      <c r="A1403" s="130"/>
      <c r="B1403" s="130"/>
      <c r="C1403" s="130"/>
      <c r="D1403" s="130"/>
      <c r="E1403" s="130"/>
      <c r="F1403" s="128"/>
      <c r="G1403" s="89"/>
      <c r="H1403" s="123"/>
      <c r="I1403" s="123"/>
      <c r="J1403" s="130"/>
    </row>
    <row r="1404" spans="1:10" s="108" customFormat="1" ht="11.25" customHeight="1">
      <c r="A1404" s="130"/>
      <c r="B1404" s="130"/>
      <c r="C1404" s="130"/>
      <c r="D1404" s="130"/>
      <c r="E1404" s="130"/>
      <c r="F1404" s="130"/>
      <c r="G1404" s="89"/>
      <c r="H1404" s="123"/>
      <c r="I1404" s="123"/>
      <c r="J1404" s="130"/>
    </row>
    <row r="1405" spans="1:10" s="108" customFormat="1" ht="11.25" customHeight="1">
      <c r="A1405" s="130"/>
      <c r="B1405" s="130"/>
      <c r="C1405" s="130"/>
      <c r="D1405" s="130"/>
      <c r="E1405" s="130"/>
      <c r="F1405" s="130"/>
      <c r="G1405" s="89"/>
      <c r="H1405" s="123"/>
      <c r="I1405" s="123"/>
      <c r="J1405" s="130"/>
    </row>
    <row r="1406" spans="1:10" s="108" customFormat="1" ht="11.25" customHeight="1">
      <c r="A1406" s="130"/>
      <c r="B1406" s="130"/>
      <c r="C1406" s="130"/>
      <c r="D1406" s="130"/>
      <c r="E1406" s="130"/>
      <c r="F1406" s="128"/>
      <c r="G1406" s="89"/>
      <c r="H1406" s="123"/>
      <c r="I1406" s="123"/>
      <c r="J1406" s="130"/>
    </row>
    <row r="1407" spans="1:10" s="108" customFormat="1" ht="11.25" customHeight="1">
      <c r="A1407" s="130"/>
      <c r="B1407" s="130"/>
      <c r="C1407" s="130"/>
      <c r="D1407" s="130"/>
      <c r="E1407" s="130"/>
      <c r="F1407" s="130"/>
      <c r="G1407" s="89"/>
      <c r="H1407" s="123"/>
      <c r="I1407" s="123"/>
      <c r="J1407" s="130"/>
    </row>
    <row r="1408" spans="1:10" s="108" customFormat="1" ht="11.25" customHeight="1">
      <c r="A1408" s="130"/>
      <c r="B1408" s="130"/>
      <c r="C1408" s="130"/>
      <c r="D1408" s="130"/>
      <c r="E1408" s="130"/>
      <c r="F1408" s="128"/>
      <c r="G1408" s="89"/>
      <c r="H1408" s="123"/>
      <c r="I1408" s="123"/>
      <c r="J1408" s="130"/>
    </row>
    <row r="1409" spans="1:10" s="108" customFormat="1" ht="11.25" customHeight="1">
      <c r="A1409" s="130"/>
      <c r="B1409" s="130"/>
      <c r="C1409" s="130"/>
      <c r="D1409" s="130"/>
      <c r="E1409" s="130"/>
      <c r="F1409" s="128"/>
      <c r="G1409" s="89"/>
      <c r="H1409" s="123"/>
      <c r="I1409" s="123"/>
      <c r="J1409" s="130"/>
    </row>
    <row r="1410" spans="1:10" s="108" customFormat="1" ht="11.25" customHeight="1">
      <c r="A1410" s="130"/>
      <c r="B1410" s="130"/>
      <c r="C1410" s="130"/>
      <c r="D1410" s="130"/>
      <c r="E1410" s="130"/>
      <c r="F1410" s="128"/>
      <c r="G1410" s="89"/>
      <c r="H1410" s="123"/>
      <c r="I1410" s="123"/>
      <c r="J1410" s="130"/>
    </row>
    <row r="1411" spans="1:10" s="108" customFormat="1" ht="11.25" customHeight="1">
      <c r="A1411" s="130"/>
      <c r="B1411" s="130"/>
      <c r="C1411" s="130"/>
      <c r="D1411" s="130"/>
      <c r="E1411" s="130"/>
      <c r="F1411" s="128"/>
      <c r="G1411" s="89"/>
      <c r="H1411" s="123"/>
      <c r="I1411" s="123"/>
      <c r="J1411" s="130"/>
    </row>
    <row r="1412" spans="1:10" s="108" customFormat="1" ht="11.25" customHeight="1">
      <c r="A1412" s="130"/>
      <c r="B1412" s="130"/>
      <c r="C1412" s="130"/>
      <c r="D1412" s="130"/>
      <c r="E1412" s="130"/>
      <c r="F1412" s="130"/>
      <c r="G1412" s="89"/>
      <c r="H1412" s="123"/>
      <c r="I1412" s="123"/>
      <c r="J1412" s="130"/>
    </row>
    <row r="1413" spans="1:10" s="108" customFormat="1" ht="11.25" customHeight="1">
      <c r="A1413" s="130"/>
      <c r="B1413" s="130"/>
      <c r="C1413" s="130"/>
      <c r="D1413" s="130"/>
      <c r="E1413" s="130"/>
      <c r="F1413" s="128"/>
      <c r="G1413" s="89"/>
      <c r="H1413" s="123"/>
      <c r="I1413" s="123"/>
      <c r="J1413" s="130"/>
    </row>
    <row r="1414" spans="1:10" s="108" customFormat="1" ht="11.25" customHeight="1">
      <c r="A1414" s="130"/>
      <c r="B1414" s="130"/>
      <c r="C1414" s="130"/>
      <c r="D1414" s="130"/>
      <c r="E1414" s="130"/>
      <c r="F1414" s="128"/>
      <c r="G1414" s="89"/>
      <c r="H1414" s="123"/>
      <c r="I1414" s="123"/>
      <c r="J1414" s="130"/>
    </row>
    <row r="1415" spans="1:10" s="108" customFormat="1" ht="11.25" customHeight="1">
      <c r="A1415" s="130"/>
      <c r="B1415" s="130"/>
      <c r="C1415" s="130"/>
      <c r="D1415" s="130"/>
      <c r="E1415" s="130"/>
      <c r="F1415" s="128"/>
      <c r="G1415" s="89"/>
      <c r="H1415" s="123"/>
      <c r="I1415" s="123"/>
      <c r="J1415" s="130"/>
    </row>
    <row r="1416" spans="1:10" s="108" customFormat="1" ht="11.25" customHeight="1">
      <c r="A1416" s="130"/>
      <c r="B1416" s="130"/>
      <c r="C1416" s="130"/>
      <c r="D1416" s="130"/>
      <c r="E1416" s="130"/>
      <c r="F1416" s="128"/>
      <c r="G1416" s="89"/>
      <c r="H1416" s="123"/>
      <c r="I1416" s="123"/>
      <c r="J1416" s="130"/>
    </row>
    <row r="1417" spans="1:10" s="108" customFormat="1" ht="11.25" customHeight="1">
      <c r="A1417" s="130"/>
      <c r="B1417" s="130"/>
      <c r="C1417" s="130"/>
      <c r="D1417" s="130"/>
      <c r="E1417" s="130"/>
      <c r="F1417" s="128"/>
      <c r="G1417" s="89"/>
      <c r="H1417" s="123"/>
      <c r="I1417" s="123"/>
      <c r="J1417" s="130"/>
    </row>
    <row r="1418" spans="1:10" s="108" customFormat="1" ht="11.25" customHeight="1">
      <c r="A1418" s="130"/>
      <c r="B1418" s="130"/>
      <c r="C1418" s="130"/>
      <c r="D1418" s="130"/>
      <c r="E1418" s="130"/>
      <c r="F1418" s="128"/>
      <c r="G1418" s="89"/>
      <c r="H1418" s="123"/>
      <c r="I1418" s="123"/>
      <c r="J1418" s="130"/>
    </row>
    <row r="1419" spans="1:10" s="108" customFormat="1" ht="11.25" customHeight="1">
      <c r="A1419" s="130"/>
      <c r="B1419" s="130"/>
      <c r="C1419" s="130"/>
      <c r="D1419" s="130"/>
      <c r="E1419" s="130"/>
      <c r="F1419" s="128"/>
      <c r="G1419" s="89"/>
      <c r="H1419" s="123"/>
      <c r="I1419" s="123"/>
      <c r="J1419" s="130"/>
    </row>
    <row r="1420" spans="1:10" s="108" customFormat="1" ht="11.25" customHeight="1">
      <c r="A1420" s="130"/>
      <c r="B1420" s="130"/>
      <c r="C1420" s="130"/>
      <c r="D1420" s="130"/>
      <c r="E1420" s="130"/>
      <c r="F1420" s="128"/>
      <c r="G1420" s="89"/>
      <c r="H1420" s="123"/>
      <c r="I1420" s="123"/>
      <c r="J1420" s="130"/>
    </row>
    <row r="1421" spans="1:10" s="108" customFormat="1" ht="11.25" customHeight="1">
      <c r="A1421" s="130"/>
      <c r="B1421" s="130"/>
      <c r="C1421" s="130"/>
      <c r="D1421" s="130"/>
      <c r="E1421" s="130"/>
      <c r="F1421" s="128"/>
      <c r="G1421" s="89"/>
      <c r="H1421" s="123"/>
      <c r="I1421" s="123"/>
      <c r="J1421" s="130"/>
    </row>
    <row r="1422" spans="1:10" s="108" customFormat="1" ht="11.25" customHeight="1">
      <c r="A1422" s="130"/>
      <c r="B1422" s="130"/>
      <c r="C1422" s="130"/>
      <c r="D1422" s="130"/>
      <c r="E1422" s="130"/>
      <c r="F1422" s="128"/>
      <c r="G1422" s="89"/>
      <c r="H1422" s="123"/>
      <c r="I1422" s="123"/>
      <c r="J1422" s="130"/>
    </row>
    <row r="1423" spans="1:10" s="108" customFormat="1" ht="11.25" customHeight="1">
      <c r="A1423" s="130"/>
      <c r="B1423" s="130"/>
      <c r="C1423" s="130"/>
      <c r="D1423" s="130"/>
      <c r="E1423" s="130"/>
      <c r="F1423" s="128"/>
      <c r="G1423" s="89"/>
      <c r="H1423" s="123"/>
      <c r="I1423" s="123"/>
      <c r="J1423" s="130"/>
    </row>
    <row r="1424" spans="1:10" s="108" customFormat="1" ht="11.25" customHeight="1">
      <c r="A1424" s="130"/>
      <c r="B1424" s="130"/>
      <c r="C1424" s="130"/>
      <c r="D1424" s="130"/>
      <c r="E1424" s="130"/>
      <c r="F1424" s="128"/>
      <c r="G1424" s="89"/>
      <c r="H1424" s="123"/>
      <c r="I1424" s="123"/>
      <c r="J1424" s="130"/>
    </row>
    <row r="1425" spans="1:10" s="108" customFormat="1" ht="11.25" customHeight="1">
      <c r="A1425" s="130"/>
      <c r="B1425" s="130"/>
      <c r="C1425" s="130"/>
      <c r="D1425" s="130"/>
      <c r="E1425" s="130"/>
      <c r="F1425" s="128"/>
      <c r="G1425" s="89"/>
      <c r="H1425" s="123"/>
      <c r="I1425" s="123"/>
      <c r="J1425" s="130"/>
    </row>
    <row r="1426" spans="1:10" s="108" customFormat="1" ht="11.25" customHeight="1">
      <c r="A1426" s="130"/>
      <c r="B1426" s="130"/>
      <c r="C1426" s="130"/>
      <c r="D1426" s="130"/>
      <c r="E1426" s="130"/>
      <c r="F1426" s="128"/>
      <c r="G1426" s="89"/>
      <c r="H1426" s="123"/>
      <c r="I1426" s="123"/>
      <c r="J1426" s="130"/>
    </row>
    <row r="1427" spans="1:10" s="108" customFormat="1" ht="11.25" customHeight="1">
      <c r="A1427" s="130"/>
      <c r="B1427" s="130"/>
      <c r="C1427" s="130"/>
      <c r="D1427" s="130"/>
      <c r="E1427" s="130"/>
      <c r="F1427" s="130"/>
      <c r="G1427" s="89"/>
      <c r="H1427" s="123"/>
      <c r="I1427" s="123"/>
      <c r="J1427" s="130"/>
    </row>
    <row r="1428" spans="1:10" s="108" customFormat="1" ht="11.25" customHeight="1">
      <c r="A1428" s="130"/>
      <c r="B1428" s="130"/>
      <c r="C1428" s="130"/>
      <c r="D1428" s="130"/>
      <c r="E1428" s="130"/>
      <c r="F1428" s="128"/>
      <c r="G1428" s="89"/>
      <c r="H1428" s="123"/>
      <c r="I1428" s="123"/>
      <c r="J1428" s="130"/>
    </row>
    <row r="1429" spans="1:10" s="108" customFormat="1" ht="11.25" customHeight="1">
      <c r="A1429" s="130"/>
      <c r="B1429" s="130"/>
      <c r="C1429" s="130"/>
      <c r="D1429" s="130"/>
      <c r="E1429" s="130"/>
      <c r="F1429" s="130"/>
      <c r="G1429" s="89"/>
      <c r="H1429" s="123"/>
      <c r="I1429" s="123"/>
      <c r="J1429" s="130"/>
    </row>
    <row r="1430" spans="1:10" s="108" customFormat="1" ht="11.25" customHeight="1">
      <c r="A1430" s="130"/>
      <c r="B1430" s="130"/>
      <c r="C1430" s="130"/>
      <c r="D1430" s="130"/>
      <c r="E1430" s="130"/>
      <c r="F1430" s="128"/>
      <c r="G1430" s="89"/>
      <c r="H1430" s="123"/>
      <c r="I1430" s="123"/>
      <c r="J1430" s="130"/>
    </row>
    <row r="1431" spans="1:10" s="108" customFormat="1" ht="11.25" customHeight="1">
      <c r="A1431" s="130"/>
      <c r="B1431" s="130"/>
      <c r="C1431" s="130"/>
      <c r="D1431" s="130"/>
      <c r="E1431" s="130"/>
      <c r="F1431" s="130"/>
      <c r="G1431" s="89"/>
      <c r="H1431" s="123"/>
      <c r="I1431" s="123"/>
      <c r="J1431" s="130"/>
    </row>
    <row r="1432" spans="1:10" s="108" customFormat="1" ht="11.25" customHeight="1">
      <c r="A1432" s="130"/>
      <c r="B1432" s="130"/>
      <c r="C1432" s="130"/>
      <c r="D1432" s="130"/>
      <c r="E1432" s="130"/>
      <c r="F1432" s="130"/>
      <c r="G1432" s="89"/>
      <c r="H1432" s="123"/>
      <c r="I1432" s="123"/>
      <c r="J1432" s="130"/>
    </row>
    <row r="1433" spans="1:10" s="108" customFormat="1" ht="11.25" customHeight="1">
      <c r="A1433" s="130"/>
      <c r="B1433" s="130"/>
      <c r="C1433" s="130"/>
      <c r="D1433" s="130"/>
      <c r="E1433" s="130"/>
      <c r="F1433" s="130"/>
      <c r="G1433" s="89"/>
      <c r="H1433" s="123"/>
      <c r="I1433" s="123"/>
      <c r="J1433" s="130"/>
    </row>
    <row r="1434" spans="1:10" s="108" customFormat="1" ht="11.25" customHeight="1">
      <c r="A1434" s="130"/>
      <c r="B1434" s="130"/>
      <c r="C1434" s="130"/>
      <c r="D1434" s="130"/>
      <c r="E1434" s="130"/>
      <c r="F1434" s="128"/>
      <c r="G1434" s="89"/>
      <c r="H1434" s="123"/>
      <c r="I1434" s="123"/>
      <c r="J1434" s="130"/>
    </row>
    <row r="1435" spans="1:10" s="108" customFormat="1" ht="11.25" customHeight="1">
      <c r="A1435" s="130"/>
      <c r="B1435" s="130"/>
      <c r="C1435" s="130"/>
      <c r="D1435" s="130"/>
      <c r="E1435" s="130"/>
      <c r="F1435" s="128"/>
      <c r="G1435" s="89"/>
      <c r="H1435" s="123"/>
      <c r="I1435" s="123"/>
      <c r="J1435" s="130"/>
    </row>
    <row r="1436" spans="1:10" s="108" customFormat="1" ht="11.25" customHeight="1">
      <c r="A1436" s="130"/>
      <c r="B1436" s="130"/>
      <c r="C1436" s="130"/>
      <c r="D1436" s="130"/>
      <c r="E1436" s="130"/>
      <c r="F1436" s="128"/>
      <c r="G1436" s="89"/>
      <c r="H1436" s="123"/>
      <c r="I1436" s="123"/>
      <c r="J1436" s="130"/>
    </row>
    <row r="1437" spans="1:10" s="108" customFormat="1" ht="11.25" customHeight="1">
      <c r="A1437" s="130"/>
      <c r="B1437" s="130"/>
      <c r="C1437" s="130"/>
      <c r="D1437" s="130"/>
      <c r="E1437" s="130"/>
      <c r="F1437" s="128"/>
      <c r="G1437" s="89"/>
      <c r="H1437" s="123"/>
      <c r="I1437" s="123"/>
      <c r="J1437" s="130"/>
    </row>
    <row r="1438" spans="1:10" s="108" customFormat="1" ht="11.25" customHeight="1">
      <c r="A1438" s="130"/>
      <c r="B1438" s="130"/>
      <c r="C1438" s="130"/>
      <c r="D1438" s="130"/>
      <c r="E1438" s="130"/>
      <c r="F1438" s="130"/>
      <c r="G1438" s="89"/>
      <c r="H1438" s="123"/>
      <c r="I1438" s="123"/>
      <c r="J1438" s="130"/>
    </row>
    <row r="1439" spans="1:10" s="108" customFormat="1" ht="11.25" customHeight="1">
      <c r="A1439" s="130"/>
      <c r="B1439" s="130"/>
      <c r="C1439" s="130"/>
      <c r="D1439" s="130"/>
      <c r="E1439" s="130"/>
      <c r="F1439" s="130"/>
      <c r="G1439" s="89"/>
      <c r="H1439" s="123"/>
      <c r="I1439" s="123"/>
      <c r="J1439" s="130"/>
    </row>
    <row r="1440" spans="1:10" s="108" customFormat="1" ht="11.25" customHeight="1">
      <c r="A1440" s="130"/>
      <c r="B1440" s="130"/>
      <c r="C1440" s="130"/>
      <c r="D1440" s="130"/>
      <c r="E1440" s="130"/>
      <c r="F1440" s="130"/>
      <c r="G1440" s="89"/>
      <c r="H1440" s="123"/>
      <c r="I1440" s="123"/>
      <c r="J1440" s="130"/>
    </row>
    <row r="1441" spans="1:10" s="108" customFormat="1" ht="11.25" customHeight="1">
      <c r="A1441" s="130"/>
      <c r="B1441" s="130"/>
      <c r="C1441" s="130"/>
      <c r="D1441" s="130"/>
      <c r="E1441" s="130"/>
      <c r="F1441" s="130"/>
      <c r="G1441" s="89"/>
      <c r="H1441" s="123"/>
      <c r="I1441" s="123"/>
      <c r="J1441" s="130"/>
    </row>
    <row r="1442" spans="1:10" s="108" customFormat="1" ht="11.25" customHeight="1">
      <c r="A1442" s="130"/>
      <c r="B1442" s="130"/>
      <c r="C1442" s="130"/>
      <c r="D1442" s="130"/>
      <c r="E1442" s="130"/>
      <c r="F1442" s="130"/>
      <c r="G1442" s="89"/>
      <c r="H1442" s="123"/>
      <c r="I1442" s="123"/>
      <c r="J1442" s="130"/>
    </row>
    <row r="1443" spans="1:10" s="108" customFormat="1" ht="11.25" customHeight="1">
      <c r="A1443" s="130"/>
      <c r="B1443" s="130"/>
      <c r="C1443" s="130"/>
      <c r="D1443" s="130"/>
      <c r="E1443" s="130"/>
      <c r="F1443" s="130"/>
      <c r="G1443" s="89"/>
      <c r="H1443" s="123"/>
      <c r="I1443" s="123"/>
      <c r="J1443" s="130"/>
    </row>
    <row r="1444" spans="1:10" s="108" customFormat="1" ht="11.25" customHeight="1">
      <c r="A1444" s="130"/>
      <c r="B1444" s="130"/>
      <c r="C1444" s="130"/>
      <c r="D1444" s="130"/>
      <c r="E1444" s="130"/>
      <c r="F1444" s="130"/>
      <c r="G1444" s="89"/>
      <c r="H1444" s="123"/>
      <c r="I1444" s="123"/>
      <c r="J1444" s="130"/>
    </row>
    <row r="1445" spans="1:10" s="108" customFormat="1" ht="11.25" customHeight="1">
      <c r="A1445" s="130"/>
      <c r="B1445" s="130"/>
      <c r="C1445" s="130"/>
      <c r="D1445" s="130"/>
      <c r="E1445" s="130"/>
      <c r="F1445" s="128"/>
      <c r="G1445" s="89"/>
      <c r="H1445" s="123"/>
      <c r="I1445" s="123"/>
      <c r="J1445" s="130"/>
    </row>
    <row r="1446" spans="1:10" s="108" customFormat="1" ht="11.25" customHeight="1">
      <c r="A1446" s="130"/>
      <c r="B1446" s="130"/>
      <c r="C1446" s="130"/>
      <c r="D1446" s="130"/>
      <c r="E1446" s="130"/>
      <c r="F1446" s="128"/>
      <c r="G1446" s="89"/>
      <c r="H1446" s="123"/>
      <c r="I1446" s="123"/>
      <c r="J1446" s="130"/>
    </row>
    <row r="1447" spans="1:10" s="108" customFormat="1" ht="11.25" customHeight="1">
      <c r="A1447" s="130"/>
      <c r="B1447" s="130"/>
      <c r="C1447" s="130"/>
      <c r="D1447" s="130"/>
      <c r="E1447" s="130"/>
      <c r="F1447" s="128"/>
      <c r="G1447" s="89"/>
      <c r="H1447" s="123"/>
      <c r="I1447" s="123"/>
      <c r="J1447" s="130"/>
    </row>
    <row r="1448" spans="1:10" s="108" customFormat="1" ht="11.25" customHeight="1">
      <c r="A1448" s="130"/>
      <c r="B1448" s="130"/>
      <c r="C1448" s="130"/>
      <c r="D1448" s="130"/>
      <c r="E1448" s="130"/>
      <c r="F1448" s="128"/>
      <c r="G1448" s="89"/>
      <c r="H1448" s="123"/>
      <c r="I1448" s="123"/>
      <c r="J1448" s="130"/>
    </row>
    <row r="1449" spans="1:10" s="108" customFormat="1" ht="11.25" customHeight="1">
      <c r="A1449" s="130"/>
      <c r="B1449" s="130"/>
      <c r="C1449" s="130"/>
      <c r="D1449" s="130"/>
      <c r="E1449" s="130"/>
      <c r="F1449" s="128"/>
      <c r="G1449" s="89"/>
      <c r="H1449" s="123"/>
      <c r="I1449" s="123"/>
      <c r="J1449" s="130"/>
    </row>
    <row r="1450" spans="1:10" s="108" customFormat="1" ht="11.25" customHeight="1">
      <c r="A1450" s="130"/>
      <c r="B1450" s="130"/>
      <c r="C1450" s="130"/>
      <c r="D1450" s="130"/>
      <c r="E1450" s="130"/>
      <c r="F1450" s="128"/>
      <c r="G1450" s="89"/>
      <c r="H1450" s="123"/>
      <c r="I1450" s="123"/>
      <c r="J1450" s="130"/>
    </row>
    <row r="1451" spans="1:10" s="108" customFormat="1" ht="11.25" customHeight="1">
      <c r="A1451" s="130"/>
      <c r="B1451" s="130"/>
      <c r="C1451" s="130"/>
      <c r="D1451" s="130"/>
      <c r="E1451" s="130"/>
      <c r="F1451" s="128"/>
      <c r="G1451" s="89"/>
      <c r="H1451" s="123"/>
      <c r="I1451" s="123"/>
      <c r="J1451" s="130"/>
    </row>
    <row r="1452" spans="1:10" s="108" customFormat="1" ht="11.25" customHeight="1">
      <c r="A1452" s="130"/>
      <c r="B1452" s="130"/>
      <c r="C1452" s="130"/>
      <c r="D1452" s="130"/>
      <c r="E1452" s="130"/>
      <c r="F1452" s="128"/>
      <c r="G1452" s="89"/>
      <c r="H1452" s="123"/>
      <c r="I1452" s="123"/>
      <c r="J1452" s="130"/>
    </row>
    <row r="1453" spans="1:10" s="108" customFormat="1" ht="11.25" customHeight="1">
      <c r="A1453" s="130"/>
      <c r="B1453" s="130"/>
      <c r="C1453" s="130"/>
      <c r="D1453" s="130"/>
      <c r="E1453" s="130"/>
      <c r="F1453" s="128"/>
      <c r="G1453" s="89"/>
      <c r="H1453" s="123"/>
      <c r="I1453" s="123"/>
      <c r="J1453" s="130"/>
    </row>
    <row r="1454" spans="1:10" s="108" customFormat="1" ht="11.25" customHeight="1">
      <c r="A1454" s="130"/>
      <c r="B1454" s="130"/>
      <c r="C1454" s="130"/>
      <c r="D1454" s="130"/>
      <c r="E1454" s="130"/>
      <c r="F1454" s="128"/>
      <c r="G1454" s="89"/>
      <c r="H1454" s="123"/>
      <c r="I1454" s="123"/>
      <c r="J1454" s="130"/>
    </row>
    <row r="1455" spans="1:10" s="108" customFormat="1" ht="11.25" customHeight="1">
      <c r="A1455" s="130"/>
      <c r="B1455" s="130"/>
      <c r="C1455" s="130"/>
      <c r="D1455" s="130"/>
      <c r="E1455" s="130"/>
      <c r="F1455" s="128"/>
      <c r="G1455" s="89"/>
      <c r="H1455" s="123"/>
      <c r="I1455" s="123"/>
      <c r="J1455" s="130"/>
    </row>
    <row r="1456" spans="1:10" s="108" customFormat="1" ht="11.25" customHeight="1">
      <c r="A1456" s="130"/>
      <c r="B1456" s="130"/>
      <c r="C1456" s="130"/>
      <c r="D1456" s="130"/>
      <c r="E1456" s="130"/>
      <c r="F1456" s="128"/>
      <c r="G1456" s="89"/>
      <c r="H1456" s="123"/>
      <c r="I1456" s="123"/>
      <c r="J1456" s="130"/>
    </row>
    <row r="1457" spans="1:10" s="108" customFormat="1" ht="11.25" customHeight="1">
      <c r="A1457" s="130"/>
      <c r="B1457" s="130"/>
      <c r="C1457" s="130"/>
      <c r="D1457" s="130"/>
      <c r="E1457" s="130"/>
      <c r="F1457" s="128"/>
      <c r="G1457" s="89"/>
      <c r="H1457" s="123"/>
      <c r="I1457" s="123"/>
      <c r="J1457" s="130"/>
    </row>
    <row r="1458" spans="1:10" s="108" customFormat="1" ht="11.25" customHeight="1">
      <c r="A1458" s="130"/>
      <c r="B1458" s="130"/>
      <c r="C1458" s="130"/>
      <c r="D1458" s="130"/>
      <c r="E1458" s="130"/>
      <c r="F1458" s="128"/>
      <c r="G1458" s="89"/>
      <c r="H1458" s="123"/>
      <c r="I1458" s="123"/>
      <c r="J1458" s="130"/>
    </row>
    <row r="1459" spans="1:10" s="108" customFormat="1" ht="11.25" customHeight="1">
      <c r="A1459" s="130"/>
      <c r="B1459" s="130"/>
      <c r="C1459" s="130"/>
      <c r="D1459" s="130"/>
      <c r="E1459" s="130"/>
      <c r="F1459" s="128"/>
      <c r="G1459" s="89"/>
      <c r="H1459" s="123"/>
      <c r="I1459" s="123"/>
      <c r="J1459" s="130"/>
    </row>
    <row r="1460" spans="1:10" s="108" customFormat="1" ht="11.25" customHeight="1">
      <c r="A1460" s="130"/>
      <c r="B1460" s="130"/>
      <c r="C1460" s="130"/>
      <c r="D1460" s="130"/>
      <c r="E1460" s="130"/>
      <c r="F1460" s="128"/>
      <c r="G1460" s="89"/>
      <c r="H1460" s="123"/>
      <c r="I1460" s="123"/>
      <c r="J1460" s="130"/>
    </row>
    <row r="1461" spans="1:10" s="108" customFormat="1" ht="11.25" customHeight="1">
      <c r="A1461" s="130"/>
      <c r="B1461" s="130"/>
      <c r="C1461" s="130"/>
      <c r="D1461" s="130"/>
      <c r="E1461" s="130"/>
      <c r="F1461" s="128"/>
      <c r="G1461" s="89"/>
      <c r="H1461" s="123"/>
      <c r="I1461" s="123"/>
      <c r="J1461" s="130"/>
    </row>
    <row r="1462" spans="1:10" s="108" customFormat="1" ht="11.25" customHeight="1">
      <c r="A1462" s="130"/>
      <c r="B1462" s="130"/>
      <c r="C1462" s="130"/>
      <c r="D1462" s="130"/>
      <c r="E1462" s="130"/>
      <c r="F1462" s="128"/>
      <c r="G1462" s="89"/>
      <c r="H1462" s="123"/>
      <c r="I1462" s="123"/>
      <c r="J1462" s="130"/>
    </row>
    <row r="1463" spans="1:10" s="108" customFormat="1" ht="11.25" customHeight="1">
      <c r="A1463" s="130"/>
      <c r="B1463" s="130"/>
      <c r="C1463" s="130"/>
      <c r="D1463" s="130"/>
      <c r="E1463" s="130"/>
      <c r="F1463" s="128"/>
      <c r="G1463" s="89"/>
      <c r="H1463" s="123"/>
      <c r="I1463" s="123"/>
      <c r="J1463" s="130"/>
    </row>
    <row r="1464" spans="1:10" s="108" customFormat="1" ht="11.25" customHeight="1">
      <c r="A1464" s="130"/>
      <c r="B1464" s="130"/>
      <c r="C1464" s="130"/>
      <c r="D1464" s="130"/>
      <c r="E1464" s="130"/>
      <c r="F1464" s="128"/>
      <c r="G1464" s="89"/>
      <c r="H1464" s="123"/>
      <c r="I1464" s="123"/>
      <c r="J1464" s="130"/>
    </row>
    <row r="1465" spans="1:10" s="108" customFormat="1" ht="11.25" customHeight="1">
      <c r="A1465" s="130"/>
      <c r="B1465" s="130"/>
      <c r="C1465" s="130"/>
      <c r="D1465" s="130"/>
      <c r="E1465" s="130"/>
      <c r="F1465" s="128"/>
      <c r="G1465" s="89"/>
      <c r="H1465" s="123"/>
      <c r="I1465" s="123"/>
      <c r="J1465" s="130"/>
    </row>
    <row r="1466" spans="1:10" s="108" customFormat="1" ht="11.25" customHeight="1">
      <c r="A1466" s="130"/>
      <c r="B1466" s="130"/>
      <c r="C1466" s="130"/>
      <c r="D1466" s="130"/>
      <c r="E1466" s="130"/>
      <c r="F1466" s="128"/>
      <c r="G1466" s="89"/>
      <c r="H1466" s="123"/>
      <c r="I1466" s="123"/>
      <c r="J1466" s="130"/>
    </row>
    <row r="1467" spans="1:10" s="108" customFormat="1" ht="11.25" customHeight="1">
      <c r="A1467" s="130"/>
      <c r="B1467" s="130"/>
      <c r="C1467" s="130"/>
      <c r="D1467" s="130"/>
      <c r="E1467" s="130"/>
      <c r="F1467" s="128"/>
      <c r="G1467" s="89"/>
      <c r="H1467" s="123"/>
      <c r="I1467" s="123"/>
      <c r="J1467" s="130"/>
    </row>
    <row r="1468" spans="1:10" s="108" customFormat="1" ht="11.25" customHeight="1">
      <c r="A1468" s="130"/>
      <c r="B1468" s="130"/>
      <c r="C1468" s="130"/>
      <c r="D1468" s="130"/>
      <c r="E1468" s="130"/>
      <c r="F1468" s="128"/>
      <c r="G1468" s="89"/>
      <c r="H1468" s="123"/>
      <c r="I1468" s="123"/>
      <c r="J1468" s="130"/>
    </row>
    <row r="1469" spans="1:10" s="108" customFormat="1" ht="11.25" customHeight="1">
      <c r="A1469" s="130"/>
      <c r="B1469" s="130"/>
      <c r="C1469" s="130"/>
      <c r="D1469" s="130"/>
      <c r="E1469" s="130"/>
      <c r="F1469" s="128"/>
      <c r="G1469" s="89"/>
      <c r="H1469" s="123"/>
      <c r="I1469" s="123"/>
      <c r="J1469" s="130"/>
    </row>
    <row r="1470" spans="1:10" s="108" customFormat="1" ht="11.25" customHeight="1">
      <c r="A1470" s="130"/>
      <c r="B1470" s="130"/>
      <c r="C1470" s="130"/>
      <c r="D1470" s="130"/>
      <c r="E1470" s="130"/>
      <c r="F1470" s="128"/>
      <c r="G1470" s="89"/>
      <c r="H1470" s="123"/>
      <c r="I1470" s="123"/>
      <c r="J1470" s="130"/>
    </row>
    <row r="1471" spans="1:10" s="108" customFormat="1" ht="11.25" customHeight="1">
      <c r="A1471" s="130"/>
      <c r="B1471" s="130"/>
      <c r="C1471" s="130"/>
      <c r="D1471" s="130"/>
      <c r="E1471" s="130"/>
      <c r="F1471" s="128"/>
      <c r="G1471" s="89"/>
      <c r="H1471" s="123"/>
      <c r="I1471" s="123"/>
      <c r="J1471" s="130"/>
    </row>
    <row r="1472" spans="1:10" s="108" customFormat="1" ht="11.25" customHeight="1">
      <c r="A1472" s="130"/>
      <c r="B1472" s="130"/>
      <c r="C1472" s="130"/>
      <c r="D1472" s="130"/>
      <c r="E1472" s="130"/>
      <c r="F1472" s="128"/>
      <c r="G1472" s="89"/>
      <c r="H1472" s="123"/>
      <c r="I1472" s="123"/>
      <c r="J1472" s="130"/>
    </row>
    <row r="1473" spans="1:10" s="108" customFormat="1" ht="11.25" customHeight="1">
      <c r="A1473" s="130"/>
      <c r="B1473" s="130"/>
      <c r="C1473" s="130"/>
      <c r="D1473" s="130"/>
      <c r="E1473" s="130"/>
      <c r="F1473" s="128"/>
      <c r="G1473" s="89"/>
      <c r="H1473" s="123"/>
      <c r="I1473" s="123"/>
      <c r="J1473" s="130"/>
    </row>
    <row r="1474" spans="1:10" s="108" customFormat="1" ht="11.25" customHeight="1">
      <c r="A1474" s="130"/>
      <c r="B1474" s="130"/>
      <c r="C1474" s="130"/>
      <c r="D1474" s="130"/>
      <c r="E1474" s="130"/>
      <c r="F1474" s="128"/>
      <c r="G1474" s="89"/>
      <c r="H1474" s="123"/>
      <c r="I1474" s="123"/>
      <c r="J1474" s="130"/>
    </row>
    <row r="1475" spans="1:10" s="108" customFormat="1" ht="11.25" customHeight="1">
      <c r="A1475" s="130"/>
      <c r="B1475" s="130"/>
      <c r="C1475" s="130"/>
      <c r="D1475" s="130"/>
      <c r="E1475" s="130"/>
      <c r="F1475" s="128"/>
      <c r="G1475" s="89"/>
      <c r="H1475" s="123"/>
      <c r="I1475" s="123"/>
      <c r="J1475" s="130"/>
    </row>
    <row r="1476" spans="1:10" s="108" customFormat="1" ht="11.25" customHeight="1">
      <c r="A1476" s="130"/>
      <c r="B1476" s="130"/>
      <c r="C1476" s="130"/>
      <c r="D1476" s="130"/>
      <c r="E1476" s="130"/>
      <c r="F1476" s="128"/>
      <c r="G1476" s="89"/>
      <c r="H1476" s="123"/>
      <c r="I1476" s="123"/>
      <c r="J1476" s="130"/>
    </row>
    <row r="1477" spans="1:10" s="108" customFormat="1" ht="11.25" customHeight="1">
      <c r="A1477" s="130"/>
      <c r="B1477" s="130"/>
      <c r="C1477" s="130"/>
      <c r="D1477" s="130"/>
      <c r="E1477" s="130"/>
      <c r="F1477" s="128"/>
      <c r="G1477" s="89"/>
      <c r="H1477" s="123"/>
      <c r="I1477" s="123"/>
      <c r="J1477" s="130"/>
    </row>
    <row r="1478" spans="1:10" s="108" customFormat="1" ht="11.25" customHeight="1">
      <c r="A1478" s="130"/>
      <c r="B1478" s="130"/>
      <c r="C1478" s="130"/>
      <c r="D1478" s="130"/>
      <c r="E1478" s="130"/>
      <c r="F1478" s="130"/>
      <c r="G1478" s="89"/>
      <c r="H1478" s="123"/>
      <c r="I1478" s="123"/>
      <c r="J1478" s="130"/>
    </row>
    <row r="1479" spans="1:10" s="108" customFormat="1" ht="11.25" customHeight="1">
      <c r="A1479" s="130"/>
      <c r="B1479" s="130"/>
      <c r="C1479" s="130"/>
      <c r="D1479" s="130"/>
      <c r="E1479" s="130"/>
      <c r="F1479" s="130"/>
      <c r="G1479" s="89"/>
      <c r="H1479" s="123"/>
      <c r="I1479" s="123"/>
      <c r="J1479" s="130"/>
    </row>
    <row r="1480" spans="1:10" s="108" customFormat="1" ht="11.25" customHeight="1">
      <c r="A1480" s="130"/>
      <c r="B1480" s="130"/>
      <c r="C1480" s="130"/>
      <c r="D1480" s="130"/>
      <c r="E1480" s="130"/>
      <c r="F1480" s="128"/>
      <c r="G1480" s="89"/>
      <c r="H1480" s="123"/>
      <c r="I1480" s="123"/>
      <c r="J1480" s="130"/>
    </row>
    <row r="1481" spans="1:10" s="108" customFormat="1" ht="11.25" customHeight="1">
      <c r="A1481" s="130"/>
      <c r="B1481" s="130"/>
      <c r="C1481" s="130"/>
      <c r="D1481" s="130"/>
      <c r="E1481" s="130"/>
      <c r="F1481" s="128"/>
      <c r="G1481" s="89"/>
      <c r="H1481" s="123"/>
      <c r="I1481" s="123"/>
      <c r="J1481" s="130"/>
    </row>
    <row r="1482" spans="1:10" s="108" customFormat="1" ht="11.25" customHeight="1">
      <c r="A1482" s="130"/>
      <c r="B1482" s="130"/>
      <c r="C1482" s="130"/>
      <c r="D1482" s="130"/>
      <c r="E1482" s="130"/>
      <c r="F1482" s="128"/>
      <c r="G1482" s="89"/>
      <c r="H1482" s="123"/>
      <c r="I1482" s="123"/>
      <c r="J1482" s="130"/>
    </row>
    <row r="1483" spans="1:10" s="108" customFormat="1" ht="11.25" customHeight="1">
      <c r="A1483" s="130"/>
      <c r="B1483" s="130"/>
      <c r="C1483" s="130"/>
      <c r="D1483" s="130"/>
      <c r="E1483" s="130"/>
      <c r="F1483" s="128"/>
      <c r="G1483" s="89"/>
      <c r="H1483" s="123"/>
      <c r="I1483" s="123"/>
      <c r="J1483" s="130"/>
    </row>
    <row r="1484" spans="1:10" s="108" customFormat="1" ht="11.25" customHeight="1">
      <c r="A1484" s="130"/>
      <c r="B1484" s="130"/>
      <c r="C1484" s="130"/>
      <c r="D1484" s="130"/>
      <c r="E1484" s="130"/>
      <c r="F1484" s="128"/>
      <c r="G1484" s="89"/>
      <c r="H1484" s="123"/>
      <c r="I1484" s="123"/>
      <c r="J1484" s="130"/>
    </row>
    <row r="1485" spans="1:10" s="108" customFormat="1" ht="11.25" customHeight="1">
      <c r="A1485" s="130"/>
      <c r="B1485" s="130"/>
      <c r="C1485" s="130"/>
      <c r="D1485" s="130"/>
      <c r="E1485" s="130"/>
      <c r="F1485" s="128"/>
      <c r="G1485" s="89"/>
      <c r="H1485" s="123"/>
      <c r="I1485" s="123"/>
      <c r="J1485" s="130"/>
    </row>
    <row r="1486" spans="1:10" s="108" customFormat="1" ht="11.25" customHeight="1">
      <c r="A1486" s="130"/>
      <c r="B1486" s="130"/>
      <c r="C1486" s="130"/>
      <c r="D1486" s="130"/>
      <c r="E1486" s="130"/>
      <c r="F1486" s="128"/>
      <c r="G1486" s="89"/>
      <c r="H1486" s="123"/>
      <c r="I1486" s="123"/>
      <c r="J1486" s="130"/>
    </row>
    <row r="1487" spans="1:10" s="108" customFormat="1" ht="11.25" customHeight="1">
      <c r="A1487" s="130"/>
      <c r="B1487" s="130"/>
      <c r="C1487" s="130"/>
      <c r="D1487" s="130"/>
      <c r="E1487" s="130"/>
      <c r="F1487" s="128"/>
      <c r="G1487" s="89"/>
      <c r="H1487" s="123"/>
      <c r="I1487" s="123"/>
      <c r="J1487" s="130"/>
    </row>
    <row r="1488" spans="1:10" s="108" customFormat="1" ht="11.25" customHeight="1">
      <c r="A1488" s="130"/>
      <c r="B1488" s="130"/>
      <c r="C1488" s="130"/>
      <c r="D1488" s="130"/>
      <c r="E1488" s="130"/>
      <c r="F1488" s="128"/>
      <c r="G1488" s="89"/>
      <c r="H1488" s="123"/>
      <c r="I1488" s="123"/>
      <c r="J1488" s="130"/>
    </row>
    <row r="1489" spans="1:10" s="108" customFormat="1" ht="11.25" customHeight="1">
      <c r="A1489" s="130"/>
      <c r="B1489" s="130"/>
      <c r="C1489" s="130"/>
      <c r="D1489" s="130"/>
      <c r="E1489" s="130"/>
      <c r="F1489" s="128"/>
      <c r="G1489" s="89"/>
      <c r="H1489" s="123"/>
      <c r="I1489" s="123"/>
      <c r="J1489" s="130"/>
    </row>
    <row r="1490" spans="1:10" s="108" customFormat="1" ht="11.25" customHeight="1">
      <c r="A1490" s="130"/>
      <c r="B1490" s="130"/>
      <c r="C1490" s="130"/>
      <c r="D1490" s="130"/>
      <c r="E1490" s="130"/>
      <c r="F1490" s="128"/>
      <c r="G1490" s="89"/>
      <c r="H1490" s="123"/>
      <c r="I1490" s="123"/>
      <c r="J1490" s="130"/>
    </row>
    <row r="1491" spans="1:10" s="108" customFormat="1" ht="11.25" customHeight="1">
      <c r="A1491" s="130"/>
      <c r="B1491" s="130"/>
      <c r="C1491" s="130"/>
      <c r="D1491" s="130"/>
      <c r="E1491" s="130"/>
      <c r="F1491" s="128"/>
      <c r="G1491" s="89"/>
      <c r="H1491" s="123"/>
      <c r="I1491" s="123"/>
      <c r="J1491" s="130"/>
    </row>
    <row r="1492" spans="1:10" s="108" customFormat="1" ht="11.25" customHeight="1">
      <c r="A1492" s="130"/>
      <c r="B1492" s="130"/>
      <c r="C1492" s="130"/>
      <c r="D1492" s="130"/>
      <c r="E1492" s="130"/>
      <c r="F1492" s="128"/>
      <c r="G1492" s="89"/>
      <c r="H1492" s="123"/>
      <c r="I1492" s="123"/>
      <c r="J1492" s="130"/>
    </row>
    <row r="1493" spans="1:10" s="108" customFormat="1" ht="11.25" customHeight="1">
      <c r="A1493" s="130"/>
      <c r="B1493" s="130"/>
      <c r="C1493" s="130"/>
      <c r="D1493" s="130"/>
      <c r="E1493" s="130"/>
      <c r="F1493" s="128"/>
      <c r="G1493" s="89"/>
      <c r="H1493" s="123"/>
      <c r="I1493" s="123"/>
      <c r="J1493" s="130"/>
    </row>
    <row r="1494" spans="1:10" s="108" customFormat="1" ht="11.25" customHeight="1">
      <c r="A1494" s="130"/>
      <c r="B1494" s="130"/>
      <c r="C1494" s="130"/>
      <c r="D1494" s="130"/>
      <c r="E1494" s="130"/>
      <c r="F1494" s="128"/>
      <c r="G1494" s="89"/>
      <c r="H1494" s="123"/>
      <c r="I1494" s="123"/>
      <c r="J1494" s="130"/>
    </row>
    <row r="1495" spans="1:10" s="108" customFormat="1" ht="11.25" customHeight="1">
      <c r="A1495" s="130"/>
      <c r="B1495" s="130"/>
      <c r="C1495" s="130"/>
      <c r="D1495" s="130"/>
      <c r="E1495" s="130"/>
      <c r="F1495" s="130"/>
      <c r="G1495" s="89"/>
      <c r="H1495" s="123"/>
      <c r="I1495" s="123"/>
      <c r="J1495" s="130"/>
    </row>
    <row r="1496" spans="1:10" s="108" customFormat="1" ht="11.25" customHeight="1">
      <c r="A1496" s="130"/>
      <c r="B1496" s="130"/>
      <c r="C1496" s="130"/>
      <c r="D1496" s="130"/>
      <c r="E1496" s="130"/>
      <c r="F1496" s="130"/>
      <c r="G1496" s="89"/>
      <c r="H1496" s="123"/>
      <c r="I1496" s="123"/>
      <c r="J1496" s="130"/>
    </row>
    <row r="1497" spans="1:10" s="108" customFormat="1" ht="11.25" customHeight="1">
      <c r="A1497" s="130"/>
      <c r="B1497" s="130"/>
      <c r="C1497" s="130"/>
      <c r="D1497" s="130"/>
      <c r="E1497" s="130"/>
      <c r="F1497" s="130"/>
      <c r="G1497" s="89"/>
      <c r="H1497" s="123"/>
      <c r="I1497" s="123"/>
      <c r="J1497" s="130"/>
    </row>
    <row r="1498" spans="1:10" s="108" customFormat="1" ht="11.25" customHeight="1">
      <c r="A1498" s="130"/>
      <c r="B1498" s="130"/>
      <c r="C1498" s="130"/>
      <c r="D1498" s="130"/>
      <c r="E1498" s="130"/>
      <c r="F1498" s="130"/>
      <c r="G1498" s="89"/>
      <c r="H1498" s="123"/>
      <c r="I1498" s="123"/>
      <c r="J1498" s="130"/>
    </row>
    <row r="1499" spans="1:10" s="108" customFormat="1" ht="11.25" customHeight="1">
      <c r="A1499" s="130"/>
      <c r="B1499" s="130"/>
      <c r="C1499" s="130"/>
      <c r="D1499" s="130"/>
      <c r="E1499" s="130"/>
      <c r="F1499" s="128"/>
      <c r="G1499" s="89"/>
      <c r="H1499" s="123"/>
      <c r="I1499" s="123"/>
      <c r="J1499" s="130"/>
    </row>
    <row r="1500" spans="1:10" s="108" customFormat="1" ht="11.25" customHeight="1">
      <c r="A1500" s="127"/>
      <c r="B1500" s="127"/>
      <c r="C1500" s="130"/>
      <c r="D1500" s="127"/>
      <c r="E1500" s="130"/>
      <c r="F1500" s="130"/>
      <c r="G1500" s="89"/>
      <c r="H1500" s="123"/>
      <c r="I1500" s="123"/>
      <c r="J1500" s="130"/>
    </row>
    <row r="1501" spans="1:10" s="108" customFormat="1" ht="11.25" customHeight="1">
      <c r="A1501" s="130"/>
      <c r="B1501" s="130"/>
      <c r="C1501" s="130"/>
      <c r="D1501" s="130"/>
      <c r="E1501" s="130"/>
      <c r="F1501" s="130"/>
      <c r="G1501" s="89"/>
      <c r="H1501" s="123"/>
      <c r="I1501" s="123"/>
      <c r="J1501" s="130"/>
    </row>
    <row r="1502" spans="1:10" s="108" customFormat="1" ht="11.25" customHeight="1">
      <c r="A1502" s="130"/>
      <c r="B1502" s="130"/>
      <c r="C1502" s="130"/>
      <c r="D1502" s="130"/>
      <c r="E1502" s="130"/>
      <c r="F1502" s="130"/>
      <c r="G1502" s="89"/>
      <c r="H1502" s="123"/>
      <c r="I1502" s="123"/>
      <c r="J1502" s="130"/>
    </row>
    <row r="1503" spans="1:10" s="108" customFormat="1" ht="11.25" customHeight="1">
      <c r="A1503" s="130"/>
      <c r="B1503" s="130"/>
      <c r="C1503" s="130"/>
      <c r="D1503" s="130"/>
      <c r="E1503" s="130"/>
      <c r="F1503" s="130"/>
      <c r="G1503" s="89"/>
      <c r="H1503" s="123"/>
      <c r="I1503" s="123"/>
      <c r="J1503" s="130"/>
    </row>
    <row r="1504" spans="1:10" s="108" customFormat="1" ht="11.25" customHeight="1">
      <c r="A1504" s="130"/>
      <c r="B1504" s="130"/>
      <c r="C1504" s="130"/>
      <c r="D1504" s="130"/>
      <c r="E1504" s="130"/>
      <c r="F1504" s="130"/>
      <c r="G1504" s="89"/>
      <c r="H1504" s="123"/>
      <c r="I1504" s="123"/>
      <c r="J1504" s="130"/>
    </row>
    <row r="1505" spans="1:10" s="108" customFormat="1" ht="11.25" customHeight="1">
      <c r="A1505" s="130"/>
      <c r="B1505" s="130"/>
      <c r="C1505" s="130"/>
      <c r="D1505" s="130"/>
      <c r="E1505" s="130"/>
      <c r="F1505" s="130"/>
      <c r="G1505" s="89"/>
      <c r="H1505" s="123"/>
      <c r="I1505" s="123"/>
      <c r="J1505" s="130"/>
    </row>
    <row r="1506" spans="1:10" s="108" customFormat="1" ht="11.25" customHeight="1">
      <c r="A1506" s="130"/>
      <c r="B1506" s="130"/>
      <c r="C1506" s="130"/>
      <c r="D1506" s="130"/>
      <c r="E1506" s="130"/>
      <c r="F1506" s="130"/>
      <c r="G1506" s="89"/>
      <c r="H1506" s="123"/>
      <c r="I1506" s="123"/>
      <c r="J1506" s="130"/>
    </row>
    <row r="1507" spans="1:10" s="108" customFormat="1" ht="11.25" customHeight="1">
      <c r="A1507" s="130"/>
      <c r="B1507" s="130"/>
      <c r="C1507" s="130"/>
      <c r="D1507" s="130"/>
      <c r="E1507" s="130"/>
      <c r="F1507" s="130"/>
      <c r="G1507" s="89"/>
      <c r="H1507" s="123"/>
      <c r="I1507" s="123"/>
      <c r="J1507" s="130"/>
    </row>
    <row r="1508" spans="1:10" s="108" customFormat="1" ht="11.25" customHeight="1">
      <c r="A1508" s="130"/>
      <c r="B1508" s="130"/>
      <c r="C1508" s="130"/>
      <c r="D1508" s="130"/>
      <c r="E1508" s="130"/>
      <c r="F1508" s="130"/>
      <c r="G1508" s="89"/>
      <c r="H1508" s="123"/>
      <c r="I1508" s="123"/>
      <c r="J1508" s="130"/>
    </row>
    <row r="1509" spans="1:10" s="108" customFormat="1" ht="11.25" customHeight="1">
      <c r="A1509" s="130"/>
      <c r="B1509" s="130"/>
      <c r="C1509" s="130"/>
      <c r="D1509" s="130"/>
      <c r="E1509" s="130"/>
      <c r="F1509" s="130"/>
      <c r="G1509" s="89"/>
      <c r="H1509" s="123"/>
      <c r="I1509" s="123"/>
      <c r="J1509" s="130"/>
    </row>
    <row r="1510" spans="1:10" s="108" customFormat="1" ht="11.25" customHeight="1">
      <c r="A1510" s="130"/>
      <c r="B1510" s="130"/>
      <c r="C1510" s="130"/>
      <c r="D1510" s="130"/>
      <c r="E1510" s="130"/>
      <c r="F1510" s="130"/>
      <c r="G1510" s="89"/>
      <c r="H1510" s="123"/>
      <c r="I1510" s="123"/>
      <c r="J1510" s="130"/>
    </row>
    <row r="1511" spans="1:10" s="108" customFormat="1" ht="11.25" customHeight="1">
      <c r="A1511" s="130"/>
      <c r="B1511" s="130"/>
      <c r="C1511" s="130"/>
      <c r="D1511" s="130"/>
      <c r="E1511" s="130"/>
      <c r="F1511" s="130"/>
      <c r="G1511" s="89"/>
      <c r="H1511" s="123"/>
      <c r="I1511" s="123"/>
      <c r="J1511" s="130"/>
    </row>
    <row r="1512" spans="1:10" s="108" customFormat="1" ht="11.25" customHeight="1">
      <c r="A1512" s="130"/>
      <c r="B1512" s="130"/>
      <c r="C1512" s="130"/>
      <c r="D1512" s="130"/>
      <c r="E1512" s="130"/>
      <c r="F1512" s="130"/>
      <c r="G1512" s="89"/>
      <c r="H1512" s="123"/>
      <c r="I1512" s="123"/>
      <c r="J1512" s="130"/>
    </row>
    <row r="1513" spans="1:10" s="108" customFormat="1" ht="11.25" customHeight="1">
      <c r="A1513" s="130"/>
      <c r="B1513" s="130"/>
      <c r="C1513" s="130"/>
      <c r="D1513" s="130"/>
      <c r="E1513" s="130"/>
      <c r="F1513" s="130"/>
      <c r="G1513" s="89"/>
      <c r="H1513" s="123"/>
      <c r="I1513" s="123"/>
      <c r="J1513" s="130"/>
    </row>
    <row r="1514" spans="1:10" s="108" customFormat="1" ht="11.25" customHeight="1">
      <c r="A1514" s="130"/>
      <c r="B1514" s="130"/>
      <c r="C1514" s="130"/>
      <c r="D1514" s="130"/>
      <c r="E1514" s="130"/>
      <c r="F1514" s="130"/>
      <c r="G1514" s="89"/>
      <c r="H1514" s="123"/>
      <c r="I1514" s="123"/>
      <c r="J1514" s="130"/>
    </row>
    <row r="1515" spans="1:10" s="108" customFormat="1" ht="11.25" customHeight="1">
      <c r="A1515" s="130"/>
      <c r="B1515" s="130"/>
      <c r="C1515" s="130"/>
      <c r="D1515" s="130"/>
      <c r="E1515" s="130"/>
      <c r="F1515" s="130"/>
      <c r="G1515" s="89"/>
      <c r="H1515" s="123"/>
      <c r="I1515" s="123"/>
      <c r="J1515" s="130"/>
    </row>
    <row r="1516" spans="1:10" s="108" customFormat="1" ht="11.25" customHeight="1">
      <c r="A1516" s="130"/>
      <c r="B1516" s="130"/>
      <c r="C1516" s="130"/>
      <c r="D1516" s="130"/>
      <c r="E1516" s="130"/>
      <c r="F1516" s="130"/>
      <c r="G1516" s="89"/>
      <c r="H1516" s="123"/>
      <c r="I1516" s="123"/>
      <c r="J1516" s="130"/>
    </row>
    <row r="1517" spans="1:10" s="108" customFormat="1" ht="11.25" customHeight="1">
      <c r="A1517" s="130"/>
      <c r="B1517" s="130"/>
      <c r="C1517" s="130"/>
      <c r="D1517" s="130"/>
      <c r="E1517" s="130"/>
      <c r="F1517" s="130"/>
      <c r="G1517" s="89"/>
      <c r="H1517" s="123"/>
      <c r="I1517" s="123"/>
      <c r="J1517" s="130"/>
    </row>
    <row r="1518" spans="1:10" s="108" customFormat="1" ht="11.25" customHeight="1">
      <c r="A1518" s="130"/>
      <c r="B1518" s="130"/>
      <c r="C1518" s="130"/>
      <c r="D1518" s="130"/>
      <c r="E1518" s="130"/>
      <c r="F1518" s="130"/>
      <c r="G1518" s="89"/>
      <c r="H1518" s="123"/>
      <c r="I1518" s="123"/>
      <c r="J1518" s="130"/>
    </row>
    <row r="1519" spans="1:10" s="108" customFormat="1" ht="11.25" customHeight="1">
      <c r="A1519" s="130"/>
      <c r="B1519" s="130"/>
      <c r="C1519" s="130"/>
      <c r="D1519" s="130"/>
      <c r="E1519" s="130"/>
      <c r="F1519" s="130"/>
      <c r="G1519" s="89"/>
      <c r="H1519" s="123"/>
      <c r="I1519" s="123"/>
      <c r="J1519" s="130"/>
    </row>
    <row r="1520" spans="1:10" s="108" customFormat="1" ht="11.25" customHeight="1">
      <c r="A1520" s="130"/>
      <c r="B1520" s="130"/>
      <c r="C1520" s="130"/>
      <c r="D1520" s="130"/>
      <c r="E1520" s="130"/>
      <c r="F1520" s="130"/>
      <c r="G1520" s="89"/>
      <c r="H1520" s="123"/>
      <c r="I1520" s="123"/>
      <c r="J1520" s="130"/>
    </row>
    <row r="1521" spans="1:10" s="108" customFormat="1" ht="11.25" customHeight="1">
      <c r="A1521" s="130"/>
      <c r="B1521" s="130"/>
      <c r="C1521" s="130"/>
      <c r="D1521" s="130"/>
      <c r="E1521" s="130"/>
      <c r="F1521" s="130"/>
      <c r="G1521" s="89"/>
      <c r="H1521" s="123"/>
      <c r="I1521" s="123"/>
      <c r="J1521" s="130"/>
    </row>
    <row r="1522" spans="1:10" s="108" customFormat="1" ht="11.25" customHeight="1">
      <c r="A1522" s="130"/>
      <c r="B1522" s="130"/>
      <c r="C1522" s="130"/>
      <c r="D1522" s="130"/>
      <c r="E1522" s="130"/>
      <c r="F1522" s="130"/>
      <c r="G1522" s="89"/>
      <c r="H1522" s="123"/>
      <c r="I1522" s="123"/>
      <c r="J1522" s="130"/>
    </row>
    <row r="1523" spans="1:10" s="108" customFormat="1" ht="11.25" customHeight="1">
      <c r="A1523" s="130"/>
      <c r="B1523" s="130"/>
      <c r="C1523" s="130"/>
      <c r="D1523" s="130"/>
      <c r="E1523" s="130"/>
      <c r="F1523" s="130"/>
      <c r="G1523" s="89"/>
      <c r="H1523" s="123"/>
      <c r="I1523" s="123"/>
      <c r="J1523" s="130"/>
    </row>
    <row r="1524" spans="1:10" s="108" customFormat="1" ht="11.25" customHeight="1">
      <c r="A1524" s="130"/>
      <c r="B1524" s="130"/>
      <c r="C1524" s="130"/>
      <c r="D1524" s="130"/>
      <c r="E1524" s="130"/>
      <c r="F1524" s="130"/>
      <c r="G1524" s="89"/>
      <c r="H1524" s="123"/>
      <c r="I1524" s="123"/>
      <c r="J1524" s="130"/>
    </row>
    <row r="1525" spans="1:10" s="108" customFormat="1" ht="11.25" customHeight="1">
      <c r="A1525" s="130"/>
      <c r="B1525" s="130"/>
      <c r="C1525" s="130"/>
      <c r="D1525" s="130"/>
      <c r="E1525" s="130"/>
      <c r="F1525" s="130"/>
      <c r="G1525" s="89"/>
      <c r="H1525" s="123"/>
      <c r="I1525" s="123"/>
      <c r="J1525" s="130"/>
    </row>
    <row r="1526" spans="1:10" s="108" customFormat="1" ht="11.25" customHeight="1">
      <c r="A1526" s="130"/>
      <c r="B1526" s="130"/>
      <c r="C1526" s="130"/>
      <c r="D1526" s="130"/>
      <c r="E1526" s="130"/>
      <c r="F1526" s="130"/>
      <c r="G1526" s="89"/>
      <c r="H1526" s="123"/>
      <c r="I1526" s="123"/>
      <c r="J1526" s="130"/>
    </row>
    <row r="1527" spans="1:10" s="108" customFormat="1" ht="11.25" customHeight="1">
      <c r="A1527" s="130"/>
      <c r="B1527" s="130"/>
      <c r="C1527" s="130"/>
      <c r="D1527" s="130"/>
      <c r="E1527" s="130"/>
      <c r="F1527" s="130"/>
      <c r="G1527" s="89"/>
      <c r="H1527" s="123"/>
      <c r="I1527" s="123"/>
      <c r="J1527" s="130"/>
    </row>
    <row r="1528" spans="1:10" s="108" customFormat="1" ht="11.25" customHeight="1">
      <c r="A1528" s="130"/>
      <c r="B1528" s="130"/>
      <c r="C1528" s="130"/>
      <c r="D1528" s="130"/>
      <c r="E1528" s="130"/>
      <c r="F1528" s="130"/>
      <c r="G1528" s="89"/>
      <c r="H1528" s="123"/>
      <c r="I1528" s="123"/>
      <c r="J1528" s="130"/>
    </row>
    <row r="1529" spans="1:10" s="108" customFormat="1" ht="11.25" customHeight="1">
      <c r="A1529" s="130"/>
      <c r="B1529" s="130"/>
      <c r="C1529" s="130"/>
      <c r="D1529" s="130"/>
      <c r="E1529" s="130"/>
      <c r="F1529" s="130"/>
      <c r="G1529" s="89"/>
      <c r="H1529" s="123"/>
      <c r="I1529" s="123"/>
      <c r="J1529" s="130"/>
    </row>
    <row r="1530" spans="1:10" s="108" customFormat="1" ht="11.25" customHeight="1">
      <c r="A1530" s="130"/>
      <c r="B1530" s="130"/>
      <c r="C1530" s="130"/>
      <c r="D1530" s="130"/>
      <c r="E1530" s="130"/>
      <c r="F1530" s="130"/>
      <c r="G1530" s="89"/>
      <c r="H1530" s="123"/>
      <c r="I1530" s="123"/>
      <c r="J1530" s="130"/>
    </row>
    <row r="1531" spans="1:10" s="108" customFormat="1" ht="11.25" customHeight="1">
      <c r="A1531" s="130"/>
      <c r="B1531" s="130"/>
      <c r="C1531" s="130"/>
      <c r="D1531" s="130"/>
      <c r="E1531" s="130"/>
      <c r="F1531" s="130"/>
      <c r="G1531" s="89"/>
      <c r="H1531" s="123"/>
      <c r="I1531" s="123"/>
      <c r="J1531" s="130"/>
    </row>
    <row r="1532" spans="1:10" s="108" customFormat="1" ht="11.25" customHeight="1">
      <c r="A1532" s="130"/>
      <c r="B1532" s="130"/>
      <c r="C1532" s="130"/>
      <c r="D1532" s="130"/>
      <c r="E1532" s="130"/>
      <c r="F1532" s="130"/>
      <c r="G1532" s="89"/>
      <c r="H1532" s="123"/>
      <c r="I1532" s="123"/>
      <c r="J1532" s="130"/>
    </row>
    <row r="1533" spans="1:10" s="108" customFormat="1" ht="11.25" customHeight="1">
      <c r="A1533" s="130"/>
      <c r="B1533" s="130"/>
      <c r="C1533" s="130"/>
      <c r="D1533" s="130"/>
      <c r="E1533" s="130"/>
      <c r="F1533" s="130"/>
      <c r="G1533" s="89"/>
      <c r="H1533" s="123"/>
      <c r="I1533" s="123"/>
      <c r="J1533" s="130"/>
    </row>
    <row r="1534" spans="1:10" s="108" customFormat="1" ht="11.25" customHeight="1">
      <c r="A1534" s="130"/>
      <c r="B1534" s="130"/>
      <c r="C1534" s="130"/>
      <c r="D1534" s="130"/>
      <c r="E1534" s="130"/>
      <c r="F1534" s="130"/>
      <c r="G1534" s="89"/>
      <c r="H1534" s="123"/>
      <c r="I1534" s="123"/>
      <c r="J1534" s="130"/>
    </row>
    <row r="1535" spans="1:10" s="108" customFormat="1" ht="11.25" customHeight="1">
      <c r="A1535" s="130"/>
      <c r="B1535" s="130"/>
      <c r="C1535" s="130"/>
      <c r="D1535" s="130"/>
      <c r="E1535" s="130"/>
      <c r="F1535" s="130"/>
      <c r="G1535" s="89"/>
      <c r="H1535" s="123"/>
      <c r="I1535" s="123"/>
      <c r="J1535" s="130"/>
    </row>
    <row r="1536" spans="1:10" s="108" customFormat="1" ht="11.25" customHeight="1">
      <c r="A1536" s="130"/>
      <c r="B1536" s="130"/>
      <c r="C1536" s="130"/>
      <c r="D1536" s="130"/>
      <c r="E1536" s="130"/>
      <c r="F1536" s="130"/>
      <c r="G1536" s="89"/>
      <c r="H1536" s="123"/>
      <c r="I1536" s="123"/>
      <c r="J1536" s="130"/>
    </row>
    <row r="1537" spans="1:10" s="108" customFormat="1" ht="11.25" customHeight="1">
      <c r="A1537" s="130"/>
      <c r="B1537" s="130"/>
      <c r="C1537" s="130"/>
      <c r="D1537" s="130"/>
      <c r="E1537" s="130"/>
      <c r="F1537" s="130"/>
      <c r="G1537" s="89"/>
      <c r="H1537" s="123"/>
      <c r="I1537" s="123"/>
      <c r="J1537" s="130"/>
    </row>
    <row r="1538" spans="1:10" s="108" customFormat="1" ht="11.25" customHeight="1">
      <c r="A1538" s="130"/>
      <c r="B1538" s="130"/>
      <c r="C1538" s="130"/>
      <c r="D1538" s="130"/>
      <c r="E1538" s="130"/>
      <c r="F1538" s="130"/>
      <c r="G1538" s="89"/>
      <c r="H1538" s="123"/>
      <c r="I1538" s="123"/>
      <c r="J1538" s="130"/>
    </row>
    <row r="1539" spans="1:10" s="108" customFormat="1" ht="11.25" customHeight="1">
      <c r="A1539" s="130"/>
      <c r="B1539" s="130"/>
      <c r="C1539" s="130"/>
      <c r="D1539" s="130"/>
      <c r="E1539" s="130"/>
      <c r="F1539" s="130"/>
      <c r="G1539" s="89"/>
      <c r="H1539" s="123"/>
      <c r="I1539" s="123"/>
      <c r="J1539" s="130"/>
    </row>
    <row r="1540" spans="1:10" s="108" customFormat="1" ht="11.25" customHeight="1">
      <c r="A1540" s="130"/>
      <c r="B1540" s="130"/>
      <c r="C1540" s="130"/>
      <c r="D1540" s="130"/>
      <c r="E1540" s="130"/>
      <c r="F1540" s="130"/>
      <c r="G1540" s="89"/>
      <c r="H1540" s="123"/>
      <c r="I1540" s="123"/>
      <c r="J1540" s="130"/>
    </row>
    <row r="1541" spans="1:10" s="108" customFormat="1" ht="11.25" customHeight="1">
      <c r="A1541" s="130"/>
      <c r="B1541" s="130"/>
      <c r="C1541" s="130"/>
      <c r="D1541" s="130"/>
      <c r="E1541" s="130"/>
      <c r="F1541" s="130"/>
      <c r="G1541" s="89"/>
      <c r="H1541" s="123"/>
      <c r="I1541" s="123"/>
      <c r="J1541" s="130"/>
    </row>
    <row r="1542" spans="1:10" s="108" customFormat="1" ht="11.25" customHeight="1">
      <c r="A1542" s="130"/>
      <c r="B1542" s="130"/>
      <c r="C1542" s="130"/>
      <c r="D1542" s="130"/>
      <c r="E1542" s="130"/>
      <c r="F1542" s="130"/>
      <c r="G1542" s="89"/>
      <c r="H1542" s="123"/>
      <c r="I1542" s="123"/>
      <c r="J1542" s="130"/>
    </row>
    <row r="1543" spans="1:10" s="108" customFormat="1" ht="11.25" customHeight="1">
      <c r="A1543" s="130"/>
      <c r="B1543" s="130"/>
      <c r="C1543" s="130"/>
      <c r="D1543" s="130"/>
      <c r="E1543" s="130"/>
      <c r="F1543" s="130"/>
      <c r="G1543" s="89"/>
      <c r="H1543" s="123"/>
      <c r="I1543" s="123"/>
      <c r="J1543" s="130"/>
    </row>
    <row r="1544" spans="1:10" s="108" customFormat="1" ht="11.25" customHeight="1">
      <c r="A1544" s="130"/>
      <c r="B1544" s="130"/>
      <c r="C1544" s="130"/>
      <c r="D1544" s="130"/>
      <c r="E1544" s="130"/>
      <c r="F1544" s="130"/>
      <c r="G1544" s="89"/>
      <c r="H1544" s="123"/>
      <c r="I1544" s="123"/>
      <c r="J1544" s="130"/>
    </row>
    <row r="1545" spans="1:10" s="108" customFormat="1" ht="11.25" customHeight="1">
      <c r="A1545" s="130"/>
      <c r="B1545" s="130"/>
      <c r="C1545" s="130"/>
      <c r="D1545" s="130"/>
      <c r="E1545" s="130"/>
      <c r="F1545" s="130"/>
      <c r="G1545" s="89"/>
      <c r="H1545" s="123"/>
      <c r="I1545" s="123"/>
      <c r="J1545" s="130"/>
    </row>
    <row r="1546" spans="1:10" s="108" customFormat="1" ht="11.25" customHeight="1">
      <c r="A1546" s="130"/>
      <c r="B1546" s="130"/>
      <c r="C1546" s="130"/>
      <c r="D1546" s="130"/>
      <c r="E1546" s="130"/>
      <c r="F1546" s="130"/>
      <c r="G1546" s="89"/>
      <c r="H1546" s="123"/>
      <c r="I1546" s="123"/>
      <c r="J1546" s="130"/>
    </row>
    <row r="1547" spans="1:10" s="108" customFormat="1" ht="11.25" customHeight="1">
      <c r="A1547" s="130"/>
      <c r="B1547" s="130"/>
      <c r="C1547" s="130"/>
      <c r="D1547" s="130"/>
      <c r="E1547" s="130"/>
      <c r="F1547" s="130"/>
      <c r="G1547" s="89"/>
      <c r="H1547" s="123"/>
      <c r="I1547" s="123"/>
      <c r="J1547" s="130"/>
    </row>
    <row r="1548" spans="1:10" s="108" customFormat="1" ht="11.25" customHeight="1">
      <c r="A1548" s="130"/>
      <c r="B1548" s="130"/>
      <c r="C1548" s="130"/>
      <c r="D1548" s="130"/>
      <c r="E1548" s="130"/>
      <c r="F1548" s="130"/>
      <c r="G1548" s="89"/>
      <c r="H1548" s="123"/>
      <c r="I1548" s="123"/>
      <c r="J1548" s="130"/>
    </row>
    <row r="1549" spans="1:10" s="108" customFormat="1" ht="11.25" customHeight="1">
      <c r="A1549" s="130"/>
      <c r="B1549" s="130"/>
      <c r="C1549" s="130"/>
      <c r="D1549" s="130"/>
      <c r="E1549" s="130"/>
      <c r="F1549" s="130"/>
      <c r="G1549" s="89"/>
      <c r="H1549" s="123"/>
      <c r="I1549" s="123"/>
      <c r="J1549" s="130"/>
    </row>
    <row r="1550" spans="1:10" s="108" customFormat="1" ht="11.25" customHeight="1">
      <c r="A1550" s="130"/>
      <c r="B1550" s="130"/>
      <c r="C1550" s="130"/>
      <c r="D1550" s="130"/>
      <c r="E1550" s="130"/>
      <c r="F1550" s="130"/>
      <c r="G1550" s="89"/>
      <c r="H1550" s="123"/>
      <c r="I1550" s="123"/>
      <c r="J1550" s="130"/>
    </row>
    <row r="1551" spans="1:10" s="108" customFormat="1" ht="11.25" customHeight="1">
      <c r="A1551" s="130"/>
      <c r="B1551" s="130"/>
      <c r="C1551" s="130"/>
      <c r="D1551" s="130"/>
      <c r="E1551" s="130"/>
      <c r="F1551" s="130"/>
      <c r="G1551" s="89"/>
      <c r="H1551" s="123"/>
      <c r="I1551" s="123"/>
      <c r="J1551" s="130"/>
    </row>
    <row r="1552" spans="1:10" s="108" customFormat="1" ht="11.25" customHeight="1">
      <c r="A1552" s="130"/>
      <c r="B1552" s="130"/>
      <c r="C1552" s="130"/>
      <c r="D1552" s="130"/>
      <c r="E1552" s="130"/>
      <c r="F1552" s="130"/>
      <c r="G1552" s="89"/>
      <c r="H1552" s="123"/>
      <c r="I1552" s="123"/>
      <c r="J1552" s="130"/>
    </row>
    <row r="1553" spans="1:10" s="108" customFormat="1" ht="11.25" customHeight="1">
      <c r="A1553" s="130"/>
      <c r="B1553" s="130"/>
      <c r="C1553" s="130"/>
      <c r="D1553" s="130"/>
      <c r="E1553" s="130"/>
      <c r="F1553" s="130"/>
      <c r="G1553" s="89"/>
      <c r="H1553" s="123"/>
      <c r="I1553" s="123"/>
      <c r="J1553" s="130"/>
    </row>
    <row r="1554" spans="1:10" s="108" customFormat="1" ht="11.25" customHeight="1">
      <c r="A1554" s="130"/>
      <c r="B1554" s="130"/>
      <c r="C1554" s="130"/>
      <c r="D1554" s="130"/>
      <c r="E1554" s="130"/>
      <c r="F1554" s="130"/>
      <c r="G1554" s="89"/>
      <c r="H1554" s="123"/>
      <c r="I1554" s="123"/>
      <c r="J1554" s="130"/>
    </row>
    <row r="1555" spans="1:10" s="108" customFormat="1" ht="11.25" customHeight="1">
      <c r="A1555" s="130"/>
      <c r="B1555" s="130"/>
      <c r="C1555" s="130"/>
      <c r="D1555" s="130"/>
      <c r="E1555" s="130"/>
      <c r="F1555" s="130"/>
      <c r="G1555" s="89"/>
      <c r="H1555" s="123"/>
      <c r="I1555" s="123"/>
      <c r="J1555" s="130"/>
    </row>
    <row r="1556" spans="1:10" s="108" customFormat="1" ht="11.25" customHeight="1">
      <c r="A1556" s="130"/>
      <c r="B1556" s="130"/>
      <c r="C1556" s="130"/>
      <c r="D1556" s="130"/>
      <c r="E1556" s="130"/>
      <c r="F1556" s="130"/>
      <c r="G1556" s="89"/>
      <c r="H1556" s="123"/>
      <c r="I1556" s="123"/>
      <c r="J1556" s="130"/>
    </row>
    <row r="1557" spans="1:10" s="108" customFormat="1" ht="11.25" customHeight="1">
      <c r="A1557" s="130"/>
      <c r="B1557" s="130"/>
      <c r="C1557" s="130"/>
      <c r="D1557" s="130"/>
      <c r="E1557" s="130"/>
      <c r="F1557" s="130"/>
      <c r="G1557" s="89"/>
      <c r="H1557" s="123"/>
      <c r="I1557" s="123"/>
      <c r="J1557" s="130"/>
    </row>
    <row r="1558" spans="1:10" s="108" customFormat="1" ht="11.25" customHeight="1">
      <c r="A1558" s="130"/>
      <c r="B1558" s="130"/>
      <c r="C1558" s="130"/>
      <c r="D1558" s="130"/>
      <c r="E1558" s="130"/>
      <c r="F1558" s="130"/>
      <c r="G1558" s="89"/>
      <c r="H1558" s="123"/>
      <c r="I1558" s="123"/>
      <c r="J1558" s="130"/>
    </row>
    <row r="1559" spans="1:10" s="108" customFormat="1" ht="11.25" customHeight="1">
      <c r="A1559" s="130"/>
      <c r="B1559" s="130"/>
      <c r="C1559" s="130"/>
      <c r="D1559" s="130"/>
      <c r="E1559" s="130"/>
      <c r="F1559" s="130"/>
      <c r="G1559" s="89"/>
      <c r="H1559" s="123"/>
      <c r="I1559" s="123"/>
      <c r="J1559" s="130"/>
    </row>
    <row r="1560" spans="1:10" s="108" customFormat="1" ht="11.25" customHeight="1">
      <c r="A1560" s="130"/>
      <c r="B1560" s="130"/>
      <c r="C1560" s="130"/>
      <c r="D1560" s="130"/>
      <c r="E1560" s="130"/>
      <c r="F1560" s="130"/>
      <c r="G1560" s="89"/>
      <c r="H1560" s="123"/>
      <c r="I1560" s="123"/>
      <c r="J1560" s="130"/>
    </row>
    <row r="1561" spans="1:10" s="108" customFormat="1" ht="11.25" customHeight="1">
      <c r="A1561" s="130"/>
      <c r="B1561" s="130"/>
      <c r="C1561" s="130"/>
      <c r="D1561" s="130"/>
      <c r="E1561" s="130"/>
      <c r="F1561" s="130"/>
      <c r="G1561" s="89"/>
      <c r="H1561" s="123"/>
      <c r="I1561" s="123"/>
      <c r="J1561" s="130"/>
    </row>
    <row r="1562" spans="1:10" s="108" customFormat="1" ht="11.25" customHeight="1">
      <c r="A1562" s="130"/>
      <c r="B1562" s="130"/>
      <c r="C1562" s="130"/>
      <c r="D1562" s="130"/>
      <c r="E1562" s="130"/>
      <c r="F1562" s="130"/>
      <c r="G1562" s="89"/>
      <c r="H1562" s="123"/>
      <c r="I1562" s="123"/>
      <c r="J1562" s="130"/>
    </row>
    <row r="1563" spans="1:10" s="108" customFormat="1" ht="11.25" customHeight="1">
      <c r="A1563" s="130"/>
      <c r="B1563" s="130"/>
      <c r="C1563" s="130"/>
      <c r="D1563" s="130"/>
      <c r="E1563" s="130"/>
      <c r="F1563" s="130"/>
      <c r="G1563" s="89"/>
      <c r="H1563" s="123"/>
      <c r="I1563" s="123"/>
      <c r="J1563" s="130"/>
    </row>
    <row r="1564" spans="1:10" s="108" customFormat="1" ht="11.25" customHeight="1">
      <c r="A1564" s="130"/>
      <c r="B1564" s="130"/>
      <c r="C1564" s="130"/>
      <c r="D1564" s="130"/>
      <c r="E1564" s="130"/>
      <c r="F1564" s="130"/>
      <c r="G1564" s="89"/>
      <c r="H1564" s="123"/>
      <c r="I1564" s="123"/>
      <c r="J1564" s="130"/>
    </row>
    <row r="1565" spans="1:10" s="108" customFormat="1" ht="11.25" customHeight="1">
      <c r="A1565" s="130"/>
      <c r="B1565" s="130"/>
      <c r="C1565" s="130"/>
      <c r="D1565" s="130"/>
      <c r="E1565" s="130"/>
      <c r="F1565" s="130"/>
      <c r="G1565" s="89"/>
      <c r="H1565" s="123"/>
      <c r="I1565" s="123"/>
      <c r="J1565" s="130"/>
    </row>
    <row r="1566" spans="1:10" s="108" customFormat="1" ht="11.25" customHeight="1">
      <c r="A1566" s="130"/>
      <c r="B1566" s="130"/>
      <c r="C1566" s="130"/>
      <c r="D1566" s="130"/>
      <c r="E1566" s="130"/>
      <c r="F1566" s="130"/>
      <c r="G1566" s="89"/>
      <c r="H1566" s="123"/>
      <c r="I1566" s="123"/>
      <c r="J1566" s="130"/>
    </row>
    <row r="1567" spans="1:10" s="108" customFormat="1" ht="11.25" customHeight="1">
      <c r="A1567" s="130"/>
      <c r="B1567" s="130"/>
      <c r="C1567" s="130"/>
      <c r="D1567" s="130"/>
      <c r="E1567" s="130"/>
      <c r="F1567" s="130"/>
      <c r="G1567" s="89"/>
      <c r="H1567" s="123"/>
      <c r="I1567" s="123"/>
      <c r="J1567" s="130"/>
    </row>
    <row r="1568" spans="1:10" s="108" customFormat="1" ht="11.25" customHeight="1">
      <c r="A1568" s="130"/>
      <c r="B1568" s="130"/>
      <c r="C1568" s="130"/>
      <c r="D1568" s="130"/>
      <c r="E1568" s="130"/>
      <c r="F1568" s="130"/>
      <c r="G1568" s="89"/>
      <c r="H1568" s="123"/>
      <c r="I1568" s="123"/>
      <c r="J1568" s="130"/>
    </row>
    <row r="1569" spans="1:10" s="108" customFormat="1" ht="11.25" customHeight="1">
      <c r="A1569" s="130"/>
      <c r="B1569" s="130"/>
      <c r="C1569" s="130"/>
      <c r="D1569" s="130"/>
      <c r="E1569" s="130"/>
      <c r="F1569" s="130"/>
      <c r="G1569" s="89"/>
      <c r="H1569" s="123"/>
      <c r="I1569" s="123"/>
      <c r="J1569" s="130"/>
    </row>
    <row r="1570" spans="1:10" s="108" customFormat="1" ht="11.25" customHeight="1">
      <c r="A1570" s="130"/>
      <c r="B1570" s="130"/>
      <c r="C1570" s="130"/>
      <c r="D1570" s="130"/>
      <c r="E1570" s="130"/>
      <c r="F1570" s="130"/>
      <c r="G1570" s="89"/>
      <c r="H1570" s="123"/>
      <c r="I1570" s="123"/>
      <c r="J1570" s="130"/>
    </row>
    <row r="1571" spans="1:10" s="108" customFormat="1" ht="11.25" customHeight="1">
      <c r="A1571" s="130"/>
      <c r="B1571" s="130"/>
      <c r="C1571" s="130"/>
      <c r="D1571" s="130"/>
      <c r="E1571" s="130"/>
      <c r="F1571" s="130"/>
      <c r="G1571" s="89"/>
      <c r="H1571" s="123"/>
      <c r="I1571" s="123"/>
      <c r="J1571" s="130"/>
    </row>
    <row r="1572" spans="1:10" s="108" customFormat="1" ht="11.25" customHeight="1">
      <c r="A1572" s="130"/>
      <c r="B1572" s="130"/>
      <c r="C1572" s="130"/>
      <c r="D1572" s="130"/>
      <c r="E1572" s="130"/>
      <c r="F1572" s="130"/>
      <c r="G1572" s="89"/>
      <c r="H1572" s="123"/>
      <c r="I1572" s="123"/>
      <c r="J1572" s="130"/>
    </row>
    <row r="1573" spans="1:10" s="108" customFormat="1" ht="11.25" customHeight="1">
      <c r="A1573" s="130"/>
      <c r="B1573" s="130"/>
      <c r="C1573" s="130"/>
      <c r="D1573" s="130"/>
      <c r="E1573" s="130"/>
      <c r="F1573" s="130"/>
      <c r="G1573" s="89"/>
      <c r="H1573" s="123"/>
      <c r="I1573" s="123"/>
      <c r="J1573" s="130"/>
    </row>
    <row r="1574" spans="1:10" s="108" customFormat="1" ht="11.25" customHeight="1">
      <c r="A1574" s="130"/>
      <c r="B1574" s="130"/>
      <c r="C1574" s="130"/>
      <c r="D1574" s="130"/>
      <c r="E1574" s="130"/>
      <c r="F1574" s="130"/>
      <c r="G1574" s="89"/>
      <c r="H1574" s="123"/>
      <c r="I1574" s="123"/>
      <c r="J1574" s="130"/>
    </row>
    <row r="1575" spans="1:10" s="108" customFormat="1" ht="11.25" customHeight="1">
      <c r="A1575" s="130"/>
      <c r="B1575" s="130"/>
      <c r="C1575" s="130"/>
      <c r="D1575" s="130"/>
      <c r="E1575" s="130"/>
      <c r="F1575" s="130"/>
      <c r="G1575" s="89"/>
      <c r="H1575" s="123"/>
      <c r="I1575" s="123"/>
      <c r="J1575" s="130"/>
    </row>
    <row r="1576" spans="1:10" s="108" customFormat="1" ht="11.25" customHeight="1">
      <c r="A1576" s="130"/>
      <c r="B1576" s="130"/>
      <c r="C1576" s="130"/>
      <c r="D1576" s="130"/>
      <c r="E1576" s="130"/>
      <c r="F1576" s="130"/>
      <c r="G1576" s="89"/>
      <c r="H1576" s="123"/>
      <c r="I1576" s="123"/>
      <c r="J1576" s="130"/>
    </row>
    <row r="1577" spans="1:10" s="108" customFormat="1" ht="11.25" customHeight="1">
      <c r="A1577" s="130"/>
      <c r="B1577" s="130"/>
      <c r="C1577" s="130"/>
      <c r="D1577" s="130"/>
      <c r="E1577" s="130"/>
      <c r="F1577" s="130"/>
      <c r="G1577" s="89"/>
      <c r="H1577" s="123"/>
      <c r="I1577" s="123"/>
      <c r="J1577" s="130"/>
    </row>
    <row r="1578" spans="1:10" s="108" customFormat="1" ht="11.25" customHeight="1">
      <c r="A1578" s="130"/>
      <c r="B1578" s="130"/>
      <c r="C1578" s="130"/>
      <c r="D1578" s="130"/>
      <c r="E1578" s="130"/>
      <c r="F1578" s="130"/>
      <c r="G1578" s="89"/>
      <c r="H1578" s="123"/>
      <c r="I1578" s="123"/>
      <c r="J1578" s="130"/>
    </row>
    <row r="1579" spans="1:10" s="108" customFormat="1" ht="11.25" customHeight="1">
      <c r="A1579" s="130"/>
      <c r="B1579" s="130"/>
      <c r="C1579" s="130"/>
      <c r="D1579" s="130"/>
      <c r="E1579" s="130"/>
      <c r="F1579" s="130"/>
      <c r="G1579" s="89"/>
      <c r="H1579" s="123"/>
      <c r="I1579" s="123"/>
      <c r="J1579" s="130"/>
    </row>
    <row r="1580" spans="1:10" s="108" customFormat="1" ht="11.25" customHeight="1">
      <c r="A1580" s="130"/>
      <c r="B1580" s="130"/>
      <c r="C1580" s="130"/>
      <c r="D1580" s="130"/>
      <c r="E1580" s="130"/>
      <c r="F1580" s="130"/>
      <c r="G1580" s="89"/>
      <c r="H1580" s="123"/>
      <c r="I1580" s="123"/>
      <c r="J1580" s="130"/>
    </row>
    <row r="1581" spans="1:10" s="108" customFormat="1" ht="11.25" customHeight="1">
      <c r="A1581" s="130"/>
      <c r="B1581" s="130"/>
      <c r="C1581" s="130"/>
      <c r="D1581" s="130"/>
      <c r="E1581" s="130"/>
      <c r="F1581" s="130"/>
      <c r="G1581" s="89"/>
      <c r="H1581" s="123"/>
      <c r="I1581" s="123"/>
      <c r="J1581" s="130"/>
    </row>
    <row r="1582" spans="1:10" s="108" customFormat="1" ht="11.25" customHeight="1">
      <c r="A1582" s="130"/>
      <c r="B1582" s="130"/>
      <c r="C1582" s="130"/>
      <c r="D1582" s="130"/>
      <c r="E1582" s="130"/>
      <c r="F1582" s="130"/>
      <c r="G1582" s="89"/>
      <c r="H1582" s="123"/>
      <c r="I1582" s="123"/>
      <c r="J1582" s="130"/>
    </row>
    <row r="1583" spans="1:10" s="108" customFormat="1" ht="11.25" customHeight="1">
      <c r="A1583" s="130"/>
      <c r="B1583" s="130"/>
      <c r="C1583" s="130"/>
      <c r="D1583" s="130"/>
      <c r="E1583" s="130"/>
      <c r="F1583" s="130"/>
      <c r="G1583" s="89"/>
      <c r="H1583" s="123"/>
      <c r="I1583" s="123"/>
      <c r="J1583" s="130"/>
    </row>
    <row r="1584" spans="1:10" s="108" customFormat="1" ht="11.25" customHeight="1">
      <c r="A1584" s="130"/>
      <c r="B1584" s="130"/>
      <c r="C1584" s="130"/>
      <c r="D1584" s="130"/>
      <c r="E1584" s="130"/>
      <c r="F1584" s="130"/>
      <c r="G1584" s="89"/>
      <c r="H1584" s="123"/>
      <c r="I1584" s="123"/>
      <c r="J1584" s="130"/>
    </row>
    <row r="1585" spans="1:10" s="108" customFormat="1" ht="11.25" customHeight="1">
      <c r="A1585" s="130"/>
      <c r="B1585" s="130"/>
      <c r="C1585" s="130"/>
      <c r="D1585" s="130"/>
      <c r="E1585" s="130"/>
      <c r="F1585" s="130"/>
      <c r="G1585" s="89"/>
      <c r="H1585" s="123"/>
      <c r="I1585" s="123"/>
      <c r="J1585" s="130"/>
    </row>
    <row r="1586" spans="1:10" s="108" customFormat="1" ht="11.25" customHeight="1">
      <c r="A1586" s="130"/>
      <c r="B1586" s="130"/>
      <c r="C1586" s="130"/>
      <c r="D1586" s="130"/>
      <c r="E1586" s="130"/>
      <c r="F1586" s="130"/>
      <c r="G1586" s="89"/>
      <c r="H1586" s="123"/>
      <c r="I1586" s="123"/>
      <c r="J1586" s="130"/>
    </row>
    <row r="1587" spans="1:10" s="108" customFormat="1" ht="11.25" customHeight="1">
      <c r="A1587" s="130"/>
      <c r="B1587" s="130"/>
      <c r="C1587" s="130"/>
      <c r="D1587" s="130"/>
      <c r="E1587" s="130"/>
      <c r="F1587" s="130"/>
      <c r="G1587" s="89"/>
      <c r="H1587" s="123"/>
      <c r="I1587" s="123"/>
      <c r="J1587" s="130"/>
    </row>
    <row r="1588" spans="1:10" s="108" customFormat="1" ht="11.25" customHeight="1">
      <c r="A1588" s="130"/>
      <c r="B1588" s="130"/>
      <c r="C1588" s="130"/>
      <c r="D1588" s="130"/>
      <c r="E1588" s="130"/>
      <c r="F1588" s="130"/>
      <c r="G1588" s="89"/>
      <c r="H1588" s="123"/>
      <c r="I1588" s="123"/>
      <c r="J1588" s="130"/>
    </row>
    <row r="1589" spans="1:10" s="108" customFormat="1" ht="11.25" customHeight="1">
      <c r="A1589" s="130"/>
      <c r="B1589" s="130"/>
      <c r="C1589" s="130"/>
      <c r="D1589" s="130"/>
      <c r="E1589" s="130"/>
      <c r="F1589" s="130"/>
      <c r="G1589" s="89"/>
      <c r="H1589" s="123"/>
      <c r="I1589" s="123"/>
      <c r="J1589" s="130"/>
    </row>
    <row r="1590" spans="1:10" s="108" customFormat="1" ht="11.25" customHeight="1">
      <c r="A1590" s="130"/>
      <c r="B1590" s="130"/>
      <c r="C1590" s="130"/>
      <c r="D1590" s="130"/>
      <c r="E1590" s="130"/>
      <c r="F1590" s="130"/>
      <c r="G1590" s="89"/>
      <c r="H1590" s="123"/>
      <c r="I1590" s="123"/>
      <c r="J1590" s="130"/>
    </row>
    <row r="1591" spans="1:10" s="108" customFormat="1" ht="11.25" customHeight="1">
      <c r="A1591" s="130"/>
      <c r="B1591" s="130"/>
      <c r="C1591" s="130"/>
      <c r="D1591" s="130"/>
      <c r="E1591" s="130"/>
      <c r="F1591" s="130"/>
      <c r="G1591" s="89"/>
      <c r="H1591" s="123"/>
      <c r="I1591" s="123"/>
      <c r="J1591" s="130"/>
    </row>
    <row r="1592" spans="1:10" s="108" customFormat="1" ht="11.25" customHeight="1">
      <c r="A1592" s="130"/>
      <c r="B1592" s="130"/>
      <c r="C1592" s="130"/>
      <c r="D1592" s="130"/>
      <c r="E1592" s="130"/>
      <c r="F1592" s="130"/>
      <c r="G1592" s="89"/>
      <c r="H1592" s="123"/>
      <c r="I1592" s="123"/>
      <c r="J1592" s="130"/>
    </row>
    <row r="1593" spans="1:10" s="108" customFormat="1" ht="11.25" customHeight="1">
      <c r="A1593" s="130"/>
      <c r="B1593" s="130"/>
      <c r="C1593" s="130"/>
      <c r="D1593" s="130"/>
      <c r="E1593" s="130"/>
      <c r="F1593" s="130"/>
      <c r="G1593" s="89"/>
      <c r="H1593" s="123"/>
      <c r="I1593" s="123"/>
      <c r="J1593" s="130"/>
    </row>
    <row r="1594" spans="1:10" s="108" customFormat="1" ht="11.25" customHeight="1">
      <c r="A1594" s="130"/>
      <c r="B1594" s="130"/>
      <c r="C1594" s="130"/>
      <c r="D1594" s="130"/>
      <c r="E1594" s="130"/>
      <c r="F1594" s="130"/>
      <c r="G1594" s="89"/>
      <c r="H1594" s="123"/>
      <c r="I1594" s="123"/>
      <c r="J1594" s="130"/>
    </row>
    <row r="1595" spans="1:10" s="108" customFormat="1" ht="11.25" customHeight="1">
      <c r="A1595" s="130"/>
      <c r="B1595" s="130"/>
      <c r="C1595" s="130"/>
      <c r="D1595" s="130"/>
      <c r="E1595" s="130"/>
      <c r="F1595" s="130"/>
      <c r="G1595" s="89"/>
      <c r="H1595" s="123"/>
      <c r="I1595" s="123"/>
      <c r="J1595" s="130"/>
    </row>
    <row r="1596" spans="1:10" s="108" customFormat="1" ht="11.25" customHeight="1">
      <c r="A1596" s="130"/>
      <c r="B1596" s="130"/>
      <c r="C1596" s="130"/>
      <c r="D1596" s="130"/>
      <c r="E1596" s="130"/>
      <c r="F1596" s="130"/>
      <c r="G1596" s="89"/>
      <c r="H1596" s="123"/>
      <c r="I1596" s="123"/>
      <c r="J1596" s="130"/>
    </row>
    <row r="1597" spans="1:10" s="108" customFormat="1" ht="11.25" customHeight="1">
      <c r="A1597" s="130"/>
      <c r="B1597" s="130"/>
      <c r="C1597" s="130"/>
      <c r="D1597" s="130"/>
      <c r="E1597" s="130"/>
      <c r="F1597" s="130"/>
      <c r="G1597" s="89"/>
      <c r="H1597" s="123"/>
      <c r="I1597" s="123"/>
      <c r="J1597" s="130"/>
    </row>
    <row r="1598" spans="1:10" s="108" customFormat="1" ht="11.25" customHeight="1">
      <c r="A1598" s="130"/>
      <c r="B1598" s="130"/>
      <c r="C1598" s="130"/>
      <c r="D1598" s="130"/>
      <c r="E1598" s="130"/>
      <c r="F1598" s="130"/>
      <c r="G1598" s="89"/>
      <c r="H1598" s="123"/>
      <c r="I1598" s="123"/>
      <c r="J1598" s="130"/>
    </row>
    <row r="1599" spans="1:10" s="108" customFormat="1" ht="11.25" customHeight="1">
      <c r="A1599" s="130"/>
      <c r="B1599" s="130"/>
      <c r="C1599" s="130"/>
      <c r="D1599" s="130"/>
      <c r="E1599" s="130"/>
      <c r="F1599" s="130"/>
      <c r="G1599" s="89"/>
      <c r="H1599" s="123"/>
      <c r="I1599" s="123"/>
      <c r="J1599" s="130"/>
    </row>
    <row r="1600" spans="1:10" s="108" customFormat="1" ht="11.25" customHeight="1">
      <c r="A1600" s="130"/>
      <c r="B1600" s="130"/>
      <c r="C1600" s="130"/>
      <c r="D1600" s="130"/>
      <c r="E1600" s="130"/>
      <c r="F1600" s="130"/>
      <c r="G1600" s="89"/>
      <c r="H1600" s="123"/>
      <c r="I1600" s="123"/>
      <c r="J1600" s="130"/>
    </row>
    <row r="1601" spans="1:10" s="108" customFormat="1" ht="11.25" customHeight="1">
      <c r="A1601" s="130"/>
      <c r="B1601" s="130"/>
      <c r="C1601" s="130"/>
      <c r="D1601" s="130"/>
      <c r="E1601" s="130"/>
      <c r="F1601" s="130"/>
      <c r="G1601" s="89"/>
      <c r="H1601" s="123"/>
      <c r="I1601" s="123"/>
      <c r="J1601" s="130"/>
    </row>
    <row r="1602" spans="1:10" s="108" customFormat="1" ht="11.25" customHeight="1">
      <c r="A1602" s="130"/>
      <c r="B1602" s="130"/>
      <c r="C1602" s="130"/>
      <c r="D1602" s="130"/>
      <c r="E1602" s="130"/>
      <c r="F1602" s="130"/>
      <c r="G1602" s="89"/>
      <c r="H1602" s="123"/>
      <c r="I1602" s="123"/>
      <c r="J1602" s="130"/>
    </row>
    <row r="1603" spans="1:10" s="108" customFormat="1" ht="11.25" customHeight="1">
      <c r="A1603" s="130"/>
      <c r="B1603" s="130"/>
      <c r="C1603" s="130"/>
      <c r="D1603" s="130"/>
      <c r="E1603" s="130"/>
      <c r="F1603" s="130"/>
      <c r="G1603" s="89"/>
      <c r="H1603" s="123"/>
      <c r="I1603" s="123"/>
      <c r="J1603" s="130"/>
    </row>
    <row r="1604" spans="1:10" s="108" customFormat="1" ht="11.25" customHeight="1">
      <c r="A1604" s="130"/>
      <c r="B1604" s="130"/>
      <c r="C1604" s="130"/>
      <c r="D1604" s="130"/>
      <c r="E1604" s="130"/>
      <c r="F1604" s="130"/>
      <c r="G1604" s="89"/>
      <c r="H1604" s="123"/>
      <c r="I1604" s="123"/>
      <c r="J1604" s="130"/>
    </row>
    <row r="1605" spans="1:10" s="108" customFormat="1" ht="11.25" customHeight="1">
      <c r="A1605" s="130"/>
      <c r="B1605" s="130"/>
      <c r="C1605" s="130"/>
      <c r="D1605" s="130"/>
      <c r="E1605" s="130"/>
      <c r="F1605" s="130"/>
      <c r="G1605" s="89"/>
      <c r="H1605" s="123"/>
      <c r="I1605" s="123"/>
      <c r="J1605" s="130"/>
    </row>
    <row r="1606" spans="1:10" s="108" customFormat="1" ht="11.25" customHeight="1">
      <c r="A1606" s="130"/>
      <c r="B1606" s="130"/>
      <c r="C1606" s="130"/>
      <c r="D1606" s="130"/>
      <c r="E1606" s="130"/>
      <c r="F1606" s="130"/>
      <c r="G1606" s="89"/>
      <c r="H1606" s="123"/>
      <c r="I1606" s="123"/>
      <c r="J1606" s="130"/>
    </row>
    <row r="1607" spans="1:10" s="108" customFormat="1" ht="11.25" customHeight="1">
      <c r="A1607" s="130"/>
      <c r="B1607" s="130"/>
      <c r="C1607" s="130"/>
      <c r="D1607" s="130"/>
      <c r="E1607" s="130"/>
      <c r="F1607" s="130"/>
      <c r="G1607" s="89"/>
      <c r="H1607" s="123"/>
      <c r="I1607" s="123"/>
      <c r="J1607" s="130"/>
    </row>
    <row r="1608" spans="1:10" s="108" customFormat="1" ht="11.25" customHeight="1">
      <c r="A1608" s="130"/>
      <c r="B1608" s="130"/>
      <c r="C1608" s="130"/>
      <c r="D1608" s="130"/>
      <c r="E1608" s="130"/>
      <c r="F1608" s="130"/>
      <c r="G1608" s="89"/>
      <c r="H1608" s="123"/>
      <c r="I1608" s="123"/>
      <c r="J1608" s="130"/>
    </row>
    <row r="1609" spans="1:10" s="108" customFormat="1" ht="11.25" customHeight="1">
      <c r="A1609" s="130"/>
      <c r="B1609" s="130"/>
      <c r="C1609" s="130"/>
      <c r="D1609" s="130"/>
      <c r="E1609" s="130"/>
      <c r="F1609" s="130"/>
      <c r="G1609" s="89"/>
      <c r="H1609" s="123"/>
      <c r="I1609" s="123"/>
      <c r="J1609" s="130"/>
    </row>
    <row r="1610" spans="1:10" s="108" customFormat="1" ht="11.25" customHeight="1">
      <c r="A1610" s="130"/>
      <c r="B1610" s="130"/>
      <c r="C1610" s="130"/>
      <c r="D1610" s="130"/>
      <c r="E1610" s="130"/>
      <c r="F1610" s="130"/>
      <c r="G1610" s="89"/>
      <c r="H1610" s="123"/>
      <c r="I1610" s="123"/>
      <c r="J1610" s="130"/>
    </row>
    <row r="1611" spans="1:10" s="108" customFormat="1" ht="11.25" customHeight="1">
      <c r="A1611" s="130"/>
      <c r="B1611" s="130"/>
      <c r="C1611" s="130"/>
      <c r="D1611" s="130"/>
      <c r="E1611" s="130"/>
      <c r="F1611" s="130"/>
      <c r="G1611" s="89"/>
      <c r="H1611" s="123"/>
      <c r="I1611" s="123"/>
      <c r="J1611" s="130"/>
    </row>
    <row r="1612" spans="1:10" s="108" customFormat="1" ht="11.25" customHeight="1">
      <c r="A1612" s="130"/>
      <c r="B1612" s="130"/>
      <c r="C1612" s="130"/>
      <c r="D1612" s="130"/>
      <c r="E1612" s="130"/>
      <c r="F1612" s="130"/>
      <c r="G1612" s="89"/>
      <c r="H1612" s="123"/>
      <c r="I1612" s="123"/>
      <c r="J1612" s="130"/>
    </row>
    <row r="1613" spans="1:10" s="108" customFormat="1" ht="11.25" customHeight="1">
      <c r="A1613" s="130"/>
      <c r="B1613" s="130"/>
      <c r="C1613" s="130"/>
      <c r="D1613" s="130"/>
      <c r="E1613" s="130"/>
      <c r="F1613" s="130"/>
      <c r="G1613" s="89"/>
      <c r="H1613" s="123"/>
      <c r="I1613" s="123"/>
      <c r="J1613" s="130"/>
    </row>
    <row r="1614" spans="1:10" s="108" customFormat="1" ht="11.25" customHeight="1">
      <c r="A1614" s="130"/>
      <c r="B1614" s="130"/>
      <c r="C1614" s="130"/>
      <c r="D1614" s="130"/>
      <c r="E1614" s="130"/>
      <c r="F1614" s="130"/>
      <c r="G1614" s="89"/>
      <c r="H1614" s="123"/>
      <c r="I1614" s="123"/>
      <c r="J1614" s="130"/>
    </row>
    <row r="1615" spans="1:10" s="108" customFormat="1" ht="11.25" customHeight="1">
      <c r="A1615" s="130"/>
      <c r="B1615" s="130"/>
      <c r="C1615" s="130"/>
      <c r="D1615" s="130"/>
      <c r="E1615" s="130"/>
      <c r="F1615" s="130"/>
      <c r="G1615" s="89"/>
      <c r="H1615" s="123"/>
      <c r="I1615" s="123"/>
      <c r="J1615" s="130"/>
    </row>
    <row r="1616" spans="1:10" s="108" customFormat="1" ht="11.25" customHeight="1">
      <c r="A1616" s="130"/>
      <c r="B1616" s="130"/>
      <c r="C1616" s="130"/>
      <c r="D1616" s="130"/>
      <c r="E1616" s="130"/>
      <c r="F1616" s="130"/>
      <c r="G1616" s="89"/>
      <c r="H1616" s="123"/>
      <c r="I1616" s="123"/>
      <c r="J1616" s="130"/>
    </row>
    <row r="1617" spans="1:10" s="108" customFormat="1" ht="11.25" customHeight="1">
      <c r="A1617" s="130"/>
      <c r="B1617" s="130"/>
      <c r="C1617" s="130"/>
      <c r="D1617" s="130"/>
      <c r="E1617" s="130"/>
      <c r="F1617" s="130"/>
      <c r="G1617" s="89"/>
      <c r="H1617" s="123"/>
      <c r="I1617" s="123"/>
      <c r="J1617" s="130"/>
    </row>
    <row r="1618" spans="1:10" s="108" customFormat="1" ht="11.25" customHeight="1">
      <c r="A1618" s="130"/>
      <c r="B1618" s="130"/>
      <c r="C1618" s="130"/>
      <c r="D1618" s="130"/>
      <c r="E1618" s="130"/>
      <c r="F1618" s="130"/>
      <c r="G1618" s="89"/>
      <c r="H1618" s="123"/>
      <c r="I1618" s="123"/>
      <c r="J1618" s="130"/>
    </row>
    <row r="1619" spans="1:10" s="108" customFormat="1" ht="11.25" customHeight="1">
      <c r="A1619" s="130"/>
      <c r="B1619" s="130"/>
      <c r="C1619" s="130"/>
      <c r="D1619" s="130"/>
      <c r="E1619" s="130"/>
      <c r="F1619" s="130"/>
      <c r="G1619" s="89"/>
      <c r="H1619" s="123"/>
      <c r="I1619" s="123"/>
      <c r="J1619" s="130"/>
    </row>
    <row r="1620" spans="1:10" s="108" customFormat="1" ht="11.25" customHeight="1">
      <c r="A1620" s="130"/>
      <c r="B1620" s="130"/>
      <c r="C1620" s="130"/>
      <c r="D1620" s="130"/>
      <c r="E1620" s="130"/>
      <c r="F1620" s="130"/>
      <c r="G1620" s="89"/>
      <c r="H1620" s="123"/>
      <c r="I1620" s="123"/>
      <c r="J1620" s="130"/>
    </row>
    <row r="1621" spans="1:10" s="108" customFormat="1" ht="11.25" customHeight="1">
      <c r="A1621" s="130"/>
      <c r="B1621" s="130"/>
      <c r="C1621" s="130"/>
      <c r="D1621" s="130"/>
      <c r="E1621" s="130"/>
      <c r="F1621" s="130"/>
      <c r="G1621" s="89"/>
      <c r="H1621" s="123"/>
      <c r="I1621" s="123"/>
      <c r="J1621" s="130"/>
    </row>
    <row r="1622" spans="1:10" s="108" customFormat="1" ht="11.25" customHeight="1">
      <c r="A1622" s="130"/>
      <c r="B1622" s="130"/>
      <c r="C1622" s="130"/>
      <c r="D1622" s="130"/>
      <c r="E1622" s="130"/>
      <c r="F1622" s="130"/>
      <c r="G1622" s="89"/>
      <c r="H1622" s="123"/>
      <c r="I1622" s="123"/>
      <c r="J1622" s="130"/>
    </row>
    <row r="1623" spans="1:10" s="108" customFormat="1" ht="11.25" customHeight="1">
      <c r="A1623" s="130"/>
      <c r="B1623" s="130"/>
      <c r="C1623" s="130"/>
      <c r="D1623" s="130"/>
      <c r="E1623" s="130"/>
      <c r="F1623" s="130"/>
      <c r="G1623" s="89"/>
      <c r="H1623" s="123"/>
      <c r="I1623" s="123"/>
      <c r="J1623" s="130"/>
    </row>
    <row r="1624" spans="1:10" s="108" customFormat="1" ht="11.25" customHeight="1">
      <c r="A1624" s="130"/>
      <c r="B1624" s="130"/>
      <c r="C1624" s="130"/>
      <c r="D1624" s="130"/>
      <c r="E1624" s="130"/>
      <c r="F1624" s="130"/>
      <c r="G1624" s="89"/>
      <c r="H1624" s="123"/>
      <c r="I1624" s="123"/>
      <c r="J1624" s="130"/>
    </row>
    <row r="1625" spans="1:10" s="108" customFormat="1" ht="11.25" customHeight="1">
      <c r="A1625" s="130"/>
      <c r="B1625" s="130"/>
      <c r="C1625" s="130"/>
      <c r="D1625" s="130"/>
      <c r="E1625" s="130"/>
      <c r="F1625" s="130"/>
      <c r="G1625" s="89"/>
      <c r="H1625" s="123"/>
      <c r="I1625" s="123"/>
      <c r="J1625" s="130"/>
    </row>
    <row r="1626" spans="1:10" s="108" customFormat="1" ht="11.25" customHeight="1">
      <c r="A1626" s="130"/>
      <c r="B1626" s="130"/>
      <c r="C1626" s="130"/>
      <c r="D1626" s="130"/>
      <c r="E1626" s="130"/>
      <c r="F1626" s="130"/>
      <c r="G1626" s="89"/>
      <c r="H1626" s="123"/>
      <c r="I1626" s="123"/>
      <c r="J1626" s="130"/>
    </row>
    <row r="1627" spans="1:10" s="108" customFormat="1" ht="11.25" customHeight="1">
      <c r="A1627" s="130"/>
      <c r="B1627" s="130"/>
      <c r="C1627" s="130"/>
      <c r="D1627" s="130"/>
      <c r="E1627" s="130"/>
      <c r="F1627" s="130"/>
      <c r="G1627" s="89"/>
      <c r="H1627" s="123"/>
      <c r="I1627" s="123"/>
      <c r="J1627" s="130"/>
    </row>
    <row r="1628" spans="1:10" s="108" customFormat="1" ht="11.25" customHeight="1">
      <c r="A1628" s="130"/>
      <c r="B1628" s="130"/>
      <c r="C1628" s="130"/>
      <c r="D1628" s="130"/>
      <c r="E1628" s="130"/>
      <c r="F1628" s="130"/>
      <c r="G1628" s="89"/>
      <c r="H1628" s="123"/>
      <c r="I1628" s="123"/>
      <c r="J1628" s="130"/>
    </row>
    <row r="1629" spans="1:10" s="108" customFormat="1" ht="11.25" customHeight="1">
      <c r="A1629" s="130"/>
      <c r="B1629" s="130"/>
      <c r="C1629" s="130"/>
      <c r="D1629" s="130"/>
      <c r="E1629" s="130"/>
      <c r="F1629" s="130"/>
      <c r="G1629" s="89"/>
      <c r="H1629" s="123"/>
      <c r="I1629" s="123"/>
      <c r="J1629" s="130"/>
    </row>
    <row r="1630" spans="1:10" s="108" customFormat="1" ht="11.25" customHeight="1">
      <c r="A1630" s="130"/>
      <c r="B1630" s="130"/>
      <c r="C1630" s="130"/>
      <c r="D1630" s="130"/>
      <c r="E1630" s="130"/>
      <c r="F1630" s="130"/>
      <c r="G1630" s="89"/>
      <c r="H1630" s="123"/>
      <c r="I1630" s="123"/>
      <c r="J1630" s="130"/>
    </row>
    <row r="1631" spans="1:10" s="108" customFormat="1" ht="11.25" customHeight="1">
      <c r="A1631" s="130"/>
      <c r="B1631" s="130"/>
      <c r="C1631" s="130"/>
      <c r="D1631" s="130"/>
      <c r="E1631" s="130"/>
      <c r="F1631" s="130"/>
      <c r="G1631" s="89"/>
      <c r="H1631" s="123"/>
      <c r="I1631" s="123"/>
      <c r="J1631" s="130"/>
    </row>
    <row r="1632" spans="1:10" s="108" customFormat="1" ht="11.25" customHeight="1">
      <c r="A1632" s="130"/>
      <c r="B1632" s="130"/>
      <c r="C1632" s="130"/>
      <c r="D1632" s="130"/>
      <c r="E1632" s="130"/>
      <c r="F1632" s="130"/>
      <c r="G1632" s="89"/>
      <c r="H1632" s="123"/>
      <c r="I1632" s="123"/>
      <c r="J1632" s="130"/>
    </row>
    <row r="1633" spans="1:10" s="108" customFormat="1" ht="11.25" customHeight="1">
      <c r="A1633" s="130"/>
      <c r="B1633" s="130"/>
      <c r="C1633" s="130"/>
      <c r="D1633" s="130"/>
      <c r="E1633" s="130"/>
      <c r="F1633" s="130"/>
      <c r="G1633" s="89"/>
      <c r="H1633" s="123"/>
      <c r="I1633" s="123"/>
      <c r="J1633" s="130"/>
    </row>
    <row r="1634" spans="1:10" s="108" customFormat="1" ht="11.25" customHeight="1">
      <c r="A1634" s="130"/>
      <c r="B1634" s="130"/>
      <c r="C1634" s="130"/>
      <c r="D1634" s="130"/>
      <c r="E1634" s="130"/>
      <c r="F1634" s="130"/>
      <c r="G1634" s="89"/>
      <c r="H1634" s="123"/>
      <c r="I1634" s="123"/>
      <c r="J1634" s="130"/>
    </row>
    <row r="1635" spans="1:10" s="108" customFormat="1" ht="11.25" customHeight="1">
      <c r="A1635" s="130"/>
      <c r="B1635" s="130"/>
      <c r="C1635" s="130"/>
      <c r="D1635" s="130"/>
      <c r="E1635" s="130"/>
      <c r="F1635" s="130"/>
      <c r="G1635" s="89"/>
      <c r="H1635" s="123"/>
      <c r="I1635" s="123"/>
      <c r="J1635" s="130"/>
    </row>
    <row r="1636" spans="1:10" s="108" customFormat="1" ht="11.25" customHeight="1">
      <c r="A1636" s="130"/>
      <c r="B1636" s="130"/>
      <c r="C1636" s="130"/>
      <c r="D1636" s="130"/>
      <c r="E1636" s="130"/>
      <c r="F1636" s="130"/>
      <c r="G1636" s="89"/>
      <c r="H1636" s="123"/>
      <c r="I1636" s="123"/>
      <c r="J1636" s="130"/>
    </row>
    <row r="1637" spans="1:10" s="108" customFormat="1" ht="11.25" customHeight="1">
      <c r="A1637" s="130"/>
      <c r="B1637" s="130"/>
      <c r="C1637" s="130"/>
      <c r="D1637" s="130"/>
      <c r="E1637" s="130"/>
      <c r="F1637" s="130"/>
      <c r="G1637" s="89"/>
      <c r="H1637" s="123"/>
      <c r="I1637" s="123"/>
      <c r="J1637" s="130"/>
    </row>
    <row r="1638" spans="1:10" s="108" customFormat="1" ht="11.25" customHeight="1">
      <c r="A1638" s="130"/>
      <c r="B1638" s="130"/>
      <c r="C1638" s="130"/>
      <c r="D1638" s="130"/>
      <c r="E1638" s="130"/>
      <c r="F1638" s="130"/>
      <c r="G1638" s="89"/>
      <c r="H1638" s="123"/>
      <c r="I1638" s="123"/>
      <c r="J1638" s="130"/>
    </row>
    <row r="1639" spans="1:10" s="108" customFormat="1" ht="11.25" customHeight="1">
      <c r="A1639" s="130"/>
      <c r="B1639" s="130"/>
      <c r="C1639" s="130"/>
      <c r="D1639" s="130"/>
      <c r="E1639" s="130"/>
      <c r="F1639" s="130"/>
      <c r="G1639" s="89"/>
      <c r="H1639" s="123"/>
      <c r="I1639" s="123"/>
      <c r="J1639" s="130"/>
    </row>
    <row r="1640" spans="1:10" s="108" customFormat="1" ht="11.25" customHeight="1">
      <c r="A1640" s="130"/>
      <c r="B1640" s="130"/>
      <c r="C1640" s="130"/>
      <c r="D1640" s="130"/>
      <c r="E1640" s="130"/>
      <c r="F1640" s="130"/>
      <c r="G1640" s="89"/>
      <c r="H1640" s="123"/>
      <c r="I1640" s="123"/>
      <c r="J1640" s="130"/>
    </row>
    <row r="1641" spans="1:10" s="108" customFormat="1" ht="11.25" customHeight="1">
      <c r="A1641" s="130"/>
      <c r="B1641" s="130"/>
      <c r="C1641" s="130"/>
      <c r="D1641" s="130"/>
      <c r="E1641" s="130"/>
      <c r="F1641" s="130"/>
      <c r="G1641" s="89"/>
      <c r="H1641" s="123"/>
      <c r="I1641" s="123"/>
      <c r="J1641" s="130"/>
    </row>
    <row r="1642" spans="1:10" s="108" customFormat="1" ht="11.25" customHeight="1">
      <c r="A1642" s="130"/>
      <c r="B1642" s="130"/>
      <c r="C1642" s="130"/>
      <c r="D1642" s="130"/>
      <c r="E1642" s="130"/>
      <c r="F1642" s="130"/>
      <c r="G1642" s="89"/>
      <c r="H1642" s="123"/>
      <c r="I1642" s="123"/>
      <c r="J1642" s="130"/>
    </row>
    <row r="1643" spans="1:10" s="108" customFormat="1" ht="11.25" customHeight="1">
      <c r="A1643" s="130"/>
      <c r="B1643" s="130"/>
      <c r="C1643" s="130"/>
      <c r="D1643" s="130"/>
      <c r="E1643" s="130"/>
      <c r="F1643" s="130"/>
      <c r="G1643" s="89"/>
      <c r="H1643" s="123"/>
      <c r="I1643" s="123"/>
      <c r="J1643" s="130"/>
    </row>
    <row r="1644" spans="1:10" s="108" customFormat="1" ht="11.25" customHeight="1">
      <c r="A1644" s="130"/>
      <c r="B1644" s="130"/>
      <c r="C1644" s="130"/>
      <c r="D1644" s="130"/>
      <c r="E1644" s="130"/>
      <c r="F1644" s="130"/>
      <c r="G1644" s="89"/>
      <c r="H1644" s="123"/>
      <c r="I1644" s="123"/>
      <c r="J1644" s="130"/>
    </row>
    <row r="1645" spans="1:10" s="108" customFormat="1" ht="11.25" customHeight="1">
      <c r="A1645" s="130"/>
      <c r="B1645" s="130"/>
      <c r="C1645" s="130"/>
      <c r="D1645" s="130"/>
      <c r="E1645" s="130"/>
      <c r="F1645" s="130"/>
      <c r="G1645" s="89"/>
      <c r="H1645" s="123"/>
      <c r="I1645" s="123"/>
      <c r="J1645" s="130"/>
    </row>
    <row r="1646" spans="1:10" s="108" customFormat="1" ht="11.25" customHeight="1">
      <c r="A1646" s="130"/>
      <c r="B1646" s="130"/>
      <c r="C1646" s="130"/>
      <c r="D1646" s="130"/>
      <c r="E1646" s="130"/>
      <c r="F1646" s="130"/>
      <c r="G1646" s="89"/>
      <c r="H1646" s="123"/>
      <c r="I1646" s="123"/>
      <c r="J1646" s="130"/>
    </row>
    <row r="1647" spans="1:10" s="108" customFormat="1" ht="11.25" customHeight="1">
      <c r="A1647" s="130"/>
      <c r="B1647" s="130"/>
      <c r="C1647" s="130"/>
      <c r="D1647" s="130"/>
      <c r="E1647" s="130"/>
      <c r="F1647" s="130"/>
      <c r="G1647" s="89"/>
      <c r="H1647" s="123"/>
      <c r="I1647" s="123"/>
      <c r="J1647" s="130"/>
    </row>
    <row r="1648" spans="1:10" s="108" customFormat="1" ht="11.25" customHeight="1">
      <c r="A1648" s="130"/>
      <c r="B1648" s="130"/>
      <c r="C1648" s="130"/>
      <c r="D1648" s="130"/>
      <c r="E1648" s="130"/>
      <c r="F1648" s="130"/>
      <c r="G1648" s="89"/>
      <c r="H1648" s="123"/>
      <c r="I1648" s="123"/>
      <c r="J1648" s="130"/>
    </row>
    <row r="1649" spans="1:10" s="108" customFormat="1" ht="11.25" customHeight="1">
      <c r="A1649" s="130"/>
      <c r="B1649" s="130"/>
      <c r="C1649" s="130"/>
      <c r="D1649" s="130"/>
      <c r="E1649" s="130"/>
      <c r="F1649" s="130"/>
      <c r="G1649" s="89"/>
      <c r="H1649" s="123"/>
      <c r="I1649" s="123"/>
      <c r="J1649" s="130"/>
    </row>
    <row r="1650" spans="1:10" s="108" customFormat="1" ht="11.25" customHeight="1">
      <c r="A1650" s="130"/>
      <c r="B1650" s="130"/>
      <c r="C1650" s="130"/>
      <c r="D1650" s="130"/>
      <c r="E1650" s="130"/>
      <c r="F1650" s="130"/>
      <c r="G1650" s="89"/>
      <c r="H1650" s="123"/>
      <c r="I1650" s="123"/>
      <c r="J1650" s="130"/>
    </row>
    <row r="1651" spans="1:10" s="108" customFormat="1" ht="11.25" customHeight="1">
      <c r="A1651" s="130"/>
      <c r="B1651" s="130"/>
      <c r="C1651" s="130"/>
      <c r="D1651" s="130"/>
      <c r="E1651" s="130"/>
      <c r="F1651" s="130"/>
      <c r="G1651" s="89"/>
      <c r="H1651" s="123"/>
      <c r="I1651" s="123"/>
      <c r="J1651" s="130"/>
    </row>
    <row r="1652" spans="1:10" s="108" customFormat="1" ht="11.25" customHeight="1">
      <c r="A1652" s="130"/>
      <c r="B1652" s="130"/>
      <c r="C1652" s="130"/>
      <c r="D1652" s="130"/>
      <c r="E1652" s="130"/>
      <c r="F1652" s="130"/>
      <c r="G1652" s="89"/>
      <c r="H1652" s="123"/>
      <c r="I1652" s="123"/>
      <c r="J1652" s="130"/>
    </row>
    <row r="1653" spans="1:10" s="108" customFormat="1" ht="11.25" customHeight="1">
      <c r="A1653" s="130"/>
      <c r="B1653" s="130"/>
      <c r="C1653" s="130"/>
      <c r="D1653" s="130"/>
      <c r="E1653" s="130"/>
      <c r="F1653" s="130"/>
      <c r="G1653" s="89"/>
      <c r="H1653" s="123"/>
      <c r="I1653" s="123"/>
      <c r="J1653" s="130"/>
    </row>
    <row r="1654" spans="1:10" s="108" customFormat="1" ht="11.25" customHeight="1">
      <c r="A1654" s="130"/>
      <c r="B1654" s="130"/>
      <c r="C1654" s="130"/>
      <c r="D1654" s="130"/>
      <c r="E1654" s="130"/>
      <c r="F1654" s="130"/>
      <c r="G1654" s="89"/>
      <c r="H1654" s="123"/>
      <c r="I1654" s="123"/>
      <c r="J1654" s="130"/>
    </row>
    <row r="1655" spans="1:10" s="108" customFormat="1" ht="11.25" customHeight="1">
      <c r="A1655" s="130"/>
      <c r="B1655" s="130"/>
      <c r="C1655" s="130"/>
      <c r="D1655" s="130"/>
      <c r="E1655" s="130"/>
      <c r="F1655" s="130"/>
      <c r="G1655" s="89"/>
      <c r="H1655" s="123"/>
      <c r="I1655" s="123"/>
      <c r="J1655" s="130"/>
    </row>
    <row r="1656" spans="1:10" s="108" customFormat="1" ht="11.25" customHeight="1">
      <c r="A1656" s="130"/>
      <c r="B1656" s="130"/>
      <c r="C1656" s="130"/>
      <c r="D1656" s="130"/>
      <c r="E1656" s="130"/>
      <c r="F1656" s="130"/>
      <c r="G1656" s="89"/>
      <c r="H1656" s="123"/>
      <c r="I1656" s="123"/>
      <c r="J1656" s="130"/>
    </row>
    <row r="1657" spans="1:10" s="108" customFormat="1" ht="11.25" customHeight="1">
      <c r="A1657" s="130"/>
      <c r="B1657" s="130"/>
      <c r="C1657" s="130"/>
      <c r="D1657" s="130"/>
      <c r="E1657" s="130"/>
      <c r="F1657" s="130"/>
      <c r="G1657" s="89"/>
      <c r="H1657" s="123"/>
      <c r="I1657" s="123"/>
      <c r="J1657" s="130"/>
    </row>
    <row r="1658" spans="1:10" s="108" customFormat="1" ht="11.25" customHeight="1">
      <c r="A1658" s="130"/>
      <c r="B1658" s="130"/>
      <c r="C1658" s="130"/>
      <c r="D1658" s="130"/>
      <c r="E1658" s="130"/>
      <c r="F1658" s="130"/>
      <c r="G1658" s="89"/>
      <c r="H1658" s="123"/>
      <c r="I1658" s="123"/>
      <c r="J1658" s="130"/>
    </row>
    <row r="1659" spans="1:10" s="108" customFormat="1" ht="11.25" customHeight="1">
      <c r="A1659" s="130"/>
      <c r="B1659" s="130"/>
      <c r="C1659" s="130"/>
      <c r="D1659" s="130"/>
      <c r="E1659" s="130"/>
      <c r="F1659" s="130"/>
      <c r="G1659" s="89"/>
      <c r="H1659" s="123"/>
      <c r="I1659" s="123"/>
      <c r="J1659" s="130"/>
    </row>
    <row r="1660" spans="1:10" s="108" customFormat="1" ht="11.25" customHeight="1">
      <c r="A1660" s="130"/>
      <c r="B1660" s="130"/>
      <c r="C1660" s="130"/>
      <c r="D1660" s="130"/>
      <c r="E1660" s="130"/>
      <c r="F1660" s="130"/>
      <c r="G1660" s="89"/>
      <c r="H1660" s="123"/>
      <c r="I1660" s="123"/>
      <c r="J1660" s="130"/>
    </row>
    <row r="1661" spans="1:10" s="108" customFormat="1" ht="11.25" customHeight="1">
      <c r="A1661" s="130"/>
      <c r="B1661" s="130"/>
      <c r="C1661" s="130"/>
      <c r="D1661" s="130"/>
      <c r="E1661" s="130"/>
      <c r="F1661" s="130"/>
      <c r="G1661" s="89"/>
      <c r="H1661" s="123"/>
      <c r="I1661" s="123"/>
      <c r="J1661" s="130"/>
    </row>
    <row r="1662" spans="1:10" s="108" customFormat="1" ht="11.25" customHeight="1">
      <c r="A1662" s="130"/>
      <c r="B1662" s="130"/>
      <c r="C1662" s="130"/>
      <c r="D1662" s="130"/>
      <c r="E1662" s="130"/>
      <c r="F1662" s="130"/>
      <c r="G1662" s="89"/>
      <c r="H1662" s="123"/>
      <c r="I1662" s="123"/>
      <c r="J1662" s="130"/>
    </row>
    <row r="1663" spans="1:10" s="108" customFormat="1" ht="11.25" customHeight="1">
      <c r="A1663" s="130"/>
      <c r="B1663" s="130"/>
      <c r="C1663" s="130"/>
      <c r="D1663" s="130"/>
      <c r="E1663" s="130"/>
      <c r="F1663" s="130"/>
      <c r="G1663" s="89"/>
      <c r="H1663" s="123"/>
      <c r="I1663" s="123"/>
      <c r="J1663" s="130"/>
    </row>
    <row r="1664" spans="1:10" s="108" customFormat="1" ht="11.25" customHeight="1">
      <c r="A1664" s="130"/>
      <c r="B1664" s="130"/>
      <c r="C1664" s="130"/>
      <c r="D1664" s="130"/>
      <c r="E1664" s="130"/>
      <c r="F1664" s="130"/>
      <c r="G1664" s="89"/>
      <c r="H1664" s="123"/>
      <c r="I1664" s="123"/>
      <c r="J1664" s="130"/>
    </row>
    <row r="1665" spans="1:10" s="108" customFormat="1" ht="11.25" customHeight="1">
      <c r="A1665" s="130"/>
      <c r="B1665" s="130"/>
      <c r="C1665" s="130"/>
      <c r="D1665" s="130"/>
      <c r="E1665" s="130"/>
      <c r="F1665" s="130"/>
      <c r="G1665" s="89"/>
      <c r="H1665" s="123"/>
      <c r="I1665" s="123"/>
      <c r="J1665" s="130"/>
    </row>
    <row r="1666" spans="1:10" s="108" customFormat="1" ht="11.25" customHeight="1">
      <c r="A1666" s="130"/>
      <c r="B1666" s="130"/>
      <c r="C1666" s="130"/>
      <c r="D1666" s="130"/>
      <c r="E1666" s="130"/>
      <c r="F1666" s="130"/>
      <c r="G1666" s="89"/>
      <c r="H1666" s="123"/>
      <c r="I1666" s="123"/>
      <c r="J1666" s="130"/>
    </row>
    <row r="1667" spans="1:10" s="108" customFormat="1" ht="11.25" customHeight="1">
      <c r="A1667" s="130"/>
      <c r="B1667" s="130"/>
      <c r="C1667" s="130"/>
      <c r="D1667" s="130"/>
      <c r="E1667" s="130"/>
      <c r="F1667" s="130"/>
      <c r="G1667" s="89"/>
      <c r="H1667" s="123"/>
      <c r="I1667" s="123"/>
      <c r="J1667" s="130"/>
    </row>
    <row r="1668" spans="1:10" s="108" customFormat="1" ht="11.25" customHeight="1">
      <c r="A1668" s="130"/>
      <c r="B1668" s="130"/>
      <c r="C1668" s="130"/>
      <c r="D1668" s="130"/>
      <c r="E1668" s="130"/>
      <c r="F1668" s="130"/>
      <c r="G1668" s="89"/>
      <c r="H1668" s="123"/>
      <c r="I1668" s="123"/>
      <c r="J1668" s="130"/>
    </row>
    <row r="1669" spans="1:10" s="108" customFormat="1" ht="11.25" customHeight="1">
      <c r="A1669" s="130"/>
      <c r="B1669" s="130"/>
      <c r="C1669" s="130"/>
      <c r="D1669" s="130"/>
      <c r="E1669" s="130"/>
      <c r="F1669" s="130"/>
      <c r="G1669" s="89"/>
      <c r="H1669" s="123"/>
      <c r="I1669" s="123"/>
      <c r="J1669" s="130"/>
    </row>
    <row r="1670" spans="1:10" s="108" customFormat="1" ht="11.25" customHeight="1">
      <c r="A1670" s="130"/>
      <c r="B1670" s="130"/>
      <c r="C1670" s="130"/>
      <c r="D1670" s="130"/>
      <c r="E1670" s="130"/>
      <c r="F1670" s="130"/>
      <c r="G1670" s="89"/>
      <c r="H1670" s="123"/>
      <c r="I1670" s="123"/>
      <c r="J1670" s="130"/>
    </row>
    <row r="1671" spans="1:10" s="108" customFormat="1" ht="11.25" customHeight="1">
      <c r="A1671" s="130"/>
      <c r="B1671" s="130"/>
      <c r="C1671" s="130"/>
      <c r="D1671" s="130"/>
      <c r="E1671" s="130"/>
      <c r="F1671" s="130"/>
      <c r="G1671" s="89"/>
      <c r="H1671" s="123"/>
      <c r="I1671" s="123"/>
      <c r="J1671" s="130"/>
    </row>
    <row r="1672" spans="1:10" s="108" customFormat="1" ht="11.25" customHeight="1">
      <c r="A1672" s="130"/>
      <c r="B1672" s="130"/>
      <c r="C1672" s="130"/>
      <c r="D1672" s="130"/>
      <c r="E1672" s="130"/>
      <c r="F1672" s="130"/>
      <c r="G1672" s="89"/>
      <c r="H1672" s="123"/>
      <c r="I1672" s="123"/>
      <c r="J1672" s="130"/>
    </row>
    <row r="1673" spans="1:10" s="108" customFormat="1" ht="11.25" customHeight="1">
      <c r="A1673" s="130"/>
      <c r="B1673" s="130"/>
      <c r="C1673" s="130"/>
      <c r="D1673" s="130"/>
      <c r="E1673" s="130"/>
      <c r="F1673" s="130"/>
      <c r="G1673" s="89"/>
      <c r="H1673" s="123"/>
      <c r="I1673" s="123"/>
      <c r="J1673" s="130"/>
    </row>
    <row r="1674" spans="1:10" s="108" customFormat="1" ht="11.25" customHeight="1">
      <c r="A1674" s="130"/>
      <c r="B1674" s="130"/>
      <c r="C1674" s="130"/>
      <c r="D1674" s="130"/>
      <c r="E1674" s="130"/>
      <c r="F1674" s="130"/>
      <c r="G1674" s="89"/>
      <c r="H1674" s="123"/>
      <c r="I1674" s="123"/>
      <c r="J1674" s="130"/>
    </row>
    <row r="1675" spans="1:10" s="108" customFormat="1" ht="11.25" customHeight="1">
      <c r="A1675" s="130"/>
      <c r="B1675" s="130"/>
      <c r="C1675" s="130"/>
      <c r="D1675" s="130"/>
      <c r="E1675" s="130"/>
      <c r="F1675" s="130"/>
      <c r="G1675" s="89"/>
      <c r="H1675" s="123"/>
      <c r="I1675" s="123"/>
      <c r="J1675" s="130"/>
    </row>
    <row r="1676" spans="1:10" s="108" customFormat="1" ht="11.25" customHeight="1">
      <c r="A1676" s="130"/>
      <c r="B1676" s="130"/>
      <c r="C1676" s="130"/>
      <c r="D1676" s="130"/>
      <c r="E1676" s="130"/>
      <c r="F1676" s="130"/>
      <c r="G1676" s="89"/>
      <c r="H1676" s="123"/>
      <c r="I1676" s="123"/>
      <c r="J1676" s="130"/>
    </row>
    <row r="1677" spans="1:10" s="108" customFormat="1" ht="11.25" customHeight="1">
      <c r="A1677" s="130"/>
      <c r="B1677" s="130"/>
      <c r="C1677" s="130"/>
      <c r="D1677" s="130"/>
      <c r="E1677" s="130"/>
      <c r="F1677" s="130"/>
      <c r="G1677" s="89"/>
      <c r="H1677" s="123"/>
      <c r="I1677" s="123"/>
      <c r="J1677" s="130"/>
    </row>
    <row r="1678" spans="1:10" s="108" customFormat="1" ht="11.25" customHeight="1">
      <c r="A1678" s="130"/>
      <c r="B1678" s="130"/>
      <c r="C1678" s="130"/>
      <c r="D1678" s="130"/>
      <c r="E1678" s="130"/>
      <c r="F1678" s="130"/>
      <c r="G1678" s="89"/>
      <c r="H1678" s="123"/>
      <c r="I1678" s="123"/>
      <c r="J1678" s="130"/>
    </row>
    <row r="1679" spans="1:10" s="108" customFormat="1" ht="11.25" customHeight="1">
      <c r="A1679" s="130"/>
      <c r="B1679" s="130"/>
      <c r="C1679" s="130"/>
      <c r="D1679" s="130"/>
      <c r="E1679" s="130"/>
      <c r="F1679" s="130"/>
      <c r="G1679" s="89"/>
      <c r="H1679" s="123"/>
      <c r="I1679" s="123"/>
      <c r="J1679" s="130"/>
    </row>
    <row r="1680" spans="1:10" s="108" customFormat="1" ht="11.25" customHeight="1">
      <c r="A1680" s="130"/>
      <c r="B1680" s="130"/>
      <c r="C1680" s="130"/>
      <c r="D1680" s="130"/>
      <c r="E1680" s="130"/>
      <c r="F1680" s="130"/>
      <c r="G1680" s="89"/>
      <c r="H1680" s="123"/>
      <c r="I1680" s="123"/>
      <c r="J1680" s="130"/>
    </row>
    <row r="1681" spans="1:10" s="108" customFormat="1" ht="11.25" customHeight="1">
      <c r="A1681" s="130"/>
      <c r="B1681" s="130"/>
      <c r="C1681" s="130"/>
      <c r="D1681" s="130"/>
      <c r="E1681" s="130"/>
      <c r="F1681" s="130"/>
      <c r="G1681" s="89"/>
      <c r="H1681" s="123"/>
      <c r="I1681" s="123"/>
      <c r="J1681" s="130"/>
    </row>
    <row r="1682" spans="1:10" s="108" customFormat="1" ht="11.25" customHeight="1">
      <c r="A1682" s="130"/>
      <c r="B1682" s="130"/>
      <c r="C1682" s="130"/>
      <c r="D1682" s="130"/>
      <c r="E1682" s="130"/>
      <c r="F1682" s="130"/>
      <c r="G1682" s="89"/>
      <c r="H1682" s="123"/>
      <c r="I1682" s="123"/>
      <c r="J1682" s="130"/>
    </row>
    <row r="1683" spans="1:10" s="108" customFormat="1" ht="11.25" customHeight="1">
      <c r="A1683" s="130"/>
      <c r="B1683" s="130"/>
      <c r="C1683" s="130"/>
      <c r="D1683" s="130"/>
      <c r="E1683" s="130"/>
      <c r="F1683" s="130"/>
      <c r="G1683" s="89"/>
      <c r="H1683" s="123"/>
      <c r="I1683" s="123"/>
      <c r="J1683" s="130"/>
    </row>
    <row r="1684" spans="1:10" s="108" customFormat="1" ht="11.25" customHeight="1">
      <c r="A1684" s="130"/>
      <c r="B1684" s="130"/>
      <c r="C1684" s="130"/>
      <c r="D1684" s="130"/>
      <c r="E1684" s="130"/>
      <c r="F1684" s="130"/>
      <c r="G1684" s="89"/>
      <c r="H1684" s="123"/>
      <c r="I1684" s="123"/>
      <c r="J1684" s="130"/>
    </row>
    <row r="1685" spans="1:10" s="108" customFormat="1" ht="11.25" customHeight="1">
      <c r="A1685" s="130"/>
      <c r="B1685" s="130"/>
      <c r="C1685" s="130"/>
      <c r="D1685" s="130"/>
      <c r="E1685" s="130"/>
      <c r="F1685" s="130"/>
      <c r="G1685" s="89"/>
      <c r="H1685" s="123"/>
      <c r="I1685" s="123"/>
      <c r="J1685" s="130"/>
    </row>
    <row r="1686" spans="1:10" s="108" customFormat="1" ht="11.25" customHeight="1">
      <c r="A1686" s="130"/>
      <c r="B1686" s="130"/>
      <c r="C1686" s="130"/>
      <c r="D1686" s="130"/>
      <c r="E1686" s="130"/>
      <c r="F1686" s="130"/>
      <c r="G1686" s="89"/>
      <c r="H1686" s="123"/>
      <c r="I1686" s="123"/>
      <c r="J1686" s="130"/>
    </row>
    <row r="1687" spans="1:10" s="108" customFormat="1" ht="11.25" customHeight="1">
      <c r="A1687" s="130"/>
      <c r="B1687" s="130"/>
      <c r="C1687" s="130"/>
      <c r="D1687" s="130"/>
      <c r="E1687" s="130"/>
      <c r="F1687" s="130"/>
      <c r="G1687" s="89"/>
      <c r="H1687" s="123"/>
      <c r="I1687" s="123"/>
      <c r="J1687" s="130"/>
    </row>
    <row r="1688" spans="1:10" s="108" customFormat="1" ht="11.25" customHeight="1">
      <c r="A1688" s="130"/>
      <c r="B1688" s="130"/>
      <c r="C1688" s="130"/>
      <c r="D1688" s="130"/>
      <c r="E1688" s="130"/>
      <c r="F1688" s="130"/>
      <c r="G1688" s="89"/>
      <c r="H1688" s="123"/>
      <c r="I1688" s="123"/>
      <c r="J1688" s="130"/>
    </row>
    <row r="1689" spans="1:10" s="108" customFormat="1" ht="11.25" customHeight="1">
      <c r="A1689" s="130"/>
      <c r="B1689" s="130"/>
      <c r="C1689" s="130"/>
      <c r="D1689" s="130"/>
      <c r="E1689" s="130"/>
      <c r="F1689" s="130"/>
      <c r="G1689" s="89"/>
      <c r="H1689" s="123"/>
      <c r="I1689" s="123"/>
      <c r="J1689" s="130"/>
    </row>
    <row r="1690" spans="1:10" s="108" customFormat="1" ht="11.25" customHeight="1">
      <c r="A1690" s="130"/>
      <c r="B1690" s="130"/>
      <c r="C1690" s="130"/>
      <c r="D1690" s="130"/>
      <c r="E1690" s="130"/>
      <c r="F1690" s="130"/>
      <c r="G1690" s="89"/>
      <c r="H1690" s="123"/>
      <c r="I1690" s="123"/>
      <c r="J1690" s="130"/>
    </row>
    <row r="1691" spans="1:10" s="108" customFormat="1" ht="11.25" customHeight="1">
      <c r="A1691" s="130"/>
      <c r="B1691" s="130"/>
      <c r="C1691" s="130"/>
      <c r="D1691" s="130"/>
      <c r="E1691" s="130"/>
      <c r="F1691" s="130"/>
      <c r="G1691" s="89"/>
      <c r="H1691" s="123"/>
      <c r="I1691" s="123"/>
      <c r="J1691" s="130"/>
    </row>
    <row r="1692" spans="1:10" s="108" customFormat="1" ht="11.25" customHeight="1">
      <c r="A1692" s="130"/>
      <c r="B1692" s="130"/>
      <c r="C1692" s="130"/>
      <c r="D1692" s="130"/>
      <c r="E1692" s="130"/>
      <c r="F1692" s="130"/>
      <c r="G1692" s="89"/>
      <c r="H1692" s="123"/>
      <c r="I1692" s="123"/>
      <c r="J1692" s="130"/>
    </row>
    <row r="1693" spans="1:10" s="108" customFormat="1" ht="11.25" customHeight="1">
      <c r="A1693" s="130"/>
      <c r="B1693" s="130"/>
      <c r="C1693" s="130"/>
      <c r="D1693" s="130"/>
      <c r="E1693" s="130"/>
      <c r="F1693" s="130"/>
      <c r="G1693" s="89"/>
      <c r="H1693" s="123"/>
      <c r="I1693" s="123"/>
      <c r="J1693" s="130"/>
    </row>
    <row r="1694" spans="1:10" s="108" customFormat="1" ht="11.25" customHeight="1">
      <c r="A1694" s="130"/>
      <c r="B1694" s="130"/>
      <c r="C1694" s="130"/>
      <c r="D1694" s="130"/>
      <c r="E1694" s="130"/>
      <c r="F1694" s="130"/>
      <c r="G1694" s="89"/>
      <c r="H1694" s="123"/>
      <c r="I1694" s="123"/>
      <c r="J1694" s="130"/>
    </row>
    <row r="1695" spans="1:10" s="108" customFormat="1" ht="11.25" customHeight="1">
      <c r="A1695" s="130"/>
      <c r="B1695" s="130"/>
      <c r="C1695" s="130"/>
      <c r="D1695" s="130"/>
      <c r="E1695" s="130"/>
      <c r="F1695" s="130"/>
      <c r="G1695" s="89"/>
      <c r="H1695" s="123"/>
      <c r="I1695" s="123"/>
      <c r="J1695" s="130"/>
    </row>
    <row r="1696" spans="1:10" s="108" customFormat="1" ht="11.25" customHeight="1">
      <c r="A1696" s="130"/>
      <c r="B1696" s="130"/>
      <c r="C1696" s="130"/>
      <c r="D1696" s="130"/>
      <c r="E1696" s="130"/>
      <c r="F1696" s="130"/>
      <c r="G1696" s="89"/>
      <c r="H1696" s="123"/>
      <c r="I1696" s="123"/>
      <c r="J1696" s="130"/>
    </row>
    <row r="1697" spans="1:10" s="108" customFormat="1" ht="11.25" customHeight="1">
      <c r="A1697" s="130"/>
      <c r="B1697" s="130"/>
      <c r="C1697" s="130"/>
      <c r="D1697" s="130"/>
      <c r="E1697" s="130"/>
      <c r="F1697" s="130"/>
      <c r="G1697" s="89"/>
      <c r="H1697" s="123"/>
      <c r="I1697" s="123"/>
      <c r="J1697" s="130"/>
    </row>
    <row r="1698" spans="1:10" s="108" customFormat="1" ht="11.25" customHeight="1">
      <c r="A1698" s="130"/>
      <c r="B1698" s="130"/>
      <c r="C1698" s="130"/>
      <c r="D1698" s="130"/>
      <c r="E1698" s="130"/>
      <c r="F1698" s="130"/>
      <c r="G1698" s="89"/>
      <c r="H1698" s="123"/>
      <c r="I1698" s="123"/>
      <c r="J1698" s="130"/>
    </row>
    <row r="1699" spans="1:10" s="108" customFormat="1" ht="11.25" customHeight="1">
      <c r="A1699" s="130"/>
      <c r="B1699" s="130"/>
      <c r="C1699" s="130"/>
      <c r="D1699" s="130"/>
      <c r="E1699" s="130"/>
      <c r="F1699" s="130"/>
      <c r="G1699" s="89"/>
      <c r="H1699" s="123"/>
      <c r="I1699" s="123"/>
      <c r="J1699" s="130"/>
    </row>
    <row r="1700" spans="1:10" s="108" customFormat="1" ht="11.25" customHeight="1">
      <c r="A1700" s="130"/>
      <c r="B1700" s="130"/>
      <c r="C1700" s="130"/>
      <c r="D1700" s="130"/>
      <c r="E1700" s="130"/>
      <c r="F1700" s="130"/>
      <c r="G1700" s="89"/>
      <c r="H1700" s="123"/>
      <c r="I1700" s="123"/>
      <c r="J1700" s="130"/>
    </row>
    <row r="1701" spans="1:10" s="108" customFormat="1" ht="11.25" customHeight="1">
      <c r="A1701" s="130"/>
      <c r="B1701" s="130"/>
      <c r="C1701" s="130"/>
      <c r="D1701" s="130"/>
      <c r="E1701" s="130"/>
      <c r="F1701" s="130"/>
      <c r="G1701" s="89"/>
      <c r="H1701" s="123"/>
      <c r="I1701" s="123"/>
      <c r="J1701" s="130"/>
    </row>
    <row r="1702" spans="1:10" s="108" customFormat="1" ht="11.25" customHeight="1">
      <c r="A1702" s="130"/>
      <c r="B1702" s="130"/>
      <c r="C1702" s="130"/>
      <c r="D1702" s="130"/>
      <c r="E1702" s="130"/>
      <c r="F1702" s="130"/>
      <c r="G1702" s="89"/>
      <c r="H1702" s="123"/>
      <c r="I1702" s="123"/>
      <c r="J1702" s="130"/>
    </row>
    <row r="1703" spans="1:10" s="108" customFormat="1" ht="11.25" customHeight="1">
      <c r="A1703" s="130"/>
      <c r="B1703" s="130"/>
      <c r="C1703" s="130"/>
      <c r="D1703" s="130"/>
      <c r="E1703" s="130"/>
      <c r="F1703" s="130"/>
      <c r="G1703" s="89"/>
      <c r="H1703" s="123"/>
      <c r="I1703" s="123"/>
      <c r="J1703" s="130"/>
    </row>
    <row r="1704" spans="1:10" s="108" customFormat="1" ht="11.25" customHeight="1">
      <c r="A1704" s="130"/>
      <c r="B1704" s="130"/>
      <c r="C1704" s="130"/>
      <c r="D1704" s="130"/>
      <c r="E1704" s="130"/>
      <c r="F1704" s="130"/>
      <c r="G1704" s="89"/>
      <c r="H1704" s="123"/>
      <c r="I1704" s="123"/>
      <c r="J1704" s="130"/>
    </row>
    <row r="1705" spans="1:10" s="108" customFormat="1" ht="11.25" customHeight="1">
      <c r="A1705" s="130"/>
      <c r="B1705" s="130"/>
      <c r="C1705" s="130"/>
      <c r="D1705" s="130"/>
      <c r="E1705" s="130"/>
      <c r="F1705" s="130"/>
      <c r="G1705" s="89"/>
      <c r="H1705" s="123"/>
      <c r="I1705" s="123"/>
      <c r="J1705" s="130"/>
    </row>
    <row r="1706" spans="1:10" s="108" customFormat="1" ht="11.25" customHeight="1">
      <c r="A1706" s="130"/>
      <c r="B1706" s="130"/>
      <c r="C1706" s="130"/>
      <c r="D1706" s="130"/>
      <c r="E1706" s="130"/>
      <c r="F1706" s="130"/>
      <c r="G1706" s="89"/>
      <c r="H1706" s="123"/>
      <c r="I1706" s="123"/>
      <c r="J1706" s="130"/>
    </row>
    <row r="1707" spans="1:10" s="108" customFormat="1" ht="11.25" customHeight="1">
      <c r="A1707" s="130"/>
      <c r="B1707" s="130"/>
      <c r="C1707" s="130"/>
      <c r="D1707" s="130"/>
      <c r="E1707" s="130"/>
      <c r="F1707" s="130"/>
      <c r="G1707" s="89"/>
      <c r="H1707" s="123"/>
      <c r="I1707" s="123"/>
      <c r="J1707" s="130"/>
    </row>
    <row r="1708" spans="1:10" s="108" customFormat="1" ht="11.25" customHeight="1">
      <c r="A1708" s="130"/>
      <c r="B1708" s="130"/>
      <c r="C1708" s="130"/>
      <c r="D1708" s="130"/>
      <c r="E1708" s="130"/>
      <c r="F1708" s="130"/>
      <c r="G1708" s="89"/>
      <c r="H1708" s="123"/>
      <c r="I1708" s="123"/>
      <c r="J1708" s="130"/>
    </row>
    <row r="1709" spans="1:10" s="108" customFormat="1" ht="11.25" customHeight="1">
      <c r="A1709" s="130"/>
      <c r="B1709" s="130"/>
      <c r="C1709" s="130"/>
      <c r="D1709" s="130"/>
      <c r="E1709" s="130"/>
      <c r="F1709" s="130"/>
      <c r="G1709" s="89"/>
      <c r="H1709" s="123"/>
      <c r="I1709" s="123"/>
      <c r="J1709" s="130"/>
    </row>
    <row r="1710" spans="1:10" s="108" customFormat="1" ht="11.25" customHeight="1">
      <c r="A1710" s="130"/>
      <c r="B1710" s="130"/>
      <c r="C1710" s="130"/>
      <c r="D1710" s="130"/>
      <c r="E1710" s="130"/>
      <c r="F1710" s="130"/>
      <c r="G1710" s="89"/>
      <c r="H1710" s="123"/>
      <c r="I1710" s="123"/>
      <c r="J1710" s="130"/>
    </row>
    <row r="1711" spans="1:10" s="108" customFormat="1" ht="11.25" customHeight="1">
      <c r="A1711" s="130"/>
      <c r="B1711" s="130"/>
      <c r="C1711" s="130"/>
      <c r="D1711" s="130"/>
      <c r="E1711" s="130"/>
      <c r="F1711" s="130"/>
      <c r="G1711" s="89"/>
      <c r="H1711" s="123"/>
      <c r="I1711" s="123"/>
      <c r="J1711" s="130"/>
    </row>
    <row r="1712" spans="1:10" s="108" customFormat="1" ht="11.25" customHeight="1">
      <c r="A1712" s="130"/>
      <c r="B1712" s="130"/>
      <c r="C1712" s="130"/>
      <c r="D1712" s="130"/>
      <c r="E1712" s="130"/>
      <c r="F1712" s="130"/>
      <c r="G1712" s="89"/>
      <c r="H1712" s="123"/>
      <c r="I1712" s="123"/>
      <c r="J1712" s="130"/>
    </row>
    <row r="1713" spans="1:10" s="108" customFormat="1" ht="11.25" customHeight="1">
      <c r="A1713" s="130"/>
      <c r="B1713" s="130"/>
      <c r="C1713" s="130"/>
      <c r="D1713" s="130"/>
      <c r="E1713" s="130"/>
      <c r="F1713" s="130"/>
      <c r="G1713" s="89"/>
      <c r="H1713" s="123"/>
      <c r="I1713" s="123"/>
      <c r="J1713" s="130"/>
    </row>
    <row r="1714" spans="1:10" s="108" customFormat="1" ht="11.25" customHeight="1">
      <c r="A1714" s="130"/>
      <c r="B1714" s="130"/>
      <c r="C1714" s="130"/>
      <c r="D1714" s="130"/>
      <c r="E1714" s="130"/>
      <c r="F1714" s="130"/>
      <c r="G1714" s="89"/>
      <c r="H1714" s="123"/>
      <c r="I1714" s="123"/>
      <c r="J1714" s="130"/>
    </row>
    <row r="1715" spans="1:10" s="108" customFormat="1" ht="11.25" customHeight="1">
      <c r="A1715" s="130"/>
      <c r="B1715" s="130"/>
      <c r="C1715" s="130"/>
      <c r="D1715" s="130"/>
      <c r="E1715" s="130"/>
      <c r="F1715" s="130"/>
      <c r="G1715" s="89"/>
      <c r="H1715" s="123"/>
      <c r="I1715" s="123"/>
      <c r="J1715" s="130"/>
    </row>
    <row r="1716" spans="1:10" s="108" customFormat="1" ht="11.25" customHeight="1">
      <c r="A1716" s="130"/>
      <c r="B1716" s="130"/>
      <c r="C1716" s="130"/>
      <c r="D1716" s="130"/>
      <c r="E1716" s="130"/>
      <c r="F1716" s="130"/>
      <c r="G1716" s="89"/>
      <c r="H1716" s="123"/>
      <c r="I1716" s="123"/>
      <c r="J1716" s="130"/>
    </row>
    <row r="1717" spans="1:10" s="108" customFormat="1" ht="11.25" customHeight="1">
      <c r="A1717" s="130"/>
      <c r="B1717" s="130"/>
      <c r="C1717" s="130"/>
      <c r="D1717" s="130"/>
      <c r="E1717" s="130"/>
      <c r="F1717" s="130"/>
      <c r="G1717" s="89"/>
      <c r="H1717" s="123"/>
      <c r="I1717" s="123"/>
      <c r="J1717" s="130"/>
    </row>
    <row r="1718" spans="1:10" s="108" customFormat="1" ht="11.25" customHeight="1">
      <c r="A1718" s="130"/>
      <c r="B1718" s="130"/>
      <c r="C1718" s="130"/>
      <c r="D1718" s="130"/>
      <c r="E1718" s="130"/>
      <c r="F1718" s="130"/>
      <c r="G1718" s="89"/>
      <c r="H1718" s="123"/>
      <c r="I1718" s="123"/>
      <c r="J1718" s="130"/>
    </row>
    <row r="1719" spans="1:10" s="108" customFormat="1" ht="11.25" customHeight="1">
      <c r="A1719" s="130"/>
      <c r="B1719" s="130"/>
      <c r="C1719" s="130"/>
      <c r="D1719" s="130"/>
      <c r="E1719" s="130"/>
      <c r="F1719" s="130"/>
      <c r="G1719" s="89"/>
      <c r="H1719" s="123"/>
      <c r="I1719" s="123"/>
      <c r="J1719" s="130"/>
    </row>
    <row r="1720" spans="1:10" s="108" customFormat="1" ht="11.25" customHeight="1">
      <c r="A1720" s="130"/>
      <c r="B1720" s="130"/>
      <c r="C1720" s="130"/>
      <c r="D1720" s="130"/>
      <c r="E1720" s="130"/>
      <c r="F1720" s="130"/>
      <c r="G1720" s="89"/>
      <c r="H1720" s="123"/>
      <c r="I1720" s="123"/>
      <c r="J1720" s="130"/>
    </row>
    <row r="1721" spans="1:10" s="108" customFormat="1" ht="11.25" customHeight="1">
      <c r="A1721" s="130"/>
      <c r="B1721" s="130"/>
      <c r="C1721" s="130"/>
      <c r="D1721" s="130"/>
      <c r="E1721" s="130"/>
      <c r="F1721" s="130"/>
      <c r="G1721" s="89"/>
      <c r="H1721" s="123"/>
      <c r="I1721" s="123"/>
      <c r="J1721" s="130"/>
    </row>
    <row r="1722" spans="1:10" s="108" customFormat="1" ht="11.25" customHeight="1">
      <c r="A1722" s="130"/>
      <c r="B1722" s="130"/>
      <c r="C1722" s="130"/>
      <c r="D1722" s="130"/>
      <c r="E1722" s="130"/>
      <c r="F1722" s="130"/>
      <c r="G1722" s="89"/>
      <c r="H1722" s="123"/>
      <c r="I1722" s="123"/>
      <c r="J1722" s="130"/>
    </row>
    <row r="1723" spans="1:10" s="108" customFormat="1" ht="11.25" customHeight="1">
      <c r="A1723" s="130"/>
      <c r="B1723" s="130"/>
      <c r="C1723" s="130"/>
      <c r="D1723" s="130"/>
      <c r="E1723" s="130"/>
      <c r="F1723" s="130"/>
      <c r="G1723" s="89"/>
      <c r="H1723" s="123"/>
      <c r="I1723" s="123"/>
      <c r="J1723" s="130"/>
    </row>
    <row r="1724" spans="1:10" s="108" customFormat="1" ht="11.25" customHeight="1">
      <c r="A1724" s="130"/>
      <c r="B1724" s="130"/>
      <c r="C1724" s="130"/>
      <c r="D1724" s="130"/>
      <c r="E1724" s="130"/>
      <c r="F1724" s="130"/>
      <c r="G1724" s="89"/>
      <c r="H1724" s="123"/>
      <c r="I1724" s="123"/>
      <c r="J1724" s="130"/>
    </row>
    <row r="1725" spans="1:10" s="108" customFormat="1" ht="11.25" customHeight="1">
      <c r="A1725" s="130"/>
      <c r="B1725" s="130"/>
      <c r="C1725" s="130"/>
      <c r="D1725" s="130"/>
      <c r="E1725" s="130"/>
      <c r="F1725" s="130"/>
      <c r="G1725" s="89"/>
      <c r="H1725" s="123"/>
      <c r="I1725" s="123"/>
      <c r="J1725" s="130"/>
    </row>
    <row r="1726" spans="1:10" s="108" customFormat="1" ht="11.25" customHeight="1">
      <c r="A1726" s="130"/>
      <c r="B1726" s="130"/>
      <c r="C1726" s="130"/>
      <c r="D1726" s="130"/>
      <c r="E1726" s="130"/>
      <c r="F1726" s="130"/>
      <c r="G1726" s="89"/>
      <c r="H1726" s="123"/>
      <c r="I1726" s="123"/>
      <c r="J1726" s="130"/>
    </row>
    <row r="1727" spans="1:10" s="108" customFormat="1" ht="11.25" customHeight="1">
      <c r="A1727" s="130"/>
      <c r="B1727" s="130"/>
      <c r="C1727" s="130"/>
      <c r="D1727" s="130"/>
      <c r="E1727" s="130"/>
      <c r="F1727" s="130"/>
      <c r="G1727" s="89"/>
      <c r="H1727" s="123"/>
      <c r="I1727" s="123"/>
      <c r="J1727" s="130"/>
    </row>
    <row r="1728" spans="1:10" s="108" customFormat="1" ht="11.25" customHeight="1">
      <c r="A1728" s="130"/>
      <c r="B1728" s="130"/>
      <c r="C1728" s="130"/>
      <c r="D1728" s="130"/>
      <c r="E1728" s="130"/>
      <c r="F1728" s="130"/>
      <c r="G1728" s="89"/>
      <c r="H1728" s="123"/>
      <c r="I1728" s="123"/>
      <c r="J1728" s="130"/>
    </row>
    <row r="1729" spans="1:10" s="108" customFormat="1" ht="11.25" customHeight="1">
      <c r="A1729" s="130"/>
      <c r="B1729" s="130"/>
      <c r="C1729" s="130"/>
      <c r="D1729" s="130"/>
      <c r="E1729" s="130"/>
      <c r="F1729" s="130"/>
      <c r="G1729" s="89"/>
      <c r="H1729" s="123"/>
      <c r="I1729" s="123"/>
      <c r="J1729" s="130"/>
    </row>
    <row r="1730" spans="1:10" s="108" customFormat="1" ht="11.25" customHeight="1">
      <c r="A1730" s="130"/>
      <c r="B1730" s="130"/>
      <c r="C1730" s="130"/>
      <c r="D1730" s="130"/>
      <c r="E1730" s="130"/>
      <c r="F1730" s="130"/>
      <c r="G1730" s="89"/>
      <c r="H1730" s="123"/>
      <c r="I1730" s="123"/>
      <c r="J1730" s="130"/>
    </row>
    <row r="1731" spans="1:10" s="108" customFormat="1" ht="11.25" customHeight="1">
      <c r="A1731" s="130"/>
      <c r="B1731" s="130"/>
      <c r="C1731" s="130"/>
      <c r="D1731" s="130"/>
      <c r="E1731" s="130"/>
      <c r="F1731" s="130"/>
      <c r="G1731" s="89"/>
      <c r="H1731" s="123"/>
      <c r="I1731" s="123"/>
      <c r="J1731" s="130"/>
    </row>
    <row r="1732" spans="1:10" s="108" customFormat="1" ht="11.25" customHeight="1">
      <c r="A1732" s="130"/>
      <c r="B1732" s="130"/>
      <c r="C1732" s="130"/>
      <c r="D1732" s="130"/>
      <c r="E1732" s="130"/>
      <c r="F1732" s="130"/>
      <c r="G1732" s="89"/>
      <c r="H1732" s="123"/>
      <c r="I1732" s="123"/>
      <c r="J1732" s="130"/>
    </row>
    <row r="1733" spans="1:10" s="108" customFormat="1" ht="11.25" customHeight="1">
      <c r="A1733" s="130"/>
      <c r="B1733" s="130"/>
      <c r="C1733" s="130"/>
      <c r="D1733" s="130"/>
      <c r="E1733" s="130"/>
      <c r="F1733" s="130"/>
      <c r="G1733" s="89"/>
      <c r="H1733" s="123"/>
      <c r="I1733" s="123"/>
      <c r="J1733" s="130"/>
    </row>
    <row r="1734" spans="1:10" s="108" customFormat="1" ht="11.25" customHeight="1">
      <c r="A1734" s="130"/>
      <c r="B1734" s="130"/>
      <c r="C1734" s="130"/>
      <c r="D1734" s="130"/>
      <c r="E1734" s="130"/>
      <c r="F1734" s="130"/>
      <c r="G1734" s="89"/>
      <c r="H1734" s="123"/>
      <c r="I1734" s="123"/>
      <c r="J1734" s="130"/>
    </row>
    <row r="1735" spans="1:10" s="108" customFormat="1" ht="11.25" customHeight="1">
      <c r="A1735" s="130"/>
      <c r="B1735" s="130"/>
      <c r="C1735" s="130"/>
      <c r="D1735" s="130"/>
      <c r="E1735" s="130"/>
      <c r="F1735" s="130"/>
      <c r="G1735" s="89"/>
      <c r="H1735" s="123"/>
      <c r="I1735" s="123"/>
      <c r="J1735" s="130"/>
    </row>
    <row r="1736" spans="1:10" s="108" customFormat="1" ht="11.25" customHeight="1">
      <c r="A1736" s="130"/>
      <c r="B1736" s="130"/>
      <c r="C1736" s="130"/>
      <c r="D1736" s="130"/>
      <c r="E1736" s="130"/>
      <c r="F1736" s="130"/>
      <c r="G1736" s="89"/>
      <c r="H1736" s="123"/>
      <c r="I1736" s="123"/>
      <c r="J1736" s="130"/>
    </row>
    <row r="1737" spans="1:10" s="108" customFormat="1" ht="11.25" customHeight="1">
      <c r="A1737" s="130"/>
      <c r="B1737" s="130"/>
      <c r="C1737" s="130"/>
      <c r="D1737" s="130"/>
      <c r="E1737" s="130"/>
      <c r="F1737" s="130"/>
      <c r="G1737" s="89"/>
      <c r="H1737" s="123"/>
      <c r="I1737" s="123"/>
      <c r="J1737" s="130"/>
    </row>
    <row r="1738" spans="1:10" s="108" customFormat="1" ht="11.25" customHeight="1">
      <c r="A1738" s="130"/>
      <c r="B1738" s="130"/>
      <c r="C1738" s="130"/>
      <c r="D1738" s="130"/>
      <c r="E1738" s="130"/>
      <c r="F1738" s="130"/>
      <c r="G1738" s="89"/>
      <c r="H1738" s="123"/>
      <c r="I1738" s="123"/>
      <c r="J1738" s="130"/>
    </row>
    <row r="1739" spans="1:10" s="108" customFormat="1" ht="11.25" customHeight="1">
      <c r="A1739" s="130"/>
      <c r="B1739" s="130"/>
      <c r="C1739" s="130"/>
      <c r="D1739" s="130"/>
      <c r="E1739" s="130"/>
      <c r="F1739" s="130"/>
      <c r="G1739" s="89"/>
      <c r="H1739" s="123"/>
      <c r="I1739" s="123"/>
      <c r="J1739" s="130"/>
    </row>
    <row r="1740" spans="1:10" s="108" customFormat="1" ht="11.25" customHeight="1">
      <c r="A1740" s="130"/>
      <c r="B1740" s="130"/>
      <c r="C1740" s="130"/>
      <c r="D1740" s="130"/>
      <c r="E1740" s="130"/>
      <c r="F1740" s="130"/>
      <c r="G1740" s="89"/>
      <c r="H1740" s="123"/>
      <c r="I1740" s="123"/>
      <c r="J1740" s="130"/>
    </row>
    <row r="1741" spans="1:10" s="108" customFormat="1" ht="11.25" customHeight="1">
      <c r="A1741" s="130"/>
      <c r="B1741" s="130"/>
      <c r="C1741" s="130"/>
      <c r="D1741" s="130"/>
      <c r="E1741" s="130"/>
      <c r="F1741" s="130"/>
      <c r="G1741" s="89"/>
      <c r="H1741" s="123"/>
      <c r="I1741" s="123"/>
      <c r="J1741" s="130"/>
    </row>
    <row r="1742" spans="1:10" s="108" customFormat="1" ht="11.25" customHeight="1">
      <c r="A1742" s="130"/>
      <c r="B1742" s="130"/>
      <c r="C1742" s="130"/>
      <c r="D1742" s="130"/>
      <c r="E1742" s="130"/>
      <c r="F1742" s="130"/>
      <c r="G1742" s="89"/>
      <c r="H1742" s="123"/>
      <c r="I1742" s="123"/>
      <c r="J1742" s="130"/>
    </row>
    <row r="1743" spans="1:10" s="108" customFormat="1" ht="11.25" customHeight="1">
      <c r="A1743" s="130"/>
      <c r="B1743" s="130"/>
      <c r="C1743" s="130"/>
      <c r="D1743" s="130"/>
      <c r="E1743" s="130"/>
      <c r="F1743" s="130"/>
      <c r="G1743" s="89"/>
      <c r="H1743" s="123"/>
      <c r="I1743" s="123"/>
      <c r="J1743" s="130"/>
    </row>
    <row r="1744" spans="1:10" s="108" customFormat="1" ht="11.25" customHeight="1">
      <c r="A1744" s="130"/>
      <c r="B1744" s="130"/>
      <c r="C1744" s="130"/>
      <c r="D1744" s="130"/>
      <c r="E1744" s="130"/>
      <c r="F1744" s="130"/>
      <c r="G1744" s="89"/>
      <c r="H1744" s="123"/>
      <c r="I1744" s="123"/>
      <c r="J1744" s="130"/>
    </row>
    <row r="1745" spans="1:10" s="108" customFormat="1" ht="11.25" customHeight="1">
      <c r="A1745" s="130"/>
      <c r="B1745" s="130"/>
      <c r="C1745" s="130"/>
      <c r="D1745" s="130"/>
      <c r="E1745" s="130"/>
      <c r="F1745" s="130"/>
      <c r="G1745" s="89"/>
      <c r="H1745" s="123"/>
      <c r="I1745" s="123"/>
      <c r="J1745" s="130"/>
    </row>
    <row r="1746" spans="1:10" s="108" customFormat="1" ht="11.25" customHeight="1">
      <c r="A1746" s="130"/>
      <c r="B1746" s="130"/>
      <c r="C1746" s="130"/>
      <c r="D1746" s="130"/>
      <c r="E1746" s="130"/>
      <c r="F1746" s="130"/>
      <c r="G1746" s="89"/>
      <c r="H1746" s="123"/>
      <c r="I1746" s="123"/>
      <c r="J1746" s="130"/>
    </row>
    <row r="1747" spans="1:10" s="108" customFormat="1" ht="11.25" customHeight="1">
      <c r="A1747" s="130"/>
      <c r="B1747" s="130"/>
      <c r="C1747" s="130"/>
      <c r="D1747" s="130"/>
      <c r="E1747" s="130"/>
      <c r="F1747" s="130"/>
      <c r="G1747" s="89"/>
      <c r="H1747" s="123"/>
      <c r="I1747" s="123"/>
      <c r="J1747" s="130"/>
    </row>
    <row r="1748" spans="1:10" s="108" customFormat="1" ht="11.25" customHeight="1">
      <c r="A1748" s="130"/>
      <c r="B1748" s="130"/>
      <c r="C1748" s="130"/>
      <c r="D1748" s="130"/>
      <c r="E1748" s="130"/>
      <c r="F1748" s="130"/>
      <c r="G1748" s="89"/>
      <c r="H1748" s="123"/>
      <c r="I1748" s="123"/>
      <c r="J1748" s="130"/>
    </row>
    <row r="1749" spans="1:10" s="108" customFormat="1" ht="11.25" customHeight="1">
      <c r="A1749" s="130"/>
      <c r="B1749" s="130"/>
      <c r="C1749" s="130"/>
      <c r="D1749" s="130"/>
      <c r="E1749" s="130"/>
      <c r="F1749" s="130"/>
      <c r="G1749" s="89"/>
      <c r="H1749" s="123"/>
      <c r="I1749" s="123"/>
      <c r="J1749" s="130"/>
    </row>
    <row r="1750" spans="1:10" s="108" customFormat="1" ht="11.25" customHeight="1">
      <c r="A1750" s="130"/>
      <c r="B1750" s="130"/>
      <c r="C1750" s="130"/>
      <c r="D1750" s="130"/>
      <c r="E1750" s="130"/>
      <c r="F1750" s="130"/>
      <c r="G1750" s="89"/>
      <c r="H1750" s="123"/>
      <c r="I1750" s="123"/>
      <c r="J1750" s="130"/>
    </row>
    <row r="1751" spans="1:10" s="108" customFormat="1" ht="11.25" customHeight="1">
      <c r="A1751" s="130"/>
      <c r="B1751" s="130"/>
      <c r="C1751" s="130"/>
      <c r="D1751" s="130"/>
      <c r="E1751" s="130"/>
      <c r="F1751" s="130"/>
      <c r="G1751" s="89"/>
      <c r="H1751" s="123"/>
      <c r="I1751" s="123"/>
      <c r="J1751" s="130"/>
    </row>
    <row r="1752" spans="1:10" s="108" customFormat="1" ht="11.25" customHeight="1">
      <c r="A1752" s="130"/>
      <c r="B1752" s="130"/>
      <c r="C1752" s="130"/>
      <c r="D1752" s="130"/>
      <c r="E1752" s="130"/>
      <c r="F1752" s="130"/>
      <c r="G1752" s="89"/>
      <c r="H1752" s="123"/>
      <c r="I1752" s="123"/>
      <c r="J1752" s="130"/>
    </row>
    <row r="1753" spans="1:10" s="108" customFormat="1" ht="11.25" customHeight="1">
      <c r="A1753" s="130"/>
      <c r="B1753" s="130"/>
      <c r="C1753" s="130"/>
      <c r="D1753" s="130"/>
      <c r="E1753" s="130"/>
      <c r="F1753" s="130"/>
      <c r="G1753" s="89"/>
      <c r="H1753" s="123"/>
      <c r="I1753" s="123"/>
      <c r="J1753" s="130"/>
    </row>
    <row r="1754" spans="1:10" s="108" customFormat="1" ht="11.25" customHeight="1">
      <c r="A1754" s="130"/>
      <c r="B1754" s="130"/>
      <c r="C1754" s="130"/>
      <c r="D1754" s="130"/>
      <c r="E1754" s="130"/>
      <c r="F1754" s="130"/>
      <c r="G1754" s="89"/>
      <c r="H1754" s="123"/>
      <c r="I1754" s="123"/>
      <c r="J1754" s="130"/>
    </row>
    <row r="1755" spans="1:10" s="108" customFormat="1" ht="11.25" customHeight="1">
      <c r="A1755" s="130"/>
      <c r="B1755" s="130"/>
      <c r="C1755" s="130"/>
      <c r="D1755" s="130"/>
      <c r="E1755" s="130"/>
      <c r="F1755" s="130"/>
      <c r="G1755" s="89"/>
      <c r="H1755" s="123"/>
      <c r="I1755" s="123"/>
      <c r="J1755" s="130"/>
    </row>
    <row r="1756" spans="1:10" s="108" customFormat="1" ht="11.25" customHeight="1">
      <c r="A1756" s="130"/>
      <c r="B1756" s="130"/>
      <c r="C1756" s="130"/>
      <c r="D1756" s="130"/>
      <c r="E1756" s="130"/>
      <c r="F1756" s="130"/>
      <c r="G1756" s="89"/>
      <c r="H1756" s="123"/>
      <c r="I1756" s="123"/>
      <c r="J1756" s="130"/>
    </row>
    <row r="1757" spans="1:10" s="108" customFormat="1" ht="11.25" customHeight="1">
      <c r="A1757" s="130"/>
      <c r="B1757" s="130"/>
      <c r="C1757" s="130"/>
      <c r="D1757" s="130"/>
      <c r="E1757" s="130"/>
      <c r="F1757" s="130"/>
      <c r="G1757" s="89"/>
      <c r="H1757" s="123"/>
      <c r="I1757" s="123"/>
      <c r="J1757" s="130"/>
    </row>
    <row r="1758" spans="1:10" s="108" customFormat="1" ht="11.25" customHeight="1">
      <c r="A1758" s="130"/>
      <c r="B1758" s="130"/>
      <c r="C1758" s="130"/>
      <c r="D1758" s="130"/>
      <c r="E1758" s="130"/>
      <c r="F1758" s="130"/>
      <c r="G1758" s="89"/>
      <c r="H1758" s="123"/>
      <c r="I1758" s="123"/>
      <c r="J1758" s="130"/>
    </row>
    <row r="1759" spans="1:10" s="108" customFormat="1" ht="11.25" customHeight="1">
      <c r="A1759" s="130"/>
      <c r="B1759" s="130"/>
      <c r="C1759" s="130"/>
      <c r="D1759" s="130"/>
      <c r="E1759" s="130"/>
      <c r="F1759" s="130"/>
      <c r="G1759" s="89"/>
      <c r="H1759" s="123"/>
      <c r="I1759" s="123"/>
      <c r="J1759" s="130"/>
    </row>
    <row r="1760" spans="1:10" s="108" customFormat="1" ht="11.25" customHeight="1">
      <c r="A1760" s="130"/>
      <c r="B1760" s="130"/>
      <c r="C1760" s="130"/>
      <c r="D1760" s="130"/>
      <c r="E1760" s="130"/>
      <c r="F1760" s="130"/>
      <c r="G1760" s="89"/>
      <c r="H1760" s="123"/>
      <c r="I1760" s="123"/>
      <c r="J1760" s="130"/>
    </row>
    <row r="1761" spans="1:10" s="108" customFormat="1" ht="11.25" customHeight="1">
      <c r="A1761" s="130"/>
      <c r="B1761" s="130"/>
      <c r="C1761" s="130"/>
      <c r="D1761" s="130"/>
      <c r="E1761" s="130"/>
      <c r="F1761" s="130"/>
      <c r="G1761" s="89"/>
      <c r="H1761" s="123"/>
      <c r="I1761" s="123"/>
      <c r="J1761" s="130"/>
    </row>
    <row r="1762" spans="1:10" s="108" customFormat="1" ht="11.25" customHeight="1">
      <c r="A1762" s="130"/>
      <c r="B1762" s="130"/>
      <c r="C1762" s="130"/>
      <c r="D1762" s="130"/>
      <c r="E1762" s="130"/>
      <c r="F1762" s="130"/>
      <c r="G1762" s="89"/>
      <c r="H1762" s="123"/>
      <c r="I1762" s="123"/>
      <c r="J1762" s="130"/>
    </row>
    <row r="1763" spans="1:10" s="108" customFormat="1" ht="11.25" customHeight="1">
      <c r="A1763" s="130"/>
      <c r="B1763" s="130"/>
      <c r="C1763" s="130"/>
      <c r="D1763" s="130"/>
      <c r="E1763" s="130"/>
      <c r="F1763" s="130"/>
      <c r="G1763" s="89"/>
      <c r="H1763" s="123"/>
      <c r="I1763" s="123"/>
      <c r="J1763" s="130"/>
    </row>
    <row r="1764" spans="1:10" s="108" customFormat="1" ht="11.25" customHeight="1">
      <c r="A1764" s="130"/>
      <c r="B1764" s="130"/>
      <c r="C1764" s="130"/>
      <c r="D1764" s="130"/>
      <c r="E1764" s="130"/>
      <c r="F1764" s="130"/>
      <c r="G1764" s="89"/>
      <c r="H1764" s="123"/>
      <c r="I1764" s="123"/>
      <c r="J1764" s="130"/>
    </row>
    <row r="1765" spans="1:10" s="108" customFormat="1" ht="11.25" customHeight="1">
      <c r="A1765" s="130"/>
      <c r="B1765" s="130"/>
      <c r="C1765" s="130"/>
      <c r="D1765" s="130"/>
      <c r="E1765" s="130"/>
      <c r="F1765" s="130"/>
      <c r="G1765" s="89"/>
      <c r="H1765" s="123"/>
      <c r="I1765" s="123"/>
      <c r="J1765" s="130"/>
    </row>
    <row r="1766" spans="1:10" s="108" customFormat="1" ht="11.25" customHeight="1">
      <c r="A1766" s="130"/>
      <c r="B1766" s="130"/>
      <c r="C1766" s="130"/>
      <c r="D1766" s="130"/>
      <c r="E1766" s="130"/>
      <c r="F1766" s="130"/>
      <c r="G1766" s="89"/>
      <c r="H1766" s="123"/>
      <c r="I1766" s="123"/>
      <c r="J1766" s="130"/>
    </row>
    <row r="1767" spans="1:10" s="108" customFormat="1" ht="11.25" customHeight="1">
      <c r="A1767" s="130"/>
      <c r="B1767" s="130"/>
      <c r="C1767" s="130"/>
      <c r="D1767" s="130"/>
      <c r="E1767" s="130"/>
      <c r="F1767" s="130"/>
      <c r="G1767" s="89"/>
      <c r="H1767" s="123"/>
      <c r="I1767" s="123"/>
      <c r="J1767" s="130"/>
    </row>
    <row r="1768" spans="1:10" s="108" customFormat="1" ht="11.25" customHeight="1">
      <c r="A1768" s="130"/>
      <c r="B1768" s="130"/>
      <c r="C1768" s="130"/>
      <c r="D1768" s="130"/>
      <c r="E1768" s="130"/>
      <c r="F1768" s="130"/>
      <c r="G1768" s="89"/>
      <c r="H1768" s="123"/>
      <c r="I1768" s="123"/>
      <c r="J1768" s="130"/>
    </row>
    <row r="1769" spans="1:10" s="108" customFormat="1" ht="11.25" customHeight="1">
      <c r="A1769" s="130"/>
      <c r="B1769" s="130"/>
      <c r="C1769" s="130"/>
      <c r="D1769" s="130"/>
      <c r="E1769" s="130"/>
      <c r="F1769" s="130"/>
      <c r="G1769" s="89"/>
      <c r="H1769" s="123"/>
      <c r="I1769" s="123"/>
      <c r="J1769" s="130"/>
    </row>
    <row r="1770" spans="1:10" s="108" customFormat="1" ht="11.25" customHeight="1">
      <c r="A1770" s="130"/>
      <c r="B1770" s="130"/>
      <c r="C1770" s="130"/>
      <c r="D1770" s="130"/>
      <c r="E1770" s="130"/>
      <c r="F1770" s="130"/>
      <c r="G1770" s="89"/>
      <c r="H1770" s="123"/>
      <c r="I1770" s="123"/>
      <c r="J1770" s="130"/>
    </row>
    <row r="1771" spans="1:10" s="108" customFormat="1" ht="11.25" customHeight="1">
      <c r="A1771" s="130"/>
      <c r="B1771" s="130"/>
      <c r="C1771" s="130"/>
      <c r="D1771" s="130"/>
      <c r="E1771" s="130"/>
      <c r="F1771" s="130"/>
      <c r="G1771" s="89"/>
      <c r="H1771" s="123"/>
      <c r="I1771" s="123"/>
      <c r="J1771" s="130"/>
    </row>
    <row r="1772" spans="1:10" s="108" customFormat="1" ht="11.25" customHeight="1">
      <c r="A1772" s="130"/>
      <c r="B1772" s="130"/>
      <c r="C1772" s="130"/>
      <c r="D1772" s="130"/>
      <c r="E1772" s="130"/>
      <c r="F1772" s="130"/>
      <c r="G1772" s="89"/>
      <c r="H1772" s="123"/>
      <c r="I1772" s="123"/>
      <c r="J1772" s="130"/>
    </row>
    <row r="1773" spans="1:10" s="108" customFormat="1" ht="11.25" customHeight="1">
      <c r="A1773" s="130"/>
      <c r="B1773" s="130"/>
      <c r="C1773" s="130"/>
      <c r="D1773" s="130"/>
      <c r="E1773" s="130"/>
      <c r="F1773" s="130"/>
      <c r="G1773" s="89"/>
      <c r="H1773" s="123"/>
      <c r="I1773" s="123"/>
      <c r="J1773" s="130"/>
    </row>
    <row r="1774" spans="1:10" s="108" customFormat="1" ht="11.25" customHeight="1">
      <c r="A1774" s="130"/>
      <c r="B1774" s="130"/>
      <c r="C1774" s="130"/>
      <c r="D1774" s="130"/>
      <c r="E1774" s="130"/>
      <c r="F1774" s="130"/>
      <c r="G1774" s="89"/>
      <c r="H1774" s="123"/>
      <c r="I1774" s="123"/>
      <c r="J1774" s="130"/>
    </row>
    <row r="1775" spans="1:10" s="108" customFormat="1" ht="11.25" customHeight="1">
      <c r="A1775" s="130"/>
      <c r="B1775" s="130"/>
      <c r="C1775" s="130"/>
      <c r="D1775" s="130"/>
      <c r="E1775" s="130"/>
      <c r="F1775" s="130"/>
      <c r="G1775" s="89"/>
      <c r="H1775" s="123"/>
      <c r="I1775" s="123"/>
      <c r="J1775" s="130"/>
    </row>
    <row r="1776" spans="1:10" s="108" customFormat="1" ht="11.25" customHeight="1">
      <c r="A1776" s="130"/>
      <c r="B1776" s="130"/>
      <c r="C1776" s="130"/>
      <c r="D1776" s="130"/>
      <c r="E1776" s="130"/>
      <c r="F1776" s="130"/>
      <c r="G1776" s="89"/>
      <c r="H1776" s="123"/>
      <c r="I1776" s="123"/>
      <c r="J1776" s="130"/>
    </row>
    <row r="1777" spans="1:10" s="108" customFormat="1" ht="11.25" customHeight="1">
      <c r="A1777" s="130"/>
      <c r="B1777" s="130"/>
      <c r="C1777" s="130"/>
      <c r="D1777" s="130"/>
      <c r="E1777" s="130"/>
      <c r="F1777" s="130"/>
      <c r="G1777" s="89"/>
      <c r="H1777" s="123"/>
      <c r="I1777" s="123"/>
      <c r="J1777" s="130"/>
    </row>
    <row r="1778" spans="1:10" s="108" customFormat="1" ht="11.25" customHeight="1">
      <c r="A1778" s="130"/>
      <c r="B1778" s="130"/>
      <c r="C1778" s="130"/>
      <c r="D1778" s="130"/>
      <c r="E1778" s="130"/>
      <c r="F1778" s="130"/>
      <c r="G1778" s="89"/>
      <c r="H1778" s="123"/>
      <c r="I1778" s="123"/>
      <c r="J1778" s="130"/>
    </row>
    <row r="1779" spans="1:10" s="108" customFormat="1" ht="11.25" customHeight="1">
      <c r="A1779" s="130"/>
      <c r="B1779" s="130"/>
      <c r="C1779" s="130"/>
      <c r="D1779" s="130"/>
      <c r="E1779" s="130"/>
      <c r="F1779" s="130"/>
      <c r="G1779" s="89"/>
      <c r="H1779" s="123"/>
      <c r="I1779" s="123"/>
      <c r="J1779" s="130"/>
    </row>
    <row r="1780" spans="1:10" s="108" customFormat="1" ht="11.25" customHeight="1">
      <c r="A1780" s="130"/>
      <c r="B1780" s="130"/>
      <c r="C1780" s="130"/>
      <c r="D1780" s="130"/>
      <c r="E1780" s="130"/>
      <c r="F1780" s="130"/>
      <c r="G1780" s="89"/>
      <c r="H1780" s="123"/>
      <c r="I1780" s="123"/>
      <c r="J1780" s="130"/>
    </row>
    <row r="1781" spans="1:10" s="108" customFormat="1" ht="11.25" customHeight="1">
      <c r="A1781" s="130"/>
      <c r="B1781" s="130"/>
      <c r="C1781" s="130"/>
      <c r="D1781" s="130"/>
      <c r="E1781" s="130"/>
      <c r="F1781" s="130"/>
      <c r="G1781" s="89"/>
      <c r="H1781" s="123"/>
      <c r="I1781" s="123"/>
      <c r="J1781" s="130"/>
    </row>
    <row r="1782" spans="1:10" s="108" customFormat="1" ht="11.25" customHeight="1">
      <c r="A1782" s="130"/>
      <c r="B1782" s="130"/>
      <c r="C1782" s="130"/>
      <c r="D1782" s="130"/>
      <c r="E1782" s="130"/>
      <c r="F1782" s="130"/>
      <c r="G1782" s="89"/>
      <c r="H1782" s="123"/>
      <c r="I1782" s="123"/>
      <c r="J1782" s="130"/>
    </row>
    <row r="1783" spans="1:10" s="108" customFormat="1" ht="11.25" customHeight="1">
      <c r="A1783" s="130"/>
      <c r="B1783" s="130"/>
      <c r="C1783" s="130"/>
      <c r="D1783" s="130"/>
      <c r="E1783" s="130"/>
      <c r="F1783" s="130"/>
      <c r="G1783" s="89"/>
      <c r="H1783" s="123"/>
      <c r="I1783" s="123"/>
      <c r="J1783" s="130"/>
    </row>
    <row r="1784" spans="1:10" s="108" customFormat="1" ht="11.25" customHeight="1">
      <c r="A1784" s="130"/>
      <c r="B1784" s="130"/>
      <c r="C1784" s="130"/>
      <c r="D1784" s="130"/>
      <c r="E1784" s="130"/>
      <c r="F1784" s="130"/>
      <c r="G1784" s="89"/>
      <c r="H1784" s="123"/>
      <c r="I1784" s="123"/>
      <c r="J1784" s="130"/>
    </row>
    <row r="1785" spans="1:10" s="108" customFormat="1" ht="11.25" customHeight="1">
      <c r="A1785" s="130"/>
      <c r="B1785" s="130"/>
      <c r="C1785" s="130"/>
      <c r="D1785" s="130"/>
      <c r="E1785" s="130"/>
      <c r="F1785" s="130"/>
      <c r="G1785" s="89"/>
      <c r="H1785" s="123"/>
      <c r="I1785" s="123"/>
      <c r="J1785" s="130"/>
    </row>
    <row r="1786" spans="1:10" s="108" customFormat="1" ht="11.25" customHeight="1">
      <c r="A1786" s="130"/>
      <c r="B1786" s="130"/>
      <c r="C1786" s="130"/>
      <c r="D1786" s="130"/>
      <c r="E1786" s="130"/>
      <c r="F1786" s="130"/>
      <c r="G1786" s="89"/>
      <c r="H1786" s="123"/>
      <c r="I1786" s="123"/>
      <c r="J1786" s="130"/>
    </row>
    <row r="1787" spans="1:10" s="108" customFormat="1" ht="11.25" customHeight="1">
      <c r="A1787" s="130"/>
      <c r="B1787" s="130"/>
      <c r="C1787" s="130"/>
      <c r="D1787" s="130"/>
      <c r="E1787" s="130"/>
      <c r="F1787" s="130"/>
      <c r="G1787" s="89"/>
      <c r="H1787" s="123"/>
      <c r="I1787" s="123"/>
      <c r="J1787" s="130"/>
    </row>
    <row r="1788" spans="1:10" s="108" customFormat="1" ht="11.25" customHeight="1">
      <c r="A1788" s="130"/>
      <c r="B1788" s="130"/>
      <c r="C1788" s="130"/>
      <c r="D1788" s="130"/>
      <c r="E1788" s="130"/>
      <c r="F1788" s="130"/>
      <c r="G1788" s="89"/>
      <c r="H1788" s="123"/>
      <c r="I1788" s="123"/>
      <c r="J1788" s="130"/>
    </row>
    <row r="1789" spans="1:10" s="108" customFormat="1" ht="11.25" customHeight="1">
      <c r="A1789" s="130"/>
      <c r="B1789" s="130"/>
      <c r="C1789" s="130"/>
      <c r="D1789" s="130"/>
      <c r="E1789" s="130"/>
      <c r="F1789" s="130"/>
      <c r="G1789" s="89"/>
      <c r="H1789" s="123"/>
      <c r="I1789" s="123"/>
      <c r="J1789" s="130"/>
    </row>
    <row r="1790" spans="1:10" s="108" customFormat="1" ht="11.25" customHeight="1">
      <c r="A1790" s="130"/>
      <c r="B1790" s="130"/>
      <c r="C1790" s="130"/>
      <c r="D1790" s="130"/>
      <c r="E1790" s="130"/>
      <c r="F1790" s="130"/>
      <c r="G1790" s="89"/>
      <c r="H1790" s="123"/>
      <c r="I1790" s="123"/>
      <c r="J1790" s="130"/>
    </row>
    <row r="1791" spans="1:10" s="108" customFormat="1" ht="11.25" customHeight="1">
      <c r="A1791" s="130"/>
      <c r="B1791" s="130"/>
      <c r="C1791" s="130"/>
      <c r="D1791" s="130"/>
      <c r="E1791" s="130"/>
      <c r="F1791" s="130"/>
      <c r="G1791" s="89"/>
      <c r="H1791" s="123"/>
      <c r="I1791" s="123"/>
      <c r="J1791" s="130"/>
    </row>
    <row r="1792" spans="1:10" s="108" customFormat="1" ht="11.25" customHeight="1">
      <c r="A1792" s="130"/>
      <c r="B1792" s="130"/>
      <c r="C1792" s="130"/>
      <c r="D1792" s="130"/>
      <c r="E1792" s="130"/>
      <c r="F1792" s="130"/>
      <c r="G1792" s="89"/>
      <c r="H1792" s="123"/>
      <c r="I1792" s="123"/>
      <c r="J1792" s="130"/>
    </row>
    <row r="1793" spans="1:10" s="108" customFormat="1" ht="11.25" customHeight="1">
      <c r="A1793" s="130"/>
      <c r="B1793" s="130"/>
      <c r="C1793" s="130"/>
      <c r="D1793" s="130"/>
      <c r="E1793" s="130"/>
      <c r="F1793" s="130"/>
      <c r="G1793" s="89"/>
      <c r="H1793" s="123"/>
      <c r="I1793" s="123"/>
      <c r="J1793" s="130"/>
    </row>
    <row r="1794" spans="1:10" s="108" customFormat="1" ht="11.25" customHeight="1">
      <c r="A1794" s="130"/>
      <c r="B1794" s="130"/>
      <c r="C1794" s="130"/>
      <c r="D1794" s="130"/>
      <c r="E1794" s="130"/>
      <c r="F1794" s="130"/>
      <c r="G1794" s="89"/>
      <c r="H1794" s="123"/>
      <c r="I1794" s="123"/>
      <c r="J1794" s="130"/>
    </row>
    <row r="1795" spans="1:10" s="108" customFormat="1" ht="11.25" customHeight="1">
      <c r="A1795" s="130"/>
      <c r="B1795" s="130"/>
      <c r="C1795" s="130"/>
      <c r="D1795" s="130"/>
      <c r="E1795" s="130"/>
      <c r="F1795" s="130"/>
      <c r="G1795" s="89"/>
      <c r="H1795" s="123"/>
      <c r="I1795" s="123"/>
      <c r="J1795" s="130"/>
    </row>
    <row r="1796" spans="1:10" s="108" customFormat="1" ht="11.25" customHeight="1">
      <c r="A1796" s="130"/>
      <c r="B1796" s="130"/>
      <c r="C1796" s="130"/>
      <c r="D1796" s="130"/>
      <c r="E1796" s="130"/>
      <c r="F1796" s="130"/>
      <c r="G1796" s="89"/>
      <c r="H1796" s="123"/>
      <c r="I1796" s="123"/>
      <c r="J1796" s="130"/>
    </row>
    <row r="1797" spans="1:10" s="108" customFormat="1" ht="11.25" customHeight="1">
      <c r="A1797" s="130"/>
      <c r="B1797" s="130"/>
      <c r="C1797" s="130"/>
      <c r="D1797" s="130"/>
      <c r="E1797" s="130"/>
      <c r="F1797" s="130"/>
      <c r="G1797" s="89"/>
      <c r="H1797" s="123"/>
      <c r="I1797" s="123"/>
      <c r="J1797" s="130"/>
    </row>
    <row r="1798" spans="1:10" s="108" customFormat="1" ht="11.25" customHeight="1">
      <c r="A1798" s="130"/>
      <c r="B1798" s="130"/>
      <c r="C1798" s="130"/>
      <c r="D1798" s="130"/>
      <c r="E1798" s="130"/>
      <c r="F1798" s="130"/>
      <c r="G1798" s="89"/>
      <c r="H1798" s="123"/>
      <c r="I1798" s="123"/>
      <c r="J1798" s="130"/>
    </row>
    <row r="1799" spans="1:10" s="108" customFormat="1" ht="11.25" customHeight="1">
      <c r="A1799" s="130"/>
      <c r="B1799" s="130"/>
      <c r="C1799" s="130"/>
      <c r="D1799" s="130"/>
      <c r="E1799" s="130"/>
      <c r="F1799" s="130"/>
      <c r="G1799" s="89"/>
      <c r="H1799" s="123"/>
      <c r="I1799" s="123"/>
      <c r="J1799" s="130"/>
    </row>
    <row r="1800" spans="1:10" s="108" customFormat="1" ht="11.25" customHeight="1">
      <c r="A1800" s="130"/>
      <c r="B1800" s="130"/>
      <c r="C1800" s="130"/>
      <c r="D1800" s="130"/>
      <c r="E1800" s="130"/>
      <c r="F1800" s="130"/>
      <c r="G1800" s="89"/>
      <c r="H1800" s="123"/>
      <c r="I1800" s="123"/>
      <c r="J1800" s="130"/>
    </row>
    <row r="1801" spans="1:10" s="108" customFormat="1" ht="11.25" customHeight="1">
      <c r="A1801" s="130"/>
      <c r="B1801" s="130"/>
      <c r="C1801" s="130"/>
      <c r="D1801" s="130"/>
      <c r="E1801" s="130"/>
      <c r="F1801" s="130"/>
      <c r="G1801" s="89"/>
      <c r="H1801" s="123"/>
      <c r="I1801" s="123"/>
      <c r="J1801" s="130"/>
    </row>
    <row r="1802" spans="1:10" s="108" customFormat="1" ht="11.25" customHeight="1">
      <c r="A1802" s="130"/>
      <c r="B1802" s="130"/>
      <c r="C1802" s="130"/>
      <c r="D1802" s="130"/>
      <c r="E1802" s="130"/>
      <c r="F1802" s="130"/>
      <c r="G1802" s="89"/>
      <c r="H1802" s="123"/>
      <c r="I1802" s="123"/>
      <c r="J1802" s="130"/>
    </row>
    <row r="1803" spans="1:10" s="108" customFormat="1" ht="11.25" customHeight="1">
      <c r="A1803" s="130"/>
      <c r="B1803" s="130"/>
      <c r="C1803" s="130"/>
      <c r="D1803" s="130"/>
      <c r="E1803" s="130"/>
      <c r="F1803" s="130"/>
      <c r="G1803" s="89"/>
      <c r="H1803" s="123"/>
      <c r="I1803" s="123"/>
      <c r="J1803" s="130"/>
    </row>
    <row r="1804" spans="1:10" s="108" customFormat="1" ht="11.25" customHeight="1">
      <c r="A1804" s="130"/>
      <c r="B1804" s="130"/>
      <c r="C1804" s="130"/>
      <c r="D1804" s="130"/>
      <c r="E1804" s="130"/>
      <c r="F1804" s="130"/>
      <c r="G1804" s="89"/>
      <c r="H1804" s="123"/>
      <c r="I1804" s="123"/>
      <c r="J1804" s="130"/>
    </row>
    <row r="1805" spans="1:10" s="108" customFormat="1" ht="11.25" customHeight="1">
      <c r="A1805" s="130"/>
      <c r="B1805" s="130"/>
      <c r="C1805" s="130"/>
      <c r="D1805" s="130"/>
      <c r="E1805" s="130"/>
      <c r="F1805" s="130"/>
      <c r="G1805" s="89"/>
      <c r="H1805" s="123"/>
      <c r="I1805" s="123"/>
      <c r="J1805" s="130"/>
    </row>
    <row r="1806" spans="1:10" s="108" customFormat="1" ht="11.25" customHeight="1">
      <c r="A1806" s="130"/>
      <c r="B1806" s="130"/>
      <c r="C1806" s="130"/>
      <c r="D1806" s="130"/>
      <c r="E1806" s="130"/>
      <c r="F1806" s="130"/>
      <c r="G1806" s="89"/>
      <c r="H1806" s="123"/>
      <c r="I1806" s="123"/>
      <c r="J1806" s="130"/>
    </row>
    <row r="1807" spans="1:10" s="108" customFormat="1" ht="11.25" customHeight="1">
      <c r="A1807" s="130"/>
      <c r="B1807" s="130"/>
      <c r="C1807" s="130"/>
      <c r="D1807" s="130"/>
      <c r="E1807" s="130"/>
      <c r="F1807" s="130"/>
      <c r="G1807" s="89"/>
      <c r="H1807" s="123"/>
      <c r="I1807" s="123"/>
      <c r="J1807" s="130"/>
    </row>
    <row r="1808" spans="1:10" s="108" customFormat="1" ht="11.25" customHeight="1">
      <c r="A1808" s="130"/>
      <c r="B1808" s="130"/>
      <c r="C1808" s="130"/>
      <c r="D1808" s="130"/>
      <c r="E1808" s="130"/>
      <c r="F1808" s="130"/>
      <c r="G1808" s="89"/>
      <c r="H1808" s="123"/>
      <c r="I1808" s="123"/>
      <c r="J1808" s="130"/>
    </row>
    <row r="1809" spans="1:10" s="108" customFormat="1" ht="11.25" customHeight="1">
      <c r="A1809" s="130"/>
      <c r="B1809" s="130"/>
      <c r="C1809" s="130"/>
      <c r="D1809" s="130"/>
      <c r="E1809" s="130"/>
      <c r="F1809" s="130"/>
      <c r="G1809" s="89"/>
      <c r="H1809" s="123"/>
      <c r="I1809" s="123"/>
      <c r="J1809" s="130"/>
    </row>
    <row r="1810" spans="1:10" s="108" customFormat="1" ht="11.25" customHeight="1">
      <c r="A1810" s="130"/>
      <c r="B1810" s="130"/>
      <c r="C1810" s="130"/>
      <c r="D1810" s="130"/>
      <c r="E1810" s="130"/>
      <c r="F1810" s="130"/>
      <c r="G1810" s="89"/>
      <c r="H1810" s="123"/>
      <c r="I1810" s="123"/>
      <c r="J1810" s="130"/>
    </row>
    <row r="1811" spans="1:10" s="108" customFormat="1" ht="11.25" customHeight="1">
      <c r="A1811" s="130"/>
      <c r="B1811" s="130"/>
      <c r="C1811" s="130"/>
      <c r="D1811" s="130"/>
      <c r="E1811" s="130"/>
      <c r="F1811" s="130"/>
      <c r="G1811" s="89"/>
      <c r="H1811" s="123"/>
      <c r="I1811" s="123"/>
      <c r="J1811" s="130"/>
    </row>
    <row r="1812" spans="1:10" s="108" customFormat="1" ht="11.25" customHeight="1">
      <c r="A1812" s="130"/>
      <c r="B1812" s="130"/>
      <c r="C1812" s="130"/>
      <c r="D1812" s="130"/>
      <c r="E1812" s="130"/>
      <c r="F1812" s="130"/>
      <c r="G1812" s="89"/>
      <c r="H1812" s="123"/>
      <c r="I1812" s="123"/>
      <c r="J1812" s="130"/>
    </row>
    <row r="1813" spans="1:10" s="108" customFormat="1" ht="11.25" customHeight="1">
      <c r="A1813" s="130"/>
      <c r="B1813" s="130"/>
      <c r="C1813" s="130"/>
      <c r="D1813" s="130"/>
      <c r="E1813" s="130"/>
      <c r="F1813" s="130"/>
      <c r="G1813" s="89"/>
      <c r="H1813" s="123"/>
      <c r="I1813" s="123"/>
      <c r="J1813" s="130"/>
    </row>
    <row r="1814" spans="1:10" s="108" customFormat="1" ht="11.25" customHeight="1">
      <c r="A1814" s="130"/>
      <c r="B1814" s="130"/>
      <c r="C1814" s="130"/>
      <c r="D1814" s="130"/>
      <c r="E1814" s="130"/>
      <c r="F1814" s="130"/>
      <c r="G1814" s="89"/>
      <c r="H1814" s="123"/>
      <c r="I1814" s="123"/>
      <c r="J1814" s="130"/>
    </row>
    <row r="1815" spans="1:10" s="108" customFormat="1" ht="11.25" customHeight="1">
      <c r="A1815" s="130"/>
      <c r="B1815" s="130"/>
      <c r="C1815" s="130"/>
      <c r="D1815" s="130"/>
      <c r="E1815" s="130"/>
      <c r="F1815" s="130"/>
      <c r="G1815" s="89"/>
      <c r="H1815" s="123"/>
      <c r="I1815" s="123"/>
      <c r="J1815" s="130"/>
    </row>
    <row r="1816" spans="1:10" s="108" customFormat="1" ht="11.25" customHeight="1">
      <c r="A1816" s="130"/>
      <c r="B1816" s="130"/>
      <c r="C1816" s="130"/>
      <c r="D1816" s="130"/>
      <c r="E1816" s="130"/>
      <c r="F1816" s="130"/>
      <c r="G1816" s="89"/>
      <c r="H1816" s="123"/>
      <c r="I1816" s="123"/>
      <c r="J1816" s="130"/>
    </row>
    <row r="1817" spans="1:10" s="108" customFormat="1" ht="11.25" customHeight="1">
      <c r="A1817" s="130"/>
      <c r="B1817" s="130"/>
      <c r="C1817" s="130"/>
      <c r="D1817" s="130"/>
      <c r="E1817" s="130"/>
      <c r="F1817" s="130"/>
      <c r="G1817" s="89"/>
      <c r="H1817" s="123"/>
      <c r="I1817" s="123"/>
      <c r="J1817" s="130"/>
    </row>
    <row r="1818" spans="1:10" s="108" customFormat="1" ht="11.25" customHeight="1">
      <c r="A1818" s="130"/>
      <c r="B1818" s="130"/>
      <c r="C1818" s="130"/>
      <c r="D1818" s="130"/>
      <c r="E1818" s="130"/>
      <c r="F1818" s="130"/>
      <c r="G1818" s="89"/>
      <c r="H1818" s="123"/>
      <c r="I1818" s="123"/>
      <c r="J1818" s="130"/>
    </row>
    <row r="1819" spans="1:10" s="108" customFormat="1" ht="11.25" customHeight="1">
      <c r="A1819" s="130"/>
      <c r="B1819" s="130"/>
      <c r="C1819" s="130"/>
      <c r="D1819" s="130"/>
      <c r="E1819" s="130"/>
      <c r="F1819" s="130"/>
      <c r="G1819" s="89"/>
      <c r="H1819" s="123"/>
      <c r="I1819" s="123"/>
      <c r="J1819" s="130"/>
    </row>
    <row r="1820" spans="1:10" s="108" customFormat="1" ht="11.25" customHeight="1">
      <c r="A1820" s="130"/>
      <c r="B1820" s="130"/>
      <c r="C1820" s="130"/>
      <c r="D1820" s="130"/>
      <c r="E1820" s="130"/>
      <c r="F1820" s="130"/>
      <c r="G1820" s="89"/>
      <c r="H1820" s="123"/>
      <c r="I1820" s="123"/>
      <c r="J1820" s="130"/>
    </row>
    <row r="1821" spans="1:10" s="108" customFormat="1" ht="11.25" customHeight="1">
      <c r="A1821" s="130"/>
      <c r="B1821" s="130"/>
      <c r="C1821" s="130"/>
      <c r="D1821" s="130"/>
      <c r="E1821" s="130"/>
      <c r="F1821" s="130"/>
      <c r="G1821" s="89"/>
      <c r="H1821" s="123"/>
      <c r="I1821" s="123"/>
      <c r="J1821" s="130"/>
    </row>
    <row r="1822" spans="1:10" s="108" customFormat="1" ht="11.25" customHeight="1">
      <c r="A1822" s="130"/>
      <c r="B1822" s="130"/>
      <c r="C1822" s="130"/>
      <c r="D1822" s="130"/>
      <c r="E1822" s="130"/>
      <c r="F1822" s="130"/>
      <c r="G1822" s="89"/>
      <c r="H1822" s="123"/>
      <c r="I1822" s="123"/>
      <c r="J1822" s="130"/>
    </row>
    <row r="1823" spans="1:10" s="108" customFormat="1" ht="11.25" customHeight="1">
      <c r="A1823" s="130"/>
      <c r="B1823" s="130"/>
      <c r="C1823" s="130"/>
      <c r="D1823" s="130"/>
      <c r="E1823" s="130"/>
      <c r="F1823" s="130"/>
      <c r="G1823" s="89"/>
      <c r="H1823" s="123"/>
      <c r="I1823" s="123"/>
      <c r="J1823" s="130"/>
    </row>
    <row r="1824" spans="1:10" s="108" customFormat="1" ht="11.25" customHeight="1">
      <c r="A1824" s="130"/>
      <c r="B1824" s="130"/>
      <c r="C1824" s="130"/>
      <c r="D1824" s="130"/>
      <c r="E1824" s="130"/>
      <c r="F1824" s="130"/>
      <c r="G1824" s="89"/>
      <c r="H1824" s="123"/>
      <c r="I1824" s="123"/>
      <c r="J1824" s="130"/>
    </row>
    <row r="1825" spans="1:10" s="108" customFormat="1" ht="11.25" customHeight="1">
      <c r="A1825" s="130"/>
      <c r="B1825" s="130"/>
      <c r="C1825" s="130"/>
      <c r="D1825" s="130"/>
      <c r="E1825" s="130"/>
      <c r="F1825" s="130"/>
      <c r="G1825" s="89"/>
      <c r="H1825" s="123"/>
      <c r="I1825" s="123"/>
      <c r="J1825" s="130"/>
    </row>
    <row r="1826" spans="1:10" s="108" customFormat="1" ht="11.25" customHeight="1">
      <c r="A1826" s="130"/>
      <c r="B1826" s="130"/>
      <c r="C1826" s="130"/>
      <c r="D1826" s="130"/>
      <c r="E1826" s="130"/>
      <c r="F1826" s="130"/>
      <c r="G1826" s="89"/>
      <c r="H1826" s="123"/>
      <c r="I1826" s="123"/>
      <c r="J1826" s="130"/>
    </row>
    <row r="1827" spans="1:10" s="108" customFormat="1" ht="11.25" customHeight="1">
      <c r="A1827" s="130"/>
      <c r="B1827" s="130"/>
      <c r="C1827" s="130"/>
      <c r="D1827" s="130"/>
      <c r="E1827" s="130"/>
      <c r="F1827" s="130"/>
      <c r="G1827" s="89"/>
      <c r="H1827" s="123"/>
      <c r="I1827" s="123"/>
      <c r="J1827" s="130"/>
    </row>
    <row r="1828" spans="1:10" s="108" customFormat="1" ht="11.25" customHeight="1">
      <c r="A1828" s="130"/>
      <c r="B1828" s="130"/>
      <c r="C1828" s="130"/>
      <c r="D1828" s="130"/>
      <c r="E1828" s="130"/>
      <c r="F1828" s="130"/>
      <c r="G1828" s="89"/>
      <c r="H1828" s="123"/>
      <c r="I1828" s="123"/>
      <c r="J1828" s="130"/>
    </row>
    <row r="1829" spans="1:10" s="108" customFormat="1" ht="11.25" customHeight="1">
      <c r="A1829" s="130"/>
      <c r="B1829" s="130"/>
      <c r="C1829" s="130"/>
      <c r="D1829" s="130"/>
      <c r="E1829" s="130"/>
      <c r="F1829" s="130"/>
      <c r="G1829" s="89"/>
      <c r="H1829" s="123"/>
      <c r="I1829" s="123"/>
      <c r="J1829" s="130"/>
    </row>
    <row r="1830" spans="1:10" s="108" customFormat="1" ht="11.25" customHeight="1">
      <c r="A1830" s="130"/>
      <c r="B1830" s="130"/>
      <c r="C1830" s="130"/>
      <c r="D1830" s="130"/>
      <c r="E1830" s="130"/>
      <c r="F1830" s="130"/>
      <c r="G1830" s="89"/>
      <c r="H1830" s="123"/>
      <c r="I1830" s="123"/>
      <c r="J1830" s="130"/>
    </row>
    <row r="1831" spans="1:10" s="108" customFormat="1" ht="11.25" customHeight="1">
      <c r="A1831" s="130"/>
      <c r="B1831" s="130"/>
      <c r="C1831" s="130"/>
      <c r="D1831" s="130"/>
      <c r="E1831" s="130"/>
      <c r="F1831" s="130"/>
      <c r="G1831" s="89"/>
      <c r="H1831" s="123"/>
      <c r="I1831" s="123"/>
      <c r="J1831" s="130"/>
    </row>
    <row r="1832" spans="1:10" s="108" customFormat="1" ht="11.25" customHeight="1">
      <c r="A1832" s="130"/>
      <c r="B1832" s="130"/>
      <c r="C1832" s="130"/>
      <c r="D1832" s="130"/>
      <c r="E1832" s="130"/>
      <c r="F1832" s="130"/>
      <c r="G1832" s="89"/>
      <c r="H1832" s="123"/>
      <c r="I1832" s="123"/>
      <c r="J1832" s="130"/>
    </row>
    <row r="1833" spans="1:10" s="108" customFormat="1" ht="11.25" customHeight="1">
      <c r="A1833" s="130"/>
      <c r="B1833" s="130"/>
      <c r="C1833" s="130"/>
      <c r="D1833" s="130"/>
      <c r="E1833" s="130"/>
      <c r="F1833" s="130"/>
      <c r="G1833" s="89"/>
      <c r="H1833" s="123"/>
      <c r="I1833" s="123"/>
      <c r="J1833" s="130"/>
    </row>
    <row r="1834" spans="1:10" s="108" customFormat="1" ht="11.25" customHeight="1">
      <c r="A1834" s="130"/>
      <c r="B1834" s="130"/>
      <c r="C1834" s="130"/>
      <c r="D1834" s="130"/>
      <c r="E1834" s="130"/>
      <c r="F1834" s="130"/>
      <c r="G1834" s="89"/>
      <c r="H1834" s="123"/>
      <c r="I1834" s="123"/>
      <c r="J1834" s="130"/>
    </row>
    <row r="1835" spans="1:10" s="108" customFormat="1" ht="11.25" customHeight="1">
      <c r="A1835" s="130"/>
      <c r="B1835" s="130"/>
      <c r="C1835" s="130"/>
      <c r="D1835" s="130"/>
      <c r="E1835" s="130"/>
      <c r="F1835" s="130"/>
      <c r="G1835" s="89"/>
      <c r="H1835" s="123"/>
      <c r="I1835" s="123"/>
      <c r="J1835" s="130"/>
    </row>
    <row r="1836" spans="1:10" s="108" customFormat="1" ht="11.25" customHeight="1">
      <c r="A1836" s="130"/>
      <c r="B1836" s="130"/>
      <c r="C1836" s="130"/>
      <c r="D1836" s="130"/>
      <c r="E1836" s="130"/>
      <c r="F1836" s="130"/>
      <c r="G1836" s="89"/>
      <c r="H1836" s="123"/>
      <c r="I1836" s="123"/>
      <c r="J1836" s="130"/>
    </row>
    <row r="1837" spans="1:10" s="108" customFormat="1" ht="11.25" customHeight="1">
      <c r="A1837" s="130"/>
      <c r="B1837" s="130"/>
      <c r="C1837" s="130"/>
      <c r="D1837" s="130"/>
      <c r="E1837" s="130"/>
      <c r="F1837" s="130"/>
      <c r="G1837" s="89"/>
      <c r="H1837" s="123"/>
      <c r="I1837" s="123"/>
      <c r="J1837" s="130"/>
    </row>
    <row r="1838" spans="1:10" s="108" customFormat="1" ht="11.25" customHeight="1">
      <c r="A1838" s="130"/>
      <c r="B1838" s="130"/>
      <c r="C1838" s="130"/>
      <c r="D1838" s="130"/>
      <c r="E1838" s="130"/>
      <c r="F1838" s="130"/>
      <c r="G1838" s="89"/>
      <c r="H1838" s="123"/>
      <c r="I1838" s="123"/>
      <c r="J1838" s="130"/>
    </row>
    <row r="1839" spans="1:10" s="108" customFormat="1" ht="11.25" customHeight="1">
      <c r="A1839" s="130"/>
      <c r="B1839" s="130"/>
      <c r="C1839" s="130"/>
      <c r="D1839" s="130"/>
      <c r="E1839" s="130"/>
      <c r="F1839" s="130"/>
      <c r="G1839" s="89"/>
      <c r="H1839" s="123"/>
      <c r="I1839" s="123"/>
      <c r="J1839" s="130"/>
    </row>
    <row r="1840" spans="1:10" s="108" customFormat="1" ht="11.25" customHeight="1">
      <c r="A1840" s="130"/>
      <c r="B1840" s="130"/>
      <c r="C1840" s="130"/>
      <c r="D1840" s="130"/>
      <c r="E1840" s="130"/>
      <c r="F1840" s="130"/>
      <c r="G1840" s="89"/>
      <c r="H1840" s="123"/>
      <c r="I1840" s="123"/>
      <c r="J1840" s="130"/>
    </row>
    <row r="1841" spans="1:10" s="108" customFormat="1" ht="11.25" customHeight="1">
      <c r="A1841" s="130"/>
      <c r="B1841" s="130"/>
      <c r="C1841" s="130"/>
      <c r="D1841" s="130"/>
      <c r="E1841" s="130"/>
      <c r="F1841" s="130"/>
      <c r="G1841" s="89"/>
      <c r="H1841" s="123"/>
      <c r="I1841" s="123"/>
      <c r="J1841" s="130"/>
    </row>
    <row r="1842" spans="1:10" s="108" customFormat="1" ht="11.25" customHeight="1">
      <c r="A1842" s="130"/>
      <c r="B1842" s="130"/>
      <c r="C1842" s="130"/>
      <c r="D1842" s="130"/>
      <c r="E1842" s="130"/>
      <c r="F1842" s="130"/>
      <c r="G1842" s="89"/>
      <c r="H1842" s="123"/>
      <c r="I1842" s="123"/>
      <c r="J1842" s="130"/>
    </row>
    <row r="1843" spans="1:10" s="108" customFormat="1" ht="11.25" customHeight="1">
      <c r="A1843" s="130"/>
      <c r="B1843" s="130"/>
      <c r="C1843" s="130"/>
      <c r="D1843" s="130"/>
      <c r="E1843" s="130"/>
      <c r="F1843" s="130"/>
      <c r="G1843" s="89"/>
      <c r="H1843" s="123"/>
      <c r="I1843" s="123"/>
      <c r="J1843" s="130"/>
    </row>
    <row r="1844" spans="1:10" s="108" customFormat="1" ht="11.25" customHeight="1">
      <c r="A1844" s="130"/>
      <c r="B1844" s="130"/>
      <c r="C1844" s="130"/>
      <c r="D1844" s="130"/>
      <c r="E1844" s="130"/>
      <c r="F1844" s="130"/>
      <c r="G1844" s="89"/>
      <c r="H1844" s="123"/>
      <c r="I1844" s="123"/>
      <c r="J1844" s="130"/>
    </row>
    <row r="1845" spans="1:10" s="108" customFormat="1" ht="11.25" customHeight="1">
      <c r="A1845" s="130"/>
      <c r="B1845" s="130"/>
      <c r="C1845" s="130"/>
      <c r="D1845" s="130"/>
      <c r="E1845" s="130"/>
      <c r="F1845" s="130"/>
      <c r="G1845" s="89"/>
      <c r="H1845" s="123"/>
      <c r="I1845" s="123"/>
      <c r="J1845" s="130"/>
    </row>
    <row r="1846" spans="1:10" s="108" customFormat="1" ht="11.25" customHeight="1">
      <c r="A1846" s="130"/>
      <c r="B1846" s="130"/>
      <c r="C1846" s="130"/>
      <c r="D1846" s="130"/>
      <c r="E1846" s="130"/>
      <c r="F1846" s="130"/>
      <c r="G1846" s="89"/>
      <c r="H1846" s="123"/>
      <c r="I1846" s="123"/>
      <c r="J1846" s="130"/>
    </row>
    <row r="1847" spans="1:10" s="108" customFormat="1" ht="11.25" customHeight="1">
      <c r="A1847" s="130"/>
      <c r="B1847" s="130"/>
      <c r="C1847" s="130"/>
      <c r="D1847" s="130"/>
      <c r="E1847" s="130"/>
      <c r="F1847" s="130"/>
      <c r="G1847" s="89"/>
      <c r="H1847" s="123"/>
      <c r="I1847" s="123"/>
      <c r="J1847" s="130"/>
    </row>
    <row r="1848" spans="1:10" s="108" customFormat="1" ht="11.25" customHeight="1">
      <c r="A1848" s="130"/>
      <c r="B1848" s="130"/>
      <c r="C1848" s="130"/>
      <c r="D1848" s="130"/>
      <c r="E1848" s="130"/>
      <c r="F1848" s="130"/>
      <c r="G1848" s="89"/>
      <c r="H1848" s="123"/>
      <c r="I1848" s="123"/>
      <c r="J1848" s="130"/>
    </row>
    <row r="1849" spans="1:10" s="108" customFormat="1" ht="11.25" customHeight="1">
      <c r="A1849" s="130"/>
      <c r="B1849" s="130"/>
      <c r="C1849" s="130"/>
      <c r="D1849" s="130"/>
      <c r="E1849" s="130"/>
      <c r="F1849" s="130"/>
      <c r="G1849" s="89"/>
      <c r="H1849" s="123"/>
      <c r="I1849" s="123"/>
      <c r="J1849" s="130"/>
    </row>
    <row r="1850" spans="1:10" s="108" customFormat="1" ht="11.25" customHeight="1">
      <c r="A1850" s="130"/>
      <c r="B1850" s="130"/>
      <c r="C1850" s="130"/>
      <c r="D1850" s="130"/>
      <c r="E1850" s="130"/>
      <c r="F1850" s="130"/>
      <c r="G1850" s="89"/>
      <c r="H1850" s="123"/>
      <c r="I1850" s="123"/>
      <c r="J1850" s="130"/>
    </row>
    <row r="1851" spans="1:10" s="108" customFormat="1" ht="11.25" customHeight="1">
      <c r="A1851" s="130"/>
      <c r="B1851" s="130"/>
      <c r="C1851" s="130"/>
      <c r="D1851" s="130"/>
      <c r="E1851" s="130"/>
      <c r="F1851" s="130"/>
      <c r="G1851" s="89"/>
      <c r="H1851" s="123"/>
      <c r="I1851" s="123"/>
      <c r="J1851" s="130"/>
    </row>
    <row r="1852" spans="1:10" s="108" customFormat="1" ht="11.25" customHeight="1">
      <c r="A1852" s="130"/>
      <c r="B1852" s="130"/>
      <c r="C1852" s="130"/>
      <c r="D1852" s="130"/>
      <c r="E1852" s="130"/>
      <c r="F1852" s="130"/>
      <c r="G1852" s="89"/>
      <c r="H1852" s="123"/>
      <c r="I1852" s="123"/>
      <c r="J1852" s="130"/>
    </row>
    <row r="1853" spans="1:10" s="108" customFormat="1" ht="11.25" customHeight="1">
      <c r="A1853" s="130"/>
      <c r="B1853" s="130"/>
      <c r="C1853" s="130"/>
      <c r="D1853" s="130"/>
      <c r="E1853" s="130"/>
      <c r="F1853" s="130"/>
      <c r="G1853" s="89"/>
      <c r="H1853" s="123"/>
      <c r="I1853" s="123"/>
      <c r="J1853" s="130"/>
    </row>
    <row r="1854" spans="1:10" s="108" customFormat="1" ht="11.25" customHeight="1">
      <c r="A1854" s="130"/>
      <c r="B1854" s="130"/>
      <c r="C1854" s="130"/>
      <c r="D1854" s="130"/>
      <c r="E1854" s="130"/>
      <c r="F1854" s="130"/>
      <c r="G1854" s="89"/>
      <c r="H1854" s="123"/>
      <c r="I1854" s="123"/>
      <c r="J1854" s="130"/>
    </row>
    <row r="1855" spans="1:10" s="108" customFormat="1" ht="11.25" customHeight="1">
      <c r="A1855" s="130"/>
      <c r="B1855" s="130"/>
      <c r="C1855" s="130"/>
      <c r="D1855" s="130"/>
      <c r="E1855" s="130"/>
      <c r="F1855" s="130"/>
      <c r="G1855" s="89"/>
      <c r="H1855" s="123"/>
      <c r="I1855" s="123"/>
      <c r="J1855" s="130"/>
    </row>
    <row r="1856" spans="1:10" s="108" customFormat="1" ht="11.25" customHeight="1">
      <c r="A1856" s="130"/>
      <c r="B1856" s="130"/>
      <c r="C1856" s="130"/>
      <c r="D1856" s="130"/>
      <c r="E1856" s="130"/>
      <c r="F1856" s="130"/>
      <c r="G1856" s="89"/>
      <c r="H1856" s="123"/>
      <c r="I1856" s="123"/>
      <c r="J1856" s="130"/>
    </row>
    <row r="1857" spans="1:10" s="108" customFormat="1" ht="11.25" customHeight="1">
      <c r="A1857" s="130"/>
      <c r="B1857" s="130"/>
      <c r="C1857" s="130"/>
      <c r="D1857" s="130"/>
      <c r="E1857" s="130"/>
      <c r="F1857" s="130"/>
      <c r="G1857" s="89"/>
      <c r="H1857" s="123"/>
      <c r="I1857" s="123"/>
      <c r="J1857" s="130"/>
    </row>
    <row r="1858" spans="1:10" s="108" customFormat="1" ht="11.25" customHeight="1">
      <c r="A1858" s="130"/>
      <c r="B1858" s="130"/>
      <c r="C1858" s="130"/>
      <c r="D1858" s="130"/>
      <c r="E1858" s="130"/>
      <c r="F1858" s="130"/>
      <c r="G1858" s="89"/>
      <c r="H1858" s="123"/>
      <c r="I1858" s="123"/>
      <c r="J1858" s="130"/>
    </row>
    <row r="1859" spans="1:10" s="108" customFormat="1" ht="11.25" customHeight="1">
      <c r="A1859" s="130"/>
      <c r="B1859" s="130"/>
      <c r="C1859" s="130"/>
      <c r="D1859" s="130"/>
      <c r="E1859" s="130"/>
      <c r="F1859" s="130"/>
      <c r="G1859" s="89"/>
      <c r="H1859" s="123"/>
      <c r="I1859" s="123"/>
      <c r="J1859" s="130"/>
    </row>
    <row r="1860" spans="1:10" s="108" customFormat="1" ht="11.25" customHeight="1">
      <c r="A1860" s="130"/>
      <c r="B1860" s="130"/>
      <c r="C1860" s="130"/>
      <c r="D1860" s="130"/>
      <c r="E1860" s="130"/>
      <c r="F1860" s="130"/>
      <c r="G1860" s="89"/>
      <c r="H1860" s="123"/>
      <c r="I1860" s="123"/>
      <c r="J1860" s="130"/>
    </row>
    <row r="1861" spans="1:10" s="108" customFormat="1" ht="11.25" customHeight="1">
      <c r="A1861" s="130"/>
      <c r="B1861" s="130"/>
      <c r="C1861" s="130"/>
      <c r="D1861" s="130"/>
      <c r="E1861" s="130"/>
      <c r="F1861" s="130"/>
      <c r="G1861" s="89"/>
      <c r="H1861" s="123"/>
      <c r="I1861" s="123"/>
      <c r="J1861" s="130"/>
    </row>
    <row r="1862" spans="1:10" s="108" customFormat="1" ht="11.25" customHeight="1">
      <c r="A1862" s="130"/>
      <c r="B1862" s="130"/>
      <c r="C1862" s="130"/>
      <c r="D1862" s="130"/>
      <c r="E1862" s="130"/>
      <c r="F1862" s="130"/>
      <c r="G1862" s="89"/>
      <c r="H1862" s="123"/>
      <c r="I1862" s="123"/>
      <c r="J1862" s="130"/>
    </row>
    <row r="1863" spans="1:10" s="108" customFormat="1" ht="11.25" customHeight="1">
      <c r="A1863" s="130"/>
      <c r="B1863" s="130"/>
      <c r="C1863" s="130"/>
      <c r="D1863" s="130"/>
      <c r="E1863" s="130"/>
      <c r="F1863" s="130"/>
      <c r="G1863" s="89"/>
      <c r="H1863" s="123"/>
      <c r="I1863" s="123"/>
      <c r="J1863" s="130"/>
    </row>
    <row r="1864" spans="1:10" s="108" customFormat="1" ht="11.25" customHeight="1">
      <c r="A1864" s="130"/>
      <c r="B1864" s="130"/>
      <c r="C1864" s="130"/>
      <c r="D1864" s="130"/>
      <c r="E1864" s="130"/>
      <c r="F1864" s="130"/>
      <c r="G1864" s="89"/>
      <c r="H1864" s="123"/>
      <c r="I1864" s="123"/>
      <c r="J1864" s="130"/>
    </row>
    <row r="1865" spans="1:10" s="108" customFormat="1" ht="11.25" customHeight="1">
      <c r="A1865" s="130"/>
      <c r="B1865" s="130"/>
      <c r="C1865" s="130"/>
      <c r="D1865" s="130"/>
      <c r="E1865" s="130"/>
      <c r="F1865" s="130"/>
      <c r="G1865" s="89"/>
      <c r="H1865" s="123"/>
      <c r="I1865" s="123"/>
      <c r="J1865" s="130"/>
    </row>
    <row r="1866" spans="1:10" s="108" customFormat="1" ht="11.25" customHeight="1">
      <c r="A1866" s="130"/>
      <c r="B1866" s="130"/>
      <c r="C1866" s="130"/>
      <c r="D1866" s="130"/>
      <c r="E1866" s="130"/>
      <c r="F1866" s="130"/>
      <c r="G1866" s="89"/>
      <c r="H1866" s="123"/>
      <c r="I1866" s="123"/>
      <c r="J1866" s="130"/>
    </row>
    <row r="1867" spans="1:10" s="108" customFormat="1" ht="11.25" customHeight="1">
      <c r="A1867" s="130"/>
      <c r="B1867" s="130"/>
      <c r="C1867" s="130"/>
      <c r="D1867" s="130"/>
      <c r="E1867" s="130"/>
      <c r="F1867" s="130"/>
      <c r="G1867" s="89"/>
      <c r="H1867" s="123"/>
      <c r="I1867" s="123"/>
      <c r="J1867" s="130"/>
    </row>
    <row r="1868" spans="1:10" s="108" customFormat="1" ht="11.25" customHeight="1">
      <c r="A1868" s="130"/>
      <c r="B1868" s="130"/>
      <c r="C1868" s="130"/>
      <c r="D1868" s="130"/>
      <c r="E1868" s="130"/>
      <c r="F1868" s="130"/>
      <c r="G1868" s="89"/>
      <c r="H1868" s="123"/>
      <c r="I1868" s="123"/>
      <c r="J1868" s="130"/>
    </row>
    <row r="1869" spans="1:10" s="108" customFormat="1" ht="11.25" customHeight="1">
      <c r="A1869" s="130"/>
      <c r="B1869" s="130"/>
      <c r="C1869" s="130"/>
      <c r="D1869" s="130"/>
      <c r="E1869" s="130"/>
      <c r="F1869" s="130"/>
      <c r="G1869" s="89"/>
      <c r="H1869" s="123"/>
      <c r="I1869" s="123"/>
      <c r="J1869" s="130"/>
    </row>
    <row r="1870" spans="1:10" s="108" customFormat="1" ht="11.25" customHeight="1">
      <c r="A1870" s="130"/>
      <c r="B1870" s="130"/>
      <c r="C1870" s="130"/>
      <c r="D1870" s="130"/>
      <c r="E1870" s="130"/>
      <c r="F1870" s="130"/>
      <c r="G1870" s="89"/>
      <c r="H1870" s="123"/>
      <c r="I1870" s="123"/>
      <c r="J1870" s="130"/>
    </row>
    <row r="1871" spans="1:10" s="108" customFormat="1" ht="11.25" customHeight="1">
      <c r="A1871" s="130"/>
      <c r="B1871" s="130"/>
      <c r="C1871" s="130"/>
      <c r="D1871" s="130"/>
      <c r="E1871" s="130"/>
      <c r="F1871" s="130"/>
      <c r="G1871" s="89"/>
      <c r="H1871" s="123"/>
      <c r="I1871" s="123"/>
      <c r="J1871" s="130"/>
    </row>
    <row r="1872" spans="1:10" s="108" customFormat="1" ht="11.25" customHeight="1">
      <c r="A1872" s="130"/>
      <c r="B1872" s="130"/>
      <c r="C1872" s="130"/>
      <c r="D1872" s="130"/>
      <c r="E1872" s="130"/>
      <c r="F1872" s="130"/>
      <c r="G1872" s="89"/>
      <c r="H1872" s="123"/>
      <c r="I1872" s="123"/>
      <c r="J1872" s="130"/>
    </row>
    <row r="1873" spans="1:10" s="108" customFormat="1" ht="11.25" customHeight="1">
      <c r="A1873" s="130"/>
      <c r="B1873" s="130"/>
      <c r="C1873" s="130"/>
      <c r="D1873" s="130"/>
      <c r="E1873" s="130"/>
      <c r="F1873" s="130"/>
      <c r="G1873" s="89"/>
      <c r="H1873" s="123"/>
      <c r="I1873" s="123"/>
      <c r="J1873" s="130"/>
    </row>
    <row r="1874" spans="1:10" s="108" customFormat="1" ht="11.25" customHeight="1">
      <c r="A1874" s="130"/>
      <c r="B1874" s="130"/>
      <c r="C1874" s="130"/>
      <c r="D1874" s="130"/>
      <c r="E1874" s="130"/>
      <c r="F1874" s="130"/>
      <c r="G1874" s="89"/>
      <c r="H1874" s="123"/>
      <c r="I1874" s="123"/>
      <c r="J1874" s="130"/>
    </row>
    <row r="1875" spans="1:10" s="108" customFormat="1" ht="11.25" customHeight="1">
      <c r="A1875" s="130"/>
      <c r="B1875" s="130"/>
      <c r="C1875" s="130"/>
      <c r="D1875" s="130"/>
      <c r="E1875" s="130"/>
      <c r="F1875" s="130"/>
      <c r="G1875" s="89"/>
      <c r="H1875" s="123"/>
      <c r="I1875" s="123"/>
      <c r="J1875" s="130"/>
    </row>
    <row r="1876" spans="1:10" s="108" customFormat="1" ht="11.25" customHeight="1">
      <c r="A1876" s="130"/>
      <c r="B1876" s="130"/>
      <c r="C1876" s="130"/>
      <c r="D1876" s="130"/>
      <c r="E1876" s="130"/>
      <c r="F1876" s="130"/>
      <c r="G1876" s="89"/>
      <c r="H1876" s="123"/>
      <c r="I1876" s="123"/>
      <c r="J1876" s="130"/>
    </row>
    <row r="1877" spans="1:10" s="108" customFormat="1" ht="11.25" customHeight="1">
      <c r="A1877" s="130"/>
      <c r="B1877" s="130"/>
      <c r="C1877" s="130"/>
      <c r="D1877" s="130"/>
      <c r="E1877" s="130"/>
      <c r="F1877" s="130"/>
      <c r="G1877" s="89"/>
      <c r="H1877" s="123"/>
      <c r="I1877" s="123"/>
      <c r="J1877" s="130"/>
    </row>
    <row r="1878" spans="1:10" s="108" customFormat="1" ht="11.25" customHeight="1">
      <c r="A1878" s="130"/>
      <c r="B1878" s="130"/>
      <c r="C1878" s="130"/>
      <c r="D1878" s="130"/>
      <c r="E1878" s="130"/>
      <c r="F1878" s="130"/>
      <c r="G1878" s="89"/>
      <c r="H1878" s="123"/>
      <c r="I1878" s="123"/>
      <c r="J1878" s="130"/>
    </row>
    <row r="1879" spans="1:10" s="108" customFormat="1" ht="11.25" customHeight="1">
      <c r="A1879" s="130"/>
      <c r="B1879" s="130"/>
      <c r="C1879" s="130"/>
      <c r="D1879" s="130"/>
      <c r="E1879" s="130"/>
      <c r="F1879" s="130"/>
      <c r="G1879" s="89"/>
      <c r="H1879" s="123"/>
      <c r="I1879" s="123"/>
      <c r="J1879" s="130"/>
    </row>
    <row r="1880" spans="1:10" s="108" customFormat="1" ht="11.25" customHeight="1">
      <c r="A1880" s="130"/>
      <c r="B1880" s="130"/>
      <c r="C1880" s="130"/>
      <c r="D1880" s="130"/>
      <c r="E1880" s="130"/>
      <c r="F1880" s="130"/>
      <c r="G1880" s="89"/>
      <c r="H1880" s="123"/>
      <c r="I1880" s="123"/>
      <c r="J1880" s="130"/>
    </row>
    <row r="1881" spans="1:10" s="108" customFormat="1" ht="11.25" customHeight="1">
      <c r="A1881" s="130"/>
      <c r="B1881" s="130"/>
      <c r="C1881" s="130"/>
      <c r="D1881" s="130"/>
      <c r="E1881" s="130"/>
      <c r="F1881" s="130"/>
      <c r="G1881" s="89"/>
      <c r="H1881" s="123"/>
      <c r="I1881" s="123"/>
      <c r="J1881" s="130"/>
    </row>
    <row r="1882" spans="1:10" s="108" customFormat="1" ht="11.25" customHeight="1">
      <c r="A1882" s="130"/>
      <c r="B1882" s="130"/>
      <c r="C1882" s="130"/>
      <c r="D1882" s="130"/>
      <c r="E1882" s="130"/>
      <c r="F1882" s="130"/>
      <c r="G1882" s="89"/>
      <c r="H1882" s="123"/>
      <c r="I1882" s="123"/>
      <c r="J1882" s="130"/>
    </row>
    <row r="1883" spans="1:10" s="108" customFormat="1" ht="11.25" customHeight="1">
      <c r="A1883" s="130"/>
      <c r="B1883" s="130"/>
      <c r="C1883" s="130"/>
      <c r="D1883" s="130"/>
      <c r="E1883" s="130"/>
      <c r="F1883" s="130"/>
      <c r="G1883" s="89"/>
      <c r="H1883" s="123"/>
      <c r="I1883" s="123"/>
      <c r="J1883" s="130"/>
    </row>
    <row r="1884" spans="1:10" s="108" customFormat="1" ht="11.25" customHeight="1">
      <c r="A1884" s="130"/>
      <c r="B1884" s="130"/>
      <c r="C1884" s="130"/>
      <c r="D1884" s="130"/>
      <c r="E1884" s="130"/>
      <c r="F1884" s="130"/>
      <c r="G1884" s="89"/>
      <c r="H1884" s="123"/>
      <c r="I1884" s="123"/>
      <c r="J1884" s="130"/>
    </row>
    <row r="1885" spans="1:10" s="108" customFormat="1" ht="11.25" customHeight="1">
      <c r="A1885" s="130"/>
      <c r="B1885" s="130"/>
      <c r="C1885" s="130"/>
      <c r="D1885" s="130"/>
      <c r="E1885" s="130"/>
      <c r="F1885" s="130"/>
      <c r="G1885" s="89"/>
      <c r="H1885" s="123"/>
      <c r="I1885" s="123"/>
      <c r="J1885" s="130"/>
    </row>
    <row r="1886" spans="1:10" s="108" customFormat="1" ht="11.25" customHeight="1">
      <c r="A1886" s="130"/>
      <c r="B1886" s="130"/>
      <c r="C1886" s="130"/>
      <c r="D1886" s="130"/>
      <c r="E1886" s="130"/>
      <c r="F1886" s="130"/>
      <c r="G1886" s="89"/>
      <c r="H1886" s="123"/>
      <c r="I1886" s="123"/>
      <c r="J1886" s="130"/>
    </row>
    <row r="1887" spans="1:10" s="108" customFormat="1" ht="11.25" customHeight="1">
      <c r="A1887" s="130"/>
      <c r="B1887" s="130"/>
      <c r="C1887" s="130"/>
      <c r="D1887" s="130"/>
      <c r="E1887" s="130"/>
      <c r="F1887" s="130"/>
      <c r="G1887" s="89"/>
      <c r="H1887" s="123"/>
      <c r="I1887" s="123"/>
      <c r="J1887" s="130"/>
    </row>
    <row r="1888" spans="1:10" s="108" customFormat="1" ht="11.25" customHeight="1">
      <c r="A1888" s="130"/>
      <c r="B1888" s="130"/>
      <c r="C1888" s="130"/>
      <c r="D1888" s="130"/>
      <c r="E1888" s="130"/>
      <c r="F1888" s="130"/>
      <c r="G1888" s="89"/>
      <c r="H1888" s="123"/>
      <c r="I1888" s="123"/>
      <c r="J1888" s="130"/>
    </row>
    <row r="1889" spans="1:10" s="108" customFormat="1" ht="11.25" customHeight="1">
      <c r="A1889" s="130"/>
      <c r="B1889" s="130"/>
      <c r="C1889" s="130"/>
      <c r="D1889" s="130"/>
      <c r="E1889" s="130"/>
      <c r="F1889" s="130"/>
      <c r="G1889" s="89"/>
      <c r="H1889" s="123"/>
      <c r="I1889" s="123"/>
      <c r="J1889" s="130"/>
    </row>
    <row r="1890" spans="1:10" s="108" customFormat="1" ht="11.25" customHeight="1">
      <c r="A1890" s="130"/>
      <c r="B1890" s="130"/>
      <c r="C1890" s="130"/>
      <c r="D1890" s="130"/>
      <c r="E1890" s="130"/>
      <c r="F1890" s="130"/>
      <c r="G1890" s="89"/>
      <c r="H1890" s="123"/>
      <c r="I1890" s="123"/>
      <c r="J1890" s="130"/>
    </row>
    <row r="1891" spans="1:10" s="108" customFormat="1" ht="11.25" customHeight="1">
      <c r="A1891" s="130"/>
      <c r="B1891" s="130"/>
      <c r="C1891" s="130"/>
      <c r="D1891" s="130"/>
      <c r="E1891" s="130"/>
      <c r="F1891" s="130"/>
      <c r="G1891" s="89"/>
      <c r="H1891" s="123"/>
      <c r="I1891" s="123"/>
      <c r="J1891" s="130"/>
    </row>
    <row r="1892" spans="1:10" s="108" customFormat="1" ht="11.25" customHeight="1">
      <c r="A1892" s="130"/>
      <c r="B1892" s="130"/>
      <c r="C1892" s="130"/>
      <c r="D1892" s="130"/>
      <c r="E1892" s="130"/>
      <c r="F1892" s="130"/>
      <c r="G1892" s="89"/>
      <c r="H1892" s="123"/>
      <c r="I1892" s="123"/>
      <c r="J1892" s="130"/>
    </row>
    <row r="1893" spans="1:10" s="108" customFormat="1" ht="11.25" customHeight="1">
      <c r="A1893" s="130"/>
      <c r="B1893" s="130"/>
      <c r="C1893" s="130"/>
      <c r="D1893" s="130"/>
      <c r="E1893" s="130"/>
      <c r="F1893" s="130"/>
      <c r="G1893" s="89"/>
      <c r="H1893" s="123"/>
      <c r="I1893" s="123"/>
      <c r="J1893" s="130"/>
    </row>
    <row r="1894" spans="1:10" s="108" customFormat="1" ht="11.25" customHeight="1">
      <c r="A1894" s="130"/>
      <c r="B1894" s="130"/>
      <c r="C1894" s="130"/>
      <c r="D1894" s="130"/>
      <c r="E1894" s="130"/>
      <c r="F1894" s="130"/>
      <c r="G1894" s="89"/>
      <c r="H1894" s="123"/>
      <c r="I1894" s="123"/>
      <c r="J1894" s="130"/>
    </row>
    <row r="1895" spans="1:10" s="108" customFormat="1" ht="11.25" customHeight="1">
      <c r="A1895" s="130"/>
      <c r="B1895" s="130"/>
      <c r="C1895" s="130"/>
      <c r="D1895" s="130"/>
      <c r="E1895" s="130"/>
      <c r="F1895" s="130"/>
      <c r="G1895" s="89"/>
      <c r="H1895" s="123"/>
      <c r="I1895" s="123"/>
      <c r="J1895" s="130"/>
    </row>
    <row r="1896" spans="1:10" s="108" customFormat="1" ht="11.25" customHeight="1">
      <c r="A1896" s="130"/>
      <c r="B1896" s="130"/>
      <c r="C1896" s="130"/>
      <c r="D1896" s="130"/>
      <c r="E1896" s="130"/>
      <c r="F1896" s="130"/>
      <c r="G1896" s="89"/>
      <c r="H1896" s="123"/>
      <c r="I1896" s="123"/>
      <c r="J1896" s="130"/>
    </row>
    <row r="1897" spans="1:10" s="108" customFormat="1" ht="11.25" customHeight="1">
      <c r="A1897" s="130"/>
      <c r="B1897" s="130"/>
      <c r="C1897" s="130"/>
      <c r="D1897" s="130"/>
      <c r="E1897" s="130"/>
      <c r="F1897" s="130"/>
      <c r="G1897" s="89"/>
      <c r="H1897" s="123"/>
      <c r="I1897" s="123"/>
      <c r="J1897" s="130"/>
    </row>
    <row r="1898" spans="1:10" s="108" customFormat="1" ht="11.25" customHeight="1">
      <c r="A1898" s="130"/>
      <c r="B1898" s="130"/>
      <c r="C1898" s="130"/>
      <c r="D1898" s="130"/>
      <c r="E1898" s="130"/>
      <c r="F1898" s="130"/>
      <c r="G1898" s="89"/>
      <c r="H1898" s="123"/>
      <c r="I1898" s="123"/>
      <c r="J1898" s="130"/>
    </row>
    <row r="1899" spans="1:10" s="108" customFormat="1" ht="11.25" customHeight="1">
      <c r="A1899" s="130"/>
      <c r="B1899" s="130"/>
      <c r="C1899" s="130"/>
      <c r="D1899" s="130"/>
      <c r="E1899" s="130"/>
      <c r="F1899" s="130"/>
      <c r="G1899" s="89"/>
      <c r="H1899" s="123"/>
      <c r="I1899" s="123"/>
      <c r="J1899" s="130"/>
    </row>
    <row r="1900" spans="1:10" s="108" customFormat="1" ht="11.25" customHeight="1">
      <c r="A1900" s="130"/>
      <c r="B1900" s="130"/>
      <c r="C1900" s="130"/>
      <c r="D1900" s="130"/>
      <c r="E1900" s="130"/>
      <c r="F1900" s="130"/>
      <c r="G1900" s="89"/>
      <c r="H1900" s="123"/>
      <c r="I1900" s="123"/>
      <c r="J1900" s="130"/>
    </row>
    <row r="1901" spans="1:10" s="108" customFormat="1" ht="11.25" customHeight="1">
      <c r="A1901" s="130"/>
      <c r="B1901" s="130"/>
      <c r="C1901" s="130"/>
      <c r="D1901" s="130"/>
      <c r="E1901" s="130"/>
      <c r="F1901" s="130"/>
      <c r="G1901" s="89"/>
      <c r="H1901" s="123"/>
      <c r="I1901" s="123"/>
      <c r="J1901" s="130"/>
    </row>
    <row r="1902" spans="1:10" s="108" customFormat="1" ht="11.25" customHeight="1">
      <c r="A1902" s="130"/>
      <c r="B1902" s="130"/>
      <c r="C1902" s="130"/>
      <c r="D1902" s="130"/>
      <c r="E1902" s="130"/>
      <c r="F1902" s="130"/>
      <c r="G1902" s="89"/>
      <c r="H1902" s="123"/>
      <c r="I1902" s="123"/>
      <c r="J1902" s="130"/>
    </row>
    <row r="1903" spans="1:10" s="108" customFormat="1" ht="11.25" customHeight="1">
      <c r="A1903" s="130"/>
      <c r="B1903" s="130"/>
      <c r="C1903" s="130"/>
      <c r="D1903" s="130"/>
      <c r="E1903" s="130"/>
      <c r="F1903" s="130"/>
      <c r="G1903" s="89"/>
      <c r="H1903" s="123"/>
      <c r="I1903" s="123"/>
      <c r="J1903" s="130"/>
    </row>
    <row r="1904" spans="1:10" s="108" customFormat="1" ht="11.25" customHeight="1">
      <c r="A1904" s="130"/>
      <c r="B1904" s="130"/>
      <c r="C1904" s="130"/>
      <c r="D1904" s="130"/>
      <c r="E1904" s="130"/>
      <c r="F1904" s="130"/>
      <c r="G1904" s="89"/>
      <c r="H1904" s="123"/>
      <c r="I1904" s="123"/>
      <c r="J1904" s="130"/>
    </row>
    <row r="1905" spans="1:10" s="108" customFormat="1" ht="11.25" customHeight="1">
      <c r="A1905" s="130"/>
      <c r="B1905" s="130"/>
      <c r="C1905" s="130"/>
      <c r="D1905" s="130"/>
      <c r="E1905" s="130"/>
      <c r="F1905" s="130"/>
      <c r="G1905" s="89"/>
      <c r="H1905" s="123"/>
      <c r="I1905" s="123"/>
      <c r="J1905" s="130"/>
    </row>
    <row r="1906" spans="1:10" s="108" customFormat="1" ht="11.25" customHeight="1">
      <c r="A1906" s="130"/>
      <c r="B1906" s="130"/>
      <c r="C1906" s="130"/>
      <c r="D1906" s="130"/>
      <c r="E1906" s="130"/>
      <c r="F1906" s="130"/>
      <c r="G1906" s="89"/>
      <c r="H1906" s="123"/>
      <c r="I1906" s="123"/>
      <c r="J1906" s="130"/>
    </row>
    <row r="1907" spans="1:10" s="108" customFormat="1" ht="11.25" customHeight="1">
      <c r="A1907" s="130"/>
      <c r="B1907" s="130"/>
      <c r="C1907" s="130"/>
      <c r="D1907" s="130"/>
      <c r="E1907" s="130"/>
      <c r="F1907" s="130"/>
      <c r="G1907" s="89"/>
      <c r="H1907" s="123"/>
      <c r="I1907" s="123"/>
      <c r="J1907" s="130"/>
    </row>
    <row r="1908" spans="1:10" s="108" customFormat="1" ht="11.25" customHeight="1">
      <c r="A1908" s="130"/>
      <c r="B1908" s="130"/>
      <c r="C1908" s="130"/>
      <c r="D1908" s="130"/>
      <c r="E1908" s="130"/>
      <c r="F1908" s="130"/>
      <c r="G1908" s="89"/>
      <c r="H1908" s="123"/>
      <c r="I1908" s="123"/>
      <c r="J1908" s="130"/>
    </row>
    <row r="1909" spans="1:10" s="108" customFormat="1" ht="11.25" customHeight="1">
      <c r="A1909" s="130"/>
      <c r="B1909" s="130"/>
      <c r="C1909" s="130"/>
      <c r="D1909" s="130"/>
      <c r="E1909" s="130"/>
      <c r="F1909" s="130"/>
      <c r="G1909" s="89"/>
      <c r="H1909" s="123"/>
      <c r="I1909" s="123"/>
      <c r="J1909" s="130"/>
    </row>
    <row r="1910" spans="1:10" s="108" customFormat="1" ht="11.25" customHeight="1">
      <c r="A1910" s="130"/>
      <c r="B1910" s="130"/>
      <c r="C1910" s="130"/>
      <c r="D1910" s="130"/>
      <c r="E1910" s="130"/>
      <c r="F1910" s="130"/>
      <c r="G1910" s="89"/>
      <c r="H1910" s="123"/>
      <c r="I1910" s="123"/>
      <c r="J1910" s="130"/>
    </row>
    <row r="1911" spans="1:10" s="108" customFormat="1" ht="11.25" customHeight="1">
      <c r="A1911" s="130"/>
      <c r="B1911" s="130"/>
      <c r="C1911" s="130"/>
      <c r="D1911" s="130"/>
      <c r="E1911" s="130"/>
      <c r="F1911" s="130"/>
      <c r="G1911" s="89"/>
      <c r="H1911" s="123"/>
      <c r="I1911" s="123"/>
      <c r="J1911" s="130"/>
    </row>
    <row r="1912" spans="1:10" s="108" customFormat="1" ht="11.25" customHeight="1">
      <c r="A1912" s="130"/>
      <c r="B1912" s="130"/>
      <c r="C1912" s="130"/>
      <c r="D1912" s="130"/>
      <c r="E1912" s="130"/>
      <c r="F1912" s="130"/>
      <c r="G1912" s="89"/>
      <c r="H1912" s="123"/>
      <c r="I1912" s="123"/>
      <c r="J1912" s="130"/>
    </row>
    <row r="1913" spans="1:10" s="108" customFormat="1" ht="11.25" customHeight="1">
      <c r="A1913" s="130"/>
      <c r="B1913" s="130"/>
      <c r="C1913" s="130"/>
      <c r="D1913" s="130"/>
      <c r="E1913" s="130"/>
      <c r="F1913" s="130"/>
      <c r="G1913" s="89"/>
      <c r="H1913" s="123"/>
      <c r="I1913" s="123"/>
      <c r="J1913" s="130"/>
    </row>
    <row r="1914" spans="1:10" s="108" customFormat="1" ht="11.25" customHeight="1">
      <c r="A1914" s="130"/>
      <c r="B1914" s="130"/>
      <c r="C1914" s="130"/>
      <c r="D1914" s="130"/>
      <c r="E1914" s="130"/>
      <c r="F1914" s="130"/>
      <c r="G1914" s="89"/>
      <c r="H1914" s="123"/>
      <c r="I1914" s="123"/>
      <c r="J1914" s="130"/>
    </row>
    <row r="1915" spans="1:10" s="108" customFormat="1" ht="11.25" customHeight="1">
      <c r="A1915" s="130"/>
      <c r="B1915" s="130"/>
      <c r="C1915" s="130"/>
      <c r="D1915" s="130"/>
      <c r="E1915" s="130"/>
      <c r="F1915" s="130"/>
      <c r="G1915" s="89"/>
      <c r="H1915" s="123"/>
      <c r="I1915" s="123"/>
      <c r="J1915" s="130"/>
    </row>
    <row r="1916" spans="1:10" s="108" customFormat="1" ht="11.25" customHeight="1">
      <c r="A1916" s="130"/>
      <c r="B1916" s="130"/>
      <c r="C1916" s="130"/>
      <c r="D1916" s="130"/>
      <c r="E1916" s="130"/>
      <c r="F1916" s="130"/>
      <c r="G1916" s="89"/>
      <c r="H1916" s="123"/>
      <c r="I1916" s="123"/>
      <c r="J1916" s="130"/>
    </row>
    <row r="1917" spans="1:10" s="108" customFormat="1" ht="11.25" customHeight="1">
      <c r="A1917" s="130"/>
      <c r="B1917" s="130"/>
      <c r="C1917" s="130"/>
      <c r="D1917" s="130"/>
      <c r="E1917" s="130"/>
      <c r="F1917" s="130"/>
      <c r="G1917" s="89"/>
      <c r="H1917" s="123"/>
      <c r="I1917" s="123"/>
      <c r="J1917" s="130"/>
    </row>
    <row r="1918" spans="1:10" s="108" customFormat="1" ht="11.25" customHeight="1">
      <c r="A1918" s="130"/>
      <c r="B1918" s="130"/>
      <c r="C1918" s="130"/>
      <c r="D1918" s="130"/>
      <c r="E1918" s="130"/>
      <c r="F1918" s="130"/>
      <c r="G1918" s="89"/>
      <c r="H1918" s="123"/>
      <c r="I1918" s="123"/>
      <c r="J1918" s="130"/>
    </row>
    <row r="1919" spans="1:10" s="108" customFormat="1" ht="11.25" customHeight="1">
      <c r="A1919" s="130"/>
      <c r="B1919" s="130"/>
      <c r="C1919" s="130"/>
      <c r="D1919" s="130"/>
      <c r="E1919" s="130"/>
      <c r="F1919" s="130"/>
      <c r="G1919" s="89"/>
      <c r="H1919" s="123"/>
      <c r="I1919" s="123"/>
      <c r="J1919" s="130"/>
    </row>
    <row r="1920" spans="1:10" s="108" customFormat="1" ht="11.25" customHeight="1">
      <c r="A1920" s="130"/>
      <c r="B1920" s="130"/>
      <c r="C1920" s="130"/>
      <c r="D1920" s="130"/>
      <c r="E1920" s="130"/>
      <c r="F1920" s="130"/>
      <c r="G1920" s="89"/>
      <c r="H1920" s="123"/>
      <c r="I1920" s="123"/>
      <c r="J1920" s="130"/>
    </row>
    <row r="1921" spans="1:10" s="108" customFormat="1" ht="11.25" customHeight="1">
      <c r="A1921" s="130"/>
      <c r="B1921" s="130"/>
      <c r="C1921" s="130"/>
      <c r="D1921" s="130"/>
      <c r="E1921" s="130"/>
      <c r="F1921" s="130"/>
      <c r="G1921" s="89"/>
      <c r="H1921" s="123"/>
      <c r="I1921" s="123"/>
      <c r="J1921" s="130"/>
    </row>
    <row r="1922" spans="1:10" s="108" customFormat="1" ht="11.25" customHeight="1">
      <c r="A1922" s="130"/>
      <c r="B1922" s="130"/>
      <c r="C1922" s="130"/>
      <c r="D1922" s="130"/>
      <c r="E1922" s="130"/>
      <c r="F1922" s="130"/>
      <c r="G1922" s="89"/>
      <c r="H1922" s="123"/>
      <c r="I1922" s="123"/>
      <c r="J1922" s="130"/>
    </row>
    <row r="1923" spans="1:10" s="108" customFormat="1" ht="11.25" customHeight="1">
      <c r="A1923" s="130"/>
      <c r="B1923" s="130"/>
      <c r="C1923" s="130"/>
      <c r="D1923" s="130"/>
      <c r="E1923" s="130"/>
      <c r="F1923" s="130"/>
      <c r="G1923" s="89"/>
      <c r="H1923" s="123"/>
      <c r="I1923" s="123"/>
      <c r="J1923" s="130"/>
    </row>
    <row r="1924" spans="1:10" s="108" customFormat="1" ht="11.25" customHeight="1">
      <c r="A1924" s="130"/>
      <c r="B1924" s="130"/>
      <c r="C1924" s="130"/>
      <c r="D1924" s="130"/>
      <c r="E1924" s="130"/>
      <c r="F1924" s="130"/>
      <c r="G1924" s="89"/>
      <c r="H1924" s="123"/>
      <c r="I1924" s="123"/>
      <c r="J1924" s="130"/>
    </row>
    <row r="1925" spans="1:10" s="108" customFormat="1" ht="11.25" customHeight="1">
      <c r="A1925" s="130"/>
      <c r="B1925" s="130"/>
      <c r="C1925" s="130"/>
      <c r="D1925" s="130"/>
      <c r="E1925" s="130"/>
      <c r="F1925" s="130"/>
      <c r="G1925" s="89"/>
      <c r="H1925" s="123"/>
      <c r="I1925" s="123"/>
      <c r="J1925" s="130"/>
    </row>
    <row r="1926" spans="1:10" s="108" customFormat="1" ht="11.25" customHeight="1">
      <c r="A1926" s="130"/>
      <c r="B1926" s="130"/>
      <c r="C1926" s="130"/>
      <c r="D1926" s="130"/>
      <c r="E1926" s="130"/>
      <c r="F1926" s="130"/>
      <c r="G1926" s="89"/>
      <c r="H1926" s="123"/>
      <c r="I1926" s="123"/>
      <c r="J1926" s="130"/>
    </row>
    <row r="1927" spans="1:10" s="108" customFormat="1" ht="11.25" customHeight="1">
      <c r="A1927" s="130"/>
      <c r="B1927" s="130"/>
      <c r="C1927" s="130"/>
      <c r="D1927" s="130"/>
      <c r="E1927" s="130"/>
      <c r="F1927" s="130"/>
      <c r="G1927" s="89"/>
      <c r="H1927" s="123"/>
      <c r="I1927" s="123"/>
      <c r="J1927" s="130"/>
    </row>
    <row r="1928" spans="1:10" s="108" customFormat="1" ht="11.25" customHeight="1">
      <c r="A1928" s="130"/>
      <c r="B1928" s="130"/>
      <c r="C1928" s="130"/>
      <c r="D1928" s="130"/>
      <c r="E1928" s="130"/>
      <c r="F1928" s="130"/>
      <c r="G1928" s="89"/>
      <c r="H1928" s="123"/>
      <c r="I1928" s="123"/>
      <c r="J1928" s="130"/>
    </row>
    <row r="1929" spans="1:10" s="108" customFormat="1" ht="11.25" customHeight="1">
      <c r="A1929" s="130"/>
      <c r="B1929" s="130"/>
      <c r="C1929" s="130"/>
      <c r="D1929" s="130"/>
      <c r="E1929" s="130"/>
      <c r="F1929" s="130"/>
      <c r="G1929" s="89"/>
      <c r="H1929" s="123"/>
      <c r="I1929" s="123"/>
      <c r="J1929" s="130"/>
    </row>
    <row r="1930" spans="1:10" s="108" customFormat="1" ht="11.25" customHeight="1">
      <c r="A1930" s="130"/>
      <c r="B1930" s="130"/>
      <c r="C1930" s="130"/>
      <c r="D1930" s="130"/>
      <c r="E1930" s="130"/>
      <c r="F1930" s="130"/>
      <c r="G1930" s="89"/>
      <c r="H1930" s="123"/>
      <c r="I1930" s="123"/>
      <c r="J1930" s="130"/>
    </row>
    <row r="1931" spans="1:10" s="108" customFormat="1" ht="11.25" customHeight="1">
      <c r="A1931" s="130"/>
      <c r="B1931" s="130"/>
      <c r="C1931" s="130"/>
      <c r="D1931" s="130"/>
      <c r="E1931" s="130"/>
      <c r="F1931" s="130"/>
      <c r="G1931" s="89"/>
      <c r="H1931" s="123"/>
      <c r="I1931" s="123"/>
      <c r="J1931" s="130"/>
    </row>
    <row r="1932" spans="1:10" s="108" customFormat="1" ht="11.25" customHeight="1">
      <c r="A1932" s="130"/>
      <c r="B1932" s="130"/>
      <c r="C1932" s="130"/>
      <c r="D1932" s="130"/>
      <c r="E1932" s="130"/>
      <c r="F1932" s="130"/>
      <c r="G1932" s="89"/>
      <c r="H1932" s="123"/>
      <c r="I1932" s="123"/>
      <c r="J1932" s="130"/>
    </row>
    <row r="1933" spans="1:10" s="108" customFormat="1" ht="11.25" customHeight="1">
      <c r="A1933" s="130"/>
      <c r="B1933" s="130"/>
      <c r="C1933" s="130"/>
      <c r="D1933" s="130"/>
      <c r="E1933" s="130"/>
      <c r="F1933" s="130"/>
      <c r="G1933" s="89"/>
      <c r="H1933" s="123"/>
      <c r="I1933" s="123"/>
      <c r="J1933" s="130"/>
    </row>
    <row r="1934" spans="1:10" s="108" customFormat="1" ht="11.25" customHeight="1">
      <c r="A1934" s="130"/>
      <c r="B1934" s="130"/>
      <c r="C1934" s="130"/>
      <c r="D1934" s="130"/>
      <c r="E1934" s="130"/>
      <c r="F1934" s="130"/>
      <c r="G1934" s="89"/>
      <c r="H1934" s="123"/>
      <c r="I1934" s="123"/>
      <c r="J1934" s="130"/>
    </row>
    <row r="1935" spans="1:10" s="108" customFormat="1" ht="11.25" customHeight="1">
      <c r="A1935" s="130"/>
      <c r="B1935" s="130"/>
      <c r="C1935" s="130"/>
      <c r="D1935" s="130"/>
      <c r="E1935" s="130"/>
      <c r="F1935" s="130"/>
      <c r="G1935" s="89"/>
      <c r="H1935" s="123"/>
      <c r="I1935" s="123"/>
      <c r="J1935" s="130"/>
    </row>
    <row r="1936" spans="1:10" s="108" customFormat="1" ht="11.25" customHeight="1">
      <c r="A1936" s="130"/>
      <c r="B1936" s="130"/>
      <c r="C1936" s="130"/>
      <c r="D1936" s="130"/>
      <c r="E1936" s="130"/>
      <c r="F1936" s="130"/>
      <c r="G1936" s="89"/>
      <c r="H1936" s="123"/>
      <c r="I1936" s="123"/>
      <c r="J1936" s="130"/>
    </row>
    <row r="1937" spans="1:10" s="108" customFormat="1" ht="11.25" customHeight="1">
      <c r="A1937" s="130"/>
      <c r="B1937" s="130"/>
      <c r="C1937" s="130"/>
      <c r="D1937" s="130"/>
      <c r="E1937" s="130"/>
      <c r="F1937" s="130"/>
      <c r="G1937" s="89"/>
      <c r="H1937" s="123"/>
      <c r="I1937" s="123"/>
      <c r="J1937" s="130"/>
    </row>
    <row r="1938" spans="1:10" s="108" customFormat="1" ht="11.25" customHeight="1">
      <c r="A1938" s="130"/>
      <c r="B1938" s="130"/>
      <c r="C1938" s="130"/>
      <c r="D1938" s="130"/>
      <c r="E1938" s="130"/>
      <c r="F1938" s="130"/>
      <c r="G1938" s="89"/>
      <c r="H1938" s="123"/>
      <c r="I1938" s="123"/>
      <c r="J1938" s="130"/>
    </row>
    <row r="1939" spans="1:10" s="108" customFormat="1" ht="11.25" customHeight="1">
      <c r="A1939" s="130"/>
      <c r="B1939" s="130"/>
      <c r="C1939" s="130"/>
      <c r="D1939" s="130"/>
      <c r="E1939" s="130"/>
      <c r="F1939" s="130"/>
      <c r="G1939" s="89"/>
      <c r="H1939" s="123"/>
      <c r="I1939" s="123"/>
      <c r="J1939" s="130"/>
    </row>
    <row r="1940" spans="1:10" s="108" customFormat="1" ht="11.25" customHeight="1">
      <c r="A1940" s="130"/>
      <c r="B1940" s="130"/>
      <c r="C1940" s="130"/>
      <c r="D1940" s="130"/>
      <c r="E1940" s="130"/>
      <c r="F1940" s="130"/>
      <c r="G1940" s="89"/>
      <c r="H1940" s="123"/>
      <c r="I1940" s="123"/>
      <c r="J1940" s="130"/>
    </row>
    <row r="1941" spans="1:10" s="108" customFormat="1" ht="11.25" customHeight="1">
      <c r="A1941" s="130"/>
      <c r="B1941" s="130"/>
      <c r="C1941" s="130"/>
      <c r="D1941" s="130"/>
      <c r="E1941" s="130"/>
      <c r="F1941" s="130"/>
      <c r="G1941" s="89"/>
      <c r="H1941" s="123"/>
      <c r="I1941" s="123"/>
      <c r="J1941" s="130"/>
    </row>
    <row r="1942" spans="1:10" s="108" customFormat="1" ht="11.25" customHeight="1">
      <c r="A1942" s="130"/>
      <c r="B1942" s="130"/>
      <c r="C1942" s="130"/>
      <c r="D1942" s="130"/>
      <c r="E1942" s="130"/>
      <c r="F1942" s="130"/>
      <c r="G1942" s="89"/>
      <c r="H1942" s="123"/>
      <c r="I1942" s="123"/>
      <c r="J1942" s="130"/>
    </row>
    <row r="1943" spans="1:10" s="108" customFormat="1" ht="11.25" customHeight="1">
      <c r="A1943" s="130"/>
      <c r="B1943" s="130"/>
      <c r="C1943" s="130"/>
      <c r="D1943" s="130"/>
      <c r="E1943" s="130"/>
      <c r="F1943" s="130"/>
      <c r="G1943" s="89"/>
      <c r="H1943" s="123"/>
      <c r="I1943" s="123"/>
      <c r="J1943" s="130"/>
    </row>
    <row r="1944" spans="1:10" s="108" customFormat="1" ht="11.25" customHeight="1">
      <c r="A1944" s="130"/>
      <c r="B1944" s="130"/>
      <c r="C1944" s="130"/>
      <c r="D1944" s="130"/>
      <c r="E1944" s="130"/>
      <c r="F1944" s="130"/>
      <c r="G1944" s="89"/>
      <c r="H1944" s="123"/>
      <c r="I1944" s="123"/>
      <c r="J1944" s="130"/>
    </row>
    <row r="1945" spans="1:10" s="108" customFormat="1" ht="11.25" customHeight="1">
      <c r="A1945" s="130"/>
      <c r="B1945" s="130"/>
      <c r="C1945" s="130"/>
      <c r="D1945" s="130"/>
      <c r="E1945" s="130"/>
      <c r="F1945" s="130"/>
      <c r="G1945" s="89"/>
      <c r="H1945" s="123"/>
      <c r="I1945" s="123"/>
      <c r="J1945" s="130"/>
    </row>
    <row r="1946" spans="1:10" s="108" customFormat="1" ht="11.25" customHeight="1">
      <c r="A1946" s="130"/>
      <c r="B1946" s="130"/>
      <c r="C1946" s="130"/>
      <c r="D1946" s="130"/>
      <c r="E1946" s="130"/>
      <c r="F1946" s="130"/>
      <c r="G1946" s="89"/>
      <c r="H1946" s="123"/>
      <c r="I1946" s="123"/>
      <c r="J1946" s="130"/>
    </row>
    <row r="1947" spans="1:10" s="108" customFormat="1" ht="11.25" customHeight="1">
      <c r="A1947" s="130"/>
      <c r="B1947" s="130"/>
      <c r="C1947" s="130"/>
      <c r="D1947" s="130"/>
      <c r="E1947" s="130"/>
      <c r="F1947" s="130"/>
      <c r="G1947" s="89"/>
      <c r="H1947" s="123"/>
      <c r="I1947" s="123"/>
      <c r="J1947" s="130"/>
    </row>
    <row r="1948" spans="1:10" s="108" customFormat="1" ht="11.25" customHeight="1">
      <c r="A1948" s="130"/>
      <c r="B1948" s="130"/>
      <c r="C1948" s="130"/>
      <c r="D1948" s="130"/>
      <c r="E1948" s="130"/>
      <c r="F1948" s="130"/>
      <c r="G1948" s="89"/>
      <c r="H1948" s="123"/>
      <c r="I1948" s="123"/>
      <c r="J1948" s="130"/>
    </row>
    <row r="1949" spans="1:10" s="108" customFormat="1" ht="11.25" customHeight="1">
      <c r="A1949" s="130"/>
      <c r="B1949" s="130"/>
      <c r="C1949" s="130"/>
      <c r="D1949" s="130"/>
      <c r="E1949" s="130"/>
      <c r="F1949" s="130"/>
      <c r="G1949" s="89"/>
      <c r="H1949" s="123"/>
      <c r="I1949" s="123"/>
      <c r="J1949" s="130"/>
    </row>
    <row r="1950" spans="1:10" s="108" customFormat="1" ht="11.25" customHeight="1">
      <c r="A1950" s="130"/>
      <c r="B1950" s="130"/>
      <c r="C1950" s="130"/>
      <c r="D1950" s="130"/>
      <c r="E1950" s="130"/>
      <c r="F1950" s="130"/>
      <c r="G1950" s="89"/>
      <c r="H1950" s="123"/>
      <c r="I1950" s="123"/>
      <c r="J1950" s="130"/>
    </row>
    <row r="1951" spans="1:10" s="108" customFormat="1" ht="11.25" customHeight="1">
      <c r="A1951" s="130"/>
      <c r="B1951" s="130"/>
      <c r="C1951" s="130"/>
      <c r="D1951" s="130"/>
      <c r="E1951" s="130"/>
      <c r="F1951" s="130"/>
      <c r="G1951" s="89"/>
      <c r="H1951" s="123"/>
      <c r="I1951" s="123"/>
      <c r="J1951" s="130"/>
    </row>
    <row r="1952" spans="1:10" s="108" customFormat="1" ht="11.25" customHeight="1">
      <c r="A1952" s="130"/>
      <c r="B1952" s="130"/>
      <c r="C1952" s="130"/>
      <c r="D1952" s="130"/>
      <c r="E1952" s="130"/>
      <c r="F1952" s="130"/>
      <c r="G1952" s="89"/>
      <c r="H1952" s="123"/>
      <c r="I1952" s="123"/>
      <c r="J1952" s="130"/>
    </row>
    <row r="1953" spans="1:10" s="108" customFormat="1" ht="11.25" customHeight="1">
      <c r="A1953" s="130"/>
      <c r="B1953" s="130"/>
      <c r="C1953" s="130"/>
      <c r="D1953" s="130"/>
      <c r="E1953" s="130"/>
      <c r="F1953" s="130"/>
      <c r="G1953" s="89"/>
      <c r="H1953" s="123"/>
      <c r="I1953" s="123"/>
      <c r="J1953" s="130"/>
    </row>
    <row r="1954" spans="1:10" s="108" customFormat="1" ht="11.25" customHeight="1">
      <c r="A1954" s="130"/>
      <c r="B1954" s="130"/>
      <c r="C1954" s="130"/>
      <c r="D1954" s="130"/>
      <c r="E1954" s="130"/>
      <c r="F1954" s="130"/>
      <c r="G1954" s="89"/>
      <c r="H1954" s="123"/>
      <c r="I1954" s="123"/>
      <c r="J1954" s="130"/>
    </row>
    <row r="1955" spans="1:10" s="108" customFormat="1" ht="11.25" customHeight="1">
      <c r="A1955" s="130"/>
      <c r="B1955" s="130"/>
      <c r="C1955" s="130"/>
      <c r="D1955" s="130"/>
      <c r="E1955" s="130"/>
      <c r="F1955" s="130"/>
      <c r="G1955" s="89"/>
      <c r="H1955" s="123"/>
      <c r="I1955" s="123"/>
      <c r="J1955" s="130"/>
    </row>
    <row r="1956" spans="1:10" s="108" customFormat="1" ht="11.25" customHeight="1">
      <c r="A1956" s="130"/>
      <c r="B1956" s="130"/>
      <c r="C1956" s="130"/>
      <c r="D1956" s="130"/>
      <c r="E1956" s="130"/>
      <c r="F1956" s="130"/>
      <c r="G1956" s="89"/>
      <c r="H1956" s="123"/>
      <c r="I1956" s="123"/>
      <c r="J1956" s="130"/>
    </row>
    <row r="1957" spans="1:10" s="108" customFormat="1" ht="11.25" customHeight="1">
      <c r="A1957" s="130"/>
      <c r="B1957" s="130"/>
      <c r="C1957" s="130"/>
      <c r="D1957" s="130"/>
      <c r="E1957" s="130"/>
      <c r="F1957" s="130"/>
      <c r="G1957" s="89"/>
      <c r="H1957" s="123"/>
      <c r="I1957" s="123"/>
      <c r="J1957" s="130"/>
    </row>
    <row r="1958" spans="1:10" s="108" customFormat="1" ht="11.25" customHeight="1">
      <c r="A1958" s="130"/>
      <c r="B1958" s="130"/>
      <c r="C1958" s="130"/>
      <c r="D1958" s="130"/>
      <c r="E1958" s="130"/>
      <c r="F1958" s="130"/>
      <c r="G1958" s="89"/>
      <c r="H1958" s="123"/>
      <c r="I1958" s="123"/>
      <c r="J1958" s="130"/>
    </row>
    <row r="1959" spans="1:10" s="108" customFormat="1" ht="11.25" customHeight="1">
      <c r="A1959" s="130"/>
      <c r="B1959" s="130"/>
      <c r="C1959" s="130"/>
      <c r="D1959" s="130"/>
      <c r="E1959" s="130"/>
      <c r="F1959" s="130"/>
      <c r="G1959" s="89"/>
      <c r="H1959" s="123"/>
      <c r="I1959" s="123"/>
      <c r="J1959" s="130"/>
    </row>
    <row r="1960" spans="1:10" s="108" customFormat="1" ht="11.25" customHeight="1">
      <c r="A1960" s="130"/>
      <c r="B1960" s="130"/>
      <c r="C1960" s="130"/>
      <c r="D1960" s="130"/>
      <c r="E1960" s="130"/>
      <c r="F1960" s="130"/>
      <c r="G1960" s="89"/>
      <c r="H1960" s="123"/>
      <c r="I1960" s="123"/>
      <c r="J1960" s="130"/>
    </row>
    <row r="1961" spans="1:10" s="108" customFormat="1" ht="11.25" customHeight="1">
      <c r="A1961" s="130"/>
      <c r="B1961" s="130"/>
      <c r="C1961" s="130"/>
      <c r="D1961" s="130"/>
      <c r="E1961" s="130"/>
      <c r="F1961" s="130"/>
      <c r="G1961" s="89"/>
      <c r="H1961" s="123"/>
      <c r="I1961" s="123"/>
      <c r="J1961" s="130"/>
    </row>
    <row r="1962" spans="1:10" s="108" customFormat="1" ht="11.25" customHeight="1">
      <c r="A1962" s="130"/>
      <c r="B1962" s="130"/>
      <c r="C1962" s="130"/>
      <c r="D1962" s="130"/>
      <c r="E1962" s="130"/>
      <c r="F1962" s="130"/>
      <c r="G1962" s="89"/>
      <c r="H1962" s="123"/>
      <c r="I1962" s="123"/>
      <c r="J1962" s="130"/>
    </row>
    <row r="1963" spans="1:10" s="108" customFormat="1" ht="11.25" customHeight="1">
      <c r="A1963" s="130"/>
      <c r="B1963" s="130"/>
      <c r="C1963" s="130"/>
      <c r="D1963" s="130"/>
      <c r="E1963" s="130"/>
      <c r="F1963" s="130"/>
      <c r="G1963" s="89"/>
      <c r="H1963" s="123"/>
      <c r="I1963" s="123"/>
      <c r="J1963" s="130"/>
    </row>
    <row r="1964" spans="1:10" s="108" customFormat="1" ht="11.25" customHeight="1">
      <c r="A1964" s="130"/>
      <c r="B1964" s="130"/>
      <c r="C1964" s="130"/>
      <c r="D1964" s="130"/>
      <c r="E1964" s="130"/>
      <c r="F1964" s="130"/>
      <c r="G1964" s="89"/>
      <c r="H1964" s="123"/>
      <c r="I1964" s="123"/>
      <c r="J1964" s="130"/>
    </row>
    <row r="1965" spans="1:10" s="108" customFormat="1" ht="11.25" customHeight="1">
      <c r="A1965" s="130"/>
      <c r="B1965" s="130"/>
      <c r="C1965" s="130"/>
      <c r="D1965" s="130"/>
      <c r="E1965" s="130"/>
      <c r="F1965" s="130"/>
      <c r="G1965" s="89"/>
      <c r="H1965" s="123"/>
      <c r="I1965" s="123"/>
      <c r="J1965" s="130"/>
    </row>
    <row r="1966" spans="1:10" s="108" customFormat="1" ht="11.25" customHeight="1">
      <c r="A1966" s="130"/>
      <c r="B1966" s="130"/>
      <c r="C1966" s="130"/>
      <c r="D1966" s="130"/>
      <c r="E1966" s="130"/>
      <c r="F1966" s="130"/>
      <c r="G1966" s="89"/>
      <c r="H1966" s="123"/>
      <c r="I1966" s="123"/>
      <c r="J1966" s="130"/>
    </row>
    <row r="1967" spans="1:10" s="108" customFormat="1" ht="11.25" customHeight="1">
      <c r="A1967" s="130"/>
      <c r="B1967" s="130"/>
      <c r="C1967" s="130"/>
      <c r="D1967" s="130"/>
      <c r="E1967" s="130"/>
      <c r="F1967" s="130"/>
      <c r="G1967" s="89"/>
      <c r="H1967" s="123"/>
      <c r="I1967" s="123"/>
      <c r="J1967" s="130"/>
    </row>
    <row r="1968" spans="1:10" s="108" customFormat="1" ht="11.25" customHeight="1">
      <c r="A1968" s="130"/>
      <c r="B1968" s="130"/>
      <c r="C1968" s="130"/>
      <c r="D1968" s="130"/>
      <c r="E1968" s="130"/>
      <c r="F1968" s="130"/>
      <c r="G1968" s="89"/>
      <c r="H1968" s="123"/>
      <c r="I1968" s="123"/>
      <c r="J1968" s="130"/>
    </row>
    <row r="1969" spans="1:10" s="108" customFormat="1" ht="11.25" customHeight="1">
      <c r="A1969" s="130"/>
      <c r="B1969" s="130"/>
      <c r="C1969" s="130"/>
      <c r="D1969" s="130"/>
      <c r="E1969" s="130"/>
      <c r="F1969" s="130"/>
      <c r="G1969" s="89"/>
      <c r="H1969" s="123"/>
      <c r="I1969" s="123"/>
      <c r="J1969" s="130"/>
    </row>
    <row r="1970" spans="1:10" s="108" customFormat="1" ht="11.25" customHeight="1">
      <c r="A1970" s="130"/>
      <c r="B1970" s="130"/>
      <c r="C1970" s="130"/>
      <c r="D1970" s="130"/>
      <c r="E1970" s="130"/>
      <c r="F1970" s="130"/>
      <c r="G1970" s="89"/>
      <c r="H1970" s="123"/>
      <c r="I1970" s="123"/>
      <c r="J1970" s="130"/>
    </row>
    <row r="1971" spans="1:10" s="108" customFormat="1" ht="11.25" customHeight="1">
      <c r="A1971" s="130"/>
      <c r="B1971" s="130"/>
      <c r="C1971" s="130"/>
      <c r="D1971" s="130"/>
      <c r="E1971" s="130"/>
      <c r="F1971" s="130"/>
      <c r="G1971" s="89"/>
      <c r="H1971" s="123"/>
      <c r="I1971" s="123"/>
      <c r="J1971" s="130"/>
    </row>
    <row r="1972" spans="1:10" s="108" customFormat="1" ht="11.25" customHeight="1">
      <c r="A1972" s="130"/>
      <c r="B1972" s="130"/>
      <c r="C1972" s="130"/>
      <c r="D1972" s="130"/>
      <c r="E1972" s="130"/>
      <c r="F1972" s="130"/>
      <c r="G1972" s="89"/>
      <c r="H1972" s="123"/>
      <c r="I1972" s="123"/>
      <c r="J1972" s="130"/>
    </row>
    <row r="1973" spans="1:10" s="108" customFormat="1" ht="11.25" customHeight="1">
      <c r="A1973" s="130"/>
      <c r="B1973" s="130"/>
      <c r="C1973" s="130"/>
      <c r="D1973" s="130"/>
      <c r="E1973" s="130"/>
      <c r="F1973" s="130"/>
      <c r="G1973" s="89"/>
      <c r="H1973" s="123"/>
      <c r="I1973" s="123"/>
      <c r="J1973" s="130"/>
    </row>
    <row r="1974" spans="1:10" s="108" customFormat="1" ht="11.25" customHeight="1">
      <c r="A1974" s="130"/>
      <c r="B1974" s="130"/>
      <c r="C1974" s="130"/>
      <c r="D1974" s="130"/>
      <c r="E1974" s="130"/>
      <c r="F1974" s="130"/>
      <c r="G1974" s="89"/>
      <c r="H1974" s="123"/>
      <c r="I1974" s="123"/>
      <c r="J1974" s="130"/>
    </row>
    <row r="1975" spans="1:10" s="108" customFormat="1" ht="11.25" customHeight="1">
      <c r="A1975" s="130"/>
      <c r="B1975" s="130"/>
      <c r="C1975" s="130"/>
      <c r="D1975" s="130"/>
      <c r="E1975" s="130"/>
      <c r="F1975" s="130"/>
      <c r="G1975" s="89"/>
      <c r="H1975" s="123"/>
      <c r="I1975" s="123"/>
      <c r="J1975" s="130"/>
    </row>
    <row r="1976" spans="1:10" s="108" customFormat="1" ht="11.25" customHeight="1">
      <c r="A1976" s="130"/>
      <c r="B1976" s="130"/>
      <c r="C1976" s="130"/>
      <c r="D1976" s="130"/>
      <c r="E1976" s="130"/>
      <c r="F1976" s="130"/>
      <c r="G1976" s="89"/>
      <c r="H1976" s="123"/>
      <c r="I1976" s="123"/>
      <c r="J1976" s="130"/>
    </row>
    <row r="1977" spans="1:10" s="108" customFormat="1" ht="11.25" customHeight="1">
      <c r="A1977" s="130"/>
      <c r="B1977" s="130"/>
      <c r="C1977" s="130"/>
      <c r="D1977" s="130"/>
      <c r="E1977" s="130"/>
      <c r="F1977" s="130"/>
      <c r="G1977" s="89"/>
      <c r="H1977" s="123"/>
      <c r="I1977" s="123"/>
      <c r="J1977" s="130"/>
    </row>
    <row r="1978" spans="1:10" s="108" customFormat="1" ht="11.25" customHeight="1">
      <c r="A1978" s="130"/>
      <c r="B1978" s="130"/>
      <c r="C1978" s="130"/>
      <c r="D1978" s="130"/>
      <c r="E1978" s="130"/>
      <c r="F1978" s="130"/>
      <c r="G1978" s="89"/>
      <c r="H1978" s="123"/>
      <c r="I1978" s="123"/>
      <c r="J1978" s="130"/>
    </row>
    <row r="1979" spans="1:10" s="108" customFormat="1" ht="11.25" customHeight="1">
      <c r="A1979" s="130"/>
      <c r="B1979" s="130"/>
      <c r="C1979" s="130"/>
      <c r="D1979" s="130"/>
      <c r="E1979" s="130"/>
      <c r="F1979" s="130"/>
      <c r="G1979" s="89"/>
      <c r="H1979" s="123"/>
      <c r="I1979" s="123"/>
      <c r="J1979" s="130"/>
    </row>
    <row r="1980" spans="1:10" s="108" customFormat="1" ht="11.25" customHeight="1">
      <c r="A1980" s="130"/>
      <c r="B1980" s="130"/>
      <c r="C1980" s="130"/>
      <c r="D1980" s="130"/>
      <c r="E1980" s="130"/>
      <c r="F1980" s="130"/>
      <c r="G1980" s="89"/>
      <c r="H1980" s="123"/>
      <c r="I1980" s="123"/>
      <c r="J1980" s="130"/>
    </row>
    <row r="1981" spans="1:10" s="108" customFormat="1" ht="11.25" customHeight="1">
      <c r="A1981" s="130"/>
      <c r="B1981" s="130"/>
      <c r="C1981" s="130"/>
      <c r="D1981" s="130"/>
      <c r="E1981" s="130"/>
      <c r="F1981" s="130"/>
      <c r="G1981" s="89"/>
      <c r="H1981" s="123"/>
      <c r="I1981" s="123"/>
      <c r="J1981" s="130"/>
    </row>
    <row r="1982" spans="1:10" s="108" customFormat="1" ht="11.25" customHeight="1">
      <c r="A1982" s="130"/>
      <c r="B1982" s="130"/>
      <c r="C1982" s="130"/>
      <c r="D1982" s="130"/>
      <c r="E1982" s="130"/>
      <c r="F1982" s="130"/>
      <c r="G1982" s="89"/>
      <c r="H1982" s="123"/>
      <c r="I1982" s="123"/>
      <c r="J1982" s="130"/>
    </row>
    <row r="1983" spans="1:10" s="108" customFormat="1" ht="11.25" customHeight="1">
      <c r="A1983" s="130"/>
      <c r="B1983" s="130"/>
      <c r="C1983" s="130"/>
      <c r="D1983" s="130"/>
      <c r="E1983" s="130"/>
      <c r="F1983" s="130"/>
      <c r="G1983" s="89"/>
      <c r="H1983" s="123"/>
      <c r="I1983" s="123"/>
      <c r="J1983" s="130"/>
    </row>
    <row r="1984" spans="1:10" s="108" customFormat="1" ht="11.25" customHeight="1">
      <c r="A1984" s="130"/>
      <c r="B1984" s="130"/>
      <c r="C1984" s="130"/>
      <c r="D1984" s="130"/>
      <c r="E1984" s="130"/>
      <c r="F1984" s="130"/>
      <c r="G1984" s="89"/>
      <c r="H1984" s="123"/>
      <c r="I1984" s="123"/>
      <c r="J1984" s="130"/>
    </row>
    <row r="1985" spans="1:10" s="108" customFormat="1" ht="11.25" customHeight="1">
      <c r="A1985" s="130"/>
      <c r="B1985" s="130"/>
      <c r="C1985" s="130"/>
      <c r="D1985" s="130"/>
      <c r="E1985" s="130"/>
      <c r="F1985" s="130"/>
      <c r="G1985" s="89"/>
      <c r="H1985" s="123"/>
      <c r="I1985" s="123"/>
      <c r="J1985" s="130"/>
    </row>
    <row r="1986" spans="1:10" s="108" customFormat="1" ht="11.25" customHeight="1">
      <c r="A1986" s="130"/>
      <c r="B1986" s="130"/>
      <c r="C1986" s="130"/>
      <c r="D1986" s="130"/>
      <c r="E1986" s="130"/>
      <c r="F1986" s="130"/>
      <c r="G1986" s="89"/>
      <c r="H1986" s="123"/>
      <c r="I1986" s="123"/>
      <c r="J1986" s="130"/>
    </row>
    <row r="1987" spans="1:10" s="108" customFormat="1" ht="11.25" customHeight="1">
      <c r="A1987" s="130"/>
      <c r="B1987" s="130"/>
      <c r="C1987" s="130"/>
      <c r="D1987" s="130"/>
      <c r="E1987" s="130"/>
      <c r="F1987" s="130"/>
      <c r="G1987" s="89"/>
      <c r="H1987" s="123"/>
      <c r="I1987" s="123"/>
      <c r="J1987" s="130"/>
    </row>
    <row r="1988" spans="1:10" s="108" customFormat="1" ht="11.25" customHeight="1">
      <c r="A1988" s="130"/>
      <c r="B1988" s="130"/>
      <c r="C1988" s="130"/>
      <c r="D1988" s="130"/>
      <c r="E1988" s="130"/>
      <c r="F1988" s="130"/>
      <c r="G1988" s="89"/>
      <c r="H1988" s="123"/>
      <c r="I1988" s="123"/>
      <c r="J1988" s="130"/>
    </row>
    <row r="1989" spans="1:10" s="108" customFormat="1" ht="11.25" customHeight="1">
      <c r="A1989" s="130"/>
      <c r="B1989" s="130"/>
      <c r="C1989" s="130"/>
      <c r="D1989" s="130"/>
      <c r="E1989" s="130"/>
      <c r="F1989" s="130"/>
      <c r="G1989" s="89"/>
      <c r="H1989" s="123"/>
      <c r="I1989" s="123"/>
      <c r="J1989" s="130"/>
    </row>
    <row r="1990" spans="1:10" s="108" customFormat="1" ht="11.25" customHeight="1">
      <c r="A1990" s="130"/>
      <c r="B1990" s="130"/>
      <c r="C1990" s="130"/>
      <c r="D1990" s="130"/>
      <c r="E1990" s="130"/>
      <c r="F1990" s="130"/>
      <c r="G1990" s="89"/>
      <c r="H1990" s="123"/>
      <c r="I1990" s="123"/>
      <c r="J1990" s="130"/>
    </row>
    <row r="1991" spans="1:10" s="108" customFormat="1" ht="11.25" customHeight="1">
      <c r="A1991" s="130"/>
      <c r="B1991" s="130"/>
      <c r="C1991" s="130"/>
      <c r="D1991" s="130"/>
      <c r="E1991" s="130"/>
      <c r="F1991" s="130"/>
      <c r="G1991" s="89"/>
      <c r="H1991" s="123"/>
      <c r="I1991" s="123"/>
      <c r="J1991" s="130"/>
    </row>
    <row r="1992" spans="1:10" s="108" customFormat="1" ht="11.25" customHeight="1">
      <c r="A1992" s="130"/>
      <c r="B1992" s="130"/>
      <c r="C1992" s="130"/>
      <c r="D1992" s="130"/>
      <c r="E1992" s="130"/>
      <c r="F1992" s="130"/>
      <c r="G1992" s="89"/>
      <c r="H1992" s="123"/>
      <c r="I1992" s="123"/>
      <c r="J1992" s="130"/>
    </row>
    <row r="1993" spans="1:10" s="108" customFormat="1" ht="11.25" customHeight="1">
      <c r="A1993" s="130"/>
      <c r="B1993" s="130"/>
      <c r="C1993" s="130"/>
      <c r="D1993" s="130"/>
      <c r="E1993" s="130"/>
      <c r="F1993" s="130"/>
      <c r="G1993" s="89"/>
      <c r="H1993" s="123"/>
      <c r="I1993" s="123"/>
      <c r="J1993" s="130"/>
    </row>
    <row r="1994" spans="1:10" s="108" customFormat="1" ht="11.25" customHeight="1">
      <c r="A1994" s="130"/>
      <c r="B1994" s="130"/>
      <c r="C1994" s="130"/>
      <c r="D1994" s="130"/>
      <c r="E1994" s="130"/>
      <c r="F1994" s="130"/>
      <c r="G1994" s="89"/>
      <c r="H1994" s="123"/>
      <c r="I1994" s="123"/>
      <c r="J1994" s="130"/>
    </row>
    <row r="1995" spans="1:10" s="108" customFormat="1" ht="11.25" customHeight="1">
      <c r="A1995" s="130"/>
      <c r="B1995" s="130"/>
      <c r="C1995" s="130"/>
      <c r="D1995" s="130"/>
      <c r="E1995" s="130"/>
      <c r="F1995" s="130"/>
      <c r="G1995" s="89"/>
      <c r="H1995" s="123"/>
      <c r="I1995" s="123"/>
      <c r="J1995" s="130"/>
    </row>
    <row r="1996" spans="1:10" s="108" customFormat="1" ht="11.25" customHeight="1">
      <c r="A1996" s="130"/>
      <c r="B1996" s="130"/>
      <c r="C1996" s="130"/>
      <c r="D1996" s="130"/>
      <c r="E1996" s="130"/>
      <c r="F1996" s="130"/>
      <c r="G1996" s="89"/>
      <c r="H1996" s="123"/>
      <c r="I1996" s="123"/>
      <c r="J1996" s="130"/>
    </row>
    <row r="1997" spans="1:10" s="108" customFormat="1" ht="11.25" customHeight="1">
      <c r="A1997" s="130"/>
      <c r="B1997" s="130"/>
      <c r="C1997" s="130"/>
      <c r="D1997" s="130"/>
      <c r="E1997" s="130"/>
      <c r="F1997" s="130"/>
      <c r="G1997" s="89"/>
      <c r="H1997" s="123"/>
      <c r="I1997" s="123"/>
      <c r="J1997" s="130"/>
    </row>
    <row r="1998" spans="1:10" s="108" customFormat="1" ht="11.25" customHeight="1">
      <c r="A1998" s="130"/>
      <c r="B1998" s="130"/>
      <c r="C1998" s="130"/>
      <c r="D1998" s="130"/>
      <c r="E1998" s="130"/>
      <c r="F1998" s="130"/>
      <c r="G1998" s="89"/>
      <c r="H1998" s="123"/>
      <c r="I1998" s="123"/>
      <c r="J1998" s="130"/>
    </row>
    <row r="1999" spans="1:10" s="108" customFormat="1" ht="11.25" customHeight="1">
      <c r="A1999" s="130"/>
      <c r="B1999" s="130"/>
      <c r="C1999" s="130"/>
      <c r="D1999" s="130"/>
      <c r="E1999" s="130"/>
      <c r="F1999" s="130"/>
      <c r="G1999" s="89"/>
      <c r="H1999" s="123"/>
      <c r="I1999" s="123"/>
      <c r="J1999" s="130"/>
    </row>
    <row r="2000" spans="1:10" s="108" customFormat="1" ht="11.25" customHeight="1">
      <c r="A2000" s="130"/>
      <c r="B2000" s="130"/>
      <c r="C2000" s="130"/>
      <c r="D2000" s="130"/>
      <c r="E2000" s="130"/>
      <c r="F2000" s="130"/>
      <c r="G2000" s="89"/>
      <c r="H2000" s="123"/>
      <c r="I2000" s="123"/>
      <c r="J2000" s="130"/>
    </row>
    <row r="2001" spans="1:10" s="108" customFormat="1" ht="11.25" customHeight="1">
      <c r="A2001" s="130"/>
      <c r="B2001" s="130"/>
      <c r="C2001" s="130"/>
      <c r="D2001" s="130"/>
      <c r="E2001" s="130"/>
      <c r="F2001" s="130"/>
      <c r="G2001" s="89"/>
      <c r="H2001" s="123"/>
      <c r="I2001" s="123"/>
      <c r="J2001" s="130"/>
    </row>
    <row r="2002" spans="1:10" s="108" customFormat="1" ht="11.25" customHeight="1">
      <c r="A2002" s="130"/>
      <c r="B2002" s="130"/>
      <c r="C2002" s="130"/>
      <c r="D2002" s="130"/>
      <c r="E2002" s="130"/>
      <c r="F2002" s="130"/>
      <c r="G2002" s="89"/>
      <c r="H2002" s="123"/>
      <c r="I2002" s="123"/>
      <c r="J2002" s="130"/>
    </row>
    <row r="2003" spans="1:10" s="108" customFormat="1" ht="11.25" customHeight="1">
      <c r="A2003" s="130"/>
      <c r="B2003" s="130"/>
      <c r="C2003" s="130"/>
      <c r="D2003" s="130"/>
      <c r="E2003" s="130"/>
      <c r="F2003" s="130"/>
      <c r="G2003" s="89"/>
      <c r="H2003" s="123"/>
      <c r="I2003" s="123"/>
      <c r="J2003" s="130"/>
    </row>
    <row r="2004" spans="1:10" s="108" customFormat="1" ht="11.25" customHeight="1">
      <c r="A2004" s="130"/>
      <c r="B2004" s="130"/>
      <c r="C2004" s="130"/>
      <c r="D2004" s="130"/>
      <c r="E2004" s="130"/>
      <c r="F2004" s="130"/>
      <c r="G2004" s="89"/>
      <c r="H2004" s="123"/>
      <c r="I2004" s="123"/>
      <c r="J2004" s="130"/>
    </row>
    <row r="2005" spans="1:10" s="108" customFormat="1" ht="11.25" customHeight="1">
      <c r="A2005" s="130"/>
      <c r="B2005" s="130"/>
      <c r="C2005" s="130"/>
      <c r="D2005" s="130"/>
      <c r="E2005" s="130"/>
      <c r="F2005" s="130"/>
      <c r="G2005" s="89"/>
      <c r="H2005" s="123"/>
      <c r="I2005" s="123"/>
      <c r="J2005" s="130"/>
    </row>
    <row r="2006" spans="1:10" s="108" customFormat="1" ht="11.25" customHeight="1">
      <c r="A2006" s="130"/>
      <c r="B2006" s="130"/>
      <c r="C2006" s="130"/>
      <c r="D2006" s="130"/>
      <c r="E2006" s="130"/>
      <c r="F2006" s="130"/>
      <c r="G2006" s="89"/>
      <c r="H2006" s="123"/>
      <c r="I2006" s="123"/>
      <c r="J2006" s="130"/>
    </row>
    <row r="2007" spans="1:10" s="108" customFormat="1" ht="11.25" customHeight="1">
      <c r="A2007" s="130"/>
      <c r="B2007" s="130"/>
      <c r="C2007" s="130"/>
      <c r="D2007" s="130"/>
      <c r="E2007" s="130"/>
      <c r="F2007" s="130"/>
      <c r="G2007" s="89"/>
      <c r="H2007" s="123"/>
      <c r="I2007" s="123"/>
      <c r="J2007" s="130"/>
    </row>
    <row r="2008" spans="1:10" s="108" customFormat="1" ht="11.25" customHeight="1">
      <c r="A2008" s="130"/>
      <c r="B2008" s="130"/>
      <c r="C2008" s="130"/>
      <c r="D2008" s="130"/>
      <c r="E2008" s="130"/>
      <c r="F2008" s="130"/>
      <c r="G2008" s="89"/>
      <c r="H2008" s="123"/>
      <c r="I2008" s="123"/>
      <c r="J2008" s="130"/>
    </row>
    <row r="2009" spans="1:10" s="108" customFormat="1" ht="11.25" customHeight="1">
      <c r="A2009" s="130"/>
      <c r="B2009" s="130"/>
      <c r="C2009" s="130"/>
      <c r="D2009" s="130"/>
      <c r="E2009" s="130"/>
      <c r="F2009" s="130"/>
      <c r="G2009" s="89"/>
      <c r="H2009" s="123"/>
      <c r="I2009" s="123"/>
      <c r="J2009" s="130"/>
    </row>
    <row r="2010" spans="1:10" s="108" customFormat="1" ht="11.25" customHeight="1">
      <c r="A2010" s="130"/>
      <c r="B2010" s="130"/>
      <c r="C2010" s="130"/>
      <c r="D2010" s="130"/>
      <c r="E2010" s="130"/>
      <c r="F2010" s="130"/>
      <c r="G2010" s="89"/>
      <c r="H2010" s="123"/>
      <c r="I2010" s="123"/>
      <c r="J2010" s="130"/>
    </row>
    <row r="2011" spans="1:10" s="108" customFormat="1" ht="11.25" customHeight="1">
      <c r="A2011" s="130"/>
      <c r="B2011" s="130"/>
      <c r="C2011" s="130"/>
      <c r="D2011" s="130"/>
      <c r="E2011" s="130"/>
      <c r="F2011" s="130"/>
      <c r="G2011" s="89"/>
      <c r="H2011" s="123"/>
      <c r="I2011" s="123"/>
      <c r="J2011" s="130"/>
    </row>
    <row r="2012" spans="1:10" s="108" customFormat="1" ht="11.25" customHeight="1">
      <c r="A2012" s="130"/>
      <c r="B2012" s="130"/>
      <c r="C2012" s="130"/>
      <c r="D2012" s="130"/>
      <c r="E2012" s="130"/>
      <c r="F2012" s="130"/>
      <c r="G2012" s="89"/>
      <c r="H2012" s="123"/>
      <c r="I2012" s="123"/>
      <c r="J2012" s="130"/>
    </row>
    <row r="2013" spans="1:10" s="108" customFormat="1" ht="11.25" customHeight="1">
      <c r="A2013" s="130"/>
      <c r="B2013" s="130"/>
      <c r="C2013" s="130"/>
      <c r="D2013" s="130"/>
      <c r="E2013" s="130"/>
      <c r="F2013" s="130"/>
      <c r="G2013" s="89"/>
      <c r="H2013" s="123"/>
      <c r="I2013" s="123"/>
      <c r="J2013" s="130"/>
    </row>
    <row r="2014" spans="1:10" s="108" customFormat="1" ht="11.25" customHeight="1">
      <c r="A2014" s="130"/>
      <c r="B2014" s="130"/>
      <c r="C2014" s="130"/>
      <c r="D2014" s="130"/>
      <c r="E2014" s="130"/>
      <c r="F2014" s="130"/>
      <c r="G2014" s="89"/>
      <c r="H2014" s="123"/>
      <c r="I2014" s="123"/>
      <c r="J2014" s="130"/>
    </row>
    <row r="2015" spans="1:10" s="108" customFormat="1" ht="11.25" customHeight="1">
      <c r="A2015" s="130"/>
      <c r="B2015" s="130"/>
      <c r="C2015" s="130"/>
      <c r="D2015" s="130"/>
      <c r="E2015" s="130"/>
      <c r="F2015" s="130"/>
      <c r="G2015" s="89"/>
      <c r="H2015" s="123"/>
      <c r="I2015" s="123"/>
      <c r="J2015" s="130"/>
    </row>
    <row r="2016" spans="1:10" s="108" customFormat="1" ht="11.25" customHeight="1">
      <c r="A2016" s="130"/>
      <c r="B2016" s="130"/>
      <c r="C2016" s="130"/>
      <c r="D2016" s="130"/>
      <c r="E2016" s="130"/>
      <c r="F2016" s="130"/>
      <c r="G2016" s="89"/>
      <c r="H2016" s="123"/>
      <c r="I2016" s="123"/>
      <c r="J2016" s="130"/>
    </row>
    <row r="2017" spans="1:10" s="108" customFormat="1" ht="11.25" customHeight="1">
      <c r="A2017" s="130"/>
      <c r="B2017" s="130"/>
      <c r="C2017" s="130"/>
      <c r="D2017" s="130"/>
      <c r="E2017" s="130"/>
      <c r="F2017" s="130"/>
      <c r="G2017" s="89"/>
      <c r="H2017" s="123"/>
      <c r="I2017" s="123"/>
      <c r="J2017" s="130"/>
    </row>
    <row r="2018" spans="1:10" s="108" customFormat="1" ht="11.25" customHeight="1">
      <c r="A2018" s="130"/>
      <c r="B2018" s="130"/>
      <c r="C2018" s="130"/>
      <c r="D2018" s="130"/>
      <c r="E2018" s="130"/>
      <c r="F2018" s="130"/>
      <c r="G2018" s="89"/>
      <c r="H2018" s="123"/>
      <c r="I2018" s="123"/>
      <c r="J2018" s="130"/>
    </row>
    <row r="2019" spans="1:10" s="108" customFormat="1" ht="11.25" customHeight="1">
      <c r="A2019" s="130"/>
      <c r="B2019" s="130"/>
      <c r="C2019" s="130"/>
      <c r="D2019" s="130"/>
      <c r="E2019" s="130"/>
      <c r="F2019" s="130"/>
      <c r="G2019" s="89"/>
      <c r="H2019" s="123"/>
      <c r="I2019" s="123"/>
      <c r="J2019" s="130"/>
    </row>
    <row r="2020" spans="1:10" s="108" customFormat="1" ht="11.25" customHeight="1">
      <c r="A2020" s="130"/>
      <c r="B2020" s="130"/>
      <c r="C2020" s="130"/>
      <c r="D2020" s="130"/>
      <c r="E2020" s="130"/>
      <c r="F2020" s="130"/>
      <c r="G2020" s="89"/>
      <c r="H2020" s="123"/>
      <c r="I2020" s="123"/>
      <c r="J2020" s="130"/>
    </row>
    <row r="2021" spans="1:10" s="108" customFormat="1" ht="11.25" customHeight="1">
      <c r="A2021" s="130"/>
      <c r="B2021" s="130"/>
      <c r="C2021" s="130"/>
      <c r="D2021" s="130"/>
      <c r="E2021" s="130"/>
      <c r="F2021" s="130"/>
      <c r="G2021" s="89"/>
      <c r="H2021" s="123"/>
      <c r="I2021" s="123"/>
      <c r="J2021" s="130"/>
    </row>
    <row r="2022" spans="1:10" s="108" customFormat="1" ht="11.25" customHeight="1">
      <c r="A2022" s="130"/>
      <c r="B2022" s="130"/>
      <c r="C2022" s="130"/>
      <c r="D2022" s="130"/>
      <c r="E2022" s="130"/>
      <c r="F2022" s="130"/>
      <c r="G2022" s="89"/>
      <c r="H2022" s="123"/>
      <c r="I2022" s="123"/>
      <c r="J2022" s="130"/>
    </row>
    <row r="2023" spans="1:10" s="108" customFormat="1" ht="11.25" customHeight="1">
      <c r="A2023" s="130"/>
      <c r="B2023" s="130"/>
      <c r="C2023" s="130"/>
      <c r="D2023" s="130"/>
      <c r="E2023" s="130"/>
      <c r="F2023" s="130"/>
      <c r="G2023" s="89"/>
      <c r="H2023" s="123"/>
      <c r="I2023" s="123"/>
      <c r="J2023" s="130"/>
    </row>
    <row r="2024" spans="1:10" s="108" customFormat="1" ht="11.25" customHeight="1">
      <c r="A2024" s="130"/>
      <c r="B2024" s="130"/>
      <c r="C2024" s="130"/>
      <c r="D2024" s="130"/>
      <c r="E2024" s="130"/>
      <c r="F2024" s="130"/>
      <c r="G2024" s="89"/>
      <c r="H2024" s="123"/>
      <c r="I2024" s="123"/>
      <c r="J2024" s="130"/>
    </row>
    <row r="2025" spans="1:10" s="108" customFormat="1" ht="11.25" customHeight="1">
      <c r="A2025" s="130"/>
      <c r="B2025" s="130"/>
      <c r="C2025" s="130"/>
      <c r="D2025" s="130"/>
      <c r="E2025" s="130"/>
      <c r="F2025" s="130"/>
      <c r="G2025" s="89"/>
      <c r="H2025" s="123"/>
      <c r="I2025" s="123"/>
      <c r="J2025" s="130"/>
    </row>
    <row r="2026" spans="1:10" s="108" customFormat="1" ht="11.25" customHeight="1">
      <c r="A2026" s="130"/>
      <c r="B2026" s="130"/>
      <c r="C2026" s="130"/>
      <c r="D2026" s="130"/>
      <c r="E2026" s="130"/>
      <c r="F2026" s="130"/>
      <c r="G2026" s="89"/>
      <c r="H2026" s="123"/>
      <c r="I2026" s="123"/>
      <c r="J2026" s="130"/>
    </row>
    <row r="2027" spans="1:10" s="108" customFormat="1" ht="11.25" customHeight="1">
      <c r="A2027" s="130"/>
      <c r="B2027" s="130"/>
      <c r="C2027" s="130"/>
      <c r="D2027" s="130"/>
      <c r="E2027" s="130"/>
      <c r="F2027" s="130"/>
      <c r="G2027" s="89"/>
      <c r="H2027" s="123"/>
      <c r="I2027" s="123"/>
      <c r="J2027" s="130"/>
    </row>
    <row r="2028" spans="1:10" s="108" customFormat="1" ht="11.25" customHeight="1">
      <c r="A2028" s="130"/>
      <c r="B2028" s="130"/>
      <c r="C2028" s="130"/>
      <c r="D2028" s="130"/>
      <c r="E2028" s="130"/>
      <c r="F2028" s="130"/>
      <c r="G2028" s="89"/>
      <c r="H2028" s="123"/>
      <c r="I2028" s="123"/>
      <c r="J2028" s="130"/>
    </row>
    <row r="2029" spans="1:10" s="108" customFormat="1" ht="11.25" customHeight="1">
      <c r="A2029" s="130"/>
      <c r="B2029" s="130"/>
      <c r="C2029" s="130"/>
      <c r="D2029" s="130"/>
      <c r="E2029" s="130"/>
      <c r="F2029" s="130"/>
      <c r="G2029" s="89"/>
      <c r="H2029" s="123"/>
      <c r="I2029" s="123"/>
      <c r="J2029" s="130"/>
    </row>
    <row r="2030" spans="1:10" s="108" customFormat="1" ht="11.25" customHeight="1">
      <c r="A2030" s="130"/>
      <c r="B2030" s="130"/>
      <c r="C2030" s="130"/>
      <c r="D2030" s="130"/>
      <c r="E2030" s="130"/>
      <c r="F2030" s="130"/>
      <c r="G2030" s="89"/>
      <c r="H2030" s="123"/>
      <c r="I2030" s="123"/>
      <c r="J2030" s="130"/>
    </row>
    <row r="2031" spans="1:10" s="108" customFormat="1" ht="11.25" customHeight="1">
      <c r="A2031" s="130"/>
      <c r="B2031" s="130"/>
      <c r="C2031" s="130"/>
      <c r="D2031" s="130"/>
      <c r="E2031" s="130"/>
      <c r="F2031" s="130"/>
      <c r="G2031" s="89"/>
      <c r="H2031" s="123"/>
      <c r="I2031" s="123"/>
      <c r="J2031" s="130"/>
    </row>
    <row r="2032" spans="1:10" s="108" customFormat="1" ht="11.25" customHeight="1">
      <c r="A2032" s="130"/>
      <c r="B2032" s="130"/>
      <c r="C2032" s="130"/>
      <c r="D2032" s="130"/>
      <c r="E2032" s="130"/>
      <c r="F2032" s="130"/>
      <c r="G2032" s="89"/>
      <c r="H2032" s="123"/>
      <c r="I2032" s="123"/>
      <c r="J2032" s="130"/>
    </row>
    <row r="2033" spans="1:10" s="108" customFormat="1" ht="11.25" customHeight="1">
      <c r="A2033" s="130"/>
      <c r="B2033" s="130"/>
      <c r="C2033" s="130"/>
      <c r="D2033" s="130"/>
      <c r="E2033" s="130"/>
      <c r="F2033" s="130"/>
      <c r="G2033" s="89"/>
      <c r="H2033" s="123"/>
      <c r="I2033" s="123"/>
      <c r="J2033" s="130"/>
    </row>
    <row r="2034" spans="1:10" s="108" customFormat="1" ht="11.25" customHeight="1">
      <c r="A2034" s="130"/>
      <c r="B2034" s="130"/>
      <c r="C2034" s="130"/>
      <c r="D2034" s="130"/>
      <c r="E2034" s="130"/>
      <c r="F2034" s="130"/>
      <c r="G2034" s="89"/>
      <c r="H2034" s="123"/>
      <c r="I2034" s="123"/>
      <c r="J2034" s="130"/>
    </row>
    <row r="2035" spans="1:10" s="108" customFormat="1" ht="11.25" customHeight="1">
      <c r="A2035" s="130"/>
      <c r="B2035" s="130"/>
      <c r="C2035" s="130"/>
      <c r="D2035" s="130"/>
      <c r="E2035" s="130"/>
      <c r="F2035" s="130"/>
      <c r="G2035" s="89"/>
      <c r="H2035" s="123"/>
      <c r="I2035" s="123"/>
      <c r="J2035" s="130"/>
    </row>
    <row r="2036" spans="1:10" s="108" customFormat="1" ht="11.25" customHeight="1">
      <c r="A2036" s="130"/>
      <c r="B2036" s="130"/>
      <c r="C2036" s="130"/>
      <c r="D2036" s="130"/>
      <c r="E2036" s="130"/>
      <c r="F2036" s="130"/>
      <c r="G2036" s="89"/>
      <c r="H2036" s="123"/>
      <c r="I2036" s="123"/>
      <c r="J2036" s="130"/>
    </row>
    <row r="2037" spans="1:10" s="108" customFormat="1" ht="11.25" customHeight="1">
      <c r="A2037" s="130"/>
      <c r="B2037" s="130"/>
      <c r="C2037" s="130"/>
      <c r="D2037" s="130"/>
      <c r="E2037" s="130"/>
      <c r="F2037" s="130"/>
      <c r="G2037" s="89"/>
      <c r="H2037" s="123"/>
      <c r="I2037" s="123"/>
      <c r="J2037" s="130"/>
    </row>
    <row r="2038" spans="1:10" s="108" customFormat="1" ht="11.25" customHeight="1">
      <c r="A2038" s="130"/>
      <c r="B2038" s="130"/>
      <c r="C2038" s="130"/>
      <c r="D2038" s="130"/>
      <c r="E2038" s="130"/>
      <c r="F2038" s="130"/>
      <c r="G2038" s="89"/>
      <c r="H2038" s="123"/>
      <c r="I2038" s="123"/>
      <c r="J2038" s="130"/>
    </row>
    <row r="2039" spans="1:10" s="108" customFormat="1" ht="11.25" customHeight="1">
      <c r="A2039" s="130"/>
      <c r="B2039" s="130"/>
      <c r="C2039" s="130"/>
      <c r="D2039" s="130"/>
      <c r="E2039" s="130"/>
      <c r="F2039" s="130"/>
      <c r="G2039" s="89"/>
      <c r="H2039" s="123"/>
      <c r="I2039" s="123"/>
      <c r="J2039" s="130"/>
    </row>
    <row r="2040" spans="1:10" s="108" customFormat="1" ht="11.25" customHeight="1">
      <c r="A2040" s="130"/>
      <c r="B2040" s="130"/>
      <c r="C2040" s="130"/>
      <c r="D2040" s="130"/>
      <c r="E2040" s="130"/>
      <c r="F2040" s="130"/>
      <c r="G2040" s="89"/>
      <c r="H2040" s="123"/>
      <c r="I2040" s="123"/>
      <c r="J2040" s="130"/>
    </row>
    <row r="2041" spans="1:10" s="108" customFormat="1" ht="11.25" customHeight="1">
      <c r="A2041" s="130"/>
      <c r="B2041" s="130"/>
      <c r="C2041" s="130"/>
      <c r="D2041" s="130"/>
      <c r="E2041" s="130"/>
      <c r="F2041" s="130"/>
      <c r="G2041" s="89"/>
      <c r="H2041" s="123"/>
      <c r="I2041" s="123"/>
      <c r="J2041" s="130"/>
    </row>
    <row r="2042" spans="1:10" s="108" customFormat="1" ht="11.25" customHeight="1">
      <c r="A2042" s="130"/>
      <c r="B2042" s="130"/>
      <c r="C2042" s="130"/>
      <c r="D2042" s="130"/>
      <c r="E2042" s="130"/>
      <c r="F2042" s="130"/>
      <c r="G2042" s="89"/>
      <c r="H2042" s="123"/>
      <c r="I2042" s="123"/>
      <c r="J2042" s="130"/>
    </row>
    <row r="2043" spans="1:10" s="108" customFormat="1" ht="11.25" customHeight="1">
      <c r="A2043" s="130"/>
      <c r="B2043" s="130"/>
      <c r="C2043" s="130"/>
      <c r="D2043" s="130"/>
      <c r="E2043" s="130"/>
      <c r="F2043" s="130"/>
      <c r="G2043" s="89"/>
      <c r="H2043" s="123"/>
      <c r="I2043" s="123"/>
      <c r="J2043" s="130"/>
    </row>
    <row r="2044" spans="1:10" s="108" customFormat="1" ht="11.25" customHeight="1">
      <c r="A2044" s="130"/>
      <c r="B2044" s="130"/>
      <c r="C2044" s="130"/>
      <c r="D2044" s="130"/>
      <c r="E2044" s="130"/>
      <c r="F2044" s="130"/>
      <c r="G2044" s="89"/>
      <c r="H2044" s="123"/>
      <c r="I2044" s="123"/>
      <c r="J2044" s="130"/>
    </row>
    <row r="2045" spans="1:10" s="108" customFormat="1" ht="11.25" customHeight="1">
      <c r="A2045" s="130"/>
      <c r="B2045" s="130"/>
      <c r="C2045" s="130"/>
      <c r="D2045" s="130"/>
      <c r="E2045" s="130"/>
      <c r="F2045" s="130"/>
      <c r="G2045" s="89"/>
      <c r="H2045" s="123"/>
      <c r="I2045" s="123"/>
      <c r="J2045" s="130"/>
    </row>
    <row r="2046" spans="1:10" s="108" customFormat="1" ht="11.25" customHeight="1">
      <c r="A2046" s="130"/>
      <c r="B2046" s="130"/>
      <c r="C2046" s="130"/>
      <c r="D2046" s="130"/>
      <c r="E2046" s="130"/>
      <c r="F2046" s="130"/>
      <c r="G2046" s="89"/>
      <c r="H2046" s="123"/>
      <c r="I2046" s="123"/>
      <c r="J2046" s="130"/>
    </row>
    <row r="2047" spans="1:10" s="108" customFormat="1" ht="11.25" customHeight="1">
      <c r="A2047" s="130"/>
      <c r="B2047" s="130"/>
      <c r="C2047" s="130"/>
      <c r="D2047" s="130"/>
      <c r="E2047" s="130"/>
      <c r="F2047" s="130"/>
      <c r="G2047" s="89"/>
      <c r="H2047" s="123"/>
      <c r="I2047" s="123"/>
      <c r="J2047" s="130"/>
    </row>
    <row r="2048" spans="1:10" s="108" customFormat="1" ht="11.25" customHeight="1">
      <c r="A2048" s="130"/>
      <c r="B2048" s="130"/>
      <c r="C2048" s="130"/>
      <c r="D2048" s="130"/>
      <c r="E2048" s="130"/>
      <c r="F2048" s="130"/>
      <c r="G2048" s="89"/>
      <c r="H2048" s="123"/>
      <c r="I2048" s="123"/>
      <c r="J2048" s="130"/>
    </row>
    <row r="2049" spans="1:10" s="108" customFormat="1" ht="11.25" customHeight="1">
      <c r="A2049" s="130"/>
      <c r="B2049" s="130"/>
      <c r="C2049" s="130"/>
      <c r="D2049" s="130"/>
      <c r="E2049" s="130"/>
      <c r="F2049" s="130"/>
      <c r="G2049" s="89"/>
      <c r="H2049" s="123"/>
      <c r="I2049" s="123"/>
      <c r="J2049" s="130"/>
    </row>
    <row r="2050" spans="1:10" s="108" customFormat="1" ht="11.25" customHeight="1">
      <c r="A2050" s="130"/>
      <c r="B2050" s="130"/>
      <c r="C2050" s="130"/>
      <c r="D2050" s="130"/>
      <c r="E2050" s="130"/>
      <c r="F2050" s="130"/>
      <c r="G2050" s="89"/>
      <c r="H2050" s="123"/>
      <c r="I2050" s="123"/>
      <c r="J2050" s="130"/>
    </row>
    <row r="2051" spans="1:10" s="108" customFormat="1" ht="11.25" customHeight="1">
      <c r="A2051" s="130"/>
      <c r="B2051" s="130"/>
      <c r="C2051" s="130"/>
      <c r="D2051" s="130"/>
      <c r="E2051" s="130"/>
      <c r="F2051" s="130"/>
      <c r="G2051" s="89"/>
      <c r="H2051" s="123"/>
      <c r="I2051" s="123"/>
      <c r="J2051" s="130"/>
    </row>
    <row r="2052" spans="1:10" s="108" customFormat="1" ht="11.25" customHeight="1">
      <c r="A2052" s="130"/>
      <c r="B2052" s="130"/>
      <c r="C2052" s="130"/>
      <c r="D2052" s="130"/>
      <c r="E2052" s="130"/>
      <c r="F2052" s="130"/>
      <c r="G2052" s="89"/>
      <c r="H2052" s="123"/>
      <c r="I2052" s="123"/>
      <c r="J2052" s="130"/>
    </row>
    <row r="2053" spans="1:10" s="108" customFormat="1" ht="11.25" customHeight="1">
      <c r="A2053" s="130"/>
      <c r="B2053" s="130"/>
      <c r="C2053" s="130"/>
      <c r="D2053" s="130"/>
      <c r="E2053" s="130"/>
      <c r="F2053" s="130"/>
      <c r="G2053" s="89"/>
      <c r="H2053" s="123"/>
      <c r="I2053" s="123"/>
      <c r="J2053" s="130"/>
    </row>
    <row r="2054" spans="1:10" s="108" customFormat="1" ht="11.25" customHeight="1">
      <c r="A2054" s="130"/>
      <c r="B2054" s="130"/>
      <c r="C2054" s="130"/>
      <c r="D2054" s="130"/>
      <c r="E2054" s="130"/>
      <c r="F2054" s="130"/>
      <c r="G2054" s="89"/>
      <c r="H2054" s="123"/>
      <c r="I2054" s="123"/>
      <c r="J2054" s="130"/>
    </row>
    <row r="2055" spans="1:10" s="108" customFormat="1" ht="11.25" customHeight="1">
      <c r="A2055" s="130"/>
      <c r="B2055" s="130"/>
      <c r="C2055" s="130"/>
      <c r="D2055" s="130"/>
      <c r="E2055" s="130"/>
      <c r="F2055" s="130"/>
      <c r="G2055" s="89"/>
      <c r="H2055" s="123"/>
      <c r="I2055" s="123"/>
      <c r="J2055" s="130"/>
    </row>
    <row r="2056" spans="1:10" s="108" customFormat="1" ht="11.25" customHeight="1">
      <c r="A2056" s="130"/>
      <c r="B2056" s="130"/>
      <c r="C2056" s="130"/>
      <c r="D2056" s="130"/>
      <c r="E2056" s="130"/>
      <c r="F2056" s="130"/>
      <c r="G2056" s="89"/>
      <c r="H2056" s="123"/>
      <c r="I2056" s="123"/>
      <c r="J2056" s="130"/>
    </row>
    <row r="2057" spans="1:10" s="108" customFormat="1" ht="11.25" customHeight="1">
      <c r="A2057" s="130"/>
      <c r="B2057" s="130"/>
      <c r="C2057" s="130"/>
      <c r="D2057" s="130"/>
      <c r="E2057" s="130"/>
      <c r="F2057" s="130"/>
      <c r="G2057" s="89"/>
      <c r="H2057" s="123"/>
      <c r="I2057" s="123"/>
      <c r="J2057" s="130"/>
    </row>
    <row r="2058" spans="1:10" s="108" customFormat="1" ht="11.25" customHeight="1">
      <c r="A2058" s="130"/>
      <c r="B2058" s="130"/>
      <c r="C2058" s="130"/>
      <c r="D2058" s="130"/>
      <c r="E2058" s="130"/>
      <c r="F2058" s="130"/>
      <c r="G2058" s="89"/>
      <c r="H2058" s="123"/>
      <c r="I2058" s="123"/>
      <c r="J2058" s="130"/>
    </row>
    <row r="2059" spans="1:10" s="108" customFormat="1" ht="11.25" customHeight="1">
      <c r="A2059" s="130"/>
      <c r="B2059" s="130"/>
      <c r="C2059" s="130"/>
      <c r="D2059" s="130"/>
      <c r="E2059" s="130"/>
      <c r="F2059" s="130"/>
      <c r="G2059" s="89"/>
      <c r="H2059" s="123"/>
      <c r="I2059" s="123"/>
      <c r="J2059" s="130"/>
    </row>
    <row r="2060" spans="1:10" s="108" customFormat="1" ht="11.25" customHeight="1">
      <c r="A2060" s="130"/>
      <c r="B2060" s="130"/>
      <c r="C2060" s="130"/>
      <c r="D2060" s="130"/>
      <c r="E2060" s="130"/>
      <c r="F2060" s="130"/>
      <c r="G2060" s="89"/>
      <c r="H2060" s="123"/>
      <c r="I2060" s="123"/>
      <c r="J2060" s="130"/>
    </row>
    <row r="2061" spans="1:10" s="108" customFormat="1" ht="11.25" customHeight="1">
      <c r="A2061" s="130"/>
      <c r="B2061" s="130"/>
      <c r="C2061" s="130"/>
      <c r="D2061" s="130"/>
      <c r="E2061" s="130"/>
      <c r="F2061" s="130"/>
      <c r="G2061" s="89"/>
      <c r="H2061" s="123"/>
      <c r="I2061" s="123"/>
      <c r="J2061" s="130"/>
    </row>
    <row r="2062" spans="1:10" s="108" customFormat="1" ht="11.25" customHeight="1">
      <c r="A2062" s="130"/>
      <c r="B2062" s="130"/>
      <c r="C2062" s="130"/>
      <c r="D2062" s="130"/>
      <c r="E2062" s="130"/>
      <c r="F2062" s="130"/>
      <c r="G2062" s="89"/>
      <c r="H2062" s="123"/>
      <c r="I2062" s="123"/>
      <c r="J2062" s="130"/>
    </row>
    <row r="2063" spans="1:10" s="108" customFormat="1" ht="11.25" customHeight="1">
      <c r="A2063" s="130"/>
      <c r="B2063" s="130"/>
      <c r="C2063" s="130"/>
      <c r="D2063" s="130"/>
      <c r="E2063" s="130"/>
      <c r="F2063" s="130"/>
      <c r="G2063" s="89"/>
      <c r="H2063" s="123"/>
      <c r="I2063" s="123"/>
      <c r="J2063" s="130"/>
    </row>
    <row r="2064" spans="1:10" s="108" customFormat="1" ht="11.25" customHeight="1">
      <c r="A2064" s="130"/>
      <c r="B2064" s="130"/>
      <c r="C2064" s="130"/>
      <c r="D2064" s="130"/>
      <c r="E2064" s="130"/>
      <c r="F2064" s="130"/>
      <c r="G2064" s="89"/>
      <c r="H2064" s="123"/>
      <c r="I2064" s="123"/>
      <c r="J2064" s="130"/>
    </row>
    <row r="2065" spans="1:10" s="108" customFormat="1" ht="11.25" customHeight="1">
      <c r="A2065" s="130"/>
      <c r="B2065" s="130"/>
      <c r="C2065" s="130"/>
      <c r="D2065" s="130"/>
      <c r="E2065" s="130"/>
      <c r="F2065" s="130"/>
      <c r="G2065" s="89"/>
      <c r="H2065" s="123"/>
      <c r="I2065" s="123"/>
      <c r="J2065" s="130"/>
    </row>
    <row r="2066" spans="1:10" s="108" customFormat="1" ht="11.25" customHeight="1">
      <c r="A2066" s="130"/>
      <c r="B2066" s="130"/>
      <c r="C2066" s="130"/>
      <c r="D2066" s="130"/>
      <c r="E2066" s="130"/>
      <c r="F2066" s="130"/>
      <c r="G2066" s="89"/>
      <c r="H2066" s="123"/>
      <c r="I2066" s="123"/>
      <c r="J2066" s="130"/>
    </row>
    <row r="2067" spans="1:10" s="108" customFormat="1" ht="11.25" customHeight="1">
      <c r="A2067" s="130"/>
      <c r="B2067" s="130"/>
      <c r="C2067" s="130"/>
      <c r="D2067" s="130"/>
      <c r="E2067" s="130"/>
      <c r="F2067" s="130"/>
      <c r="G2067" s="89"/>
      <c r="H2067" s="123"/>
      <c r="I2067" s="123"/>
      <c r="J2067" s="130"/>
    </row>
    <row r="2068" spans="1:10" s="108" customFormat="1" ht="11.25" customHeight="1">
      <c r="A2068" s="130"/>
      <c r="B2068" s="130"/>
      <c r="C2068" s="130"/>
      <c r="D2068" s="130"/>
      <c r="E2068" s="130"/>
      <c r="F2068" s="130"/>
      <c r="G2068" s="89"/>
      <c r="H2068" s="123"/>
      <c r="I2068" s="123"/>
      <c r="J2068" s="130"/>
    </row>
    <row r="2069" spans="1:10" s="108" customFormat="1" ht="11.25" customHeight="1">
      <c r="A2069" s="130"/>
      <c r="B2069" s="130"/>
      <c r="C2069" s="130"/>
      <c r="D2069" s="130"/>
      <c r="E2069" s="130"/>
      <c r="F2069" s="130"/>
      <c r="G2069" s="89"/>
      <c r="H2069" s="123"/>
      <c r="I2069" s="123"/>
      <c r="J2069" s="130"/>
    </row>
    <row r="2070" spans="1:10" s="108" customFormat="1" ht="11.25" customHeight="1">
      <c r="A2070" s="130"/>
      <c r="B2070" s="130"/>
      <c r="C2070" s="130"/>
      <c r="D2070" s="130"/>
      <c r="E2070" s="130"/>
      <c r="F2070" s="130"/>
      <c r="G2070" s="89"/>
      <c r="H2070" s="123"/>
      <c r="I2070" s="123"/>
      <c r="J2070" s="130"/>
    </row>
    <row r="2071" spans="1:10" s="108" customFormat="1" ht="11.25" customHeight="1">
      <c r="A2071" s="130"/>
      <c r="B2071" s="130"/>
      <c r="C2071" s="130"/>
      <c r="D2071" s="130"/>
      <c r="E2071" s="130"/>
      <c r="F2071" s="130"/>
      <c r="G2071" s="89"/>
      <c r="H2071" s="123"/>
      <c r="I2071" s="123"/>
      <c r="J2071" s="130"/>
    </row>
    <row r="2072" spans="1:10" s="108" customFormat="1" ht="11.25" customHeight="1">
      <c r="A2072" s="130"/>
      <c r="B2072" s="130"/>
      <c r="C2072" s="130"/>
      <c r="D2072" s="130"/>
      <c r="E2072" s="130"/>
      <c r="F2072" s="130"/>
      <c r="G2072" s="89"/>
      <c r="H2072" s="123"/>
      <c r="I2072" s="123"/>
      <c r="J2072" s="130"/>
    </row>
    <row r="2073" spans="1:10" s="108" customFormat="1" ht="11.25" customHeight="1">
      <c r="A2073" s="130"/>
      <c r="B2073" s="130"/>
      <c r="C2073" s="130"/>
      <c r="D2073" s="130"/>
      <c r="E2073" s="130"/>
      <c r="F2073" s="130"/>
      <c r="G2073" s="89"/>
      <c r="H2073" s="123"/>
      <c r="I2073" s="123"/>
      <c r="J2073" s="130"/>
    </row>
    <row r="2074" spans="1:10" s="108" customFormat="1" ht="11.25" customHeight="1">
      <c r="A2074" s="130"/>
      <c r="B2074" s="130"/>
      <c r="C2074" s="130"/>
      <c r="D2074" s="130"/>
      <c r="E2074" s="130"/>
      <c r="F2074" s="130"/>
      <c r="G2074" s="89"/>
      <c r="H2074" s="123"/>
      <c r="I2074" s="123"/>
      <c r="J2074" s="130"/>
    </row>
    <row r="2075" spans="1:10" s="108" customFormat="1" ht="11.25" customHeight="1">
      <c r="A2075" s="130"/>
      <c r="B2075" s="130"/>
      <c r="C2075" s="130"/>
      <c r="D2075" s="130"/>
      <c r="E2075" s="130"/>
      <c r="F2075" s="130"/>
      <c r="G2075" s="89"/>
      <c r="H2075" s="123"/>
      <c r="I2075" s="123"/>
      <c r="J2075" s="130"/>
    </row>
    <row r="2076" spans="1:10" s="108" customFormat="1" ht="11.25" customHeight="1">
      <c r="A2076" s="130"/>
      <c r="B2076" s="130"/>
      <c r="C2076" s="130"/>
      <c r="D2076" s="130"/>
      <c r="E2076" s="130"/>
      <c r="F2076" s="130"/>
      <c r="G2076" s="89"/>
      <c r="H2076" s="123"/>
      <c r="I2076" s="123"/>
      <c r="J2076" s="130"/>
    </row>
    <row r="2077" spans="1:10" s="108" customFormat="1" ht="11.25" customHeight="1">
      <c r="A2077" s="130"/>
      <c r="B2077" s="130"/>
      <c r="C2077" s="130"/>
      <c r="D2077" s="130"/>
      <c r="E2077" s="130"/>
      <c r="F2077" s="130"/>
      <c r="G2077" s="89"/>
      <c r="H2077" s="123"/>
      <c r="I2077" s="123"/>
      <c r="J2077" s="130"/>
    </row>
    <row r="2078" spans="1:10" s="108" customFormat="1" ht="11.25" customHeight="1">
      <c r="A2078" s="130"/>
      <c r="B2078" s="130"/>
      <c r="C2078" s="130"/>
      <c r="D2078" s="130"/>
      <c r="E2078" s="130"/>
      <c r="F2078" s="130"/>
      <c r="G2078" s="89"/>
      <c r="H2078" s="123"/>
      <c r="I2078" s="123"/>
      <c r="J2078" s="130"/>
    </row>
    <row r="2079" spans="1:10" s="108" customFormat="1" ht="11.25" customHeight="1">
      <c r="A2079" s="130"/>
      <c r="B2079" s="130"/>
      <c r="C2079" s="130"/>
      <c r="D2079" s="130"/>
      <c r="E2079" s="130"/>
      <c r="F2079" s="130"/>
      <c r="G2079" s="89"/>
      <c r="H2079" s="123"/>
      <c r="I2079" s="123"/>
      <c r="J2079" s="130"/>
    </row>
    <row r="2080" spans="1:10" s="108" customFormat="1" ht="11.25" customHeight="1">
      <c r="A2080" s="130"/>
      <c r="B2080" s="130"/>
      <c r="C2080" s="130"/>
      <c r="D2080" s="130"/>
      <c r="E2080" s="130"/>
      <c r="F2080" s="130"/>
      <c r="G2080" s="89"/>
      <c r="H2080" s="123"/>
      <c r="I2080" s="123"/>
      <c r="J2080" s="130"/>
    </row>
    <row r="2081" spans="1:10" s="108" customFormat="1" ht="11.25" customHeight="1">
      <c r="A2081" s="130"/>
      <c r="B2081" s="130"/>
      <c r="C2081" s="130"/>
      <c r="D2081" s="130"/>
      <c r="E2081" s="130"/>
      <c r="F2081" s="130"/>
      <c r="G2081" s="89"/>
      <c r="H2081" s="123"/>
      <c r="I2081" s="123"/>
      <c r="J2081" s="130"/>
    </row>
    <row r="2082" spans="1:10" s="108" customFormat="1" ht="11.25" customHeight="1">
      <c r="A2082" s="130"/>
      <c r="B2082" s="130"/>
      <c r="C2082" s="130"/>
      <c r="D2082" s="130"/>
      <c r="E2082" s="130"/>
      <c r="F2082" s="130"/>
      <c r="G2082" s="89"/>
      <c r="H2082" s="123"/>
      <c r="I2082" s="123"/>
      <c r="J2082" s="130"/>
    </row>
    <row r="2083" spans="1:10" s="108" customFormat="1" ht="11.25" customHeight="1">
      <c r="A2083" s="130"/>
      <c r="B2083" s="130"/>
      <c r="C2083" s="130"/>
      <c r="D2083" s="130"/>
      <c r="E2083" s="130"/>
      <c r="F2083" s="130"/>
      <c r="G2083" s="89"/>
      <c r="H2083" s="123"/>
      <c r="I2083" s="123"/>
      <c r="J2083" s="130"/>
    </row>
    <row r="2084" spans="1:10" s="108" customFormat="1" ht="11.25" customHeight="1">
      <c r="A2084" s="130"/>
      <c r="B2084" s="130"/>
      <c r="C2084" s="130"/>
      <c r="D2084" s="130"/>
      <c r="E2084" s="130"/>
      <c r="F2084" s="130"/>
      <c r="G2084" s="89"/>
      <c r="H2084" s="123"/>
      <c r="I2084" s="123"/>
      <c r="J2084" s="130"/>
    </row>
    <row r="2085" spans="1:10" s="108" customFormat="1" ht="11.25" customHeight="1">
      <c r="A2085" s="130"/>
      <c r="B2085" s="130"/>
      <c r="C2085" s="130"/>
      <c r="D2085" s="130"/>
      <c r="E2085" s="130"/>
      <c r="F2085" s="130"/>
      <c r="G2085" s="89"/>
      <c r="H2085" s="123"/>
      <c r="I2085" s="123"/>
      <c r="J2085" s="130"/>
    </row>
    <row r="2086" spans="1:10" s="108" customFormat="1" ht="11.25" customHeight="1">
      <c r="A2086" s="130"/>
      <c r="B2086" s="130"/>
      <c r="C2086" s="130"/>
      <c r="D2086" s="130"/>
      <c r="E2086" s="130"/>
      <c r="F2086" s="130"/>
      <c r="G2086" s="89"/>
      <c r="H2086" s="123"/>
      <c r="I2086" s="123"/>
      <c r="J2086" s="130"/>
    </row>
    <row r="2087" spans="1:10" s="108" customFormat="1" ht="11.25" customHeight="1">
      <c r="A2087" s="130"/>
      <c r="B2087" s="130"/>
      <c r="C2087" s="130"/>
      <c r="D2087" s="130"/>
      <c r="E2087" s="130"/>
      <c r="F2087" s="130"/>
      <c r="G2087" s="89"/>
      <c r="H2087" s="123"/>
      <c r="I2087" s="123"/>
      <c r="J2087" s="130"/>
    </row>
    <row r="2088" spans="1:10" s="108" customFormat="1" ht="11.25" customHeight="1">
      <c r="A2088" s="130"/>
      <c r="B2088" s="130"/>
      <c r="C2088" s="130"/>
      <c r="D2088" s="130"/>
      <c r="E2088" s="130"/>
      <c r="F2088" s="130"/>
      <c r="G2088" s="89"/>
      <c r="H2088" s="123"/>
      <c r="I2088" s="123"/>
      <c r="J2088" s="130"/>
    </row>
    <row r="2089" spans="1:10" s="108" customFormat="1" ht="11.25" customHeight="1">
      <c r="A2089" s="130"/>
      <c r="B2089" s="130"/>
      <c r="C2089" s="130"/>
      <c r="D2089" s="130"/>
      <c r="E2089" s="130"/>
      <c r="F2089" s="130"/>
      <c r="G2089" s="89"/>
      <c r="H2089" s="123"/>
      <c r="I2089" s="123"/>
      <c r="J2089" s="130"/>
    </row>
    <row r="2090" spans="1:10" s="108" customFormat="1" ht="11.25" customHeight="1">
      <c r="A2090" s="130"/>
      <c r="B2090" s="130"/>
      <c r="C2090" s="130"/>
      <c r="D2090" s="130"/>
      <c r="E2090" s="130"/>
      <c r="F2090" s="130"/>
      <c r="G2090" s="89"/>
      <c r="H2090" s="123"/>
      <c r="I2090" s="123"/>
      <c r="J2090" s="130"/>
    </row>
    <row r="2091" spans="1:10" s="108" customFormat="1" ht="11.25" customHeight="1">
      <c r="A2091" s="130"/>
      <c r="B2091" s="130"/>
      <c r="C2091" s="130"/>
      <c r="D2091" s="130"/>
      <c r="E2091" s="130"/>
      <c r="F2091" s="130"/>
      <c r="G2091" s="89"/>
      <c r="H2091" s="123"/>
      <c r="I2091" s="123"/>
      <c r="J2091" s="130"/>
    </row>
    <row r="2092" spans="1:10" s="108" customFormat="1" ht="11.25" customHeight="1">
      <c r="A2092" s="130"/>
      <c r="B2092" s="130"/>
      <c r="C2092" s="130"/>
      <c r="D2092" s="130"/>
      <c r="E2092" s="130"/>
      <c r="F2092" s="130"/>
      <c r="G2092" s="89"/>
      <c r="H2092" s="123"/>
      <c r="I2092" s="123"/>
      <c r="J2092" s="130"/>
    </row>
    <row r="2093" spans="1:10" s="108" customFormat="1" ht="11.25" customHeight="1">
      <c r="A2093" s="130"/>
      <c r="B2093" s="130"/>
      <c r="C2093" s="130"/>
      <c r="D2093" s="130"/>
      <c r="E2093" s="130"/>
      <c r="F2093" s="130"/>
      <c r="G2093" s="89"/>
      <c r="H2093" s="123"/>
      <c r="I2093" s="123"/>
      <c r="J2093" s="130"/>
    </row>
    <row r="2094" spans="1:10" s="108" customFormat="1" ht="11.25" customHeight="1">
      <c r="A2094" s="130"/>
      <c r="B2094" s="130"/>
      <c r="C2094" s="130"/>
      <c r="D2094" s="130"/>
      <c r="E2094" s="130"/>
      <c r="F2094" s="130"/>
      <c r="G2094" s="89"/>
      <c r="H2094" s="123"/>
      <c r="I2094" s="123"/>
      <c r="J2094" s="130"/>
    </row>
    <row r="2095" spans="1:10" s="108" customFormat="1" ht="11.25" customHeight="1">
      <c r="A2095" s="130"/>
      <c r="B2095" s="130"/>
      <c r="C2095" s="130"/>
      <c r="D2095" s="130"/>
      <c r="E2095" s="130"/>
      <c r="F2095" s="130"/>
      <c r="G2095" s="89"/>
      <c r="H2095" s="123"/>
      <c r="I2095" s="123"/>
      <c r="J2095" s="130"/>
    </row>
    <row r="2096" spans="1:10" s="108" customFormat="1" ht="11.25" customHeight="1">
      <c r="A2096" s="130"/>
      <c r="B2096" s="130"/>
      <c r="C2096" s="130"/>
      <c r="D2096" s="130"/>
      <c r="E2096" s="130"/>
      <c r="F2096" s="130"/>
      <c r="G2096" s="89"/>
      <c r="H2096" s="123"/>
      <c r="I2096" s="123"/>
      <c r="J2096" s="130"/>
    </row>
    <row r="2097" spans="1:10" s="108" customFormat="1" ht="11.25" customHeight="1">
      <c r="A2097" s="130"/>
      <c r="B2097" s="130"/>
      <c r="C2097" s="130"/>
      <c r="D2097" s="130"/>
      <c r="E2097" s="130"/>
      <c r="F2097" s="130"/>
      <c r="G2097" s="89"/>
      <c r="H2097" s="123"/>
      <c r="I2097" s="123"/>
      <c r="J2097" s="130"/>
    </row>
    <row r="2098" spans="1:10" s="108" customFormat="1" ht="11.25" customHeight="1">
      <c r="A2098" s="130"/>
      <c r="B2098" s="130"/>
      <c r="C2098" s="130"/>
      <c r="D2098" s="130"/>
      <c r="E2098" s="130"/>
      <c r="F2098" s="130"/>
      <c r="G2098" s="89"/>
      <c r="H2098" s="123"/>
      <c r="I2098" s="123"/>
      <c r="J2098" s="130"/>
    </row>
    <row r="2099" spans="1:10" s="108" customFormat="1" ht="11.25" customHeight="1">
      <c r="A2099" s="130"/>
      <c r="B2099" s="130"/>
      <c r="C2099" s="130"/>
      <c r="D2099" s="130"/>
      <c r="E2099" s="130"/>
      <c r="F2099" s="130"/>
      <c r="G2099" s="89"/>
      <c r="H2099" s="123"/>
      <c r="I2099" s="123"/>
      <c r="J2099" s="130"/>
    </row>
    <row r="2100" spans="1:10" s="108" customFormat="1" ht="11.25" customHeight="1">
      <c r="A2100" s="130"/>
      <c r="B2100" s="130"/>
      <c r="C2100" s="130"/>
      <c r="D2100" s="130"/>
      <c r="E2100" s="130"/>
      <c r="F2100" s="130"/>
      <c r="G2100" s="89"/>
      <c r="H2100" s="123"/>
      <c r="I2100" s="123"/>
      <c r="J2100" s="130"/>
    </row>
    <row r="2101" spans="1:10" s="108" customFormat="1" ht="11.25" customHeight="1">
      <c r="A2101" s="130"/>
      <c r="B2101" s="130"/>
      <c r="C2101" s="130"/>
      <c r="D2101" s="130"/>
      <c r="E2101" s="130"/>
      <c r="F2101" s="130"/>
      <c r="G2101" s="89"/>
      <c r="H2101" s="123"/>
      <c r="I2101" s="123"/>
      <c r="J2101" s="130"/>
    </row>
    <row r="2102" spans="1:10" s="108" customFormat="1" ht="11.25" customHeight="1">
      <c r="A2102" s="130"/>
      <c r="B2102" s="130"/>
      <c r="C2102" s="130"/>
      <c r="D2102" s="130"/>
      <c r="E2102" s="130"/>
      <c r="F2102" s="130"/>
      <c r="G2102" s="89"/>
      <c r="H2102" s="123"/>
      <c r="I2102" s="123"/>
      <c r="J2102" s="130"/>
    </row>
    <row r="2103" spans="1:10" s="108" customFormat="1" ht="11.25" customHeight="1">
      <c r="A2103" s="130"/>
      <c r="B2103" s="130"/>
      <c r="C2103" s="130"/>
      <c r="D2103" s="130"/>
      <c r="E2103" s="130"/>
      <c r="F2103" s="130"/>
      <c r="G2103" s="89"/>
      <c r="H2103" s="123"/>
      <c r="I2103" s="123"/>
      <c r="J2103" s="130"/>
    </row>
    <row r="2104" spans="1:10" s="108" customFormat="1" ht="11.25" customHeight="1">
      <c r="A2104" s="130"/>
      <c r="B2104" s="130"/>
      <c r="C2104" s="130"/>
      <c r="D2104" s="130"/>
      <c r="E2104" s="130"/>
      <c r="F2104" s="130"/>
      <c r="G2104" s="89"/>
      <c r="H2104" s="123"/>
      <c r="I2104" s="123"/>
      <c r="J2104" s="130"/>
    </row>
    <row r="2105" spans="1:10" s="108" customFormat="1" ht="11.25" customHeight="1">
      <c r="A2105" s="130"/>
      <c r="B2105" s="130"/>
      <c r="C2105" s="130"/>
      <c r="D2105" s="130"/>
      <c r="E2105" s="130"/>
      <c r="F2105" s="130"/>
      <c r="G2105" s="89"/>
      <c r="H2105" s="123"/>
      <c r="I2105" s="123"/>
      <c r="J2105" s="130"/>
    </row>
    <row r="2106" spans="1:10" s="108" customFormat="1" ht="11.25" customHeight="1">
      <c r="A2106" s="130"/>
      <c r="B2106" s="130"/>
      <c r="C2106" s="130"/>
      <c r="D2106" s="130"/>
      <c r="E2106" s="130"/>
      <c r="F2106" s="130"/>
      <c r="G2106" s="89"/>
      <c r="H2106" s="123"/>
      <c r="I2106" s="123"/>
      <c r="J2106" s="130"/>
    </row>
    <row r="2107" spans="1:10" s="108" customFormat="1" ht="11.25" customHeight="1">
      <c r="A2107" s="130"/>
      <c r="B2107" s="130"/>
      <c r="C2107" s="130"/>
      <c r="D2107" s="130"/>
      <c r="E2107" s="130"/>
      <c r="F2107" s="130"/>
      <c r="G2107" s="89"/>
      <c r="H2107" s="123"/>
      <c r="I2107" s="123"/>
      <c r="J2107" s="130"/>
    </row>
    <row r="2108" spans="1:10" s="108" customFormat="1" ht="11.25" customHeight="1">
      <c r="A2108" s="130"/>
      <c r="B2108" s="130"/>
      <c r="C2108" s="130"/>
      <c r="D2108" s="130"/>
      <c r="E2108" s="130"/>
      <c r="F2108" s="130"/>
      <c r="G2108" s="89"/>
      <c r="H2108" s="123"/>
      <c r="I2108" s="123"/>
      <c r="J2108" s="130"/>
    </row>
    <row r="2109" spans="1:10" s="108" customFormat="1" ht="11.25" customHeight="1">
      <c r="A2109" s="130"/>
      <c r="B2109" s="130"/>
      <c r="C2109" s="130"/>
      <c r="D2109" s="130"/>
      <c r="E2109" s="130"/>
      <c r="F2109" s="130"/>
      <c r="G2109" s="89"/>
      <c r="H2109" s="123"/>
      <c r="I2109" s="123"/>
      <c r="J2109" s="130"/>
    </row>
    <row r="2110" spans="1:10" s="108" customFormat="1" ht="11.25" customHeight="1">
      <c r="A2110" s="130"/>
      <c r="B2110" s="130"/>
      <c r="C2110" s="130"/>
      <c r="D2110" s="130"/>
      <c r="E2110" s="130"/>
      <c r="F2110" s="130"/>
      <c r="G2110" s="89"/>
      <c r="H2110" s="123"/>
      <c r="I2110" s="123"/>
      <c r="J2110" s="130"/>
    </row>
    <row r="2111" spans="1:10" s="108" customFormat="1" ht="11.25" customHeight="1">
      <c r="A2111" s="130"/>
      <c r="B2111" s="130"/>
      <c r="C2111" s="130"/>
      <c r="D2111" s="130"/>
      <c r="E2111" s="130"/>
      <c r="F2111" s="130"/>
      <c r="G2111" s="89"/>
      <c r="H2111" s="123"/>
      <c r="I2111" s="123"/>
      <c r="J2111" s="130"/>
    </row>
    <row r="2112" spans="1:10" s="108" customFormat="1" ht="11.25" customHeight="1">
      <c r="A2112" s="130"/>
      <c r="B2112" s="130"/>
      <c r="C2112" s="130"/>
      <c r="D2112" s="130"/>
      <c r="E2112" s="130"/>
      <c r="F2112" s="130"/>
      <c r="G2112" s="89"/>
      <c r="H2112" s="123"/>
      <c r="I2112" s="123"/>
      <c r="J2112" s="130"/>
    </row>
    <row r="2113" spans="1:10" s="108" customFormat="1" ht="11.25" customHeight="1">
      <c r="A2113" s="130"/>
      <c r="B2113" s="130"/>
      <c r="C2113" s="130"/>
      <c r="D2113" s="130"/>
      <c r="E2113" s="130"/>
      <c r="F2113" s="130"/>
      <c r="G2113" s="89"/>
      <c r="H2113" s="123"/>
      <c r="I2113" s="123"/>
      <c r="J2113" s="130"/>
    </row>
    <row r="2114" spans="1:10" s="108" customFormat="1" ht="11.25" customHeight="1">
      <c r="A2114" s="130"/>
      <c r="B2114" s="130"/>
      <c r="C2114" s="130"/>
      <c r="D2114" s="130"/>
      <c r="E2114" s="130"/>
      <c r="F2114" s="130"/>
      <c r="G2114" s="89"/>
      <c r="H2114" s="123"/>
      <c r="I2114" s="123"/>
      <c r="J2114" s="130"/>
    </row>
    <row r="2115" spans="1:10" s="108" customFormat="1" ht="11.25" customHeight="1">
      <c r="A2115" s="130"/>
      <c r="B2115" s="130"/>
      <c r="C2115" s="130"/>
      <c r="D2115" s="130"/>
      <c r="E2115" s="130"/>
      <c r="F2115" s="130"/>
      <c r="G2115" s="89"/>
      <c r="H2115" s="123"/>
      <c r="I2115" s="123"/>
      <c r="J2115" s="130"/>
    </row>
    <row r="2116" spans="1:10" s="108" customFormat="1" ht="11.25" customHeight="1">
      <c r="A2116" s="130"/>
      <c r="B2116" s="130"/>
      <c r="C2116" s="130"/>
      <c r="D2116" s="130"/>
      <c r="E2116" s="130"/>
      <c r="F2116" s="130"/>
      <c r="G2116" s="89"/>
      <c r="H2116" s="123"/>
      <c r="I2116" s="123"/>
      <c r="J2116" s="130"/>
    </row>
    <row r="2117" spans="1:10" s="108" customFormat="1" ht="11.25" customHeight="1">
      <c r="A2117" s="130"/>
      <c r="B2117" s="130"/>
      <c r="C2117" s="130"/>
      <c r="D2117" s="130"/>
      <c r="E2117" s="130"/>
      <c r="F2117" s="130"/>
      <c r="G2117" s="89"/>
      <c r="H2117" s="123"/>
      <c r="I2117" s="123"/>
      <c r="J2117" s="130"/>
    </row>
    <row r="2118" spans="1:10" s="108" customFormat="1" ht="11.25" customHeight="1">
      <c r="A2118" s="130"/>
      <c r="B2118" s="130"/>
      <c r="C2118" s="130"/>
      <c r="D2118" s="130"/>
      <c r="E2118" s="130"/>
      <c r="F2118" s="130"/>
      <c r="G2118" s="89"/>
      <c r="H2118" s="123"/>
      <c r="I2118" s="123"/>
      <c r="J2118" s="130"/>
    </row>
    <row r="2119" spans="1:10" s="108" customFormat="1" ht="11.25" customHeight="1">
      <c r="A2119" s="130"/>
      <c r="B2119" s="130"/>
      <c r="C2119" s="130"/>
      <c r="D2119" s="130"/>
      <c r="E2119" s="130"/>
      <c r="F2119" s="130"/>
      <c r="G2119" s="89"/>
      <c r="H2119" s="123"/>
      <c r="I2119" s="123"/>
      <c r="J2119" s="130"/>
    </row>
    <row r="2120" spans="1:10" s="108" customFormat="1" ht="11.25" customHeight="1">
      <c r="A2120" s="130"/>
      <c r="B2120" s="130"/>
      <c r="C2120" s="130"/>
      <c r="D2120" s="130"/>
      <c r="E2120" s="130"/>
      <c r="F2120" s="130"/>
      <c r="G2120" s="89"/>
      <c r="H2120" s="123"/>
      <c r="I2120" s="123"/>
      <c r="J2120" s="130"/>
    </row>
    <row r="2121" spans="1:10" s="108" customFormat="1" ht="11.25" customHeight="1">
      <c r="A2121" s="130"/>
      <c r="B2121" s="130"/>
      <c r="C2121" s="130"/>
      <c r="D2121" s="130"/>
      <c r="E2121" s="130"/>
      <c r="F2121" s="130"/>
      <c r="G2121" s="89"/>
      <c r="H2121" s="123"/>
      <c r="I2121" s="123"/>
      <c r="J2121" s="130"/>
    </row>
    <row r="2122" spans="1:10" s="108" customFormat="1" ht="11.25" customHeight="1">
      <c r="A2122" s="130"/>
      <c r="B2122" s="130"/>
      <c r="C2122" s="130"/>
      <c r="D2122" s="130"/>
      <c r="E2122" s="130"/>
      <c r="F2122" s="130"/>
      <c r="G2122" s="89"/>
      <c r="H2122" s="123"/>
      <c r="I2122" s="123"/>
      <c r="J2122" s="130"/>
    </row>
    <row r="2123" spans="1:10" s="108" customFormat="1" ht="11.25" customHeight="1">
      <c r="A2123" s="130"/>
      <c r="B2123" s="130"/>
      <c r="C2123" s="130"/>
      <c r="D2123" s="130"/>
      <c r="E2123" s="130"/>
      <c r="F2123" s="130"/>
      <c r="G2123" s="89"/>
      <c r="H2123" s="123"/>
      <c r="I2123" s="123"/>
      <c r="J2123" s="130"/>
    </row>
    <row r="2124" spans="1:10" s="108" customFormat="1" ht="11.25" customHeight="1">
      <c r="A2124" s="130"/>
      <c r="B2124" s="130"/>
      <c r="C2124" s="130"/>
      <c r="D2124" s="130"/>
      <c r="E2124" s="130"/>
      <c r="F2124" s="130"/>
      <c r="G2124" s="89"/>
      <c r="H2124" s="123"/>
      <c r="I2124" s="123"/>
      <c r="J2124" s="130"/>
    </row>
    <row r="2125" spans="1:10" s="108" customFormat="1" ht="11.25" customHeight="1">
      <c r="A2125" s="130"/>
      <c r="B2125" s="130"/>
      <c r="C2125" s="130"/>
      <c r="D2125" s="130"/>
      <c r="E2125" s="130"/>
      <c r="F2125" s="130"/>
      <c r="G2125" s="89"/>
      <c r="H2125" s="123"/>
      <c r="I2125" s="123"/>
      <c r="J2125" s="130"/>
    </row>
    <row r="2126" spans="1:10" s="108" customFormat="1" ht="11.25" customHeight="1">
      <c r="A2126" s="130"/>
      <c r="B2126" s="130"/>
      <c r="C2126" s="130"/>
      <c r="D2126" s="130"/>
      <c r="E2126" s="130"/>
      <c r="F2126" s="130"/>
      <c r="G2126" s="89"/>
      <c r="H2126" s="123"/>
      <c r="I2126" s="123"/>
      <c r="J2126" s="130"/>
    </row>
    <row r="2127" spans="1:10" s="108" customFormat="1" ht="11.25" customHeight="1">
      <c r="A2127" s="130"/>
      <c r="B2127" s="130"/>
      <c r="C2127" s="130"/>
      <c r="D2127" s="130"/>
      <c r="E2127" s="130"/>
      <c r="F2127" s="130"/>
      <c r="G2127" s="89"/>
      <c r="H2127" s="123"/>
      <c r="I2127" s="123"/>
      <c r="J2127" s="130"/>
    </row>
    <row r="2128" spans="1:10" s="108" customFormat="1" ht="11.25" customHeight="1">
      <c r="A2128" s="130"/>
      <c r="B2128" s="130"/>
      <c r="C2128" s="130"/>
      <c r="D2128" s="130"/>
      <c r="E2128" s="130"/>
      <c r="F2128" s="130"/>
      <c r="G2128" s="89"/>
      <c r="H2128" s="123"/>
      <c r="I2128" s="123"/>
      <c r="J2128" s="130"/>
    </row>
    <row r="2129" spans="1:10" s="108" customFormat="1" ht="11.25" customHeight="1">
      <c r="A2129" s="130"/>
      <c r="B2129" s="130"/>
      <c r="C2129" s="130"/>
      <c r="D2129" s="130"/>
      <c r="E2129" s="130"/>
      <c r="F2129" s="130"/>
      <c r="G2129" s="89"/>
      <c r="H2129" s="123"/>
      <c r="I2129" s="123"/>
      <c r="J2129" s="130"/>
    </row>
    <row r="2130" spans="1:10" s="108" customFormat="1" ht="11.25" customHeight="1">
      <c r="A2130" s="130"/>
      <c r="B2130" s="130"/>
      <c r="C2130" s="130"/>
      <c r="D2130" s="130"/>
      <c r="E2130" s="130"/>
      <c r="F2130" s="130"/>
      <c r="G2130" s="89"/>
      <c r="H2130" s="123"/>
      <c r="I2130" s="123"/>
      <c r="J2130" s="130"/>
    </row>
    <row r="2131" spans="1:10" s="108" customFormat="1" ht="11.25" customHeight="1">
      <c r="A2131" s="130"/>
      <c r="B2131" s="130"/>
      <c r="C2131" s="130"/>
      <c r="D2131" s="130"/>
      <c r="E2131" s="130"/>
      <c r="F2131" s="130"/>
      <c r="G2131" s="89"/>
      <c r="H2131" s="123"/>
      <c r="I2131" s="123"/>
      <c r="J2131" s="130"/>
    </row>
    <row r="2132" spans="1:10" s="108" customFormat="1" ht="11.25" customHeight="1">
      <c r="A2132" s="130"/>
      <c r="B2132" s="130"/>
      <c r="C2132" s="130"/>
      <c r="D2132" s="130"/>
      <c r="E2132" s="130"/>
      <c r="F2132" s="130"/>
      <c r="G2132" s="89"/>
      <c r="H2132" s="123"/>
      <c r="I2132" s="123"/>
      <c r="J2132" s="130"/>
    </row>
    <row r="2133" spans="1:10" s="108" customFormat="1" ht="11.25" customHeight="1">
      <c r="A2133" s="130"/>
      <c r="B2133" s="130"/>
      <c r="C2133" s="130"/>
      <c r="D2133" s="130"/>
      <c r="E2133" s="130"/>
      <c r="F2133" s="130"/>
      <c r="G2133" s="89"/>
      <c r="H2133" s="123"/>
      <c r="I2133" s="123"/>
      <c r="J2133" s="130"/>
    </row>
    <row r="2134" spans="1:10" s="108" customFormat="1" ht="11.25" customHeight="1">
      <c r="A2134" s="130"/>
      <c r="B2134" s="130"/>
      <c r="C2134" s="130"/>
      <c r="D2134" s="130"/>
      <c r="E2134" s="130"/>
      <c r="F2134" s="130"/>
      <c r="G2134" s="89"/>
      <c r="H2134" s="123"/>
      <c r="I2134" s="123"/>
      <c r="J2134" s="130"/>
    </row>
    <row r="2135" spans="1:10" s="108" customFormat="1" ht="11.25" customHeight="1">
      <c r="A2135" s="130"/>
      <c r="B2135" s="130"/>
      <c r="C2135" s="130"/>
      <c r="D2135" s="130"/>
      <c r="E2135" s="130"/>
      <c r="F2135" s="130"/>
      <c r="G2135" s="89"/>
      <c r="H2135" s="123"/>
      <c r="I2135" s="123"/>
      <c r="J2135" s="130"/>
    </row>
    <row r="2136" spans="1:10" s="108" customFormat="1" ht="11.25" customHeight="1">
      <c r="A2136" s="130"/>
      <c r="B2136" s="130"/>
      <c r="C2136" s="130"/>
      <c r="D2136" s="130"/>
      <c r="E2136" s="130"/>
      <c r="F2136" s="130"/>
      <c r="G2136" s="89"/>
      <c r="H2136" s="123"/>
      <c r="I2136" s="123"/>
      <c r="J2136" s="130"/>
    </row>
    <row r="2137" spans="1:10" s="108" customFormat="1" ht="11.25" customHeight="1">
      <c r="A2137" s="130"/>
      <c r="B2137" s="130"/>
      <c r="C2137" s="130"/>
      <c r="D2137" s="130"/>
      <c r="E2137" s="130"/>
      <c r="F2137" s="130"/>
      <c r="G2137" s="89"/>
      <c r="H2137" s="123"/>
      <c r="I2137" s="123"/>
      <c r="J2137" s="130"/>
    </row>
    <row r="2138" spans="1:10" s="108" customFormat="1" ht="11.25" customHeight="1">
      <c r="A2138" s="130"/>
      <c r="B2138" s="130"/>
      <c r="C2138" s="130"/>
      <c r="D2138" s="130"/>
      <c r="E2138" s="130"/>
      <c r="F2138" s="130"/>
      <c r="G2138" s="89"/>
      <c r="H2138" s="123"/>
      <c r="I2138" s="123"/>
      <c r="J2138" s="130"/>
    </row>
    <row r="2139" spans="1:10" s="108" customFormat="1" ht="11.25" customHeight="1">
      <c r="A2139" s="130"/>
      <c r="B2139" s="130"/>
      <c r="C2139" s="130"/>
      <c r="D2139" s="130"/>
      <c r="E2139" s="130"/>
      <c r="F2139" s="130"/>
      <c r="G2139" s="89"/>
      <c r="H2139" s="123"/>
      <c r="I2139" s="123"/>
      <c r="J2139" s="130"/>
    </row>
    <row r="2140" spans="1:10" s="108" customFormat="1" ht="11.25" customHeight="1">
      <c r="A2140" s="130"/>
      <c r="B2140" s="130"/>
      <c r="C2140" s="130"/>
      <c r="D2140" s="130"/>
      <c r="E2140" s="130"/>
      <c r="F2140" s="130"/>
      <c r="G2140" s="89"/>
      <c r="H2140" s="123"/>
      <c r="I2140" s="123"/>
      <c r="J2140" s="130"/>
    </row>
    <row r="2141" spans="1:10" s="108" customFormat="1" ht="11.25" customHeight="1">
      <c r="A2141" s="130"/>
      <c r="B2141" s="130"/>
      <c r="C2141" s="130"/>
      <c r="D2141" s="130"/>
      <c r="E2141" s="130"/>
      <c r="F2141" s="130"/>
      <c r="G2141" s="89"/>
      <c r="H2141" s="123"/>
      <c r="I2141" s="123"/>
      <c r="J2141" s="130"/>
    </row>
    <row r="2142" spans="1:10" s="108" customFormat="1" ht="11.25" customHeight="1">
      <c r="A2142" s="130"/>
      <c r="B2142" s="130"/>
      <c r="C2142" s="130"/>
      <c r="D2142" s="130"/>
      <c r="E2142" s="130"/>
      <c r="F2142" s="130"/>
      <c r="G2142" s="89"/>
      <c r="H2142" s="123"/>
      <c r="I2142" s="123"/>
      <c r="J2142" s="130"/>
    </row>
    <row r="2143" spans="1:10" s="108" customFormat="1" ht="11.25" customHeight="1">
      <c r="A2143" s="130"/>
      <c r="B2143" s="130"/>
      <c r="C2143" s="130"/>
      <c r="D2143" s="130"/>
      <c r="E2143" s="130"/>
      <c r="F2143" s="130"/>
      <c r="G2143" s="89"/>
      <c r="H2143" s="123"/>
      <c r="I2143" s="123"/>
      <c r="J2143" s="130"/>
    </row>
    <row r="2144" spans="1:10" s="108" customFormat="1" ht="11.25" customHeight="1">
      <c r="A2144" s="130"/>
      <c r="B2144" s="130"/>
      <c r="C2144" s="130"/>
      <c r="D2144" s="130"/>
      <c r="E2144" s="130"/>
      <c r="F2144" s="130"/>
      <c r="G2144" s="89"/>
      <c r="H2144" s="123"/>
      <c r="I2144" s="123"/>
      <c r="J2144" s="130"/>
    </row>
    <row r="2145" spans="1:10" s="108" customFormat="1" ht="11.25" customHeight="1">
      <c r="A2145" s="130"/>
      <c r="B2145" s="130"/>
      <c r="C2145" s="130"/>
      <c r="D2145" s="130"/>
      <c r="E2145" s="130"/>
      <c r="F2145" s="130"/>
      <c r="G2145" s="89"/>
      <c r="H2145" s="123"/>
      <c r="I2145" s="123"/>
      <c r="J2145" s="130"/>
    </row>
    <row r="2146" spans="1:10" s="108" customFormat="1" ht="11.25" customHeight="1">
      <c r="A2146" s="130"/>
      <c r="B2146" s="130"/>
      <c r="C2146" s="130"/>
      <c r="D2146" s="130"/>
      <c r="E2146" s="130"/>
      <c r="F2146" s="130"/>
      <c r="G2146" s="89"/>
      <c r="H2146" s="123"/>
      <c r="I2146" s="123"/>
      <c r="J2146" s="130"/>
    </row>
    <row r="2147" spans="1:10" s="108" customFormat="1" ht="11.25" customHeight="1">
      <c r="A2147" s="130"/>
      <c r="B2147" s="130"/>
      <c r="C2147" s="130"/>
      <c r="D2147" s="130"/>
      <c r="E2147" s="130"/>
      <c r="F2147" s="130"/>
      <c r="G2147" s="89"/>
      <c r="H2147" s="123"/>
      <c r="I2147" s="123"/>
      <c r="J2147" s="130"/>
    </row>
    <row r="2148" spans="1:10" s="108" customFormat="1" ht="11.25" customHeight="1">
      <c r="A2148" s="130"/>
      <c r="B2148" s="130"/>
      <c r="C2148" s="130"/>
      <c r="D2148" s="130"/>
      <c r="E2148" s="130"/>
      <c r="F2148" s="130"/>
      <c r="G2148" s="89"/>
      <c r="H2148" s="123"/>
      <c r="I2148" s="123"/>
      <c r="J2148" s="130"/>
    </row>
    <row r="2149" spans="1:10" s="108" customFormat="1" ht="11.25" customHeight="1">
      <c r="A2149" s="130"/>
      <c r="B2149" s="130"/>
      <c r="C2149" s="130"/>
      <c r="D2149" s="130"/>
      <c r="E2149" s="130"/>
      <c r="F2149" s="130"/>
      <c r="G2149" s="89"/>
      <c r="H2149" s="123"/>
      <c r="I2149" s="123"/>
      <c r="J2149" s="130"/>
    </row>
    <row r="2150" spans="1:10" s="108" customFormat="1" ht="11.25" customHeight="1">
      <c r="A2150" s="130"/>
      <c r="B2150" s="130"/>
      <c r="C2150" s="130"/>
      <c r="D2150" s="130"/>
      <c r="E2150" s="130"/>
      <c r="F2150" s="130"/>
      <c r="G2150" s="89"/>
      <c r="H2150" s="123"/>
      <c r="I2150" s="123"/>
      <c r="J2150" s="130"/>
    </row>
    <row r="2151" spans="1:10" s="108" customFormat="1" ht="11.25" customHeight="1">
      <c r="A2151" s="130"/>
      <c r="B2151" s="130"/>
      <c r="C2151" s="130"/>
      <c r="D2151" s="130"/>
      <c r="E2151" s="130"/>
      <c r="F2151" s="130"/>
      <c r="G2151" s="89"/>
      <c r="H2151" s="123"/>
      <c r="I2151" s="123"/>
      <c r="J2151" s="130"/>
    </row>
    <row r="2152" spans="1:10" s="108" customFormat="1" ht="11.25" customHeight="1">
      <c r="A2152" s="130"/>
      <c r="B2152" s="130"/>
      <c r="C2152" s="130"/>
      <c r="D2152" s="130"/>
      <c r="E2152" s="130"/>
      <c r="F2152" s="130"/>
      <c r="G2152" s="89"/>
      <c r="H2152" s="123"/>
      <c r="I2152" s="123"/>
      <c r="J2152" s="130"/>
    </row>
    <row r="2153" spans="1:10" s="108" customFormat="1" ht="11.25" customHeight="1">
      <c r="A2153" s="130"/>
      <c r="B2153" s="130"/>
      <c r="C2153" s="130"/>
      <c r="D2153" s="130"/>
      <c r="E2153" s="130"/>
      <c r="F2153" s="130"/>
      <c r="G2153" s="89"/>
      <c r="H2153" s="123"/>
      <c r="I2153" s="123"/>
      <c r="J2153" s="130"/>
    </row>
    <row r="2154" spans="1:10" s="108" customFormat="1" ht="11.25" customHeight="1">
      <c r="A2154" s="130"/>
      <c r="B2154" s="130"/>
      <c r="C2154" s="130"/>
      <c r="D2154" s="130"/>
      <c r="E2154" s="130"/>
      <c r="F2154" s="130"/>
      <c r="G2154" s="89"/>
      <c r="H2154" s="123"/>
      <c r="I2154" s="123"/>
      <c r="J2154" s="130"/>
    </row>
    <row r="2155" spans="1:10" s="108" customFormat="1" ht="11.25" customHeight="1">
      <c r="A2155" s="130"/>
      <c r="B2155" s="130"/>
      <c r="C2155" s="130"/>
      <c r="D2155" s="130"/>
      <c r="E2155" s="130"/>
      <c r="F2155" s="130"/>
      <c r="G2155" s="89"/>
      <c r="H2155" s="123"/>
      <c r="I2155" s="123"/>
      <c r="J2155" s="130"/>
    </row>
    <row r="2156" spans="1:10" s="108" customFormat="1" ht="11.25" customHeight="1">
      <c r="A2156" s="130"/>
      <c r="B2156" s="130"/>
      <c r="C2156" s="130"/>
      <c r="D2156" s="130"/>
      <c r="E2156" s="130"/>
      <c r="F2156" s="130"/>
      <c r="G2156" s="89"/>
      <c r="H2156" s="123"/>
      <c r="I2156" s="123"/>
      <c r="J2156" s="130"/>
    </row>
    <row r="2157" spans="1:10" s="108" customFormat="1" ht="11.25" customHeight="1">
      <c r="A2157" s="130"/>
      <c r="B2157" s="130"/>
      <c r="C2157" s="130"/>
      <c r="D2157" s="130"/>
      <c r="E2157" s="130"/>
      <c r="F2157" s="130"/>
      <c r="G2157" s="89"/>
      <c r="H2157" s="123"/>
      <c r="I2157" s="123"/>
      <c r="J2157" s="130"/>
    </row>
    <row r="2158" spans="1:10" s="108" customFormat="1" ht="11.25" customHeight="1">
      <c r="A2158" s="130"/>
      <c r="B2158" s="130"/>
      <c r="C2158" s="130"/>
      <c r="D2158" s="130"/>
      <c r="E2158" s="130"/>
      <c r="F2158" s="130"/>
      <c r="G2158" s="89"/>
      <c r="H2158" s="123"/>
      <c r="I2158" s="123"/>
      <c r="J2158" s="130"/>
    </row>
    <row r="2159" spans="1:10" s="108" customFormat="1" ht="11.25" customHeight="1">
      <c r="A2159" s="130"/>
      <c r="B2159" s="130"/>
      <c r="C2159" s="130"/>
      <c r="D2159" s="130"/>
      <c r="E2159" s="130"/>
      <c r="F2159" s="130"/>
      <c r="G2159" s="89"/>
      <c r="H2159" s="123"/>
      <c r="I2159" s="123"/>
      <c r="J2159" s="130"/>
    </row>
    <row r="2160" spans="1:10" s="108" customFormat="1" ht="11.25" customHeight="1">
      <c r="A2160" s="130"/>
      <c r="B2160" s="130"/>
      <c r="C2160" s="130"/>
      <c r="D2160" s="130"/>
      <c r="E2160" s="130"/>
      <c r="F2160" s="130"/>
      <c r="G2160" s="89"/>
      <c r="H2160" s="123"/>
      <c r="I2160" s="123"/>
      <c r="J2160" s="130"/>
    </row>
    <row r="2161" spans="1:10" s="108" customFormat="1" ht="11.25" customHeight="1">
      <c r="A2161" s="130"/>
      <c r="B2161" s="130"/>
      <c r="C2161" s="130"/>
      <c r="D2161" s="130"/>
      <c r="E2161" s="130"/>
      <c r="F2161" s="130"/>
      <c r="G2161" s="89"/>
      <c r="H2161" s="123"/>
      <c r="I2161" s="123"/>
      <c r="J2161" s="130"/>
    </row>
    <row r="2162" spans="1:10" s="108" customFormat="1" ht="11.25" customHeight="1">
      <c r="A2162" s="130"/>
      <c r="B2162" s="130"/>
      <c r="C2162" s="130"/>
      <c r="D2162" s="130"/>
      <c r="E2162" s="130"/>
      <c r="F2162" s="130"/>
      <c r="G2162" s="89"/>
      <c r="H2162" s="123"/>
      <c r="I2162" s="123"/>
      <c r="J2162" s="130"/>
    </row>
    <row r="2163" spans="1:10" s="108" customFormat="1" ht="11.25" customHeight="1">
      <c r="A2163" s="130"/>
      <c r="B2163" s="130"/>
      <c r="C2163" s="130"/>
      <c r="D2163" s="130"/>
      <c r="E2163" s="130"/>
      <c r="F2163" s="130"/>
      <c r="G2163" s="89"/>
      <c r="H2163" s="123"/>
      <c r="I2163" s="123"/>
      <c r="J2163" s="130"/>
    </row>
    <row r="2164" spans="1:10" s="108" customFormat="1" ht="11.25" customHeight="1">
      <c r="A2164" s="130"/>
      <c r="B2164" s="130"/>
      <c r="C2164" s="130"/>
      <c r="D2164" s="130"/>
      <c r="E2164" s="130"/>
      <c r="F2164" s="130"/>
      <c r="G2164" s="89"/>
      <c r="H2164" s="123"/>
      <c r="I2164" s="123"/>
      <c r="J2164" s="130"/>
    </row>
    <row r="2165" spans="1:10" s="108" customFormat="1" ht="11.25" customHeight="1">
      <c r="A2165" s="130"/>
      <c r="B2165" s="130"/>
      <c r="C2165" s="130"/>
      <c r="D2165" s="130"/>
      <c r="E2165" s="130"/>
      <c r="F2165" s="130"/>
      <c r="G2165" s="89"/>
      <c r="H2165" s="123"/>
      <c r="I2165" s="123"/>
      <c r="J2165" s="130"/>
    </row>
    <row r="2166" spans="1:10" s="108" customFormat="1" ht="11.25" customHeight="1">
      <c r="A2166" s="130"/>
      <c r="B2166" s="130"/>
      <c r="C2166" s="130"/>
      <c r="D2166" s="130"/>
      <c r="E2166" s="130"/>
      <c r="F2166" s="130"/>
      <c r="G2166" s="89"/>
      <c r="H2166" s="123"/>
      <c r="I2166" s="123"/>
      <c r="J2166" s="130"/>
    </row>
    <row r="2167" spans="1:10" s="108" customFormat="1" ht="11.25" customHeight="1">
      <c r="A2167" s="130"/>
      <c r="B2167" s="130"/>
      <c r="C2167" s="130"/>
      <c r="D2167" s="130"/>
      <c r="E2167" s="130"/>
      <c r="F2167" s="130"/>
      <c r="G2167" s="89"/>
      <c r="H2167" s="123"/>
      <c r="I2167" s="123"/>
      <c r="J2167" s="130"/>
    </row>
    <row r="2168" spans="1:10" s="108" customFormat="1" ht="11.25" customHeight="1">
      <c r="A2168" s="130"/>
      <c r="B2168" s="130"/>
      <c r="C2168" s="130"/>
      <c r="D2168" s="130"/>
      <c r="E2168" s="130"/>
      <c r="F2168" s="130"/>
      <c r="G2168" s="89"/>
      <c r="H2168" s="123"/>
      <c r="I2168" s="123"/>
      <c r="J2168" s="130"/>
    </row>
    <row r="2169" spans="1:10" s="108" customFormat="1" ht="11.25" customHeight="1">
      <c r="A2169" s="130"/>
      <c r="B2169" s="130"/>
      <c r="C2169" s="130"/>
      <c r="D2169" s="130"/>
      <c r="E2169" s="130"/>
      <c r="F2169" s="130"/>
      <c r="G2169" s="89"/>
      <c r="H2169" s="123"/>
      <c r="I2169" s="123"/>
      <c r="J2169" s="130"/>
    </row>
    <row r="2170" spans="1:10" s="108" customFormat="1" ht="11.25" customHeight="1">
      <c r="A2170" s="130"/>
      <c r="B2170" s="130"/>
      <c r="C2170" s="130"/>
      <c r="D2170" s="130"/>
      <c r="E2170" s="130"/>
      <c r="F2170" s="130"/>
      <c r="G2170" s="89"/>
      <c r="H2170" s="123"/>
      <c r="I2170" s="123"/>
      <c r="J2170" s="130"/>
    </row>
    <row r="2171" spans="1:10" s="108" customFormat="1" ht="11.25" customHeight="1">
      <c r="A2171" s="130"/>
      <c r="B2171" s="130"/>
      <c r="C2171" s="130"/>
      <c r="D2171" s="130"/>
      <c r="E2171" s="130"/>
      <c r="F2171" s="130"/>
      <c r="G2171" s="89"/>
      <c r="H2171" s="123"/>
      <c r="I2171" s="123"/>
      <c r="J2171" s="130"/>
    </row>
    <row r="2172" spans="1:10" s="108" customFormat="1" ht="11.25" customHeight="1">
      <c r="A2172" s="130"/>
      <c r="B2172" s="130"/>
      <c r="C2172" s="130"/>
      <c r="D2172" s="130"/>
      <c r="E2172" s="130"/>
      <c r="F2172" s="130"/>
      <c r="G2172" s="89"/>
      <c r="H2172" s="123"/>
      <c r="I2172" s="123"/>
      <c r="J2172" s="130"/>
    </row>
    <row r="2173" spans="1:10" s="108" customFormat="1" ht="11.25" customHeight="1">
      <c r="A2173" s="130"/>
      <c r="B2173" s="130"/>
      <c r="C2173" s="130"/>
      <c r="D2173" s="130"/>
      <c r="E2173" s="130"/>
      <c r="F2173" s="130"/>
      <c r="G2173" s="89"/>
      <c r="H2173" s="123"/>
      <c r="I2173" s="123"/>
      <c r="J2173" s="130"/>
    </row>
    <row r="2174" spans="1:10" s="108" customFormat="1" ht="11.25" customHeight="1">
      <c r="A2174" s="130"/>
      <c r="B2174" s="130"/>
      <c r="C2174" s="130"/>
      <c r="D2174" s="130"/>
      <c r="E2174" s="130"/>
      <c r="F2174" s="130"/>
      <c r="G2174" s="89"/>
      <c r="H2174" s="123"/>
      <c r="I2174" s="123"/>
      <c r="J2174" s="130"/>
    </row>
    <row r="2175" spans="1:10" s="108" customFormat="1" ht="11.25" customHeight="1">
      <c r="A2175" s="130"/>
      <c r="B2175" s="130"/>
      <c r="C2175" s="130"/>
      <c r="D2175" s="130"/>
      <c r="E2175" s="130"/>
      <c r="F2175" s="130"/>
      <c r="G2175" s="89"/>
      <c r="H2175" s="123"/>
      <c r="I2175" s="123"/>
      <c r="J2175" s="130"/>
    </row>
    <row r="2176" spans="1:10" s="108" customFormat="1" ht="11.25" customHeight="1">
      <c r="A2176" s="130"/>
      <c r="B2176" s="130"/>
      <c r="C2176" s="130"/>
      <c r="D2176" s="130"/>
      <c r="E2176" s="130"/>
      <c r="F2176" s="130"/>
      <c r="G2176" s="89"/>
      <c r="H2176" s="123"/>
      <c r="I2176" s="123"/>
      <c r="J2176" s="130"/>
    </row>
    <row r="2177" spans="1:10" s="108" customFormat="1" ht="11.25" customHeight="1">
      <c r="A2177" s="130"/>
      <c r="B2177" s="130"/>
      <c r="C2177" s="130"/>
      <c r="D2177" s="130"/>
      <c r="E2177" s="130"/>
      <c r="F2177" s="130"/>
      <c r="G2177" s="89"/>
      <c r="H2177" s="123"/>
      <c r="I2177" s="123"/>
      <c r="J2177" s="130"/>
    </row>
    <row r="2178" spans="1:10" s="108" customFormat="1" ht="11.25" customHeight="1">
      <c r="A2178" s="130"/>
      <c r="B2178" s="130"/>
      <c r="C2178" s="130"/>
      <c r="D2178" s="130"/>
      <c r="E2178" s="130"/>
      <c r="F2178" s="130"/>
      <c r="G2178" s="89"/>
      <c r="H2178" s="123"/>
      <c r="I2178" s="123"/>
      <c r="J2178" s="130"/>
    </row>
    <row r="2179" spans="1:10" s="108" customFormat="1" ht="11.25" customHeight="1">
      <c r="A2179" s="130"/>
      <c r="B2179" s="130"/>
      <c r="C2179" s="130"/>
      <c r="D2179" s="130"/>
      <c r="E2179" s="130"/>
      <c r="F2179" s="130"/>
      <c r="G2179" s="89"/>
      <c r="H2179" s="123"/>
      <c r="I2179" s="123"/>
      <c r="J2179" s="130"/>
    </row>
    <row r="2180" spans="1:10" s="108" customFormat="1" ht="11.25" customHeight="1">
      <c r="A2180" s="130"/>
      <c r="B2180" s="130"/>
      <c r="C2180" s="130"/>
      <c r="D2180" s="130"/>
      <c r="E2180" s="130"/>
      <c r="F2180" s="130"/>
      <c r="G2180" s="89"/>
      <c r="H2180" s="123"/>
      <c r="I2180" s="123"/>
      <c r="J2180" s="130"/>
    </row>
    <row r="2181" spans="1:10" s="108" customFormat="1" ht="11.25" customHeight="1">
      <c r="A2181" s="130"/>
      <c r="B2181" s="130"/>
      <c r="C2181" s="130"/>
      <c r="D2181" s="130"/>
      <c r="E2181" s="130"/>
      <c r="F2181" s="130"/>
      <c r="G2181" s="89"/>
      <c r="H2181" s="123"/>
      <c r="I2181" s="123"/>
      <c r="J2181" s="130"/>
    </row>
    <row r="2182" spans="1:10" s="108" customFormat="1" ht="11.25" customHeight="1">
      <c r="A2182" s="130"/>
      <c r="B2182" s="130"/>
      <c r="C2182" s="130"/>
      <c r="D2182" s="130"/>
      <c r="E2182" s="130"/>
      <c r="F2182" s="130"/>
      <c r="G2182" s="89"/>
      <c r="H2182" s="123"/>
      <c r="I2182" s="123"/>
      <c r="J2182" s="130"/>
    </row>
    <row r="2183" spans="1:10" s="108" customFormat="1" ht="11.25" customHeight="1">
      <c r="A2183" s="130"/>
      <c r="B2183" s="130"/>
      <c r="C2183" s="130"/>
      <c r="D2183" s="130"/>
      <c r="E2183" s="130"/>
      <c r="F2183" s="130"/>
      <c r="G2183" s="89"/>
      <c r="H2183" s="123"/>
      <c r="I2183" s="123"/>
      <c r="J2183" s="130"/>
    </row>
    <row r="2184" spans="1:10" s="108" customFormat="1" ht="11.25" customHeight="1">
      <c r="A2184" s="130"/>
      <c r="B2184" s="130"/>
      <c r="C2184" s="130"/>
      <c r="D2184" s="130"/>
      <c r="E2184" s="130"/>
      <c r="F2184" s="130"/>
      <c r="G2184" s="89"/>
      <c r="H2184" s="123"/>
      <c r="I2184" s="123"/>
      <c r="J2184" s="130"/>
    </row>
    <row r="2185" spans="1:10" s="108" customFormat="1" ht="11.25" customHeight="1">
      <c r="A2185" s="130"/>
      <c r="B2185" s="130"/>
      <c r="C2185" s="130"/>
      <c r="D2185" s="130"/>
      <c r="E2185" s="130"/>
      <c r="F2185" s="130"/>
      <c r="G2185" s="89"/>
      <c r="H2185" s="123"/>
      <c r="I2185" s="123"/>
      <c r="J2185" s="130"/>
    </row>
    <row r="2186" spans="1:10" s="108" customFormat="1" ht="11.25" customHeight="1">
      <c r="A2186" s="130"/>
      <c r="B2186" s="130"/>
      <c r="C2186" s="130"/>
      <c r="D2186" s="130"/>
      <c r="E2186" s="130"/>
      <c r="F2186" s="130"/>
      <c r="G2186" s="89"/>
      <c r="H2186" s="123"/>
      <c r="I2186" s="123"/>
      <c r="J2186" s="130"/>
    </row>
    <row r="2187" spans="1:10" s="108" customFormat="1" ht="11.25" customHeight="1">
      <c r="A2187" s="130"/>
      <c r="B2187" s="130"/>
      <c r="C2187" s="130"/>
      <c r="D2187" s="130"/>
      <c r="E2187" s="130"/>
      <c r="F2187" s="130"/>
      <c r="G2187" s="89"/>
      <c r="H2187" s="123"/>
      <c r="I2187" s="123"/>
      <c r="J2187" s="130"/>
    </row>
    <row r="2188" spans="1:10" s="108" customFormat="1" ht="11.25" customHeight="1">
      <c r="A2188" s="130"/>
      <c r="B2188" s="130"/>
      <c r="C2188" s="130"/>
      <c r="D2188" s="130"/>
      <c r="E2188" s="130"/>
      <c r="F2188" s="130"/>
      <c r="G2188" s="89"/>
      <c r="H2188" s="123"/>
      <c r="I2188" s="123"/>
      <c r="J2188" s="130"/>
    </row>
    <row r="2189" spans="1:10" s="108" customFormat="1" ht="11.25" customHeight="1">
      <c r="A2189" s="130"/>
      <c r="B2189" s="130"/>
      <c r="C2189" s="130"/>
      <c r="D2189" s="130"/>
      <c r="E2189" s="130"/>
      <c r="F2189" s="130"/>
      <c r="G2189" s="89"/>
      <c r="H2189" s="123"/>
      <c r="I2189" s="123"/>
      <c r="J2189" s="130"/>
    </row>
    <row r="2190" spans="1:10" s="108" customFormat="1" ht="11.25" customHeight="1">
      <c r="A2190" s="130"/>
      <c r="B2190" s="130"/>
      <c r="C2190" s="130"/>
      <c r="D2190" s="130"/>
      <c r="E2190" s="130"/>
      <c r="F2190" s="130"/>
      <c r="G2190" s="89"/>
      <c r="H2190" s="123"/>
      <c r="I2190" s="123"/>
      <c r="J2190" s="130"/>
    </row>
    <row r="2191" spans="1:10" s="108" customFormat="1" ht="11.25" customHeight="1">
      <c r="A2191" s="130"/>
      <c r="B2191" s="130"/>
      <c r="C2191" s="130"/>
      <c r="D2191" s="130"/>
      <c r="E2191" s="130"/>
      <c r="F2191" s="130"/>
      <c r="G2191" s="89"/>
      <c r="H2191" s="123"/>
      <c r="I2191" s="123"/>
      <c r="J2191" s="130"/>
    </row>
    <row r="2192" spans="1:10" s="108" customFormat="1" ht="11.25" customHeight="1">
      <c r="A2192" s="130"/>
      <c r="B2192" s="130"/>
      <c r="C2192" s="130"/>
      <c r="D2192" s="130"/>
      <c r="E2192" s="130"/>
      <c r="F2192" s="130"/>
      <c r="G2192" s="89"/>
      <c r="H2192" s="123"/>
      <c r="I2192" s="123"/>
      <c r="J2192" s="130"/>
    </row>
    <row r="2193" spans="1:10" s="108" customFormat="1" ht="11.25" customHeight="1">
      <c r="A2193" s="130"/>
      <c r="B2193" s="130"/>
      <c r="C2193" s="130"/>
      <c r="D2193" s="130"/>
      <c r="E2193" s="130"/>
      <c r="F2193" s="130"/>
      <c r="G2193" s="89"/>
      <c r="H2193" s="123"/>
      <c r="I2193" s="123"/>
      <c r="J2193" s="130"/>
    </row>
    <row r="2194" spans="1:10" s="108" customFormat="1" ht="11.25" customHeight="1">
      <c r="A2194" s="130"/>
      <c r="B2194" s="130"/>
      <c r="C2194" s="130"/>
      <c r="D2194" s="130"/>
      <c r="E2194" s="130"/>
      <c r="F2194" s="130"/>
      <c r="G2194" s="89"/>
      <c r="H2194" s="123"/>
      <c r="I2194" s="123"/>
      <c r="J2194" s="130"/>
    </row>
    <row r="2195" spans="1:10" s="108" customFormat="1" ht="11.25" customHeight="1">
      <c r="A2195" s="130"/>
      <c r="B2195" s="130"/>
      <c r="C2195" s="130"/>
      <c r="D2195" s="130"/>
      <c r="E2195" s="130"/>
      <c r="F2195" s="130"/>
      <c r="G2195" s="89"/>
      <c r="H2195" s="123"/>
      <c r="I2195" s="123"/>
      <c r="J2195" s="130"/>
    </row>
    <row r="2196" spans="1:10" s="108" customFormat="1" ht="11.25" customHeight="1">
      <c r="A2196" s="130"/>
      <c r="B2196" s="130"/>
      <c r="C2196" s="130"/>
      <c r="D2196" s="130"/>
      <c r="E2196" s="130"/>
      <c r="F2196" s="130"/>
      <c r="G2196" s="89"/>
      <c r="H2196" s="123"/>
      <c r="I2196" s="123"/>
      <c r="J2196" s="130"/>
    </row>
    <row r="2197" spans="1:10" s="108" customFormat="1" ht="11.25" customHeight="1">
      <c r="A2197" s="130"/>
      <c r="B2197" s="130"/>
      <c r="C2197" s="130"/>
      <c r="D2197" s="130"/>
      <c r="E2197" s="130"/>
      <c r="F2197" s="130"/>
      <c r="G2197" s="89"/>
      <c r="H2197" s="123"/>
      <c r="I2197" s="123"/>
      <c r="J2197" s="130"/>
    </row>
    <row r="2198" spans="1:10" s="108" customFormat="1" ht="11.25" customHeight="1">
      <c r="A2198" s="130"/>
      <c r="B2198" s="130"/>
      <c r="C2198" s="130"/>
      <c r="D2198" s="130"/>
      <c r="E2198" s="130"/>
      <c r="F2198" s="130"/>
      <c r="G2198" s="89"/>
      <c r="H2198" s="123"/>
      <c r="I2198" s="123"/>
      <c r="J2198" s="130"/>
    </row>
    <row r="2199" spans="1:10" s="108" customFormat="1" ht="11.25" customHeight="1">
      <c r="A2199" s="130"/>
      <c r="B2199" s="130"/>
      <c r="C2199" s="130"/>
      <c r="D2199" s="130"/>
      <c r="E2199" s="130"/>
      <c r="F2199" s="130"/>
      <c r="G2199" s="89"/>
      <c r="H2199" s="123"/>
      <c r="I2199" s="123"/>
      <c r="J2199" s="130"/>
    </row>
    <row r="2200" spans="1:10" s="108" customFormat="1" ht="11.25" customHeight="1">
      <c r="A2200" s="130"/>
      <c r="B2200" s="130"/>
      <c r="C2200" s="130"/>
      <c r="D2200" s="130"/>
      <c r="E2200" s="130"/>
      <c r="F2200" s="130"/>
      <c r="G2200" s="89"/>
      <c r="H2200" s="123"/>
      <c r="I2200" s="123"/>
      <c r="J2200" s="130"/>
    </row>
    <row r="2201" spans="1:10" s="108" customFormat="1" ht="11.25" customHeight="1">
      <c r="A2201" s="130"/>
      <c r="B2201" s="130"/>
      <c r="C2201" s="130"/>
      <c r="D2201" s="130"/>
      <c r="E2201" s="130"/>
      <c r="F2201" s="130"/>
      <c r="G2201" s="89"/>
      <c r="H2201" s="123"/>
      <c r="I2201" s="123"/>
      <c r="J2201" s="130"/>
    </row>
    <row r="2202" spans="1:10" s="108" customFormat="1" ht="11.25" customHeight="1">
      <c r="A2202" s="130"/>
      <c r="B2202" s="130"/>
      <c r="C2202" s="130"/>
      <c r="D2202" s="130"/>
      <c r="E2202" s="130"/>
      <c r="F2202" s="130"/>
      <c r="G2202" s="89"/>
      <c r="H2202" s="123"/>
      <c r="I2202" s="123"/>
      <c r="J2202" s="130"/>
    </row>
    <row r="2203" spans="1:10" s="108" customFormat="1" ht="11.25" customHeight="1">
      <c r="A2203" s="130"/>
      <c r="B2203" s="130"/>
      <c r="C2203" s="130"/>
      <c r="D2203" s="130"/>
      <c r="E2203" s="130"/>
      <c r="F2203" s="130"/>
      <c r="G2203" s="89"/>
      <c r="H2203" s="123"/>
      <c r="I2203" s="123"/>
      <c r="J2203" s="130"/>
    </row>
    <row r="2204" spans="1:10" s="108" customFormat="1" ht="11.25" customHeight="1">
      <c r="A2204" s="130"/>
      <c r="B2204" s="130"/>
      <c r="C2204" s="130"/>
      <c r="D2204" s="130"/>
      <c r="E2204" s="130"/>
      <c r="F2204" s="130"/>
      <c r="G2204" s="89"/>
      <c r="H2204" s="123"/>
      <c r="I2204" s="123"/>
      <c r="J2204" s="130"/>
    </row>
    <row r="2205" spans="1:10" s="108" customFormat="1" ht="11.25" customHeight="1">
      <c r="A2205" s="130"/>
      <c r="B2205" s="130"/>
      <c r="C2205" s="130"/>
      <c r="D2205" s="130"/>
      <c r="E2205" s="130"/>
      <c r="F2205" s="130"/>
      <c r="G2205" s="89"/>
      <c r="H2205" s="123"/>
      <c r="I2205" s="123"/>
      <c r="J2205" s="130"/>
    </row>
    <row r="2206" spans="1:10" s="108" customFormat="1" ht="11.25" customHeight="1">
      <c r="A2206" s="130"/>
      <c r="B2206" s="130"/>
      <c r="C2206" s="130"/>
      <c r="D2206" s="130"/>
      <c r="E2206" s="130"/>
      <c r="F2206" s="130"/>
      <c r="G2206" s="89"/>
      <c r="H2206" s="123"/>
      <c r="I2206" s="123"/>
      <c r="J2206" s="130"/>
    </row>
    <row r="2207" spans="1:10" s="108" customFormat="1" ht="11.25" customHeight="1">
      <c r="A2207" s="130"/>
      <c r="B2207" s="130"/>
      <c r="C2207" s="130"/>
      <c r="D2207" s="130"/>
      <c r="E2207" s="130"/>
      <c r="F2207" s="130"/>
      <c r="G2207" s="89"/>
      <c r="H2207" s="123"/>
      <c r="I2207" s="123"/>
      <c r="J2207" s="130"/>
    </row>
    <row r="2208" spans="1:10" s="108" customFormat="1" ht="11.25" customHeight="1">
      <c r="A2208" s="130"/>
      <c r="B2208" s="130"/>
      <c r="C2208" s="130"/>
      <c r="D2208" s="130"/>
      <c r="E2208" s="130"/>
      <c r="F2208" s="130"/>
      <c r="G2208" s="89"/>
      <c r="H2208" s="123"/>
      <c r="I2208" s="123"/>
      <c r="J2208" s="130"/>
    </row>
    <row r="2209" spans="1:10" s="108" customFormat="1" ht="11.25" customHeight="1">
      <c r="A2209" s="130"/>
      <c r="B2209" s="130"/>
      <c r="C2209" s="130"/>
      <c r="D2209" s="130"/>
      <c r="E2209" s="130"/>
      <c r="F2209" s="130"/>
      <c r="G2209" s="89"/>
      <c r="H2209" s="123"/>
      <c r="I2209" s="123"/>
      <c r="J2209" s="130"/>
    </row>
    <row r="2210" spans="1:10" s="108" customFormat="1" ht="11.25" customHeight="1">
      <c r="A2210" s="130"/>
      <c r="B2210" s="130"/>
      <c r="C2210" s="130"/>
      <c r="D2210" s="130"/>
      <c r="E2210" s="130"/>
      <c r="F2210" s="130"/>
      <c r="G2210" s="89"/>
      <c r="H2210" s="123"/>
      <c r="I2210" s="123"/>
      <c r="J2210" s="130"/>
    </row>
    <row r="2211" spans="1:10" s="108" customFormat="1" ht="11.25" customHeight="1">
      <c r="A2211" s="130"/>
      <c r="B2211" s="130"/>
      <c r="C2211" s="130"/>
      <c r="D2211" s="130"/>
      <c r="E2211" s="130"/>
      <c r="F2211" s="130"/>
      <c r="G2211" s="89"/>
      <c r="H2211" s="123"/>
      <c r="I2211" s="123"/>
      <c r="J2211" s="130"/>
    </row>
    <row r="2212" spans="1:10" s="108" customFormat="1" ht="11.25" customHeight="1">
      <c r="A2212" s="130"/>
      <c r="B2212" s="130"/>
      <c r="C2212" s="130"/>
      <c r="D2212" s="130"/>
      <c r="E2212" s="130"/>
      <c r="F2212" s="130"/>
      <c r="G2212" s="89"/>
      <c r="H2212" s="123"/>
      <c r="I2212" s="123"/>
      <c r="J2212" s="130"/>
    </row>
    <row r="2213" spans="1:10" s="108" customFormat="1" ht="11.25" customHeight="1">
      <c r="A2213" s="130"/>
      <c r="B2213" s="130"/>
      <c r="C2213" s="130"/>
      <c r="D2213" s="130"/>
      <c r="E2213" s="130"/>
      <c r="F2213" s="130"/>
      <c r="G2213" s="89"/>
      <c r="H2213" s="123"/>
      <c r="I2213" s="123"/>
      <c r="J2213" s="130"/>
    </row>
    <row r="2214" spans="1:10" s="108" customFormat="1" ht="11.25" customHeight="1">
      <c r="A2214" s="130"/>
      <c r="B2214" s="130"/>
      <c r="C2214" s="130"/>
      <c r="D2214" s="130"/>
      <c r="E2214" s="130"/>
      <c r="F2214" s="130"/>
      <c r="G2214" s="89"/>
      <c r="H2214" s="123"/>
      <c r="I2214" s="123"/>
      <c r="J2214" s="130"/>
    </row>
    <row r="2215" spans="1:10" s="108" customFormat="1" ht="11.25" customHeight="1">
      <c r="A2215" s="130"/>
      <c r="B2215" s="130"/>
      <c r="C2215" s="130"/>
      <c r="D2215" s="130"/>
      <c r="E2215" s="130"/>
      <c r="F2215" s="130"/>
      <c r="G2215" s="89"/>
      <c r="H2215" s="123"/>
      <c r="I2215" s="123"/>
      <c r="J2215" s="130"/>
    </row>
    <row r="2216" spans="1:10" s="108" customFormat="1" ht="11.25" customHeight="1">
      <c r="A2216" s="130"/>
      <c r="B2216" s="130"/>
      <c r="C2216" s="130"/>
      <c r="D2216" s="130"/>
      <c r="E2216" s="130"/>
      <c r="F2216" s="130"/>
      <c r="G2216" s="89"/>
      <c r="H2216" s="123"/>
      <c r="I2216" s="123"/>
      <c r="J2216" s="130"/>
    </row>
    <row r="2217" spans="1:10" s="108" customFormat="1" ht="11.25" customHeight="1">
      <c r="A2217" s="130"/>
      <c r="B2217" s="130"/>
      <c r="C2217" s="130"/>
      <c r="D2217" s="130"/>
      <c r="E2217" s="130"/>
      <c r="F2217" s="130"/>
      <c r="G2217" s="89"/>
      <c r="H2217" s="123"/>
      <c r="I2217" s="123"/>
      <c r="J2217" s="130"/>
    </row>
    <row r="2218" spans="1:10" s="108" customFormat="1" ht="11.25" customHeight="1">
      <c r="A2218" s="130"/>
      <c r="B2218" s="130"/>
      <c r="C2218" s="130"/>
      <c r="D2218" s="130"/>
      <c r="E2218" s="130"/>
      <c r="F2218" s="130"/>
      <c r="G2218" s="89"/>
      <c r="H2218" s="123"/>
      <c r="I2218" s="123"/>
      <c r="J2218" s="130"/>
    </row>
    <row r="2219" spans="1:10" s="108" customFormat="1" ht="11.25" customHeight="1">
      <c r="A2219" s="130"/>
      <c r="B2219" s="130"/>
      <c r="C2219" s="130"/>
      <c r="D2219" s="130"/>
      <c r="E2219" s="130"/>
      <c r="F2219" s="130"/>
      <c r="G2219" s="89"/>
      <c r="H2219" s="123"/>
      <c r="I2219" s="123"/>
      <c r="J2219" s="130"/>
    </row>
    <row r="2220" spans="1:10" s="108" customFormat="1" ht="11.25" customHeight="1">
      <c r="A2220" s="130"/>
      <c r="B2220" s="130"/>
      <c r="C2220" s="130"/>
      <c r="D2220" s="130"/>
      <c r="E2220" s="130"/>
      <c r="F2220" s="130"/>
      <c r="G2220" s="89"/>
      <c r="H2220" s="123"/>
      <c r="I2220" s="123"/>
      <c r="J2220" s="130"/>
    </row>
    <row r="2221" spans="1:10" s="108" customFormat="1" ht="11.25" customHeight="1">
      <c r="A2221" s="130"/>
      <c r="B2221" s="130"/>
      <c r="C2221" s="130"/>
      <c r="D2221" s="130"/>
      <c r="E2221" s="130"/>
      <c r="F2221" s="130"/>
      <c r="G2221" s="89"/>
      <c r="H2221" s="123"/>
      <c r="I2221" s="123"/>
      <c r="J2221" s="130"/>
    </row>
    <row r="2222" spans="1:10" s="108" customFormat="1" ht="11.25" customHeight="1">
      <c r="A2222" s="130"/>
      <c r="B2222" s="130"/>
      <c r="C2222" s="130"/>
      <c r="D2222" s="130"/>
      <c r="E2222" s="130"/>
      <c r="F2222" s="130"/>
      <c r="G2222" s="89"/>
      <c r="H2222" s="123"/>
      <c r="I2222" s="123"/>
      <c r="J2222" s="130"/>
    </row>
    <row r="2223" spans="1:10" s="108" customFormat="1" ht="11.25" customHeight="1">
      <c r="A2223" s="130"/>
      <c r="B2223" s="130"/>
      <c r="C2223" s="130"/>
      <c r="D2223" s="130"/>
      <c r="E2223" s="130"/>
      <c r="F2223" s="130"/>
      <c r="G2223" s="89"/>
      <c r="H2223" s="123"/>
      <c r="I2223" s="123"/>
      <c r="J2223" s="130"/>
    </row>
    <row r="2224" spans="1:10" s="108" customFormat="1" ht="11.25" customHeight="1">
      <c r="A2224" s="130"/>
      <c r="B2224" s="130"/>
      <c r="C2224" s="130"/>
      <c r="D2224" s="130"/>
      <c r="E2224" s="130"/>
      <c r="F2224" s="130"/>
      <c r="G2224" s="89"/>
      <c r="H2224" s="123"/>
      <c r="I2224" s="123"/>
      <c r="J2224" s="130"/>
    </row>
    <row r="2225" spans="1:10" s="108" customFormat="1" ht="11.25" customHeight="1">
      <c r="A2225" s="130"/>
      <c r="B2225" s="130"/>
      <c r="C2225" s="130"/>
      <c r="D2225" s="130"/>
      <c r="E2225" s="130"/>
      <c r="F2225" s="130"/>
      <c r="G2225" s="89"/>
      <c r="H2225" s="123"/>
      <c r="I2225" s="123"/>
      <c r="J2225" s="130"/>
    </row>
    <row r="2226" spans="1:10" s="108" customFormat="1" ht="11.25" customHeight="1">
      <c r="A2226" s="130"/>
      <c r="B2226" s="130"/>
      <c r="C2226" s="130"/>
      <c r="D2226" s="130"/>
      <c r="E2226" s="130"/>
      <c r="F2226" s="130"/>
      <c r="G2226" s="89"/>
      <c r="H2226" s="123"/>
      <c r="I2226" s="123"/>
      <c r="J2226" s="130"/>
    </row>
    <row r="2227" spans="1:10" s="108" customFormat="1" ht="11.25" customHeight="1">
      <c r="A2227" s="130"/>
      <c r="B2227" s="130"/>
      <c r="C2227" s="130"/>
      <c r="D2227" s="130"/>
      <c r="E2227" s="130"/>
      <c r="F2227" s="130"/>
      <c r="G2227" s="89"/>
      <c r="H2227" s="123"/>
      <c r="I2227" s="123"/>
      <c r="J2227" s="130"/>
    </row>
    <row r="2228" spans="1:10" s="108" customFormat="1" ht="11.25" customHeight="1">
      <c r="A2228" s="130"/>
      <c r="B2228" s="130"/>
      <c r="C2228" s="130"/>
      <c r="D2228" s="130"/>
      <c r="E2228" s="130"/>
      <c r="F2228" s="130"/>
      <c r="G2228" s="89"/>
      <c r="H2228" s="123"/>
      <c r="I2228" s="123"/>
      <c r="J2228" s="130"/>
    </row>
    <row r="2229" spans="1:10" s="108" customFormat="1" ht="11.25" customHeight="1">
      <c r="A2229" s="130"/>
      <c r="B2229" s="130"/>
      <c r="C2229" s="130"/>
      <c r="D2229" s="130"/>
      <c r="E2229" s="130"/>
      <c r="F2229" s="130"/>
      <c r="G2229" s="89"/>
      <c r="H2229" s="123"/>
      <c r="I2229" s="123"/>
      <c r="J2229" s="130"/>
    </row>
    <row r="2230" spans="1:10" s="108" customFormat="1" ht="11.25" customHeight="1">
      <c r="A2230" s="130"/>
      <c r="B2230" s="130"/>
      <c r="C2230" s="130"/>
      <c r="D2230" s="130"/>
      <c r="E2230" s="130"/>
      <c r="F2230" s="130"/>
      <c r="G2230" s="89"/>
      <c r="H2230" s="123"/>
      <c r="I2230" s="123"/>
      <c r="J2230" s="130"/>
    </row>
    <row r="2231" spans="1:10" s="108" customFormat="1" ht="11.25" customHeight="1">
      <c r="A2231" s="130"/>
      <c r="B2231" s="130"/>
      <c r="C2231" s="130"/>
      <c r="D2231" s="130"/>
      <c r="E2231" s="130"/>
      <c r="F2231" s="130"/>
      <c r="G2231" s="89"/>
      <c r="H2231" s="123"/>
      <c r="I2231" s="123"/>
      <c r="J2231" s="130"/>
    </row>
    <row r="2232" spans="1:10" s="108" customFormat="1" ht="11.25" customHeight="1">
      <c r="A2232" s="130"/>
      <c r="B2232" s="130"/>
      <c r="C2232" s="130"/>
      <c r="D2232" s="130"/>
      <c r="E2232" s="130"/>
      <c r="F2232" s="130"/>
      <c r="G2232" s="89"/>
      <c r="H2232" s="123"/>
      <c r="I2232" s="123"/>
      <c r="J2232" s="130"/>
    </row>
    <row r="2233" spans="1:10" s="108" customFormat="1" ht="11.25" customHeight="1">
      <c r="A2233" s="130"/>
      <c r="B2233" s="130"/>
      <c r="C2233" s="130"/>
      <c r="D2233" s="130"/>
      <c r="E2233" s="130"/>
      <c r="F2233" s="130"/>
      <c r="G2233" s="89"/>
      <c r="H2233" s="123"/>
      <c r="I2233" s="123"/>
      <c r="J2233" s="130"/>
    </row>
    <row r="2234" spans="1:10" s="108" customFormat="1" ht="11.25" customHeight="1">
      <c r="A2234" s="130"/>
      <c r="B2234" s="130"/>
      <c r="C2234" s="130"/>
      <c r="D2234" s="130"/>
      <c r="E2234" s="130"/>
      <c r="F2234" s="130"/>
      <c r="G2234" s="89"/>
      <c r="H2234" s="123"/>
      <c r="I2234" s="123"/>
      <c r="J2234" s="130"/>
    </row>
    <row r="2235" spans="1:10" s="108" customFormat="1" ht="11.25" customHeight="1">
      <c r="A2235" s="130"/>
      <c r="B2235" s="130"/>
      <c r="C2235" s="130"/>
      <c r="D2235" s="130"/>
      <c r="E2235" s="130"/>
      <c r="F2235" s="130"/>
      <c r="G2235" s="89"/>
      <c r="H2235" s="123"/>
      <c r="I2235" s="123"/>
      <c r="J2235" s="130"/>
    </row>
    <row r="2236" spans="1:10" s="108" customFormat="1" ht="11.25" customHeight="1">
      <c r="A2236" s="130"/>
      <c r="B2236" s="130"/>
      <c r="C2236" s="130"/>
      <c r="D2236" s="130"/>
      <c r="E2236" s="130"/>
      <c r="F2236" s="130"/>
      <c r="G2236" s="89"/>
      <c r="H2236" s="123"/>
      <c r="I2236" s="123"/>
      <c r="J2236" s="130"/>
    </row>
    <row r="2237" spans="1:10" s="108" customFormat="1" ht="11.25" customHeight="1">
      <c r="A2237" s="130"/>
      <c r="B2237" s="130"/>
      <c r="C2237" s="130"/>
      <c r="D2237" s="130"/>
      <c r="E2237" s="130"/>
      <c r="F2237" s="130"/>
      <c r="G2237" s="89"/>
      <c r="H2237" s="123"/>
      <c r="I2237" s="123"/>
      <c r="J2237" s="130"/>
    </row>
    <row r="2238" spans="1:10" s="108" customFormat="1" ht="11.25" customHeight="1">
      <c r="A2238" s="130"/>
      <c r="B2238" s="130"/>
      <c r="C2238" s="130"/>
      <c r="D2238" s="130"/>
      <c r="E2238" s="130"/>
      <c r="F2238" s="130"/>
      <c r="G2238" s="89"/>
      <c r="H2238" s="123"/>
      <c r="I2238" s="123"/>
      <c r="J2238" s="130"/>
    </row>
    <row r="2239" spans="1:10" s="108" customFormat="1" ht="11.25" customHeight="1">
      <c r="A2239" s="130"/>
      <c r="B2239" s="130"/>
      <c r="C2239" s="130"/>
      <c r="D2239" s="130"/>
      <c r="E2239" s="130"/>
      <c r="F2239" s="130"/>
      <c r="G2239" s="89"/>
      <c r="H2239" s="123"/>
      <c r="I2239" s="123"/>
      <c r="J2239" s="130"/>
    </row>
    <row r="2240" spans="1:10" s="108" customFormat="1" ht="11.25" customHeight="1">
      <c r="A2240" s="130"/>
      <c r="B2240" s="130"/>
      <c r="C2240" s="130"/>
      <c r="D2240" s="130"/>
      <c r="E2240" s="130"/>
      <c r="F2240" s="130"/>
      <c r="G2240" s="89"/>
      <c r="H2240" s="123"/>
      <c r="I2240" s="123"/>
      <c r="J2240" s="130"/>
    </row>
    <row r="2241" spans="1:10" s="108" customFormat="1" ht="11.25" customHeight="1">
      <c r="A2241" s="130"/>
      <c r="B2241" s="130"/>
      <c r="C2241" s="130"/>
      <c r="D2241" s="130"/>
      <c r="E2241" s="130"/>
      <c r="F2241" s="130"/>
      <c r="G2241" s="89"/>
      <c r="H2241" s="123"/>
      <c r="I2241" s="123"/>
      <c r="J2241" s="130"/>
    </row>
    <row r="2242" spans="1:10" s="108" customFormat="1" ht="11.25" customHeight="1">
      <c r="A2242" s="130"/>
      <c r="B2242" s="130"/>
      <c r="C2242" s="130"/>
      <c r="D2242" s="130"/>
      <c r="E2242" s="130"/>
      <c r="F2242" s="130"/>
      <c r="G2242" s="89"/>
      <c r="H2242" s="123"/>
      <c r="I2242" s="123"/>
      <c r="J2242" s="130"/>
    </row>
    <row r="2243" spans="1:10" s="108" customFormat="1" ht="11.25" customHeight="1">
      <c r="A2243" s="130"/>
      <c r="B2243" s="130"/>
      <c r="C2243" s="130"/>
      <c r="D2243" s="130"/>
      <c r="E2243" s="130"/>
      <c r="F2243" s="130"/>
      <c r="G2243" s="89"/>
      <c r="H2243" s="123"/>
      <c r="I2243" s="123"/>
      <c r="J2243" s="130"/>
    </row>
    <row r="2244" spans="1:10" s="108" customFormat="1" ht="11.25" customHeight="1">
      <c r="A2244" s="130"/>
      <c r="B2244" s="130"/>
      <c r="C2244" s="130"/>
      <c r="D2244" s="130"/>
      <c r="E2244" s="130"/>
      <c r="F2244" s="130"/>
      <c r="G2244" s="89"/>
      <c r="H2244" s="123"/>
      <c r="I2244" s="123"/>
      <c r="J2244" s="130"/>
    </row>
    <row r="2245" spans="1:10" s="108" customFormat="1" ht="11.25" customHeight="1">
      <c r="A2245" s="130"/>
      <c r="B2245" s="130"/>
      <c r="C2245" s="130"/>
      <c r="D2245" s="130"/>
      <c r="E2245" s="130"/>
      <c r="F2245" s="130"/>
      <c r="G2245" s="89"/>
      <c r="H2245" s="123"/>
      <c r="I2245" s="123"/>
      <c r="J2245" s="130"/>
    </row>
    <row r="2246" spans="1:10" s="108" customFormat="1" ht="11.25" customHeight="1">
      <c r="A2246" s="130"/>
      <c r="B2246" s="130"/>
      <c r="C2246" s="130"/>
      <c r="D2246" s="130"/>
      <c r="E2246" s="130"/>
      <c r="F2246" s="130"/>
      <c r="G2246" s="89"/>
      <c r="H2246" s="123"/>
      <c r="I2246" s="123"/>
      <c r="J2246" s="130"/>
    </row>
    <row r="2247" spans="1:10" s="108" customFormat="1" ht="11.25" customHeight="1">
      <c r="A2247" s="130"/>
      <c r="B2247" s="130"/>
      <c r="C2247" s="130"/>
      <c r="D2247" s="130"/>
      <c r="E2247" s="130"/>
      <c r="F2247" s="130"/>
      <c r="G2247" s="89"/>
      <c r="H2247" s="123"/>
      <c r="I2247" s="123"/>
      <c r="J2247" s="130"/>
    </row>
    <row r="2248" spans="1:10" s="108" customFormat="1" ht="11.25" customHeight="1">
      <c r="A2248" s="130"/>
      <c r="B2248" s="130"/>
      <c r="C2248" s="130"/>
      <c r="D2248" s="130"/>
      <c r="E2248" s="130"/>
      <c r="F2248" s="130"/>
      <c r="G2248" s="89"/>
      <c r="H2248" s="123"/>
      <c r="I2248" s="123"/>
      <c r="J2248" s="130"/>
    </row>
    <row r="2249" spans="1:10" s="108" customFormat="1" ht="11.25" customHeight="1">
      <c r="A2249" s="130"/>
      <c r="B2249" s="130"/>
      <c r="C2249" s="130"/>
      <c r="D2249" s="130"/>
      <c r="E2249" s="130"/>
      <c r="F2249" s="130"/>
      <c r="G2249" s="89"/>
      <c r="H2249" s="123"/>
      <c r="I2249" s="123"/>
      <c r="J2249" s="130"/>
    </row>
    <row r="2250" spans="1:10" s="108" customFormat="1" ht="11.25" customHeight="1">
      <c r="A2250" s="130"/>
      <c r="B2250" s="130"/>
      <c r="C2250" s="130"/>
      <c r="D2250" s="130"/>
      <c r="E2250" s="130"/>
      <c r="F2250" s="130"/>
      <c r="G2250" s="89"/>
      <c r="H2250" s="123"/>
      <c r="I2250" s="123"/>
      <c r="J2250" s="130"/>
    </row>
    <row r="2251" spans="1:10" s="108" customFormat="1" ht="11.25" customHeight="1">
      <c r="A2251" s="130"/>
      <c r="B2251" s="130"/>
      <c r="C2251" s="130"/>
      <c r="D2251" s="130"/>
      <c r="E2251" s="130"/>
      <c r="F2251" s="130"/>
      <c r="G2251" s="89"/>
      <c r="H2251" s="123"/>
      <c r="I2251" s="123"/>
      <c r="J2251" s="130"/>
    </row>
    <row r="2252" spans="1:10" s="108" customFormat="1" ht="11.25" customHeight="1">
      <c r="A2252" s="130"/>
      <c r="B2252" s="130"/>
      <c r="C2252" s="130"/>
      <c r="D2252" s="130"/>
      <c r="E2252" s="130"/>
      <c r="F2252" s="130"/>
      <c r="G2252" s="89"/>
      <c r="H2252" s="123"/>
      <c r="I2252" s="123"/>
      <c r="J2252" s="130"/>
    </row>
    <row r="2253" spans="1:10" s="108" customFormat="1" ht="11.25" customHeight="1">
      <c r="A2253" s="130"/>
      <c r="B2253" s="130"/>
      <c r="C2253" s="130"/>
      <c r="D2253" s="130"/>
      <c r="E2253" s="130"/>
      <c r="F2253" s="130"/>
      <c r="G2253" s="89"/>
      <c r="H2253" s="123"/>
      <c r="I2253" s="123"/>
      <c r="J2253" s="130"/>
    </row>
    <row r="2254" spans="1:10" s="108" customFormat="1" ht="11.25" customHeight="1">
      <c r="A2254" s="130"/>
      <c r="B2254" s="130"/>
      <c r="C2254" s="130"/>
      <c r="D2254" s="130"/>
      <c r="E2254" s="130"/>
      <c r="F2254" s="130"/>
      <c r="G2254" s="89"/>
      <c r="H2254" s="123"/>
      <c r="I2254" s="123"/>
      <c r="J2254" s="130"/>
    </row>
    <row r="2255" spans="1:10" s="108" customFormat="1" ht="11.25" customHeight="1">
      <c r="A2255" s="130"/>
      <c r="B2255" s="130"/>
      <c r="C2255" s="130"/>
      <c r="D2255" s="130"/>
      <c r="E2255" s="130"/>
      <c r="F2255" s="130"/>
      <c r="G2255" s="89"/>
      <c r="H2255" s="123"/>
      <c r="I2255" s="123"/>
      <c r="J2255" s="130"/>
    </row>
    <row r="2256" spans="1:10" s="108" customFormat="1" ht="11.25" customHeight="1">
      <c r="A2256" s="130"/>
      <c r="B2256" s="130"/>
      <c r="C2256" s="130"/>
      <c r="D2256" s="130"/>
      <c r="E2256" s="130"/>
      <c r="F2256" s="130"/>
      <c r="G2256" s="89"/>
      <c r="H2256" s="123"/>
      <c r="I2256" s="123"/>
      <c r="J2256" s="130"/>
    </row>
    <row r="2257" spans="1:10" s="108" customFormat="1" ht="11.25" customHeight="1">
      <c r="A2257" s="130"/>
      <c r="B2257" s="130"/>
      <c r="C2257" s="130"/>
      <c r="D2257" s="130"/>
      <c r="E2257" s="130"/>
      <c r="F2257" s="130"/>
      <c r="G2257" s="89"/>
      <c r="H2257" s="123"/>
      <c r="I2257" s="123"/>
      <c r="J2257" s="130"/>
    </row>
    <row r="2258" spans="1:10" s="108" customFormat="1" ht="11.25" customHeight="1">
      <c r="A2258" s="130"/>
      <c r="B2258" s="130"/>
      <c r="C2258" s="130"/>
      <c r="D2258" s="130"/>
      <c r="E2258" s="130"/>
      <c r="F2258" s="130"/>
      <c r="G2258" s="89"/>
      <c r="H2258" s="123"/>
      <c r="I2258" s="123"/>
      <c r="J2258" s="130"/>
    </row>
    <row r="2259" spans="1:10" s="108" customFormat="1" ht="11.25" customHeight="1">
      <c r="A2259" s="130"/>
      <c r="B2259" s="130"/>
      <c r="C2259" s="130"/>
      <c r="D2259" s="130"/>
      <c r="E2259" s="130"/>
      <c r="F2259" s="130"/>
      <c r="G2259" s="89"/>
      <c r="H2259" s="123"/>
      <c r="I2259" s="123"/>
      <c r="J2259" s="130"/>
    </row>
    <row r="2260" spans="1:10" s="108" customFormat="1" ht="11.25" customHeight="1">
      <c r="A2260" s="130"/>
      <c r="B2260" s="130"/>
      <c r="C2260" s="130"/>
      <c r="D2260" s="130"/>
      <c r="E2260" s="130"/>
      <c r="F2260" s="130"/>
      <c r="G2260" s="89"/>
      <c r="H2260" s="123"/>
      <c r="I2260" s="123"/>
      <c r="J2260" s="130"/>
    </row>
    <row r="2261" spans="1:10" s="108" customFormat="1" ht="11.25" customHeight="1">
      <c r="A2261" s="130"/>
      <c r="B2261" s="130"/>
      <c r="C2261" s="130"/>
      <c r="D2261" s="130"/>
      <c r="E2261" s="130"/>
      <c r="F2261" s="130"/>
      <c r="G2261" s="89"/>
      <c r="H2261" s="123"/>
      <c r="I2261" s="123"/>
      <c r="J2261" s="130"/>
    </row>
    <row r="2262" spans="1:10" s="108" customFormat="1" ht="11.25" customHeight="1">
      <c r="A2262" s="130"/>
      <c r="B2262" s="130"/>
      <c r="C2262" s="130"/>
      <c r="D2262" s="130"/>
      <c r="E2262" s="130"/>
      <c r="F2262" s="130"/>
      <c r="G2262" s="89"/>
      <c r="H2262" s="123"/>
      <c r="I2262" s="123"/>
      <c r="J2262" s="130"/>
    </row>
    <row r="2263" spans="1:10" s="108" customFormat="1" ht="11.25" customHeight="1">
      <c r="A2263" s="130"/>
      <c r="B2263" s="130"/>
      <c r="C2263" s="130"/>
      <c r="D2263" s="130"/>
      <c r="E2263" s="130"/>
      <c r="F2263" s="130"/>
      <c r="G2263" s="89"/>
      <c r="H2263" s="123"/>
      <c r="I2263" s="123"/>
      <c r="J2263" s="130"/>
    </row>
    <row r="2264" spans="1:10" s="108" customFormat="1" ht="11.25" customHeight="1">
      <c r="A2264" s="130"/>
      <c r="B2264" s="130"/>
      <c r="C2264" s="130"/>
      <c r="D2264" s="130"/>
      <c r="E2264" s="130"/>
      <c r="F2264" s="130"/>
      <c r="G2264" s="89"/>
      <c r="H2264" s="123"/>
      <c r="I2264" s="123"/>
      <c r="J2264" s="130"/>
    </row>
    <row r="2265" spans="1:10" s="108" customFormat="1" ht="11.25" customHeight="1">
      <c r="A2265" s="130"/>
      <c r="B2265" s="130"/>
      <c r="C2265" s="130"/>
      <c r="D2265" s="130"/>
      <c r="E2265" s="130"/>
      <c r="F2265" s="130"/>
      <c r="G2265" s="89"/>
      <c r="H2265" s="123"/>
      <c r="I2265" s="123"/>
      <c r="J2265" s="130"/>
    </row>
    <row r="2266" spans="1:10" s="108" customFormat="1" ht="11.25" customHeight="1">
      <c r="A2266" s="130"/>
      <c r="B2266" s="130"/>
      <c r="C2266" s="130"/>
      <c r="D2266" s="130"/>
      <c r="E2266" s="130"/>
      <c r="F2266" s="130"/>
      <c r="G2266" s="89"/>
      <c r="H2266" s="123"/>
      <c r="I2266" s="123"/>
      <c r="J2266" s="130"/>
    </row>
    <row r="2267" spans="1:10" s="108" customFormat="1" ht="11.25" customHeight="1">
      <c r="A2267" s="130"/>
      <c r="B2267" s="130"/>
      <c r="C2267" s="130"/>
      <c r="D2267" s="130"/>
      <c r="E2267" s="130"/>
      <c r="F2267" s="130"/>
      <c r="G2267" s="89"/>
      <c r="H2267" s="123"/>
      <c r="I2267" s="123"/>
      <c r="J2267" s="130"/>
    </row>
    <row r="2268" spans="1:10" s="108" customFormat="1" ht="11.25" customHeight="1">
      <c r="A2268" s="130"/>
      <c r="B2268" s="130"/>
      <c r="C2268" s="130"/>
      <c r="D2268" s="130"/>
      <c r="E2268" s="130"/>
      <c r="F2268" s="130"/>
      <c r="G2268" s="89"/>
      <c r="H2268" s="123"/>
      <c r="I2268" s="123"/>
      <c r="J2268" s="130"/>
    </row>
    <row r="2269" spans="1:10" s="108" customFormat="1" ht="11.25" customHeight="1">
      <c r="A2269" s="130"/>
      <c r="B2269" s="130"/>
      <c r="C2269" s="130"/>
      <c r="D2269" s="130"/>
      <c r="E2269" s="130"/>
      <c r="F2269" s="130"/>
      <c r="G2269" s="89"/>
      <c r="H2269" s="123"/>
      <c r="I2269" s="123"/>
      <c r="J2269" s="130"/>
    </row>
    <row r="2270" spans="1:10" s="108" customFormat="1" ht="11.25" customHeight="1">
      <c r="A2270" s="130"/>
      <c r="B2270" s="130"/>
      <c r="C2270" s="130"/>
      <c r="D2270" s="130"/>
      <c r="E2270" s="130"/>
      <c r="F2270" s="130"/>
      <c r="G2270" s="89"/>
      <c r="H2270" s="123"/>
      <c r="I2270" s="123"/>
      <c r="J2270" s="130"/>
    </row>
    <row r="2271" spans="1:10" s="108" customFormat="1" ht="11.25" customHeight="1">
      <c r="A2271" s="130"/>
      <c r="B2271" s="130"/>
      <c r="C2271" s="130"/>
      <c r="D2271" s="130"/>
      <c r="E2271" s="130"/>
      <c r="F2271" s="130"/>
      <c r="G2271" s="89"/>
      <c r="H2271" s="123"/>
      <c r="I2271" s="123"/>
      <c r="J2271" s="130"/>
    </row>
    <row r="2272" spans="1:10" s="108" customFormat="1" ht="11.25" customHeight="1">
      <c r="A2272" s="130"/>
      <c r="B2272" s="130"/>
      <c r="C2272" s="130"/>
      <c r="D2272" s="130"/>
      <c r="E2272" s="130"/>
      <c r="F2272" s="130"/>
      <c r="G2272" s="89"/>
      <c r="H2272" s="123"/>
      <c r="I2272" s="123"/>
      <c r="J2272" s="130"/>
    </row>
    <row r="2273" spans="1:10" s="108" customFormat="1" ht="11.25" customHeight="1">
      <c r="A2273" s="130"/>
      <c r="B2273" s="130"/>
      <c r="C2273" s="130"/>
      <c r="D2273" s="130"/>
      <c r="E2273" s="130"/>
      <c r="F2273" s="130"/>
      <c r="G2273" s="89"/>
      <c r="H2273" s="123"/>
      <c r="I2273" s="123"/>
      <c r="J2273" s="130"/>
    </row>
    <row r="2274" spans="1:10" s="108" customFormat="1" ht="11.25" customHeight="1">
      <c r="A2274" s="130"/>
      <c r="B2274" s="130"/>
      <c r="C2274" s="130"/>
      <c r="D2274" s="130"/>
      <c r="E2274" s="130"/>
      <c r="F2274" s="130"/>
      <c r="G2274" s="89"/>
      <c r="H2274" s="123"/>
      <c r="I2274" s="123"/>
      <c r="J2274" s="130"/>
    </row>
    <row r="2275" spans="1:10" s="108" customFormat="1" ht="11.25" customHeight="1">
      <c r="A2275" s="130"/>
      <c r="B2275" s="130"/>
      <c r="C2275" s="130"/>
      <c r="D2275" s="130"/>
      <c r="E2275" s="130"/>
      <c r="F2275" s="130"/>
      <c r="G2275" s="89"/>
      <c r="H2275" s="123"/>
      <c r="I2275" s="123"/>
      <c r="J2275" s="130"/>
    </row>
    <row r="2276" spans="1:10" s="108" customFormat="1" ht="11.25" customHeight="1">
      <c r="A2276" s="130"/>
      <c r="B2276" s="130"/>
      <c r="C2276" s="130"/>
      <c r="D2276" s="130"/>
      <c r="E2276" s="130"/>
      <c r="F2276" s="130"/>
      <c r="G2276" s="89"/>
      <c r="H2276" s="123"/>
      <c r="I2276" s="123"/>
      <c r="J2276" s="130"/>
    </row>
    <row r="2277" spans="1:10" s="108" customFormat="1" ht="11.25" customHeight="1">
      <c r="A2277" s="130"/>
      <c r="B2277" s="130"/>
      <c r="C2277" s="130"/>
      <c r="D2277" s="130"/>
      <c r="E2277" s="130"/>
      <c r="F2277" s="130"/>
      <c r="G2277" s="89"/>
      <c r="H2277" s="123"/>
      <c r="I2277" s="123"/>
      <c r="J2277" s="130"/>
    </row>
    <row r="2278" spans="1:10" s="108" customFormat="1" ht="11.25" customHeight="1">
      <c r="A2278" s="130"/>
      <c r="B2278" s="130"/>
      <c r="C2278" s="130"/>
      <c r="D2278" s="130"/>
      <c r="E2278" s="130"/>
      <c r="F2278" s="130"/>
      <c r="G2278" s="89"/>
      <c r="H2278" s="123"/>
      <c r="I2278" s="123"/>
      <c r="J2278" s="130"/>
    </row>
    <row r="2279" spans="1:10" s="108" customFormat="1" ht="11.25" customHeight="1">
      <c r="A2279" s="130"/>
      <c r="B2279" s="130"/>
      <c r="C2279" s="130"/>
      <c r="D2279" s="130"/>
      <c r="E2279" s="130"/>
      <c r="F2279" s="130"/>
      <c r="G2279" s="89"/>
      <c r="H2279" s="123"/>
      <c r="I2279" s="123"/>
      <c r="J2279" s="130"/>
    </row>
    <row r="2280" spans="1:10" s="108" customFormat="1" ht="11.25" customHeight="1">
      <c r="A2280" s="130"/>
      <c r="B2280" s="130"/>
      <c r="C2280" s="130"/>
      <c r="D2280" s="130"/>
      <c r="E2280" s="130"/>
      <c r="F2280" s="130"/>
      <c r="G2280" s="89"/>
      <c r="H2280" s="123"/>
      <c r="I2280" s="123"/>
      <c r="J2280" s="130"/>
    </row>
    <row r="2281" spans="1:10" s="108" customFormat="1" ht="11.25" customHeight="1">
      <c r="A2281" s="130"/>
      <c r="B2281" s="130"/>
      <c r="C2281" s="130"/>
      <c r="D2281" s="130"/>
      <c r="E2281" s="130"/>
      <c r="F2281" s="130"/>
      <c r="G2281" s="89"/>
      <c r="H2281" s="123"/>
      <c r="I2281" s="123"/>
      <c r="J2281" s="130"/>
    </row>
    <row r="2282" spans="1:10" s="108" customFormat="1" ht="11.25" customHeight="1">
      <c r="A2282" s="130"/>
      <c r="B2282" s="130"/>
      <c r="C2282" s="130"/>
      <c r="D2282" s="130"/>
      <c r="E2282" s="130"/>
      <c r="F2282" s="130"/>
      <c r="G2282" s="89"/>
      <c r="H2282" s="123"/>
      <c r="I2282" s="123"/>
      <c r="J2282" s="130"/>
    </row>
    <row r="2283" spans="1:10" s="108" customFormat="1" ht="11.25" customHeight="1">
      <c r="A2283" s="130"/>
      <c r="B2283" s="130"/>
      <c r="C2283" s="130"/>
      <c r="D2283" s="130"/>
      <c r="E2283" s="130"/>
      <c r="F2283" s="130"/>
      <c r="G2283" s="89"/>
      <c r="H2283" s="123"/>
      <c r="I2283" s="123"/>
      <c r="J2283" s="130"/>
    </row>
    <row r="2284" spans="1:10" s="108" customFormat="1" ht="11.25" customHeight="1">
      <c r="A2284" s="130"/>
      <c r="B2284" s="130"/>
      <c r="C2284" s="130"/>
      <c r="D2284" s="130"/>
      <c r="E2284" s="130"/>
      <c r="F2284" s="130"/>
      <c r="G2284" s="89"/>
      <c r="H2284" s="123"/>
      <c r="I2284" s="123"/>
      <c r="J2284" s="130"/>
    </row>
    <row r="2285" spans="1:10" s="108" customFormat="1" ht="11.25" customHeight="1">
      <c r="A2285" s="130"/>
      <c r="B2285" s="130"/>
      <c r="C2285" s="130"/>
      <c r="D2285" s="130"/>
      <c r="E2285" s="130"/>
      <c r="F2285" s="130"/>
      <c r="G2285" s="89"/>
      <c r="H2285" s="123"/>
      <c r="I2285" s="123"/>
      <c r="J2285" s="130"/>
    </row>
    <row r="2286" spans="1:10" s="108" customFormat="1" ht="11.25" customHeight="1">
      <c r="A2286" s="130"/>
      <c r="B2286" s="130"/>
      <c r="C2286" s="130"/>
      <c r="D2286" s="130"/>
      <c r="E2286" s="130"/>
      <c r="F2286" s="130"/>
      <c r="G2286" s="89"/>
      <c r="H2286" s="123"/>
      <c r="I2286" s="123"/>
      <c r="J2286" s="130"/>
    </row>
    <row r="2287" spans="1:10" s="108" customFormat="1" ht="11.25" customHeight="1">
      <c r="A2287" s="130"/>
      <c r="B2287" s="130"/>
      <c r="C2287" s="130"/>
      <c r="D2287" s="130"/>
      <c r="E2287" s="130"/>
      <c r="F2287" s="130"/>
      <c r="G2287" s="89"/>
      <c r="H2287" s="123"/>
      <c r="I2287" s="123"/>
      <c r="J2287" s="130"/>
    </row>
    <row r="2288" spans="1:10" s="108" customFormat="1" ht="11.25" customHeight="1">
      <c r="A2288" s="130"/>
      <c r="B2288" s="130"/>
      <c r="C2288" s="130"/>
      <c r="D2288" s="130"/>
      <c r="E2288" s="130"/>
      <c r="F2288" s="130"/>
      <c r="G2288" s="89"/>
      <c r="H2288" s="123"/>
      <c r="I2288" s="123"/>
      <c r="J2288" s="130"/>
    </row>
    <row r="2289" spans="1:10" s="108" customFormat="1" ht="11.25" customHeight="1">
      <c r="A2289" s="130"/>
      <c r="B2289" s="130"/>
      <c r="C2289" s="130"/>
      <c r="D2289" s="130"/>
      <c r="E2289" s="130"/>
      <c r="F2289" s="130"/>
      <c r="G2289" s="89"/>
      <c r="H2289" s="123"/>
      <c r="I2289" s="123"/>
      <c r="J2289" s="130"/>
    </row>
    <row r="2290" spans="1:10" s="108" customFormat="1" ht="11.25" customHeight="1">
      <c r="A2290" s="130"/>
      <c r="B2290" s="130"/>
      <c r="C2290" s="130"/>
      <c r="D2290" s="130"/>
      <c r="E2290" s="130"/>
      <c r="F2290" s="130"/>
      <c r="G2290" s="89"/>
      <c r="H2290" s="123"/>
      <c r="I2290" s="123"/>
      <c r="J2290" s="130"/>
    </row>
    <row r="2291" spans="1:10" s="108" customFormat="1" ht="11.25" customHeight="1">
      <c r="A2291" s="130"/>
      <c r="B2291" s="130"/>
      <c r="C2291" s="130"/>
      <c r="D2291" s="130"/>
      <c r="E2291" s="130"/>
      <c r="F2291" s="130"/>
      <c r="G2291" s="89"/>
      <c r="H2291" s="123"/>
      <c r="I2291" s="123"/>
      <c r="J2291" s="130"/>
    </row>
    <row r="2292" spans="1:10" s="108" customFormat="1" ht="11.25" customHeight="1">
      <c r="A2292" s="130"/>
      <c r="B2292" s="130"/>
      <c r="C2292" s="130"/>
      <c r="D2292" s="130"/>
      <c r="E2292" s="130"/>
      <c r="F2292" s="130"/>
      <c r="G2292" s="89"/>
      <c r="H2292" s="123"/>
      <c r="I2292" s="123"/>
      <c r="J2292" s="130"/>
    </row>
    <row r="2293" spans="1:10" s="108" customFormat="1" ht="11.25" customHeight="1">
      <c r="A2293" s="130"/>
      <c r="B2293" s="130"/>
      <c r="C2293" s="130"/>
      <c r="D2293" s="130"/>
      <c r="E2293" s="130"/>
      <c r="F2293" s="130"/>
      <c r="G2293" s="89"/>
      <c r="H2293" s="123"/>
      <c r="I2293" s="123"/>
      <c r="J2293" s="130"/>
    </row>
    <row r="2294" spans="1:10" s="108" customFormat="1" ht="11.25" customHeight="1">
      <c r="A2294" s="130"/>
      <c r="B2294" s="130"/>
      <c r="C2294" s="130"/>
      <c r="D2294" s="130"/>
      <c r="E2294" s="130"/>
      <c r="F2294" s="130"/>
      <c r="G2294" s="89"/>
      <c r="H2294" s="123"/>
      <c r="I2294" s="123"/>
      <c r="J2294" s="130"/>
    </row>
    <row r="2295" spans="1:10" s="108" customFormat="1" ht="11.25" customHeight="1">
      <c r="A2295" s="130"/>
      <c r="B2295" s="130"/>
      <c r="C2295" s="130"/>
      <c r="D2295" s="130"/>
      <c r="E2295" s="130"/>
      <c r="F2295" s="130"/>
      <c r="G2295" s="89"/>
      <c r="H2295" s="123"/>
      <c r="I2295" s="123"/>
      <c r="J2295" s="130"/>
    </row>
    <row r="2296" spans="1:10" s="108" customFormat="1" ht="11.25" customHeight="1">
      <c r="A2296" s="130"/>
      <c r="B2296" s="130"/>
      <c r="C2296" s="130"/>
      <c r="D2296" s="130"/>
      <c r="E2296" s="130"/>
      <c r="F2296" s="130"/>
      <c r="G2296" s="89"/>
      <c r="H2296" s="123"/>
      <c r="I2296" s="123"/>
      <c r="J2296" s="130"/>
    </row>
    <row r="2297" spans="1:10" s="108" customFormat="1" ht="11.25" customHeight="1">
      <c r="A2297" s="130"/>
      <c r="B2297" s="130"/>
      <c r="C2297" s="130"/>
      <c r="D2297" s="130"/>
      <c r="E2297" s="130"/>
      <c r="F2297" s="130"/>
      <c r="G2297" s="89"/>
      <c r="H2297" s="123"/>
      <c r="I2297" s="123"/>
      <c r="J2297" s="130"/>
    </row>
    <row r="2298" spans="1:10" s="108" customFormat="1" ht="11.25" customHeight="1">
      <c r="A2298" s="130"/>
      <c r="B2298" s="130"/>
      <c r="C2298" s="130"/>
      <c r="D2298" s="130"/>
      <c r="E2298" s="130"/>
      <c r="F2298" s="130"/>
      <c r="G2298" s="89"/>
      <c r="H2298" s="123"/>
      <c r="I2298" s="123"/>
      <c r="J2298" s="130"/>
    </row>
    <row r="2299" spans="1:10" s="108" customFormat="1" ht="11.25" customHeight="1">
      <c r="A2299" s="130"/>
      <c r="B2299" s="130"/>
      <c r="C2299" s="130"/>
      <c r="D2299" s="130"/>
      <c r="E2299" s="130"/>
      <c r="F2299" s="130"/>
      <c r="G2299" s="89"/>
      <c r="H2299" s="123"/>
      <c r="I2299" s="123"/>
      <c r="J2299" s="130"/>
    </row>
    <row r="2300" spans="1:10" s="108" customFormat="1" ht="11.25" customHeight="1">
      <c r="A2300" s="130"/>
      <c r="B2300" s="130"/>
      <c r="C2300" s="130"/>
      <c r="D2300" s="130"/>
      <c r="E2300" s="130"/>
      <c r="F2300" s="130"/>
      <c r="G2300" s="89"/>
      <c r="H2300" s="123"/>
      <c r="I2300" s="123"/>
      <c r="J2300" s="130"/>
    </row>
    <row r="2301" spans="1:10" s="108" customFormat="1" ht="11.25" customHeight="1">
      <c r="A2301" s="130"/>
      <c r="B2301" s="130"/>
      <c r="C2301" s="130"/>
      <c r="D2301" s="130"/>
      <c r="E2301" s="130"/>
      <c r="F2301" s="130"/>
      <c r="G2301" s="89"/>
      <c r="H2301" s="123"/>
      <c r="I2301" s="123"/>
      <c r="J2301" s="130"/>
    </row>
    <row r="2302" spans="1:10" s="108" customFormat="1" ht="11.25" customHeight="1">
      <c r="A2302" s="130"/>
      <c r="B2302" s="130"/>
      <c r="C2302" s="130"/>
      <c r="D2302" s="130"/>
      <c r="E2302" s="130"/>
      <c r="F2302" s="130"/>
      <c r="G2302" s="89"/>
      <c r="H2302" s="123"/>
      <c r="I2302" s="123"/>
      <c r="J2302" s="130"/>
    </row>
    <row r="2303" spans="1:10" s="108" customFormat="1" ht="11.25" customHeight="1">
      <c r="A2303" s="130"/>
      <c r="B2303" s="130"/>
      <c r="C2303" s="130"/>
      <c r="D2303" s="130"/>
      <c r="E2303" s="130"/>
      <c r="F2303" s="130"/>
      <c r="G2303" s="89"/>
      <c r="H2303" s="123"/>
      <c r="I2303" s="123"/>
      <c r="J2303" s="130"/>
    </row>
    <row r="2304" spans="1:10" s="108" customFormat="1" ht="11.25" customHeight="1">
      <c r="A2304" s="130"/>
      <c r="B2304" s="130"/>
      <c r="C2304" s="130"/>
      <c r="D2304" s="130"/>
      <c r="E2304" s="130"/>
      <c r="F2304" s="130"/>
      <c r="G2304" s="89"/>
      <c r="H2304" s="123"/>
      <c r="I2304" s="123"/>
      <c r="J2304" s="130"/>
    </row>
    <row r="2305" spans="1:10" s="108" customFormat="1" ht="11.25" customHeight="1">
      <c r="A2305" s="130"/>
      <c r="B2305" s="130"/>
      <c r="C2305" s="130"/>
      <c r="D2305" s="130"/>
      <c r="E2305" s="130"/>
      <c r="F2305" s="130"/>
      <c r="G2305" s="89"/>
      <c r="H2305" s="123"/>
      <c r="I2305" s="123"/>
      <c r="J2305" s="130"/>
    </row>
    <row r="2306" spans="1:10" s="108" customFormat="1" ht="11.25" customHeight="1">
      <c r="A2306" s="130"/>
      <c r="B2306" s="130"/>
      <c r="C2306" s="130"/>
      <c r="D2306" s="130"/>
      <c r="E2306" s="130"/>
      <c r="F2306" s="130"/>
      <c r="G2306" s="89"/>
      <c r="H2306" s="123"/>
      <c r="I2306" s="123"/>
      <c r="J2306" s="130"/>
    </row>
    <row r="2307" spans="1:10" s="108" customFormat="1" ht="11.25" customHeight="1">
      <c r="A2307" s="130"/>
      <c r="B2307" s="130"/>
      <c r="C2307" s="130"/>
      <c r="D2307" s="130"/>
      <c r="E2307" s="130"/>
      <c r="F2307" s="130"/>
      <c r="G2307" s="89"/>
      <c r="H2307" s="123"/>
      <c r="I2307" s="123"/>
      <c r="J2307" s="130"/>
    </row>
    <row r="2308" spans="1:10" s="108" customFormat="1" ht="11.25" customHeight="1">
      <c r="A2308" s="130"/>
      <c r="B2308" s="130"/>
      <c r="C2308" s="130"/>
      <c r="D2308" s="130"/>
      <c r="E2308" s="130"/>
      <c r="F2308" s="130"/>
      <c r="G2308" s="89"/>
      <c r="H2308" s="123"/>
      <c r="I2308" s="123"/>
      <c r="J2308" s="130"/>
    </row>
    <row r="2309" spans="1:10" s="108" customFormat="1" ht="11.25" customHeight="1">
      <c r="A2309" s="130"/>
      <c r="B2309" s="130"/>
      <c r="C2309" s="130"/>
      <c r="D2309" s="130"/>
      <c r="E2309" s="130"/>
      <c r="F2309" s="130"/>
      <c r="G2309" s="89"/>
      <c r="H2309" s="123"/>
      <c r="I2309" s="123"/>
      <c r="J2309" s="130"/>
    </row>
    <row r="2310" spans="1:10" s="108" customFormat="1" ht="11.25" customHeight="1">
      <c r="A2310" s="130"/>
      <c r="B2310" s="130"/>
      <c r="C2310" s="130"/>
      <c r="D2310" s="130"/>
      <c r="E2310" s="130"/>
      <c r="F2310" s="130"/>
      <c r="G2310" s="89"/>
      <c r="H2310" s="123"/>
      <c r="I2310" s="123"/>
      <c r="J2310" s="130"/>
    </row>
    <row r="2311" spans="1:10" s="108" customFormat="1" ht="11.25" customHeight="1">
      <c r="A2311" s="130"/>
      <c r="B2311" s="130"/>
      <c r="C2311" s="130"/>
      <c r="D2311" s="130"/>
      <c r="E2311" s="130"/>
      <c r="F2311" s="130"/>
      <c r="G2311" s="89"/>
      <c r="H2311" s="123"/>
      <c r="I2311" s="123"/>
      <c r="J2311" s="130"/>
    </row>
    <row r="2312" spans="1:10" s="108" customFormat="1" ht="11.25" customHeight="1">
      <c r="A2312" s="130"/>
      <c r="B2312" s="130"/>
      <c r="C2312" s="130"/>
      <c r="D2312" s="130"/>
      <c r="E2312" s="130"/>
      <c r="F2312" s="130"/>
      <c r="G2312" s="89"/>
      <c r="H2312" s="123"/>
      <c r="I2312" s="123"/>
      <c r="J2312" s="130"/>
    </row>
    <row r="2313" spans="1:10" s="108" customFormat="1" ht="11.25" customHeight="1">
      <c r="A2313" s="130"/>
      <c r="B2313" s="130"/>
      <c r="C2313" s="130"/>
      <c r="D2313" s="130"/>
      <c r="E2313" s="130"/>
      <c r="F2313" s="130"/>
      <c r="G2313" s="89"/>
      <c r="H2313" s="123"/>
      <c r="I2313" s="123"/>
      <c r="J2313" s="130"/>
    </row>
    <row r="2314" spans="1:10" s="108" customFormat="1" ht="11.25" customHeight="1">
      <c r="A2314" s="130"/>
      <c r="B2314" s="130"/>
      <c r="C2314" s="130"/>
      <c r="D2314" s="130"/>
      <c r="E2314" s="130"/>
      <c r="F2314" s="130"/>
      <c r="G2314" s="89"/>
      <c r="H2314" s="123"/>
      <c r="I2314" s="123"/>
      <c r="J2314" s="130"/>
    </row>
    <row r="2315" spans="1:10" s="108" customFormat="1" ht="11.25" customHeight="1">
      <c r="A2315" s="130"/>
      <c r="B2315" s="130"/>
      <c r="C2315" s="130"/>
      <c r="D2315" s="130"/>
      <c r="E2315" s="130"/>
      <c r="F2315" s="130"/>
      <c r="G2315" s="89"/>
      <c r="H2315" s="123"/>
      <c r="I2315" s="123"/>
      <c r="J2315" s="130"/>
    </row>
    <row r="2316" spans="1:10" s="108" customFormat="1" ht="11.25" customHeight="1">
      <c r="A2316" s="130"/>
      <c r="B2316" s="130"/>
      <c r="C2316" s="130"/>
      <c r="D2316" s="130"/>
      <c r="E2316" s="130"/>
      <c r="F2316" s="130"/>
      <c r="G2316" s="89"/>
      <c r="H2316" s="123"/>
      <c r="I2316" s="123"/>
      <c r="J2316" s="130"/>
    </row>
    <row r="2317" spans="1:10" s="108" customFormat="1" ht="11.25" customHeight="1">
      <c r="A2317" s="130"/>
      <c r="B2317" s="130"/>
      <c r="C2317" s="130"/>
      <c r="D2317" s="130"/>
      <c r="E2317" s="130"/>
      <c r="F2317" s="130"/>
      <c r="G2317" s="89"/>
      <c r="H2317" s="123"/>
      <c r="I2317" s="123"/>
      <c r="J2317" s="130"/>
    </row>
    <row r="2318" spans="1:10" s="108" customFormat="1" ht="11.25" customHeight="1">
      <c r="A2318" s="130"/>
      <c r="B2318" s="130"/>
      <c r="C2318" s="130"/>
      <c r="D2318" s="130"/>
      <c r="E2318" s="130"/>
      <c r="F2318" s="130"/>
      <c r="G2318" s="89"/>
      <c r="H2318" s="123"/>
      <c r="I2318" s="123"/>
      <c r="J2318" s="130"/>
    </row>
    <row r="2319" spans="1:10" s="108" customFormat="1" ht="11.25" customHeight="1">
      <c r="A2319" s="130"/>
      <c r="B2319" s="130"/>
      <c r="C2319" s="130"/>
      <c r="D2319" s="130"/>
      <c r="E2319" s="130"/>
      <c r="F2319" s="130"/>
      <c r="G2319" s="89"/>
      <c r="H2319" s="123"/>
      <c r="I2319" s="123"/>
      <c r="J2319" s="130"/>
    </row>
    <row r="2320" spans="1:10" s="108" customFormat="1" ht="11.25" customHeight="1">
      <c r="A2320" s="130"/>
      <c r="B2320" s="130"/>
      <c r="C2320" s="130"/>
      <c r="D2320" s="130"/>
      <c r="E2320" s="130"/>
      <c r="F2320" s="130"/>
      <c r="G2320" s="89"/>
      <c r="H2320" s="123"/>
      <c r="I2320" s="123"/>
      <c r="J2320" s="130"/>
    </row>
    <row r="2321" spans="1:10" s="108" customFormat="1" ht="11.25" customHeight="1">
      <c r="A2321" s="130"/>
      <c r="B2321" s="130"/>
      <c r="C2321" s="130"/>
      <c r="D2321" s="130"/>
      <c r="E2321" s="130"/>
      <c r="F2321" s="130"/>
      <c r="G2321" s="89"/>
      <c r="H2321" s="123"/>
      <c r="I2321" s="123"/>
      <c r="J2321" s="130"/>
    </row>
    <row r="2322" spans="1:10" s="108" customFormat="1" ht="11.25" customHeight="1">
      <c r="A2322" s="130"/>
      <c r="B2322" s="130"/>
      <c r="C2322" s="130"/>
      <c r="D2322" s="130"/>
      <c r="E2322" s="130"/>
      <c r="F2322" s="130"/>
      <c r="G2322" s="89"/>
      <c r="H2322" s="123"/>
      <c r="I2322" s="123"/>
      <c r="J2322" s="130"/>
    </row>
    <row r="2323" spans="1:10" s="108" customFormat="1" ht="11.25" customHeight="1">
      <c r="A2323" s="130"/>
      <c r="B2323" s="130"/>
      <c r="C2323" s="130"/>
      <c r="D2323" s="130"/>
      <c r="E2323" s="130"/>
      <c r="F2323" s="130"/>
      <c r="G2323" s="89"/>
      <c r="H2323" s="123"/>
      <c r="I2323" s="123"/>
      <c r="J2323" s="130"/>
    </row>
    <row r="2324" spans="1:10" s="108" customFormat="1" ht="11.25" customHeight="1">
      <c r="A2324" s="130"/>
      <c r="B2324" s="130"/>
      <c r="C2324" s="130"/>
      <c r="D2324" s="130"/>
      <c r="E2324" s="130"/>
      <c r="F2324" s="130"/>
      <c r="G2324" s="89"/>
      <c r="H2324" s="123"/>
      <c r="I2324" s="123"/>
      <c r="J2324" s="130"/>
    </row>
    <row r="2325" spans="1:10" s="108" customFormat="1" ht="11.25" customHeight="1">
      <c r="A2325" s="130"/>
      <c r="B2325" s="130"/>
      <c r="C2325" s="130"/>
      <c r="D2325" s="130"/>
      <c r="E2325" s="130"/>
      <c r="F2325" s="130"/>
      <c r="G2325" s="89"/>
      <c r="H2325" s="123"/>
      <c r="I2325" s="123"/>
      <c r="J2325" s="130"/>
    </row>
    <row r="2326" spans="1:10" s="108" customFormat="1" ht="11.25" customHeight="1">
      <c r="A2326" s="130"/>
      <c r="B2326" s="130"/>
      <c r="C2326" s="130"/>
      <c r="D2326" s="130"/>
      <c r="E2326" s="130"/>
      <c r="F2326" s="130"/>
      <c r="G2326" s="89"/>
      <c r="H2326" s="123"/>
      <c r="I2326" s="123"/>
      <c r="J2326" s="130"/>
    </row>
    <row r="2327" spans="1:10" s="108" customFormat="1" ht="11.25" customHeight="1">
      <c r="A2327" s="130"/>
      <c r="B2327" s="130"/>
      <c r="C2327" s="130"/>
      <c r="D2327" s="130"/>
      <c r="E2327" s="130"/>
      <c r="F2327" s="130"/>
      <c r="G2327" s="89"/>
      <c r="H2327" s="123"/>
      <c r="I2327" s="123"/>
      <c r="J2327" s="130"/>
    </row>
    <row r="2328" spans="1:10" s="108" customFormat="1" ht="11.25" customHeight="1">
      <c r="A2328" s="130"/>
      <c r="B2328" s="130"/>
      <c r="C2328" s="130"/>
      <c r="D2328" s="130"/>
      <c r="E2328" s="130"/>
      <c r="F2328" s="130"/>
      <c r="G2328" s="89"/>
      <c r="H2328" s="123"/>
      <c r="I2328" s="123"/>
      <c r="J2328" s="130"/>
    </row>
    <row r="2329" spans="1:10" s="108" customFormat="1" ht="11.25" customHeight="1">
      <c r="A2329" s="130"/>
      <c r="B2329" s="130"/>
      <c r="C2329" s="130"/>
      <c r="D2329" s="130"/>
      <c r="E2329" s="130"/>
      <c r="F2329" s="130"/>
      <c r="G2329" s="89"/>
      <c r="H2329" s="123"/>
      <c r="I2329" s="123"/>
      <c r="J2329" s="130"/>
    </row>
    <row r="2330" spans="1:10" s="108" customFormat="1" ht="11.25" customHeight="1">
      <c r="A2330" s="130"/>
      <c r="B2330" s="130"/>
      <c r="C2330" s="130"/>
      <c r="D2330" s="130"/>
      <c r="E2330" s="130"/>
      <c r="F2330" s="130"/>
      <c r="G2330" s="89"/>
      <c r="H2330" s="123"/>
      <c r="I2330" s="123"/>
      <c r="J2330" s="130"/>
    </row>
    <row r="2331" spans="1:10" s="108" customFormat="1" ht="11.25" customHeight="1">
      <c r="A2331" s="127"/>
      <c r="B2331" s="127"/>
      <c r="C2331" s="130"/>
      <c r="D2331" s="127"/>
      <c r="E2331" s="130"/>
      <c r="F2331" s="130"/>
      <c r="G2331" s="89"/>
      <c r="H2331" s="123"/>
      <c r="I2331" s="123"/>
      <c r="J2331" s="130"/>
    </row>
    <row r="2332" spans="1:10" s="108" customFormat="1" ht="11.25" customHeight="1">
      <c r="A2332" s="127"/>
      <c r="B2332" s="127"/>
      <c r="C2332" s="130"/>
      <c r="D2332" s="127"/>
      <c r="E2332" s="130"/>
      <c r="F2332" s="130"/>
      <c r="G2332" s="89"/>
      <c r="H2332" s="123"/>
      <c r="I2332" s="123"/>
      <c r="J2332" s="130"/>
    </row>
    <row r="2333" spans="1:10" s="108" customFormat="1" ht="11.25" customHeight="1">
      <c r="A2333" s="127"/>
      <c r="B2333" s="127"/>
      <c r="C2333" s="130"/>
      <c r="D2333" s="127"/>
      <c r="E2333" s="130"/>
      <c r="F2333" s="130"/>
      <c r="G2333" s="89"/>
      <c r="H2333" s="123"/>
      <c r="I2333" s="123"/>
      <c r="J2333" s="130"/>
    </row>
    <row r="2334" spans="1:10" s="108" customFormat="1" ht="11.25" customHeight="1">
      <c r="A2334" s="127"/>
      <c r="B2334" s="127"/>
      <c r="C2334" s="130"/>
      <c r="D2334" s="127"/>
      <c r="E2334" s="130"/>
      <c r="F2334" s="130"/>
      <c r="G2334" s="89"/>
      <c r="H2334" s="123"/>
      <c r="I2334" s="123"/>
      <c r="J2334" s="130"/>
    </row>
    <row r="2335" spans="1:10" s="108" customFormat="1" ht="11.25" customHeight="1">
      <c r="A2335" s="127"/>
      <c r="B2335" s="127"/>
      <c r="C2335" s="130"/>
      <c r="D2335" s="127"/>
      <c r="E2335" s="130"/>
      <c r="F2335" s="130"/>
      <c r="G2335" s="89"/>
      <c r="H2335" s="123"/>
      <c r="I2335" s="123"/>
      <c r="J2335" s="130"/>
    </row>
    <row r="2336" spans="1:10" s="108" customFormat="1" ht="11.25" customHeight="1">
      <c r="A2336" s="127"/>
      <c r="B2336" s="127"/>
      <c r="C2336" s="130"/>
      <c r="D2336" s="127"/>
      <c r="E2336" s="130"/>
      <c r="F2336" s="130"/>
      <c r="G2336" s="89"/>
      <c r="H2336" s="123"/>
      <c r="I2336" s="123"/>
      <c r="J2336" s="130"/>
    </row>
    <row r="2337" spans="1:10" s="108" customFormat="1" ht="11.25" customHeight="1">
      <c r="A2337" s="127"/>
      <c r="B2337" s="127"/>
      <c r="C2337" s="130"/>
      <c r="D2337" s="127"/>
      <c r="E2337" s="130"/>
      <c r="F2337" s="130"/>
      <c r="G2337" s="89"/>
      <c r="H2337" s="123"/>
      <c r="I2337" s="123"/>
      <c r="J2337" s="130"/>
    </row>
    <row r="2338" spans="1:10" s="108" customFormat="1" ht="11.25" customHeight="1">
      <c r="A2338" s="127"/>
      <c r="B2338" s="127"/>
      <c r="C2338" s="130"/>
      <c r="D2338" s="127"/>
      <c r="E2338" s="130"/>
      <c r="F2338" s="130"/>
      <c r="G2338" s="89"/>
      <c r="H2338" s="123"/>
      <c r="I2338" s="123"/>
      <c r="J2338" s="130"/>
    </row>
    <row r="2339" spans="1:10" s="108" customFormat="1" ht="11.25" customHeight="1">
      <c r="A2339" s="127"/>
      <c r="B2339" s="127"/>
      <c r="C2339" s="130"/>
      <c r="D2339" s="127"/>
      <c r="E2339" s="130"/>
      <c r="F2339" s="130"/>
      <c r="G2339" s="89"/>
      <c r="H2339" s="123"/>
      <c r="I2339" s="123"/>
      <c r="J2339" s="130"/>
    </row>
    <row r="2340" spans="1:10" s="108" customFormat="1" ht="11.25" customHeight="1">
      <c r="A2340" s="130"/>
      <c r="B2340" s="130"/>
      <c r="C2340" s="130"/>
      <c r="D2340" s="130"/>
      <c r="E2340" s="130"/>
      <c r="F2340" s="130"/>
      <c r="G2340" s="89"/>
      <c r="H2340" s="123"/>
      <c r="I2340" s="123"/>
      <c r="J2340" s="130"/>
    </row>
    <row r="2341" spans="1:10" s="108" customFormat="1" ht="11.25" customHeight="1">
      <c r="A2341" s="130"/>
      <c r="B2341" s="130"/>
      <c r="C2341" s="130"/>
      <c r="D2341" s="130"/>
      <c r="E2341" s="130"/>
      <c r="F2341" s="130"/>
      <c r="G2341" s="89"/>
      <c r="H2341" s="123"/>
      <c r="I2341" s="123"/>
      <c r="J2341" s="130"/>
    </row>
    <row r="2342" spans="1:10" s="108" customFormat="1" ht="11.25" customHeight="1">
      <c r="A2342" s="130"/>
      <c r="B2342" s="130"/>
      <c r="C2342" s="130"/>
      <c r="D2342" s="130"/>
      <c r="E2342" s="130"/>
      <c r="F2342" s="130"/>
      <c r="G2342" s="89"/>
      <c r="H2342" s="123"/>
      <c r="I2342" s="123"/>
      <c r="J2342" s="130"/>
    </row>
    <row r="2343" spans="1:10" s="108" customFormat="1" ht="11.25" customHeight="1">
      <c r="A2343" s="130"/>
      <c r="B2343" s="130"/>
      <c r="C2343" s="130"/>
      <c r="D2343" s="130"/>
      <c r="E2343" s="130"/>
      <c r="F2343" s="130"/>
      <c r="G2343" s="89"/>
      <c r="H2343" s="123"/>
      <c r="I2343" s="123"/>
      <c r="J2343" s="130"/>
    </row>
    <row r="2344" spans="1:10" s="108" customFormat="1" ht="11.25" customHeight="1">
      <c r="A2344" s="130"/>
      <c r="B2344" s="130"/>
      <c r="C2344" s="130"/>
      <c r="D2344" s="130"/>
      <c r="E2344" s="130"/>
      <c r="F2344" s="130"/>
      <c r="G2344" s="89"/>
      <c r="H2344" s="123"/>
      <c r="I2344" s="123"/>
      <c r="J2344" s="130"/>
    </row>
    <row r="2345" spans="1:10" s="108" customFormat="1" ht="11.25" customHeight="1">
      <c r="A2345" s="130"/>
      <c r="B2345" s="130"/>
      <c r="C2345" s="130"/>
      <c r="D2345" s="130"/>
      <c r="E2345" s="130"/>
      <c r="F2345" s="130"/>
      <c r="G2345" s="89"/>
      <c r="H2345" s="123"/>
      <c r="I2345" s="123"/>
      <c r="J2345" s="130"/>
    </row>
    <row r="2346" spans="1:10" s="108" customFormat="1" ht="11.25" customHeight="1">
      <c r="A2346" s="130"/>
      <c r="B2346" s="130"/>
      <c r="C2346" s="130"/>
      <c r="D2346" s="130"/>
      <c r="E2346" s="130"/>
      <c r="F2346" s="130"/>
      <c r="G2346" s="89"/>
      <c r="H2346" s="123"/>
      <c r="I2346" s="123"/>
      <c r="J2346" s="130"/>
    </row>
    <row r="2347" spans="1:10" s="108" customFormat="1" ht="11.25" customHeight="1">
      <c r="A2347" s="130"/>
      <c r="B2347" s="130"/>
      <c r="C2347" s="130"/>
      <c r="D2347" s="130"/>
      <c r="E2347" s="130"/>
      <c r="F2347" s="130"/>
      <c r="G2347" s="89"/>
      <c r="H2347" s="123"/>
      <c r="I2347" s="123"/>
      <c r="J2347" s="130"/>
    </row>
    <row r="2348" spans="1:10" s="108" customFormat="1" ht="11.25" customHeight="1">
      <c r="A2348" s="130"/>
      <c r="B2348" s="130"/>
      <c r="C2348" s="130"/>
      <c r="D2348" s="130"/>
      <c r="E2348" s="130"/>
      <c r="F2348" s="130"/>
      <c r="G2348" s="89"/>
      <c r="H2348" s="123"/>
      <c r="I2348" s="123"/>
      <c r="J2348" s="130"/>
    </row>
    <row r="2349" spans="1:10" s="108" customFormat="1" ht="11.25" customHeight="1">
      <c r="A2349" s="130"/>
      <c r="B2349" s="130"/>
      <c r="C2349" s="130"/>
      <c r="D2349" s="130"/>
      <c r="E2349" s="130"/>
      <c r="F2349" s="130"/>
      <c r="G2349" s="89"/>
      <c r="H2349" s="123"/>
      <c r="I2349" s="123"/>
      <c r="J2349" s="130"/>
    </row>
    <row r="2350" spans="1:10" s="108" customFormat="1" ht="11.25" customHeight="1">
      <c r="A2350" s="130"/>
      <c r="B2350" s="130"/>
      <c r="C2350" s="130"/>
      <c r="D2350" s="130"/>
      <c r="E2350" s="130"/>
      <c r="F2350" s="130"/>
      <c r="G2350" s="89"/>
      <c r="H2350" s="123"/>
      <c r="I2350" s="123"/>
      <c r="J2350" s="130"/>
    </row>
    <row r="2351" spans="1:10" s="108" customFormat="1" ht="11.25" customHeight="1">
      <c r="A2351" s="130"/>
      <c r="B2351" s="130"/>
      <c r="C2351" s="130"/>
      <c r="D2351" s="130"/>
      <c r="E2351" s="130"/>
      <c r="F2351" s="130"/>
      <c r="G2351" s="89"/>
      <c r="H2351" s="123"/>
      <c r="I2351" s="123"/>
      <c r="J2351" s="130"/>
    </row>
    <row r="2352" spans="1:10" s="108" customFormat="1" ht="11.25" customHeight="1">
      <c r="A2352" s="130"/>
      <c r="B2352" s="130"/>
      <c r="C2352" s="130"/>
      <c r="D2352" s="130"/>
      <c r="E2352" s="130"/>
      <c r="F2352" s="130"/>
      <c r="G2352" s="89"/>
      <c r="H2352" s="123"/>
      <c r="I2352" s="123"/>
      <c r="J2352" s="130"/>
    </row>
    <row r="2353" spans="1:10" s="108" customFormat="1" ht="11.25" customHeight="1">
      <c r="A2353" s="130"/>
      <c r="B2353" s="130"/>
      <c r="C2353" s="130"/>
      <c r="D2353" s="130"/>
      <c r="E2353" s="130"/>
      <c r="F2353" s="130"/>
      <c r="G2353" s="89"/>
      <c r="H2353" s="123"/>
      <c r="I2353" s="123"/>
      <c r="J2353" s="130"/>
    </row>
    <row r="2354" spans="1:10" s="108" customFormat="1" ht="11.25" customHeight="1">
      <c r="A2354" s="130"/>
      <c r="B2354" s="130"/>
      <c r="C2354" s="130"/>
      <c r="D2354" s="130"/>
      <c r="E2354" s="130"/>
      <c r="F2354" s="130"/>
      <c r="G2354" s="89"/>
      <c r="H2354" s="123"/>
      <c r="I2354" s="123"/>
      <c r="J2354" s="130"/>
    </row>
    <row r="2355" spans="1:10" s="108" customFormat="1" ht="11.25" customHeight="1">
      <c r="A2355" s="130"/>
      <c r="B2355" s="130"/>
      <c r="C2355" s="130"/>
      <c r="D2355" s="130"/>
      <c r="E2355" s="130"/>
      <c r="F2355" s="130"/>
      <c r="G2355" s="89"/>
      <c r="H2355" s="123"/>
      <c r="I2355" s="123"/>
      <c r="J2355" s="130"/>
    </row>
    <row r="2356" spans="1:10" s="108" customFormat="1" ht="11.25" customHeight="1">
      <c r="A2356" s="130"/>
      <c r="B2356" s="130"/>
      <c r="C2356" s="130"/>
      <c r="D2356" s="130"/>
      <c r="E2356" s="130"/>
      <c r="F2356" s="130"/>
      <c r="G2356" s="89"/>
      <c r="H2356" s="123"/>
      <c r="I2356" s="123"/>
      <c r="J2356" s="130"/>
    </row>
    <row r="2357" spans="1:10" s="108" customFormat="1" ht="11.25" customHeight="1">
      <c r="A2357" s="130"/>
      <c r="B2357" s="130"/>
      <c r="C2357" s="130"/>
      <c r="D2357" s="130"/>
      <c r="E2357" s="130"/>
      <c r="F2357" s="130"/>
      <c r="G2357" s="89"/>
      <c r="H2357" s="123"/>
      <c r="I2357" s="123"/>
      <c r="J2357" s="130"/>
    </row>
    <row r="2358" spans="1:10" s="108" customFormat="1" ht="11.25" customHeight="1">
      <c r="A2358" s="130"/>
      <c r="B2358" s="130"/>
      <c r="C2358" s="130"/>
      <c r="D2358" s="130"/>
      <c r="E2358" s="130"/>
      <c r="F2358" s="130"/>
      <c r="G2358" s="89"/>
      <c r="H2358" s="123"/>
      <c r="I2358" s="123"/>
      <c r="J2358" s="130"/>
    </row>
    <row r="2359" spans="1:10" s="108" customFormat="1" ht="11.25" customHeight="1">
      <c r="A2359" s="130"/>
      <c r="B2359" s="130"/>
      <c r="C2359" s="130"/>
      <c r="D2359" s="130"/>
      <c r="E2359" s="130"/>
      <c r="F2359" s="130"/>
      <c r="G2359" s="89"/>
      <c r="H2359" s="123"/>
      <c r="I2359" s="123"/>
      <c r="J2359" s="130"/>
    </row>
    <row r="2360" spans="1:10" s="108" customFormat="1" ht="11.25" customHeight="1">
      <c r="A2360" s="130"/>
      <c r="B2360" s="130"/>
      <c r="C2360" s="130"/>
      <c r="D2360" s="130"/>
      <c r="E2360" s="130"/>
      <c r="F2360" s="130"/>
      <c r="G2360" s="89"/>
      <c r="H2360" s="123"/>
      <c r="I2360" s="123"/>
      <c r="J2360" s="130"/>
    </row>
    <row r="2361" spans="1:10" s="108" customFormat="1" ht="11.25" customHeight="1">
      <c r="A2361" s="130"/>
      <c r="B2361" s="130"/>
      <c r="C2361" s="130"/>
      <c r="D2361" s="130"/>
      <c r="E2361" s="130"/>
      <c r="F2361" s="130"/>
      <c r="G2361" s="89"/>
      <c r="H2361" s="123"/>
      <c r="I2361" s="123"/>
      <c r="J2361" s="130"/>
    </row>
    <row r="2362" spans="1:10" s="108" customFormat="1" ht="11.25" customHeight="1">
      <c r="A2362" s="130"/>
      <c r="B2362" s="130"/>
      <c r="C2362" s="130"/>
      <c r="D2362" s="130"/>
      <c r="E2362" s="130"/>
      <c r="F2362" s="130"/>
      <c r="G2362" s="89"/>
      <c r="H2362" s="123"/>
      <c r="I2362" s="123"/>
      <c r="J2362" s="130"/>
    </row>
    <row r="2363" spans="1:10" s="108" customFormat="1" ht="11.25" customHeight="1">
      <c r="A2363" s="130"/>
      <c r="B2363" s="130"/>
      <c r="C2363" s="130"/>
      <c r="D2363" s="130"/>
      <c r="E2363" s="130"/>
      <c r="F2363" s="130"/>
      <c r="G2363" s="89"/>
      <c r="H2363" s="123"/>
      <c r="I2363" s="123"/>
      <c r="J2363" s="130"/>
    </row>
    <row r="2364" spans="1:10" s="108" customFormat="1" ht="11.25" customHeight="1">
      <c r="A2364" s="130"/>
      <c r="B2364" s="130"/>
      <c r="C2364" s="130"/>
      <c r="D2364" s="130"/>
      <c r="E2364" s="130"/>
      <c r="F2364" s="130"/>
      <c r="G2364" s="89"/>
      <c r="H2364" s="123"/>
      <c r="I2364" s="123"/>
      <c r="J2364" s="130"/>
    </row>
    <row r="2365" spans="1:10" s="108" customFormat="1" ht="11.25" customHeight="1">
      <c r="A2365" s="130"/>
      <c r="B2365" s="130"/>
      <c r="C2365" s="130"/>
      <c r="D2365" s="130"/>
      <c r="E2365" s="130"/>
      <c r="F2365" s="130"/>
      <c r="G2365" s="89"/>
      <c r="H2365" s="123"/>
      <c r="I2365" s="123"/>
      <c r="J2365" s="130"/>
    </row>
    <row r="2366" spans="1:10" s="108" customFormat="1" ht="11.25" customHeight="1">
      <c r="A2366" s="130"/>
      <c r="B2366" s="130"/>
      <c r="C2366" s="130"/>
      <c r="D2366" s="130"/>
      <c r="E2366" s="130"/>
      <c r="F2366" s="130"/>
      <c r="G2366" s="89"/>
      <c r="H2366" s="123"/>
      <c r="I2366" s="123"/>
      <c r="J2366" s="130"/>
    </row>
    <row r="2367" spans="1:10" s="108" customFormat="1" ht="11.25" customHeight="1">
      <c r="A2367" s="130"/>
      <c r="B2367" s="130"/>
      <c r="C2367" s="130"/>
      <c r="D2367" s="130"/>
      <c r="E2367" s="130"/>
      <c r="F2367" s="130"/>
      <c r="G2367" s="89"/>
      <c r="H2367" s="123"/>
      <c r="I2367" s="123"/>
      <c r="J2367" s="130"/>
    </row>
    <row r="2368" spans="1:10" s="108" customFormat="1" ht="11.25" customHeight="1">
      <c r="A2368" s="130"/>
      <c r="B2368" s="130"/>
      <c r="C2368" s="130"/>
      <c r="D2368" s="130"/>
      <c r="E2368" s="130"/>
      <c r="F2368" s="130"/>
      <c r="G2368" s="89"/>
      <c r="H2368" s="123"/>
      <c r="I2368" s="123"/>
      <c r="J2368" s="130"/>
    </row>
    <row r="2369" spans="1:10" s="108" customFormat="1" ht="11.25" customHeight="1">
      <c r="A2369" s="130"/>
      <c r="B2369" s="130"/>
      <c r="C2369" s="130"/>
      <c r="D2369" s="130"/>
      <c r="E2369" s="130"/>
      <c r="F2369" s="130"/>
      <c r="G2369" s="89"/>
      <c r="H2369" s="123"/>
      <c r="I2369" s="123"/>
      <c r="J2369" s="130"/>
    </row>
    <row r="2370" spans="1:10" s="108" customFormat="1" ht="11.25" customHeight="1">
      <c r="A2370" s="130"/>
      <c r="B2370" s="130"/>
      <c r="C2370" s="130"/>
      <c r="D2370" s="130"/>
      <c r="E2370" s="130"/>
      <c r="F2370" s="130"/>
      <c r="G2370" s="89"/>
      <c r="H2370" s="123"/>
      <c r="I2370" s="123"/>
      <c r="J2370" s="130"/>
    </row>
    <row r="2371" spans="1:10" s="108" customFormat="1" ht="11.25" customHeight="1">
      <c r="A2371" s="130"/>
      <c r="B2371" s="130"/>
      <c r="C2371" s="130"/>
      <c r="D2371" s="130"/>
      <c r="E2371" s="130"/>
      <c r="F2371" s="130"/>
      <c r="G2371" s="89"/>
      <c r="H2371" s="123"/>
      <c r="I2371" s="123"/>
      <c r="J2371" s="130"/>
    </row>
    <row r="2372" spans="1:10" s="108" customFormat="1" ht="11.25" customHeight="1">
      <c r="A2372" s="130"/>
      <c r="B2372" s="130"/>
      <c r="C2372" s="130"/>
      <c r="D2372" s="130"/>
      <c r="E2372" s="130"/>
      <c r="F2372" s="130"/>
      <c r="G2372" s="89"/>
      <c r="H2372" s="123"/>
      <c r="I2372" s="123"/>
      <c r="J2372" s="130"/>
    </row>
    <row r="2373" spans="1:10" s="108" customFormat="1" ht="11.25" customHeight="1">
      <c r="A2373" s="130"/>
      <c r="B2373" s="130"/>
      <c r="C2373" s="130"/>
      <c r="D2373" s="130"/>
      <c r="E2373" s="130"/>
      <c r="F2373" s="130"/>
      <c r="G2373" s="89"/>
      <c r="H2373" s="123"/>
      <c r="I2373" s="123"/>
      <c r="J2373" s="130"/>
    </row>
    <row r="2374" spans="1:10" s="108" customFormat="1" ht="11.25" customHeight="1">
      <c r="A2374" s="130"/>
      <c r="B2374" s="130"/>
      <c r="C2374" s="130"/>
      <c r="D2374" s="130"/>
      <c r="E2374" s="130"/>
      <c r="F2374" s="130"/>
      <c r="G2374" s="89"/>
      <c r="H2374" s="123"/>
      <c r="I2374" s="123"/>
      <c r="J2374" s="130"/>
    </row>
    <row r="2375" spans="1:10" s="108" customFormat="1" ht="11.25" customHeight="1">
      <c r="A2375" s="130"/>
      <c r="B2375" s="130"/>
      <c r="C2375" s="130"/>
      <c r="D2375" s="130"/>
      <c r="E2375" s="130"/>
      <c r="F2375" s="130"/>
      <c r="G2375" s="89"/>
      <c r="H2375" s="123"/>
      <c r="I2375" s="123"/>
      <c r="J2375" s="130"/>
    </row>
    <row r="2376" spans="1:10" s="108" customFormat="1" ht="11.25" customHeight="1">
      <c r="A2376" s="130"/>
      <c r="B2376" s="130"/>
      <c r="C2376" s="130"/>
      <c r="D2376" s="130"/>
      <c r="E2376" s="130"/>
      <c r="F2376" s="130"/>
      <c r="G2376" s="89"/>
      <c r="H2376" s="123"/>
      <c r="I2376" s="123"/>
      <c r="J2376" s="130"/>
    </row>
    <row r="2377" spans="1:10" s="108" customFormat="1" ht="11.25" customHeight="1">
      <c r="A2377" s="130"/>
      <c r="B2377" s="130"/>
      <c r="C2377" s="130"/>
      <c r="D2377" s="130"/>
      <c r="E2377" s="130"/>
      <c r="F2377" s="130"/>
      <c r="G2377" s="89"/>
      <c r="H2377" s="123"/>
      <c r="I2377" s="123"/>
      <c r="J2377" s="130"/>
    </row>
    <row r="2378" spans="1:10" s="108" customFormat="1" ht="11.25" customHeight="1">
      <c r="A2378" s="130"/>
      <c r="B2378" s="130"/>
      <c r="C2378" s="130"/>
      <c r="D2378" s="130"/>
      <c r="E2378" s="130"/>
      <c r="F2378" s="130"/>
      <c r="G2378" s="89"/>
      <c r="H2378" s="123"/>
      <c r="I2378" s="123"/>
      <c r="J2378" s="130"/>
    </row>
    <row r="2379" spans="1:10" s="108" customFormat="1" ht="11.25" customHeight="1">
      <c r="A2379" s="130"/>
      <c r="B2379" s="130"/>
      <c r="C2379" s="130"/>
      <c r="D2379" s="130"/>
      <c r="E2379" s="130"/>
      <c r="F2379" s="130"/>
      <c r="G2379" s="89"/>
      <c r="H2379" s="123"/>
      <c r="I2379" s="123"/>
      <c r="J2379" s="130"/>
    </row>
    <row r="2380" spans="1:10" s="108" customFormat="1" ht="11.25" customHeight="1">
      <c r="A2380" s="130"/>
      <c r="B2380" s="130"/>
      <c r="C2380" s="130"/>
      <c r="D2380" s="130"/>
      <c r="E2380" s="130"/>
      <c r="F2380" s="130"/>
      <c r="G2380" s="89"/>
      <c r="H2380" s="123"/>
      <c r="I2380" s="123"/>
      <c r="J2380" s="130"/>
    </row>
    <row r="2381" spans="1:10" s="108" customFormat="1" ht="11.25" customHeight="1">
      <c r="A2381" s="130"/>
      <c r="B2381" s="130"/>
      <c r="C2381" s="130"/>
      <c r="D2381" s="130"/>
      <c r="E2381" s="130"/>
      <c r="F2381" s="130"/>
      <c r="G2381" s="89"/>
      <c r="H2381" s="123"/>
      <c r="I2381" s="123"/>
      <c r="J2381" s="130"/>
    </row>
    <row r="2382" spans="1:10" s="108" customFormat="1" ht="11.25" customHeight="1">
      <c r="A2382" s="130"/>
      <c r="B2382" s="130"/>
      <c r="C2382" s="130"/>
      <c r="D2382" s="130"/>
      <c r="E2382" s="130"/>
      <c r="F2382" s="130"/>
      <c r="G2382" s="89"/>
      <c r="H2382" s="123"/>
      <c r="I2382" s="123"/>
      <c r="J2382" s="130"/>
    </row>
    <row r="2383" spans="1:10" s="108" customFormat="1" ht="11.25" customHeight="1">
      <c r="A2383" s="130"/>
      <c r="B2383" s="130"/>
      <c r="C2383" s="130"/>
      <c r="D2383" s="130"/>
      <c r="E2383" s="130"/>
      <c r="F2383" s="130"/>
      <c r="G2383" s="89"/>
      <c r="H2383" s="123"/>
      <c r="I2383" s="123"/>
      <c r="J2383" s="130"/>
    </row>
    <row r="2384" spans="1:10" s="108" customFormat="1" ht="11.25" customHeight="1">
      <c r="A2384" s="130"/>
      <c r="B2384" s="130"/>
      <c r="C2384" s="130"/>
      <c r="D2384" s="130"/>
      <c r="E2384" s="130"/>
      <c r="F2384" s="130"/>
      <c r="G2384" s="89"/>
      <c r="H2384" s="123"/>
      <c r="I2384" s="123"/>
      <c r="J2384" s="130"/>
    </row>
    <row r="2385" spans="1:10" s="108" customFormat="1" ht="11.25" customHeight="1">
      <c r="A2385" s="130"/>
      <c r="B2385" s="130"/>
      <c r="C2385" s="130"/>
      <c r="D2385" s="130"/>
      <c r="E2385" s="130"/>
      <c r="F2385" s="130"/>
      <c r="G2385" s="89"/>
      <c r="H2385" s="123"/>
      <c r="I2385" s="123"/>
      <c r="J2385" s="130"/>
    </row>
    <row r="2386" spans="1:10" s="108" customFormat="1" ht="11.25" customHeight="1">
      <c r="A2386" s="130"/>
      <c r="B2386" s="130"/>
      <c r="C2386" s="130"/>
      <c r="D2386" s="130"/>
      <c r="E2386" s="130"/>
      <c r="F2386" s="130"/>
      <c r="G2386" s="89"/>
      <c r="H2386" s="123"/>
      <c r="I2386" s="123"/>
      <c r="J2386" s="130"/>
    </row>
    <row r="2387" spans="1:10" s="108" customFormat="1" ht="11.25" customHeight="1">
      <c r="A2387" s="130"/>
      <c r="B2387" s="130"/>
      <c r="C2387" s="130"/>
      <c r="D2387" s="130"/>
      <c r="E2387" s="130"/>
      <c r="F2387" s="130"/>
      <c r="G2387" s="89"/>
      <c r="H2387" s="123"/>
      <c r="I2387" s="123"/>
      <c r="J2387" s="130"/>
    </row>
    <row r="2388" spans="1:10" s="108" customFormat="1" ht="11.25" customHeight="1">
      <c r="A2388" s="130"/>
      <c r="B2388" s="130"/>
      <c r="C2388" s="130"/>
      <c r="D2388" s="130"/>
      <c r="E2388" s="130"/>
      <c r="F2388" s="130"/>
      <c r="G2388" s="89"/>
      <c r="H2388" s="123"/>
      <c r="I2388" s="123"/>
      <c r="J2388" s="130"/>
    </row>
    <row r="2389" spans="1:10" s="108" customFormat="1" ht="11.25" customHeight="1">
      <c r="A2389" s="130"/>
      <c r="B2389" s="130"/>
      <c r="C2389" s="130"/>
      <c r="D2389" s="130"/>
      <c r="E2389" s="130"/>
      <c r="F2389" s="130"/>
      <c r="G2389" s="89"/>
      <c r="H2389" s="123"/>
      <c r="I2389" s="123"/>
      <c r="J2389" s="130"/>
    </row>
    <row r="2390" spans="1:10" s="108" customFormat="1" ht="11.25" customHeight="1">
      <c r="A2390" s="130"/>
      <c r="B2390" s="130"/>
      <c r="C2390" s="130"/>
      <c r="D2390" s="130"/>
      <c r="E2390" s="130"/>
      <c r="F2390" s="130"/>
      <c r="G2390" s="89"/>
      <c r="H2390" s="123"/>
      <c r="I2390" s="123"/>
      <c r="J2390" s="130"/>
    </row>
    <row r="2391" spans="1:10" s="108" customFormat="1" ht="11.25" customHeight="1">
      <c r="A2391" s="130"/>
      <c r="B2391" s="130"/>
      <c r="C2391" s="130"/>
      <c r="D2391" s="130"/>
      <c r="E2391" s="130"/>
      <c r="F2391" s="130"/>
      <c r="G2391" s="89"/>
      <c r="H2391" s="123"/>
      <c r="I2391" s="123"/>
      <c r="J2391" s="130"/>
    </row>
    <row r="2392" spans="1:10" s="108" customFormat="1" ht="11.25" customHeight="1">
      <c r="A2392" s="130"/>
      <c r="B2392" s="130"/>
      <c r="C2392" s="130"/>
      <c r="D2392" s="130"/>
      <c r="E2392" s="130"/>
      <c r="F2392" s="130"/>
      <c r="G2392" s="89"/>
      <c r="H2392" s="123"/>
      <c r="I2392" s="123"/>
      <c r="J2392" s="130"/>
    </row>
    <row r="2393" spans="1:10" s="108" customFormat="1" ht="11.25" customHeight="1">
      <c r="A2393" s="130"/>
      <c r="B2393" s="130"/>
      <c r="C2393" s="130"/>
      <c r="D2393" s="130"/>
      <c r="E2393" s="130"/>
      <c r="F2393" s="130"/>
      <c r="G2393" s="89"/>
      <c r="H2393" s="123"/>
      <c r="I2393" s="123"/>
      <c r="J2393" s="130"/>
    </row>
    <row r="2394" spans="1:10" s="108" customFormat="1" ht="11.25" customHeight="1">
      <c r="A2394" s="130"/>
      <c r="B2394" s="130"/>
      <c r="C2394" s="130"/>
      <c r="D2394" s="130"/>
      <c r="E2394" s="130"/>
      <c r="F2394" s="130"/>
      <c r="G2394" s="89"/>
      <c r="H2394" s="123"/>
      <c r="I2394" s="123"/>
      <c r="J2394" s="130"/>
    </row>
    <row r="2395" spans="1:10" s="108" customFormat="1" ht="11.25" customHeight="1">
      <c r="A2395" s="130"/>
      <c r="B2395" s="130"/>
      <c r="C2395" s="130"/>
      <c r="D2395" s="130"/>
      <c r="E2395" s="130"/>
      <c r="F2395" s="130"/>
      <c r="G2395" s="89"/>
      <c r="H2395" s="123"/>
      <c r="I2395" s="123"/>
      <c r="J2395" s="130"/>
    </row>
    <row r="2396" spans="1:10" s="108" customFormat="1" ht="11.25" customHeight="1">
      <c r="A2396" s="130"/>
      <c r="B2396" s="130"/>
      <c r="C2396" s="130"/>
      <c r="D2396" s="130"/>
      <c r="E2396" s="130"/>
      <c r="F2396" s="130"/>
      <c r="G2396" s="89"/>
      <c r="H2396" s="123"/>
      <c r="I2396" s="123"/>
      <c r="J2396" s="130"/>
    </row>
    <row r="2397" spans="1:10" s="108" customFormat="1" ht="11.25" customHeight="1">
      <c r="A2397" s="130"/>
      <c r="B2397" s="130"/>
      <c r="C2397" s="130"/>
      <c r="D2397" s="130"/>
      <c r="E2397" s="130"/>
      <c r="F2397" s="130"/>
      <c r="G2397" s="89"/>
      <c r="H2397" s="123"/>
      <c r="I2397" s="123"/>
      <c r="J2397" s="130"/>
    </row>
    <row r="2398" spans="1:10" s="108" customFormat="1" ht="11.25" customHeight="1">
      <c r="A2398" s="130"/>
      <c r="B2398" s="130"/>
      <c r="C2398" s="130"/>
      <c r="D2398" s="130"/>
      <c r="E2398" s="130"/>
      <c r="F2398" s="130"/>
      <c r="G2398" s="89"/>
      <c r="H2398" s="123"/>
      <c r="I2398" s="123"/>
      <c r="J2398" s="130"/>
    </row>
    <row r="2399" spans="1:10" s="108" customFormat="1" ht="11.25" customHeight="1">
      <c r="A2399" s="130"/>
      <c r="B2399" s="130"/>
      <c r="C2399" s="130"/>
      <c r="D2399" s="130"/>
      <c r="E2399" s="130"/>
      <c r="F2399" s="130"/>
      <c r="G2399" s="89"/>
      <c r="H2399" s="123"/>
      <c r="I2399" s="123"/>
      <c r="J2399" s="130"/>
    </row>
    <row r="2400" spans="1:10" s="108" customFormat="1" ht="11.25" customHeight="1">
      <c r="A2400" s="130"/>
      <c r="B2400" s="130"/>
      <c r="C2400" s="130"/>
      <c r="D2400" s="130"/>
      <c r="E2400" s="130"/>
      <c r="F2400" s="130"/>
      <c r="G2400" s="89"/>
      <c r="H2400" s="123"/>
      <c r="I2400" s="123"/>
      <c r="J2400" s="130"/>
    </row>
    <row r="2401" spans="1:10" s="108" customFormat="1" ht="11.25" customHeight="1">
      <c r="A2401" s="130"/>
      <c r="B2401" s="130"/>
      <c r="C2401" s="130"/>
      <c r="D2401" s="130"/>
      <c r="E2401" s="130"/>
      <c r="F2401" s="130"/>
      <c r="G2401" s="89"/>
      <c r="H2401" s="123"/>
      <c r="I2401" s="123"/>
      <c r="J2401" s="130"/>
    </row>
    <row r="2402" spans="1:10" s="108" customFormat="1" ht="11.25" customHeight="1">
      <c r="A2402" s="130"/>
      <c r="B2402" s="130"/>
      <c r="C2402" s="130"/>
      <c r="D2402" s="130"/>
      <c r="E2402" s="130"/>
      <c r="F2402" s="130"/>
      <c r="G2402" s="89"/>
      <c r="H2402" s="123"/>
      <c r="I2402" s="123"/>
      <c r="J2402" s="130"/>
    </row>
    <row r="2403" spans="1:10" s="108" customFormat="1" ht="11.25" customHeight="1">
      <c r="A2403" s="130"/>
      <c r="B2403" s="130"/>
      <c r="C2403" s="130"/>
      <c r="D2403" s="130"/>
      <c r="E2403" s="130"/>
      <c r="F2403" s="130"/>
      <c r="G2403" s="89"/>
      <c r="H2403" s="123"/>
      <c r="I2403" s="123"/>
      <c r="J2403" s="130"/>
    </row>
    <row r="2404" spans="1:10" s="108" customFormat="1" ht="11.25" customHeight="1">
      <c r="A2404" s="130"/>
      <c r="B2404" s="130"/>
      <c r="C2404" s="130"/>
      <c r="D2404" s="130"/>
      <c r="E2404" s="130"/>
      <c r="F2404" s="130"/>
      <c r="G2404" s="89"/>
      <c r="H2404" s="123"/>
      <c r="I2404" s="123"/>
      <c r="J2404" s="130"/>
    </row>
    <row r="2405" spans="1:10" s="108" customFormat="1" ht="11.25" customHeight="1">
      <c r="A2405" s="130"/>
      <c r="B2405" s="130"/>
      <c r="C2405" s="130"/>
      <c r="D2405" s="130"/>
      <c r="E2405" s="130"/>
      <c r="F2405" s="130"/>
      <c r="G2405" s="89"/>
      <c r="H2405" s="123"/>
      <c r="I2405" s="123"/>
      <c r="J2405" s="130"/>
    </row>
    <row r="2406" spans="1:10" s="108" customFormat="1" ht="11.25" customHeight="1">
      <c r="A2406" s="130"/>
      <c r="B2406" s="130"/>
      <c r="C2406" s="130"/>
      <c r="D2406" s="130"/>
      <c r="E2406" s="130"/>
      <c r="F2406" s="130"/>
      <c r="G2406" s="89"/>
      <c r="H2406" s="123"/>
      <c r="I2406" s="123"/>
      <c r="J2406" s="130"/>
    </row>
    <row r="2407" spans="1:10" s="108" customFormat="1" ht="11.25" customHeight="1">
      <c r="A2407" s="130"/>
      <c r="B2407" s="130"/>
      <c r="C2407" s="130"/>
      <c r="D2407" s="130"/>
      <c r="E2407" s="130"/>
      <c r="F2407" s="130"/>
      <c r="G2407" s="89"/>
      <c r="H2407" s="123"/>
      <c r="I2407" s="123"/>
      <c r="J2407" s="130"/>
    </row>
    <row r="2408" spans="1:10" s="108" customFormat="1" ht="11.25" customHeight="1">
      <c r="A2408" s="130"/>
      <c r="B2408" s="130"/>
      <c r="C2408" s="130"/>
      <c r="D2408" s="130"/>
      <c r="E2408" s="130"/>
      <c r="F2408" s="130"/>
      <c r="G2408" s="89"/>
      <c r="H2408" s="123"/>
      <c r="I2408" s="123"/>
      <c r="J2408" s="130"/>
    </row>
    <row r="2409" spans="1:10" s="108" customFormat="1" ht="11.25" customHeight="1">
      <c r="A2409" s="130"/>
      <c r="B2409" s="130"/>
      <c r="C2409" s="130"/>
      <c r="D2409" s="130"/>
      <c r="E2409" s="130"/>
      <c r="F2409" s="130"/>
      <c r="G2409" s="89"/>
      <c r="H2409" s="123"/>
      <c r="I2409" s="123"/>
      <c r="J2409" s="130"/>
    </row>
    <row r="2410" spans="1:10" s="108" customFormat="1" ht="11.25" customHeight="1">
      <c r="A2410" s="130"/>
      <c r="B2410" s="130"/>
      <c r="C2410" s="130"/>
      <c r="D2410" s="130"/>
      <c r="E2410" s="130"/>
      <c r="F2410" s="130"/>
      <c r="G2410" s="89"/>
      <c r="H2410" s="123"/>
      <c r="I2410" s="123"/>
      <c r="J2410" s="130"/>
    </row>
    <row r="2411" spans="1:10" s="108" customFormat="1" ht="11.25" customHeight="1">
      <c r="A2411" s="130"/>
      <c r="B2411" s="130"/>
      <c r="C2411" s="130"/>
      <c r="D2411" s="130"/>
      <c r="E2411" s="130"/>
      <c r="F2411" s="130"/>
      <c r="G2411" s="89"/>
      <c r="H2411" s="123"/>
      <c r="I2411" s="123"/>
      <c r="J2411" s="130"/>
    </row>
    <row r="2412" spans="1:10" s="108" customFormat="1" ht="11.25" customHeight="1">
      <c r="A2412" s="130"/>
      <c r="B2412" s="130"/>
      <c r="C2412" s="130"/>
      <c r="D2412" s="130"/>
      <c r="E2412" s="130"/>
      <c r="F2412" s="130"/>
      <c r="G2412" s="89"/>
      <c r="H2412" s="123"/>
      <c r="I2412" s="123"/>
      <c r="J2412" s="130"/>
    </row>
    <row r="2413" spans="1:10" s="108" customFormat="1" ht="11.25" customHeight="1">
      <c r="A2413" s="130"/>
      <c r="B2413" s="130"/>
      <c r="C2413" s="130"/>
      <c r="D2413" s="130"/>
      <c r="E2413" s="130"/>
      <c r="F2413" s="130"/>
      <c r="G2413" s="89"/>
      <c r="H2413" s="123"/>
      <c r="I2413" s="123"/>
      <c r="J2413" s="130"/>
    </row>
    <row r="2414" spans="1:10" s="108" customFormat="1" ht="11.25" customHeight="1">
      <c r="A2414" s="130"/>
      <c r="B2414" s="130"/>
      <c r="C2414" s="130"/>
      <c r="D2414" s="130"/>
      <c r="E2414" s="130"/>
      <c r="F2414" s="130"/>
      <c r="G2414" s="89"/>
      <c r="H2414" s="123"/>
      <c r="I2414" s="123"/>
      <c r="J2414" s="130"/>
    </row>
    <row r="2415" spans="1:10" s="108" customFormat="1" ht="11.25" customHeight="1">
      <c r="A2415" s="130"/>
      <c r="B2415" s="130"/>
      <c r="C2415" s="130"/>
      <c r="D2415" s="130"/>
      <c r="E2415" s="130"/>
      <c r="F2415" s="130"/>
      <c r="G2415" s="89"/>
      <c r="H2415" s="123"/>
      <c r="I2415" s="123"/>
      <c r="J2415" s="130"/>
    </row>
    <row r="2416" spans="1:10" s="108" customFormat="1" ht="11.25" customHeight="1">
      <c r="A2416" s="130"/>
      <c r="B2416" s="130"/>
      <c r="C2416" s="130"/>
      <c r="D2416" s="130"/>
      <c r="E2416" s="130"/>
      <c r="F2416" s="130"/>
      <c r="G2416" s="89"/>
      <c r="H2416" s="123"/>
      <c r="I2416" s="123"/>
      <c r="J2416" s="130"/>
    </row>
    <row r="2417" spans="1:10" s="108" customFormat="1" ht="11.25" customHeight="1">
      <c r="A2417" s="130"/>
      <c r="B2417" s="130"/>
      <c r="C2417" s="130"/>
      <c r="D2417" s="130"/>
      <c r="E2417" s="130"/>
      <c r="F2417" s="130"/>
      <c r="G2417" s="89"/>
      <c r="H2417" s="123"/>
      <c r="I2417" s="123"/>
      <c r="J2417" s="130"/>
    </row>
    <row r="2418" spans="1:10" s="108" customFormat="1" ht="11.25" customHeight="1">
      <c r="A2418" s="130"/>
      <c r="B2418" s="130"/>
      <c r="C2418" s="130"/>
      <c r="D2418" s="130"/>
      <c r="E2418" s="130"/>
      <c r="F2418" s="130"/>
      <c r="G2418" s="89"/>
      <c r="H2418" s="123"/>
      <c r="I2418" s="123"/>
      <c r="J2418" s="130"/>
    </row>
    <row r="2419" spans="1:10" s="108" customFormat="1" ht="11.25" customHeight="1">
      <c r="A2419" s="130"/>
      <c r="B2419" s="130"/>
      <c r="C2419" s="130"/>
      <c r="D2419" s="130"/>
      <c r="E2419" s="130"/>
      <c r="F2419" s="130"/>
      <c r="G2419" s="89"/>
      <c r="H2419" s="123"/>
      <c r="I2419" s="123"/>
      <c r="J2419" s="130"/>
    </row>
    <row r="2420" spans="1:10" s="108" customFormat="1" ht="11.25" customHeight="1">
      <c r="A2420" s="130"/>
      <c r="B2420" s="130"/>
      <c r="C2420" s="130"/>
      <c r="D2420" s="130"/>
      <c r="E2420" s="130"/>
      <c r="F2420" s="130"/>
      <c r="G2420" s="89"/>
      <c r="H2420" s="123"/>
      <c r="I2420" s="123"/>
      <c r="J2420" s="130"/>
    </row>
    <row r="2421" spans="1:10" s="108" customFormat="1" ht="11.25" customHeight="1">
      <c r="A2421" s="130"/>
      <c r="B2421" s="130"/>
      <c r="C2421" s="130"/>
      <c r="D2421" s="130"/>
      <c r="E2421" s="130"/>
      <c r="F2421" s="130"/>
      <c r="G2421" s="89"/>
      <c r="H2421" s="123"/>
      <c r="I2421" s="123"/>
      <c r="J2421" s="130"/>
    </row>
    <row r="2422" spans="1:10" s="108" customFormat="1" ht="11.25" customHeight="1">
      <c r="A2422" s="130"/>
      <c r="B2422" s="130"/>
      <c r="C2422" s="130"/>
      <c r="D2422" s="130"/>
      <c r="E2422" s="130"/>
      <c r="F2422" s="130"/>
      <c r="G2422" s="89"/>
      <c r="H2422" s="123"/>
      <c r="I2422" s="123"/>
      <c r="J2422" s="130"/>
    </row>
    <row r="2423" spans="1:10" s="108" customFormat="1" ht="11.25" customHeight="1">
      <c r="A2423" s="130"/>
      <c r="B2423" s="130"/>
      <c r="C2423" s="130"/>
      <c r="D2423" s="130"/>
      <c r="E2423" s="130"/>
      <c r="F2423" s="130"/>
      <c r="G2423" s="89"/>
      <c r="H2423" s="123"/>
      <c r="I2423" s="123"/>
      <c r="J2423" s="130"/>
    </row>
    <row r="2424" spans="1:10" s="108" customFormat="1" ht="11.25" customHeight="1">
      <c r="A2424" s="130"/>
      <c r="B2424" s="130"/>
      <c r="C2424" s="130"/>
      <c r="D2424" s="130"/>
      <c r="E2424" s="130"/>
      <c r="F2424" s="130"/>
      <c r="G2424" s="89"/>
      <c r="H2424" s="123"/>
      <c r="I2424" s="123"/>
      <c r="J2424" s="130"/>
    </row>
    <row r="2425" spans="1:10" s="108" customFormat="1" ht="11.25" customHeight="1">
      <c r="A2425" s="130"/>
      <c r="B2425" s="130"/>
      <c r="C2425" s="130"/>
      <c r="D2425" s="130"/>
      <c r="E2425" s="130"/>
      <c r="F2425" s="130"/>
      <c r="G2425" s="89"/>
      <c r="H2425" s="123"/>
      <c r="I2425" s="123"/>
      <c r="J2425" s="130"/>
    </row>
    <row r="2426" spans="1:10" s="108" customFormat="1" ht="11.25" customHeight="1">
      <c r="A2426" s="130"/>
      <c r="B2426" s="130"/>
      <c r="C2426" s="130"/>
      <c r="D2426" s="130"/>
      <c r="E2426" s="130"/>
      <c r="F2426" s="130"/>
      <c r="G2426" s="89"/>
      <c r="H2426" s="123"/>
      <c r="I2426" s="123"/>
      <c r="J2426" s="130"/>
    </row>
    <row r="2427" spans="1:10" s="108" customFormat="1" ht="11.25" customHeight="1">
      <c r="A2427" s="130"/>
      <c r="B2427" s="130"/>
      <c r="C2427" s="130"/>
      <c r="D2427" s="130"/>
      <c r="E2427" s="130"/>
      <c r="F2427" s="130"/>
      <c r="G2427" s="89"/>
      <c r="H2427" s="123"/>
      <c r="I2427" s="123"/>
      <c r="J2427" s="130"/>
    </row>
    <row r="2428" spans="1:10" s="108" customFormat="1" ht="11.25" customHeight="1">
      <c r="A2428" s="130"/>
      <c r="B2428" s="130"/>
      <c r="C2428" s="130"/>
      <c r="D2428" s="130"/>
      <c r="E2428" s="130"/>
      <c r="F2428" s="130"/>
      <c r="G2428" s="89"/>
      <c r="H2428" s="123"/>
      <c r="I2428" s="123"/>
      <c r="J2428" s="130"/>
    </row>
    <row r="2429" spans="1:10" s="108" customFormat="1" ht="11.25" customHeight="1">
      <c r="A2429" s="130"/>
      <c r="B2429" s="130"/>
      <c r="C2429" s="130"/>
      <c r="D2429" s="130"/>
      <c r="E2429" s="130"/>
      <c r="F2429" s="130"/>
      <c r="G2429" s="89"/>
      <c r="H2429" s="123"/>
      <c r="I2429" s="123"/>
      <c r="J2429" s="130"/>
    </row>
    <row r="2430" spans="1:10" s="108" customFormat="1" ht="11.25" customHeight="1">
      <c r="A2430" s="130"/>
      <c r="B2430" s="130"/>
      <c r="C2430" s="130"/>
      <c r="D2430" s="130"/>
      <c r="E2430" s="130"/>
      <c r="F2430" s="130"/>
      <c r="G2430" s="89"/>
      <c r="H2430" s="123"/>
      <c r="I2430" s="123"/>
      <c r="J2430" s="130"/>
    </row>
    <row r="2431" spans="1:10" s="108" customFormat="1" ht="11.25" customHeight="1">
      <c r="A2431" s="130"/>
      <c r="B2431" s="130"/>
      <c r="C2431" s="130"/>
      <c r="D2431" s="130"/>
      <c r="E2431" s="130"/>
      <c r="F2431" s="130"/>
      <c r="G2431" s="89"/>
      <c r="H2431" s="123"/>
      <c r="I2431" s="123"/>
      <c r="J2431" s="130"/>
    </row>
    <row r="2432" spans="1:10" s="108" customFormat="1" ht="11.25" customHeight="1">
      <c r="A2432" s="130"/>
      <c r="B2432" s="130"/>
      <c r="C2432" s="130"/>
      <c r="D2432" s="130"/>
      <c r="E2432" s="130"/>
      <c r="F2432" s="130"/>
      <c r="G2432" s="89"/>
      <c r="H2432" s="123"/>
      <c r="I2432" s="123"/>
      <c r="J2432" s="130"/>
    </row>
    <row r="2433" spans="1:10" s="108" customFormat="1" ht="11.25" customHeight="1">
      <c r="A2433" s="130"/>
      <c r="B2433" s="130"/>
      <c r="C2433" s="130"/>
      <c r="D2433" s="130"/>
      <c r="E2433" s="130"/>
      <c r="F2433" s="130"/>
      <c r="G2433" s="89"/>
      <c r="H2433" s="123"/>
      <c r="I2433" s="123"/>
      <c r="J2433" s="130"/>
    </row>
    <row r="2434" spans="1:10" s="108" customFormat="1" ht="11.25" customHeight="1">
      <c r="A2434" s="130"/>
      <c r="B2434" s="130"/>
      <c r="C2434" s="130"/>
      <c r="D2434" s="130"/>
      <c r="E2434" s="130"/>
      <c r="F2434" s="130"/>
      <c r="G2434" s="89"/>
      <c r="H2434" s="123"/>
      <c r="I2434" s="123"/>
      <c r="J2434" s="130"/>
    </row>
    <row r="2435" spans="1:10" s="108" customFormat="1" ht="11.25" customHeight="1">
      <c r="A2435" s="130"/>
      <c r="B2435" s="130"/>
      <c r="C2435" s="130"/>
      <c r="D2435" s="130"/>
      <c r="E2435" s="130"/>
      <c r="F2435" s="130"/>
      <c r="G2435" s="89"/>
      <c r="H2435" s="123"/>
      <c r="I2435" s="123"/>
      <c r="J2435" s="130"/>
    </row>
    <row r="2436" spans="1:10" s="108" customFormat="1" ht="11.25" customHeight="1">
      <c r="A2436" s="130"/>
      <c r="B2436" s="130"/>
      <c r="C2436" s="130"/>
      <c r="D2436" s="130"/>
      <c r="E2436" s="130"/>
      <c r="F2436" s="130"/>
      <c r="G2436" s="89"/>
      <c r="H2436" s="123"/>
      <c r="I2436" s="123"/>
      <c r="J2436" s="130"/>
    </row>
    <row r="2437" spans="1:10" s="108" customFormat="1" ht="11.25" customHeight="1">
      <c r="A2437" s="130"/>
      <c r="B2437" s="130"/>
      <c r="C2437" s="130"/>
      <c r="D2437" s="130"/>
      <c r="E2437" s="130"/>
      <c r="F2437" s="130"/>
      <c r="G2437" s="89"/>
      <c r="H2437" s="123"/>
      <c r="I2437" s="123"/>
      <c r="J2437" s="130"/>
    </row>
    <row r="2438" spans="1:10" s="108" customFormat="1" ht="11.25" customHeight="1">
      <c r="A2438" s="130"/>
      <c r="B2438" s="130"/>
      <c r="C2438" s="130"/>
      <c r="D2438" s="130"/>
      <c r="E2438" s="130"/>
      <c r="F2438" s="130"/>
      <c r="G2438" s="89"/>
      <c r="H2438" s="123"/>
      <c r="I2438" s="123"/>
      <c r="J2438" s="130"/>
    </row>
    <row r="2439" spans="1:10" s="108" customFormat="1" ht="11.25" customHeight="1">
      <c r="A2439" s="130"/>
      <c r="B2439" s="130"/>
      <c r="C2439" s="130"/>
      <c r="D2439" s="130"/>
      <c r="E2439" s="130"/>
      <c r="F2439" s="130"/>
      <c r="G2439" s="89"/>
      <c r="H2439" s="123"/>
      <c r="I2439" s="123"/>
      <c r="J2439" s="130"/>
    </row>
    <row r="2440" spans="1:10" s="108" customFormat="1" ht="11.25" customHeight="1">
      <c r="A2440" s="130"/>
      <c r="B2440" s="130"/>
      <c r="C2440" s="130"/>
      <c r="D2440" s="130"/>
      <c r="E2440" s="130"/>
      <c r="F2440" s="130"/>
      <c r="G2440" s="89"/>
      <c r="H2440" s="123"/>
      <c r="I2440" s="123"/>
      <c r="J2440" s="130"/>
    </row>
    <row r="2441" spans="1:10" s="108" customFormat="1" ht="11.25" customHeight="1">
      <c r="A2441" s="130"/>
      <c r="B2441" s="130"/>
      <c r="C2441" s="130"/>
      <c r="D2441" s="130"/>
      <c r="E2441" s="130"/>
      <c r="F2441" s="130"/>
      <c r="G2441" s="89"/>
      <c r="H2441" s="123"/>
      <c r="I2441" s="123"/>
      <c r="J2441" s="130"/>
    </row>
    <row r="2442" spans="1:10" s="108" customFormat="1" ht="11.25" customHeight="1">
      <c r="A2442" s="130"/>
      <c r="B2442" s="130"/>
      <c r="C2442" s="130"/>
      <c r="D2442" s="130"/>
      <c r="E2442" s="130"/>
      <c r="F2442" s="130"/>
      <c r="G2442" s="89"/>
      <c r="H2442" s="123"/>
      <c r="I2442" s="123"/>
      <c r="J2442" s="130"/>
    </row>
    <row r="2443" spans="1:10" s="108" customFormat="1" ht="11.25" customHeight="1">
      <c r="A2443" s="130"/>
      <c r="B2443" s="130"/>
      <c r="C2443" s="130"/>
      <c r="D2443" s="130"/>
      <c r="E2443" s="130"/>
      <c r="F2443" s="130"/>
      <c r="G2443" s="89"/>
      <c r="H2443" s="123"/>
      <c r="I2443" s="123"/>
      <c r="J2443" s="130"/>
    </row>
    <row r="2444" spans="1:10" s="108" customFormat="1" ht="11.25" customHeight="1">
      <c r="A2444" s="130"/>
      <c r="B2444" s="130"/>
      <c r="C2444" s="130"/>
      <c r="D2444" s="130"/>
      <c r="E2444" s="130"/>
      <c r="F2444" s="130"/>
      <c r="G2444" s="89"/>
      <c r="H2444" s="123"/>
      <c r="I2444" s="123"/>
      <c r="J2444" s="130"/>
    </row>
    <row r="2445" spans="1:10" s="108" customFormat="1" ht="11.25" customHeight="1">
      <c r="A2445" s="130"/>
      <c r="B2445" s="130"/>
      <c r="C2445" s="130"/>
      <c r="D2445" s="130"/>
      <c r="E2445" s="130"/>
      <c r="F2445" s="130"/>
      <c r="G2445" s="89"/>
      <c r="H2445" s="123"/>
      <c r="I2445" s="123"/>
      <c r="J2445" s="130"/>
    </row>
    <row r="2446" spans="1:10" s="108" customFormat="1" ht="11.25" customHeight="1">
      <c r="A2446" s="130"/>
      <c r="B2446" s="130"/>
      <c r="C2446" s="130"/>
      <c r="D2446" s="130"/>
      <c r="E2446" s="130"/>
      <c r="F2446" s="130"/>
      <c r="G2446" s="89"/>
      <c r="H2446" s="123"/>
      <c r="I2446" s="123"/>
      <c r="J2446" s="130"/>
    </row>
    <row r="2447" spans="1:10" s="108" customFormat="1" ht="11.25" customHeight="1">
      <c r="A2447" s="130"/>
      <c r="B2447" s="130"/>
      <c r="C2447" s="130"/>
      <c r="D2447" s="130"/>
      <c r="E2447" s="130"/>
      <c r="F2447" s="130"/>
      <c r="G2447" s="89"/>
      <c r="H2447" s="123"/>
      <c r="I2447" s="123"/>
      <c r="J2447" s="130"/>
    </row>
    <row r="2448" spans="1:10" s="108" customFormat="1" ht="11.25" customHeight="1">
      <c r="A2448" s="130"/>
      <c r="B2448" s="130"/>
      <c r="C2448" s="130"/>
      <c r="D2448" s="130"/>
      <c r="E2448" s="130"/>
      <c r="F2448" s="130"/>
      <c r="G2448" s="89"/>
      <c r="H2448" s="123"/>
      <c r="I2448" s="123"/>
      <c r="J2448" s="130"/>
    </row>
    <row r="2449" spans="1:10" s="108" customFormat="1" ht="11.25" customHeight="1">
      <c r="A2449" s="130"/>
      <c r="B2449" s="130"/>
      <c r="C2449" s="130"/>
      <c r="D2449" s="130"/>
      <c r="E2449" s="130"/>
      <c r="F2449" s="130"/>
      <c r="G2449" s="89"/>
      <c r="H2449" s="123"/>
      <c r="I2449" s="123"/>
      <c r="J2449" s="130"/>
    </row>
    <row r="2450" spans="1:10" s="108" customFormat="1" ht="11.25" customHeight="1">
      <c r="A2450" s="130"/>
      <c r="B2450" s="130"/>
      <c r="C2450" s="130"/>
      <c r="D2450" s="130"/>
      <c r="E2450" s="130"/>
      <c r="F2450" s="130"/>
      <c r="G2450" s="89"/>
      <c r="H2450" s="123"/>
      <c r="I2450" s="123"/>
      <c r="J2450" s="130"/>
    </row>
    <row r="2451" spans="1:10" s="108" customFormat="1" ht="11.25" customHeight="1">
      <c r="A2451" s="130"/>
      <c r="B2451" s="130"/>
      <c r="C2451" s="130"/>
      <c r="D2451" s="130"/>
      <c r="E2451" s="130"/>
      <c r="F2451" s="130"/>
      <c r="G2451" s="89"/>
      <c r="H2451" s="123"/>
      <c r="I2451" s="123"/>
      <c r="J2451" s="130"/>
    </row>
    <row r="2452" spans="1:10" s="108" customFormat="1" ht="11.25" customHeight="1">
      <c r="A2452" s="130"/>
      <c r="B2452" s="130"/>
      <c r="C2452" s="130"/>
      <c r="D2452" s="130"/>
      <c r="E2452" s="130"/>
      <c r="F2452" s="130"/>
      <c r="G2452" s="89"/>
      <c r="H2452" s="123"/>
      <c r="I2452" s="123"/>
      <c r="J2452" s="130"/>
    </row>
    <row r="2453" spans="1:10" s="108" customFormat="1" ht="11.25" customHeight="1">
      <c r="A2453" s="130"/>
      <c r="B2453" s="130"/>
      <c r="C2453" s="130"/>
      <c r="D2453" s="130"/>
      <c r="E2453" s="130"/>
      <c r="F2453" s="130"/>
      <c r="G2453" s="89"/>
      <c r="H2453" s="123"/>
      <c r="I2453" s="123"/>
      <c r="J2453" s="130"/>
    </row>
    <row r="2454" spans="1:10" s="108" customFormat="1" ht="11.25" customHeight="1">
      <c r="A2454" s="130"/>
      <c r="B2454" s="130"/>
      <c r="C2454" s="130"/>
      <c r="D2454" s="130"/>
      <c r="E2454" s="130"/>
      <c r="F2454" s="130"/>
      <c r="G2454" s="89"/>
      <c r="H2454" s="123"/>
      <c r="I2454" s="123"/>
      <c r="J2454" s="130"/>
    </row>
    <row r="2455" spans="1:10" s="108" customFormat="1" ht="11.25" customHeight="1">
      <c r="A2455" s="130"/>
      <c r="B2455" s="130"/>
      <c r="C2455" s="130"/>
      <c r="D2455" s="130"/>
      <c r="E2455" s="130"/>
      <c r="F2455" s="130"/>
      <c r="G2455" s="89"/>
      <c r="H2455" s="123"/>
      <c r="I2455" s="123"/>
      <c r="J2455" s="130"/>
    </row>
    <row r="2456" spans="1:10" s="108" customFormat="1" ht="11.25" customHeight="1">
      <c r="A2456" s="130"/>
      <c r="B2456" s="130"/>
      <c r="C2456" s="130"/>
      <c r="D2456" s="130"/>
      <c r="E2456" s="130"/>
      <c r="F2456" s="130"/>
      <c r="G2456" s="89"/>
      <c r="H2456" s="123"/>
      <c r="I2456" s="123"/>
      <c r="J2456" s="130"/>
    </row>
    <row r="2457" spans="1:10" s="108" customFormat="1" ht="11.25" customHeight="1">
      <c r="A2457" s="130"/>
      <c r="B2457" s="130"/>
      <c r="C2457" s="130"/>
      <c r="D2457" s="130"/>
      <c r="E2457" s="130"/>
      <c r="F2457" s="130"/>
      <c r="G2457" s="89"/>
      <c r="H2457" s="123"/>
      <c r="I2457" s="123"/>
      <c r="J2457" s="130"/>
    </row>
    <row r="2458" spans="1:10" s="108" customFormat="1" ht="11.25" customHeight="1">
      <c r="A2458" s="130"/>
      <c r="B2458" s="130"/>
      <c r="C2458" s="130"/>
      <c r="D2458" s="130"/>
      <c r="E2458" s="130"/>
      <c r="F2458" s="130"/>
      <c r="G2458" s="89"/>
      <c r="H2458" s="123"/>
      <c r="I2458" s="123"/>
      <c r="J2458" s="130"/>
    </row>
    <row r="2459" spans="1:10" s="108" customFormat="1" ht="11.25" customHeight="1">
      <c r="A2459" s="130"/>
      <c r="B2459" s="130"/>
      <c r="C2459" s="130"/>
      <c r="D2459" s="130"/>
      <c r="E2459" s="130"/>
      <c r="F2459" s="130"/>
      <c r="G2459" s="89"/>
      <c r="H2459" s="123"/>
      <c r="I2459" s="123"/>
      <c r="J2459" s="130"/>
    </row>
    <row r="2460" spans="1:10" s="108" customFormat="1" ht="11.25" customHeight="1">
      <c r="A2460" s="130"/>
      <c r="B2460" s="130"/>
      <c r="C2460" s="130"/>
      <c r="D2460" s="130"/>
      <c r="E2460" s="130"/>
      <c r="F2460" s="130"/>
      <c r="G2460" s="89"/>
      <c r="H2460" s="123"/>
      <c r="I2460" s="123"/>
      <c r="J2460" s="130"/>
    </row>
    <row r="2461" spans="1:10" s="108" customFormat="1" ht="11.25" customHeight="1">
      <c r="A2461" s="130"/>
      <c r="B2461" s="130"/>
      <c r="C2461" s="130"/>
      <c r="D2461" s="130"/>
      <c r="E2461" s="130"/>
      <c r="F2461" s="130"/>
      <c r="G2461" s="89"/>
      <c r="H2461" s="123"/>
      <c r="I2461" s="123"/>
      <c r="J2461" s="130"/>
    </row>
    <row r="2462" spans="1:10" s="108" customFormat="1" ht="11.25" customHeight="1">
      <c r="A2462" s="130"/>
      <c r="B2462" s="130"/>
      <c r="C2462" s="130"/>
      <c r="D2462" s="130"/>
      <c r="E2462" s="130"/>
      <c r="F2462" s="130"/>
      <c r="G2462" s="89"/>
      <c r="H2462" s="123"/>
      <c r="I2462" s="123"/>
      <c r="J2462" s="130"/>
    </row>
    <row r="2463" spans="1:10" s="108" customFormat="1" ht="11.25" customHeight="1">
      <c r="A2463" s="130"/>
      <c r="B2463" s="130"/>
      <c r="C2463" s="130"/>
      <c r="D2463" s="130"/>
      <c r="E2463" s="130"/>
      <c r="F2463" s="130"/>
      <c r="G2463" s="89"/>
      <c r="H2463" s="123"/>
      <c r="I2463" s="123"/>
      <c r="J2463" s="130"/>
    </row>
    <row r="2464" spans="1:10" s="108" customFormat="1" ht="11.25" customHeight="1">
      <c r="A2464" s="130"/>
      <c r="B2464" s="130"/>
      <c r="C2464" s="130"/>
      <c r="D2464" s="130"/>
      <c r="E2464" s="130"/>
      <c r="F2464" s="130"/>
      <c r="G2464" s="89"/>
      <c r="H2464" s="123"/>
      <c r="I2464" s="123"/>
      <c r="J2464" s="130"/>
    </row>
    <row r="2465" spans="1:10" s="108" customFormat="1" ht="11.25" customHeight="1">
      <c r="A2465" s="130"/>
      <c r="B2465" s="130"/>
      <c r="C2465" s="130"/>
      <c r="D2465" s="130"/>
      <c r="E2465" s="130"/>
      <c r="F2465" s="130"/>
      <c r="G2465" s="89"/>
      <c r="H2465" s="123"/>
      <c r="I2465" s="123"/>
      <c r="J2465" s="130"/>
    </row>
    <row r="2466" spans="1:10" s="108" customFormat="1" ht="11.25" customHeight="1">
      <c r="A2466" s="130"/>
      <c r="B2466" s="130"/>
      <c r="C2466" s="130"/>
      <c r="D2466" s="130"/>
      <c r="E2466" s="130"/>
      <c r="F2466" s="130"/>
      <c r="G2466" s="89"/>
      <c r="H2466" s="123"/>
      <c r="I2466" s="123"/>
      <c r="J2466" s="130"/>
    </row>
    <row r="2467" spans="1:10" s="108" customFormat="1" ht="11.25" customHeight="1">
      <c r="A2467" s="130"/>
      <c r="B2467" s="130"/>
      <c r="C2467" s="130"/>
      <c r="D2467" s="130"/>
      <c r="E2467" s="130"/>
      <c r="F2467" s="130"/>
      <c r="G2467" s="89"/>
      <c r="H2467" s="123"/>
      <c r="I2467" s="123"/>
      <c r="J2467" s="130"/>
    </row>
    <row r="2468" spans="1:10" s="108" customFormat="1" ht="11.25" customHeight="1">
      <c r="A2468" s="130"/>
      <c r="B2468" s="130"/>
      <c r="C2468" s="130"/>
      <c r="D2468" s="130"/>
      <c r="E2468" s="130"/>
      <c r="F2468" s="130"/>
      <c r="G2468" s="89"/>
      <c r="H2468" s="123"/>
      <c r="I2468" s="123"/>
      <c r="J2468" s="130"/>
    </row>
    <row r="2469" spans="1:10" s="108" customFormat="1" ht="11.25" customHeight="1">
      <c r="A2469" s="130"/>
      <c r="B2469" s="130"/>
      <c r="C2469" s="130"/>
      <c r="D2469" s="130"/>
      <c r="E2469" s="130"/>
      <c r="F2469" s="130"/>
      <c r="G2469" s="89"/>
      <c r="H2469" s="123"/>
      <c r="I2469" s="123"/>
      <c r="J2469" s="130"/>
    </row>
    <row r="2470" spans="1:10" s="108" customFormat="1" ht="11.25" customHeight="1">
      <c r="A2470" s="130"/>
      <c r="B2470" s="130"/>
      <c r="C2470" s="130"/>
      <c r="D2470" s="130"/>
      <c r="E2470" s="130"/>
      <c r="F2470" s="130"/>
      <c r="G2470" s="89"/>
      <c r="H2470" s="123"/>
      <c r="I2470" s="123"/>
      <c r="J2470" s="130"/>
    </row>
    <row r="2471" spans="1:10" s="108" customFormat="1" ht="11.25" customHeight="1">
      <c r="A2471" s="130"/>
      <c r="B2471" s="130"/>
      <c r="C2471" s="130"/>
      <c r="D2471" s="130"/>
      <c r="E2471" s="130"/>
      <c r="F2471" s="130"/>
      <c r="G2471" s="89"/>
      <c r="H2471" s="123"/>
      <c r="I2471" s="123"/>
      <c r="J2471" s="130"/>
    </row>
    <row r="2472" spans="1:10" s="108" customFormat="1" ht="11.25" customHeight="1">
      <c r="A2472" s="130"/>
      <c r="B2472" s="130"/>
      <c r="C2472" s="130"/>
      <c r="D2472" s="130"/>
      <c r="E2472" s="130"/>
      <c r="F2472" s="130"/>
      <c r="G2472" s="89"/>
      <c r="H2472" s="123"/>
      <c r="I2472" s="123"/>
      <c r="J2472" s="130"/>
    </row>
    <row r="2473" spans="1:10" s="108" customFormat="1" ht="11.25" customHeight="1">
      <c r="A2473" s="130"/>
      <c r="B2473" s="130"/>
      <c r="C2473" s="130"/>
      <c r="D2473" s="130"/>
      <c r="E2473" s="130"/>
      <c r="F2473" s="130"/>
      <c r="G2473" s="89"/>
      <c r="H2473" s="123"/>
      <c r="I2473" s="123"/>
      <c r="J2473" s="130"/>
    </row>
    <row r="2474" spans="1:10" s="108" customFormat="1" ht="11.25" customHeight="1">
      <c r="A2474" s="130"/>
      <c r="B2474" s="130"/>
      <c r="C2474" s="130"/>
      <c r="D2474" s="130"/>
      <c r="E2474" s="130"/>
      <c r="F2474" s="130"/>
      <c r="G2474" s="89"/>
      <c r="H2474" s="123"/>
      <c r="I2474" s="123"/>
      <c r="J2474" s="130"/>
    </row>
    <row r="2475" spans="1:10" s="108" customFormat="1" ht="11.25" customHeight="1">
      <c r="A2475" s="130"/>
      <c r="B2475" s="130"/>
      <c r="C2475" s="130"/>
      <c r="D2475" s="130"/>
      <c r="E2475" s="130"/>
      <c r="F2475" s="130"/>
      <c r="G2475" s="89"/>
      <c r="H2475" s="123"/>
      <c r="I2475" s="123"/>
      <c r="J2475" s="130"/>
    </row>
    <row r="2476" spans="1:10" s="108" customFormat="1" ht="11.25" customHeight="1">
      <c r="A2476" s="130"/>
      <c r="B2476" s="130"/>
      <c r="C2476" s="130"/>
      <c r="D2476" s="130"/>
      <c r="E2476" s="130"/>
      <c r="F2476" s="130"/>
      <c r="G2476" s="89"/>
      <c r="H2476" s="123"/>
      <c r="I2476" s="123"/>
      <c r="J2476" s="130"/>
    </row>
    <row r="2477" spans="1:10" s="108" customFormat="1" ht="11.25" customHeight="1">
      <c r="A2477" s="130"/>
      <c r="B2477" s="130"/>
      <c r="C2477" s="130"/>
      <c r="D2477" s="130"/>
      <c r="E2477" s="130"/>
      <c r="F2477" s="130"/>
      <c r="G2477" s="89"/>
      <c r="H2477" s="123"/>
      <c r="I2477" s="123"/>
      <c r="J2477" s="130"/>
    </row>
    <row r="2478" spans="1:10" s="108" customFormat="1" ht="11.25" customHeight="1">
      <c r="A2478" s="130"/>
      <c r="B2478" s="130"/>
      <c r="C2478" s="130"/>
      <c r="D2478" s="130"/>
      <c r="E2478" s="130"/>
      <c r="F2478" s="130"/>
      <c r="G2478" s="89"/>
      <c r="H2478" s="123"/>
      <c r="I2478" s="123"/>
      <c r="J2478" s="130"/>
    </row>
    <row r="2479" spans="1:10" s="108" customFormat="1" ht="11.25" customHeight="1">
      <c r="A2479" s="130"/>
      <c r="B2479" s="130"/>
      <c r="C2479" s="130"/>
      <c r="D2479" s="130"/>
      <c r="E2479" s="130"/>
      <c r="F2479" s="130"/>
      <c r="G2479" s="89"/>
      <c r="H2479" s="123"/>
      <c r="I2479" s="123"/>
      <c r="J2479" s="130"/>
    </row>
    <row r="2480" spans="1:10" s="108" customFormat="1" ht="11.25" customHeight="1">
      <c r="A2480" s="130"/>
      <c r="B2480" s="130"/>
      <c r="C2480" s="130"/>
      <c r="D2480" s="130"/>
      <c r="E2480" s="130"/>
      <c r="F2480" s="130"/>
      <c r="G2480" s="89"/>
      <c r="H2480" s="123"/>
      <c r="I2480" s="123"/>
      <c r="J2480" s="130"/>
    </row>
    <row r="2481" spans="1:10" s="108" customFormat="1" ht="11.25" customHeight="1">
      <c r="A2481" s="130"/>
      <c r="B2481" s="130"/>
      <c r="C2481" s="130"/>
      <c r="D2481" s="130"/>
      <c r="E2481" s="130"/>
      <c r="F2481" s="130"/>
      <c r="G2481" s="89"/>
      <c r="H2481" s="123"/>
      <c r="I2481" s="123"/>
      <c r="J2481" s="130"/>
    </row>
    <row r="2482" spans="1:10" s="108" customFormat="1" ht="11.25" customHeight="1">
      <c r="A2482" s="130"/>
      <c r="B2482" s="130"/>
      <c r="C2482" s="130"/>
      <c r="D2482" s="130"/>
      <c r="E2482" s="130"/>
      <c r="F2482" s="130"/>
      <c r="G2482" s="89"/>
      <c r="H2482" s="123"/>
      <c r="I2482" s="123"/>
      <c r="J2482" s="130"/>
    </row>
    <row r="2483" spans="1:10" s="108" customFormat="1" ht="11.25" customHeight="1">
      <c r="A2483" s="130"/>
      <c r="B2483" s="130"/>
      <c r="C2483" s="130"/>
      <c r="D2483" s="130"/>
      <c r="E2483" s="130"/>
      <c r="F2483" s="130"/>
      <c r="G2483" s="89"/>
      <c r="H2483" s="123"/>
      <c r="I2483" s="123"/>
      <c r="J2483" s="130"/>
    </row>
    <row r="2484" spans="1:10" s="108" customFormat="1" ht="11.25" customHeight="1">
      <c r="A2484" s="130"/>
      <c r="B2484" s="130"/>
      <c r="C2484" s="130"/>
      <c r="D2484" s="130"/>
      <c r="E2484" s="130"/>
      <c r="F2484" s="130"/>
      <c r="G2484" s="89"/>
      <c r="H2484" s="123"/>
      <c r="I2484" s="123"/>
      <c r="J2484" s="130"/>
    </row>
    <row r="2485" spans="1:10" s="108" customFormat="1" ht="11.25" customHeight="1">
      <c r="A2485" s="130"/>
      <c r="B2485" s="130"/>
      <c r="C2485" s="130"/>
      <c r="D2485" s="130"/>
      <c r="E2485" s="130"/>
      <c r="F2485" s="130"/>
      <c r="G2485" s="89"/>
      <c r="H2485" s="123"/>
      <c r="I2485" s="123"/>
      <c r="J2485" s="130"/>
    </row>
    <row r="2486" spans="1:10" s="108" customFormat="1" ht="11.25" customHeight="1">
      <c r="A2486" s="130"/>
      <c r="B2486" s="130"/>
      <c r="C2486" s="130"/>
      <c r="D2486" s="130"/>
      <c r="E2486" s="130"/>
      <c r="F2486" s="130"/>
      <c r="G2486" s="89"/>
      <c r="H2486" s="123"/>
      <c r="I2486" s="123"/>
      <c r="J2486" s="130"/>
    </row>
    <row r="2487" spans="1:10" s="108" customFormat="1" ht="11.25" customHeight="1">
      <c r="A2487" s="130"/>
      <c r="B2487" s="130"/>
      <c r="C2487" s="130"/>
      <c r="D2487" s="130"/>
      <c r="E2487" s="130"/>
      <c r="F2487" s="130"/>
      <c r="G2487" s="89"/>
      <c r="H2487" s="123"/>
      <c r="I2487" s="123"/>
      <c r="J2487" s="130"/>
    </row>
    <row r="2488" spans="1:10" s="108" customFormat="1" ht="11.25" customHeight="1">
      <c r="A2488" s="130"/>
      <c r="B2488" s="130"/>
      <c r="C2488" s="130"/>
      <c r="D2488" s="130"/>
      <c r="E2488" s="130"/>
      <c r="F2488" s="130"/>
      <c r="G2488" s="89"/>
      <c r="H2488" s="123"/>
      <c r="I2488" s="123"/>
      <c r="J2488" s="130"/>
    </row>
    <row r="2489" spans="1:10" s="108" customFormat="1" ht="11.25" customHeight="1">
      <c r="A2489" s="130"/>
      <c r="B2489" s="130"/>
      <c r="C2489" s="130"/>
      <c r="D2489" s="130"/>
      <c r="E2489" s="130"/>
      <c r="F2489" s="130"/>
      <c r="G2489" s="89"/>
      <c r="H2489" s="123"/>
      <c r="I2489" s="123"/>
      <c r="J2489" s="130"/>
    </row>
    <row r="2490" spans="1:10" s="108" customFormat="1" ht="11.25" customHeight="1">
      <c r="A2490" s="130"/>
      <c r="B2490" s="130"/>
      <c r="C2490" s="130"/>
      <c r="D2490" s="130"/>
      <c r="E2490" s="130"/>
      <c r="F2490" s="130"/>
      <c r="G2490" s="89"/>
      <c r="H2490" s="123"/>
      <c r="I2490" s="123"/>
      <c r="J2490" s="130"/>
    </row>
    <row r="2491" spans="1:10" s="108" customFormat="1" ht="11.25" customHeight="1">
      <c r="A2491" s="130"/>
      <c r="B2491" s="130"/>
      <c r="C2491" s="130"/>
      <c r="D2491" s="130"/>
      <c r="E2491" s="130"/>
      <c r="F2491" s="130"/>
      <c r="G2491" s="89"/>
      <c r="H2491" s="123"/>
      <c r="I2491" s="123"/>
      <c r="J2491" s="130"/>
    </row>
    <row r="2492" spans="1:10" s="108" customFormat="1" ht="11.25" customHeight="1">
      <c r="A2492" s="130"/>
      <c r="B2492" s="130"/>
      <c r="C2492" s="130"/>
      <c r="D2492" s="130"/>
      <c r="E2492" s="130"/>
      <c r="F2492" s="130"/>
      <c r="G2492" s="89"/>
      <c r="H2492" s="123"/>
      <c r="I2492" s="123"/>
      <c r="J2492" s="130"/>
    </row>
    <row r="2493" spans="1:10" s="108" customFormat="1" ht="11.25" customHeight="1">
      <c r="A2493" s="130"/>
      <c r="B2493" s="130"/>
      <c r="C2493" s="130"/>
      <c r="D2493" s="130"/>
      <c r="E2493" s="130"/>
      <c r="F2493" s="130"/>
      <c r="G2493" s="89"/>
      <c r="H2493" s="123"/>
      <c r="I2493" s="123"/>
      <c r="J2493" s="130"/>
    </row>
    <row r="2494" spans="1:10" s="108" customFormat="1" ht="11.25" customHeight="1">
      <c r="A2494" s="130"/>
      <c r="B2494" s="130"/>
      <c r="C2494" s="130"/>
      <c r="D2494" s="130"/>
      <c r="E2494" s="130"/>
      <c r="F2494" s="130"/>
      <c r="G2494" s="89"/>
      <c r="H2494" s="123"/>
      <c r="I2494" s="123"/>
      <c r="J2494" s="130"/>
    </row>
    <row r="2495" spans="1:10" s="108" customFormat="1" ht="11.25" customHeight="1">
      <c r="A2495" s="130"/>
      <c r="B2495" s="130"/>
      <c r="C2495" s="130"/>
      <c r="D2495" s="130"/>
      <c r="E2495" s="130"/>
      <c r="F2495" s="130"/>
      <c r="G2495" s="89"/>
      <c r="H2495" s="123"/>
      <c r="I2495" s="123"/>
      <c r="J2495" s="130"/>
    </row>
    <row r="2496" spans="1:10" s="108" customFormat="1" ht="11.25" customHeight="1">
      <c r="A2496" s="130"/>
      <c r="B2496" s="130"/>
      <c r="C2496" s="130"/>
      <c r="D2496" s="130"/>
      <c r="E2496" s="130"/>
      <c r="F2496" s="130"/>
      <c r="G2496" s="89"/>
      <c r="H2496" s="123"/>
      <c r="I2496" s="123"/>
      <c r="J2496" s="130"/>
    </row>
    <row r="2497" spans="1:10" s="108" customFormat="1" ht="11.25" customHeight="1">
      <c r="A2497" s="130"/>
      <c r="B2497" s="130"/>
      <c r="C2497" s="130"/>
      <c r="D2497" s="130"/>
      <c r="E2497" s="130"/>
      <c r="F2497" s="130"/>
      <c r="G2497" s="89"/>
      <c r="H2497" s="123"/>
      <c r="I2497" s="123"/>
      <c r="J2497" s="130"/>
    </row>
    <row r="2498" spans="1:10" s="108" customFormat="1" ht="11.25" customHeight="1">
      <c r="A2498" s="130"/>
      <c r="B2498" s="130"/>
      <c r="C2498" s="130"/>
      <c r="D2498" s="130"/>
      <c r="E2498" s="130"/>
      <c r="F2498" s="130"/>
      <c r="G2498" s="89"/>
      <c r="H2498" s="123"/>
      <c r="I2498" s="123"/>
      <c r="J2498" s="130"/>
    </row>
    <row r="2499" spans="1:10" s="108" customFormat="1" ht="11.25" customHeight="1">
      <c r="A2499" s="130"/>
      <c r="B2499" s="130"/>
      <c r="C2499" s="130"/>
      <c r="D2499" s="130"/>
      <c r="E2499" s="130"/>
      <c r="F2499" s="130"/>
      <c r="G2499" s="89"/>
      <c r="H2499" s="123"/>
      <c r="I2499" s="123"/>
      <c r="J2499" s="130"/>
    </row>
    <row r="2500" spans="1:10" s="108" customFormat="1" ht="11.25" customHeight="1">
      <c r="A2500" s="130"/>
      <c r="B2500" s="130"/>
      <c r="C2500" s="130"/>
      <c r="D2500" s="130"/>
      <c r="E2500" s="130"/>
      <c r="F2500" s="130"/>
      <c r="G2500" s="89"/>
      <c r="H2500" s="123"/>
      <c r="I2500" s="123"/>
      <c r="J2500" s="130"/>
    </row>
    <row r="2501" spans="1:10" s="108" customFormat="1" ht="11.25" customHeight="1">
      <c r="A2501" s="130"/>
      <c r="B2501" s="130"/>
      <c r="C2501" s="130"/>
      <c r="D2501" s="130"/>
      <c r="E2501" s="130"/>
      <c r="F2501" s="130"/>
      <c r="G2501" s="89"/>
      <c r="H2501" s="123"/>
      <c r="I2501" s="123"/>
      <c r="J2501" s="130"/>
    </row>
    <row r="2502" spans="1:10" s="108" customFormat="1" ht="11.25" customHeight="1">
      <c r="A2502" s="130"/>
      <c r="B2502" s="130"/>
      <c r="C2502" s="130"/>
      <c r="D2502" s="130"/>
      <c r="E2502" s="130"/>
      <c r="F2502" s="130"/>
      <c r="G2502" s="89"/>
      <c r="H2502" s="123"/>
      <c r="I2502" s="123"/>
      <c r="J2502" s="130"/>
    </row>
    <row r="2503" spans="1:10" s="108" customFormat="1" ht="11.25" customHeight="1">
      <c r="A2503" s="130"/>
      <c r="B2503" s="130"/>
      <c r="C2503" s="130"/>
      <c r="D2503" s="130"/>
      <c r="E2503" s="130"/>
      <c r="F2503" s="130"/>
      <c r="G2503" s="89"/>
      <c r="H2503" s="123"/>
      <c r="I2503" s="123"/>
      <c r="J2503" s="130"/>
    </row>
    <row r="2504" spans="1:10" s="108" customFormat="1" ht="11.25" customHeight="1">
      <c r="A2504" s="130"/>
      <c r="B2504" s="130"/>
      <c r="C2504" s="130"/>
      <c r="D2504" s="130"/>
      <c r="E2504" s="130"/>
      <c r="F2504" s="130"/>
      <c r="G2504" s="89"/>
      <c r="H2504" s="123"/>
      <c r="I2504" s="123"/>
      <c r="J2504" s="130"/>
    </row>
    <row r="2505" spans="1:10" s="108" customFormat="1" ht="11.25" customHeight="1">
      <c r="A2505" s="130"/>
      <c r="B2505" s="130"/>
      <c r="C2505" s="130"/>
      <c r="D2505" s="130"/>
      <c r="E2505" s="130"/>
      <c r="F2505" s="130"/>
      <c r="G2505" s="89"/>
      <c r="H2505" s="123"/>
      <c r="I2505" s="123"/>
      <c r="J2505" s="130"/>
    </row>
    <row r="2506" spans="1:10" s="108" customFormat="1" ht="11.25" customHeight="1">
      <c r="A2506" s="130"/>
      <c r="B2506" s="130"/>
      <c r="C2506" s="130"/>
      <c r="D2506" s="130"/>
      <c r="E2506" s="130"/>
      <c r="F2506" s="130"/>
      <c r="G2506" s="89"/>
      <c r="H2506" s="123"/>
      <c r="I2506" s="123"/>
      <c r="J2506" s="130"/>
    </row>
    <row r="2507" spans="1:10" s="108" customFormat="1" ht="11.25" customHeight="1">
      <c r="A2507" s="130"/>
      <c r="B2507" s="130"/>
      <c r="C2507" s="130"/>
      <c r="D2507" s="130"/>
      <c r="E2507" s="130"/>
      <c r="F2507" s="130"/>
      <c r="G2507" s="89"/>
      <c r="H2507" s="123"/>
      <c r="I2507" s="123"/>
      <c r="J2507" s="130"/>
    </row>
    <row r="2508" spans="1:10" s="108" customFormat="1" ht="11.25" customHeight="1">
      <c r="A2508" s="130"/>
      <c r="B2508" s="130"/>
      <c r="C2508" s="130"/>
      <c r="D2508" s="130"/>
      <c r="E2508" s="130"/>
      <c r="F2508" s="130"/>
      <c r="G2508" s="89"/>
      <c r="H2508" s="123"/>
      <c r="I2508" s="123"/>
      <c r="J2508" s="130"/>
    </row>
    <row r="2509" spans="1:10" s="108" customFormat="1" ht="11.25" customHeight="1">
      <c r="A2509" s="130"/>
      <c r="B2509" s="130"/>
      <c r="C2509" s="130"/>
      <c r="D2509" s="130"/>
      <c r="E2509" s="130"/>
      <c r="F2509" s="130"/>
      <c r="G2509" s="89"/>
      <c r="H2509" s="123"/>
      <c r="I2509" s="123"/>
      <c r="J2509" s="130"/>
    </row>
    <row r="2510" spans="1:10" s="108" customFormat="1" ht="11.25" customHeight="1">
      <c r="A2510" s="130"/>
      <c r="B2510" s="130"/>
      <c r="C2510" s="130"/>
      <c r="D2510" s="130"/>
      <c r="E2510" s="130"/>
      <c r="F2510" s="130"/>
      <c r="G2510" s="89"/>
      <c r="H2510" s="123"/>
      <c r="I2510" s="123"/>
      <c r="J2510" s="130"/>
    </row>
    <row r="2511" spans="1:10" s="108" customFormat="1" ht="11.25" customHeight="1">
      <c r="A2511" s="130"/>
      <c r="B2511" s="130"/>
      <c r="C2511" s="130"/>
      <c r="D2511" s="130"/>
      <c r="E2511" s="130"/>
      <c r="F2511" s="130"/>
      <c r="G2511" s="89"/>
      <c r="H2511" s="123"/>
      <c r="I2511" s="123"/>
      <c r="J2511" s="130"/>
    </row>
    <row r="2512" spans="1:10" s="108" customFormat="1" ht="11.25" customHeight="1">
      <c r="A2512" s="130"/>
      <c r="B2512" s="130"/>
      <c r="C2512" s="130"/>
      <c r="D2512" s="130"/>
      <c r="E2512" s="130"/>
      <c r="F2512" s="130"/>
      <c r="G2512" s="89"/>
      <c r="H2512" s="123"/>
      <c r="I2512" s="123"/>
      <c r="J2512" s="130"/>
    </row>
    <row r="2513" spans="1:10" s="108" customFormat="1" ht="11.25" customHeight="1">
      <c r="A2513" s="130"/>
      <c r="B2513" s="130"/>
      <c r="C2513" s="130"/>
      <c r="D2513" s="130"/>
      <c r="E2513" s="130"/>
      <c r="F2513" s="130"/>
      <c r="G2513" s="89"/>
      <c r="H2513" s="123"/>
      <c r="I2513" s="123"/>
      <c r="J2513" s="130"/>
    </row>
    <row r="2514" spans="1:10" s="108" customFormat="1" ht="11.25" customHeight="1">
      <c r="A2514" s="130"/>
      <c r="B2514" s="130"/>
      <c r="C2514" s="130"/>
      <c r="D2514" s="130"/>
      <c r="E2514" s="130"/>
      <c r="F2514" s="130"/>
      <c r="G2514" s="89"/>
      <c r="H2514" s="123"/>
      <c r="I2514" s="123"/>
      <c r="J2514" s="130"/>
    </row>
    <row r="2515" spans="1:10" s="108" customFormat="1" ht="11.25" customHeight="1">
      <c r="A2515" s="130"/>
      <c r="B2515" s="130"/>
      <c r="C2515" s="130"/>
      <c r="D2515" s="130"/>
      <c r="E2515" s="130"/>
      <c r="F2515" s="130"/>
      <c r="G2515" s="89"/>
      <c r="H2515" s="123"/>
      <c r="I2515" s="123"/>
      <c r="J2515" s="130"/>
    </row>
    <row r="2516" spans="1:10" s="108" customFormat="1" ht="11.25" customHeight="1">
      <c r="A2516" s="130"/>
      <c r="B2516" s="130"/>
      <c r="C2516" s="130"/>
      <c r="D2516" s="130"/>
      <c r="E2516" s="130"/>
      <c r="F2516" s="130"/>
      <c r="G2516" s="89"/>
      <c r="H2516" s="123"/>
      <c r="I2516" s="123"/>
      <c r="J2516" s="130"/>
    </row>
    <row r="2517" spans="1:10" s="108" customFormat="1" ht="11.25" customHeight="1">
      <c r="A2517" s="130"/>
      <c r="B2517" s="130"/>
      <c r="C2517" s="130"/>
      <c r="D2517" s="130"/>
      <c r="E2517" s="130"/>
      <c r="F2517" s="130"/>
      <c r="G2517" s="89"/>
      <c r="H2517" s="123"/>
      <c r="I2517" s="123"/>
      <c r="J2517" s="130"/>
    </row>
    <row r="2518" spans="1:10" s="108" customFormat="1" ht="11.25" customHeight="1">
      <c r="A2518" s="130"/>
      <c r="B2518" s="130"/>
      <c r="C2518" s="130"/>
      <c r="D2518" s="130"/>
      <c r="E2518" s="130"/>
      <c r="F2518" s="130"/>
      <c r="G2518" s="89"/>
      <c r="H2518" s="123"/>
      <c r="I2518" s="123"/>
      <c r="J2518" s="130"/>
    </row>
    <row r="2519" spans="1:10" s="108" customFormat="1" ht="11.25" customHeight="1">
      <c r="A2519" s="130"/>
      <c r="B2519" s="130"/>
      <c r="C2519" s="130"/>
      <c r="D2519" s="130"/>
      <c r="E2519" s="130"/>
      <c r="F2519" s="130"/>
      <c r="G2519" s="89"/>
      <c r="H2519" s="123"/>
      <c r="I2519" s="123"/>
      <c r="J2519" s="130"/>
    </row>
    <row r="2520" spans="1:10" s="108" customFormat="1" ht="11.25" customHeight="1">
      <c r="A2520" s="130"/>
      <c r="B2520" s="130"/>
      <c r="C2520" s="130"/>
      <c r="D2520" s="130"/>
      <c r="E2520" s="130"/>
      <c r="F2520" s="130"/>
      <c r="G2520" s="89"/>
      <c r="H2520" s="123"/>
      <c r="I2520" s="123"/>
      <c r="J2520" s="130"/>
    </row>
    <row r="2521" spans="1:10" s="108" customFormat="1" ht="11.25" customHeight="1">
      <c r="A2521" s="130"/>
      <c r="B2521" s="130"/>
      <c r="C2521" s="130"/>
      <c r="D2521" s="130"/>
      <c r="E2521" s="130"/>
      <c r="F2521" s="130"/>
      <c r="G2521" s="89"/>
      <c r="H2521" s="123"/>
      <c r="I2521" s="123"/>
      <c r="J2521" s="130"/>
    </row>
    <row r="2522" spans="1:10" s="108" customFormat="1" ht="11.25" customHeight="1">
      <c r="A2522" s="130"/>
      <c r="B2522" s="130"/>
      <c r="C2522" s="130"/>
      <c r="D2522" s="130"/>
      <c r="E2522" s="130"/>
      <c r="F2522" s="130"/>
      <c r="G2522" s="89"/>
      <c r="H2522" s="123"/>
      <c r="I2522" s="123"/>
      <c r="J2522" s="130"/>
    </row>
    <row r="2523" spans="1:10" s="108" customFormat="1" ht="11.25" customHeight="1">
      <c r="A2523" s="130"/>
      <c r="B2523" s="130"/>
      <c r="C2523" s="130"/>
      <c r="D2523" s="130"/>
      <c r="E2523" s="130"/>
      <c r="F2523" s="130"/>
      <c r="G2523" s="89"/>
      <c r="H2523" s="123"/>
      <c r="I2523" s="123"/>
      <c r="J2523" s="130"/>
    </row>
    <row r="2524" spans="1:10" s="108" customFormat="1" ht="11.25" customHeight="1">
      <c r="A2524" s="130"/>
      <c r="B2524" s="130"/>
      <c r="C2524" s="130"/>
      <c r="D2524" s="130"/>
      <c r="E2524" s="130"/>
      <c r="F2524" s="130"/>
      <c r="G2524" s="89"/>
      <c r="H2524" s="123"/>
      <c r="I2524" s="123"/>
      <c r="J2524" s="130"/>
    </row>
    <row r="2525" spans="1:10" s="108" customFormat="1" ht="11.25" customHeight="1">
      <c r="A2525" s="130"/>
      <c r="B2525" s="130"/>
      <c r="C2525" s="130"/>
      <c r="D2525" s="130"/>
      <c r="E2525" s="130"/>
      <c r="F2525" s="130"/>
      <c r="G2525" s="89"/>
      <c r="H2525" s="123"/>
      <c r="I2525" s="123"/>
      <c r="J2525" s="130"/>
    </row>
    <row r="2526" spans="1:10" s="108" customFormat="1" ht="11.25" customHeight="1">
      <c r="A2526" s="130"/>
      <c r="B2526" s="130"/>
      <c r="C2526" s="130"/>
      <c r="D2526" s="130"/>
      <c r="E2526" s="130"/>
      <c r="F2526" s="130"/>
      <c r="G2526" s="89"/>
      <c r="H2526" s="123"/>
      <c r="I2526" s="123"/>
      <c r="J2526" s="130"/>
    </row>
    <row r="2527" spans="1:10" s="108" customFormat="1" ht="11.25" customHeight="1">
      <c r="A2527" s="130"/>
      <c r="B2527" s="130"/>
      <c r="C2527" s="130"/>
      <c r="D2527" s="130"/>
      <c r="E2527" s="130"/>
      <c r="F2527" s="130"/>
      <c r="G2527" s="89"/>
      <c r="H2527" s="123"/>
      <c r="I2527" s="123"/>
      <c r="J2527" s="130"/>
    </row>
    <row r="2528" spans="1:10" s="108" customFormat="1" ht="11.25" customHeight="1">
      <c r="A2528" s="130"/>
      <c r="B2528" s="130"/>
      <c r="C2528" s="130"/>
      <c r="D2528" s="130"/>
      <c r="E2528" s="130"/>
      <c r="F2528" s="130"/>
      <c r="G2528" s="89"/>
      <c r="H2528" s="123"/>
      <c r="I2528" s="123"/>
      <c r="J2528" s="130"/>
    </row>
    <row r="2529" spans="1:10" s="108" customFormat="1" ht="11.25" customHeight="1">
      <c r="A2529" s="130"/>
      <c r="B2529" s="130"/>
      <c r="C2529" s="130"/>
      <c r="D2529" s="130"/>
      <c r="E2529" s="130"/>
      <c r="F2529" s="130"/>
      <c r="G2529" s="89"/>
      <c r="H2529" s="123"/>
      <c r="I2529" s="123"/>
      <c r="J2529" s="130"/>
    </row>
    <row r="2530" spans="1:10" s="108" customFormat="1" ht="11.25" customHeight="1">
      <c r="A2530" s="130"/>
      <c r="B2530" s="130"/>
      <c r="C2530" s="130"/>
      <c r="D2530" s="130"/>
      <c r="E2530" s="130"/>
      <c r="F2530" s="130"/>
      <c r="G2530" s="89"/>
      <c r="H2530" s="123"/>
      <c r="I2530" s="123"/>
      <c r="J2530" s="130"/>
    </row>
    <row r="2531" spans="1:10" s="108" customFormat="1" ht="11.25" customHeight="1">
      <c r="A2531" s="130"/>
      <c r="B2531" s="130"/>
      <c r="C2531" s="130"/>
      <c r="D2531" s="130"/>
      <c r="E2531" s="130"/>
      <c r="F2531" s="130"/>
      <c r="G2531" s="89"/>
      <c r="H2531" s="123"/>
      <c r="I2531" s="123"/>
      <c r="J2531" s="130"/>
    </row>
    <row r="2532" spans="1:10" s="108" customFormat="1" ht="11.25" customHeight="1">
      <c r="A2532" s="130"/>
      <c r="B2532" s="130"/>
      <c r="C2532" s="130"/>
      <c r="D2532" s="130"/>
      <c r="E2532" s="130"/>
      <c r="F2532" s="130"/>
      <c r="G2532" s="89"/>
      <c r="H2532" s="123"/>
      <c r="I2532" s="123"/>
      <c r="J2532" s="130"/>
    </row>
    <row r="2533" spans="1:10" s="108" customFormat="1" ht="11.25" customHeight="1">
      <c r="A2533" s="130"/>
      <c r="B2533" s="130"/>
      <c r="C2533" s="130"/>
      <c r="D2533" s="130"/>
      <c r="E2533" s="130"/>
      <c r="F2533" s="130"/>
      <c r="G2533" s="89"/>
      <c r="H2533" s="123"/>
      <c r="I2533" s="123"/>
      <c r="J2533" s="130"/>
    </row>
    <row r="2534" spans="1:10" s="108" customFormat="1" ht="11.25" customHeight="1">
      <c r="A2534" s="130"/>
      <c r="B2534" s="130"/>
      <c r="C2534" s="130"/>
      <c r="D2534" s="130"/>
      <c r="E2534" s="130"/>
      <c r="F2534" s="130"/>
      <c r="G2534" s="89"/>
      <c r="H2534" s="123"/>
      <c r="I2534" s="123"/>
      <c r="J2534" s="130"/>
    </row>
    <row r="2535" spans="1:10" s="108" customFormat="1" ht="11.25" customHeight="1">
      <c r="A2535" s="130"/>
      <c r="B2535" s="130"/>
      <c r="C2535" s="130"/>
      <c r="D2535" s="130"/>
      <c r="E2535" s="130"/>
      <c r="F2535" s="130"/>
      <c r="G2535" s="89"/>
      <c r="H2535" s="123"/>
      <c r="I2535" s="123"/>
      <c r="J2535" s="130"/>
    </row>
    <row r="2536" spans="1:10" s="108" customFormat="1" ht="11.25" customHeight="1">
      <c r="A2536" s="130"/>
      <c r="B2536" s="130"/>
      <c r="C2536" s="130"/>
      <c r="D2536" s="130"/>
      <c r="E2536" s="130"/>
      <c r="F2536" s="130"/>
      <c r="G2536" s="89"/>
      <c r="H2536" s="123"/>
      <c r="I2536" s="123"/>
      <c r="J2536" s="130"/>
    </row>
    <row r="2537" spans="1:10" s="108" customFormat="1" ht="11.25" customHeight="1">
      <c r="A2537" s="130"/>
      <c r="B2537" s="130"/>
      <c r="C2537" s="130"/>
      <c r="D2537" s="130"/>
      <c r="E2537" s="130"/>
      <c r="F2537" s="130"/>
      <c r="G2537" s="89"/>
      <c r="H2537" s="123"/>
      <c r="I2537" s="123"/>
      <c r="J2537" s="130"/>
    </row>
    <row r="2538" spans="1:10" s="108" customFormat="1" ht="11.25" customHeight="1">
      <c r="A2538" s="130"/>
      <c r="B2538" s="130"/>
      <c r="C2538" s="130"/>
      <c r="D2538" s="130"/>
      <c r="E2538" s="130"/>
      <c r="F2538" s="130"/>
      <c r="G2538" s="89"/>
      <c r="H2538" s="123"/>
      <c r="I2538" s="123"/>
      <c r="J2538" s="130"/>
    </row>
    <row r="2539" spans="1:10" s="108" customFormat="1" ht="11.25" customHeight="1">
      <c r="A2539" s="130"/>
      <c r="B2539" s="130"/>
      <c r="C2539" s="130"/>
      <c r="D2539" s="130"/>
      <c r="E2539" s="130"/>
      <c r="F2539" s="130"/>
      <c r="G2539" s="89"/>
      <c r="H2539" s="123"/>
      <c r="I2539" s="123"/>
      <c r="J2539" s="130"/>
    </row>
    <row r="2540" spans="1:10" s="108" customFormat="1" ht="11.25" customHeight="1">
      <c r="A2540" s="130"/>
      <c r="B2540" s="130"/>
      <c r="C2540" s="130"/>
      <c r="D2540" s="130"/>
      <c r="E2540" s="130"/>
      <c r="F2540" s="130"/>
      <c r="G2540" s="89"/>
      <c r="H2540" s="123"/>
      <c r="I2540" s="123"/>
      <c r="J2540" s="130"/>
    </row>
    <row r="2541" spans="1:10" s="108" customFormat="1" ht="11.25" customHeight="1">
      <c r="A2541" s="130"/>
      <c r="B2541" s="130"/>
      <c r="C2541" s="130"/>
      <c r="D2541" s="130"/>
      <c r="E2541" s="130"/>
      <c r="F2541" s="130"/>
      <c r="G2541" s="89"/>
      <c r="H2541" s="123"/>
      <c r="I2541" s="123"/>
      <c r="J2541" s="130"/>
    </row>
    <row r="2542" spans="1:10" s="108" customFormat="1" ht="11.25" customHeight="1">
      <c r="A2542" s="130"/>
      <c r="B2542" s="130"/>
      <c r="C2542" s="130"/>
      <c r="D2542" s="130"/>
      <c r="E2542" s="130"/>
      <c r="F2542" s="130"/>
      <c r="G2542" s="89"/>
      <c r="H2542" s="123"/>
      <c r="I2542" s="123"/>
      <c r="J2542" s="130"/>
    </row>
    <row r="2543" spans="1:10" s="108" customFormat="1" ht="11.25" customHeight="1">
      <c r="A2543" s="130"/>
      <c r="B2543" s="130"/>
      <c r="C2543" s="130"/>
      <c r="D2543" s="130"/>
      <c r="E2543" s="130"/>
      <c r="F2543" s="130"/>
      <c r="G2543" s="89"/>
      <c r="H2543" s="123"/>
      <c r="I2543" s="123"/>
      <c r="J2543" s="130"/>
    </row>
    <row r="2544" spans="1:10" s="108" customFormat="1" ht="11.25" customHeight="1">
      <c r="A2544" s="130"/>
      <c r="B2544" s="130"/>
      <c r="C2544" s="130"/>
      <c r="D2544" s="130"/>
      <c r="E2544" s="130"/>
      <c r="F2544" s="130"/>
      <c r="G2544" s="89"/>
      <c r="H2544" s="123"/>
      <c r="I2544" s="123"/>
      <c r="J2544" s="130"/>
    </row>
    <row r="2545" spans="1:10" s="108" customFormat="1" ht="11.25" customHeight="1">
      <c r="A2545" s="130"/>
      <c r="B2545" s="130"/>
      <c r="C2545" s="130"/>
      <c r="D2545" s="130"/>
      <c r="E2545" s="130"/>
      <c r="F2545" s="130"/>
      <c r="G2545" s="89"/>
      <c r="H2545" s="123"/>
      <c r="I2545" s="123"/>
      <c r="J2545" s="130"/>
    </row>
    <row r="2546" spans="1:10" s="108" customFormat="1" ht="11.25" customHeight="1">
      <c r="A2546" s="130"/>
      <c r="B2546" s="130"/>
      <c r="C2546" s="130"/>
      <c r="D2546" s="130"/>
      <c r="E2546" s="130"/>
      <c r="F2546" s="130"/>
      <c r="G2546" s="89"/>
      <c r="H2546" s="123"/>
      <c r="I2546" s="123"/>
      <c r="J2546" s="130"/>
    </row>
    <row r="2547" spans="1:10" s="108" customFormat="1" ht="11.25" customHeight="1">
      <c r="A2547" s="130"/>
      <c r="B2547" s="130"/>
      <c r="C2547" s="130"/>
      <c r="D2547" s="130"/>
      <c r="E2547" s="130"/>
      <c r="F2547" s="130"/>
      <c r="G2547" s="89"/>
      <c r="H2547" s="123"/>
      <c r="I2547" s="123"/>
      <c r="J2547" s="130"/>
    </row>
    <row r="2548" spans="1:10" s="108" customFormat="1" ht="11.25" customHeight="1">
      <c r="A2548" s="130"/>
      <c r="B2548" s="130"/>
      <c r="C2548" s="130"/>
      <c r="D2548" s="130"/>
      <c r="E2548" s="130"/>
      <c r="F2548" s="130"/>
      <c r="G2548" s="89"/>
      <c r="H2548" s="123"/>
      <c r="I2548" s="123"/>
      <c r="J2548" s="130"/>
    </row>
    <row r="2549" spans="1:10" s="108" customFormat="1" ht="11.25" customHeight="1">
      <c r="A2549" s="130"/>
      <c r="B2549" s="130"/>
      <c r="C2549" s="130"/>
      <c r="D2549" s="130"/>
      <c r="E2549" s="130"/>
      <c r="F2549" s="130"/>
      <c r="G2549" s="89"/>
      <c r="H2549" s="123"/>
      <c r="I2549" s="123"/>
      <c r="J2549" s="130"/>
    </row>
    <row r="2550" spans="1:10" s="108" customFormat="1" ht="11.25" customHeight="1">
      <c r="A2550" s="130"/>
      <c r="B2550" s="130"/>
      <c r="C2550" s="130"/>
      <c r="D2550" s="130"/>
      <c r="E2550" s="130"/>
      <c r="F2550" s="130"/>
      <c r="G2550" s="89"/>
      <c r="H2550" s="123"/>
      <c r="I2550" s="123"/>
      <c r="J2550" s="130"/>
    </row>
    <row r="2551" spans="1:10" s="108" customFormat="1" ht="11.25" customHeight="1">
      <c r="A2551" s="130"/>
      <c r="B2551" s="130"/>
      <c r="C2551" s="130"/>
      <c r="D2551" s="130"/>
      <c r="E2551" s="130"/>
      <c r="F2551" s="130"/>
      <c r="G2551" s="89"/>
      <c r="H2551" s="123"/>
      <c r="I2551" s="123"/>
      <c r="J2551" s="130"/>
    </row>
    <row r="2552" spans="1:10" s="108" customFormat="1" ht="11.25" customHeight="1">
      <c r="A2552" s="130"/>
      <c r="B2552" s="130"/>
      <c r="C2552" s="130"/>
      <c r="D2552" s="130"/>
      <c r="E2552" s="130"/>
      <c r="F2552" s="130"/>
      <c r="G2552" s="89"/>
      <c r="H2552" s="123"/>
      <c r="I2552" s="123"/>
      <c r="J2552" s="130"/>
    </row>
    <row r="2553" spans="1:10" s="108" customFormat="1" ht="11.25" customHeight="1">
      <c r="A2553" s="130"/>
      <c r="B2553" s="130"/>
      <c r="C2553" s="130"/>
      <c r="D2553" s="130"/>
      <c r="E2553" s="130"/>
      <c r="F2553" s="130"/>
      <c r="G2553" s="89"/>
      <c r="H2553" s="123"/>
      <c r="I2553" s="123"/>
      <c r="J2553" s="130"/>
    </row>
    <row r="2554" spans="1:10" s="108" customFormat="1" ht="11.25" customHeight="1">
      <c r="A2554" s="130"/>
      <c r="B2554" s="130"/>
      <c r="C2554" s="130"/>
      <c r="D2554" s="130"/>
      <c r="E2554" s="130"/>
      <c r="F2554" s="130"/>
      <c r="G2554" s="89"/>
      <c r="H2554" s="123"/>
      <c r="I2554" s="123"/>
      <c r="J2554" s="130"/>
    </row>
    <row r="2555" spans="1:10" s="108" customFormat="1" ht="11.25" customHeight="1">
      <c r="A2555" s="130"/>
      <c r="B2555" s="130"/>
      <c r="C2555" s="130"/>
      <c r="D2555" s="130"/>
      <c r="E2555" s="130"/>
      <c r="F2555" s="130"/>
      <c r="G2555" s="89"/>
      <c r="H2555" s="123"/>
      <c r="I2555" s="123"/>
      <c r="J2555" s="130"/>
    </row>
    <row r="2556" spans="1:10" s="108" customFormat="1" ht="11.25" customHeight="1">
      <c r="A2556" s="130"/>
      <c r="B2556" s="130"/>
      <c r="C2556" s="130"/>
      <c r="D2556" s="130"/>
      <c r="E2556" s="130"/>
      <c r="F2556" s="130"/>
      <c r="G2556" s="89"/>
      <c r="H2556" s="123"/>
      <c r="I2556" s="123"/>
      <c r="J2556" s="130"/>
    </row>
    <row r="2557" spans="1:10" s="108" customFormat="1" ht="11.25" customHeight="1">
      <c r="A2557" s="130"/>
      <c r="B2557" s="130"/>
      <c r="C2557" s="130"/>
      <c r="D2557" s="130"/>
      <c r="E2557" s="130"/>
      <c r="F2557" s="130"/>
      <c r="G2557" s="89"/>
      <c r="H2557" s="123"/>
      <c r="I2557" s="123"/>
      <c r="J2557" s="130"/>
    </row>
    <row r="2558" spans="1:10" s="108" customFormat="1" ht="11.25" customHeight="1">
      <c r="A2558" s="130"/>
      <c r="B2558" s="130"/>
      <c r="C2558" s="130"/>
      <c r="D2558" s="130"/>
      <c r="E2558" s="130"/>
      <c r="F2558" s="130"/>
      <c r="G2558" s="89"/>
      <c r="H2558" s="123"/>
      <c r="I2558" s="123"/>
      <c r="J2558" s="130"/>
    </row>
    <row r="2559" spans="1:10" s="108" customFormat="1" ht="11.25" customHeight="1">
      <c r="A2559" s="130"/>
      <c r="B2559" s="130"/>
      <c r="C2559" s="130"/>
      <c r="D2559" s="130"/>
      <c r="E2559" s="130"/>
      <c r="F2559" s="130"/>
      <c r="G2559" s="89"/>
      <c r="H2559" s="123"/>
      <c r="I2559" s="123"/>
      <c r="J2559" s="130"/>
    </row>
    <row r="2560" spans="1:10" s="108" customFormat="1" ht="11.25" customHeight="1">
      <c r="A2560" s="130"/>
      <c r="B2560" s="130"/>
      <c r="C2560" s="130"/>
      <c r="D2560" s="130"/>
      <c r="E2560" s="130"/>
      <c r="F2560" s="130"/>
      <c r="G2560" s="89"/>
      <c r="H2560" s="123"/>
      <c r="I2560" s="123"/>
      <c r="J2560" s="130"/>
    </row>
    <row r="2561" spans="1:10" s="108" customFormat="1" ht="11.25" customHeight="1">
      <c r="A2561" s="130"/>
      <c r="B2561" s="130"/>
      <c r="C2561" s="130"/>
      <c r="D2561" s="130"/>
      <c r="E2561" s="130"/>
      <c r="F2561" s="130"/>
      <c r="G2561" s="89"/>
      <c r="H2561" s="123"/>
      <c r="I2561" s="123"/>
      <c r="J2561" s="130"/>
    </row>
    <row r="2562" spans="1:10" s="108" customFormat="1" ht="11.25" customHeight="1">
      <c r="A2562" s="130"/>
      <c r="B2562" s="130"/>
      <c r="C2562" s="130"/>
      <c r="D2562" s="130"/>
      <c r="E2562" s="130"/>
      <c r="F2562" s="130"/>
      <c r="G2562" s="89"/>
      <c r="H2562" s="123"/>
      <c r="I2562" s="123"/>
      <c r="J2562" s="130"/>
    </row>
    <row r="2563" spans="1:10" s="108" customFormat="1" ht="11.25" customHeight="1">
      <c r="A2563" s="130"/>
      <c r="B2563" s="130"/>
      <c r="C2563" s="130"/>
      <c r="D2563" s="130"/>
      <c r="E2563" s="130"/>
      <c r="F2563" s="130"/>
      <c r="G2563" s="89"/>
      <c r="H2563" s="123"/>
      <c r="I2563" s="123"/>
      <c r="J2563" s="130"/>
    </row>
    <row r="2564" spans="1:10" s="108" customFormat="1" ht="11.25" customHeight="1">
      <c r="A2564" s="130"/>
      <c r="B2564" s="130"/>
      <c r="C2564" s="130"/>
      <c r="D2564" s="130"/>
      <c r="E2564" s="130"/>
      <c r="F2564" s="130"/>
      <c r="G2564" s="89"/>
      <c r="H2564" s="123"/>
      <c r="I2564" s="123"/>
      <c r="J2564" s="130"/>
    </row>
    <row r="2565" spans="1:10" s="108" customFormat="1" ht="11.25" customHeight="1">
      <c r="A2565" s="130"/>
      <c r="B2565" s="130"/>
      <c r="C2565" s="130"/>
      <c r="D2565" s="130"/>
      <c r="E2565" s="130"/>
      <c r="F2565" s="130"/>
      <c r="G2565" s="89"/>
      <c r="H2565" s="123"/>
      <c r="I2565" s="123"/>
      <c r="J2565" s="130"/>
    </row>
    <row r="2566" spans="1:10" s="108" customFormat="1" ht="11.25" customHeight="1">
      <c r="A2566" s="130"/>
      <c r="B2566" s="130"/>
      <c r="C2566" s="130"/>
      <c r="D2566" s="130"/>
      <c r="E2566" s="130"/>
      <c r="F2566" s="130"/>
      <c r="G2566" s="89"/>
      <c r="H2566" s="123"/>
      <c r="I2566" s="123"/>
      <c r="J2566" s="130"/>
    </row>
    <row r="2567" spans="1:10" s="108" customFormat="1" ht="11.25" customHeight="1">
      <c r="A2567" s="130"/>
      <c r="B2567" s="130"/>
      <c r="C2567" s="130"/>
      <c r="D2567" s="130"/>
      <c r="E2567" s="130"/>
      <c r="F2567" s="130"/>
      <c r="G2567" s="89"/>
      <c r="H2567" s="123"/>
      <c r="I2567" s="123"/>
      <c r="J2567" s="130"/>
    </row>
    <row r="2568" spans="1:10" s="108" customFormat="1" ht="11.25" customHeight="1">
      <c r="A2568" s="130"/>
      <c r="B2568" s="130"/>
      <c r="C2568" s="130"/>
      <c r="D2568" s="130"/>
      <c r="E2568" s="130"/>
      <c r="F2568" s="130"/>
      <c r="G2568" s="89"/>
      <c r="H2568" s="123"/>
      <c r="I2568" s="123"/>
      <c r="J2568" s="130"/>
    </row>
    <row r="2569" spans="1:10" s="108" customFormat="1" ht="11.25" customHeight="1">
      <c r="A2569" s="130"/>
      <c r="B2569" s="130"/>
      <c r="C2569" s="130"/>
      <c r="D2569" s="130"/>
      <c r="E2569" s="130"/>
      <c r="F2569" s="130"/>
      <c r="G2569" s="89"/>
      <c r="H2569" s="123"/>
      <c r="I2569" s="123"/>
      <c r="J2569" s="130"/>
    </row>
    <row r="2570" spans="1:10" s="108" customFormat="1" ht="11.25" customHeight="1">
      <c r="A2570" s="130"/>
      <c r="B2570" s="130"/>
      <c r="C2570" s="130"/>
      <c r="D2570" s="130"/>
      <c r="E2570" s="130"/>
      <c r="F2570" s="130"/>
      <c r="G2570" s="89"/>
      <c r="H2570" s="123"/>
      <c r="I2570" s="123"/>
      <c r="J2570" s="130"/>
    </row>
    <row r="2571" spans="1:10" s="108" customFormat="1" ht="11.25" customHeight="1">
      <c r="A2571" s="130"/>
      <c r="B2571" s="130"/>
      <c r="C2571" s="130"/>
      <c r="D2571" s="130"/>
      <c r="E2571" s="130"/>
      <c r="F2571" s="130"/>
      <c r="G2571" s="89"/>
      <c r="H2571" s="123"/>
      <c r="I2571" s="123"/>
      <c r="J2571" s="130"/>
    </row>
    <row r="2572" spans="1:10" s="108" customFormat="1" ht="11.25" customHeight="1">
      <c r="A2572" s="130"/>
      <c r="B2572" s="130"/>
      <c r="C2572" s="130"/>
      <c r="D2572" s="130"/>
      <c r="E2572" s="130"/>
      <c r="F2572" s="130"/>
      <c r="G2572" s="89"/>
      <c r="H2572" s="123"/>
      <c r="I2572" s="123"/>
      <c r="J2572" s="130"/>
    </row>
    <row r="2573" spans="1:10" s="108" customFormat="1" ht="11.25" customHeight="1">
      <c r="A2573" s="130"/>
      <c r="B2573" s="130"/>
      <c r="C2573" s="130"/>
      <c r="D2573" s="130"/>
      <c r="E2573" s="130"/>
      <c r="F2573" s="130"/>
      <c r="G2573" s="89"/>
      <c r="H2573" s="123"/>
      <c r="I2573" s="123"/>
      <c r="J2573" s="130"/>
    </row>
    <row r="2574" spans="1:10" s="108" customFormat="1" ht="11.25" customHeight="1">
      <c r="A2574" s="130"/>
      <c r="B2574" s="130"/>
      <c r="C2574" s="130"/>
      <c r="D2574" s="130"/>
      <c r="E2574" s="130"/>
      <c r="F2574" s="130"/>
      <c r="G2574" s="89"/>
      <c r="H2574" s="123"/>
      <c r="I2574" s="123"/>
      <c r="J2574" s="130"/>
    </row>
    <row r="2575" spans="1:10" s="108" customFormat="1" ht="11.25" customHeight="1">
      <c r="A2575" s="130"/>
      <c r="B2575" s="130"/>
      <c r="C2575" s="130"/>
      <c r="D2575" s="130"/>
      <c r="E2575" s="130"/>
      <c r="F2575" s="130"/>
      <c r="G2575" s="89"/>
      <c r="H2575" s="123"/>
      <c r="I2575" s="123"/>
      <c r="J2575" s="130"/>
    </row>
    <row r="2576" spans="1:10" s="108" customFormat="1" ht="11.25" customHeight="1">
      <c r="A2576" s="130"/>
      <c r="B2576" s="130"/>
      <c r="C2576" s="130"/>
      <c r="D2576" s="130"/>
      <c r="E2576" s="130"/>
      <c r="F2576" s="130"/>
      <c r="G2576" s="89"/>
      <c r="H2576" s="123"/>
      <c r="I2576" s="123"/>
      <c r="J2576" s="130"/>
    </row>
    <row r="2577" spans="1:10" s="108" customFormat="1" ht="11.25" customHeight="1">
      <c r="A2577" s="130"/>
      <c r="B2577" s="130"/>
      <c r="C2577" s="130"/>
      <c r="D2577" s="130"/>
      <c r="E2577" s="130"/>
      <c r="F2577" s="130"/>
      <c r="G2577" s="89"/>
      <c r="H2577" s="123"/>
      <c r="I2577" s="123"/>
      <c r="J2577" s="130"/>
    </row>
    <row r="2578" spans="1:10" s="108" customFormat="1" ht="11.25" customHeight="1">
      <c r="A2578" s="130"/>
      <c r="B2578" s="130"/>
      <c r="C2578" s="130"/>
      <c r="D2578" s="130"/>
      <c r="E2578" s="130"/>
      <c r="F2578" s="130"/>
      <c r="G2578" s="89"/>
      <c r="H2578" s="123"/>
      <c r="I2578" s="123"/>
      <c r="J2578" s="130"/>
    </row>
    <row r="2579" spans="1:10" s="108" customFormat="1" ht="11.25" customHeight="1">
      <c r="A2579" s="130"/>
      <c r="B2579" s="130"/>
      <c r="C2579" s="130"/>
      <c r="D2579" s="130"/>
      <c r="E2579" s="130"/>
      <c r="F2579" s="130"/>
      <c r="G2579" s="89"/>
      <c r="H2579" s="123"/>
      <c r="I2579" s="123"/>
      <c r="J2579" s="130"/>
    </row>
    <row r="2580" spans="1:10" s="108" customFormat="1" ht="11.25" customHeight="1">
      <c r="A2580" s="130"/>
      <c r="B2580" s="130"/>
      <c r="C2580" s="130"/>
      <c r="D2580" s="130"/>
      <c r="E2580" s="130"/>
      <c r="F2580" s="130"/>
      <c r="G2580" s="89"/>
      <c r="H2580" s="123"/>
      <c r="I2580" s="123"/>
      <c r="J2580" s="130"/>
    </row>
    <row r="2581" spans="1:10" s="108" customFormat="1" ht="11.25" customHeight="1">
      <c r="A2581" s="130"/>
      <c r="B2581" s="130"/>
      <c r="C2581" s="130"/>
      <c r="D2581" s="130"/>
      <c r="E2581" s="130"/>
      <c r="F2581" s="130"/>
      <c r="G2581" s="89"/>
      <c r="H2581" s="123"/>
      <c r="I2581" s="123"/>
      <c r="J2581" s="130"/>
    </row>
    <row r="2582" spans="1:10" s="108" customFormat="1" ht="11.25" customHeight="1">
      <c r="A2582" s="130"/>
      <c r="B2582" s="130"/>
      <c r="C2582" s="130"/>
      <c r="D2582" s="130"/>
      <c r="E2582" s="130"/>
      <c r="F2582" s="130"/>
      <c r="G2582" s="89"/>
      <c r="H2582" s="123"/>
      <c r="I2582" s="123"/>
      <c r="J2582" s="130"/>
    </row>
    <row r="2583" spans="1:10" s="108" customFormat="1" ht="11.25" customHeight="1">
      <c r="A2583" s="130"/>
      <c r="B2583" s="130"/>
      <c r="C2583" s="130"/>
      <c r="D2583" s="130"/>
      <c r="E2583" s="130"/>
      <c r="F2583" s="130"/>
      <c r="G2583" s="89"/>
      <c r="H2583" s="123"/>
      <c r="I2583" s="123"/>
      <c r="J2583" s="130"/>
    </row>
    <row r="2584" spans="1:10" s="108" customFormat="1" ht="11.25" customHeight="1">
      <c r="A2584" s="130"/>
      <c r="B2584" s="130"/>
      <c r="C2584" s="130"/>
      <c r="D2584" s="130"/>
      <c r="E2584" s="130"/>
      <c r="F2584" s="130"/>
      <c r="G2584" s="89"/>
      <c r="H2584" s="123"/>
      <c r="I2584" s="123"/>
      <c r="J2584" s="130"/>
    </row>
    <row r="2585" spans="1:10" s="108" customFormat="1" ht="11.25" customHeight="1">
      <c r="A2585" s="130"/>
      <c r="B2585" s="130"/>
      <c r="C2585" s="130"/>
      <c r="D2585" s="130"/>
      <c r="E2585" s="130"/>
      <c r="F2585" s="130"/>
      <c r="G2585" s="89"/>
      <c r="H2585" s="123"/>
      <c r="I2585" s="123"/>
      <c r="J2585" s="130"/>
    </row>
    <row r="2586" spans="1:10" s="108" customFormat="1" ht="11.25" customHeight="1">
      <c r="A2586" s="130"/>
      <c r="B2586" s="130"/>
      <c r="C2586" s="130"/>
      <c r="D2586" s="130"/>
      <c r="E2586" s="130"/>
      <c r="F2586" s="130"/>
      <c r="G2586" s="89"/>
      <c r="H2586" s="123"/>
      <c r="I2586" s="123"/>
      <c r="J2586" s="130"/>
    </row>
    <row r="2587" spans="1:10" s="108" customFormat="1" ht="11.25" customHeight="1">
      <c r="A2587" s="130"/>
      <c r="B2587" s="130"/>
      <c r="C2587" s="130"/>
      <c r="D2587" s="130"/>
      <c r="E2587" s="130"/>
      <c r="F2587" s="130"/>
      <c r="G2587" s="89"/>
      <c r="H2587" s="123"/>
      <c r="I2587" s="123"/>
      <c r="J2587" s="130"/>
    </row>
    <row r="2588" spans="1:10" s="108" customFormat="1" ht="11.25" customHeight="1">
      <c r="A2588" s="130"/>
      <c r="B2588" s="130"/>
      <c r="C2588" s="130"/>
      <c r="D2588" s="130"/>
      <c r="E2588" s="130"/>
      <c r="F2588" s="130"/>
      <c r="G2588" s="89"/>
      <c r="H2588" s="123"/>
      <c r="I2588" s="123"/>
      <c r="J2588" s="130"/>
    </row>
    <row r="2589" spans="1:10" s="108" customFormat="1" ht="11.25" customHeight="1">
      <c r="A2589" s="130"/>
      <c r="B2589" s="130"/>
      <c r="C2589" s="130"/>
      <c r="D2589" s="130"/>
      <c r="E2589" s="130"/>
      <c r="F2589" s="130"/>
      <c r="G2589" s="89"/>
      <c r="H2589" s="123"/>
      <c r="I2589" s="123"/>
      <c r="J2589" s="130"/>
    </row>
    <row r="2590" spans="1:10" s="108" customFormat="1" ht="11.25" customHeight="1">
      <c r="A2590" s="130"/>
      <c r="B2590" s="130"/>
      <c r="C2590" s="130"/>
      <c r="D2590" s="130"/>
      <c r="E2590" s="130"/>
      <c r="F2590" s="130"/>
      <c r="G2590" s="89"/>
      <c r="H2590" s="123"/>
      <c r="I2590" s="123"/>
      <c r="J2590" s="130"/>
    </row>
    <row r="2591" spans="1:10" s="108" customFormat="1" ht="11.25" customHeight="1">
      <c r="A2591" s="130"/>
      <c r="B2591" s="130"/>
      <c r="C2591" s="130"/>
      <c r="D2591" s="130"/>
      <c r="E2591" s="130"/>
      <c r="F2591" s="130"/>
      <c r="G2591" s="89"/>
      <c r="H2591" s="123"/>
      <c r="I2591" s="123"/>
      <c r="J2591" s="130"/>
    </row>
    <row r="2592" spans="1:10" s="108" customFormat="1" ht="11.25" customHeight="1">
      <c r="A2592" s="130"/>
      <c r="B2592" s="130"/>
      <c r="C2592" s="130"/>
      <c r="D2592" s="130"/>
      <c r="E2592" s="130"/>
      <c r="F2592" s="130"/>
      <c r="G2592" s="89"/>
      <c r="H2592" s="123"/>
      <c r="I2592" s="123"/>
      <c r="J2592" s="130"/>
    </row>
    <row r="2593" spans="1:10" s="108" customFormat="1" ht="11.25" customHeight="1">
      <c r="A2593" s="130"/>
      <c r="B2593" s="130"/>
      <c r="C2593" s="130"/>
      <c r="D2593" s="130"/>
      <c r="E2593" s="130"/>
      <c r="F2593" s="130"/>
      <c r="G2593" s="89"/>
      <c r="H2593" s="123"/>
      <c r="I2593" s="123"/>
      <c r="J2593" s="130"/>
    </row>
    <row r="2594" spans="1:10" s="108" customFormat="1" ht="11.25" customHeight="1">
      <c r="A2594" s="130"/>
      <c r="B2594" s="130"/>
      <c r="C2594" s="130"/>
      <c r="D2594" s="130"/>
      <c r="E2594" s="130"/>
      <c r="F2594" s="130"/>
      <c r="G2594" s="89"/>
      <c r="H2594" s="123"/>
      <c r="I2594" s="123"/>
      <c r="J2594" s="130"/>
    </row>
    <row r="2595" spans="1:10" s="108" customFormat="1" ht="11.25" customHeight="1">
      <c r="A2595" s="130"/>
      <c r="B2595" s="130"/>
      <c r="C2595" s="130"/>
      <c r="D2595" s="130"/>
      <c r="E2595" s="130"/>
      <c r="F2595" s="130"/>
      <c r="G2595" s="89"/>
      <c r="H2595" s="123"/>
      <c r="I2595" s="123"/>
      <c r="J2595" s="130"/>
    </row>
    <row r="2596" spans="1:10" s="108" customFormat="1" ht="11.25" customHeight="1">
      <c r="A2596" s="130"/>
      <c r="B2596" s="130"/>
      <c r="C2596" s="130"/>
      <c r="D2596" s="130"/>
      <c r="E2596" s="130"/>
      <c r="F2596" s="130"/>
      <c r="G2596" s="89"/>
      <c r="H2596" s="123"/>
      <c r="I2596" s="123"/>
      <c r="J2596" s="130"/>
    </row>
    <row r="2597" spans="1:10" s="108" customFormat="1" ht="11.25" customHeight="1">
      <c r="A2597" s="130"/>
      <c r="B2597" s="130"/>
      <c r="C2597" s="130"/>
      <c r="D2597" s="130"/>
      <c r="E2597" s="130"/>
      <c r="F2597" s="130"/>
      <c r="G2597" s="89"/>
      <c r="H2597" s="123"/>
      <c r="I2597" s="123"/>
      <c r="J2597" s="130"/>
    </row>
    <row r="2598" spans="1:10" s="108" customFormat="1" ht="11.25" customHeight="1">
      <c r="A2598" s="130"/>
      <c r="B2598" s="130"/>
      <c r="C2598" s="130"/>
      <c r="D2598" s="130"/>
      <c r="E2598" s="130"/>
      <c r="F2598" s="130"/>
      <c r="G2598" s="89"/>
      <c r="H2598" s="123"/>
      <c r="I2598" s="123"/>
      <c r="J2598" s="130"/>
    </row>
    <row r="2599" spans="1:10" s="108" customFormat="1" ht="11.25" customHeight="1">
      <c r="A2599" s="130"/>
      <c r="B2599" s="130"/>
      <c r="C2599" s="130"/>
      <c r="D2599" s="130"/>
      <c r="E2599" s="130"/>
      <c r="F2599" s="130"/>
      <c r="G2599" s="89"/>
      <c r="H2599" s="123"/>
      <c r="I2599" s="123"/>
      <c r="J2599" s="130"/>
    </row>
    <row r="2600" spans="1:10" s="108" customFormat="1" ht="11.25" customHeight="1">
      <c r="A2600" s="130"/>
      <c r="B2600" s="130"/>
      <c r="C2600" s="130"/>
      <c r="D2600" s="130"/>
      <c r="E2600" s="130"/>
      <c r="F2600" s="130"/>
      <c r="G2600" s="89"/>
      <c r="H2600" s="123"/>
      <c r="I2600" s="123"/>
      <c r="J2600" s="130"/>
    </row>
    <row r="2601" spans="1:10" s="108" customFormat="1" ht="11.25" customHeight="1">
      <c r="A2601" s="130"/>
      <c r="B2601" s="130"/>
      <c r="C2601" s="130"/>
      <c r="D2601" s="130"/>
      <c r="E2601" s="130"/>
      <c r="F2601" s="130"/>
      <c r="G2601" s="89"/>
      <c r="H2601" s="123"/>
      <c r="I2601" s="123"/>
      <c r="J2601" s="130"/>
    </row>
    <row r="2602" spans="1:10" s="108" customFormat="1" ht="11.25" customHeight="1">
      <c r="A2602" s="130"/>
      <c r="B2602" s="130"/>
      <c r="C2602" s="130"/>
      <c r="D2602" s="130"/>
      <c r="E2602" s="130"/>
      <c r="F2602" s="130"/>
      <c r="G2602" s="89"/>
      <c r="H2602" s="123"/>
      <c r="I2602" s="123"/>
      <c r="J2602" s="130"/>
    </row>
    <row r="2603" spans="1:10" s="108" customFormat="1" ht="11.25" customHeight="1">
      <c r="A2603" s="130"/>
      <c r="B2603" s="130"/>
      <c r="C2603" s="130"/>
      <c r="D2603" s="130"/>
      <c r="E2603" s="130"/>
      <c r="F2603" s="130"/>
      <c r="G2603" s="89"/>
      <c r="H2603" s="123"/>
      <c r="I2603" s="123"/>
      <c r="J2603" s="130"/>
    </row>
    <row r="2604" spans="1:10" s="108" customFormat="1" ht="11.25" customHeight="1">
      <c r="A2604" s="130"/>
      <c r="B2604" s="130"/>
      <c r="C2604" s="130"/>
      <c r="D2604" s="130"/>
      <c r="E2604" s="130"/>
      <c r="F2604" s="130"/>
      <c r="G2604" s="89"/>
      <c r="H2604" s="123"/>
      <c r="I2604" s="123"/>
      <c r="J2604" s="130"/>
    </row>
    <row r="2605" spans="1:10" s="108" customFormat="1" ht="11.25" customHeight="1">
      <c r="A2605" s="130"/>
      <c r="B2605" s="130"/>
      <c r="C2605" s="130"/>
      <c r="D2605" s="130"/>
      <c r="E2605" s="130"/>
      <c r="F2605" s="130"/>
      <c r="G2605" s="89"/>
      <c r="H2605" s="123"/>
      <c r="I2605" s="123"/>
      <c r="J2605" s="130"/>
    </row>
    <row r="2606" spans="1:10" s="108" customFormat="1" ht="11.25" customHeight="1">
      <c r="A2606" s="130"/>
      <c r="B2606" s="130"/>
      <c r="C2606" s="130"/>
      <c r="D2606" s="130"/>
      <c r="E2606" s="130"/>
      <c r="F2606" s="130"/>
      <c r="G2606" s="89"/>
      <c r="H2606" s="123"/>
      <c r="I2606" s="123"/>
      <c r="J2606" s="130"/>
    </row>
    <row r="2607" spans="1:10" s="108" customFormat="1" ht="11.25" customHeight="1">
      <c r="A2607" s="130"/>
      <c r="B2607" s="130"/>
      <c r="C2607" s="130"/>
      <c r="D2607" s="130"/>
      <c r="E2607" s="130"/>
      <c r="F2607" s="130"/>
      <c r="G2607" s="89"/>
      <c r="H2607" s="123"/>
      <c r="I2607" s="123"/>
      <c r="J2607" s="130"/>
    </row>
    <row r="2608" spans="1:10" s="108" customFormat="1" ht="11.25" customHeight="1">
      <c r="A2608" s="130"/>
      <c r="B2608" s="130"/>
      <c r="C2608" s="130"/>
      <c r="D2608" s="130"/>
      <c r="E2608" s="130"/>
      <c r="F2608" s="130"/>
      <c r="G2608" s="89"/>
      <c r="H2608" s="123"/>
      <c r="I2608" s="123"/>
      <c r="J2608" s="130"/>
    </row>
    <row r="2609" spans="1:10" s="108" customFormat="1" ht="11.25" customHeight="1">
      <c r="A2609" s="130"/>
      <c r="B2609" s="130"/>
      <c r="C2609" s="130"/>
      <c r="D2609" s="130"/>
      <c r="E2609" s="130"/>
      <c r="F2609" s="130"/>
      <c r="G2609" s="89"/>
      <c r="H2609" s="123"/>
      <c r="I2609" s="123"/>
      <c r="J2609" s="130"/>
    </row>
    <row r="2610" spans="1:10" s="108" customFormat="1" ht="11.25" customHeight="1">
      <c r="A2610" s="130"/>
      <c r="B2610" s="130"/>
      <c r="C2610" s="130"/>
      <c r="D2610" s="130"/>
      <c r="E2610" s="130"/>
      <c r="F2610" s="130"/>
      <c r="G2610" s="89"/>
      <c r="H2610" s="123"/>
      <c r="I2610" s="123"/>
      <c r="J2610" s="130"/>
    </row>
    <row r="2611" spans="1:10" s="108" customFormat="1" ht="11.25" customHeight="1">
      <c r="A2611" s="130"/>
      <c r="B2611" s="130"/>
      <c r="C2611" s="130"/>
      <c r="D2611" s="130"/>
      <c r="E2611" s="130"/>
      <c r="F2611" s="130"/>
      <c r="G2611" s="89"/>
      <c r="H2611" s="123"/>
      <c r="I2611" s="123"/>
      <c r="J2611" s="130"/>
    </row>
    <row r="2612" spans="1:10" s="108" customFormat="1" ht="11.25" customHeight="1">
      <c r="A2612" s="130"/>
      <c r="B2612" s="130"/>
      <c r="C2612" s="130"/>
      <c r="D2612" s="130"/>
      <c r="E2612" s="130"/>
      <c r="F2612" s="130"/>
      <c r="G2612" s="89"/>
      <c r="H2612" s="123"/>
      <c r="I2612" s="123"/>
      <c r="J2612" s="130"/>
    </row>
    <row r="2613" spans="1:10" s="108" customFormat="1" ht="11.25" customHeight="1">
      <c r="A2613" s="130"/>
      <c r="B2613" s="130"/>
      <c r="C2613" s="130"/>
      <c r="D2613" s="130"/>
      <c r="E2613" s="130"/>
      <c r="F2613" s="130"/>
      <c r="G2613" s="89"/>
      <c r="H2613" s="123"/>
      <c r="I2613" s="123"/>
      <c r="J2613" s="130"/>
    </row>
    <row r="2614" spans="1:10" s="108" customFormat="1" ht="11.25" customHeight="1">
      <c r="A2614" s="130"/>
      <c r="B2614" s="130"/>
      <c r="C2614" s="130"/>
      <c r="D2614" s="130"/>
      <c r="E2614" s="130"/>
      <c r="F2614" s="130"/>
      <c r="G2614" s="89"/>
      <c r="H2614" s="123"/>
      <c r="I2614" s="123"/>
      <c r="J2614" s="130"/>
    </row>
    <row r="2615" spans="1:10" s="108" customFormat="1" ht="11.25" customHeight="1">
      <c r="A2615" s="130"/>
      <c r="B2615" s="130"/>
      <c r="C2615" s="130"/>
      <c r="D2615" s="130"/>
      <c r="E2615" s="130"/>
      <c r="F2615" s="130"/>
      <c r="G2615" s="89"/>
      <c r="H2615" s="123"/>
      <c r="I2615" s="123"/>
      <c r="J2615" s="130"/>
    </row>
    <row r="2616" spans="1:10" s="108" customFormat="1" ht="11.25" customHeight="1">
      <c r="A2616" s="130"/>
      <c r="B2616" s="130"/>
      <c r="C2616" s="130"/>
      <c r="D2616" s="130"/>
      <c r="E2616" s="130"/>
      <c r="F2616" s="130"/>
      <c r="G2616" s="89"/>
      <c r="H2616" s="123"/>
      <c r="I2616" s="123"/>
      <c r="J2616" s="130"/>
    </row>
    <row r="2617" spans="1:10" s="108" customFormat="1" ht="11.25" customHeight="1">
      <c r="A2617" s="130"/>
      <c r="B2617" s="130"/>
      <c r="C2617" s="130"/>
      <c r="D2617" s="130"/>
      <c r="E2617" s="130"/>
      <c r="F2617" s="130"/>
      <c r="G2617" s="89"/>
      <c r="H2617" s="123"/>
      <c r="I2617" s="123"/>
      <c r="J2617" s="130"/>
    </row>
    <row r="2618" spans="1:10" s="108" customFormat="1" ht="11.25" customHeight="1">
      <c r="A2618" s="130"/>
      <c r="B2618" s="130"/>
      <c r="C2618" s="130"/>
      <c r="D2618" s="130"/>
      <c r="E2618" s="130"/>
      <c r="F2618" s="130"/>
      <c r="G2618" s="89"/>
      <c r="H2618" s="123"/>
      <c r="I2618" s="123"/>
      <c r="J2618" s="130"/>
    </row>
    <row r="2619" spans="1:10" s="108" customFormat="1" ht="11.25" customHeight="1">
      <c r="A2619" s="130"/>
      <c r="B2619" s="130"/>
      <c r="C2619" s="130"/>
      <c r="D2619" s="130"/>
      <c r="E2619" s="130"/>
      <c r="F2619" s="130"/>
      <c r="G2619" s="89"/>
      <c r="H2619" s="123"/>
      <c r="I2619" s="123"/>
      <c r="J2619" s="130"/>
    </row>
    <row r="2620" spans="1:10" s="108" customFormat="1" ht="11.25" customHeight="1">
      <c r="A2620" s="130"/>
      <c r="B2620" s="130"/>
      <c r="C2620" s="130"/>
      <c r="D2620" s="130"/>
      <c r="E2620" s="130"/>
      <c r="F2620" s="130"/>
      <c r="G2620" s="89"/>
      <c r="H2620" s="123"/>
      <c r="I2620" s="123"/>
      <c r="J2620" s="130"/>
    </row>
    <row r="2621" spans="1:10" s="108" customFormat="1" ht="11.25" customHeight="1">
      <c r="A2621" s="130"/>
      <c r="B2621" s="130"/>
      <c r="C2621" s="130"/>
      <c r="D2621" s="130"/>
      <c r="E2621" s="130"/>
      <c r="F2621" s="130"/>
      <c r="G2621" s="89"/>
      <c r="H2621" s="123"/>
      <c r="I2621" s="123"/>
      <c r="J2621" s="130"/>
    </row>
    <row r="2622" spans="1:10" s="108" customFormat="1" ht="11.25" customHeight="1">
      <c r="A2622" s="130"/>
      <c r="B2622" s="130"/>
      <c r="C2622" s="130"/>
      <c r="D2622" s="130"/>
      <c r="E2622" s="130"/>
      <c r="F2622" s="130"/>
      <c r="G2622" s="89"/>
      <c r="H2622" s="123"/>
      <c r="I2622" s="123"/>
      <c r="J2622" s="130"/>
    </row>
    <row r="2623" spans="1:10" s="108" customFormat="1" ht="11.25" customHeight="1">
      <c r="A2623" s="130"/>
      <c r="B2623" s="130"/>
      <c r="C2623" s="130"/>
      <c r="D2623" s="130"/>
      <c r="E2623" s="130"/>
      <c r="F2623" s="130"/>
      <c r="G2623" s="89"/>
      <c r="H2623" s="123"/>
      <c r="I2623" s="123"/>
      <c r="J2623" s="130"/>
    </row>
    <row r="2624" spans="1:10" s="108" customFormat="1" ht="11.25" customHeight="1">
      <c r="A2624" s="130"/>
      <c r="B2624" s="130"/>
      <c r="C2624" s="130"/>
      <c r="D2624" s="130"/>
      <c r="E2624" s="130"/>
      <c r="F2624" s="130"/>
      <c r="G2624" s="89"/>
      <c r="H2624" s="123"/>
      <c r="I2624" s="123"/>
      <c r="J2624" s="130"/>
    </row>
    <row r="2625" spans="1:10" s="108" customFormat="1" ht="11.25" customHeight="1">
      <c r="A2625" s="130"/>
      <c r="B2625" s="130"/>
      <c r="C2625" s="130"/>
      <c r="D2625" s="130"/>
      <c r="E2625" s="130"/>
      <c r="F2625" s="130"/>
      <c r="G2625" s="89"/>
      <c r="H2625" s="123"/>
      <c r="I2625" s="123"/>
      <c r="J2625" s="130"/>
    </row>
    <row r="2626" spans="1:10" s="108" customFormat="1" ht="11.25" customHeight="1">
      <c r="A2626" s="130"/>
      <c r="B2626" s="130"/>
      <c r="C2626" s="130"/>
      <c r="D2626" s="130"/>
      <c r="E2626" s="130"/>
      <c r="F2626" s="130"/>
      <c r="G2626" s="89"/>
      <c r="H2626" s="123"/>
      <c r="I2626" s="123"/>
      <c r="J2626" s="130"/>
    </row>
    <row r="2627" spans="1:10" s="108" customFormat="1" ht="11.25" customHeight="1">
      <c r="A2627" s="130"/>
      <c r="B2627" s="130"/>
      <c r="C2627" s="130"/>
      <c r="D2627" s="130"/>
      <c r="E2627" s="130"/>
      <c r="F2627" s="130"/>
      <c r="G2627" s="89"/>
      <c r="H2627" s="123"/>
      <c r="I2627" s="123"/>
      <c r="J2627" s="130"/>
    </row>
    <row r="2628" spans="1:10" s="108" customFormat="1" ht="11.25" customHeight="1">
      <c r="A2628" s="130"/>
      <c r="B2628" s="130"/>
      <c r="C2628" s="130"/>
      <c r="D2628" s="130"/>
      <c r="E2628" s="130"/>
      <c r="F2628" s="130"/>
      <c r="G2628" s="89"/>
      <c r="H2628" s="123"/>
      <c r="I2628" s="123"/>
      <c r="J2628" s="130"/>
    </row>
    <row r="2629" spans="1:10" s="108" customFormat="1" ht="11.25" customHeight="1">
      <c r="A2629" s="130"/>
      <c r="B2629" s="130"/>
      <c r="C2629" s="130"/>
      <c r="D2629" s="130"/>
      <c r="E2629" s="130"/>
      <c r="F2629" s="130"/>
      <c r="G2629" s="89"/>
      <c r="H2629" s="123"/>
      <c r="I2629" s="123"/>
      <c r="J2629" s="130"/>
    </row>
    <row r="2630" spans="1:10" s="108" customFormat="1" ht="11.25" customHeight="1">
      <c r="A2630" s="130"/>
      <c r="B2630" s="130"/>
      <c r="C2630" s="130"/>
      <c r="D2630" s="130"/>
      <c r="E2630" s="130"/>
      <c r="F2630" s="130"/>
      <c r="G2630" s="89"/>
      <c r="H2630" s="123"/>
      <c r="I2630" s="123"/>
      <c r="J2630" s="130"/>
    </row>
    <row r="2631" spans="1:10" s="108" customFormat="1" ht="11.25" customHeight="1">
      <c r="A2631" s="130"/>
      <c r="B2631" s="130"/>
      <c r="C2631" s="130"/>
      <c r="D2631" s="130"/>
      <c r="E2631" s="130"/>
      <c r="F2631" s="130"/>
      <c r="G2631" s="89"/>
      <c r="H2631" s="123"/>
      <c r="I2631" s="123"/>
      <c r="J2631" s="130"/>
    </row>
    <row r="2632" spans="1:10" s="108" customFormat="1" ht="11.25" customHeight="1">
      <c r="A2632" s="130"/>
      <c r="B2632" s="130"/>
      <c r="C2632" s="130"/>
      <c r="D2632" s="130"/>
      <c r="E2632" s="130"/>
      <c r="F2632" s="130"/>
      <c r="G2632" s="89"/>
      <c r="H2632" s="123"/>
      <c r="I2632" s="123"/>
      <c r="J2632" s="130"/>
    </row>
    <row r="2633" spans="1:10" s="108" customFormat="1" ht="11.25" customHeight="1">
      <c r="A2633" s="130"/>
      <c r="B2633" s="130"/>
      <c r="C2633" s="130"/>
      <c r="D2633" s="130"/>
      <c r="E2633" s="130"/>
      <c r="F2633" s="130"/>
      <c r="G2633" s="89"/>
      <c r="H2633" s="123"/>
      <c r="I2633" s="123"/>
      <c r="J2633" s="130"/>
    </row>
    <row r="2634" spans="1:10" s="108" customFormat="1" ht="11.25" customHeight="1">
      <c r="A2634" s="130"/>
      <c r="B2634" s="130"/>
      <c r="C2634" s="130"/>
      <c r="D2634" s="130"/>
      <c r="E2634" s="130"/>
      <c r="F2634" s="130"/>
      <c r="G2634" s="89"/>
      <c r="H2634" s="123"/>
      <c r="I2634" s="123"/>
      <c r="J2634" s="130"/>
    </row>
    <row r="2635" spans="1:10" s="108" customFormat="1" ht="11.25" customHeight="1">
      <c r="A2635" s="130"/>
      <c r="B2635" s="130"/>
      <c r="C2635" s="130"/>
      <c r="D2635" s="130"/>
      <c r="E2635" s="130"/>
      <c r="F2635" s="130"/>
      <c r="G2635" s="89"/>
      <c r="H2635" s="123"/>
      <c r="I2635" s="123"/>
      <c r="J2635" s="130"/>
    </row>
    <row r="2636" spans="1:10" s="108" customFormat="1" ht="11.25" customHeight="1">
      <c r="A2636" s="130"/>
      <c r="B2636" s="130"/>
      <c r="C2636" s="130"/>
      <c r="D2636" s="130"/>
      <c r="E2636" s="130"/>
      <c r="F2636" s="130"/>
      <c r="G2636" s="89"/>
      <c r="H2636" s="123"/>
      <c r="I2636" s="123"/>
      <c r="J2636" s="130"/>
    </row>
    <row r="2637" spans="1:10" s="108" customFormat="1" ht="11.25" customHeight="1">
      <c r="A2637" s="130"/>
      <c r="B2637" s="130"/>
      <c r="C2637" s="130"/>
      <c r="D2637" s="130"/>
      <c r="E2637" s="130"/>
      <c r="F2637" s="130"/>
      <c r="G2637" s="89"/>
      <c r="H2637" s="123"/>
      <c r="I2637" s="123"/>
      <c r="J2637" s="130"/>
    </row>
    <row r="2638" spans="1:10" s="108" customFormat="1" ht="11.25" customHeight="1">
      <c r="A2638" s="130"/>
      <c r="B2638" s="130"/>
      <c r="C2638" s="130"/>
      <c r="D2638" s="130"/>
      <c r="E2638" s="130"/>
      <c r="F2638" s="130"/>
      <c r="G2638" s="89"/>
      <c r="H2638" s="123"/>
      <c r="I2638" s="123"/>
      <c r="J2638" s="130"/>
    </row>
    <row r="2639" spans="1:10" s="108" customFormat="1" ht="11.25" customHeight="1">
      <c r="A2639" s="130"/>
      <c r="B2639" s="130"/>
      <c r="C2639" s="130"/>
      <c r="D2639" s="130"/>
      <c r="E2639" s="130"/>
      <c r="F2639" s="130"/>
      <c r="G2639" s="89"/>
      <c r="H2639" s="123"/>
      <c r="I2639" s="123"/>
      <c r="J2639" s="130"/>
    </row>
    <row r="2640" spans="1:10" s="108" customFormat="1" ht="11.25" customHeight="1">
      <c r="A2640" s="130"/>
      <c r="B2640" s="130"/>
      <c r="C2640" s="130"/>
      <c r="D2640" s="130"/>
      <c r="E2640" s="130"/>
      <c r="F2640" s="130"/>
      <c r="G2640" s="89"/>
      <c r="H2640" s="123"/>
      <c r="I2640" s="123"/>
      <c r="J2640" s="130"/>
    </row>
    <row r="2641" spans="1:10" s="108" customFormat="1" ht="11.25" customHeight="1">
      <c r="A2641" s="130"/>
      <c r="B2641" s="130"/>
      <c r="C2641" s="130"/>
      <c r="D2641" s="130"/>
      <c r="E2641" s="130"/>
      <c r="F2641" s="130"/>
      <c r="G2641" s="89"/>
      <c r="H2641" s="123"/>
      <c r="I2641" s="123"/>
      <c r="J2641" s="130"/>
    </row>
    <row r="2642" spans="1:10" s="108" customFormat="1" ht="11.25" customHeight="1">
      <c r="A2642" s="130"/>
      <c r="B2642" s="130"/>
      <c r="C2642" s="130"/>
      <c r="D2642" s="130"/>
      <c r="E2642" s="130"/>
      <c r="F2642" s="130"/>
      <c r="G2642" s="89"/>
      <c r="H2642" s="123"/>
      <c r="I2642" s="123"/>
      <c r="J2642" s="130"/>
    </row>
    <row r="2643" spans="1:10" s="108" customFormat="1" ht="11.25" customHeight="1">
      <c r="A2643" s="130"/>
      <c r="B2643" s="130"/>
      <c r="C2643" s="130"/>
      <c r="D2643" s="130"/>
      <c r="E2643" s="130"/>
      <c r="F2643" s="130"/>
      <c r="G2643" s="89"/>
      <c r="H2643" s="123"/>
      <c r="I2643" s="123"/>
      <c r="J2643" s="130"/>
    </row>
    <row r="2644" spans="1:10" s="108" customFormat="1" ht="11.25" customHeight="1">
      <c r="A2644" s="130"/>
      <c r="B2644" s="130"/>
      <c r="C2644" s="130"/>
      <c r="D2644" s="130"/>
      <c r="E2644" s="130"/>
      <c r="F2644" s="130"/>
      <c r="G2644" s="89"/>
      <c r="H2644" s="123"/>
      <c r="I2644" s="123"/>
      <c r="J2644" s="130"/>
    </row>
    <row r="2645" spans="1:10" s="108" customFormat="1" ht="11.25" customHeight="1">
      <c r="A2645" s="130"/>
      <c r="B2645" s="130"/>
      <c r="C2645" s="130"/>
      <c r="D2645" s="130"/>
      <c r="E2645" s="130"/>
      <c r="F2645" s="130"/>
      <c r="G2645" s="89"/>
      <c r="H2645" s="123"/>
      <c r="I2645" s="123"/>
      <c r="J2645" s="130"/>
    </row>
    <row r="2646" spans="1:10" s="108" customFormat="1" ht="11.25" customHeight="1">
      <c r="A2646" s="130"/>
      <c r="B2646" s="130"/>
      <c r="C2646" s="130"/>
      <c r="D2646" s="130"/>
      <c r="E2646" s="130"/>
      <c r="F2646" s="130"/>
      <c r="G2646" s="89"/>
      <c r="H2646" s="123"/>
      <c r="I2646" s="123"/>
      <c r="J2646" s="130"/>
    </row>
    <row r="2647" spans="1:10" s="108" customFormat="1" ht="11.25" customHeight="1">
      <c r="A2647" s="130"/>
      <c r="B2647" s="130"/>
      <c r="C2647" s="130"/>
      <c r="D2647" s="130"/>
      <c r="E2647" s="130"/>
      <c r="F2647" s="130"/>
      <c r="G2647" s="89"/>
      <c r="H2647" s="123"/>
      <c r="I2647" s="123"/>
      <c r="J2647" s="130"/>
    </row>
    <row r="2648" spans="1:10" s="108" customFormat="1" ht="11.25" customHeight="1">
      <c r="A2648" s="130"/>
      <c r="B2648" s="130"/>
      <c r="C2648" s="130"/>
      <c r="D2648" s="130"/>
      <c r="E2648" s="130"/>
      <c r="F2648" s="130"/>
      <c r="G2648" s="89"/>
      <c r="H2648" s="123"/>
      <c r="I2648" s="123"/>
      <c r="J2648" s="130"/>
    </row>
    <row r="2649" spans="1:10" s="108" customFormat="1" ht="11.25" customHeight="1">
      <c r="A2649" s="130"/>
      <c r="B2649" s="130"/>
      <c r="C2649" s="130"/>
      <c r="D2649" s="130"/>
      <c r="E2649" s="130"/>
      <c r="F2649" s="130"/>
      <c r="G2649" s="89"/>
      <c r="H2649" s="123"/>
      <c r="I2649" s="123"/>
      <c r="J2649" s="130"/>
    </row>
    <row r="2650" spans="1:10" s="108" customFormat="1" ht="11.25" customHeight="1">
      <c r="A2650" s="130"/>
      <c r="B2650" s="130"/>
      <c r="C2650" s="130"/>
      <c r="D2650" s="130"/>
      <c r="E2650" s="130"/>
      <c r="F2650" s="130"/>
      <c r="G2650" s="89"/>
      <c r="H2650" s="123"/>
      <c r="I2650" s="123"/>
      <c r="J2650" s="130"/>
    </row>
    <row r="2651" spans="1:10" s="108" customFormat="1" ht="11.25" customHeight="1">
      <c r="A2651" s="130"/>
      <c r="B2651" s="130"/>
      <c r="C2651" s="130"/>
      <c r="D2651" s="130"/>
      <c r="E2651" s="130"/>
      <c r="F2651" s="130"/>
      <c r="G2651" s="89"/>
      <c r="H2651" s="123"/>
      <c r="I2651" s="123"/>
      <c r="J2651" s="130"/>
    </row>
    <row r="2652" spans="1:10" s="108" customFormat="1" ht="11.25" customHeight="1">
      <c r="A2652" s="130"/>
      <c r="B2652" s="130"/>
      <c r="C2652" s="130"/>
      <c r="D2652" s="130"/>
      <c r="E2652" s="130"/>
      <c r="F2652" s="130"/>
      <c r="G2652" s="89"/>
      <c r="H2652" s="123"/>
      <c r="I2652" s="123"/>
      <c r="J2652" s="130"/>
    </row>
    <row r="2653" spans="1:10" s="108" customFormat="1" ht="11.25" customHeight="1">
      <c r="A2653" s="130"/>
      <c r="B2653" s="130"/>
      <c r="C2653" s="130"/>
      <c r="D2653" s="130"/>
      <c r="E2653" s="130"/>
      <c r="F2653" s="130"/>
      <c r="G2653" s="89"/>
      <c r="H2653" s="123"/>
      <c r="I2653" s="123"/>
      <c r="J2653" s="130"/>
    </row>
    <row r="2654" spans="1:10" s="108" customFormat="1" ht="11.25" customHeight="1">
      <c r="A2654" s="130"/>
      <c r="B2654" s="130"/>
      <c r="C2654" s="130"/>
      <c r="D2654" s="130"/>
      <c r="E2654" s="130"/>
      <c r="F2654" s="130"/>
      <c r="G2654" s="89"/>
      <c r="H2654" s="123"/>
      <c r="I2654" s="123"/>
      <c r="J2654" s="130"/>
    </row>
    <row r="2655" spans="1:10" s="108" customFormat="1" ht="11.25" customHeight="1">
      <c r="A2655" s="130"/>
      <c r="B2655" s="130"/>
      <c r="C2655" s="130"/>
      <c r="D2655" s="130"/>
      <c r="E2655" s="130"/>
      <c r="F2655" s="130"/>
      <c r="G2655" s="89"/>
      <c r="H2655" s="123"/>
      <c r="I2655" s="123"/>
      <c r="J2655" s="130"/>
    </row>
    <row r="2656" spans="1:10" s="108" customFormat="1" ht="11.25" customHeight="1">
      <c r="A2656" s="130"/>
      <c r="B2656" s="130"/>
      <c r="C2656" s="130"/>
      <c r="D2656" s="130"/>
      <c r="E2656" s="130"/>
      <c r="F2656" s="130"/>
      <c r="G2656" s="89"/>
      <c r="H2656" s="123"/>
      <c r="I2656" s="123"/>
      <c r="J2656" s="130"/>
    </row>
    <row r="2657" spans="1:10" s="108" customFormat="1" ht="11.25" customHeight="1">
      <c r="A2657" s="130"/>
      <c r="B2657" s="130"/>
      <c r="C2657" s="130"/>
      <c r="D2657" s="130"/>
      <c r="E2657" s="130"/>
      <c r="F2657" s="130"/>
      <c r="G2657" s="89"/>
      <c r="H2657" s="123"/>
      <c r="I2657" s="123"/>
      <c r="J2657" s="130"/>
    </row>
    <row r="2658" spans="1:10" s="108" customFormat="1" ht="11.25" customHeight="1">
      <c r="A2658" s="130"/>
      <c r="B2658" s="130"/>
      <c r="C2658" s="130"/>
      <c r="D2658" s="130"/>
      <c r="E2658" s="130"/>
      <c r="F2658" s="130"/>
      <c r="G2658" s="89"/>
      <c r="H2658" s="123"/>
      <c r="I2658" s="123"/>
      <c r="J2658" s="130"/>
    </row>
    <row r="2659" spans="1:10" s="108" customFormat="1" ht="11.25" customHeight="1">
      <c r="A2659" s="130"/>
      <c r="B2659" s="130"/>
      <c r="C2659" s="130"/>
      <c r="D2659" s="130"/>
      <c r="E2659" s="130"/>
      <c r="F2659" s="130"/>
      <c r="G2659" s="89"/>
      <c r="H2659" s="123"/>
      <c r="I2659" s="123"/>
      <c r="J2659" s="130"/>
    </row>
    <row r="2660" spans="1:10" s="108" customFormat="1" ht="11.25" customHeight="1">
      <c r="A2660" s="130"/>
      <c r="B2660" s="130"/>
      <c r="C2660" s="130"/>
      <c r="D2660" s="130"/>
      <c r="E2660" s="130"/>
      <c r="F2660" s="130"/>
      <c r="G2660" s="89"/>
      <c r="H2660" s="123"/>
      <c r="I2660" s="123"/>
      <c r="J2660" s="130"/>
    </row>
    <row r="2661" spans="1:10" s="108" customFormat="1" ht="11.25" customHeight="1">
      <c r="A2661" s="130"/>
      <c r="B2661" s="130"/>
      <c r="C2661" s="130"/>
      <c r="D2661" s="130"/>
      <c r="E2661" s="130"/>
      <c r="F2661" s="130"/>
      <c r="G2661" s="89"/>
      <c r="H2661" s="123"/>
      <c r="I2661" s="123"/>
      <c r="J2661" s="130"/>
    </row>
    <row r="2662" spans="1:10" s="108" customFormat="1" ht="11.25" customHeight="1">
      <c r="A2662" s="130"/>
      <c r="B2662" s="130"/>
      <c r="C2662" s="130"/>
      <c r="D2662" s="130"/>
      <c r="E2662" s="130"/>
      <c r="F2662" s="130"/>
      <c r="G2662" s="89"/>
      <c r="H2662" s="123"/>
      <c r="I2662" s="123"/>
      <c r="J2662" s="130"/>
    </row>
    <row r="2663" spans="1:10" s="108" customFormat="1" ht="11.25" customHeight="1">
      <c r="A2663" s="130"/>
      <c r="B2663" s="130"/>
      <c r="C2663" s="130"/>
      <c r="D2663" s="130"/>
      <c r="E2663" s="130"/>
      <c r="F2663" s="130"/>
      <c r="G2663" s="89"/>
      <c r="H2663" s="123"/>
      <c r="I2663" s="123"/>
      <c r="J2663" s="130"/>
    </row>
    <row r="2664" spans="1:10" s="108" customFormat="1" ht="11.25" customHeight="1">
      <c r="A2664" s="130"/>
      <c r="B2664" s="130"/>
      <c r="C2664" s="130"/>
      <c r="D2664" s="130"/>
      <c r="E2664" s="130"/>
      <c r="F2664" s="130"/>
      <c r="G2664" s="89"/>
      <c r="H2664" s="123"/>
      <c r="I2664" s="123"/>
      <c r="J2664" s="130"/>
    </row>
    <row r="2665" spans="1:10" s="108" customFormat="1" ht="11.25" customHeight="1">
      <c r="A2665" s="130"/>
      <c r="B2665" s="130"/>
      <c r="C2665" s="130"/>
      <c r="D2665" s="130"/>
      <c r="E2665" s="130"/>
      <c r="F2665" s="130"/>
      <c r="G2665" s="89"/>
      <c r="H2665" s="123"/>
      <c r="I2665" s="123"/>
      <c r="J2665" s="130"/>
    </row>
    <row r="2666" spans="1:10" s="108" customFormat="1" ht="11.25" customHeight="1">
      <c r="A2666" s="130"/>
      <c r="B2666" s="130"/>
      <c r="C2666" s="130"/>
      <c r="D2666" s="130"/>
      <c r="E2666" s="130"/>
      <c r="F2666" s="130"/>
      <c r="G2666" s="89"/>
      <c r="H2666" s="123"/>
      <c r="I2666" s="123"/>
      <c r="J2666" s="130"/>
    </row>
    <row r="2667" spans="1:10" s="108" customFormat="1" ht="11.25" customHeight="1">
      <c r="A2667" s="130"/>
      <c r="B2667" s="130"/>
      <c r="C2667" s="130"/>
      <c r="D2667" s="130"/>
      <c r="E2667" s="130"/>
      <c r="F2667" s="130"/>
      <c r="G2667" s="89"/>
      <c r="H2667" s="123"/>
      <c r="I2667" s="123"/>
      <c r="J2667" s="130"/>
    </row>
    <row r="2668" spans="1:10" s="108" customFormat="1" ht="11.25" customHeight="1">
      <c r="A2668" s="130"/>
      <c r="B2668" s="130"/>
      <c r="C2668" s="130"/>
      <c r="D2668" s="130"/>
      <c r="E2668" s="130"/>
      <c r="F2668" s="130"/>
      <c r="G2668" s="89"/>
      <c r="H2668" s="123"/>
      <c r="I2668" s="123"/>
      <c r="J2668" s="130"/>
    </row>
    <row r="2669" spans="1:10" s="108" customFormat="1" ht="11.25" customHeight="1">
      <c r="A2669" s="130"/>
      <c r="B2669" s="130"/>
      <c r="C2669" s="130"/>
      <c r="D2669" s="130"/>
      <c r="E2669" s="130"/>
      <c r="F2669" s="130"/>
      <c r="G2669" s="89"/>
      <c r="H2669" s="123"/>
      <c r="I2669" s="123"/>
      <c r="J2669" s="130"/>
    </row>
    <row r="2670" spans="1:10" s="108" customFormat="1" ht="11.25" customHeight="1">
      <c r="A2670" s="130"/>
      <c r="B2670" s="130"/>
      <c r="C2670" s="130"/>
      <c r="D2670" s="130"/>
      <c r="E2670" s="130"/>
      <c r="F2670" s="130"/>
      <c r="G2670" s="89"/>
      <c r="H2670" s="123"/>
      <c r="I2670" s="123"/>
      <c r="J2670" s="130"/>
    </row>
    <row r="2671" spans="1:10" s="108" customFormat="1" ht="11.25" customHeight="1">
      <c r="A2671" s="130"/>
      <c r="B2671" s="130"/>
      <c r="C2671" s="130"/>
      <c r="D2671" s="130"/>
      <c r="E2671" s="130"/>
      <c r="F2671" s="130"/>
      <c r="G2671" s="89"/>
      <c r="H2671" s="123"/>
      <c r="I2671" s="123"/>
      <c r="J2671" s="130"/>
    </row>
    <row r="2672" spans="1:10" s="108" customFormat="1" ht="11.25" customHeight="1">
      <c r="A2672" s="130"/>
      <c r="B2672" s="130"/>
      <c r="C2672" s="130"/>
      <c r="D2672" s="130"/>
      <c r="E2672" s="130"/>
      <c r="F2672" s="130"/>
      <c r="G2672" s="89"/>
      <c r="H2672" s="123"/>
      <c r="I2672" s="123"/>
      <c r="J2672" s="130"/>
    </row>
    <row r="2673" spans="1:10" s="108" customFormat="1" ht="11.25" customHeight="1">
      <c r="A2673" s="130"/>
      <c r="B2673" s="130"/>
      <c r="C2673" s="130"/>
      <c r="D2673" s="130"/>
      <c r="E2673" s="130"/>
      <c r="F2673" s="130"/>
      <c r="G2673" s="89"/>
      <c r="H2673" s="123"/>
      <c r="I2673" s="123"/>
      <c r="J2673" s="130"/>
    </row>
    <row r="2674" spans="1:10" s="108" customFormat="1" ht="11.25" customHeight="1">
      <c r="A2674" s="130"/>
      <c r="B2674" s="130"/>
      <c r="C2674" s="130"/>
      <c r="D2674" s="130"/>
      <c r="E2674" s="130"/>
      <c r="F2674" s="130"/>
      <c r="G2674" s="89"/>
      <c r="H2674" s="123"/>
      <c r="I2674" s="123"/>
      <c r="J2674" s="130"/>
    </row>
    <row r="2675" spans="1:10" s="108" customFormat="1" ht="11.25" customHeight="1">
      <c r="A2675" s="130"/>
      <c r="B2675" s="130"/>
      <c r="C2675" s="130"/>
      <c r="D2675" s="130"/>
      <c r="E2675" s="130"/>
      <c r="F2675" s="130"/>
      <c r="G2675" s="89"/>
      <c r="H2675" s="123"/>
      <c r="I2675" s="123"/>
      <c r="J2675" s="130"/>
    </row>
    <row r="2676" spans="1:10" s="108" customFormat="1" ht="11.25" customHeight="1">
      <c r="A2676" s="130"/>
      <c r="B2676" s="130"/>
      <c r="C2676" s="130"/>
      <c r="D2676" s="130"/>
      <c r="E2676" s="130"/>
      <c r="F2676" s="130"/>
      <c r="G2676" s="89"/>
      <c r="H2676" s="123"/>
      <c r="I2676" s="123"/>
      <c r="J2676" s="130"/>
    </row>
    <row r="2677" spans="1:10" s="108" customFormat="1" ht="11.25" customHeight="1">
      <c r="A2677" s="130"/>
      <c r="B2677" s="130"/>
      <c r="C2677" s="130"/>
      <c r="D2677" s="130"/>
      <c r="E2677" s="130"/>
      <c r="F2677" s="130"/>
      <c r="G2677" s="89"/>
      <c r="H2677" s="123"/>
      <c r="I2677" s="123"/>
      <c r="J2677" s="130"/>
    </row>
    <row r="2678" spans="1:10" s="108" customFormat="1" ht="11.25" customHeight="1">
      <c r="A2678" s="130"/>
      <c r="B2678" s="130"/>
      <c r="C2678" s="130"/>
      <c r="D2678" s="130"/>
      <c r="E2678" s="130"/>
      <c r="F2678" s="130"/>
      <c r="G2678" s="89"/>
      <c r="H2678" s="123"/>
      <c r="I2678" s="123"/>
      <c r="J2678" s="130"/>
    </row>
    <row r="2679" spans="1:10" s="108" customFormat="1" ht="11.25" customHeight="1">
      <c r="A2679" s="130"/>
      <c r="B2679" s="130"/>
      <c r="C2679" s="130"/>
      <c r="D2679" s="130"/>
      <c r="E2679" s="130"/>
      <c r="F2679" s="130"/>
      <c r="G2679" s="89"/>
      <c r="H2679" s="123"/>
      <c r="I2679" s="123"/>
      <c r="J2679" s="130"/>
    </row>
    <row r="2680" spans="1:10" s="108" customFormat="1" ht="11.25" customHeight="1">
      <c r="A2680" s="130"/>
      <c r="B2680" s="130"/>
      <c r="C2680" s="130"/>
      <c r="D2680" s="130"/>
      <c r="E2680" s="130"/>
      <c r="F2680" s="130"/>
      <c r="G2680" s="89"/>
      <c r="H2680" s="123"/>
      <c r="I2680" s="123"/>
      <c r="J2680" s="130"/>
    </row>
    <row r="2681" spans="1:10" s="108" customFormat="1" ht="11.25" customHeight="1">
      <c r="A2681" s="130"/>
      <c r="B2681" s="130"/>
      <c r="C2681" s="130"/>
      <c r="D2681" s="130"/>
      <c r="E2681" s="130"/>
      <c r="F2681" s="130"/>
      <c r="G2681" s="89"/>
      <c r="H2681" s="123"/>
      <c r="I2681" s="123"/>
      <c r="J2681" s="130"/>
    </row>
    <row r="2682" spans="1:10" s="108" customFormat="1" ht="11.25" customHeight="1">
      <c r="A2682" s="130"/>
      <c r="B2682" s="130"/>
      <c r="C2682" s="130"/>
      <c r="D2682" s="130"/>
      <c r="E2682" s="130"/>
      <c r="F2682" s="130"/>
      <c r="G2682" s="89"/>
      <c r="H2682" s="123"/>
      <c r="I2682" s="123"/>
      <c r="J2682" s="130"/>
    </row>
    <row r="2683" spans="1:10" s="108" customFormat="1" ht="11.25" customHeight="1">
      <c r="A2683" s="130"/>
      <c r="B2683" s="130"/>
      <c r="C2683" s="130"/>
      <c r="D2683" s="130"/>
      <c r="E2683" s="130"/>
      <c r="F2683" s="130"/>
      <c r="G2683" s="89"/>
      <c r="H2683" s="123"/>
      <c r="I2683" s="123"/>
      <c r="J2683" s="130"/>
    </row>
    <row r="2684" spans="1:10" s="108" customFormat="1" ht="11.25" customHeight="1">
      <c r="A2684" s="130"/>
      <c r="B2684" s="130"/>
      <c r="C2684" s="130"/>
      <c r="D2684" s="130"/>
      <c r="E2684" s="130"/>
      <c r="F2684" s="130"/>
      <c r="G2684" s="89"/>
      <c r="H2684" s="123"/>
      <c r="I2684" s="123"/>
      <c r="J2684" s="130"/>
    </row>
    <row r="2685" spans="1:10" s="108" customFormat="1" ht="11.25" customHeight="1">
      <c r="A2685" s="130"/>
      <c r="B2685" s="130"/>
      <c r="C2685" s="130"/>
      <c r="D2685" s="130"/>
      <c r="E2685" s="130"/>
      <c r="F2685" s="130"/>
      <c r="G2685" s="89"/>
      <c r="H2685" s="123"/>
      <c r="I2685" s="123"/>
      <c r="J2685" s="130"/>
    </row>
    <row r="2686" spans="1:10" s="108" customFormat="1" ht="11.25" customHeight="1">
      <c r="A2686" s="130"/>
      <c r="B2686" s="130"/>
      <c r="C2686" s="130"/>
      <c r="D2686" s="130"/>
      <c r="E2686" s="130"/>
      <c r="F2686" s="130"/>
      <c r="G2686" s="89"/>
      <c r="H2686" s="123"/>
      <c r="I2686" s="123"/>
      <c r="J2686" s="130"/>
    </row>
    <row r="2687" spans="1:10" s="108" customFormat="1" ht="11.25" customHeight="1">
      <c r="A2687" s="130"/>
      <c r="B2687" s="130"/>
      <c r="C2687" s="130"/>
      <c r="D2687" s="130"/>
      <c r="E2687" s="130"/>
      <c r="F2687" s="130"/>
      <c r="G2687" s="89"/>
      <c r="H2687" s="123"/>
      <c r="I2687" s="123"/>
      <c r="J2687" s="130"/>
    </row>
    <row r="2688" spans="1:10" s="108" customFormat="1" ht="11.25" customHeight="1">
      <c r="A2688" s="130"/>
      <c r="B2688" s="130"/>
      <c r="C2688" s="130"/>
      <c r="D2688" s="130"/>
      <c r="E2688" s="130"/>
      <c r="F2688" s="130"/>
      <c r="G2688" s="89"/>
      <c r="H2688" s="123"/>
      <c r="I2688" s="123"/>
      <c r="J2688" s="130"/>
    </row>
    <row r="2689" spans="1:10" s="108" customFormat="1" ht="11.25" customHeight="1">
      <c r="A2689" s="130"/>
      <c r="B2689" s="130"/>
      <c r="C2689" s="130"/>
      <c r="D2689" s="130"/>
      <c r="E2689" s="130"/>
      <c r="F2689" s="130"/>
      <c r="G2689" s="89"/>
      <c r="H2689" s="123"/>
      <c r="I2689" s="123"/>
      <c r="J2689" s="130"/>
    </row>
    <row r="2690" spans="1:10" s="108" customFormat="1" ht="11.25" customHeight="1">
      <c r="A2690" s="130"/>
      <c r="B2690" s="130"/>
      <c r="C2690" s="130"/>
      <c r="D2690" s="130"/>
      <c r="E2690" s="130"/>
      <c r="F2690" s="130"/>
      <c r="G2690" s="89"/>
      <c r="H2690" s="123"/>
      <c r="I2690" s="123"/>
      <c r="J2690" s="130"/>
    </row>
    <row r="2691" spans="1:10" s="108" customFormat="1" ht="11.25" customHeight="1">
      <c r="A2691" s="130"/>
      <c r="B2691" s="130"/>
      <c r="C2691" s="130"/>
      <c r="D2691" s="130"/>
      <c r="E2691" s="130"/>
      <c r="F2691" s="130"/>
      <c r="G2691" s="89"/>
      <c r="H2691" s="123"/>
      <c r="I2691" s="123"/>
      <c r="J2691" s="130"/>
    </row>
    <row r="2692" spans="1:10" s="108" customFormat="1" ht="11.25" customHeight="1">
      <c r="A2692" s="130"/>
      <c r="B2692" s="130"/>
      <c r="C2692" s="130"/>
      <c r="D2692" s="130"/>
      <c r="E2692" s="130"/>
      <c r="F2692" s="130"/>
      <c r="G2692" s="89"/>
      <c r="H2692" s="123"/>
      <c r="I2692" s="123"/>
      <c r="J2692" s="130"/>
    </row>
    <row r="2693" spans="1:10" s="108" customFormat="1" ht="11.25" customHeight="1">
      <c r="A2693" s="130"/>
      <c r="B2693" s="130"/>
      <c r="C2693" s="130"/>
      <c r="D2693" s="130"/>
      <c r="E2693" s="130"/>
      <c r="F2693" s="130"/>
      <c r="G2693" s="89"/>
      <c r="H2693" s="123"/>
      <c r="I2693" s="123"/>
      <c r="J2693" s="130"/>
    </row>
    <row r="2694" spans="1:10" s="108" customFormat="1" ht="11.25" customHeight="1">
      <c r="A2694" s="130"/>
      <c r="B2694" s="130"/>
      <c r="C2694" s="130"/>
      <c r="D2694" s="130"/>
      <c r="E2694" s="130"/>
      <c r="F2694" s="130"/>
      <c r="G2694" s="89"/>
      <c r="H2694" s="123"/>
      <c r="I2694" s="123"/>
      <c r="J2694" s="130"/>
    </row>
    <row r="2695" spans="1:10" s="108" customFormat="1" ht="11.25" customHeight="1">
      <c r="A2695" s="130"/>
      <c r="B2695" s="130"/>
      <c r="C2695" s="130"/>
      <c r="D2695" s="130"/>
      <c r="E2695" s="130"/>
      <c r="F2695" s="130"/>
      <c r="G2695" s="89"/>
      <c r="H2695" s="123"/>
      <c r="I2695" s="123"/>
      <c r="J2695" s="130"/>
    </row>
    <row r="2696" spans="1:10" s="108" customFormat="1" ht="11.25" customHeight="1">
      <c r="A2696" s="130"/>
      <c r="B2696" s="130"/>
      <c r="C2696" s="130"/>
      <c r="D2696" s="130"/>
      <c r="E2696" s="130"/>
      <c r="F2696" s="130"/>
      <c r="G2696" s="89"/>
      <c r="H2696" s="123"/>
      <c r="I2696" s="123"/>
      <c r="J2696" s="130"/>
    </row>
    <row r="2697" spans="1:10" s="108" customFormat="1" ht="11.25" customHeight="1">
      <c r="A2697" s="130"/>
      <c r="B2697" s="130"/>
      <c r="C2697" s="130"/>
      <c r="D2697" s="130"/>
      <c r="E2697" s="130"/>
      <c r="F2697" s="130"/>
      <c r="G2697" s="89"/>
      <c r="H2697" s="123"/>
      <c r="I2697" s="123"/>
      <c r="J2697" s="130"/>
    </row>
    <row r="2698" spans="1:10" s="108" customFormat="1" ht="11.25" customHeight="1">
      <c r="A2698" s="130"/>
      <c r="B2698" s="130"/>
      <c r="C2698" s="130"/>
      <c r="D2698" s="130"/>
      <c r="E2698" s="130"/>
      <c r="F2698" s="130"/>
      <c r="G2698" s="89"/>
      <c r="H2698" s="123"/>
      <c r="I2698" s="123"/>
      <c r="J2698" s="130"/>
    </row>
    <row r="2699" spans="1:10" s="108" customFormat="1" ht="11.25" customHeight="1">
      <c r="A2699" s="130"/>
      <c r="B2699" s="130"/>
      <c r="C2699" s="130"/>
      <c r="D2699" s="130"/>
      <c r="E2699" s="130"/>
      <c r="F2699" s="130"/>
      <c r="G2699" s="89"/>
      <c r="H2699" s="123"/>
      <c r="I2699" s="123"/>
      <c r="J2699" s="130"/>
    </row>
    <row r="2700" spans="1:10" s="108" customFormat="1" ht="11.25" customHeight="1">
      <c r="A2700" s="130"/>
      <c r="B2700" s="130"/>
      <c r="C2700" s="130"/>
      <c r="D2700" s="130"/>
      <c r="E2700" s="130"/>
      <c r="F2700" s="130"/>
      <c r="G2700" s="89"/>
      <c r="H2700" s="123"/>
      <c r="I2700" s="123"/>
      <c r="J2700" s="130"/>
    </row>
    <row r="2701" spans="1:10" s="108" customFormat="1" ht="11.25" customHeight="1">
      <c r="A2701" s="130"/>
      <c r="B2701" s="130"/>
      <c r="C2701" s="130"/>
      <c r="D2701" s="130"/>
      <c r="E2701" s="130"/>
      <c r="F2701" s="130"/>
      <c r="G2701" s="89"/>
      <c r="H2701" s="123"/>
      <c r="I2701" s="123"/>
      <c r="J2701" s="130"/>
    </row>
    <row r="2702" spans="1:10" s="108" customFormat="1" ht="11.25" customHeight="1">
      <c r="A2702" s="130"/>
      <c r="B2702" s="130"/>
      <c r="C2702" s="130"/>
      <c r="D2702" s="130"/>
      <c r="E2702" s="130"/>
      <c r="F2702" s="130"/>
      <c r="G2702" s="89"/>
      <c r="H2702" s="123"/>
      <c r="I2702" s="123"/>
      <c r="J2702" s="130"/>
    </row>
    <row r="2703" spans="1:10" s="108" customFormat="1" ht="11.25" customHeight="1">
      <c r="A2703" s="130"/>
      <c r="B2703" s="130"/>
      <c r="C2703" s="130"/>
      <c r="D2703" s="130"/>
      <c r="E2703" s="130"/>
      <c r="F2703" s="130"/>
      <c r="G2703" s="89"/>
      <c r="H2703" s="123"/>
      <c r="I2703" s="123"/>
      <c r="J2703" s="130"/>
    </row>
    <row r="2704" spans="1:10" s="108" customFormat="1" ht="11.25" customHeight="1">
      <c r="A2704" s="130"/>
      <c r="B2704" s="130"/>
      <c r="C2704" s="130"/>
      <c r="D2704" s="130"/>
      <c r="E2704" s="130"/>
      <c r="F2704" s="130"/>
      <c r="G2704" s="89"/>
      <c r="H2704" s="123"/>
      <c r="I2704" s="123"/>
      <c r="J2704" s="130"/>
    </row>
    <row r="2705" spans="1:10" s="108" customFormat="1" ht="11.25" customHeight="1">
      <c r="A2705" s="130"/>
      <c r="B2705" s="130"/>
      <c r="C2705" s="130"/>
      <c r="D2705" s="130"/>
      <c r="E2705" s="130"/>
      <c r="F2705" s="130"/>
      <c r="G2705" s="89"/>
      <c r="H2705" s="123"/>
      <c r="I2705" s="123"/>
      <c r="J2705" s="130"/>
    </row>
    <row r="2706" spans="1:10" s="108" customFormat="1" ht="11.25" customHeight="1">
      <c r="A2706" s="130"/>
      <c r="B2706" s="130"/>
      <c r="C2706" s="130"/>
      <c r="D2706" s="130"/>
      <c r="E2706" s="130"/>
      <c r="F2706" s="130"/>
      <c r="G2706" s="89"/>
      <c r="H2706" s="123"/>
      <c r="I2706" s="123"/>
      <c r="J2706" s="130"/>
    </row>
    <row r="2707" spans="1:10" s="108" customFormat="1" ht="11.25" customHeight="1">
      <c r="A2707" s="130"/>
      <c r="B2707" s="130"/>
      <c r="C2707" s="130"/>
      <c r="D2707" s="130"/>
      <c r="E2707" s="130"/>
      <c r="F2707" s="130"/>
      <c r="G2707" s="89"/>
      <c r="H2707" s="123"/>
      <c r="I2707" s="123"/>
      <c r="J2707" s="130"/>
    </row>
    <row r="2708" spans="1:10" s="108" customFormat="1" ht="11.25" customHeight="1">
      <c r="A2708" s="130"/>
      <c r="B2708" s="130"/>
      <c r="C2708" s="130"/>
      <c r="D2708" s="130"/>
      <c r="E2708" s="130"/>
      <c r="F2708" s="130"/>
      <c r="G2708" s="89"/>
      <c r="H2708" s="123"/>
      <c r="I2708" s="123"/>
      <c r="J2708" s="130"/>
    </row>
    <row r="2709" spans="1:10" s="108" customFormat="1" ht="11.25" customHeight="1">
      <c r="A2709" s="130"/>
      <c r="B2709" s="130"/>
      <c r="C2709" s="130"/>
      <c r="D2709" s="130"/>
      <c r="E2709" s="130"/>
      <c r="F2709" s="130"/>
      <c r="G2709" s="89"/>
      <c r="H2709" s="123"/>
      <c r="I2709" s="123"/>
      <c r="J2709" s="130"/>
    </row>
    <row r="2710" spans="1:10" s="108" customFormat="1" ht="11.25" customHeight="1">
      <c r="A2710" s="130"/>
      <c r="B2710" s="130"/>
      <c r="C2710" s="130"/>
      <c r="D2710" s="130"/>
      <c r="E2710" s="130"/>
      <c r="F2710" s="130"/>
      <c r="G2710" s="89"/>
      <c r="H2710" s="123"/>
      <c r="I2710" s="123"/>
      <c r="J2710" s="130"/>
    </row>
    <row r="2711" spans="1:10" s="108" customFormat="1" ht="11.25" customHeight="1">
      <c r="A2711" s="130"/>
      <c r="B2711" s="130"/>
      <c r="C2711" s="130"/>
      <c r="D2711" s="130"/>
      <c r="E2711" s="130"/>
      <c r="F2711" s="130"/>
      <c r="G2711" s="89"/>
      <c r="H2711" s="123"/>
      <c r="I2711" s="123"/>
      <c r="J2711" s="130"/>
    </row>
    <row r="2712" spans="1:10" s="108" customFormat="1" ht="11.25" customHeight="1">
      <c r="A2712" s="130"/>
      <c r="B2712" s="130"/>
      <c r="C2712" s="130"/>
      <c r="D2712" s="130"/>
      <c r="E2712" s="130"/>
      <c r="F2712" s="130"/>
      <c r="G2712" s="89"/>
      <c r="H2712" s="123"/>
      <c r="I2712" s="123"/>
      <c r="J2712" s="130"/>
    </row>
    <row r="2713" spans="1:10" s="108" customFormat="1" ht="11.25" customHeight="1">
      <c r="A2713" s="130"/>
      <c r="B2713" s="130"/>
      <c r="C2713" s="130"/>
      <c r="D2713" s="130"/>
      <c r="E2713" s="130"/>
      <c r="F2713" s="130"/>
      <c r="G2713" s="89"/>
      <c r="H2713" s="123"/>
      <c r="I2713" s="123"/>
      <c r="J2713" s="130"/>
    </row>
    <row r="2714" spans="1:10" s="108" customFormat="1" ht="11.25" customHeight="1">
      <c r="A2714" s="130"/>
      <c r="B2714" s="130"/>
      <c r="C2714" s="130"/>
      <c r="D2714" s="130"/>
      <c r="E2714" s="130"/>
      <c r="F2714" s="130"/>
      <c r="G2714" s="89"/>
      <c r="H2714" s="123"/>
      <c r="I2714" s="123"/>
      <c r="J2714" s="130"/>
    </row>
    <row r="2715" spans="1:10" s="108" customFormat="1" ht="11.25" customHeight="1">
      <c r="A2715" s="130"/>
      <c r="B2715" s="130"/>
      <c r="C2715" s="130"/>
      <c r="D2715" s="130"/>
      <c r="E2715" s="130"/>
      <c r="F2715" s="130"/>
      <c r="G2715" s="89"/>
      <c r="H2715" s="123"/>
      <c r="I2715" s="123"/>
      <c r="J2715" s="130"/>
    </row>
    <row r="2716" spans="1:10" s="108" customFormat="1" ht="11.25" customHeight="1">
      <c r="A2716" s="130"/>
      <c r="B2716" s="130"/>
      <c r="C2716" s="130"/>
      <c r="D2716" s="130"/>
      <c r="E2716" s="130"/>
      <c r="F2716" s="130"/>
      <c r="G2716" s="89"/>
      <c r="H2716" s="123"/>
      <c r="I2716" s="123"/>
      <c r="J2716" s="130"/>
    </row>
    <row r="2717" spans="1:10" s="108" customFormat="1" ht="11.25" customHeight="1">
      <c r="A2717" s="130"/>
      <c r="B2717" s="130"/>
      <c r="C2717" s="130"/>
      <c r="D2717" s="130"/>
      <c r="E2717" s="130"/>
      <c r="F2717" s="130"/>
      <c r="G2717" s="89"/>
      <c r="H2717" s="123"/>
      <c r="I2717" s="123"/>
      <c r="J2717" s="130"/>
    </row>
    <row r="2718" spans="1:10" s="108" customFormat="1" ht="11.25" customHeight="1">
      <c r="A2718" s="130"/>
      <c r="B2718" s="130"/>
      <c r="C2718" s="130"/>
      <c r="D2718" s="130"/>
      <c r="E2718" s="130"/>
      <c r="F2718" s="130"/>
      <c r="G2718" s="89"/>
      <c r="H2718" s="123"/>
      <c r="I2718" s="123"/>
      <c r="J2718" s="130"/>
    </row>
    <row r="2719" spans="1:10" s="108" customFormat="1" ht="11.25" customHeight="1">
      <c r="A2719" s="130"/>
      <c r="B2719" s="130"/>
      <c r="C2719" s="130"/>
      <c r="D2719" s="130"/>
      <c r="E2719" s="130"/>
      <c r="F2719" s="130"/>
      <c r="G2719" s="89"/>
      <c r="H2719" s="123"/>
      <c r="I2719" s="123"/>
      <c r="J2719" s="130"/>
    </row>
    <row r="2720" spans="1:10" s="108" customFormat="1" ht="11.25" customHeight="1">
      <c r="A2720" s="130"/>
      <c r="B2720" s="130"/>
      <c r="C2720" s="130"/>
      <c r="D2720" s="130"/>
      <c r="E2720" s="130"/>
      <c r="F2720" s="130"/>
      <c r="G2720" s="89"/>
      <c r="H2720" s="123"/>
      <c r="I2720" s="123"/>
      <c r="J2720" s="130"/>
    </row>
    <row r="2721" spans="1:10" s="108" customFormat="1" ht="11.25" customHeight="1">
      <c r="A2721" s="130"/>
      <c r="B2721" s="130"/>
      <c r="C2721" s="130"/>
      <c r="D2721" s="130"/>
      <c r="E2721" s="130"/>
      <c r="F2721" s="130"/>
      <c r="G2721" s="89"/>
      <c r="H2721" s="123"/>
      <c r="I2721" s="123"/>
      <c r="J2721" s="130"/>
    </row>
    <row r="2722" spans="1:10" s="108" customFormat="1" ht="11.25" customHeight="1">
      <c r="A2722" s="130"/>
      <c r="B2722" s="130"/>
      <c r="C2722" s="130"/>
      <c r="D2722" s="130"/>
      <c r="E2722" s="130"/>
      <c r="F2722" s="130"/>
      <c r="G2722" s="89"/>
      <c r="H2722" s="123"/>
      <c r="I2722" s="123"/>
      <c r="J2722" s="130"/>
    </row>
    <row r="2723" spans="1:10" s="108" customFormat="1" ht="11.25" customHeight="1">
      <c r="A2723" s="130"/>
      <c r="B2723" s="130"/>
      <c r="C2723" s="130"/>
      <c r="D2723" s="130"/>
      <c r="E2723" s="130"/>
      <c r="F2723" s="130"/>
      <c r="G2723" s="89"/>
      <c r="H2723" s="123"/>
      <c r="I2723" s="123"/>
      <c r="J2723" s="130"/>
    </row>
    <row r="2724" spans="1:10" s="108" customFormat="1" ht="11.25" customHeight="1">
      <c r="A2724" s="130"/>
      <c r="B2724" s="130"/>
      <c r="C2724" s="130"/>
      <c r="D2724" s="130"/>
      <c r="E2724" s="130"/>
      <c r="F2724" s="130"/>
      <c r="G2724" s="89"/>
      <c r="H2724" s="123"/>
      <c r="I2724" s="123"/>
      <c r="J2724" s="130"/>
    </row>
    <row r="2725" spans="1:10" s="108" customFormat="1" ht="11.25" customHeight="1">
      <c r="A2725" s="130"/>
      <c r="B2725" s="130"/>
      <c r="C2725" s="130"/>
      <c r="D2725" s="130"/>
      <c r="E2725" s="130"/>
      <c r="F2725" s="130"/>
      <c r="G2725" s="89"/>
      <c r="H2725" s="123"/>
      <c r="I2725" s="123"/>
      <c r="J2725" s="130"/>
    </row>
    <row r="2726" spans="1:10" s="108" customFormat="1" ht="11.25" customHeight="1">
      <c r="A2726" s="130"/>
      <c r="B2726" s="130"/>
      <c r="C2726" s="130"/>
      <c r="D2726" s="130"/>
      <c r="E2726" s="130"/>
      <c r="F2726" s="130"/>
      <c r="G2726" s="89"/>
      <c r="H2726" s="123"/>
      <c r="I2726" s="123"/>
      <c r="J2726" s="130"/>
    </row>
    <row r="2727" spans="1:10" s="108" customFormat="1" ht="11.25" customHeight="1">
      <c r="A2727" s="130"/>
      <c r="B2727" s="130"/>
      <c r="C2727" s="130"/>
      <c r="D2727" s="130"/>
      <c r="E2727" s="130"/>
      <c r="F2727" s="130"/>
      <c r="G2727" s="89"/>
      <c r="H2727" s="123"/>
      <c r="I2727" s="123"/>
      <c r="J2727" s="130"/>
    </row>
    <row r="2728" spans="1:10" s="108" customFormat="1" ht="11.25" customHeight="1">
      <c r="A2728" s="130"/>
      <c r="B2728" s="130"/>
      <c r="C2728" s="130"/>
      <c r="D2728" s="130"/>
      <c r="E2728" s="130"/>
      <c r="F2728" s="130"/>
      <c r="G2728" s="89"/>
      <c r="H2728" s="123"/>
      <c r="I2728" s="123"/>
      <c r="J2728" s="130"/>
    </row>
    <row r="2729" spans="1:10" s="108" customFormat="1" ht="11.25" customHeight="1">
      <c r="A2729" s="130"/>
      <c r="B2729" s="130"/>
      <c r="C2729" s="130"/>
      <c r="D2729" s="130"/>
      <c r="E2729" s="130"/>
      <c r="F2729" s="130"/>
      <c r="G2729" s="89"/>
      <c r="H2729" s="123"/>
      <c r="I2729" s="123"/>
      <c r="J2729" s="130"/>
    </row>
    <row r="2730" spans="1:10" s="108" customFormat="1" ht="11.25" customHeight="1">
      <c r="A2730" s="130"/>
      <c r="B2730" s="130"/>
      <c r="C2730" s="130"/>
      <c r="D2730" s="130"/>
      <c r="E2730" s="130"/>
      <c r="F2730" s="130"/>
      <c r="G2730" s="89"/>
      <c r="H2730" s="123"/>
      <c r="I2730" s="123"/>
      <c r="J2730" s="130"/>
    </row>
    <row r="2731" spans="1:10" s="108" customFormat="1" ht="11.25" customHeight="1">
      <c r="A2731" s="130"/>
      <c r="B2731" s="130"/>
      <c r="C2731" s="130"/>
      <c r="D2731" s="130"/>
      <c r="E2731" s="130"/>
      <c r="F2731" s="130"/>
      <c r="G2731" s="89"/>
      <c r="H2731" s="123"/>
      <c r="I2731" s="123"/>
      <c r="J2731" s="130"/>
    </row>
    <row r="2732" spans="1:10" s="108" customFormat="1" ht="11.25" customHeight="1">
      <c r="A2732" s="130"/>
      <c r="B2732" s="130"/>
      <c r="C2732" s="130"/>
      <c r="D2732" s="130"/>
      <c r="E2732" s="130"/>
      <c r="F2732" s="130"/>
      <c r="G2732" s="89"/>
      <c r="H2732" s="123"/>
      <c r="I2732" s="123"/>
      <c r="J2732" s="130"/>
    </row>
    <row r="2733" spans="1:10" s="108" customFormat="1" ht="11.25" customHeight="1">
      <c r="A2733" s="130"/>
      <c r="B2733" s="130"/>
      <c r="C2733" s="130"/>
      <c r="D2733" s="130"/>
      <c r="E2733" s="130"/>
      <c r="F2733" s="130"/>
      <c r="G2733" s="89"/>
      <c r="H2733" s="123"/>
      <c r="I2733" s="123"/>
      <c r="J2733" s="130"/>
    </row>
    <row r="2734" spans="1:10" s="108" customFormat="1" ht="11.25" customHeight="1">
      <c r="A2734" s="130"/>
      <c r="B2734" s="130"/>
      <c r="C2734" s="130"/>
      <c r="D2734" s="130"/>
      <c r="E2734" s="130"/>
      <c r="F2734" s="130"/>
      <c r="G2734" s="89"/>
      <c r="H2734" s="123"/>
      <c r="I2734" s="123"/>
      <c r="J2734" s="130"/>
    </row>
    <row r="2735" spans="1:10" s="108" customFormat="1" ht="11.25" customHeight="1">
      <c r="A2735" s="130"/>
      <c r="B2735" s="130"/>
      <c r="C2735" s="130"/>
      <c r="D2735" s="130"/>
      <c r="E2735" s="130"/>
      <c r="F2735" s="130"/>
      <c r="G2735" s="89"/>
      <c r="H2735" s="123"/>
      <c r="I2735" s="123"/>
      <c r="J2735" s="130"/>
    </row>
    <row r="2736" spans="1:10" s="108" customFormat="1" ht="11.25" customHeight="1">
      <c r="A2736" s="130"/>
      <c r="B2736" s="130"/>
      <c r="C2736" s="130"/>
      <c r="D2736" s="130"/>
      <c r="E2736" s="130"/>
      <c r="F2736" s="130"/>
      <c r="G2736" s="89"/>
      <c r="H2736" s="123"/>
      <c r="I2736" s="123"/>
      <c r="J2736" s="130"/>
    </row>
    <row r="2737" spans="1:10" s="108" customFormat="1" ht="11.25" customHeight="1">
      <c r="A2737" s="130"/>
      <c r="B2737" s="130"/>
      <c r="C2737" s="130"/>
      <c r="D2737" s="130"/>
      <c r="E2737" s="130"/>
      <c r="F2737" s="130"/>
      <c r="G2737" s="89"/>
      <c r="H2737" s="123"/>
      <c r="I2737" s="123"/>
      <c r="J2737" s="130"/>
    </row>
    <row r="2738" spans="1:10" s="108" customFormat="1" ht="11.25" customHeight="1">
      <c r="A2738" s="130"/>
      <c r="B2738" s="130"/>
      <c r="C2738" s="130"/>
      <c r="D2738" s="130"/>
      <c r="E2738" s="130"/>
      <c r="F2738" s="130"/>
      <c r="G2738" s="89"/>
      <c r="H2738" s="123"/>
      <c r="I2738" s="123"/>
      <c r="J2738" s="130"/>
    </row>
    <row r="2739" spans="1:10" s="108" customFormat="1" ht="11.25" customHeight="1">
      <c r="A2739" s="130"/>
      <c r="B2739" s="130"/>
      <c r="C2739" s="130"/>
      <c r="D2739" s="130"/>
      <c r="E2739" s="130"/>
      <c r="F2739" s="130"/>
      <c r="G2739" s="89"/>
      <c r="H2739" s="123"/>
      <c r="I2739" s="123"/>
      <c r="J2739" s="130"/>
    </row>
    <row r="2740" spans="1:10" s="108" customFormat="1" ht="11.25" customHeight="1">
      <c r="A2740" s="130"/>
      <c r="B2740" s="130"/>
      <c r="C2740" s="130"/>
      <c r="D2740" s="130"/>
      <c r="E2740" s="130"/>
      <c r="F2740" s="130"/>
      <c r="G2740" s="89"/>
      <c r="H2740" s="123"/>
      <c r="I2740" s="123"/>
      <c r="J2740" s="130"/>
    </row>
    <row r="2741" spans="1:10" s="108" customFormat="1" ht="11.25" customHeight="1">
      <c r="A2741" s="130"/>
      <c r="B2741" s="130"/>
      <c r="C2741" s="130"/>
      <c r="D2741" s="130"/>
      <c r="E2741" s="130"/>
      <c r="F2741" s="130"/>
      <c r="G2741" s="89"/>
      <c r="H2741" s="123"/>
      <c r="I2741" s="123"/>
      <c r="J2741" s="130"/>
    </row>
    <row r="2742" spans="1:10" s="108" customFormat="1" ht="11.25" customHeight="1">
      <c r="A2742" s="130"/>
      <c r="B2742" s="130"/>
      <c r="C2742" s="130"/>
      <c r="D2742" s="130"/>
      <c r="E2742" s="130"/>
      <c r="F2742" s="130"/>
      <c r="G2742" s="89"/>
      <c r="H2742" s="123"/>
      <c r="I2742" s="123"/>
      <c r="J2742" s="130"/>
    </row>
    <row r="2743" spans="1:10" s="108" customFormat="1" ht="11.25" customHeight="1">
      <c r="A2743" s="130"/>
      <c r="B2743" s="130"/>
      <c r="C2743" s="130"/>
      <c r="D2743" s="130"/>
      <c r="E2743" s="130"/>
      <c r="F2743" s="130"/>
      <c r="G2743" s="89"/>
      <c r="H2743" s="123"/>
      <c r="I2743" s="123"/>
      <c r="J2743" s="130"/>
    </row>
    <row r="2744" spans="1:10" s="108" customFormat="1" ht="11.25" customHeight="1">
      <c r="A2744" s="130"/>
      <c r="B2744" s="130"/>
      <c r="C2744" s="130"/>
      <c r="D2744" s="130"/>
      <c r="E2744" s="130"/>
      <c r="F2744" s="130"/>
      <c r="G2744" s="89"/>
      <c r="H2744" s="123"/>
      <c r="I2744" s="123"/>
      <c r="J2744" s="130"/>
    </row>
    <row r="2745" spans="1:10" s="108" customFormat="1" ht="11.25" customHeight="1">
      <c r="A2745" s="130"/>
      <c r="B2745" s="130"/>
      <c r="C2745" s="130"/>
      <c r="D2745" s="130"/>
      <c r="E2745" s="130"/>
      <c r="F2745" s="130"/>
      <c r="G2745" s="89"/>
      <c r="H2745" s="123"/>
      <c r="I2745" s="123"/>
      <c r="J2745" s="130"/>
    </row>
    <row r="2746" spans="1:10" s="108" customFormat="1" ht="11.25" customHeight="1">
      <c r="A2746" s="130"/>
      <c r="B2746" s="130"/>
      <c r="C2746" s="130"/>
      <c r="D2746" s="130"/>
      <c r="E2746" s="130"/>
      <c r="F2746" s="130"/>
      <c r="G2746" s="89"/>
      <c r="H2746" s="123"/>
      <c r="I2746" s="123"/>
      <c r="J2746" s="130"/>
    </row>
    <row r="2747" spans="1:10" s="108" customFormat="1" ht="11.25" customHeight="1">
      <c r="A2747" s="130"/>
      <c r="B2747" s="130"/>
      <c r="C2747" s="130"/>
      <c r="D2747" s="130"/>
      <c r="E2747" s="130"/>
      <c r="F2747" s="130"/>
      <c r="G2747" s="89"/>
      <c r="H2747" s="123"/>
      <c r="I2747" s="123"/>
      <c r="J2747" s="130"/>
    </row>
    <row r="2748" spans="1:10" s="108" customFormat="1" ht="11.25" customHeight="1">
      <c r="A2748" s="130"/>
      <c r="B2748" s="130"/>
      <c r="C2748" s="130"/>
      <c r="D2748" s="130"/>
      <c r="E2748" s="130"/>
      <c r="F2748" s="130"/>
      <c r="G2748" s="89"/>
      <c r="H2748" s="123"/>
      <c r="I2748" s="123"/>
      <c r="J2748" s="130"/>
    </row>
    <row r="2749" spans="1:10" s="108" customFormat="1" ht="11.25" customHeight="1">
      <c r="A2749" s="130"/>
      <c r="B2749" s="130"/>
      <c r="C2749" s="130"/>
      <c r="D2749" s="130"/>
      <c r="E2749" s="130"/>
      <c r="F2749" s="130"/>
      <c r="G2749" s="89"/>
      <c r="H2749" s="123"/>
      <c r="I2749" s="123"/>
      <c r="J2749" s="130"/>
    </row>
    <row r="2750" spans="1:10" s="108" customFormat="1" ht="11.25" customHeight="1">
      <c r="A2750" s="130"/>
      <c r="B2750" s="130"/>
      <c r="C2750" s="130"/>
      <c r="D2750" s="130"/>
      <c r="E2750" s="130"/>
      <c r="F2750" s="130"/>
      <c r="G2750" s="89"/>
      <c r="H2750" s="123"/>
      <c r="I2750" s="123"/>
      <c r="J2750" s="130"/>
    </row>
    <row r="2751" spans="1:10" s="108" customFormat="1" ht="11.25" customHeight="1">
      <c r="A2751" s="130"/>
      <c r="B2751" s="130"/>
      <c r="C2751" s="130"/>
      <c r="D2751" s="130"/>
      <c r="E2751" s="130"/>
      <c r="F2751" s="130"/>
      <c r="G2751" s="89"/>
      <c r="H2751" s="123"/>
      <c r="I2751" s="123"/>
      <c r="J2751" s="130"/>
    </row>
    <row r="2752" spans="1:10" s="108" customFormat="1" ht="11.25" customHeight="1">
      <c r="A2752" s="130"/>
      <c r="B2752" s="130"/>
      <c r="C2752" s="130"/>
      <c r="D2752" s="130"/>
      <c r="E2752" s="130"/>
      <c r="F2752" s="130"/>
      <c r="G2752" s="89"/>
      <c r="H2752" s="123"/>
      <c r="I2752" s="123"/>
      <c r="J2752" s="130"/>
    </row>
    <row r="2753" spans="1:10" s="108" customFormat="1" ht="11.25" customHeight="1">
      <c r="A2753" s="130"/>
      <c r="B2753" s="130"/>
      <c r="C2753" s="130"/>
      <c r="D2753" s="130"/>
      <c r="E2753" s="130"/>
      <c r="F2753" s="130"/>
      <c r="G2753" s="89"/>
      <c r="H2753" s="123"/>
      <c r="I2753" s="123"/>
      <c r="J2753" s="130"/>
    </row>
    <row r="2754" spans="1:10" s="108" customFormat="1" ht="11.25" customHeight="1">
      <c r="A2754" s="130"/>
      <c r="B2754" s="130"/>
      <c r="C2754" s="130"/>
      <c r="D2754" s="130"/>
      <c r="E2754" s="130"/>
      <c r="F2754" s="130"/>
      <c r="G2754" s="89"/>
      <c r="H2754" s="123"/>
      <c r="I2754" s="123"/>
      <c r="J2754" s="130"/>
    </row>
    <row r="2755" spans="1:10" s="108" customFormat="1" ht="11.25" customHeight="1">
      <c r="A2755" s="130"/>
      <c r="B2755" s="130"/>
      <c r="C2755" s="130"/>
      <c r="D2755" s="130"/>
      <c r="E2755" s="130"/>
      <c r="F2755" s="130"/>
      <c r="G2755" s="89"/>
      <c r="H2755" s="123"/>
      <c r="I2755" s="123"/>
      <c r="J2755" s="130"/>
    </row>
    <row r="2756" spans="1:10" s="108" customFormat="1" ht="11.25" customHeight="1">
      <c r="A2756" s="130"/>
      <c r="B2756" s="130"/>
      <c r="C2756" s="130"/>
      <c r="D2756" s="130"/>
      <c r="E2756" s="130"/>
      <c r="F2756" s="130"/>
      <c r="G2756" s="89"/>
      <c r="H2756" s="123"/>
      <c r="I2756" s="123"/>
      <c r="J2756" s="130"/>
    </row>
    <row r="2757" spans="1:10" s="108" customFormat="1" ht="11.25" customHeight="1">
      <c r="A2757" s="130"/>
      <c r="B2757" s="130"/>
      <c r="C2757" s="130"/>
      <c r="D2757" s="130"/>
      <c r="E2757" s="130"/>
      <c r="F2757" s="130"/>
      <c r="G2757" s="89"/>
      <c r="H2757" s="123"/>
      <c r="I2757" s="123"/>
      <c r="J2757" s="130"/>
    </row>
    <row r="2758" spans="1:10" s="108" customFormat="1" ht="11.25" customHeight="1">
      <c r="A2758" s="130"/>
      <c r="B2758" s="130"/>
      <c r="C2758" s="130"/>
      <c r="D2758" s="130"/>
      <c r="E2758" s="130"/>
      <c r="F2758" s="130"/>
      <c r="G2758" s="89"/>
      <c r="H2758" s="123"/>
      <c r="I2758" s="123"/>
      <c r="J2758" s="130"/>
    </row>
    <row r="2759" spans="1:10" s="108" customFormat="1" ht="11.25" customHeight="1">
      <c r="A2759" s="130"/>
      <c r="B2759" s="130"/>
      <c r="C2759" s="130"/>
      <c r="D2759" s="130"/>
      <c r="E2759" s="130"/>
      <c r="F2759" s="130"/>
      <c r="G2759" s="89"/>
      <c r="H2759" s="123"/>
      <c r="I2759" s="123"/>
      <c r="J2759" s="130"/>
    </row>
    <row r="2760" spans="1:10" s="108" customFormat="1" ht="11.25" customHeight="1">
      <c r="A2760" s="130"/>
      <c r="B2760" s="130"/>
      <c r="C2760" s="130"/>
      <c r="D2760" s="130"/>
      <c r="E2760" s="130"/>
      <c r="F2760" s="130"/>
      <c r="G2760" s="89"/>
      <c r="H2760" s="123"/>
      <c r="I2760" s="123"/>
      <c r="J2760" s="130"/>
    </row>
    <row r="2761" spans="1:10" s="108" customFormat="1" ht="11.25" customHeight="1">
      <c r="A2761" s="130"/>
      <c r="B2761" s="130"/>
      <c r="C2761" s="130"/>
      <c r="D2761" s="130"/>
      <c r="E2761" s="130"/>
      <c r="F2761" s="130"/>
      <c r="G2761" s="89"/>
      <c r="H2761" s="123"/>
      <c r="I2761" s="123"/>
      <c r="J2761" s="130"/>
    </row>
    <row r="2762" spans="1:10" s="108" customFormat="1" ht="11.25" customHeight="1">
      <c r="A2762" s="130"/>
      <c r="B2762" s="130"/>
      <c r="C2762" s="130"/>
      <c r="D2762" s="130"/>
      <c r="E2762" s="130"/>
      <c r="F2762" s="130"/>
      <c r="G2762" s="89"/>
      <c r="H2762" s="123"/>
      <c r="I2762" s="123"/>
      <c r="J2762" s="130"/>
    </row>
    <row r="2763" spans="1:10" s="108" customFormat="1" ht="11.25" customHeight="1">
      <c r="A2763" s="130"/>
      <c r="B2763" s="130"/>
      <c r="C2763" s="130"/>
      <c r="D2763" s="130"/>
      <c r="E2763" s="130"/>
      <c r="F2763" s="130"/>
      <c r="G2763" s="89"/>
      <c r="H2763" s="123"/>
      <c r="I2763" s="123"/>
      <c r="J2763" s="130"/>
    </row>
    <row r="2764" spans="1:10" s="108" customFormat="1" ht="11.25" customHeight="1">
      <c r="A2764" s="130"/>
      <c r="B2764" s="130"/>
      <c r="C2764" s="130"/>
      <c r="D2764" s="130"/>
      <c r="E2764" s="130"/>
      <c r="F2764" s="130"/>
      <c r="G2764" s="89"/>
      <c r="H2764" s="123"/>
      <c r="I2764" s="123"/>
      <c r="J2764" s="130"/>
    </row>
    <row r="2765" spans="1:10" s="108" customFormat="1" ht="11.25" customHeight="1">
      <c r="A2765" s="130"/>
      <c r="B2765" s="130"/>
      <c r="C2765" s="130"/>
      <c r="D2765" s="130"/>
      <c r="E2765" s="130"/>
      <c r="F2765" s="130"/>
      <c r="G2765" s="89"/>
      <c r="H2765" s="123"/>
      <c r="I2765" s="123"/>
      <c r="J2765" s="130"/>
    </row>
    <row r="2766" spans="1:10" s="108" customFormat="1" ht="11.25" customHeight="1">
      <c r="A2766" s="130"/>
      <c r="B2766" s="130"/>
      <c r="C2766" s="130"/>
      <c r="D2766" s="130"/>
      <c r="E2766" s="130"/>
      <c r="F2766" s="130"/>
      <c r="G2766" s="89"/>
      <c r="H2766" s="123"/>
      <c r="I2766" s="123"/>
      <c r="J2766" s="130"/>
    </row>
    <row r="2767" spans="1:10" s="108" customFormat="1" ht="11.25" customHeight="1">
      <c r="A2767" s="130"/>
      <c r="B2767" s="130"/>
      <c r="C2767" s="130"/>
      <c r="D2767" s="130"/>
      <c r="E2767" s="130"/>
      <c r="F2767" s="130"/>
      <c r="G2767" s="89"/>
      <c r="H2767" s="123"/>
      <c r="I2767" s="123"/>
      <c r="J2767" s="130"/>
    </row>
    <row r="2768" spans="1:10" s="108" customFormat="1" ht="11.25" customHeight="1">
      <c r="A2768" s="130"/>
      <c r="B2768" s="130"/>
      <c r="C2768" s="130"/>
      <c r="D2768" s="130"/>
      <c r="E2768" s="130"/>
      <c r="F2768" s="130"/>
      <c r="G2768" s="89"/>
      <c r="H2768" s="123"/>
      <c r="I2768" s="123"/>
      <c r="J2768" s="130"/>
    </row>
    <row r="2769" spans="1:10" s="108" customFormat="1" ht="11.25" customHeight="1">
      <c r="A2769" s="130"/>
      <c r="B2769" s="130"/>
      <c r="C2769" s="130"/>
      <c r="D2769" s="130"/>
      <c r="E2769" s="130"/>
      <c r="F2769" s="130"/>
      <c r="G2769" s="89"/>
      <c r="H2769" s="123"/>
      <c r="I2769" s="123"/>
      <c r="J2769" s="130"/>
    </row>
    <row r="2770" spans="1:10" s="108" customFormat="1" ht="11.25" customHeight="1">
      <c r="A2770" s="130"/>
      <c r="B2770" s="130"/>
      <c r="C2770" s="130"/>
      <c r="D2770" s="130"/>
      <c r="E2770" s="130"/>
      <c r="F2770" s="130"/>
      <c r="G2770" s="89"/>
      <c r="H2770" s="123"/>
      <c r="I2770" s="123"/>
      <c r="J2770" s="130"/>
    </row>
    <row r="2771" spans="1:10" s="108" customFormat="1" ht="11.25" customHeight="1">
      <c r="A2771" s="130"/>
      <c r="B2771" s="130"/>
      <c r="C2771" s="130"/>
      <c r="D2771" s="130"/>
      <c r="E2771" s="130"/>
      <c r="F2771" s="130"/>
      <c r="G2771" s="89"/>
      <c r="H2771" s="123"/>
      <c r="I2771" s="123"/>
      <c r="J2771" s="130"/>
    </row>
    <row r="2772" spans="1:10" s="108" customFormat="1" ht="11.25" customHeight="1">
      <c r="A2772" s="130"/>
      <c r="B2772" s="130"/>
      <c r="C2772" s="130"/>
      <c r="D2772" s="130"/>
      <c r="E2772" s="130"/>
      <c r="F2772" s="130"/>
      <c r="G2772" s="89"/>
      <c r="H2772" s="123"/>
      <c r="I2772" s="123"/>
      <c r="J2772" s="130"/>
    </row>
    <row r="2773" spans="1:10" s="108" customFormat="1" ht="11.25" customHeight="1">
      <c r="A2773" s="130"/>
      <c r="B2773" s="130"/>
      <c r="C2773" s="130"/>
      <c r="D2773" s="130"/>
      <c r="E2773" s="130"/>
      <c r="F2773" s="130"/>
      <c r="G2773" s="89"/>
      <c r="H2773" s="123"/>
      <c r="I2773" s="123"/>
      <c r="J2773" s="130"/>
    </row>
    <row r="2774" spans="1:10" s="108" customFormat="1" ht="11.25" customHeight="1">
      <c r="A2774" s="130"/>
      <c r="B2774" s="130"/>
      <c r="C2774" s="130"/>
      <c r="D2774" s="130"/>
      <c r="E2774" s="130"/>
      <c r="F2774" s="130"/>
      <c r="G2774" s="89"/>
      <c r="H2774" s="123"/>
      <c r="I2774" s="123"/>
      <c r="J2774" s="130"/>
    </row>
    <row r="2775" spans="1:10" s="108" customFormat="1" ht="11.25" customHeight="1">
      <c r="A2775" s="130"/>
      <c r="B2775" s="130"/>
      <c r="C2775" s="130"/>
      <c r="D2775" s="130"/>
      <c r="E2775" s="130"/>
      <c r="F2775" s="130"/>
      <c r="G2775" s="89"/>
      <c r="H2775" s="123"/>
      <c r="I2775" s="123"/>
      <c r="J2775" s="130"/>
    </row>
    <row r="2776" spans="1:10" s="108" customFormat="1" ht="11.25" customHeight="1">
      <c r="A2776" s="130"/>
      <c r="B2776" s="130"/>
      <c r="C2776" s="130"/>
      <c r="D2776" s="130"/>
      <c r="E2776" s="130"/>
      <c r="F2776" s="130"/>
      <c r="G2776" s="89"/>
      <c r="H2776" s="123"/>
      <c r="I2776" s="123"/>
      <c r="J2776" s="130"/>
    </row>
    <row r="2777" spans="1:10" s="108" customFormat="1" ht="11.25" customHeight="1">
      <c r="A2777" s="130"/>
      <c r="B2777" s="130"/>
      <c r="C2777" s="130"/>
      <c r="D2777" s="130"/>
      <c r="E2777" s="130"/>
      <c r="F2777" s="130"/>
      <c r="G2777" s="89"/>
      <c r="H2777" s="123"/>
      <c r="I2777" s="123"/>
      <c r="J2777" s="130"/>
    </row>
    <row r="2778" spans="1:10" s="108" customFormat="1" ht="11.25" customHeight="1">
      <c r="A2778" s="130"/>
      <c r="B2778" s="130"/>
      <c r="C2778" s="130"/>
      <c r="D2778" s="130"/>
      <c r="E2778" s="130"/>
      <c r="F2778" s="130"/>
      <c r="G2778" s="89"/>
      <c r="H2778" s="123"/>
      <c r="I2778" s="123"/>
      <c r="J2778" s="130"/>
    </row>
    <row r="2779" spans="1:10" s="108" customFormat="1" ht="11.25" customHeight="1">
      <c r="A2779" s="130"/>
      <c r="B2779" s="130"/>
      <c r="C2779" s="130"/>
      <c r="D2779" s="130"/>
      <c r="E2779" s="130"/>
      <c r="F2779" s="130"/>
      <c r="G2779" s="89"/>
      <c r="H2779" s="123"/>
      <c r="I2779" s="123"/>
      <c r="J2779" s="130"/>
    </row>
    <row r="2780" spans="1:10" s="108" customFormat="1" ht="11.25" customHeight="1">
      <c r="A2780" s="130"/>
      <c r="B2780" s="130"/>
      <c r="C2780" s="130"/>
      <c r="D2780" s="130"/>
      <c r="E2780" s="130"/>
      <c r="F2780" s="130"/>
      <c r="G2780" s="89"/>
      <c r="H2780" s="123"/>
      <c r="I2780" s="123"/>
      <c r="J2780" s="130"/>
    </row>
    <row r="2781" spans="1:10" s="108" customFormat="1" ht="11.25" customHeight="1">
      <c r="A2781" s="130"/>
      <c r="B2781" s="130"/>
      <c r="C2781" s="130"/>
      <c r="D2781" s="130"/>
      <c r="E2781" s="130"/>
      <c r="F2781" s="130"/>
      <c r="G2781" s="89"/>
      <c r="H2781" s="123"/>
      <c r="I2781" s="123"/>
      <c r="J2781" s="130"/>
    </row>
    <row r="2782" spans="1:10" s="108" customFormat="1" ht="11.25" customHeight="1">
      <c r="A2782" s="130"/>
      <c r="B2782" s="130"/>
      <c r="C2782" s="130"/>
      <c r="D2782" s="130"/>
      <c r="E2782" s="130"/>
      <c r="F2782" s="130"/>
      <c r="G2782" s="89"/>
      <c r="H2782" s="123"/>
      <c r="I2782" s="123"/>
      <c r="J2782" s="130"/>
    </row>
    <row r="2783" spans="1:10" s="108" customFormat="1" ht="11.25" customHeight="1">
      <c r="A2783" s="130"/>
      <c r="B2783" s="130"/>
      <c r="C2783" s="130"/>
      <c r="D2783" s="130"/>
      <c r="E2783" s="130"/>
      <c r="F2783" s="130"/>
      <c r="G2783" s="89"/>
      <c r="H2783" s="123"/>
      <c r="I2783" s="123"/>
      <c r="J2783" s="130"/>
    </row>
    <row r="2784" spans="1:10" s="108" customFormat="1" ht="11.25" customHeight="1">
      <c r="A2784" s="130"/>
      <c r="B2784" s="130"/>
      <c r="C2784" s="130"/>
      <c r="D2784" s="130"/>
      <c r="E2784" s="130"/>
      <c r="F2784" s="130"/>
      <c r="G2784" s="89"/>
      <c r="H2784" s="123"/>
      <c r="I2784" s="123"/>
      <c r="J2784" s="130"/>
    </row>
    <row r="2785" spans="1:10" s="108" customFormat="1" ht="11.25" customHeight="1">
      <c r="A2785" s="130"/>
      <c r="B2785" s="130"/>
      <c r="C2785" s="130"/>
      <c r="D2785" s="130"/>
      <c r="E2785" s="130"/>
      <c r="F2785" s="130"/>
      <c r="G2785" s="89"/>
      <c r="H2785" s="123"/>
      <c r="I2785" s="123"/>
      <c r="J2785" s="130"/>
    </row>
    <row r="2786" spans="1:10" s="108" customFormat="1" ht="11.25" customHeight="1">
      <c r="A2786" s="130"/>
      <c r="B2786" s="130"/>
      <c r="C2786" s="130"/>
      <c r="D2786" s="130"/>
      <c r="E2786" s="130"/>
      <c r="F2786" s="130"/>
      <c r="G2786" s="89"/>
      <c r="H2786" s="123"/>
      <c r="I2786" s="123"/>
      <c r="J2786" s="130"/>
    </row>
    <row r="2787" spans="1:10" s="108" customFormat="1" ht="11.25" customHeight="1">
      <c r="A2787" s="130"/>
      <c r="B2787" s="130"/>
      <c r="C2787" s="130"/>
      <c r="D2787" s="130"/>
      <c r="E2787" s="130"/>
      <c r="F2787" s="130"/>
      <c r="G2787" s="89"/>
      <c r="H2787" s="123"/>
      <c r="I2787" s="123"/>
      <c r="J2787" s="130"/>
    </row>
    <row r="2788" spans="1:10" s="108" customFormat="1" ht="11.25" customHeight="1">
      <c r="A2788" s="130"/>
      <c r="B2788" s="130"/>
      <c r="C2788" s="130"/>
      <c r="D2788" s="130"/>
      <c r="E2788" s="130"/>
      <c r="F2788" s="130"/>
      <c r="G2788" s="89"/>
      <c r="H2788" s="123"/>
      <c r="I2788" s="123"/>
      <c r="J2788" s="130"/>
    </row>
    <row r="2789" spans="1:10" s="108" customFormat="1" ht="11.25" customHeight="1">
      <c r="A2789" s="130"/>
      <c r="B2789" s="130"/>
      <c r="C2789" s="130"/>
      <c r="D2789" s="130"/>
      <c r="E2789" s="130"/>
      <c r="F2789" s="130"/>
      <c r="G2789" s="89"/>
      <c r="H2789" s="123"/>
      <c r="I2789" s="123"/>
      <c r="J2789" s="130"/>
    </row>
    <row r="2790" spans="1:10" s="108" customFormat="1" ht="11.25" customHeight="1">
      <c r="A2790" s="130"/>
      <c r="B2790" s="130"/>
      <c r="C2790" s="130"/>
      <c r="D2790" s="130"/>
      <c r="E2790" s="130"/>
      <c r="F2790" s="130"/>
      <c r="G2790" s="89"/>
      <c r="H2790" s="123"/>
      <c r="I2790" s="123"/>
      <c r="J2790" s="130"/>
    </row>
    <row r="2791" spans="1:10" s="108" customFormat="1" ht="11.25" customHeight="1">
      <c r="A2791" s="130"/>
      <c r="B2791" s="130"/>
      <c r="C2791" s="130"/>
      <c r="D2791" s="130"/>
      <c r="E2791" s="130"/>
      <c r="F2791" s="130"/>
      <c r="G2791" s="89"/>
      <c r="H2791" s="123"/>
      <c r="I2791" s="123"/>
      <c r="J2791" s="130"/>
    </row>
    <row r="2792" spans="1:10" s="108" customFormat="1" ht="11.25" customHeight="1">
      <c r="A2792" s="130"/>
      <c r="B2792" s="130"/>
      <c r="C2792" s="130"/>
      <c r="D2792" s="130"/>
      <c r="E2792" s="130"/>
      <c r="F2792" s="130"/>
      <c r="G2792" s="89"/>
      <c r="H2792" s="123"/>
      <c r="I2792" s="123"/>
      <c r="J2792" s="130"/>
    </row>
    <row r="2793" spans="1:10" s="108" customFormat="1" ht="11.25" customHeight="1">
      <c r="A2793" s="130"/>
      <c r="B2793" s="130"/>
      <c r="C2793" s="130"/>
      <c r="D2793" s="130"/>
      <c r="E2793" s="130"/>
      <c r="F2793" s="130"/>
      <c r="G2793" s="89"/>
      <c r="H2793" s="123"/>
      <c r="I2793" s="123"/>
      <c r="J2793" s="130"/>
    </row>
    <row r="2794" spans="1:10" s="108" customFormat="1" ht="11.25" customHeight="1">
      <c r="A2794" s="130"/>
      <c r="B2794" s="130"/>
      <c r="C2794" s="130"/>
      <c r="D2794" s="130"/>
      <c r="E2794" s="130"/>
      <c r="F2794" s="130"/>
      <c r="G2794" s="89"/>
      <c r="H2794" s="123"/>
      <c r="I2794" s="123"/>
      <c r="J2794" s="130"/>
    </row>
    <row r="2795" spans="1:10" s="108" customFormat="1" ht="11.25" customHeight="1">
      <c r="A2795" s="130"/>
      <c r="B2795" s="130"/>
      <c r="C2795" s="130"/>
      <c r="D2795" s="130"/>
      <c r="E2795" s="130"/>
      <c r="F2795" s="130"/>
      <c r="G2795" s="89"/>
      <c r="H2795" s="123"/>
      <c r="I2795" s="123"/>
      <c r="J2795" s="130"/>
    </row>
    <row r="2796" spans="1:10" s="108" customFormat="1" ht="11.25" customHeight="1">
      <c r="A2796" s="130"/>
      <c r="B2796" s="130"/>
      <c r="C2796" s="130"/>
      <c r="D2796" s="130"/>
      <c r="E2796" s="130"/>
      <c r="F2796" s="130"/>
      <c r="G2796" s="89"/>
      <c r="H2796" s="123"/>
      <c r="I2796" s="123"/>
      <c r="J2796" s="130"/>
    </row>
    <row r="2797" spans="1:10" s="108" customFormat="1" ht="11.25" customHeight="1">
      <c r="A2797" s="130"/>
      <c r="B2797" s="130"/>
      <c r="C2797" s="130"/>
      <c r="D2797" s="130"/>
      <c r="E2797" s="130"/>
      <c r="F2797" s="130"/>
      <c r="G2797" s="89"/>
      <c r="H2797" s="123"/>
      <c r="I2797" s="123"/>
      <c r="J2797" s="130"/>
    </row>
    <row r="2798" spans="1:10" s="108" customFormat="1" ht="11.25" customHeight="1">
      <c r="A2798" s="130"/>
      <c r="B2798" s="130"/>
      <c r="C2798" s="130"/>
      <c r="D2798" s="130"/>
      <c r="E2798" s="130"/>
      <c r="F2798" s="130"/>
      <c r="G2798" s="89"/>
      <c r="H2798" s="123"/>
      <c r="I2798" s="123"/>
      <c r="J2798" s="130"/>
    </row>
    <row r="2799" spans="1:10" s="108" customFormat="1" ht="11.25" customHeight="1">
      <c r="A2799" s="130"/>
      <c r="B2799" s="130"/>
      <c r="C2799" s="130"/>
      <c r="D2799" s="130"/>
      <c r="E2799" s="130"/>
      <c r="F2799" s="130"/>
      <c r="G2799" s="89"/>
      <c r="H2799" s="123"/>
      <c r="I2799" s="123"/>
      <c r="J2799" s="130"/>
    </row>
    <row r="2800" spans="1:10" s="108" customFormat="1" ht="11.25" customHeight="1">
      <c r="A2800" s="130"/>
      <c r="B2800" s="130"/>
      <c r="C2800" s="130"/>
      <c r="D2800" s="130"/>
      <c r="E2800" s="130"/>
      <c r="F2800" s="130"/>
      <c r="G2800" s="89"/>
      <c r="H2800" s="123"/>
      <c r="I2800" s="123"/>
      <c r="J2800" s="130"/>
    </row>
    <row r="2801" spans="1:10" s="108" customFormat="1" ht="11.25" customHeight="1">
      <c r="A2801" s="130"/>
      <c r="B2801" s="130"/>
      <c r="C2801" s="130"/>
      <c r="D2801" s="130"/>
      <c r="E2801" s="130"/>
      <c r="F2801" s="130"/>
      <c r="G2801" s="89"/>
      <c r="H2801" s="123"/>
      <c r="I2801" s="123"/>
      <c r="J2801" s="130"/>
    </row>
    <row r="2802" spans="1:10" s="108" customFormat="1" ht="11.25" customHeight="1">
      <c r="A2802" s="130"/>
      <c r="B2802" s="130"/>
      <c r="C2802" s="130"/>
      <c r="D2802" s="130"/>
      <c r="E2802" s="130"/>
      <c r="F2802" s="130"/>
      <c r="G2802" s="89"/>
      <c r="H2802" s="123"/>
      <c r="I2802" s="123"/>
      <c r="J2802" s="130"/>
    </row>
    <row r="2803" spans="1:10" s="108" customFormat="1" ht="11.25" customHeight="1">
      <c r="A2803" s="130"/>
      <c r="B2803" s="130"/>
      <c r="C2803" s="130"/>
      <c r="D2803" s="130"/>
      <c r="E2803" s="130"/>
      <c r="F2803" s="130"/>
      <c r="G2803" s="89"/>
      <c r="H2803" s="123"/>
      <c r="I2803" s="123"/>
      <c r="J2803" s="130"/>
    </row>
    <row r="2804" spans="1:10" s="108" customFormat="1" ht="11.25" customHeight="1">
      <c r="A2804" s="130"/>
      <c r="B2804" s="130"/>
      <c r="C2804" s="130"/>
      <c r="D2804" s="130"/>
      <c r="E2804" s="130"/>
      <c r="F2804" s="130"/>
      <c r="G2804" s="89"/>
      <c r="H2804" s="123"/>
      <c r="I2804" s="123"/>
      <c r="J2804" s="130"/>
    </row>
    <row r="2805" spans="1:10" s="111" customFormat="1" ht="11.25" customHeight="1">
      <c r="A2805" s="130"/>
      <c r="B2805" s="130"/>
      <c r="C2805" s="130"/>
      <c r="D2805" s="130"/>
      <c r="E2805" s="130"/>
      <c r="F2805" s="130"/>
      <c r="G2805" s="89"/>
      <c r="H2805" s="123"/>
      <c r="I2805" s="123"/>
      <c r="J2805" s="130"/>
    </row>
    <row r="2806" spans="1:10" s="111" customFormat="1" ht="11.25" customHeight="1">
      <c r="A2806" s="130"/>
      <c r="B2806" s="130"/>
      <c r="C2806" s="130"/>
      <c r="D2806" s="130"/>
      <c r="E2806" s="130"/>
      <c r="F2806" s="130"/>
      <c r="G2806" s="89"/>
      <c r="H2806" s="123"/>
      <c r="I2806" s="123"/>
      <c r="J2806" s="130"/>
    </row>
    <row r="2807" spans="1:10" s="111" customFormat="1" ht="11.25" customHeight="1">
      <c r="A2807" s="130"/>
      <c r="B2807" s="130"/>
      <c r="C2807" s="130"/>
      <c r="D2807" s="130"/>
      <c r="E2807" s="130"/>
      <c r="F2807" s="130"/>
      <c r="G2807" s="89"/>
      <c r="H2807" s="123"/>
      <c r="I2807" s="123"/>
      <c r="J2807" s="130"/>
    </row>
    <row r="2808" spans="1:10" s="111" customFormat="1" ht="11.25" customHeight="1">
      <c r="A2808" s="130"/>
      <c r="B2808" s="130"/>
      <c r="C2808" s="130"/>
      <c r="D2808" s="130"/>
      <c r="E2808" s="130"/>
      <c r="F2808" s="130"/>
      <c r="G2808" s="89"/>
      <c r="H2808" s="123"/>
      <c r="I2808" s="123"/>
      <c r="J2808" s="130"/>
    </row>
    <row r="2809" spans="1:10" s="111" customFormat="1" ht="11.25" customHeight="1">
      <c r="A2809" s="130"/>
      <c r="B2809" s="130"/>
      <c r="C2809" s="130"/>
      <c r="D2809" s="130"/>
      <c r="E2809" s="130"/>
      <c r="F2809" s="130"/>
      <c r="G2809" s="89"/>
      <c r="H2809" s="123"/>
      <c r="I2809" s="123"/>
      <c r="J2809" s="130"/>
    </row>
    <row r="2810" spans="1:10" s="111" customFormat="1" ht="11.25" customHeight="1">
      <c r="A2810" s="130"/>
      <c r="B2810" s="130"/>
      <c r="C2810" s="130"/>
      <c r="D2810" s="130"/>
      <c r="E2810" s="130"/>
      <c r="F2810" s="130"/>
      <c r="G2810" s="89"/>
      <c r="H2810" s="123"/>
      <c r="I2810" s="123"/>
      <c r="J2810" s="130"/>
    </row>
    <row r="2811" spans="1:10" s="111" customFormat="1" ht="11.25" customHeight="1">
      <c r="A2811" s="130"/>
      <c r="B2811" s="130"/>
      <c r="C2811" s="130"/>
      <c r="D2811" s="130"/>
      <c r="E2811" s="130"/>
      <c r="F2811" s="130"/>
      <c r="G2811" s="89"/>
      <c r="H2811" s="123"/>
      <c r="I2811" s="123"/>
      <c r="J2811" s="130"/>
    </row>
    <row r="2812" spans="1:10" s="111" customFormat="1" ht="11.25" customHeight="1">
      <c r="A2812" s="130"/>
      <c r="B2812" s="130"/>
      <c r="C2812" s="130"/>
      <c r="D2812" s="130"/>
      <c r="E2812" s="130"/>
      <c r="F2812" s="130"/>
      <c r="G2812" s="89"/>
      <c r="H2812" s="123"/>
      <c r="I2812" s="123"/>
      <c r="J2812" s="130"/>
    </row>
    <row r="2813" spans="1:10" s="111" customFormat="1" ht="11.25" customHeight="1">
      <c r="A2813" s="130"/>
      <c r="B2813" s="130"/>
      <c r="C2813" s="130"/>
      <c r="D2813" s="130"/>
      <c r="E2813" s="130"/>
      <c r="F2813" s="130"/>
      <c r="G2813" s="89"/>
      <c r="H2813" s="123"/>
      <c r="I2813" s="123"/>
      <c r="J2813" s="130"/>
    </row>
    <row r="2814" spans="1:10" s="111" customFormat="1" ht="11.25" customHeight="1">
      <c r="A2814" s="130"/>
      <c r="B2814" s="130"/>
      <c r="C2814" s="130"/>
      <c r="D2814" s="130"/>
      <c r="E2814" s="130"/>
      <c r="F2814" s="130"/>
      <c r="G2814" s="89"/>
      <c r="H2814" s="123"/>
      <c r="I2814" s="123"/>
      <c r="J2814" s="130"/>
    </row>
    <row r="2815" spans="1:10" s="111" customFormat="1" ht="11.25" customHeight="1">
      <c r="A2815" s="130"/>
      <c r="B2815" s="130"/>
      <c r="C2815" s="130"/>
      <c r="D2815" s="130"/>
      <c r="E2815" s="130"/>
      <c r="F2815" s="130"/>
      <c r="G2815" s="89"/>
      <c r="H2815" s="123"/>
      <c r="I2815" s="123"/>
      <c r="J2815" s="130"/>
    </row>
    <row r="2816" spans="1:10" s="111" customFormat="1" ht="11.25" customHeight="1">
      <c r="A2816" s="130"/>
      <c r="B2816" s="130"/>
      <c r="C2816" s="130"/>
      <c r="D2816" s="130"/>
      <c r="E2816" s="130"/>
      <c r="F2816" s="130"/>
      <c r="G2816" s="89"/>
      <c r="H2816" s="123"/>
      <c r="I2816" s="123"/>
      <c r="J2816" s="130"/>
    </row>
    <row r="2817" spans="1:10" s="111" customFormat="1" ht="11.25" customHeight="1">
      <c r="A2817" s="130"/>
      <c r="B2817" s="130"/>
      <c r="C2817" s="130"/>
      <c r="D2817" s="130"/>
      <c r="E2817" s="130"/>
      <c r="F2817" s="130"/>
      <c r="G2817" s="89"/>
      <c r="H2817" s="123"/>
      <c r="I2817" s="123"/>
      <c r="J2817" s="130"/>
    </row>
    <row r="2818" spans="1:10" s="111" customFormat="1" ht="11.25" customHeight="1">
      <c r="A2818" s="130"/>
      <c r="B2818" s="130"/>
      <c r="C2818" s="130"/>
      <c r="D2818" s="130"/>
      <c r="E2818" s="130"/>
      <c r="F2818" s="130"/>
      <c r="G2818" s="89"/>
      <c r="H2818" s="123"/>
      <c r="I2818" s="123"/>
      <c r="J2818" s="130"/>
    </row>
    <row r="2819" spans="1:10" s="111" customFormat="1" ht="11.25" customHeight="1">
      <c r="A2819" s="130"/>
      <c r="B2819" s="130"/>
      <c r="C2819" s="130"/>
      <c r="D2819" s="130"/>
      <c r="E2819" s="130"/>
      <c r="F2819" s="130"/>
      <c r="G2819" s="89"/>
      <c r="H2819" s="123"/>
      <c r="I2819" s="123"/>
      <c r="J2819" s="130"/>
    </row>
    <row r="2820" spans="1:10" s="111" customFormat="1" ht="11.25" customHeight="1">
      <c r="A2820" s="130"/>
      <c r="B2820" s="130"/>
      <c r="C2820" s="130"/>
      <c r="D2820" s="130"/>
      <c r="E2820" s="130"/>
      <c r="F2820" s="130"/>
      <c r="G2820" s="89"/>
      <c r="H2820" s="123"/>
      <c r="I2820" s="123"/>
      <c r="J2820" s="130"/>
    </row>
    <row r="2821" spans="1:10" s="111" customFormat="1" ht="11.25" customHeight="1">
      <c r="A2821" s="130"/>
      <c r="B2821" s="130"/>
      <c r="C2821" s="130"/>
      <c r="D2821" s="130"/>
      <c r="E2821" s="130"/>
      <c r="F2821" s="130"/>
      <c r="G2821" s="89"/>
      <c r="H2821" s="123"/>
      <c r="I2821" s="123"/>
      <c r="J2821" s="130"/>
    </row>
    <row r="2822" spans="1:10" s="111" customFormat="1" ht="11.25" customHeight="1">
      <c r="A2822" s="130"/>
      <c r="B2822" s="130"/>
      <c r="C2822" s="130"/>
      <c r="D2822" s="130"/>
      <c r="E2822" s="130"/>
      <c r="F2822" s="130"/>
      <c r="G2822" s="89"/>
      <c r="H2822" s="123"/>
      <c r="I2822" s="123"/>
      <c r="J2822" s="130"/>
    </row>
    <row r="2823" spans="1:10" s="111" customFormat="1" ht="11.25" customHeight="1">
      <c r="A2823" s="130"/>
      <c r="B2823" s="130"/>
      <c r="C2823" s="130"/>
      <c r="D2823" s="130"/>
      <c r="E2823" s="130"/>
      <c r="F2823" s="130"/>
      <c r="G2823" s="89"/>
      <c r="H2823" s="123"/>
      <c r="I2823" s="123"/>
      <c r="J2823" s="130"/>
    </row>
    <row r="2824" spans="1:10" s="111" customFormat="1" ht="11.25" customHeight="1">
      <c r="A2824" s="130"/>
      <c r="B2824" s="130"/>
      <c r="C2824" s="130"/>
      <c r="D2824" s="130"/>
      <c r="E2824" s="130"/>
      <c r="F2824" s="130"/>
      <c r="G2824" s="89"/>
      <c r="H2824" s="123"/>
      <c r="I2824" s="123"/>
      <c r="J2824" s="130"/>
    </row>
    <row r="2825" spans="1:10" s="111" customFormat="1" ht="11.25" customHeight="1">
      <c r="A2825" s="130"/>
      <c r="B2825" s="130"/>
      <c r="C2825" s="130"/>
      <c r="D2825" s="130"/>
      <c r="E2825" s="130"/>
      <c r="F2825" s="130"/>
      <c r="G2825" s="89"/>
      <c r="H2825" s="123"/>
      <c r="I2825" s="123"/>
      <c r="J2825" s="130"/>
    </row>
    <row r="2826" spans="1:10" s="111" customFormat="1" ht="11.25" customHeight="1">
      <c r="A2826" s="130"/>
      <c r="B2826" s="130"/>
      <c r="C2826" s="130"/>
      <c r="D2826" s="130"/>
      <c r="E2826" s="130"/>
      <c r="F2826" s="130"/>
      <c r="G2826" s="89"/>
      <c r="H2826" s="123"/>
      <c r="I2826" s="123"/>
      <c r="J2826" s="130"/>
    </row>
    <row r="2827" spans="1:10" s="111" customFormat="1" ht="11.25" customHeight="1">
      <c r="A2827" s="130"/>
      <c r="B2827" s="130"/>
      <c r="C2827" s="130"/>
      <c r="D2827" s="130"/>
      <c r="E2827" s="130"/>
      <c r="F2827" s="130"/>
      <c r="G2827" s="89"/>
      <c r="H2827" s="123"/>
      <c r="I2827" s="123"/>
      <c r="J2827" s="130"/>
    </row>
    <row r="2828" spans="1:10" s="111" customFormat="1" ht="11.25" customHeight="1">
      <c r="A2828" s="130"/>
      <c r="B2828" s="130"/>
      <c r="C2828" s="130"/>
      <c r="D2828" s="130"/>
      <c r="E2828" s="130"/>
      <c r="F2828" s="130"/>
      <c r="G2828" s="89"/>
      <c r="H2828" s="123"/>
      <c r="I2828" s="123"/>
      <c r="J2828" s="130"/>
    </row>
    <row r="2829" spans="1:10" s="111" customFormat="1" ht="11.25" customHeight="1">
      <c r="A2829" s="130"/>
      <c r="B2829" s="130"/>
      <c r="C2829" s="130"/>
      <c r="D2829" s="130"/>
      <c r="E2829" s="130"/>
      <c r="F2829" s="130"/>
      <c r="G2829" s="89"/>
      <c r="H2829" s="123"/>
      <c r="I2829" s="123"/>
      <c r="J2829" s="130"/>
    </row>
    <row r="2830" spans="1:10" s="111" customFormat="1" ht="11.25" customHeight="1">
      <c r="A2830" s="130"/>
      <c r="B2830" s="130"/>
      <c r="C2830" s="130"/>
      <c r="D2830" s="130"/>
      <c r="E2830" s="130"/>
      <c r="F2830" s="130"/>
      <c r="G2830" s="89"/>
      <c r="H2830" s="123"/>
      <c r="I2830" s="123"/>
      <c r="J2830" s="130"/>
    </row>
    <row r="2831" spans="1:10" s="111" customFormat="1" ht="11.25" customHeight="1">
      <c r="A2831" s="130"/>
      <c r="B2831" s="130"/>
      <c r="C2831" s="130"/>
      <c r="D2831" s="130"/>
      <c r="E2831" s="130"/>
      <c r="F2831" s="130"/>
      <c r="G2831" s="89"/>
      <c r="H2831" s="123"/>
      <c r="I2831" s="123"/>
      <c r="J2831" s="130"/>
    </row>
    <row r="2832" spans="1:10" s="111" customFormat="1" ht="11.25" customHeight="1">
      <c r="A2832" s="130"/>
      <c r="B2832" s="130"/>
      <c r="C2832" s="130"/>
      <c r="D2832" s="130"/>
      <c r="E2832" s="130"/>
      <c r="F2832" s="130"/>
      <c r="G2832" s="89"/>
      <c r="H2832" s="123"/>
      <c r="I2832" s="123"/>
      <c r="J2832" s="130"/>
    </row>
    <row r="2833" spans="1:10" s="111" customFormat="1" ht="11.25" customHeight="1">
      <c r="A2833" s="130"/>
      <c r="B2833" s="130"/>
      <c r="C2833" s="130"/>
      <c r="D2833" s="130"/>
      <c r="E2833" s="130"/>
      <c r="F2833" s="130"/>
      <c r="G2833" s="89"/>
      <c r="H2833" s="123"/>
      <c r="I2833" s="123"/>
      <c r="J2833" s="130"/>
    </row>
    <row r="2834" spans="1:10" s="111" customFormat="1" ht="11.25" customHeight="1">
      <c r="A2834" s="130"/>
      <c r="B2834" s="130"/>
      <c r="C2834" s="130"/>
      <c r="D2834" s="130"/>
      <c r="E2834" s="130"/>
      <c r="F2834" s="130"/>
      <c r="G2834" s="89"/>
      <c r="H2834" s="123"/>
      <c r="I2834" s="123"/>
      <c r="J2834" s="130"/>
    </row>
    <row r="2835" spans="1:10" s="111" customFormat="1" ht="11.25" customHeight="1">
      <c r="A2835" s="130"/>
      <c r="B2835" s="130"/>
      <c r="C2835" s="130"/>
      <c r="D2835" s="130"/>
      <c r="E2835" s="130"/>
      <c r="F2835" s="130"/>
      <c r="G2835" s="89"/>
      <c r="H2835" s="123"/>
      <c r="I2835" s="123"/>
      <c r="J2835" s="130"/>
    </row>
    <row r="2836" spans="1:10" s="111" customFormat="1" ht="11.25" customHeight="1">
      <c r="A2836" s="130"/>
      <c r="B2836" s="130"/>
      <c r="C2836" s="130"/>
      <c r="D2836" s="130"/>
      <c r="E2836" s="130"/>
      <c r="F2836" s="130"/>
      <c r="G2836" s="89"/>
      <c r="H2836" s="123"/>
      <c r="I2836" s="123"/>
      <c r="J2836" s="130"/>
    </row>
    <row r="2837" spans="1:10" s="111" customFormat="1" ht="11.25" customHeight="1">
      <c r="A2837" s="130"/>
      <c r="B2837" s="130"/>
      <c r="C2837" s="130"/>
      <c r="D2837" s="130"/>
      <c r="E2837" s="130"/>
      <c r="F2837" s="130"/>
      <c r="G2837" s="89"/>
      <c r="H2837" s="123"/>
      <c r="I2837" s="123"/>
      <c r="J2837" s="130"/>
    </row>
    <row r="2838" spans="1:10" s="111" customFormat="1" ht="11.25" customHeight="1">
      <c r="A2838" s="130"/>
      <c r="B2838" s="130"/>
      <c r="C2838" s="130"/>
      <c r="D2838" s="130"/>
      <c r="E2838" s="130"/>
      <c r="F2838" s="130"/>
      <c r="G2838" s="89"/>
      <c r="H2838" s="123"/>
      <c r="I2838" s="123"/>
      <c r="J2838" s="130"/>
    </row>
    <row r="2839" spans="1:10" s="111" customFormat="1" ht="11.25" customHeight="1">
      <c r="A2839" s="130"/>
      <c r="B2839" s="130"/>
      <c r="C2839" s="130"/>
      <c r="D2839" s="130"/>
      <c r="E2839" s="130"/>
      <c r="F2839" s="130"/>
      <c r="G2839" s="89"/>
      <c r="H2839" s="123"/>
      <c r="I2839" s="123"/>
      <c r="J2839" s="130"/>
    </row>
    <row r="2840" spans="1:10" s="111" customFormat="1" ht="11.25" customHeight="1">
      <c r="A2840" s="130"/>
      <c r="B2840" s="130"/>
      <c r="C2840" s="130"/>
      <c r="D2840" s="130"/>
      <c r="E2840" s="130"/>
      <c r="F2840" s="130"/>
      <c r="G2840" s="89"/>
      <c r="H2840" s="123"/>
      <c r="I2840" s="123"/>
      <c r="J2840" s="130"/>
    </row>
    <row r="2841" spans="1:10" s="111" customFormat="1" ht="11.25" customHeight="1">
      <c r="A2841" s="130"/>
      <c r="B2841" s="130"/>
      <c r="C2841" s="130"/>
      <c r="D2841" s="130"/>
      <c r="E2841" s="130"/>
      <c r="F2841" s="130"/>
      <c r="G2841" s="89"/>
      <c r="H2841" s="123"/>
      <c r="I2841" s="123"/>
      <c r="J2841" s="130"/>
    </row>
    <row r="2842" spans="1:10" s="111" customFormat="1" ht="11.25" customHeight="1">
      <c r="A2842" s="130"/>
      <c r="B2842" s="130"/>
      <c r="C2842" s="130"/>
      <c r="D2842" s="130"/>
      <c r="E2842" s="130"/>
      <c r="F2842" s="130"/>
      <c r="G2842" s="89"/>
      <c r="H2842" s="123"/>
      <c r="I2842" s="123"/>
      <c r="J2842" s="130"/>
    </row>
    <row r="2843" spans="1:10" s="111" customFormat="1" ht="11.25" customHeight="1">
      <c r="A2843" s="130"/>
      <c r="B2843" s="130"/>
      <c r="C2843" s="130"/>
      <c r="D2843" s="130"/>
      <c r="E2843" s="130"/>
      <c r="F2843" s="130"/>
      <c r="G2843" s="89"/>
      <c r="H2843" s="123"/>
      <c r="I2843" s="123"/>
      <c r="J2843" s="130"/>
    </row>
    <row r="2844" spans="1:10" s="111" customFormat="1" ht="11.25" customHeight="1">
      <c r="A2844" s="130"/>
      <c r="B2844" s="130"/>
      <c r="C2844" s="130"/>
      <c r="D2844" s="130"/>
      <c r="E2844" s="130"/>
      <c r="F2844" s="130"/>
      <c r="G2844" s="89"/>
      <c r="H2844" s="123"/>
      <c r="I2844" s="123"/>
      <c r="J2844" s="130"/>
    </row>
    <row r="2845" spans="1:10" s="111" customFormat="1" ht="11.25" customHeight="1">
      <c r="A2845" s="130"/>
      <c r="B2845" s="130"/>
      <c r="C2845" s="130"/>
      <c r="D2845" s="130"/>
      <c r="E2845" s="130"/>
      <c r="F2845" s="130"/>
      <c r="G2845" s="89"/>
      <c r="H2845" s="123"/>
      <c r="I2845" s="123"/>
      <c r="J2845" s="130"/>
    </row>
    <row r="2846" spans="1:10" s="111" customFormat="1" ht="11.25" customHeight="1">
      <c r="A2846" s="130"/>
      <c r="B2846" s="130"/>
      <c r="C2846" s="130"/>
      <c r="D2846" s="130"/>
      <c r="E2846" s="130"/>
      <c r="F2846" s="130"/>
      <c r="G2846" s="89"/>
      <c r="H2846" s="123"/>
      <c r="I2846" s="123"/>
      <c r="J2846" s="130"/>
    </row>
    <row r="2847" spans="1:10" s="111" customFormat="1" ht="11.25" customHeight="1">
      <c r="A2847" s="130"/>
      <c r="B2847" s="130"/>
      <c r="C2847" s="130"/>
      <c r="D2847" s="130"/>
      <c r="E2847" s="130"/>
      <c r="F2847" s="130"/>
      <c r="G2847" s="89"/>
      <c r="H2847" s="123"/>
      <c r="I2847" s="123"/>
      <c r="J2847" s="130"/>
    </row>
    <row r="2848" spans="1:10" s="111" customFormat="1" ht="11.25" customHeight="1">
      <c r="A2848" s="130"/>
      <c r="B2848" s="130"/>
      <c r="C2848" s="130"/>
      <c r="D2848" s="130"/>
      <c r="E2848" s="130"/>
      <c r="F2848" s="130"/>
      <c r="G2848" s="89"/>
      <c r="H2848" s="123"/>
      <c r="I2848" s="123"/>
      <c r="J2848" s="130"/>
    </row>
    <row r="2849" spans="1:10" s="111" customFormat="1" ht="11.25" customHeight="1">
      <c r="A2849" s="130"/>
      <c r="B2849" s="130"/>
      <c r="C2849" s="130"/>
      <c r="D2849" s="130"/>
      <c r="E2849" s="130"/>
      <c r="F2849" s="130"/>
      <c r="G2849" s="89"/>
      <c r="H2849" s="123"/>
      <c r="I2849" s="123"/>
      <c r="J2849" s="130"/>
    </row>
    <row r="2850" spans="1:10" s="111" customFormat="1" ht="11.25" customHeight="1">
      <c r="A2850" s="130"/>
      <c r="B2850" s="130"/>
      <c r="C2850" s="130"/>
      <c r="D2850" s="130"/>
      <c r="E2850" s="130"/>
      <c r="F2850" s="130"/>
      <c r="G2850" s="89"/>
      <c r="H2850" s="123"/>
      <c r="I2850" s="123"/>
      <c r="J2850" s="130"/>
    </row>
    <row r="2851" spans="1:10" s="111" customFormat="1" ht="11.25" customHeight="1">
      <c r="A2851" s="130"/>
      <c r="B2851" s="130"/>
      <c r="C2851" s="130"/>
      <c r="D2851" s="130"/>
      <c r="E2851" s="130"/>
      <c r="F2851" s="130"/>
      <c r="G2851" s="89"/>
      <c r="H2851" s="123"/>
      <c r="I2851" s="123"/>
      <c r="J2851" s="130"/>
    </row>
    <row r="2852" spans="1:10" s="111" customFormat="1" ht="11.25" customHeight="1">
      <c r="A2852" s="130"/>
      <c r="B2852" s="130"/>
      <c r="C2852" s="130"/>
      <c r="D2852" s="130"/>
      <c r="E2852" s="130"/>
      <c r="F2852" s="130"/>
      <c r="G2852" s="89"/>
      <c r="H2852" s="123"/>
      <c r="I2852" s="123"/>
      <c r="J2852" s="130"/>
    </row>
    <row r="2853" spans="1:10" s="111" customFormat="1" ht="11.25" customHeight="1">
      <c r="A2853" s="130"/>
      <c r="B2853" s="130"/>
      <c r="C2853" s="130"/>
      <c r="D2853" s="130"/>
      <c r="E2853" s="130"/>
      <c r="F2853" s="130"/>
      <c r="G2853" s="89"/>
      <c r="H2853" s="123"/>
      <c r="I2853" s="123"/>
      <c r="J2853" s="130"/>
    </row>
    <row r="2854" spans="1:10" s="111" customFormat="1" ht="11.25" customHeight="1">
      <c r="A2854" s="130"/>
      <c r="B2854" s="130"/>
      <c r="C2854" s="130"/>
      <c r="D2854" s="130"/>
      <c r="E2854" s="130"/>
      <c r="F2854" s="130"/>
      <c r="G2854" s="89"/>
      <c r="H2854" s="123"/>
      <c r="I2854" s="123"/>
      <c r="J2854" s="130"/>
    </row>
    <row r="2855" spans="1:10" s="111" customFormat="1" ht="11.25" customHeight="1">
      <c r="A2855" s="130"/>
      <c r="B2855" s="130"/>
      <c r="C2855" s="130"/>
      <c r="D2855" s="130"/>
      <c r="E2855" s="130"/>
      <c r="F2855" s="130"/>
      <c r="G2855" s="89"/>
      <c r="H2855" s="123"/>
      <c r="I2855" s="123"/>
      <c r="J2855" s="130"/>
    </row>
    <row r="2856" spans="1:10" s="111" customFormat="1" ht="11.25" customHeight="1">
      <c r="A2856" s="130"/>
      <c r="B2856" s="130"/>
      <c r="C2856" s="130"/>
      <c r="D2856" s="130"/>
      <c r="E2856" s="130"/>
      <c r="F2856" s="130"/>
      <c r="G2856" s="89"/>
      <c r="H2856" s="123"/>
      <c r="I2856" s="123"/>
      <c r="J2856" s="130"/>
    </row>
    <row r="2857" spans="1:10" s="111" customFormat="1" ht="11.25" customHeight="1">
      <c r="A2857" s="130"/>
      <c r="B2857" s="130"/>
      <c r="C2857" s="130"/>
      <c r="D2857" s="130"/>
      <c r="E2857" s="130"/>
      <c r="F2857" s="130"/>
      <c r="G2857" s="89"/>
      <c r="H2857" s="123"/>
      <c r="I2857" s="123"/>
      <c r="J2857" s="130"/>
    </row>
    <row r="2858" spans="1:10" s="111" customFormat="1" ht="11.25" customHeight="1">
      <c r="A2858" s="130"/>
      <c r="B2858" s="130"/>
      <c r="C2858" s="130"/>
      <c r="D2858" s="130"/>
      <c r="E2858" s="130"/>
      <c r="F2858" s="130"/>
      <c r="G2858" s="89"/>
      <c r="H2858" s="123"/>
      <c r="I2858" s="123"/>
      <c r="J2858" s="130"/>
    </row>
    <row r="2859" spans="1:10" s="111" customFormat="1" ht="11.25" customHeight="1">
      <c r="A2859" s="130"/>
      <c r="B2859" s="130"/>
      <c r="C2859" s="130"/>
      <c r="D2859" s="130"/>
      <c r="E2859" s="130"/>
      <c r="F2859" s="130"/>
      <c r="G2859" s="89"/>
      <c r="H2859" s="123"/>
      <c r="I2859" s="123"/>
      <c r="J2859" s="130"/>
    </row>
    <row r="2860" spans="1:10" s="111" customFormat="1" ht="11.25" customHeight="1">
      <c r="A2860" s="130"/>
      <c r="B2860" s="130"/>
      <c r="C2860" s="130"/>
      <c r="D2860" s="130"/>
      <c r="E2860" s="130"/>
      <c r="F2860" s="130"/>
      <c r="G2860" s="89"/>
      <c r="H2860" s="123"/>
      <c r="I2860" s="123"/>
      <c r="J2860" s="130"/>
    </row>
    <row r="2861" spans="1:10" s="111" customFormat="1" ht="11.25" customHeight="1">
      <c r="A2861" s="130"/>
      <c r="B2861" s="130"/>
      <c r="C2861" s="130"/>
      <c r="D2861" s="130"/>
      <c r="E2861" s="130"/>
      <c r="F2861" s="130"/>
      <c r="G2861" s="89"/>
      <c r="H2861" s="123"/>
      <c r="I2861" s="123"/>
      <c r="J2861" s="130"/>
    </row>
    <row r="2862" spans="1:10" s="111" customFormat="1" ht="11.25" customHeight="1">
      <c r="A2862" s="130"/>
      <c r="B2862" s="130"/>
      <c r="C2862" s="130"/>
      <c r="D2862" s="130"/>
      <c r="E2862" s="130"/>
      <c r="F2862" s="130"/>
      <c r="G2862" s="89"/>
      <c r="H2862" s="123"/>
      <c r="I2862" s="123"/>
      <c r="J2862" s="130"/>
    </row>
    <row r="2863" spans="1:10" s="111" customFormat="1" ht="11.25" customHeight="1">
      <c r="A2863" s="130"/>
      <c r="B2863" s="130"/>
      <c r="C2863" s="130"/>
      <c r="D2863" s="130"/>
      <c r="E2863" s="130"/>
      <c r="F2863" s="130"/>
      <c r="G2863" s="89"/>
      <c r="H2863" s="123"/>
      <c r="I2863" s="123"/>
      <c r="J2863" s="130"/>
    </row>
    <row r="2864" spans="1:10" s="111" customFormat="1" ht="11.25" customHeight="1">
      <c r="A2864" s="130"/>
      <c r="B2864" s="130"/>
      <c r="C2864" s="130"/>
      <c r="D2864" s="130"/>
      <c r="E2864" s="130"/>
      <c r="F2864" s="130"/>
      <c r="G2864" s="89"/>
      <c r="H2864" s="123"/>
      <c r="I2864" s="123"/>
      <c r="J2864" s="130"/>
    </row>
    <row r="2865" spans="1:10" s="111" customFormat="1" ht="11.25" customHeight="1">
      <c r="A2865" s="130"/>
      <c r="B2865" s="130"/>
      <c r="C2865" s="130"/>
      <c r="D2865" s="130"/>
      <c r="E2865" s="130"/>
      <c r="F2865" s="130"/>
      <c r="G2865" s="89"/>
      <c r="H2865" s="123"/>
      <c r="I2865" s="123"/>
      <c r="J2865" s="130"/>
    </row>
    <row r="2866" spans="1:10" s="111" customFormat="1" ht="11.25" customHeight="1">
      <c r="A2866" s="130"/>
      <c r="B2866" s="130"/>
      <c r="C2866" s="130"/>
      <c r="D2866" s="130"/>
      <c r="E2866" s="130"/>
      <c r="F2866" s="130"/>
      <c r="G2866" s="89"/>
      <c r="H2866" s="123"/>
      <c r="I2866" s="123"/>
      <c r="J2866" s="130"/>
    </row>
    <row r="2867" spans="1:10" s="111" customFormat="1" ht="11.25" customHeight="1">
      <c r="A2867" s="130"/>
      <c r="B2867" s="130"/>
      <c r="C2867" s="130"/>
      <c r="D2867" s="130"/>
      <c r="E2867" s="130"/>
      <c r="F2867" s="130"/>
      <c r="G2867" s="89"/>
      <c r="H2867" s="123"/>
      <c r="I2867" s="123"/>
      <c r="J2867" s="130"/>
    </row>
    <row r="2868" spans="1:10" s="111" customFormat="1" ht="11.25" customHeight="1">
      <c r="A2868" s="130"/>
      <c r="B2868" s="130"/>
      <c r="C2868" s="130"/>
      <c r="D2868" s="130"/>
      <c r="E2868" s="130"/>
      <c r="F2868" s="130"/>
      <c r="G2868" s="89"/>
      <c r="H2868" s="123"/>
      <c r="I2868" s="123"/>
      <c r="J2868" s="130"/>
    </row>
    <row r="2869" spans="1:10" s="111" customFormat="1" ht="11.25" customHeight="1">
      <c r="A2869" s="130"/>
      <c r="B2869" s="130"/>
      <c r="C2869" s="130"/>
      <c r="D2869" s="130"/>
      <c r="E2869" s="130"/>
      <c r="F2869" s="130"/>
      <c r="G2869" s="89"/>
      <c r="H2869" s="123"/>
      <c r="I2869" s="123"/>
      <c r="J2869" s="130"/>
    </row>
    <row r="2870" spans="1:10" s="111" customFormat="1" ht="11.25" customHeight="1">
      <c r="A2870" s="130"/>
      <c r="B2870" s="130"/>
      <c r="C2870" s="130"/>
      <c r="D2870" s="130"/>
      <c r="E2870" s="130"/>
      <c r="F2870" s="130"/>
      <c r="G2870" s="89"/>
      <c r="H2870" s="123"/>
      <c r="I2870" s="123"/>
      <c r="J2870" s="130"/>
    </row>
    <row r="2871" spans="1:10" s="111" customFormat="1" ht="11.25" customHeight="1">
      <c r="A2871" s="130"/>
      <c r="B2871" s="130"/>
      <c r="C2871" s="130"/>
      <c r="D2871" s="130"/>
      <c r="E2871" s="130"/>
      <c r="F2871" s="130"/>
      <c r="G2871" s="89"/>
      <c r="H2871" s="123"/>
      <c r="I2871" s="123"/>
      <c r="J2871" s="130"/>
    </row>
    <row r="2872" spans="1:10" s="111" customFormat="1" ht="11.25" customHeight="1">
      <c r="A2872" s="130"/>
      <c r="B2872" s="130"/>
      <c r="C2872" s="130"/>
      <c r="D2872" s="130"/>
      <c r="E2872" s="130"/>
      <c r="F2872" s="130"/>
      <c r="G2872" s="89"/>
      <c r="H2872" s="123"/>
      <c r="I2872" s="123"/>
      <c r="J2872" s="130"/>
    </row>
    <row r="2873" spans="1:10" s="111" customFormat="1" ht="11.25" customHeight="1">
      <c r="A2873" s="130"/>
      <c r="B2873" s="130"/>
      <c r="C2873" s="130"/>
      <c r="D2873" s="130"/>
      <c r="E2873" s="130"/>
      <c r="F2873" s="130"/>
      <c r="G2873" s="89"/>
      <c r="H2873" s="123"/>
      <c r="I2873" s="123"/>
      <c r="J2873" s="130"/>
    </row>
    <row r="2874" spans="1:10" s="111" customFormat="1" ht="11.25" customHeight="1">
      <c r="A2874" s="130"/>
      <c r="B2874" s="130"/>
      <c r="C2874" s="130"/>
      <c r="D2874" s="130"/>
      <c r="E2874" s="130"/>
      <c r="F2874" s="130"/>
      <c r="G2874" s="89"/>
      <c r="H2874" s="123"/>
      <c r="I2874" s="123"/>
      <c r="J2874" s="130"/>
    </row>
    <row r="2875" spans="1:10" s="111" customFormat="1" ht="11.25" customHeight="1">
      <c r="A2875" s="130"/>
      <c r="B2875" s="130"/>
      <c r="C2875" s="130"/>
      <c r="D2875" s="130"/>
      <c r="E2875" s="130"/>
      <c r="F2875" s="130"/>
      <c r="G2875" s="89"/>
      <c r="H2875" s="123"/>
      <c r="I2875" s="123"/>
      <c r="J2875" s="130"/>
    </row>
    <row r="2876" spans="1:10" s="111" customFormat="1" ht="11.25" customHeight="1">
      <c r="A2876" s="130"/>
      <c r="B2876" s="130"/>
      <c r="C2876" s="130"/>
      <c r="D2876" s="130"/>
      <c r="E2876" s="130"/>
      <c r="F2876" s="130"/>
      <c r="G2876" s="89"/>
      <c r="H2876" s="123"/>
      <c r="I2876" s="123"/>
      <c r="J2876" s="130"/>
    </row>
    <row r="2877" spans="1:10" s="111" customFormat="1" ht="11.25" customHeight="1">
      <c r="A2877" s="130"/>
      <c r="B2877" s="130"/>
      <c r="C2877" s="130"/>
      <c r="D2877" s="130"/>
      <c r="E2877" s="130"/>
      <c r="F2877" s="130"/>
      <c r="G2877" s="89"/>
      <c r="H2877" s="123"/>
      <c r="I2877" s="123"/>
      <c r="J2877" s="130"/>
    </row>
    <row r="2878" spans="1:10" s="111" customFormat="1" ht="11.25" customHeight="1">
      <c r="A2878" s="130"/>
      <c r="B2878" s="130"/>
      <c r="C2878" s="130"/>
      <c r="D2878" s="130"/>
      <c r="E2878" s="130"/>
      <c r="F2878" s="130"/>
      <c r="G2878" s="89"/>
      <c r="H2878" s="123"/>
      <c r="I2878" s="123"/>
      <c r="J2878" s="130"/>
    </row>
    <row r="2879" spans="1:10" s="111" customFormat="1" ht="11.25" customHeight="1">
      <c r="A2879" s="130"/>
      <c r="B2879" s="130"/>
      <c r="C2879" s="130"/>
      <c r="D2879" s="130"/>
      <c r="E2879" s="130"/>
      <c r="F2879" s="130"/>
      <c r="G2879" s="89"/>
      <c r="H2879" s="123"/>
      <c r="I2879" s="123"/>
      <c r="J2879" s="130"/>
    </row>
    <row r="2880" spans="1:10" s="111" customFormat="1" ht="11.25" customHeight="1">
      <c r="A2880" s="130"/>
      <c r="B2880" s="130"/>
      <c r="C2880" s="130"/>
      <c r="D2880" s="130"/>
      <c r="E2880" s="130"/>
      <c r="F2880" s="130"/>
      <c r="G2880" s="89"/>
      <c r="H2880" s="123"/>
      <c r="I2880" s="123"/>
      <c r="J2880" s="130"/>
    </row>
    <row r="2881" spans="1:10" s="111" customFormat="1" ht="11.25" customHeight="1">
      <c r="A2881" s="130"/>
      <c r="B2881" s="130"/>
      <c r="C2881" s="130"/>
      <c r="D2881" s="130"/>
      <c r="E2881" s="130"/>
      <c r="F2881" s="130"/>
      <c r="G2881" s="89"/>
      <c r="H2881" s="123"/>
      <c r="I2881" s="123"/>
      <c r="J2881" s="130"/>
    </row>
    <row r="2882" spans="1:10" s="111" customFormat="1" ht="11.25" customHeight="1">
      <c r="A2882" s="130"/>
      <c r="B2882" s="130"/>
      <c r="C2882" s="130"/>
      <c r="D2882" s="130"/>
      <c r="E2882" s="130"/>
      <c r="F2882" s="130"/>
      <c r="G2882" s="89"/>
      <c r="H2882" s="123"/>
      <c r="I2882" s="123"/>
      <c r="J2882" s="130"/>
    </row>
    <row r="2883" spans="1:10" s="111" customFormat="1" ht="11.25" customHeight="1">
      <c r="A2883" s="130"/>
      <c r="B2883" s="130"/>
      <c r="C2883" s="130"/>
      <c r="D2883" s="130"/>
      <c r="E2883" s="130"/>
      <c r="F2883" s="130"/>
      <c r="G2883" s="89"/>
      <c r="H2883" s="123"/>
      <c r="I2883" s="123"/>
      <c r="J2883" s="130"/>
    </row>
    <row r="2884" spans="1:10" s="111" customFormat="1" ht="11.25" customHeight="1">
      <c r="A2884" s="130"/>
      <c r="B2884" s="130"/>
      <c r="C2884" s="130"/>
      <c r="D2884" s="130"/>
      <c r="E2884" s="130"/>
      <c r="F2884" s="130"/>
      <c r="G2884" s="89"/>
      <c r="H2884" s="123"/>
      <c r="I2884" s="123"/>
      <c r="J2884" s="130"/>
    </row>
    <row r="2885" spans="1:10" s="111" customFormat="1" ht="11.25" customHeight="1">
      <c r="A2885" s="130"/>
      <c r="B2885" s="130"/>
      <c r="C2885" s="130"/>
      <c r="D2885" s="130"/>
      <c r="E2885" s="130"/>
      <c r="F2885" s="130"/>
      <c r="G2885" s="89"/>
      <c r="H2885" s="123"/>
      <c r="I2885" s="123"/>
      <c r="J2885" s="130"/>
    </row>
    <row r="2886" spans="1:10" s="111" customFormat="1" ht="11.25" customHeight="1">
      <c r="A2886" s="130"/>
      <c r="B2886" s="130"/>
      <c r="C2886" s="130"/>
      <c r="D2886" s="130"/>
      <c r="E2886" s="130"/>
      <c r="F2886" s="130"/>
      <c r="G2886" s="89"/>
      <c r="H2886" s="123"/>
      <c r="I2886" s="123"/>
      <c r="J2886" s="130"/>
    </row>
    <row r="2887" spans="1:10" s="111" customFormat="1" ht="11.25" customHeight="1">
      <c r="A2887" s="130"/>
      <c r="B2887" s="130"/>
      <c r="C2887" s="130"/>
      <c r="D2887" s="130"/>
      <c r="E2887" s="130"/>
      <c r="F2887" s="130"/>
      <c r="G2887" s="89"/>
      <c r="H2887" s="123"/>
      <c r="I2887" s="123"/>
      <c r="J2887" s="130"/>
    </row>
    <row r="2888" spans="1:10" s="111" customFormat="1" ht="11.25" customHeight="1">
      <c r="A2888" s="130"/>
      <c r="B2888" s="130"/>
      <c r="C2888" s="130"/>
      <c r="D2888" s="130"/>
      <c r="E2888" s="130"/>
      <c r="F2888" s="130"/>
      <c r="G2888" s="89"/>
      <c r="H2888" s="123"/>
      <c r="I2888" s="123"/>
      <c r="J2888" s="130"/>
    </row>
    <row r="2889" spans="1:10" s="111" customFormat="1" ht="11.25" customHeight="1">
      <c r="A2889" s="130"/>
      <c r="B2889" s="130"/>
      <c r="C2889" s="130"/>
      <c r="D2889" s="130"/>
      <c r="E2889" s="130"/>
      <c r="F2889" s="130"/>
      <c r="G2889" s="89"/>
      <c r="H2889" s="123"/>
      <c r="I2889" s="123"/>
      <c r="J2889" s="130"/>
    </row>
    <row r="2890" spans="1:10" s="111" customFormat="1" ht="11.25" customHeight="1">
      <c r="A2890" s="130"/>
      <c r="B2890" s="130"/>
      <c r="C2890" s="130"/>
      <c r="D2890" s="130"/>
      <c r="E2890" s="130"/>
      <c r="F2890" s="130"/>
      <c r="G2890" s="89"/>
      <c r="H2890" s="123"/>
      <c r="I2890" s="123"/>
      <c r="J2890" s="130"/>
    </row>
    <row r="2891" spans="1:10" s="111" customFormat="1" ht="11.25" customHeight="1">
      <c r="A2891" s="130"/>
      <c r="B2891" s="130"/>
      <c r="C2891" s="130"/>
      <c r="D2891" s="130"/>
      <c r="E2891" s="130"/>
      <c r="F2891" s="130"/>
      <c r="G2891" s="89"/>
      <c r="H2891" s="123"/>
      <c r="I2891" s="123"/>
      <c r="J2891" s="130"/>
    </row>
    <row r="2892" spans="1:10" s="111" customFormat="1" ht="11.25" customHeight="1">
      <c r="A2892" s="130"/>
      <c r="B2892" s="130"/>
      <c r="C2892" s="130"/>
      <c r="D2892" s="130"/>
      <c r="E2892" s="130"/>
      <c r="F2892" s="130"/>
      <c r="G2892" s="89"/>
      <c r="H2892" s="123"/>
      <c r="I2892" s="123"/>
      <c r="J2892" s="130"/>
    </row>
    <row r="2893" spans="1:10" s="111" customFormat="1" ht="11.25" customHeight="1">
      <c r="A2893" s="130"/>
      <c r="B2893" s="130"/>
      <c r="C2893" s="130"/>
      <c r="D2893" s="130"/>
      <c r="E2893" s="130"/>
      <c r="F2893" s="130"/>
      <c r="G2893" s="89"/>
      <c r="H2893" s="123"/>
      <c r="I2893" s="123"/>
      <c r="J2893" s="130"/>
    </row>
    <row r="2894" spans="1:10" s="111" customFormat="1" ht="11.25" customHeight="1">
      <c r="A2894" s="130"/>
      <c r="B2894" s="130"/>
      <c r="C2894" s="130"/>
      <c r="D2894" s="130"/>
      <c r="E2894" s="130"/>
      <c r="F2894" s="130"/>
      <c r="G2894" s="89"/>
      <c r="H2894" s="123"/>
      <c r="I2894" s="123"/>
      <c r="J2894" s="130"/>
    </row>
    <row r="2895" spans="1:10" s="111" customFormat="1" ht="11.25" customHeight="1">
      <c r="A2895" s="130"/>
      <c r="B2895" s="130"/>
      <c r="C2895" s="130"/>
      <c r="D2895" s="130"/>
      <c r="E2895" s="130"/>
      <c r="F2895" s="130"/>
      <c r="G2895" s="89"/>
      <c r="H2895" s="123"/>
      <c r="I2895" s="123"/>
      <c r="J2895" s="130"/>
    </row>
    <row r="2896" spans="1:10" s="111" customFormat="1" ht="11.25" customHeight="1">
      <c r="A2896" s="130"/>
      <c r="B2896" s="130"/>
      <c r="C2896" s="130"/>
      <c r="D2896" s="130"/>
      <c r="E2896" s="130"/>
      <c r="F2896" s="130"/>
      <c r="G2896" s="89"/>
      <c r="H2896" s="123"/>
      <c r="I2896" s="123"/>
      <c r="J2896" s="130"/>
    </row>
    <row r="2897" spans="1:10" s="111" customFormat="1" ht="11.25" customHeight="1">
      <c r="A2897" s="130"/>
      <c r="B2897" s="130"/>
      <c r="C2897" s="130"/>
      <c r="D2897" s="130"/>
      <c r="E2897" s="130"/>
      <c r="F2897" s="130"/>
      <c r="G2897" s="89"/>
      <c r="H2897" s="123"/>
      <c r="I2897" s="123"/>
      <c r="J2897" s="130"/>
    </row>
    <row r="2898" spans="1:10" s="111" customFormat="1" ht="11.25" customHeight="1">
      <c r="A2898" s="130"/>
      <c r="B2898" s="130"/>
      <c r="C2898" s="130"/>
      <c r="D2898" s="130"/>
      <c r="E2898" s="130"/>
      <c r="F2898" s="130"/>
      <c r="G2898" s="89"/>
      <c r="H2898" s="123"/>
      <c r="I2898" s="123"/>
      <c r="J2898" s="130"/>
    </row>
    <row r="2899" spans="1:10" s="111" customFormat="1" ht="11.25" customHeight="1">
      <c r="A2899" s="130"/>
      <c r="B2899" s="130"/>
      <c r="C2899" s="130"/>
      <c r="D2899" s="130"/>
      <c r="E2899" s="130"/>
      <c r="F2899" s="130"/>
      <c r="G2899" s="89"/>
      <c r="H2899" s="123"/>
      <c r="I2899" s="123"/>
      <c r="J2899" s="130"/>
    </row>
    <row r="2900" spans="1:10" s="111" customFormat="1" ht="11.25" customHeight="1">
      <c r="A2900" s="130"/>
      <c r="B2900" s="130"/>
      <c r="C2900" s="130"/>
      <c r="D2900" s="130"/>
      <c r="E2900" s="130"/>
      <c r="F2900" s="130"/>
      <c r="G2900" s="89"/>
      <c r="H2900" s="123"/>
      <c r="I2900" s="123"/>
      <c r="J2900" s="130"/>
    </row>
    <row r="2901" spans="1:10" s="111" customFormat="1" ht="11.25" customHeight="1">
      <c r="A2901" s="130"/>
      <c r="B2901" s="130"/>
      <c r="C2901" s="130"/>
      <c r="D2901" s="130"/>
      <c r="E2901" s="130"/>
      <c r="F2901" s="130"/>
      <c r="G2901" s="89"/>
      <c r="H2901" s="123"/>
      <c r="I2901" s="123"/>
      <c r="J2901" s="130"/>
    </row>
    <row r="2902" spans="1:10" s="111" customFormat="1" ht="11.25" customHeight="1">
      <c r="A2902" s="130"/>
      <c r="B2902" s="130"/>
      <c r="C2902" s="130"/>
      <c r="D2902" s="130"/>
      <c r="E2902" s="130"/>
      <c r="F2902" s="130"/>
      <c r="G2902" s="89"/>
      <c r="H2902" s="123"/>
      <c r="I2902" s="123"/>
      <c r="J2902" s="130"/>
    </row>
    <row r="2903" spans="1:10" s="111" customFormat="1" ht="11.25" customHeight="1">
      <c r="A2903" s="130"/>
      <c r="B2903" s="130"/>
      <c r="C2903" s="130"/>
      <c r="D2903" s="130"/>
      <c r="E2903" s="130"/>
      <c r="F2903" s="130"/>
      <c r="G2903" s="89"/>
      <c r="H2903" s="123"/>
      <c r="I2903" s="123"/>
      <c r="J2903" s="130"/>
    </row>
    <row r="2904" spans="1:10" s="111" customFormat="1" ht="11.25" customHeight="1">
      <c r="A2904" s="130"/>
      <c r="B2904" s="130"/>
      <c r="C2904" s="130"/>
      <c r="D2904" s="130"/>
      <c r="E2904" s="130"/>
      <c r="F2904" s="130"/>
      <c r="G2904" s="89"/>
      <c r="H2904" s="123"/>
      <c r="I2904" s="123"/>
      <c r="J2904" s="130"/>
    </row>
    <row r="2905" spans="1:10" s="111" customFormat="1" ht="11.25" customHeight="1">
      <c r="A2905" s="130"/>
      <c r="B2905" s="130"/>
      <c r="C2905" s="130"/>
      <c r="D2905" s="130"/>
      <c r="E2905" s="130"/>
      <c r="F2905" s="130"/>
      <c r="G2905" s="89"/>
      <c r="H2905" s="123"/>
      <c r="I2905" s="123"/>
      <c r="J2905" s="130"/>
    </row>
    <row r="2906" spans="1:10" s="111" customFormat="1" ht="11.25" customHeight="1">
      <c r="A2906" s="130"/>
      <c r="B2906" s="130"/>
      <c r="C2906" s="130"/>
      <c r="D2906" s="130"/>
      <c r="E2906" s="130"/>
      <c r="F2906" s="130"/>
      <c r="G2906" s="89"/>
      <c r="H2906" s="123"/>
      <c r="I2906" s="123"/>
      <c r="J2906" s="130"/>
    </row>
    <row r="2907" spans="1:10" s="111" customFormat="1" ht="11.25" customHeight="1">
      <c r="A2907" s="130"/>
      <c r="B2907" s="130"/>
      <c r="C2907" s="130"/>
      <c r="D2907" s="130"/>
      <c r="E2907" s="130"/>
      <c r="F2907" s="130"/>
      <c r="G2907" s="89"/>
      <c r="H2907" s="123"/>
      <c r="I2907" s="123"/>
      <c r="J2907" s="130"/>
    </row>
    <row r="2908" spans="1:10" s="111" customFormat="1" ht="11.25" customHeight="1">
      <c r="A2908" s="130"/>
      <c r="B2908" s="130"/>
      <c r="C2908" s="130"/>
      <c r="D2908" s="130"/>
      <c r="E2908" s="130"/>
      <c r="F2908" s="130"/>
      <c r="G2908" s="89"/>
      <c r="H2908" s="123"/>
      <c r="I2908" s="123"/>
      <c r="J2908" s="130"/>
    </row>
    <row r="2909" spans="1:10" s="111" customFormat="1" ht="11.25" customHeight="1">
      <c r="A2909" s="130"/>
      <c r="B2909" s="130"/>
      <c r="C2909" s="130"/>
      <c r="D2909" s="130"/>
      <c r="E2909" s="130"/>
      <c r="F2909" s="130"/>
      <c r="G2909" s="89"/>
      <c r="H2909" s="123"/>
      <c r="I2909" s="123"/>
      <c r="J2909" s="130"/>
    </row>
    <row r="2910" spans="1:10" s="111" customFormat="1" ht="11.25" customHeight="1">
      <c r="A2910" s="130"/>
      <c r="B2910" s="130"/>
      <c r="C2910" s="130"/>
      <c r="D2910" s="130"/>
      <c r="E2910" s="130"/>
      <c r="F2910" s="130"/>
      <c r="G2910" s="89"/>
      <c r="H2910" s="123"/>
      <c r="I2910" s="123"/>
      <c r="J2910" s="130"/>
    </row>
    <row r="2911" spans="1:10" s="111" customFormat="1" ht="11.25" customHeight="1">
      <c r="A2911" s="130"/>
      <c r="B2911" s="130"/>
      <c r="C2911" s="130"/>
      <c r="D2911" s="130"/>
      <c r="E2911" s="130"/>
      <c r="F2911" s="130"/>
      <c r="G2911" s="89"/>
      <c r="H2911" s="123"/>
      <c r="I2911" s="123"/>
      <c r="J2911" s="130"/>
    </row>
    <row r="2912" spans="1:10" s="111" customFormat="1" ht="11.25" customHeight="1">
      <c r="A2912" s="130"/>
      <c r="B2912" s="130"/>
      <c r="C2912" s="130"/>
      <c r="D2912" s="130"/>
      <c r="E2912" s="130"/>
      <c r="F2912" s="130"/>
      <c r="G2912" s="89"/>
      <c r="H2912" s="123"/>
      <c r="I2912" s="123"/>
      <c r="J2912" s="130"/>
    </row>
    <row r="2913" spans="1:10" s="111" customFormat="1" ht="11.25" customHeight="1">
      <c r="A2913" s="130"/>
      <c r="B2913" s="130"/>
      <c r="C2913" s="130"/>
      <c r="D2913" s="130"/>
      <c r="E2913" s="130"/>
      <c r="F2913" s="130"/>
      <c r="G2913" s="89"/>
      <c r="H2913" s="123"/>
      <c r="I2913" s="123"/>
      <c r="J2913" s="130"/>
    </row>
    <row r="2914" spans="1:10" s="111" customFormat="1" ht="11.25" customHeight="1">
      <c r="A2914" s="130"/>
      <c r="B2914" s="130"/>
      <c r="C2914" s="130"/>
      <c r="D2914" s="130"/>
      <c r="E2914" s="130"/>
      <c r="F2914" s="130"/>
      <c r="G2914" s="89"/>
      <c r="H2914" s="123"/>
      <c r="I2914" s="123"/>
      <c r="J2914" s="130"/>
    </row>
    <row r="2915" spans="1:10" s="111" customFormat="1" ht="11.25" customHeight="1">
      <c r="A2915" s="130"/>
      <c r="B2915" s="130"/>
      <c r="C2915" s="130"/>
      <c r="D2915" s="130"/>
      <c r="E2915" s="130"/>
      <c r="F2915" s="130"/>
      <c r="G2915" s="89"/>
      <c r="H2915" s="123"/>
      <c r="I2915" s="123"/>
      <c r="J2915" s="130"/>
    </row>
    <row r="2916" spans="1:10" s="111" customFormat="1" ht="11.25" customHeight="1">
      <c r="A2916" s="130"/>
      <c r="B2916" s="130"/>
      <c r="C2916" s="130"/>
      <c r="D2916" s="130"/>
      <c r="E2916" s="130"/>
      <c r="F2916" s="130"/>
      <c r="G2916" s="89"/>
      <c r="H2916" s="123"/>
      <c r="I2916" s="123"/>
      <c r="J2916" s="130"/>
    </row>
    <row r="2917" spans="1:10" s="111" customFormat="1" ht="11.25" customHeight="1">
      <c r="A2917" s="130"/>
      <c r="B2917" s="130"/>
      <c r="C2917" s="130"/>
      <c r="D2917" s="130"/>
      <c r="E2917" s="130"/>
      <c r="F2917" s="130"/>
      <c r="G2917" s="89"/>
      <c r="H2917" s="123"/>
      <c r="I2917" s="123"/>
      <c r="J2917" s="130"/>
    </row>
    <row r="2918" spans="1:10" s="111" customFormat="1" ht="11.25" customHeight="1">
      <c r="A2918" s="130"/>
      <c r="B2918" s="130"/>
      <c r="C2918" s="130"/>
      <c r="D2918" s="130"/>
      <c r="E2918" s="130"/>
      <c r="F2918" s="130"/>
      <c r="G2918" s="89"/>
      <c r="H2918" s="123"/>
      <c r="I2918" s="123"/>
      <c r="J2918" s="130"/>
    </row>
    <row r="2919" spans="1:10" s="111" customFormat="1" ht="11.25" customHeight="1">
      <c r="A2919" s="130"/>
      <c r="B2919" s="130"/>
      <c r="C2919" s="130"/>
      <c r="D2919" s="130"/>
      <c r="E2919" s="130"/>
      <c r="F2919" s="130"/>
      <c r="G2919" s="89"/>
      <c r="H2919" s="123"/>
      <c r="I2919" s="123"/>
      <c r="J2919" s="130"/>
    </row>
    <row r="2920" spans="1:10" s="111" customFormat="1" ht="11.25" customHeight="1">
      <c r="A2920" s="130"/>
      <c r="B2920" s="130"/>
      <c r="C2920" s="130"/>
      <c r="D2920" s="130"/>
      <c r="E2920" s="130"/>
      <c r="F2920" s="130"/>
      <c r="G2920" s="89"/>
      <c r="H2920" s="123"/>
      <c r="I2920" s="123"/>
      <c r="J2920" s="130"/>
    </row>
    <row r="2921" spans="1:10" s="111" customFormat="1" ht="11.25" customHeight="1">
      <c r="A2921" s="130"/>
      <c r="B2921" s="130"/>
      <c r="C2921" s="130"/>
      <c r="D2921" s="130"/>
      <c r="E2921" s="130"/>
      <c r="F2921" s="130"/>
      <c r="G2921" s="89"/>
      <c r="H2921" s="123"/>
      <c r="I2921" s="123"/>
      <c r="J2921" s="130"/>
    </row>
    <row r="2922" spans="1:10" s="111" customFormat="1" ht="11.25" customHeight="1">
      <c r="A2922" s="130"/>
      <c r="B2922" s="130"/>
      <c r="C2922" s="130"/>
      <c r="D2922" s="130"/>
      <c r="E2922" s="130"/>
      <c r="F2922" s="130"/>
      <c r="G2922" s="89"/>
      <c r="H2922" s="123"/>
      <c r="I2922" s="123"/>
      <c r="J2922" s="130"/>
    </row>
    <row r="2923" spans="1:10" s="111" customFormat="1" ht="11.25" customHeight="1">
      <c r="A2923" s="130"/>
      <c r="B2923" s="130"/>
      <c r="C2923" s="130"/>
      <c r="D2923" s="130"/>
      <c r="E2923" s="130"/>
      <c r="F2923" s="130"/>
      <c r="G2923" s="89"/>
      <c r="H2923" s="123"/>
      <c r="I2923" s="123"/>
      <c r="J2923" s="130"/>
    </row>
    <row r="2924" spans="1:10" s="111" customFormat="1" ht="11.25" customHeight="1">
      <c r="A2924" s="130"/>
      <c r="B2924" s="130"/>
      <c r="C2924" s="130"/>
      <c r="D2924" s="130"/>
      <c r="E2924" s="130"/>
      <c r="F2924" s="130"/>
      <c r="G2924" s="89"/>
      <c r="H2924" s="123"/>
      <c r="I2924" s="123"/>
      <c r="J2924" s="130"/>
    </row>
    <row r="2925" spans="1:10" s="111" customFormat="1" ht="11.25" customHeight="1">
      <c r="A2925" s="130"/>
      <c r="B2925" s="130"/>
      <c r="C2925" s="130"/>
      <c r="D2925" s="130"/>
      <c r="E2925" s="130"/>
      <c r="F2925" s="130"/>
      <c r="G2925" s="89"/>
      <c r="H2925" s="123"/>
      <c r="I2925" s="123"/>
      <c r="J2925" s="130"/>
    </row>
    <row r="2926" spans="1:10" s="111" customFormat="1" ht="11.25" customHeight="1">
      <c r="A2926" s="130"/>
      <c r="B2926" s="130"/>
      <c r="C2926" s="130"/>
      <c r="D2926" s="130"/>
      <c r="E2926" s="130"/>
      <c r="F2926" s="130"/>
      <c r="G2926" s="89"/>
      <c r="H2926" s="123"/>
      <c r="I2926" s="123"/>
      <c r="J2926" s="130"/>
    </row>
    <row r="2927" spans="1:10" s="111" customFormat="1" ht="11.25" customHeight="1">
      <c r="A2927" s="130"/>
      <c r="B2927" s="130"/>
      <c r="C2927" s="130"/>
      <c r="D2927" s="130"/>
      <c r="E2927" s="130"/>
      <c r="F2927" s="130"/>
      <c r="G2927" s="89"/>
      <c r="H2927" s="123"/>
      <c r="I2927" s="123"/>
      <c r="J2927" s="130"/>
    </row>
    <row r="2928" spans="1:10" s="111" customFormat="1" ht="11.25" customHeight="1">
      <c r="A2928" s="130"/>
      <c r="B2928" s="130"/>
      <c r="C2928" s="130"/>
      <c r="D2928" s="130"/>
      <c r="E2928" s="130"/>
      <c r="F2928" s="130"/>
      <c r="G2928" s="89"/>
      <c r="H2928" s="123"/>
      <c r="I2928" s="123"/>
      <c r="J2928" s="130"/>
    </row>
    <row r="2929" spans="1:10" s="111" customFormat="1" ht="11.25" customHeight="1">
      <c r="A2929" s="130"/>
      <c r="B2929" s="130"/>
      <c r="C2929" s="130"/>
      <c r="D2929" s="130"/>
      <c r="E2929" s="130"/>
      <c r="F2929" s="130"/>
      <c r="G2929" s="89"/>
      <c r="H2929" s="123"/>
      <c r="I2929" s="123"/>
      <c r="J2929" s="130"/>
    </row>
    <row r="2930" spans="1:10" s="111" customFormat="1" ht="11.25" customHeight="1">
      <c r="A2930" s="130"/>
      <c r="B2930" s="130"/>
      <c r="C2930" s="130"/>
      <c r="D2930" s="130"/>
      <c r="E2930" s="130"/>
      <c r="F2930" s="130"/>
      <c r="G2930" s="89"/>
      <c r="H2930" s="123"/>
      <c r="I2930" s="123"/>
      <c r="J2930" s="130"/>
    </row>
    <row r="2931" spans="1:10" s="111" customFormat="1" ht="11.25" customHeight="1">
      <c r="A2931" s="130"/>
      <c r="B2931" s="130"/>
      <c r="C2931" s="130"/>
      <c r="D2931" s="130"/>
      <c r="E2931" s="130"/>
      <c r="F2931" s="130"/>
      <c r="G2931" s="89"/>
      <c r="H2931" s="123"/>
      <c r="I2931" s="123"/>
      <c r="J2931" s="130"/>
    </row>
    <row r="2932" spans="1:10" s="111" customFormat="1" ht="11.25" customHeight="1">
      <c r="A2932" s="130"/>
      <c r="B2932" s="130"/>
      <c r="C2932" s="130"/>
      <c r="D2932" s="130"/>
      <c r="E2932" s="130"/>
      <c r="F2932" s="130"/>
      <c r="G2932" s="89"/>
      <c r="H2932" s="123"/>
      <c r="I2932" s="123"/>
      <c r="J2932" s="130"/>
    </row>
    <row r="2933" spans="1:10" s="111" customFormat="1" ht="11.25" customHeight="1">
      <c r="A2933" s="130"/>
      <c r="B2933" s="130"/>
      <c r="C2933" s="130"/>
      <c r="D2933" s="130"/>
      <c r="E2933" s="130"/>
      <c r="F2933" s="130"/>
      <c r="G2933" s="89"/>
      <c r="H2933" s="123"/>
      <c r="I2933" s="123"/>
      <c r="J2933" s="130"/>
    </row>
    <row r="2934" spans="1:10" s="111" customFormat="1" ht="11.25" customHeight="1">
      <c r="A2934" s="130"/>
      <c r="B2934" s="130"/>
      <c r="C2934" s="130"/>
      <c r="D2934" s="130"/>
      <c r="E2934" s="130"/>
      <c r="F2934" s="130"/>
      <c r="G2934" s="89"/>
      <c r="H2934" s="123"/>
      <c r="I2934" s="123"/>
      <c r="J2934" s="130"/>
    </row>
    <row r="2935" spans="1:10" s="111" customFormat="1" ht="11.25" customHeight="1">
      <c r="A2935" s="130"/>
      <c r="B2935" s="130"/>
      <c r="C2935" s="130"/>
      <c r="D2935" s="130"/>
      <c r="E2935" s="130"/>
      <c r="F2935" s="130"/>
      <c r="G2935" s="89"/>
      <c r="H2935" s="123"/>
      <c r="I2935" s="123"/>
      <c r="J2935" s="130"/>
    </row>
    <row r="2936" spans="1:10" s="111" customFormat="1" ht="11.25" customHeight="1">
      <c r="A2936" s="130"/>
      <c r="B2936" s="130"/>
      <c r="C2936" s="130"/>
      <c r="D2936" s="130"/>
      <c r="E2936" s="130"/>
      <c r="F2936" s="130"/>
      <c r="G2936" s="89"/>
      <c r="H2936" s="123"/>
      <c r="I2936" s="123"/>
      <c r="J2936" s="130"/>
    </row>
    <row r="2937" spans="1:10" s="111" customFormat="1" ht="11.25" customHeight="1">
      <c r="A2937" s="130"/>
      <c r="B2937" s="130"/>
      <c r="C2937" s="130"/>
      <c r="D2937" s="130"/>
      <c r="E2937" s="130"/>
      <c r="F2937" s="130"/>
      <c r="G2937" s="89"/>
      <c r="H2937" s="123"/>
      <c r="I2937" s="123"/>
      <c r="J2937" s="130"/>
    </row>
    <row r="2938" spans="1:10" s="111" customFormat="1" ht="11.25" customHeight="1">
      <c r="A2938" s="130"/>
      <c r="B2938" s="130"/>
      <c r="C2938" s="130"/>
      <c r="D2938" s="130"/>
      <c r="E2938" s="130"/>
      <c r="F2938" s="130"/>
      <c r="G2938" s="89"/>
      <c r="H2938" s="123"/>
      <c r="I2938" s="123"/>
      <c r="J2938" s="130"/>
    </row>
    <row r="2939" spans="1:10" s="111" customFormat="1" ht="11.25" customHeight="1">
      <c r="A2939" s="130"/>
      <c r="B2939" s="130"/>
      <c r="C2939" s="130"/>
      <c r="D2939" s="130"/>
      <c r="E2939" s="130"/>
      <c r="F2939" s="130"/>
      <c r="G2939" s="89"/>
      <c r="H2939" s="123"/>
      <c r="I2939" s="123"/>
      <c r="J2939" s="130"/>
    </row>
    <row r="2940" spans="1:10" s="111" customFormat="1" ht="11.25" customHeight="1">
      <c r="A2940" s="130"/>
      <c r="B2940" s="130"/>
      <c r="C2940" s="130"/>
      <c r="D2940" s="130"/>
      <c r="E2940" s="130"/>
      <c r="F2940" s="130"/>
      <c r="G2940" s="89"/>
      <c r="H2940" s="123"/>
      <c r="I2940" s="123"/>
      <c r="J2940" s="130"/>
    </row>
    <row r="2941" spans="1:10" s="111" customFormat="1" ht="11.25" customHeight="1">
      <c r="A2941" s="130"/>
      <c r="B2941" s="130"/>
      <c r="C2941" s="130"/>
      <c r="D2941" s="130"/>
      <c r="E2941" s="130"/>
      <c r="F2941" s="130"/>
      <c r="G2941" s="89"/>
      <c r="H2941" s="123"/>
      <c r="I2941" s="123"/>
      <c r="J2941" s="130"/>
    </row>
    <row r="2942" spans="1:10" s="111" customFormat="1" ht="11.25" customHeight="1">
      <c r="A2942" s="130"/>
      <c r="B2942" s="130"/>
      <c r="C2942" s="130"/>
      <c r="D2942" s="130"/>
      <c r="E2942" s="130"/>
      <c r="F2942" s="130"/>
      <c r="G2942" s="89"/>
      <c r="H2942" s="123"/>
      <c r="I2942" s="123"/>
      <c r="J2942" s="130"/>
    </row>
    <row r="2943" spans="1:10" s="111" customFormat="1" ht="11.25" customHeight="1">
      <c r="A2943" s="130"/>
      <c r="B2943" s="130"/>
      <c r="C2943" s="130"/>
      <c r="D2943" s="130"/>
      <c r="E2943" s="130"/>
      <c r="F2943" s="130"/>
      <c r="G2943" s="89"/>
      <c r="H2943" s="123"/>
      <c r="I2943" s="123"/>
      <c r="J2943" s="130"/>
    </row>
    <row r="2944" spans="1:10" s="111" customFormat="1" ht="11.25" customHeight="1">
      <c r="A2944" s="130"/>
      <c r="B2944" s="130"/>
      <c r="C2944" s="130"/>
      <c r="D2944" s="130"/>
      <c r="E2944" s="130"/>
      <c r="F2944" s="130"/>
      <c r="G2944" s="89"/>
      <c r="H2944" s="123"/>
      <c r="I2944" s="123"/>
      <c r="J2944" s="130"/>
    </row>
    <row r="2945" spans="1:10" s="111" customFormat="1" ht="11.25" customHeight="1">
      <c r="A2945" s="130"/>
      <c r="B2945" s="130"/>
      <c r="C2945" s="130"/>
      <c r="D2945" s="130"/>
      <c r="E2945" s="130"/>
      <c r="F2945" s="130"/>
      <c r="G2945" s="89"/>
      <c r="H2945" s="123"/>
      <c r="I2945" s="123"/>
      <c r="J2945" s="130"/>
    </row>
    <row r="2946" spans="1:10" s="111" customFormat="1" ht="11.25" customHeight="1">
      <c r="A2946" s="130"/>
      <c r="B2946" s="130"/>
      <c r="C2946" s="130"/>
      <c r="D2946" s="130"/>
      <c r="E2946" s="130"/>
      <c r="F2946" s="130"/>
      <c r="G2946" s="89"/>
      <c r="H2946" s="123"/>
      <c r="I2946" s="123"/>
      <c r="J2946" s="130"/>
    </row>
    <row r="2947" spans="1:10" s="111" customFormat="1" ht="11.25" customHeight="1">
      <c r="A2947" s="130"/>
      <c r="B2947" s="130"/>
      <c r="C2947" s="130"/>
      <c r="D2947" s="130"/>
      <c r="E2947" s="130"/>
      <c r="F2947" s="130"/>
      <c r="G2947" s="89"/>
      <c r="H2947" s="123"/>
      <c r="I2947" s="123"/>
      <c r="J2947" s="130"/>
    </row>
    <row r="2948" spans="1:10" s="111" customFormat="1" ht="11.25" customHeight="1">
      <c r="A2948" s="130"/>
      <c r="B2948" s="130"/>
      <c r="C2948" s="130"/>
      <c r="D2948" s="130"/>
      <c r="E2948" s="130"/>
      <c r="F2948" s="130"/>
      <c r="G2948" s="89"/>
      <c r="H2948" s="123"/>
      <c r="I2948" s="123"/>
      <c r="J2948" s="130"/>
    </row>
    <row r="2949" spans="1:10" s="111" customFormat="1" ht="11.25" customHeight="1">
      <c r="A2949" s="130"/>
      <c r="B2949" s="130"/>
      <c r="C2949" s="130"/>
      <c r="D2949" s="130"/>
      <c r="E2949" s="130"/>
      <c r="F2949" s="130"/>
      <c r="G2949" s="89"/>
      <c r="H2949" s="123"/>
      <c r="I2949" s="123"/>
      <c r="J2949" s="130"/>
    </row>
    <row r="2950" spans="1:10" s="111" customFormat="1" ht="11.25" customHeight="1">
      <c r="A2950" s="130"/>
      <c r="B2950" s="130"/>
      <c r="C2950" s="130"/>
      <c r="D2950" s="130"/>
      <c r="E2950" s="130"/>
      <c r="F2950" s="130"/>
      <c r="G2950" s="89"/>
      <c r="H2950" s="123"/>
      <c r="I2950" s="123"/>
      <c r="J2950" s="130"/>
    </row>
    <row r="2951" spans="1:10" s="111" customFormat="1" ht="11.25" customHeight="1">
      <c r="A2951" s="130"/>
      <c r="B2951" s="130"/>
      <c r="C2951" s="130"/>
      <c r="D2951" s="130"/>
      <c r="E2951" s="130"/>
      <c r="F2951" s="130"/>
      <c r="G2951" s="89"/>
      <c r="H2951" s="123"/>
      <c r="I2951" s="123"/>
      <c r="J2951" s="130"/>
    </row>
    <row r="2952" spans="1:10" s="111" customFormat="1" ht="11.25" customHeight="1">
      <c r="A2952" s="130"/>
      <c r="B2952" s="130"/>
      <c r="C2952" s="130"/>
      <c r="D2952" s="130"/>
      <c r="E2952" s="130"/>
      <c r="F2952" s="130"/>
      <c r="G2952" s="89"/>
      <c r="H2952" s="123"/>
      <c r="I2952" s="123"/>
      <c r="J2952" s="130"/>
    </row>
    <row r="2953" spans="1:10" s="111" customFormat="1" ht="11.25" customHeight="1">
      <c r="A2953" s="130"/>
      <c r="B2953" s="130"/>
      <c r="C2953" s="130"/>
      <c r="D2953" s="130"/>
      <c r="E2953" s="130"/>
      <c r="F2953" s="130"/>
      <c r="G2953" s="89"/>
      <c r="H2953" s="123"/>
      <c r="I2953" s="123"/>
      <c r="J2953" s="130"/>
    </row>
    <row r="2954" spans="1:10" s="111" customFormat="1" ht="11.25" customHeight="1">
      <c r="A2954" s="130"/>
      <c r="B2954" s="130"/>
      <c r="C2954" s="130"/>
      <c r="D2954" s="130"/>
      <c r="E2954" s="130"/>
      <c r="F2954" s="130"/>
      <c r="G2954" s="89"/>
      <c r="H2954" s="123"/>
      <c r="I2954" s="123"/>
      <c r="J2954" s="130"/>
    </row>
    <row r="2955" spans="1:10" s="108" customFormat="1" ht="11.25" customHeight="1">
      <c r="A2955" s="130"/>
      <c r="B2955" s="130"/>
      <c r="C2955" s="130"/>
      <c r="D2955" s="130"/>
      <c r="E2955" s="130"/>
      <c r="F2955" s="130"/>
      <c r="G2955" s="89"/>
      <c r="H2955" s="123"/>
      <c r="I2955" s="123"/>
      <c r="J2955" s="130"/>
    </row>
    <row r="2956" spans="1:10" s="108" customFormat="1" ht="11.25" customHeight="1">
      <c r="A2956" s="130"/>
      <c r="B2956" s="130"/>
      <c r="C2956" s="130"/>
      <c r="D2956" s="130"/>
      <c r="E2956" s="130"/>
      <c r="F2956" s="130"/>
      <c r="G2956" s="89"/>
      <c r="H2956" s="123"/>
      <c r="I2956" s="123"/>
      <c r="J2956" s="130"/>
    </row>
    <row r="2957" spans="1:10" s="108" customFormat="1" ht="11.25" customHeight="1">
      <c r="A2957" s="130"/>
      <c r="B2957" s="130"/>
      <c r="C2957" s="130"/>
      <c r="D2957" s="130"/>
      <c r="E2957" s="130"/>
      <c r="F2957" s="130"/>
      <c r="G2957" s="89"/>
      <c r="H2957" s="123"/>
      <c r="I2957" s="123"/>
      <c r="J2957" s="130"/>
    </row>
    <row r="2958" spans="1:10" s="108" customFormat="1" ht="11.25" customHeight="1">
      <c r="A2958" s="130"/>
      <c r="B2958" s="130"/>
      <c r="C2958" s="130"/>
      <c r="D2958" s="130"/>
      <c r="E2958" s="130"/>
      <c r="F2958" s="130"/>
      <c r="G2958" s="89"/>
      <c r="H2958" s="123"/>
      <c r="I2958" s="123"/>
      <c r="J2958" s="130"/>
    </row>
    <row r="2959" spans="1:10" s="108" customFormat="1" ht="11.25" customHeight="1">
      <c r="A2959" s="130"/>
      <c r="B2959" s="130"/>
      <c r="C2959" s="130"/>
      <c r="D2959" s="130"/>
      <c r="E2959" s="130"/>
      <c r="F2959" s="130"/>
      <c r="G2959" s="89"/>
      <c r="H2959" s="123"/>
      <c r="I2959" s="123"/>
      <c r="J2959" s="130"/>
    </row>
    <row r="2960" spans="1:10" s="108" customFormat="1" ht="11.25" customHeight="1">
      <c r="A2960" s="130"/>
      <c r="B2960" s="130"/>
      <c r="C2960" s="130"/>
      <c r="D2960" s="130"/>
      <c r="E2960" s="130"/>
      <c r="F2960" s="130"/>
      <c r="G2960" s="89"/>
      <c r="H2960" s="123"/>
      <c r="I2960" s="123"/>
      <c r="J2960" s="130"/>
    </row>
    <row r="2961" spans="1:10" s="108" customFormat="1" ht="11.25" customHeight="1">
      <c r="A2961" s="130"/>
      <c r="B2961" s="130"/>
      <c r="C2961" s="130"/>
      <c r="D2961" s="130"/>
      <c r="E2961" s="130"/>
      <c r="F2961" s="130"/>
      <c r="G2961" s="89"/>
      <c r="H2961" s="123"/>
      <c r="I2961" s="123"/>
      <c r="J2961" s="130"/>
    </row>
    <row r="2962" spans="1:10" s="108" customFormat="1" ht="11.25" customHeight="1">
      <c r="A2962" s="130"/>
      <c r="B2962" s="130"/>
      <c r="C2962" s="130"/>
      <c r="D2962" s="130"/>
      <c r="E2962" s="130"/>
      <c r="F2962" s="130"/>
      <c r="G2962" s="89"/>
      <c r="H2962" s="123"/>
      <c r="I2962" s="123"/>
      <c r="J2962" s="130"/>
    </row>
    <row r="2963" spans="1:10" s="108" customFormat="1" ht="11.25" customHeight="1">
      <c r="A2963" s="130"/>
      <c r="B2963" s="130"/>
      <c r="C2963" s="130"/>
      <c r="D2963" s="130"/>
      <c r="E2963" s="130"/>
      <c r="F2963" s="130"/>
      <c r="G2963" s="89"/>
      <c r="H2963" s="123"/>
      <c r="I2963" s="123"/>
      <c r="J2963" s="130"/>
    </row>
    <row r="2964" spans="1:10" s="108" customFormat="1" ht="11.25" customHeight="1">
      <c r="A2964" s="130"/>
      <c r="B2964" s="130"/>
      <c r="C2964" s="130"/>
      <c r="D2964" s="130"/>
      <c r="E2964" s="130"/>
      <c r="F2964" s="130"/>
      <c r="G2964" s="89"/>
      <c r="H2964" s="123"/>
      <c r="I2964" s="123"/>
      <c r="J2964" s="130"/>
    </row>
    <row r="2965" spans="1:10" s="108" customFormat="1" ht="11.25" customHeight="1">
      <c r="A2965" s="130"/>
      <c r="B2965" s="130"/>
      <c r="C2965" s="130"/>
      <c r="D2965" s="130"/>
      <c r="E2965" s="130"/>
      <c r="F2965" s="130"/>
      <c r="G2965" s="89"/>
      <c r="H2965" s="123"/>
      <c r="I2965" s="123"/>
      <c r="J2965" s="130"/>
    </row>
    <row r="2966" spans="1:10" s="108" customFormat="1" ht="11.25" customHeight="1">
      <c r="A2966" s="130"/>
      <c r="B2966" s="130"/>
      <c r="C2966" s="130"/>
      <c r="D2966" s="130"/>
      <c r="E2966" s="130"/>
      <c r="F2966" s="130"/>
      <c r="G2966" s="89"/>
      <c r="H2966" s="123"/>
      <c r="I2966" s="123"/>
      <c r="J2966" s="130"/>
    </row>
    <row r="2967" spans="1:10" s="108" customFormat="1" ht="11.25" customHeight="1">
      <c r="A2967" s="130"/>
      <c r="B2967" s="130"/>
      <c r="C2967" s="130"/>
      <c r="D2967" s="130"/>
      <c r="E2967" s="130"/>
      <c r="F2967" s="130"/>
      <c r="G2967" s="89"/>
      <c r="H2967" s="123"/>
      <c r="I2967" s="123"/>
      <c r="J2967" s="130"/>
    </row>
    <row r="2968" spans="1:10" s="108" customFormat="1" ht="11.25" customHeight="1">
      <c r="A2968" s="130"/>
      <c r="B2968" s="130"/>
      <c r="C2968" s="130"/>
      <c r="D2968" s="130"/>
      <c r="E2968" s="130"/>
      <c r="F2968" s="130"/>
      <c r="G2968" s="89"/>
      <c r="H2968" s="123"/>
      <c r="I2968" s="123"/>
      <c r="J2968" s="130"/>
    </row>
    <row r="2969" spans="1:10" s="108" customFormat="1" ht="11.25" customHeight="1">
      <c r="A2969" s="130"/>
      <c r="B2969" s="130"/>
      <c r="C2969" s="130"/>
      <c r="D2969" s="130"/>
      <c r="E2969" s="130"/>
      <c r="F2969" s="130"/>
      <c r="G2969" s="89"/>
      <c r="H2969" s="123"/>
      <c r="I2969" s="123"/>
      <c r="J2969" s="130"/>
    </row>
    <row r="2970" spans="1:10" s="108" customFormat="1" ht="11.25" customHeight="1">
      <c r="A2970" s="130"/>
      <c r="B2970" s="130"/>
      <c r="C2970" s="130"/>
      <c r="D2970" s="130"/>
      <c r="E2970" s="130"/>
      <c r="F2970" s="130"/>
      <c r="G2970" s="89"/>
      <c r="H2970" s="123"/>
      <c r="I2970" s="123"/>
      <c r="J2970" s="130"/>
    </row>
    <row r="2971" spans="1:10" s="108" customFormat="1" ht="11.25" customHeight="1">
      <c r="A2971" s="130"/>
      <c r="B2971" s="130"/>
      <c r="C2971" s="130"/>
      <c r="D2971" s="130"/>
      <c r="E2971" s="130"/>
      <c r="F2971" s="130"/>
      <c r="G2971" s="89"/>
      <c r="H2971" s="123"/>
      <c r="I2971" s="123"/>
      <c r="J2971" s="130"/>
    </row>
    <row r="2972" spans="1:10" s="108" customFormat="1" ht="11.25" customHeight="1">
      <c r="A2972" s="130"/>
      <c r="B2972" s="130"/>
      <c r="C2972" s="130"/>
      <c r="D2972" s="130"/>
      <c r="E2972" s="130"/>
      <c r="F2972" s="130"/>
      <c r="G2972" s="89"/>
      <c r="H2972" s="123"/>
      <c r="I2972" s="123"/>
      <c r="J2972" s="130"/>
    </row>
    <row r="2973" spans="1:10" s="108" customFormat="1" ht="11.25" customHeight="1">
      <c r="A2973" s="130"/>
      <c r="B2973" s="130"/>
      <c r="C2973" s="130"/>
      <c r="D2973" s="130"/>
      <c r="E2973" s="130"/>
      <c r="F2973" s="130"/>
      <c r="G2973" s="89"/>
      <c r="H2973" s="123"/>
      <c r="I2973" s="123"/>
      <c r="J2973" s="130"/>
    </row>
    <row r="2974" spans="1:10" s="108" customFormat="1" ht="11.25" customHeight="1">
      <c r="A2974" s="130"/>
      <c r="B2974" s="130"/>
      <c r="C2974" s="130"/>
      <c r="D2974" s="130"/>
      <c r="E2974" s="130"/>
      <c r="F2974" s="130"/>
      <c r="G2974" s="89"/>
      <c r="H2974" s="123"/>
      <c r="I2974" s="123"/>
      <c r="J2974" s="130"/>
    </row>
    <row r="2975" spans="1:10" s="108" customFormat="1" ht="11.25" customHeight="1">
      <c r="A2975" s="130"/>
      <c r="B2975" s="130"/>
      <c r="C2975" s="130"/>
      <c r="D2975" s="130"/>
      <c r="E2975" s="130"/>
      <c r="F2975" s="130"/>
      <c r="G2975" s="89"/>
      <c r="H2975" s="123"/>
      <c r="I2975" s="123"/>
      <c r="J2975" s="130"/>
    </row>
    <row r="2976" spans="1:10" s="108" customFormat="1" ht="11.25" customHeight="1">
      <c r="A2976" s="130"/>
      <c r="B2976" s="130"/>
      <c r="C2976" s="130"/>
      <c r="D2976" s="130"/>
      <c r="E2976" s="130"/>
      <c r="F2976" s="130"/>
      <c r="G2976" s="89"/>
      <c r="H2976" s="123"/>
      <c r="I2976" s="123"/>
      <c r="J2976" s="130"/>
    </row>
    <row r="2977" spans="1:10" s="108" customFormat="1" ht="11.25" customHeight="1">
      <c r="A2977" s="130"/>
      <c r="B2977" s="130"/>
      <c r="C2977" s="130"/>
      <c r="D2977" s="130"/>
      <c r="E2977" s="130"/>
      <c r="F2977" s="130"/>
      <c r="G2977" s="89"/>
      <c r="H2977" s="123"/>
      <c r="I2977" s="123"/>
      <c r="J2977" s="130"/>
    </row>
    <row r="2978" spans="1:10" s="108" customFormat="1" ht="11.25" customHeight="1">
      <c r="A2978" s="130"/>
      <c r="B2978" s="130"/>
      <c r="C2978" s="130"/>
      <c r="D2978" s="130"/>
      <c r="E2978" s="130"/>
      <c r="F2978" s="130"/>
      <c r="G2978" s="89"/>
      <c r="H2978" s="123"/>
      <c r="I2978" s="123"/>
      <c r="J2978" s="130"/>
    </row>
    <row r="2979" spans="1:10" s="108" customFormat="1" ht="11.25" customHeight="1">
      <c r="A2979" s="130"/>
      <c r="B2979" s="130"/>
      <c r="C2979" s="130"/>
      <c r="D2979" s="130"/>
      <c r="E2979" s="130"/>
      <c r="F2979" s="130"/>
      <c r="G2979" s="89"/>
      <c r="H2979" s="123"/>
      <c r="I2979" s="123"/>
      <c r="J2979" s="130"/>
    </row>
    <row r="2980" spans="1:10" s="108" customFormat="1" ht="11.25" customHeight="1">
      <c r="A2980" s="130"/>
      <c r="B2980" s="130"/>
      <c r="C2980" s="130"/>
      <c r="D2980" s="130"/>
      <c r="E2980" s="130"/>
      <c r="F2980" s="130"/>
      <c r="G2980" s="89"/>
      <c r="H2980" s="123"/>
      <c r="I2980" s="123"/>
      <c r="J2980" s="130"/>
    </row>
    <row r="2981" spans="1:10" s="108" customFormat="1" ht="11.25" customHeight="1">
      <c r="A2981" s="130"/>
      <c r="B2981" s="130"/>
      <c r="C2981" s="130"/>
      <c r="D2981" s="130"/>
      <c r="E2981" s="130"/>
      <c r="F2981" s="130"/>
      <c r="G2981" s="89"/>
      <c r="H2981" s="123"/>
      <c r="I2981" s="123"/>
      <c r="J2981" s="130"/>
    </row>
    <row r="2982" spans="1:10" s="108" customFormat="1" ht="11.25" customHeight="1">
      <c r="A2982" s="130"/>
      <c r="B2982" s="130"/>
      <c r="C2982" s="130"/>
      <c r="D2982" s="130"/>
      <c r="E2982" s="130"/>
      <c r="F2982" s="130"/>
      <c r="G2982" s="89"/>
      <c r="H2982" s="123"/>
      <c r="I2982" s="123"/>
      <c r="J2982" s="130"/>
    </row>
    <row r="2983" spans="1:10" s="108" customFormat="1" ht="11.25" customHeight="1">
      <c r="A2983" s="130"/>
      <c r="B2983" s="130"/>
      <c r="C2983" s="130"/>
      <c r="D2983" s="130"/>
      <c r="E2983" s="130"/>
      <c r="F2983" s="130"/>
      <c r="G2983" s="89"/>
      <c r="H2983" s="123"/>
      <c r="I2983" s="123"/>
      <c r="J2983" s="130"/>
    </row>
    <row r="2984" spans="1:10" s="108" customFormat="1" ht="11.25" customHeight="1">
      <c r="A2984" s="130"/>
      <c r="B2984" s="130"/>
      <c r="C2984" s="130"/>
      <c r="D2984" s="130"/>
      <c r="E2984" s="130"/>
      <c r="F2984" s="130"/>
      <c r="G2984" s="89"/>
      <c r="H2984" s="123"/>
      <c r="I2984" s="123"/>
      <c r="J2984" s="130"/>
    </row>
    <row r="2985" spans="1:10" s="108" customFormat="1" ht="11.25" customHeight="1">
      <c r="A2985" s="130"/>
      <c r="B2985" s="130"/>
      <c r="C2985" s="130"/>
      <c r="D2985" s="130"/>
      <c r="E2985" s="130"/>
      <c r="F2985" s="130"/>
      <c r="G2985" s="89"/>
      <c r="H2985" s="123"/>
      <c r="I2985" s="123"/>
      <c r="J2985" s="130"/>
    </row>
    <row r="2986" spans="1:10" s="108" customFormat="1" ht="11.25" customHeight="1">
      <c r="A2986" s="130"/>
      <c r="B2986" s="130"/>
      <c r="C2986" s="130"/>
      <c r="D2986" s="130"/>
      <c r="E2986" s="130"/>
      <c r="F2986" s="130"/>
      <c r="G2986" s="89"/>
      <c r="H2986" s="123"/>
      <c r="I2986" s="123"/>
      <c r="J2986" s="130"/>
    </row>
    <row r="2987" spans="1:10" s="108" customFormat="1" ht="11.25" customHeight="1">
      <c r="A2987" s="130"/>
      <c r="B2987" s="130"/>
      <c r="C2987" s="130"/>
      <c r="D2987" s="130"/>
      <c r="E2987" s="130"/>
      <c r="F2987" s="130"/>
      <c r="G2987" s="89"/>
      <c r="H2987" s="123"/>
      <c r="I2987" s="123"/>
      <c r="J2987" s="130"/>
    </row>
    <row r="2988" spans="1:10" s="108" customFormat="1" ht="11.25" customHeight="1">
      <c r="A2988" s="130"/>
      <c r="B2988" s="130"/>
      <c r="C2988" s="130"/>
      <c r="D2988" s="130"/>
      <c r="E2988" s="130"/>
      <c r="F2988" s="130"/>
      <c r="G2988" s="89"/>
      <c r="H2988" s="123"/>
      <c r="I2988" s="123"/>
      <c r="J2988" s="130"/>
    </row>
    <row r="2989" spans="1:10" s="108" customFormat="1" ht="11.25" customHeight="1">
      <c r="A2989" s="130"/>
      <c r="B2989" s="130"/>
      <c r="C2989" s="130"/>
      <c r="D2989" s="130"/>
      <c r="E2989" s="130"/>
      <c r="F2989" s="130"/>
      <c r="G2989" s="89"/>
      <c r="H2989" s="123"/>
      <c r="I2989" s="123"/>
      <c r="J2989" s="130"/>
    </row>
    <row r="2990" spans="1:10" s="108" customFormat="1" ht="11.25" customHeight="1">
      <c r="A2990" s="130"/>
      <c r="B2990" s="130"/>
      <c r="C2990" s="130"/>
      <c r="D2990" s="130"/>
      <c r="E2990" s="130"/>
      <c r="F2990" s="130"/>
      <c r="G2990" s="89"/>
      <c r="H2990" s="123"/>
      <c r="I2990" s="123"/>
      <c r="J2990" s="130"/>
    </row>
    <row r="2991" spans="1:10" s="108" customFormat="1" ht="11.25" customHeight="1">
      <c r="A2991" s="130"/>
      <c r="B2991" s="130"/>
      <c r="C2991" s="130"/>
      <c r="D2991" s="130"/>
      <c r="E2991" s="130"/>
      <c r="F2991" s="130"/>
      <c r="G2991" s="89"/>
      <c r="H2991" s="123"/>
      <c r="I2991" s="123"/>
      <c r="J2991" s="130"/>
    </row>
    <row r="2992" spans="1:10" s="108" customFormat="1" ht="11.25" customHeight="1">
      <c r="A2992" s="130"/>
      <c r="B2992" s="130"/>
      <c r="C2992" s="130"/>
      <c r="D2992" s="130"/>
      <c r="E2992" s="130"/>
      <c r="F2992" s="130"/>
      <c r="G2992" s="89"/>
      <c r="H2992" s="123"/>
      <c r="I2992" s="123"/>
      <c r="J2992" s="130"/>
    </row>
    <row r="2993" spans="1:10" s="108" customFormat="1" ht="11.25" customHeight="1">
      <c r="A2993" s="130"/>
      <c r="B2993" s="130"/>
      <c r="C2993" s="130"/>
      <c r="D2993" s="130"/>
      <c r="E2993" s="130"/>
      <c r="F2993" s="130"/>
      <c r="G2993" s="89"/>
      <c r="H2993" s="123"/>
      <c r="I2993" s="123"/>
      <c r="J2993" s="130"/>
    </row>
    <row r="2994" spans="1:10" s="108" customFormat="1" ht="11.25" customHeight="1">
      <c r="A2994" s="130"/>
      <c r="B2994" s="130"/>
      <c r="C2994" s="130"/>
      <c r="D2994" s="130"/>
      <c r="E2994" s="130"/>
      <c r="F2994" s="130"/>
      <c r="G2994" s="89"/>
      <c r="H2994" s="123"/>
      <c r="I2994" s="123"/>
      <c r="J2994" s="130"/>
    </row>
    <row r="2995" spans="1:10" s="108" customFormat="1" ht="11.25" customHeight="1">
      <c r="A2995" s="130"/>
      <c r="B2995" s="130"/>
      <c r="C2995" s="130"/>
      <c r="D2995" s="130"/>
      <c r="E2995" s="130"/>
      <c r="F2995" s="130"/>
      <c r="G2995" s="89"/>
      <c r="H2995" s="123"/>
      <c r="I2995" s="123"/>
      <c r="J2995" s="130"/>
    </row>
    <row r="2996" spans="1:10" s="108" customFormat="1" ht="11.25" customHeight="1">
      <c r="A2996" s="130"/>
      <c r="B2996" s="130"/>
      <c r="C2996" s="130"/>
      <c r="D2996" s="130"/>
      <c r="E2996" s="130"/>
      <c r="F2996" s="130"/>
      <c r="G2996" s="89"/>
      <c r="H2996" s="123"/>
      <c r="I2996" s="123"/>
      <c r="J2996" s="130"/>
    </row>
    <row r="2997" spans="1:10" s="108" customFormat="1" ht="11.25" customHeight="1">
      <c r="A2997" s="130"/>
      <c r="B2997" s="130"/>
      <c r="C2997" s="130"/>
      <c r="D2997" s="130"/>
      <c r="E2997" s="130"/>
      <c r="F2997" s="130"/>
      <c r="G2997" s="89"/>
      <c r="H2997" s="123"/>
      <c r="I2997" s="123"/>
      <c r="J2997" s="130"/>
    </row>
    <row r="2998" spans="1:10" s="108" customFormat="1" ht="11.25" customHeight="1">
      <c r="A2998" s="130"/>
      <c r="B2998" s="130"/>
      <c r="C2998" s="130"/>
      <c r="D2998" s="130"/>
      <c r="E2998" s="130"/>
      <c r="F2998" s="130"/>
      <c r="G2998" s="89"/>
      <c r="H2998" s="123"/>
      <c r="I2998" s="123"/>
      <c r="J2998" s="130"/>
    </row>
    <row r="2999" spans="1:10" s="108" customFormat="1" ht="11.25" customHeight="1">
      <c r="A2999" s="130"/>
      <c r="B2999" s="130"/>
      <c r="C2999" s="130"/>
      <c r="D2999" s="130"/>
      <c r="E2999" s="130"/>
      <c r="F2999" s="130"/>
      <c r="G2999" s="89"/>
      <c r="H2999" s="123"/>
      <c r="I2999" s="123"/>
      <c r="J2999" s="130"/>
    </row>
    <row r="3000" spans="1:10" s="108" customFormat="1" ht="11.25" customHeight="1">
      <c r="A3000" s="130"/>
      <c r="B3000" s="130"/>
      <c r="C3000" s="130"/>
      <c r="D3000" s="130"/>
      <c r="E3000" s="130"/>
      <c r="F3000" s="130"/>
      <c r="G3000" s="89"/>
      <c r="H3000" s="123"/>
      <c r="I3000" s="123"/>
      <c r="J3000" s="130"/>
    </row>
    <row r="3001" spans="1:10" s="108" customFormat="1" ht="11.25" customHeight="1">
      <c r="A3001" s="130"/>
      <c r="B3001" s="130"/>
      <c r="C3001" s="130"/>
      <c r="D3001" s="130"/>
      <c r="E3001" s="130"/>
      <c r="F3001" s="130"/>
      <c r="G3001" s="89"/>
      <c r="H3001" s="123"/>
      <c r="I3001" s="123"/>
      <c r="J3001" s="130"/>
    </row>
    <row r="3002" spans="1:10" s="108" customFormat="1" ht="11.25" customHeight="1">
      <c r="A3002" s="130"/>
      <c r="B3002" s="130"/>
      <c r="C3002" s="130"/>
      <c r="D3002" s="130"/>
      <c r="E3002" s="130"/>
      <c r="F3002" s="130"/>
      <c r="G3002" s="89"/>
      <c r="H3002" s="123"/>
      <c r="I3002" s="123"/>
      <c r="J3002" s="130"/>
    </row>
    <row r="3003" spans="1:10" s="108" customFormat="1" ht="11.25" customHeight="1">
      <c r="A3003" s="130"/>
      <c r="B3003" s="130"/>
      <c r="C3003" s="130"/>
      <c r="D3003" s="130"/>
      <c r="E3003" s="130"/>
      <c r="F3003" s="130"/>
      <c r="G3003" s="89"/>
      <c r="H3003" s="123"/>
      <c r="I3003" s="123"/>
      <c r="J3003" s="130"/>
    </row>
    <row r="3004" spans="1:10" s="108" customFormat="1" ht="11.25" customHeight="1">
      <c r="A3004" s="130"/>
      <c r="B3004" s="130"/>
      <c r="C3004" s="130"/>
      <c r="D3004" s="130"/>
      <c r="E3004" s="130"/>
      <c r="F3004" s="130"/>
      <c r="G3004" s="89"/>
      <c r="H3004" s="123"/>
      <c r="I3004" s="123"/>
      <c r="J3004" s="130"/>
    </row>
    <row r="3005" spans="1:10" s="108" customFormat="1" ht="11.25" customHeight="1">
      <c r="A3005" s="130"/>
      <c r="B3005" s="130"/>
      <c r="C3005" s="130"/>
      <c r="D3005" s="130"/>
      <c r="E3005" s="130"/>
      <c r="F3005" s="130"/>
      <c r="G3005" s="89"/>
      <c r="H3005" s="123"/>
      <c r="I3005" s="123"/>
      <c r="J3005" s="130"/>
    </row>
    <row r="3006" spans="1:10" s="108" customFormat="1" ht="11.25" customHeight="1">
      <c r="A3006" s="130"/>
      <c r="B3006" s="130"/>
      <c r="C3006" s="130"/>
      <c r="D3006" s="130"/>
      <c r="E3006" s="130"/>
      <c r="F3006" s="130"/>
      <c r="G3006" s="89"/>
      <c r="H3006" s="123"/>
      <c r="I3006" s="123"/>
      <c r="J3006" s="130"/>
    </row>
    <row r="3007" spans="1:10" s="108" customFormat="1" ht="11.25" customHeight="1">
      <c r="A3007" s="130"/>
      <c r="B3007" s="130"/>
      <c r="C3007" s="130"/>
      <c r="D3007" s="130"/>
      <c r="E3007" s="130"/>
      <c r="F3007" s="130"/>
      <c r="G3007" s="89"/>
      <c r="H3007" s="123"/>
      <c r="I3007" s="123"/>
      <c r="J3007" s="130"/>
    </row>
    <row r="3008" spans="1:10" s="108" customFormat="1" ht="11.25" customHeight="1">
      <c r="A3008" s="130"/>
      <c r="B3008" s="130"/>
      <c r="C3008" s="130"/>
      <c r="D3008" s="130"/>
      <c r="E3008" s="130"/>
      <c r="F3008" s="130"/>
      <c r="G3008" s="89"/>
      <c r="H3008" s="123"/>
      <c r="I3008" s="123"/>
      <c r="J3008" s="130"/>
    </row>
    <row r="3009" spans="1:10" s="108" customFormat="1" ht="11.25" customHeight="1">
      <c r="A3009" s="130"/>
      <c r="B3009" s="130"/>
      <c r="C3009" s="130"/>
      <c r="D3009" s="130"/>
      <c r="E3009" s="130"/>
      <c r="F3009" s="130"/>
      <c r="G3009" s="89"/>
      <c r="H3009" s="123"/>
      <c r="I3009" s="123"/>
      <c r="J3009" s="130"/>
    </row>
    <row r="3010" spans="1:10" s="108" customFormat="1" ht="11.25" customHeight="1">
      <c r="A3010" s="130"/>
      <c r="B3010" s="130"/>
      <c r="C3010" s="130"/>
      <c r="D3010" s="130"/>
      <c r="E3010" s="130"/>
      <c r="F3010" s="130"/>
      <c r="G3010" s="89"/>
      <c r="H3010" s="123"/>
      <c r="I3010" s="123"/>
      <c r="J3010" s="130"/>
    </row>
    <row r="3011" spans="1:10" s="108" customFormat="1" ht="11.25" customHeight="1">
      <c r="A3011" s="130"/>
      <c r="B3011" s="130"/>
      <c r="C3011" s="130"/>
      <c r="D3011" s="130"/>
      <c r="E3011" s="130"/>
      <c r="F3011" s="130"/>
      <c r="G3011" s="89"/>
      <c r="H3011" s="123"/>
      <c r="I3011" s="123"/>
      <c r="J3011" s="130"/>
    </row>
    <row r="3012" spans="1:10" s="108" customFormat="1" ht="11.25" customHeight="1">
      <c r="A3012" s="130"/>
      <c r="B3012" s="130"/>
      <c r="C3012" s="130"/>
      <c r="D3012" s="130"/>
      <c r="E3012" s="130"/>
      <c r="F3012" s="130"/>
      <c r="G3012" s="89"/>
      <c r="H3012" s="123"/>
      <c r="I3012" s="123"/>
      <c r="J3012" s="130"/>
    </row>
    <row r="3013" spans="1:10" s="108" customFormat="1" ht="11.25" customHeight="1">
      <c r="A3013" s="130"/>
      <c r="B3013" s="130"/>
      <c r="C3013" s="130"/>
      <c r="D3013" s="130"/>
      <c r="E3013" s="130"/>
      <c r="F3013" s="130"/>
      <c r="G3013" s="89"/>
      <c r="H3013" s="123"/>
      <c r="I3013" s="123"/>
      <c r="J3013" s="130"/>
    </row>
    <row r="3014" spans="1:10" s="108" customFormat="1" ht="11.25" customHeight="1">
      <c r="A3014" s="130"/>
      <c r="B3014" s="130"/>
      <c r="C3014" s="130"/>
      <c r="D3014" s="130"/>
      <c r="E3014" s="130"/>
      <c r="F3014" s="130"/>
      <c r="G3014" s="89"/>
      <c r="H3014" s="123"/>
      <c r="I3014" s="123"/>
      <c r="J3014" s="130"/>
    </row>
    <row r="3015" spans="1:10" s="108" customFormat="1" ht="11.25" customHeight="1">
      <c r="A3015" s="130"/>
      <c r="B3015" s="130"/>
      <c r="C3015" s="130"/>
      <c r="D3015" s="130"/>
      <c r="E3015" s="130"/>
      <c r="F3015" s="130"/>
      <c r="G3015" s="89"/>
      <c r="H3015" s="123"/>
      <c r="I3015" s="123"/>
      <c r="J3015" s="130"/>
    </row>
    <row r="3016" spans="1:10" s="108" customFormat="1" ht="11.25" customHeight="1">
      <c r="A3016" s="130"/>
      <c r="B3016" s="130"/>
      <c r="C3016" s="130"/>
      <c r="D3016" s="130"/>
      <c r="E3016" s="130"/>
      <c r="F3016" s="130"/>
      <c r="G3016" s="89"/>
      <c r="H3016" s="123"/>
      <c r="I3016" s="123"/>
      <c r="J3016" s="130"/>
    </row>
    <row r="3017" spans="1:10" s="108" customFormat="1" ht="11.25" customHeight="1">
      <c r="A3017" s="130"/>
      <c r="B3017" s="130"/>
      <c r="C3017" s="130"/>
      <c r="D3017" s="130"/>
      <c r="E3017" s="130"/>
      <c r="F3017" s="130"/>
      <c r="G3017" s="89"/>
      <c r="H3017" s="123"/>
      <c r="I3017" s="123"/>
      <c r="J3017" s="130"/>
    </row>
    <row r="3018" spans="1:10" s="108" customFormat="1" ht="11.25" customHeight="1">
      <c r="A3018" s="130"/>
      <c r="B3018" s="130"/>
      <c r="C3018" s="130"/>
      <c r="D3018" s="130"/>
      <c r="E3018" s="130"/>
      <c r="F3018" s="130"/>
      <c r="G3018" s="89"/>
      <c r="H3018" s="123"/>
      <c r="I3018" s="123"/>
      <c r="J3018" s="130"/>
    </row>
    <row r="3019" spans="1:10" s="108" customFormat="1" ht="11.25" customHeight="1">
      <c r="A3019" s="130"/>
      <c r="B3019" s="130"/>
      <c r="C3019" s="130"/>
      <c r="D3019" s="130"/>
      <c r="E3019" s="130"/>
      <c r="F3019" s="130"/>
      <c r="G3019" s="89"/>
      <c r="H3019" s="123"/>
      <c r="I3019" s="123"/>
      <c r="J3019" s="130"/>
    </row>
    <row r="3020" spans="1:10" s="108" customFormat="1" ht="11.25" customHeight="1">
      <c r="A3020" s="130"/>
      <c r="B3020" s="130"/>
      <c r="C3020" s="130"/>
      <c r="D3020" s="130"/>
      <c r="E3020" s="130"/>
      <c r="F3020" s="130"/>
      <c r="G3020" s="89"/>
      <c r="H3020" s="123"/>
      <c r="I3020" s="123"/>
      <c r="J3020" s="130"/>
    </row>
    <row r="3021" spans="1:10" s="108" customFormat="1" ht="11.25" customHeight="1">
      <c r="A3021" s="130"/>
      <c r="B3021" s="130"/>
      <c r="C3021" s="130"/>
      <c r="D3021" s="130"/>
      <c r="E3021" s="130"/>
      <c r="F3021" s="130"/>
      <c r="G3021" s="89"/>
      <c r="H3021" s="123"/>
      <c r="I3021" s="123"/>
      <c r="J3021" s="130"/>
    </row>
    <row r="3022" spans="1:10" s="108" customFormat="1" ht="11.25" customHeight="1">
      <c r="A3022" s="130"/>
      <c r="B3022" s="130"/>
      <c r="C3022" s="130"/>
      <c r="D3022" s="130"/>
      <c r="E3022" s="130"/>
      <c r="F3022" s="130"/>
      <c r="G3022" s="89"/>
      <c r="H3022" s="123"/>
      <c r="I3022" s="123"/>
      <c r="J3022" s="130"/>
    </row>
    <row r="3023" spans="1:10" s="108" customFormat="1" ht="11.25" customHeight="1">
      <c r="A3023" s="130"/>
      <c r="B3023" s="130"/>
      <c r="C3023" s="130"/>
      <c r="D3023" s="130"/>
      <c r="E3023" s="130"/>
      <c r="F3023" s="130"/>
      <c r="G3023" s="89"/>
      <c r="H3023" s="123"/>
      <c r="I3023" s="123"/>
      <c r="J3023" s="130"/>
    </row>
    <row r="3024" spans="1:10" s="108" customFormat="1" ht="11.25" customHeight="1">
      <c r="A3024" s="130"/>
      <c r="B3024" s="130"/>
      <c r="C3024" s="130"/>
      <c r="D3024" s="130"/>
      <c r="E3024" s="130"/>
      <c r="F3024" s="130"/>
      <c r="G3024" s="89"/>
      <c r="H3024" s="123"/>
      <c r="I3024" s="123"/>
      <c r="J3024" s="130"/>
    </row>
    <row r="3025" spans="1:10" s="108" customFormat="1" ht="11.25" customHeight="1">
      <c r="A3025" s="130"/>
      <c r="B3025" s="130"/>
      <c r="C3025" s="130"/>
      <c r="D3025" s="130"/>
      <c r="E3025" s="130"/>
      <c r="F3025" s="130"/>
      <c r="G3025" s="89"/>
      <c r="H3025" s="123"/>
      <c r="I3025" s="123"/>
      <c r="J3025" s="130"/>
    </row>
    <row r="3026" spans="1:10" s="108" customFormat="1" ht="11.25" customHeight="1">
      <c r="A3026" s="130"/>
      <c r="B3026" s="130"/>
      <c r="C3026" s="130"/>
      <c r="D3026" s="130"/>
      <c r="E3026" s="130"/>
      <c r="F3026" s="130"/>
      <c r="G3026" s="89"/>
      <c r="H3026" s="123"/>
      <c r="I3026" s="123"/>
      <c r="J3026" s="130"/>
    </row>
    <row r="3027" spans="1:10" s="108" customFormat="1" ht="11.25" customHeight="1">
      <c r="A3027" s="130"/>
      <c r="B3027" s="130"/>
      <c r="C3027" s="130"/>
      <c r="D3027" s="130"/>
      <c r="E3027" s="130"/>
      <c r="F3027" s="130"/>
      <c r="G3027" s="89"/>
      <c r="H3027" s="123"/>
      <c r="I3027" s="123"/>
      <c r="J3027" s="130"/>
    </row>
    <row r="3028" spans="1:10" s="108" customFormat="1" ht="11.25" customHeight="1">
      <c r="A3028" s="130"/>
      <c r="B3028" s="130"/>
      <c r="C3028" s="130"/>
      <c r="D3028" s="130"/>
      <c r="E3028" s="130"/>
      <c r="F3028" s="130"/>
      <c r="G3028" s="89"/>
      <c r="H3028" s="123"/>
      <c r="I3028" s="123"/>
      <c r="J3028" s="130"/>
    </row>
    <row r="3029" spans="1:10" s="108" customFormat="1" ht="11.25" customHeight="1">
      <c r="A3029" s="130"/>
      <c r="B3029" s="130"/>
      <c r="C3029" s="130"/>
      <c r="D3029" s="130"/>
      <c r="E3029" s="130"/>
      <c r="F3029" s="130"/>
      <c r="G3029" s="89"/>
      <c r="H3029" s="123"/>
      <c r="I3029" s="123"/>
      <c r="J3029" s="130"/>
    </row>
    <row r="3030" spans="1:10" s="108" customFormat="1" ht="11.25" customHeight="1">
      <c r="A3030" s="130"/>
      <c r="B3030" s="130"/>
      <c r="C3030" s="130"/>
      <c r="D3030" s="130"/>
      <c r="E3030" s="130"/>
      <c r="F3030" s="130"/>
      <c r="G3030" s="89"/>
      <c r="H3030" s="123"/>
      <c r="I3030" s="123"/>
      <c r="J3030" s="130"/>
    </row>
    <row r="3031" spans="1:10" s="108" customFormat="1" ht="11.25" customHeight="1">
      <c r="A3031" s="130"/>
      <c r="B3031" s="130"/>
      <c r="C3031" s="130"/>
      <c r="D3031" s="130"/>
      <c r="E3031" s="130"/>
      <c r="F3031" s="130"/>
      <c r="G3031" s="89"/>
      <c r="H3031" s="123"/>
      <c r="I3031" s="123"/>
      <c r="J3031" s="130"/>
    </row>
    <row r="3032" spans="1:10" s="108" customFormat="1" ht="11.25" customHeight="1">
      <c r="A3032" s="130"/>
      <c r="B3032" s="130"/>
      <c r="C3032" s="130"/>
      <c r="D3032" s="130"/>
      <c r="E3032" s="130"/>
      <c r="F3032" s="130"/>
      <c r="G3032" s="89"/>
      <c r="H3032" s="123"/>
      <c r="I3032" s="123"/>
      <c r="J3032" s="130"/>
    </row>
    <row r="3033" spans="1:10" s="108" customFormat="1" ht="11.25" customHeight="1">
      <c r="A3033" s="130"/>
      <c r="B3033" s="130"/>
      <c r="C3033" s="130"/>
      <c r="D3033" s="130"/>
      <c r="E3033" s="130"/>
      <c r="F3033" s="130"/>
      <c r="G3033" s="89"/>
      <c r="H3033" s="123"/>
      <c r="I3033" s="123"/>
      <c r="J3033" s="130"/>
    </row>
    <row r="3034" spans="1:10" s="108" customFormat="1" ht="11.25" customHeight="1">
      <c r="A3034" s="130"/>
      <c r="B3034" s="130"/>
      <c r="C3034" s="130"/>
      <c r="D3034" s="130"/>
      <c r="E3034" s="130"/>
      <c r="F3034" s="130"/>
      <c r="G3034" s="89"/>
      <c r="H3034" s="123"/>
      <c r="I3034" s="123"/>
      <c r="J3034" s="130"/>
    </row>
    <row r="3035" spans="1:10" s="108" customFormat="1" ht="11.25" customHeight="1">
      <c r="A3035" s="130"/>
      <c r="B3035" s="130"/>
      <c r="C3035" s="130"/>
      <c r="D3035" s="130"/>
      <c r="E3035" s="130"/>
      <c r="F3035" s="130"/>
      <c r="G3035" s="89"/>
      <c r="H3035" s="123"/>
      <c r="I3035" s="123"/>
      <c r="J3035" s="130"/>
    </row>
    <row r="3036" spans="1:10" s="108" customFormat="1" ht="11.25" customHeight="1">
      <c r="A3036" s="130"/>
      <c r="B3036" s="130"/>
      <c r="C3036" s="130"/>
      <c r="D3036" s="130"/>
      <c r="E3036" s="130"/>
      <c r="F3036" s="130"/>
      <c r="G3036" s="89"/>
      <c r="H3036" s="123"/>
      <c r="I3036" s="123"/>
      <c r="J3036" s="130"/>
    </row>
    <row r="3037" spans="1:10" s="108" customFormat="1" ht="11.25" customHeight="1">
      <c r="A3037" s="130"/>
      <c r="B3037" s="130"/>
      <c r="C3037" s="130"/>
      <c r="D3037" s="130"/>
      <c r="E3037" s="130"/>
      <c r="F3037" s="130"/>
      <c r="G3037" s="89"/>
      <c r="H3037" s="123"/>
      <c r="I3037" s="123"/>
      <c r="J3037" s="130"/>
    </row>
    <row r="3038" spans="1:10" s="108" customFormat="1" ht="11.25" customHeight="1">
      <c r="A3038" s="130"/>
      <c r="B3038" s="130"/>
      <c r="C3038" s="130"/>
      <c r="D3038" s="130"/>
      <c r="E3038" s="130"/>
      <c r="F3038" s="130"/>
      <c r="G3038" s="89"/>
      <c r="H3038" s="123"/>
      <c r="I3038" s="123"/>
      <c r="J3038" s="130"/>
    </row>
    <row r="3039" spans="1:10" s="108" customFormat="1" ht="11.25" customHeight="1">
      <c r="A3039" s="130"/>
      <c r="B3039" s="130"/>
      <c r="C3039" s="130"/>
      <c r="D3039" s="130"/>
      <c r="E3039" s="130"/>
      <c r="F3039" s="130"/>
      <c r="G3039" s="89"/>
      <c r="H3039" s="123"/>
      <c r="I3039" s="123"/>
      <c r="J3039" s="130"/>
    </row>
    <row r="3040" spans="1:10" s="108" customFormat="1" ht="11.25" customHeight="1">
      <c r="A3040" s="130"/>
      <c r="B3040" s="130"/>
      <c r="C3040" s="130"/>
      <c r="D3040" s="130"/>
      <c r="E3040" s="130"/>
      <c r="F3040" s="130"/>
      <c r="G3040" s="89"/>
      <c r="H3040" s="123"/>
      <c r="I3040" s="123"/>
      <c r="J3040" s="130"/>
    </row>
    <row r="3041" spans="1:10" s="108" customFormat="1" ht="11.25" customHeight="1">
      <c r="A3041" s="130"/>
      <c r="B3041" s="130"/>
      <c r="C3041" s="130"/>
      <c r="D3041" s="130"/>
      <c r="E3041" s="130"/>
      <c r="F3041" s="130"/>
      <c r="G3041" s="89"/>
      <c r="H3041" s="123"/>
      <c r="I3041" s="123"/>
      <c r="J3041" s="130"/>
    </row>
    <row r="3042" spans="1:10" s="108" customFormat="1" ht="11.25" customHeight="1">
      <c r="A3042" s="130"/>
      <c r="B3042" s="130"/>
      <c r="C3042" s="130"/>
      <c r="D3042" s="130"/>
      <c r="E3042" s="130"/>
      <c r="F3042" s="130"/>
      <c r="G3042" s="89"/>
      <c r="H3042" s="123"/>
      <c r="I3042" s="123"/>
      <c r="J3042" s="130"/>
    </row>
    <row r="3043" spans="1:10" s="108" customFormat="1" ht="11.25" customHeight="1">
      <c r="A3043" s="130"/>
      <c r="B3043" s="130"/>
      <c r="C3043" s="130"/>
      <c r="D3043" s="130"/>
      <c r="E3043" s="130"/>
      <c r="F3043" s="130"/>
      <c r="G3043" s="89"/>
      <c r="H3043" s="123"/>
      <c r="I3043" s="123"/>
      <c r="J3043" s="130"/>
    </row>
    <row r="3044" spans="1:10" s="108" customFormat="1" ht="11.25" customHeight="1">
      <c r="A3044" s="130"/>
      <c r="B3044" s="130"/>
      <c r="C3044" s="130"/>
      <c r="D3044" s="130"/>
      <c r="E3044" s="130"/>
      <c r="F3044" s="130"/>
      <c r="G3044" s="89"/>
      <c r="H3044" s="123"/>
      <c r="I3044" s="123"/>
      <c r="J3044" s="130"/>
    </row>
    <row r="3045" spans="1:10" s="108" customFormat="1" ht="11.25" customHeight="1">
      <c r="A3045" s="130"/>
      <c r="B3045" s="130"/>
      <c r="C3045" s="130"/>
      <c r="D3045" s="130"/>
      <c r="E3045" s="130"/>
      <c r="F3045" s="130"/>
      <c r="G3045" s="89"/>
      <c r="H3045" s="123"/>
      <c r="I3045" s="123"/>
      <c r="J3045" s="130"/>
    </row>
    <row r="3046" spans="1:10" s="108" customFormat="1" ht="11.25" customHeight="1">
      <c r="A3046" s="130"/>
      <c r="B3046" s="130"/>
      <c r="C3046" s="130"/>
      <c r="D3046" s="130"/>
      <c r="E3046" s="130"/>
      <c r="F3046" s="130"/>
      <c r="G3046" s="89"/>
      <c r="H3046" s="123"/>
      <c r="I3046" s="123"/>
      <c r="J3046" s="130"/>
    </row>
    <row r="3047" spans="1:10" s="108" customFormat="1" ht="11.25" customHeight="1">
      <c r="A3047" s="130"/>
      <c r="B3047" s="130"/>
      <c r="C3047" s="130"/>
      <c r="D3047" s="130"/>
      <c r="E3047" s="130"/>
      <c r="F3047" s="130"/>
      <c r="G3047" s="89"/>
      <c r="H3047" s="123"/>
      <c r="I3047" s="123"/>
      <c r="J3047" s="130"/>
    </row>
    <row r="3048" spans="1:10" s="108" customFormat="1" ht="11.25" customHeight="1">
      <c r="A3048" s="130"/>
      <c r="B3048" s="130"/>
      <c r="C3048" s="130"/>
      <c r="D3048" s="130"/>
      <c r="E3048" s="130"/>
      <c r="F3048" s="130"/>
      <c r="G3048" s="89"/>
      <c r="H3048" s="123"/>
      <c r="I3048" s="123"/>
      <c r="J3048" s="130"/>
    </row>
    <row r="3049" spans="1:10" s="108" customFormat="1" ht="11.25" customHeight="1">
      <c r="A3049" s="130"/>
      <c r="B3049" s="130"/>
      <c r="C3049" s="130"/>
      <c r="D3049" s="130"/>
      <c r="E3049" s="130"/>
      <c r="F3049" s="130"/>
      <c r="G3049" s="89"/>
      <c r="H3049" s="123"/>
      <c r="I3049" s="123"/>
      <c r="J3049" s="130"/>
    </row>
    <row r="3050" spans="1:10" s="108" customFormat="1" ht="11.25" customHeight="1">
      <c r="A3050" s="130"/>
      <c r="B3050" s="130"/>
      <c r="C3050" s="130"/>
      <c r="D3050" s="130"/>
      <c r="E3050" s="130"/>
      <c r="F3050" s="130"/>
      <c r="G3050" s="89"/>
      <c r="H3050" s="123"/>
      <c r="I3050" s="123"/>
      <c r="J3050" s="130"/>
    </row>
    <row r="3051" spans="1:10" s="108" customFormat="1" ht="11.25" customHeight="1">
      <c r="A3051" s="130"/>
      <c r="B3051" s="130"/>
      <c r="C3051" s="130"/>
      <c r="D3051" s="130"/>
      <c r="E3051" s="130"/>
      <c r="F3051" s="130"/>
      <c r="G3051" s="89"/>
      <c r="H3051" s="123"/>
      <c r="I3051" s="123"/>
      <c r="J3051" s="130"/>
    </row>
    <row r="3052" spans="1:10" s="108" customFormat="1" ht="11.25" customHeight="1">
      <c r="A3052" s="130"/>
      <c r="B3052" s="130"/>
      <c r="C3052" s="130"/>
      <c r="D3052" s="130"/>
      <c r="E3052" s="130"/>
      <c r="F3052" s="130"/>
      <c r="G3052" s="89"/>
      <c r="H3052" s="123"/>
      <c r="I3052" s="123"/>
      <c r="J3052" s="130"/>
    </row>
    <row r="3053" spans="1:10" s="108" customFormat="1" ht="11.25" customHeight="1">
      <c r="A3053" s="130"/>
      <c r="B3053" s="130"/>
      <c r="C3053" s="130"/>
      <c r="D3053" s="130"/>
      <c r="E3053" s="130"/>
      <c r="F3053" s="130"/>
      <c r="G3053" s="89"/>
      <c r="H3053" s="123"/>
      <c r="I3053" s="123"/>
      <c r="J3053" s="130"/>
    </row>
    <row r="3054" spans="1:10" s="108" customFormat="1" ht="11.25" customHeight="1">
      <c r="A3054" s="130"/>
      <c r="B3054" s="130"/>
      <c r="C3054" s="130"/>
      <c r="D3054" s="130"/>
      <c r="E3054" s="130"/>
      <c r="F3054" s="130"/>
      <c r="G3054" s="89"/>
      <c r="H3054" s="123"/>
      <c r="I3054" s="123"/>
      <c r="J3054" s="130"/>
    </row>
    <row r="3055" spans="1:10" s="108" customFormat="1" ht="11.25" customHeight="1">
      <c r="A3055" s="130"/>
      <c r="B3055" s="130"/>
      <c r="C3055" s="130"/>
      <c r="D3055" s="130"/>
      <c r="E3055" s="130"/>
      <c r="F3055" s="130"/>
      <c r="G3055" s="89"/>
      <c r="H3055" s="123"/>
      <c r="I3055" s="123"/>
      <c r="J3055" s="130"/>
    </row>
    <row r="3056" spans="1:10" s="108" customFormat="1" ht="11.25" customHeight="1">
      <c r="A3056" s="130"/>
      <c r="B3056" s="130"/>
      <c r="C3056" s="130"/>
      <c r="D3056" s="130"/>
      <c r="E3056" s="130"/>
      <c r="F3056" s="130"/>
      <c r="G3056" s="89"/>
      <c r="H3056" s="123"/>
      <c r="I3056" s="123"/>
      <c r="J3056" s="130"/>
    </row>
    <row r="3057" spans="1:10" s="108" customFormat="1" ht="11.25" customHeight="1">
      <c r="A3057" s="130"/>
      <c r="B3057" s="130"/>
      <c r="C3057" s="130"/>
      <c r="D3057" s="130"/>
      <c r="E3057" s="130"/>
      <c r="F3057" s="130"/>
      <c r="G3057" s="89"/>
      <c r="H3057" s="123"/>
      <c r="I3057" s="123"/>
      <c r="J3057" s="130"/>
    </row>
    <row r="3058" spans="1:10" s="108" customFormat="1" ht="11.25" customHeight="1">
      <c r="A3058" s="130"/>
      <c r="B3058" s="130"/>
      <c r="C3058" s="130"/>
      <c r="D3058" s="130"/>
      <c r="E3058" s="130"/>
      <c r="F3058" s="130"/>
      <c r="G3058" s="89"/>
      <c r="H3058" s="123"/>
      <c r="I3058" s="123"/>
      <c r="J3058" s="130"/>
    </row>
    <row r="3059" spans="1:10" s="108" customFormat="1" ht="11.25" customHeight="1">
      <c r="A3059" s="130"/>
      <c r="B3059" s="130"/>
      <c r="C3059" s="130"/>
      <c r="D3059" s="130"/>
      <c r="E3059" s="130"/>
      <c r="F3059" s="130"/>
      <c r="G3059" s="89"/>
      <c r="H3059" s="123"/>
      <c r="I3059" s="123"/>
      <c r="J3059" s="130"/>
    </row>
    <row r="3060" spans="1:10" s="108" customFormat="1" ht="11.25" customHeight="1">
      <c r="A3060" s="130"/>
      <c r="B3060" s="130"/>
      <c r="C3060" s="130"/>
      <c r="D3060" s="130"/>
      <c r="E3060" s="130"/>
      <c r="F3060" s="130"/>
      <c r="G3060" s="89"/>
      <c r="H3060" s="123"/>
      <c r="I3060" s="123"/>
      <c r="J3060" s="130"/>
    </row>
    <row r="3061" spans="1:10" s="108" customFormat="1" ht="11.25" customHeight="1">
      <c r="A3061" s="130"/>
      <c r="B3061" s="130"/>
      <c r="C3061" s="130"/>
      <c r="D3061" s="130"/>
      <c r="E3061" s="130"/>
      <c r="F3061" s="130"/>
      <c r="G3061" s="89"/>
      <c r="H3061" s="123"/>
      <c r="I3061" s="123"/>
      <c r="J3061" s="130"/>
    </row>
    <row r="3062" spans="1:10" s="108" customFormat="1" ht="11.25" customHeight="1">
      <c r="A3062" s="130"/>
      <c r="B3062" s="130"/>
      <c r="C3062" s="130"/>
      <c r="D3062" s="130"/>
      <c r="E3062" s="130"/>
      <c r="F3062" s="130"/>
      <c r="G3062" s="89"/>
      <c r="H3062" s="123"/>
      <c r="I3062" s="123"/>
      <c r="J3062" s="130"/>
    </row>
    <row r="3063" spans="1:10" s="108" customFormat="1" ht="11.25" customHeight="1">
      <c r="A3063" s="130"/>
      <c r="B3063" s="130"/>
      <c r="C3063" s="130"/>
      <c r="D3063" s="130"/>
      <c r="E3063" s="130"/>
      <c r="F3063" s="130"/>
      <c r="G3063" s="89"/>
      <c r="H3063" s="123"/>
      <c r="I3063" s="123"/>
      <c r="J3063" s="130"/>
    </row>
    <row r="3064" spans="1:10" s="108" customFormat="1" ht="11.25" customHeight="1">
      <c r="A3064" s="130"/>
      <c r="B3064" s="130"/>
      <c r="C3064" s="130"/>
      <c r="D3064" s="130"/>
      <c r="E3064" s="130"/>
      <c r="F3064" s="130"/>
      <c r="G3064" s="89"/>
      <c r="H3064" s="123"/>
      <c r="I3064" s="123"/>
      <c r="J3064" s="130"/>
    </row>
    <row r="3065" spans="1:10" s="108" customFormat="1" ht="11.25" customHeight="1">
      <c r="A3065" s="130"/>
      <c r="B3065" s="130"/>
      <c r="C3065" s="130"/>
      <c r="D3065" s="130"/>
      <c r="E3065" s="130"/>
      <c r="F3065" s="130"/>
      <c r="G3065" s="89"/>
      <c r="H3065" s="123"/>
      <c r="I3065" s="123"/>
      <c r="J3065" s="130"/>
    </row>
    <row r="3066" spans="1:10" s="108" customFormat="1" ht="11.25" customHeight="1">
      <c r="A3066" s="130"/>
      <c r="B3066" s="130"/>
      <c r="C3066" s="130"/>
      <c r="D3066" s="130"/>
      <c r="E3066" s="130"/>
      <c r="F3066" s="130"/>
      <c r="G3066" s="89"/>
      <c r="H3066" s="123"/>
      <c r="I3066" s="123"/>
      <c r="J3066" s="130"/>
    </row>
    <row r="3067" spans="1:10" s="108" customFormat="1" ht="11.25" customHeight="1">
      <c r="A3067" s="130"/>
      <c r="B3067" s="130"/>
      <c r="C3067" s="130"/>
      <c r="D3067" s="130"/>
      <c r="E3067" s="130"/>
      <c r="F3067" s="130"/>
      <c r="G3067" s="89"/>
      <c r="H3067" s="123"/>
      <c r="I3067" s="123"/>
      <c r="J3067" s="130"/>
    </row>
    <row r="3068" spans="1:10" s="108" customFormat="1" ht="11.25" customHeight="1">
      <c r="A3068" s="130"/>
      <c r="B3068" s="130"/>
      <c r="C3068" s="130"/>
      <c r="D3068" s="130"/>
      <c r="E3068" s="130"/>
      <c r="F3068" s="130"/>
      <c r="G3068" s="89"/>
      <c r="H3068" s="123"/>
      <c r="I3068" s="123"/>
      <c r="J3068" s="130"/>
    </row>
    <row r="3069" spans="1:10" s="108" customFormat="1" ht="11.25" customHeight="1">
      <c r="A3069" s="130"/>
      <c r="B3069" s="130"/>
      <c r="C3069" s="130"/>
      <c r="D3069" s="130"/>
      <c r="E3069" s="130"/>
      <c r="F3069" s="130"/>
      <c r="G3069" s="89"/>
      <c r="H3069" s="123"/>
      <c r="I3069" s="123"/>
      <c r="J3069" s="130"/>
    </row>
    <row r="3070" spans="1:10" s="108" customFormat="1" ht="11.25" customHeight="1">
      <c r="A3070" s="130"/>
      <c r="B3070" s="130"/>
      <c r="C3070" s="130"/>
      <c r="D3070" s="130"/>
      <c r="E3070" s="130"/>
      <c r="F3070" s="130"/>
      <c r="G3070" s="89"/>
      <c r="H3070" s="123"/>
      <c r="I3070" s="123"/>
      <c r="J3070" s="130"/>
    </row>
    <row r="3071" spans="1:10" s="108" customFormat="1" ht="11.25" customHeight="1">
      <c r="A3071" s="130"/>
      <c r="B3071" s="130"/>
      <c r="C3071" s="130"/>
      <c r="D3071" s="130"/>
      <c r="E3071" s="130"/>
      <c r="F3071" s="130"/>
      <c r="G3071" s="89"/>
      <c r="H3071" s="123"/>
      <c r="I3071" s="123"/>
      <c r="J3071" s="130"/>
    </row>
    <row r="3072" spans="1:10" s="108" customFormat="1" ht="11.25" customHeight="1">
      <c r="A3072" s="130"/>
      <c r="B3072" s="130"/>
      <c r="C3072" s="130"/>
      <c r="D3072" s="130"/>
      <c r="E3072" s="130"/>
      <c r="F3072" s="130"/>
      <c r="G3072" s="89"/>
      <c r="H3072" s="123"/>
      <c r="I3072" s="123"/>
      <c r="J3072" s="130"/>
    </row>
    <row r="3073" spans="1:10" s="108" customFormat="1" ht="11.25" customHeight="1">
      <c r="A3073" s="130"/>
      <c r="B3073" s="130"/>
      <c r="C3073" s="130"/>
      <c r="D3073" s="130"/>
      <c r="E3073" s="130"/>
      <c r="F3073" s="130"/>
      <c r="G3073" s="89"/>
      <c r="H3073" s="123"/>
      <c r="I3073" s="123"/>
      <c r="J3073" s="130"/>
    </row>
    <row r="3074" spans="1:10" s="108" customFormat="1" ht="11.25" customHeight="1">
      <c r="A3074" s="130"/>
      <c r="B3074" s="130"/>
      <c r="C3074" s="130"/>
      <c r="D3074" s="130"/>
      <c r="E3074" s="130"/>
      <c r="F3074" s="130"/>
      <c r="G3074" s="89"/>
      <c r="H3074" s="123"/>
      <c r="I3074" s="123"/>
      <c r="J3074" s="130"/>
    </row>
    <row r="3075" spans="1:10" s="108" customFormat="1" ht="11.25" customHeight="1">
      <c r="A3075" s="130"/>
      <c r="B3075" s="130"/>
      <c r="C3075" s="130"/>
      <c r="D3075" s="130"/>
      <c r="E3075" s="130"/>
      <c r="F3075" s="130"/>
      <c r="G3075" s="89"/>
      <c r="H3075" s="123"/>
      <c r="I3075" s="123"/>
      <c r="J3075" s="130"/>
    </row>
    <row r="3076" spans="1:10" s="108" customFormat="1" ht="11.25" customHeight="1">
      <c r="A3076" s="130"/>
      <c r="B3076" s="130"/>
      <c r="C3076" s="130"/>
      <c r="D3076" s="130"/>
      <c r="E3076" s="130"/>
      <c r="F3076" s="130"/>
      <c r="G3076" s="89"/>
      <c r="H3076" s="123"/>
      <c r="I3076" s="123"/>
      <c r="J3076" s="130"/>
    </row>
    <row r="3077" spans="1:10" s="108" customFormat="1" ht="11.25" customHeight="1">
      <c r="A3077" s="130"/>
      <c r="B3077" s="130"/>
      <c r="C3077" s="130"/>
      <c r="D3077" s="130"/>
      <c r="E3077" s="130"/>
      <c r="F3077" s="130"/>
      <c r="G3077" s="89"/>
      <c r="H3077" s="123"/>
      <c r="I3077" s="123"/>
      <c r="J3077" s="130"/>
    </row>
    <row r="3078" spans="1:10" s="108" customFormat="1" ht="11.25" customHeight="1">
      <c r="A3078" s="130"/>
      <c r="B3078" s="130"/>
      <c r="C3078" s="130"/>
      <c r="D3078" s="130"/>
      <c r="E3078" s="130"/>
      <c r="F3078" s="130"/>
      <c r="G3078" s="89"/>
      <c r="H3078" s="123"/>
      <c r="I3078" s="123"/>
      <c r="J3078" s="130"/>
    </row>
    <row r="3079" spans="1:10" s="108" customFormat="1" ht="11.25" customHeight="1">
      <c r="A3079" s="130"/>
      <c r="B3079" s="130"/>
      <c r="C3079" s="130"/>
      <c r="D3079" s="130"/>
      <c r="E3079" s="130"/>
      <c r="F3079" s="130"/>
      <c r="G3079" s="89"/>
      <c r="H3079" s="123"/>
      <c r="I3079" s="123"/>
      <c r="J3079" s="130"/>
    </row>
    <row r="3080" spans="1:10" s="108" customFormat="1" ht="11.25" customHeight="1">
      <c r="A3080" s="130"/>
      <c r="B3080" s="130"/>
      <c r="C3080" s="130"/>
      <c r="D3080" s="130"/>
      <c r="E3080" s="130"/>
      <c r="F3080" s="130"/>
      <c r="G3080" s="89"/>
      <c r="H3080" s="123"/>
      <c r="I3080" s="123"/>
      <c r="J3080" s="130"/>
    </row>
    <row r="3081" spans="1:10" s="108" customFormat="1" ht="11.25" customHeight="1">
      <c r="A3081" s="130"/>
      <c r="B3081" s="130"/>
      <c r="C3081" s="130"/>
      <c r="D3081" s="130"/>
      <c r="E3081" s="130"/>
      <c r="F3081" s="130"/>
      <c r="G3081" s="89"/>
      <c r="H3081" s="123"/>
      <c r="I3081" s="123"/>
      <c r="J3081" s="130"/>
    </row>
    <row r="3082" spans="1:10" s="108" customFormat="1" ht="11.25" customHeight="1">
      <c r="A3082" s="130"/>
      <c r="B3082" s="130"/>
      <c r="C3082" s="130"/>
      <c r="D3082" s="130"/>
      <c r="E3082" s="130"/>
      <c r="F3082" s="130"/>
      <c r="G3082" s="89"/>
      <c r="H3082" s="123"/>
      <c r="I3082" s="123"/>
      <c r="J3082" s="130"/>
    </row>
    <row r="3083" spans="1:10" s="108" customFormat="1" ht="11.25" customHeight="1">
      <c r="A3083" s="130"/>
      <c r="B3083" s="130"/>
      <c r="C3083" s="130"/>
      <c r="D3083" s="130"/>
      <c r="E3083" s="130"/>
      <c r="F3083" s="130"/>
      <c r="G3083" s="89"/>
      <c r="H3083" s="123"/>
      <c r="I3083" s="123"/>
      <c r="J3083" s="130"/>
    </row>
    <row r="3084" spans="1:10" s="108" customFormat="1" ht="11.25" customHeight="1">
      <c r="A3084" s="130"/>
      <c r="B3084" s="130"/>
      <c r="C3084" s="130"/>
      <c r="D3084" s="130"/>
      <c r="E3084" s="130"/>
      <c r="F3084" s="130"/>
      <c r="G3084" s="89"/>
      <c r="H3084" s="123"/>
      <c r="I3084" s="123"/>
      <c r="J3084" s="130"/>
    </row>
    <row r="3085" spans="1:10" s="108" customFormat="1" ht="11.25" customHeight="1">
      <c r="A3085" s="130"/>
      <c r="B3085" s="130"/>
      <c r="C3085" s="130"/>
      <c r="D3085" s="130"/>
      <c r="E3085" s="130"/>
      <c r="F3085" s="130"/>
      <c r="G3085" s="89"/>
      <c r="H3085" s="123"/>
      <c r="I3085" s="123"/>
      <c r="J3085" s="130"/>
    </row>
    <row r="3086" spans="1:10" s="108" customFormat="1" ht="11.25" customHeight="1">
      <c r="A3086" s="130"/>
      <c r="B3086" s="130"/>
      <c r="C3086" s="130"/>
      <c r="D3086" s="130"/>
      <c r="E3086" s="130"/>
      <c r="F3086" s="130"/>
      <c r="G3086" s="89"/>
      <c r="H3086" s="123"/>
      <c r="I3086" s="123"/>
      <c r="J3086" s="130"/>
    </row>
    <row r="3087" spans="1:10" s="108" customFormat="1" ht="11.25" customHeight="1">
      <c r="A3087" s="130"/>
      <c r="B3087" s="130"/>
      <c r="C3087" s="130"/>
      <c r="D3087" s="130"/>
      <c r="E3087" s="130"/>
      <c r="F3087" s="130"/>
      <c r="G3087" s="89"/>
      <c r="H3087" s="123"/>
      <c r="I3087" s="123"/>
      <c r="J3087" s="130"/>
    </row>
    <row r="3088" spans="1:10" s="108" customFormat="1" ht="11.25" customHeight="1">
      <c r="A3088" s="130"/>
      <c r="B3088" s="130"/>
      <c r="C3088" s="130"/>
      <c r="D3088" s="130"/>
      <c r="E3088" s="130"/>
      <c r="F3088" s="130"/>
      <c r="G3088" s="89"/>
      <c r="H3088" s="123"/>
      <c r="I3088" s="123"/>
      <c r="J3088" s="130"/>
    </row>
    <row r="3089" spans="1:10" s="108" customFormat="1" ht="11.25" customHeight="1">
      <c r="A3089" s="130"/>
      <c r="B3089" s="130"/>
      <c r="C3089" s="130"/>
      <c r="D3089" s="130"/>
      <c r="E3089" s="130"/>
      <c r="F3089" s="130"/>
      <c r="G3089" s="89"/>
      <c r="H3089" s="123"/>
      <c r="I3089" s="123"/>
      <c r="J3089" s="130"/>
    </row>
    <row r="3090" spans="1:10" s="108" customFormat="1" ht="11.25" customHeight="1">
      <c r="A3090" s="130"/>
      <c r="B3090" s="130"/>
      <c r="C3090" s="130"/>
      <c r="D3090" s="130"/>
      <c r="E3090" s="130"/>
      <c r="F3090" s="130"/>
      <c r="G3090" s="89"/>
      <c r="H3090" s="123"/>
      <c r="I3090" s="123"/>
      <c r="J3090" s="130"/>
    </row>
    <row r="3091" spans="1:10" s="108" customFormat="1" ht="11.25" customHeight="1">
      <c r="A3091" s="130"/>
      <c r="B3091" s="130"/>
      <c r="C3091" s="130"/>
      <c r="D3091" s="130"/>
      <c r="E3091" s="130"/>
      <c r="F3091" s="130"/>
      <c r="G3091" s="89"/>
      <c r="H3091" s="123"/>
      <c r="I3091" s="123"/>
      <c r="J3091" s="130"/>
    </row>
    <row r="3092" spans="1:10" s="108" customFormat="1" ht="11.25" customHeight="1">
      <c r="A3092" s="130"/>
      <c r="B3092" s="130"/>
      <c r="C3092" s="130"/>
      <c r="D3092" s="130"/>
      <c r="E3092" s="130"/>
      <c r="F3092" s="130"/>
      <c r="G3092" s="89"/>
      <c r="H3092" s="123"/>
      <c r="I3092" s="123"/>
      <c r="J3092" s="130"/>
    </row>
    <row r="3093" spans="1:10" s="108" customFormat="1" ht="11.25" customHeight="1">
      <c r="A3093" s="130"/>
      <c r="B3093" s="130"/>
      <c r="C3093" s="130"/>
      <c r="D3093" s="130"/>
      <c r="E3093" s="130"/>
      <c r="F3093" s="130"/>
      <c r="G3093" s="89"/>
      <c r="H3093" s="123"/>
      <c r="I3093" s="123"/>
      <c r="J3093" s="130"/>
    </row>
    <row r="3094" spans="1:10" s="108" customFormat="1" ht="11.25" customHeight="1">
      <c r="A3094" s="130"/>
      <c r="B3094" s="130"/>
      <c r="C3094" s="130"/>
      <c r="D3094" s="130"/>
      <c r="E3094" s="130"/>
      <c r="F3094" s="130"/>
      <c r="G3094" s="89"/>
      <c r="H3094" s="123"/>
      <c r="I3094" s="123"/>
      <c r="J3094" s="130"/>
    </row>
    <row r="3095" spans="1:10" s="108" customFormat="1" ht="11.25" customHeight="1">
      <c r="A3095" s="130"/>
      <c r="B3095" s="130"/>
      <c r="C3095" s="130"/>
      <c r="D3095" s="130"/>
      <c r="E3095" s="130"/>
      <c r="F3095" s="130"/>
      <c r="G3095" s="89"/>
      <c r="H3095" s="123"/>
      <c r="I3095" s="123"/>
      <c r="J3095" s="130"/>
    </row>
    <row r="3096" spans="1:10" s="108" customFormat="1" ht="11.25" customHeight="1">
      <c r="A3096" s="130"/>
      <c r="B3096" s="130"/>
      <c r="C3096" s="130"/>
      <c r="D3096" s="130"/>
      <c r="E3096" s="130"/>
      <c r="F3096" s="130"/>
      <c r="G3096" s="89"/>
      <c r="H3096" s="123"/>
      <c r="I3096" s="123"/>
      <c r="J3096" s="130"/>
    </row>
    <row r="3097" spans="1:10" s="108" customFormat="1" ht="11.25" customHeight="1">
      <c r="A3097" s="130"/>
      <c r="B3097" s="130"/>
      <c r="C3097" s="130"/>
      <c r="D3097" s="130"/>
      <c r="E3097" s="130"/>
      <c r="F3097" s="130"/>
      <c r="G3097" s="89"/>
      <c r="H3097" s="123"/>
      <c r="I3097" s="123"/>
      <c r="J3097" s="130"/>
    </row>
    <row r="3098" spans="1:10" s="108" customFormat="1" ht="11.25" customHeight="1">
      <c r="A3098" s="130"/>
      <c r="B3098" s="130"/>
      <c r="C3098" s="130"/>
      <c r="D3098" s="130"/>
      <c r="E3098" s="130"/>
      <c r="F3098" s="130"/>
      <c r="G3098" s="89"/>
      <c r="H3098" s="123"/>
      <c r="I3098" s="123"/>
      <c r="J3098" s="130"/>
    </row>
    <row r="3099" spans="1:10" s="108" customFormat="1" ht="11.25" customHeight="1">
      <c r="A3099" s="130"/>
      <c r="B3099" s="130"/>
      <c r="C3099" s="130"/>
      <c r="D3099" s="130"/>
      <c r="E3099" s="130"/>
      <c r="F3099" s="130"/>
      <c r="G3099" s="89"/>
      <c r="H3099" s="123"/>
      <c r="I3099" s="123"/>
      <c r="J3099" s="130"/>
    </row>
    <row r="3100" spans="1:10" s="108" customFormat="1" ht="11.25" customHeight="1">
      <c r="A3100" s="130"/>
      <c r="B3100" s="130"/>
      <c r="C3100" s="130"/>
      <c r="D3100" s="130"/>
      <c r="E3100" s="130"/>
      <c r="F3100" s="130"/>
      <c r="G3100" s="89"/>
      <c r="H3100" s="123"/>
      <c r="I3100" s="123"/>
      <c r="J3100" s="130"/>
    </row>
    <row r="3101" spans="1:10" s="108" customFormat="1" ht="11.25" customHeight="1">
      <c r="A3101" s="130"/>
      <c r="B3101" s="130"/>
      <c r="C3101" s="130"/>
      <c r="D3101" s="130"/>
      <c r="E3101" s="130"/>
      <c r="F3101" s="130"/>
      <c r="G3101" s="89"/>
      <c r="H3101" s="123"/>
      <c r="I3101" s="123"/>
      <c r="J3101" s="130"/>
    </row>
    <row r="3102" spans="1:10" s="108" customFormat="1" ht="11.25" customHeight="1">
      <c r="A3102" s="130"/>
      <c r="B3102" s="130"/>
      <c r="C3102" s="130"/>
      <c r="D3102" s="130"/>
      <c r="E3102" s="130"/>
      <c r="F3102" s="130"/>
      <c r="G3102" s="89"/>
      <c r="H3102" s="123"/>
      <c r="I3102" s="123"/>
      <c r="J3102" s="130"/>
    </row>
    <row r="3103" spans="1:10" s="108" customFormat="1" ht="11.25" customHeight="1">
      <c r="A3103" s="130"/>
      <c r="B3103" s="130"/>
      <c r="C3103" s="130"/>
      <c r="D3103" s="130"/>
      <c r="E3103" s="130"/>
      <c r="F3103" s="130"/>
      <c r="G3103" s="89"/>
      <c r="H3103" s="123"/>
      <c r="I3103" s="123"/>
      <c r="J3103" s="130"/>
    </row>
    <row r="3104" spans="1:10" s="108" customFormat="1" ht="11.25" customHeight="1">
      <c r="A3104" s="130"/>
      <c r="B3104" s="130"/>
      <c r="C3104" s="130"/>
      <c r="D3104" s="130"/>
      <c r="E3104" s="130"/>
      <c r="F3104" s="130"/>
      <c r="G3104" s="89"/>
      <c r="H3104" s="123"/>
      <c r="I3104" s="123"/>
      <c r="J3104" s="130"/>
    </row>
    <row r="3105" spans="1:10" s="108" customFormat="1" ht="11.25" customHeight="1">
      <c r="A3105" s="130"/>
      <c r="B3105" s="130"/>
      <c r="C3105" s="130"/>
      <c r="D3105" s="130"/>
      <c r="E3105" s="130"/>
      <c r="F3105" s="130"/>
      <c r="G3105" s="89"/>
      <c r="H3105" s="123"/>
      <c r="I3105" s="123"/>
      <c r="J3105" s="130"/>
    </row>
    <row r="3106" spans="1:10" s="108" customFormat="1" ht="11.25" customHeight="1">
      <c r="A3106" s="130"/>
      <c r="B3106" s="130"/>
      <c r="C3106" s="130"/>
      <c r="D3106" s="130"/>
      <c r="E3106" s="130"/>
      <c r="F3106" s="130"/>
      <c r="G3106" s="89"/>
      <c r="H3106" s="123"/>
      <c r="I3106" s="123"/>
      <c r="J3106" s="130"/>
    </row>
    <row r="3107" spans="1:10" s="108" customFormat="1" ht="11.25" customHeight="1">
      <c r="A3107" s="130"/>
      <c r="B3107" s="130"/>
      <c r="C3107" s="130"/>
      <c r="D3107" s="130"/>
      <c r="E3107" s="130"/>
      <c r="F3107" s="130"/>
      <c r="G3107" s="89"/>
      <c r="H3107" s="123"/>
      <c r="I3107" s="123"/>
      <c r="J3107" s="130"/>
    </row>
    <row r="3108" spans="1:10" s="108" customFormat="1" ht="11.25" customHeight="1">
      <c r="A3108" s="130"/>
      <c r="B3108" s="130"/>
      <c r="C3108" s="130"/>
      <c r="D3108" s="130"/>
      <c r="E3108" s="130"/>
      <c r="F3108" s="130"/>
      <c r="G3108" s="89"/>
      <c r="H3108" s="123"/>
      <c r="I3108" s="123"/>
      <c r="J3108" s="130"/>
    </row>
    <row r="3109" spans="1:10" s="108" customFormat="1" ht="11.25" customHeight="1">
      <c r="A3109" s="130"/>
      <c r="B3109" s="130"/>
      <c r="C3109" s="130"/>
      <c r="D3109" s="130"/>
      <c r="E3109" s="130"/>
      <c r="F3109" s="130"/>
      <c r="G3109" s="89"/>
      <c r="H3109" s="123"/>
      <c r="I3109" s="123"/>
      <c r="J3109" s="130"/>
    </row>
    <row r="3110" spans="1:10" s="108" customFormat="1" ht="11.25" customHeight="1">
      <c r="A3110" s="130"/>
      <c r="B3110" s="130"/>
      <c r="C3110" s="130"/>
      <c r="D3110" s="130"/>
      <c r="E3110" s="130"/>
      <c r="F3110" s="130"/>
      <c r="G3110" s="89"/>
      <c r="H3110" s="123"/>
      <c r="I3110" s="123"/>
      <c r="J3110" s="130"/>
    </row>
    <row r="3111" spans="1:10" s="108" customFormat="1" ht="11.25" customHeight="1">
      <c r="A3111" s="130"/>
      <c r="B3111" s="130"/>
      <c r="C3111" s="130"/>
      <c r="D3111" s="130"/>
      <c r="E3111" s="130"/>
      <c r="F3111" s="130"/>
      <c r="G3111" s="89"/>
      <c r="H3111" s="123"/>
      <c r="I3111" s="123"/>
      <c r="J3111" s="130"/>
    </row>
    <row r="3112" spans="1:10" s="108" customFormat="1" ht="11.25" customHeight="1">
      <c r="A3112" s="130"/>
      <c r="B3112" s="130"/>
      <c r="C3112" s="130"/>
      <c r="D3112" s="130"/>
      <c r="E3112" s="130"/>
      <c r="F3112" s="130"/>
      <c r="G3112" s="89"/>
      <c r="H3112" s="123"/>
      <c r="I3112" s="123"/>
      <c r="J3112" s="130"/>
    </row>
    <row r="3113" spans="1:10" s="108" customFormat="1" ht="11.25" customHeight="1">
      <c r="A3113" s="130"/>
      <c r="B3113" s="130"/>
      <c r="C3113" s="130"/>
      <c r="D3113" s="130"/>
      <c r="E3113" s="130"/>
      <c r="F3113" s="130"/>
      <c r="G3113" s="89"/>
      <c r="H3113" s="123"/>
      <c r="I3113" s="123"/>
      <c r="J3113" s="130"/>
    </row>
    <row r="3114" spans="1:10" s="108" customFormat="1" ht="11.25" customHeight="1">
      <c r="A3114" s="130"/>
      <c r="B3114" s="130"/>
      <c r="C3114" s="130"/>
      <c r="D3114" s="130"/>
      <c r="E3114" s="130"/>
      <c r="F3114" s="130"/>
      <c r="G3114" s="89"/>
      <c r="H3114" s="123"/>
      <c r="I3114" s="123"/>
      <c r="J3114" s="130"/>
    </row>
    <row r="3115" spans="1:10" s="108" customFormat="1" ht="11.25" customHeight="1">
      <c r="A3115" s="130"/>
      <c r="B3115" s="130"/>
      <c r="C3115" s="130"/>
      <c r="D3115" s="130"/>
      <c r="E3115" s="130"/>
      <c r="F3115" s="130"/>
      <c r="G3115" s="89"/>
      <c r="H3115" s="123"/>
      <c r="I3115" s="123"/>
      <c r="J3115" s="130"/>
    </row>
    <row r="3116" spans="1:10" s="108" customFormat="1" ht="11.25" customHeight="1">
      <c r="A3116" s="130"/>
      <c r="B3116" s="130"/>
      <c r="C3116" s="130"/>
      <c r="D3116" s="130"/>
      <c r="E3116" s="130"/>
      <c r="F3116" s="130"/>
      <c r="G3116" s="89"/>
      <c r="H3116" s="123"/>
      <c r="I3116" s="123"/>
      <c r="J3116" s="130"/>
    </row>
    <row r="3117" spans="1:10" s="108" customFormat="1" ht="11.25" customHeight="1">
      <c r="A3117" s="130"/>
      <c r="B3117" s="130"/>
      <c r="C3117" s="130"/>
      <c r="D3117" s="130"/>
      <c r="E3117" s="130"/>
      <c r="F3117" s="130"/>
      <c r="G3117" s="89"/>
      <c r="H3117" s="123"/>
      <c r="I3117" s="123"/>
      <c r="J3117" s="130"/>
    </row>
    <row r="3118" spans="1:10" s="108" customFormat="1" ht="11.25" customHeight="1">
      <c r="A3118" s="130"/>
      <c r="B3118" s="130"/>
      <c r="C3118" s="130"/>
      <c r="D3118" s="130"/>
      <c r="E3118" s="130"/>
      <c r="F3118" s="130"/>
      <c r="G3118" s="89"/>
      <c r="H3118" s="123"/>
      <c r="I3118" s="123"/>
      <c r="J3118" s="130"/>
    </row>
    <row r="3119" spans="1:10" s="108" customFormat="1" ht="11.25" customHeight="1">
      <c r="A3119" s="130"/>
      <c r="B3119" s="130"/>
      <c r="C3119" s="130"/>
      <c r="D3119" s="130"/>
      <c r="E3119" s="130"/>
      <c r="F3119" s="130"/>
      <c r="G3119" s="89"/>
      <c r="H3119" s="123"/>
      <c r="I3119" s="123"/>
      <c r="J3119" s="130"/>
    </row>
    <row r="3120" spans="1:10" s="108" customFormat="1" ht="11.25" customHeight="1">
      <c r="A3120" s="130"/>
      <c r="B3120" s="130"/>
      <c r="C3120" s="130"/>
      <c r="D3120" s="130"/>
      <c r="E3120" s="130"/>
      <c r="F3120" s="130"/>
      <c r="G3120" s="89"/>
      <c r="H3120" s="123"/>
      <c r="I3120" s="123"/>
      <c r="J3120" s="130"/>
    </row>
    <row r="3121" spans="1:10" s="108" customFormat="1" ht="11.25" customHeight="1">
      <c r="A3121" s="130"/>
      <c r="B3121" s="130"/>
      <c r="C3121" s="130"/>
      <c r="D3121" s="130"/>
      <c r="E3121" s="130"/>
      <c r="F3121" s="130"/>
      <c r="G3121" s="89"/>
      <c r="H3121" s="123"/>
      <c r="I3121" s="123"/>
      <c r="J3121" s="130"/>
    </row>
    <row r="3122" spans="1:10" s="108" customFormat="1" ht="11.25" customHeight="1">
      <c r="A3122" s="130"/>
      <c r="B3122" s="130"/>
      <c r="C3122" s="130"/>
      <c r="D3122" s="130"/>
      <c r="E3122" s="130"/>
      <c r="F3122" s="130"/>
      <c r="G3122" s="89"/>
      <c r="H3122" s="123"/>
      <c r="I3122" s="123"/>
      <c r="J3122" s="130"/>
    </row>
    <row r="3123" spans="1:10" s="108" customFormat="1" ht="11.25" customHeight="1">
      <c r="A3123" s="130"/>
      <c r="B3123" s="130"/>
      <c r="C3123" s="130"/>
      <c r="D3123" s="130"/>
      <c r="E3123" s="130"/>
      <c r="F3123" s="130"/>
      <c r="G3123" s="89"/>
      <c r="H3123" s="123"/>
      <c r="I3123" s="123"/>
      <c r="J3123" s="130"/>
    </row>
    <row r="3124" spans="1:10" s="108" customFormat="1" ht="11.25" customHeight="1">
      <c r="A3124" s="130"/>
      <c r="B3124" s="130"/>
      <c r="C3124" s="130"/>
      <c r="D3124" s="130"/>
      <c r="E3124" s="130"/>
      <c r="F3124" s="130"/>
      <c r="G3124" s="89"/>
      <c r="H3124" s="123"/>
      <c r="I3124" s="123"/>
      <c r="J3124" s="130"/>
    </row>
    <row r="3125" spans="1:10" s="108" customFormat="1" ht="11.25" customHeight="1">
      <c r="A3125" s="130"/>
      <c r="B3125" s="130"/>
      <c r="C3125" s="130"/>
      <c r="D3125" s="130"/>
      <c r="E3125" s="130"/>
      <c r="F3125" s="130"/>
      <c r="G3125" s="89"/>
      <c r="H3125" s="123"/>
      <c r="I3125" s="123"/>
      <c r="J3125" s="130"/>
    </row>
    <row r="3126" spans="1:10" s="108" customFormat="1" ht="11.25" customHeight="1">
      <c r="A3126" s="130"/>
      <c r="B3126" s="130"/>
      <c r="C3126" s="130"/>
      <c r="D3126" s="130"/>
      <c r="E3126" s="130"/>
      <c r="F3126" s="130"/>
      <c r="G3126" s="89"/>
      <c r="H3126" s="123"/>
      <c r="I3126" s="123"/>
      <c r="J3126" s="130"/>
    </row>
    <row r="3127" spans="1:10" s="108" customFormat="1" ht="11.25" customHeight="1">
      <c r="A3127" s="130"/>
      <c r="B3127" s="130"/>
      <c r="C3127" s="130"/>
      <c r="D3127" s="130"/>
      <c r="E3127" s="130"/>
      <c r="F3127" s="130"/>
      <c r="G3127" s="89"/>
      <c r="H3127" s="123"/>
      <c r="I3127" s="123"/>
      <c r="J3127" s="130"/>
    </row>
    <row r="3128" spans="1:10" s="108" customFormat="1" ht="11.25" customHeight="1">
      <c r="A3128" s="130"/>
      <c r="B3128" s="130"/>
      <c r="C3128" s="130"/>
      <c r="D3128" s="130"/>
      <c r="E3128" s="130"/>
      <c r="F3128" s="130"/>
      <c r="G3128" s="89"/>
      <c r="H3128" s="123"/>
      <c r="I3128" s="123"/>
      <c r="J3128" s="130"/>
    </row>
    <row r="3129" spans="1:10" s="108" customFormat="1" ht="11.25" customHeight="1">
      <c r="A3129" s="130"/>
      <c r="B3129" s="130"/>
      <c r="C3129" s="130"/>
      <c r="D3129" s="130"/>
      <c r="E3129" s="130"/>
      <c r="F3129" s="130"/>
      <c r="G3129" s="89"/>
      <c r="H3129" s="123"/>
      <c r="I3129" s="123"/>
      <c r="J3129" s="130"/>
    </row>
    <row r="3130" spans="1:10" s="108" customFormat="1" ht="11.25" customHeight="1">
      <c r="A3130" s="130"/>
      <c r="B3130" s="130"/>
      <c r="C3130" s="130"/>
      <c r="D3130" s="130"/>
      <c r="E3130" s="130"/>
      <c r="F3130" s="130"/>
      <c r="G3130" s="89"/>
      <c r="H3130" s="123"/>
      <c r="I3130" s="123"/>
      <c r="J3130" s="130"/>
    </row>
    <row r="3131" spans="1:10" s="108" customFormat="1" ht="11.25" customHeight="1">
      <c r="A3131" s="130"/>
      <c r="B3131" s="130"/>
      <c r="C3131" s="130"/>
      <c r="D3131" s="130"/>
      <c r="E3131" s="130"/>
      <c r="F3131" s="130"/>
      <c r="G3131" s="89"/>
      <c r="H3131" s="123"/>
      <c r="I3131" s="123"/>
      <c r="J3131" s="130"/>
    </row>
    <row r="3132" spans="1:10" s="108" customFormat="1" ht="11.25" customHeight="1">
      <c r="A3132" s="130"/>
      <c r="B3132" s="130"/>
      <c r="C3132" s="130"/>
      <c r="D3132" s="130"/>
      <c r="E3132" s="130"/>
      <c r="F3132" s="130"/>
      <c r="G3132" s="89"/>
      <c r="H3132" s="123"/>
      <c r="I3132" s="123"/>
      <c r="J3132" s="130"/>
    </row>
    <row r="3133" spans="1:10" s="108" customFormat="1" ht="11.25" customHeight="1">
      <c r="A3133" s="130"/>
      <c r="B3133" s="130"/>
      <c r="C3133" s="130"/>
      <c r="D3133" s="130"/>
      <c r="E3133" s="130"/>
      <c r="F3133" s="130"/>
      <c r="G3133" s="89"/>
      <c r="H3133" s="123"/>
      <c r="I3133" s="123"/>
      <c r="J3133" s="130"/>
    </row>
    <row r="3134" spans="1:10" s="108" customFormat="1" ht="11.25" customHeight="1">
      <c r="A3134" s="130"/>
      <c r="B3134" s="130"/>
      <c r="C3134" s="130"/>
      <c r="D3134" s="130"/>
      <c r="E3134" s="130"/>
      <c r="F3134" s="130"/>
      <c r="G3134" s="89"/>
      <c r="H3134" s="123"/>
      <c r="I3134" s="123"/>
      <c r="J3134" s="130"/>
    </row>
    <row r="3135" spans="1:10" s="108" customFormat="1" ht="11.25" customHeight="1">
      <c r="A3135" s="130"/>
      <c r="B3135" s="130"/>
      <c r="C3135" s="130"/>
      <c r="D3135" s="130"/>
      <c r="E3135" s="130"/>
      <c r="F3135" s="130"/>
      <c r="G3135" s="89"/>
      <c r="H3135" s="123"/>
      <c r="I3135" s="123"/>
      <c r="J3135" s="130"/>
    </row>
    <row r="3136" spans="1:10" s="108" customFormat="1" ht="11.25" customHeight="1">
      <c r="A3136" s="130"/>
      <c r="B3136" s="130"/>
      <c r="C3136" s="130"/>
      <c r="D3136" s="130"/>
      <c r="E3136" s="130"/>
      <c r="F3136" s="130"/>
      <c r="G3136" s="89"/>
      <c r="H3136" s="123"/>
      <c r="I3136" s="123"/>
      <c r="J3136" s="130"/>
    </row>
    <row r="3137" spans="1:10" s="108" customFormat="1" ht="11.25" customHeight="1">
      <c r="A3137" s="130"/>
      <c r="B3137" s="130"/>
      <c r="C3137" s="130"/>
      <c r="D3137" s="130"/>
      <c r="E3137" s="130"/>
      <c r="F3137" s="130"/>
      <c r="G3137" s="89"/>
      <c r="H3137" s="123"/>
      <c r="I3137" s="123"/>
      <c r="J3137" s="130"/>
    </row>
    <row r="3138" spans="1:10" s="108" customFormat="1" ht="11.25" customHeight="1">
      <c r="A3138" s="130"/>
      <c r="B3138" s="130"/>
      <c r="C3138" s="130"/>
      <c r="D3138" s="130"/>
      <c r="E3138" s="130"/>
      <c r="F3138" s="130"/>
      <c r="G3138" s="89"/>
      <c r="H3138" s="123"/>
      <c r="I3138" s="123"/>
      <c r="J3138" s="130"/>
    </row>
    <row r="3139" spans="1:10" s="108" customFormat="1" ht="11.25" customHeight="1">
      <c r="A3139" s="130"/>
      <c r="B3139" s="130"/>
      <c r="C3139" s="130"/>
      <c r="D3139" s="130"/>
      <c r="E3139" s="130"/>
      <c r="F3139" s="130"/>
      <c r="G3139" s="89"/>
      <c r="H3139" s="123"/>
      <c r="I3139" s="123"/>
      <c r="J3139" s="130"/>
    </row>
    <row r="3140" spans="1:10" s="108" customFormat="1" ht="11.25" customHeight="1">
      <c r="A3140" s="130"/>
      <c r="B3140" s="130"/>
      <c r="C3140" s="130"/>
      <c r="D3140" s="130"/>
      <c r="E3140" s="130"/>
      <c r="F3140" s="130"/>
      <c r="G3140" s="89"/>
      <c r="H3140" s="123"/>
      <c r="I3140" s="123"/>
      <c r="J3140" s="130"/>
    </row>
    <row r="3141" spans="1:10" s="108" customFormat="1" ht="11.25" customHeight="1">
      <c r="A3141" s="130"/>
      <c r="B3141" s="130"/>
      <c r="C3141" s="130"/>
      <c r="D3141" s="130"/>
      <c r="E3141" s="130"/>
      <c r="F3141" s="130"/>
      <c r="G3141" s="89"/>
      <c r="H3141" s="123"/>
      <c r="I3141" s="123"/>
      <c r="J3141" s="130"/>
    </row>
    <row r="3142" spans="1:10" s="108" customFormat="1" ht="11.25" customHeight="1">
      <c r="A3142" s="130"/>
      <c r="B3142" s="130"/>
      <c r="C3142" s="130"/>
      <c r="D3142" s="130"/>
      <c r="E3142" s="130"/>
      <c r="F3142" s="130"/>
      <c r="G3142" s="89"/>
      <c r="H3142" s="123"/>
      <c r="I3142" s="123"/>
      <c r="J3142" s="130"/>
    </row>
    <row r="3143" spans="1:10" s="108" customFormat="1" ht="11.25" customHeight="1">
      <c r="A3143" s="130"/>
      <c r="B3143" s="130"/>
      <c r="C3143" s="130"/>
      <c r="D3143" s="130"/>
      <c r="E3143" s="130"/>
      <c r="F3143" s="130"/>
      <c r="G3143" s="89"/>
      <c r="H3143" s="123"/>
      <c r="I3143" s="123"/>
      <c r="J3143" s="130"/>
    </row>
    <row r="3144" spans="1:10" s="108" customFormat="1" ht="11.25" customHeight="1">
      <c r="A3144" s="130"/>
      <c r="B3144" s="130"/>
      <c r="C3144" s="130"/>
      <c r="D3144" s="130"/>
      <c r="E3144" s="130"/>
      <c r="F3144" s="130"/>
      <c r="G3144" s="89"/>
      <c r="H3144" s="123"/>
      <c r="I3144" s="123"/>
      <c r="J3144" s="130"/>
    </row>
    <row r="3145" spans="1:10" s="108" customFormat="1" ht="11.25" customHeight="1">
      <c r="A3145" s="130"/>
      <c r="B3145" s="130"/>
      <c r="C3145" s="130"/>
      <c r="D3145" s="130"/>
      <c r="E3145" s="130"/>
      <c r="F3145" s="130"/>
      <c r="G3145" s="89"/>
      <c r="H3145" s="123"/>
      <c r="I3145" s="123"/>
      <c r="J3145" s="130"/>
    </row>
    <row r="3146" spans="1:10" s="108" customFormat="1" ht="11.25" customHeight="1">
      <c r="A3146" s="130"/>
      <c r="B3146" s="130"/>
      <c r="C3146" s="130"/>
      <c r="D3146" s="130"/>
      <c r="E3146" s="130"/>
      <c r="F3146" s="130"/>
      <c r="G3146" s="89"/>
      <c r="H3146" s="123"/>
      <c r="I3146" s="123"/>
      <c r="J3146" s="130"/>
    </row>
    <row r="3147" spans="1:10" s="108" customFormat="1" ht="11.25" customHeight="1">
      <c r="A3147" s="130"/>
      <c r="B3147" s="130"/>
      <c r="C3147" s="130"/>
      <c r="D3147" s="130"/>
      <c r="E3147" s="130"/>
      <c r="F3147" s="130"/>
      <c r="G3147" s="89"/>
      <c r="H3147" s="123"/>
      <c r="I3147" s="123"/>
      <c r="J3147" s="130"/>
    </row>
    <row r="3148" spans="1:10" s="108" customFormat="1" ht="11.25" customHeight="1">
      <c r="A3148" s="130"/>
      <c r="B3148" s="130"/>
      <c r="C3148" s="130"/>
      <c r="D3148" s="130"/>
      <c r="E3148" s="130"/>
      <c r="F3148" s="130"/>
      <c r="G3148" s="89"/>
      <c r="H3148" s="123"/>
      <c r="I3148" s="123"/>
      <c r="J3148" s="130"/>
    </row>
    <row r="3149" spans="1:10" s="108" customFormat="1" ht="11.25" customHeight="1">
      <c r="A3149" s="130"/>
      <c r="B3149" s="130"/>
      <c r="C3149" s="130"/>
      <c r="D3149" s="130"/>
      <c r="E3149" s="130"/>
      <c r="F3149" s="130"/>
      <c r="G3149" s="89"/>
      <c r="H3149" s="123"/>
      <c r="I3149" s="123"/>
      <c r="J3149" s="130"/>
    </row>
    <row r="3150" spans="1:10" s="108" customFormat="1" ht="11.25" customHeight="1">
      <c r="A3150" s="130"/>
      <c r="B3150" s="130"/>
      <c r="C3150" s="130"/>
      <c r="D3150" s="130"/>
      <c r="E3150" s="130"/>
      <c r="F3150" s="130"/>
      <c r="G3150" s="89"/>
      <c r="H3150" s="123"/>
      <c r="I3150" s="123"/>
      <c r="J3150" s="130"/>
    </row>
    <row r="3151" spans="1:10" s="108" customFormat="1" ht="11.25" customHeight="1">
      <c r="A3151" s="130"/>
      <c r="B3151" s="130"/>
      <c r="C3151" s="130"/>
      <c r="D3151" s="130"/>
      <c r="E3151" s="130"/>
      <c r="F3151" s="130"/>
      <c r="G3151" s="89"/>
      <c r="H3151" s="123"/>
      <c r="I3151" s="123"/>
      <c r="J3151" s="130"/>
    </row>
    <row r="3152" spans="1:10" s="108" customFormat="1" ht="11.25" customHeight="1">
      <c r="A3152" s="130"/>
      <c r="B3152" s="130"/>
      <c r="C3152" s="130"/>
      <c r="D3152" s="130"/>
      <c r="E3152" s="130"/>
      <c r="F3152" s="130"/>
      <c r="G3152" s="89"/>
      <c r="H3152" s="123"/>
      <c r="I3152" s="123"/>
      <c r="J3152" s="130"/>
    </row>
    <row r="3153" spans="1:10" s="108" customFormat="1" ht="11.25" customHeight="1">
      <c r="A3153" s="130"/>
      <c r="B3153" s="130"/>
      <c r="C3153" s="130"/>
      <c r="D3153" s="130"/>
      <c r="E3153" s="130"/>
      <c r="F3153" s="130"/>
      <c r="G3153" s="89"/>
      <c r="H3153" s="123"/>
      <c r="I3153" s="123"/>
      <c r="J3153" s="130"/>
    </row>
    <row r="3154" spans="1:10" s="108" customFormat="1" ht="11.25" customHeight="1">
      <c r="A3154" s="130"/>
      <c r="B3154" s="130"/>
      <c r="C3154" s="130"/>
      <c r="D3154" s="130"/>
      <c r="E3154" s="130"/>
      <c r="F3154" s="130"/>
      <c r="G3154" s="89"/>
      <c r="H3154" s="123"/>
      <c r="I3154" s="123"/>
      <c r="J3154" s="130"/>
    </row>
    <row r="3155" spans="1:10" s="108" customFormat="1" ht="11.25" customHeight="1">
      <c r="A3155" s="130"/>
      <c r="B3155" s="130"/>
      <c r="C3155" s="130"/>
      <c r="D3155" s="130"/>
      <c r="E3155" s="130"/>
      <c r="F3155" s="130"/>
      <c r="G3155" s="89"/>
      <c r="H3155" s="123"/>
      <c r="I3155" s="123"/>
      <c r="J3155" s="130"/>
    </row>
    <row r="3156" spans="1:10" s="108" customFormat="1" ht="11.25" customHeight="1">
      <c r="A3156" s="130"/>
      <c r="B3156" s="130"/>
      <c r="C3156" s="130"/>
      <c r="D3156" s="130"/>
      <c r="E3156" s="130"/>
      <c r="F3156" s="130"/>
      <c r="G3156" s="89"/>
      <c r="H3156" s="123"/>
      <c r="I3156" s="123"/>
      <c r="J3156" s="130"/>
    </row>
    <row r="3157" spans="1:10" s="108" customFormat="1" ht="11.25" customHeight="1">
      <c r="A3157" s="130"/>
      <c r="B3157" s="130"/>
      <c r="C3157" s="130"/>
      <c r="D3157" s="130"/>
      <c r="E3157" s="130"/>
      <c r="F3157" s="130"/>
      <c r="G3157" s="89"/>
      <c r="H3157" s="123"/>
      <c r="I3157" s="123"/>
      <c r="J3157" s="130"/>
    </row>
    <row r="3158" spans="1:10" s="108" customFormat="1" ht="11.25" customHeight="1">
      <c r="A3158" s="130"/>
      <c r="B3158" s="130"/>
      <c r="C3158" s="130"/>
      <c r="D3158" s="130"/>
      <c r="E3158" s="130"/>
      <c r="F3158" s="130"/>
      <c r="G3158" s="89"/>
      <c r="H3158" s="123"/>
      <c r="I3158" s="123"/>
      <c r="J3158" s="130"/>
    </row>
    <row r="3159" spans="1:10" s="108" customFormat="1" ht="11.25" customHeight="1">
      <c r="A3159" s="130"/>
      <c r="B3159" s="130"/>
      <c r="C3159" s="130"/>
      <c r="D3159" s="130"/>
      <c r="E3159" s="130"/>
      <c r="F3159" s="130"/>
      <c r="G3159" s="89"/>
      <c r="H3159" s="123"/>
      <c r="I3159" s="123"/>
      <c r="J3159" s="130"/>
    </row>
    <row r="3160" spans="1:10" s="108" customFormat="1" ht="11.25" customHeight="1">
      <c r="A3160" s="130"/>
      <c r="B3160" s="130"/>
      <c r="C3160" s="130"/>
      <c r="D3160" s="130"/>
      <c r="E3160" s="130"/>
      <c r="F3160" s="130"/>
      <c r="G3160" s="89"/>
      <c r="H3160" s="123"/>
      <c r="I3160" s="123"/>
      <c r="J3160" s="130"/>
    </row>
    <row r="3161" spans="1:10" s="108" customFormat="1" ht="11.25" customHeight="1">
      <c r="A3161" s="130"/>
      <c r="B3161" s="130"/>
      <c r="C3161" s="130"/>
      <c r="D3161" s="130"/>
      <c r="E3161" s="130"/>
      <c r="F3161" s="130"/>
      <c r="G3161" s="89"/>
      <c r="H3161" s="123"/>
      <c r="I3161" s="123"/>
      <c r="J3161" s="130"/>
    </row>
    <row r="3162" spans="1:10" s="108" customFormat="1" ht="11.25" customHeight="1">
      <c r="A3162" s="130"/>
      <c r="B3162" s="130"/>
      <c r="C3162" s="130"/>
      <c r="D3162" s="130"/>
      <c r="E3162" s="130"/>
      <c r="F3162" s="130"/>
      <c r="G3162" s="89"/>
      <c r="H3162" s="123"/>
      <c r="I3162" s="123"/>
      <c r="J3162" s="130"/>
    </row>
    <row r="3163" spans="1:10" s="108" customFormat="1" ht="11.25" customHeight="1">
      <c r="A3163" s="130"/>
      <c r="B3163" s="130"/>
      <c r="C3163" s="130"/>
      <c r="D3163" s="130"/>
      <c r="E3163" s="130"/>
      <c r="F3163" s="130"/>
      <c r="G3163" s="89"/>
      <c r="H3163" s="123"/>
      <c r="I3163" s="123"/>
      <c r="J3163" s="130"/>
    </row>
    <row r="3164" spans="1:10" s="108" customFormat="1" ht="11.25" customHeight="1">
      <c r="A3164" s="130"/>
      <c r="B3164" s="130"/>
      <c r="C3164" s="130"/>
      <c r="D3164" s="130"/>
      <c r="E3164" s="130"/>
      <c r="F3164" s="130"/>
      <c r="G3164" s="89"/>
      <c r="H3164" s="123"/>
      <c r="I3164" s="123"/>
      <c r="J3164" s="130"/>
    </row>
    <row r="3165" spans="1:10" s="108" customFormat="1" ht="11.25" customHeight="1">
      <c r="A3165" s="130"/>
      <c r="B3165" s="130"/>
      <c r="C3165" s="130"/>
      <c r="D3165" s="130"/>
      <c r="E3165" s="130"/>
      <c r="F3165" s="130"/>
      <c r="G3165" s="89"/>
      <c r="H3165" s="123"/>
      <c r="I3165" s="123"/>
      <c r="J3165" s="130"/>
    </row>
    <row r="3166" spans="1:10" s="108" customFormat="1" ht="11.25" customHeight="1">
      <c r="A3166" s="130"/>
      <c r="B3166" s="130"/>
      <c r="C3166" s="130"/>
      <c r="D3166" s="130"/>
      <c r="E3166" s="130"/>
      <c r="F3166" s="130"/>
      <c r="G3166" s="89"/>
      <c r="H3166" s="123"/>
      <c r="I3166" s="123"/>
      <c r="J3166" s="130"/>
    </row>
    <row r="3167" spans="1:10" s="108" customFormat="1" ht="11.25" customHeight="1">
      <c r="A3167" s="130"/>
      <c r="B3167" s="130"/>
      <c r="C3167" s="130"/>
      <c r="D3167" s="130"/>
      <c r="E3167" s="130"/>
      <c r="F3167" s="130"/>
      <c r="G3167" s="89"/>
      <c r="H3167" s="123"/>
      <c r="I3167" s="123"/>
      <c r="J3167" s="130"/>
    </row>
    <row r="3168" spans="1:10" s="108" customFormat="1" ht="11.25" customHeight="1">
      <c r="A3168" s="130"/>
      <c r="B3168" s="130"/>
      <c r="C3168" s="130"/>
      <c r="D3168" s="130"/>
      <c r="E3168" s="130"/>
      <c r="F3168" s="130"/>
      <c r="G3168" s="89"/>
      <c r="H3168" s="123"/>
      <c r="I3168" s="123"/>
      <c r="J3168" s="130"/>
    </row>
    <row r="3169" spans="1:10" s="108" customFormat="1" ht="11.25" customHeight="1">
      <c r="A3169" s="130"/>
      <c r="B3169" s="130"/>
      <c r="C3169" s="130"/>
      <c r="D3169" s="130"/>
      <c r="E3169" s="130"/>
      <c r="F3169" s="130"/>
      <c r="G3169" s="89"/>
      <c r="H3169" s="123"/>
      <c r="I3169" s="123"/>
      <c r="J3169" s="130"/>
    </row>
    <row r="3170" spans="1:10" s="108" customFormat="1" ht="11.25" customHeight="1">
      <c r="A3170" s="130"/>
      <c r="B3170" s="130"/>
      <c r="C3170" s="130"/>
      <c r="D3170" s="130"/>
      <c r="E3170" s="130"/>
      <c r="F3170" s="130"/>
      <c r="G3170" s="89"/>
      <c r="H3170" s="123"/>
      <c r="I3170" s="123"/>
      <c r="J3170" s="130"/>
    </row>
    <row r="3171" spans="1:10" s="108" customFormat="1" ht="11.25" customHeight="1">
      <c r="A3171" s="130"/>
      <c r="B3171" s="130"/>
      <c r="C3171" s="130"/>
      <c r="D3171" s="130"/>
      <c r="E3171" s="130"/>
      <c r="F3171" s="130"/>
      <c r="G3171" s="89"/>
      <c r="H3171" s="123"/>
      <c r="I3171" s="123"/>
      <c r="J3171" s="130"/>
    </row>
    <row r="3172" spans="1:10" s="108" customFormat="1" ht="11.25" customHeight="1">
      <c r="A3172" s="130"/>
      <c r="B3172" s="130"/>
      <c r="C3172" s="130"/>
      <c r="D3172" s="130"/>
      <c r="E3172" s="130"/>
      <c r="F3172" s="130"/>
      <c r="G3172" s="89"/>
      <c r="H3172" s="123"/>
      <c r="I3172" s="123"/>
      <c r="J3172" s="130"/>
    </row>
    <row r="3173" spans="1:10" s="108" customFormat="1" ht="11.25" customHeight="1">
      <c r="A3173" s="130"/>
      <c r="B3173" s="130"/>
      <c r="C3173" s="130"/>
      <c r="D3173" s="130"/>
      <c r="E3173" s="130"/>
      <c r="F3173" s="130"/>
      <c r="G3173" s="89"/>
      <c r="H3173" s="123"/>
      <c r="I3173" s="123"/>
      <c r="J3173" s="130"/>
    </row>
    <row r="3174" spans="1:10" s="108" customFormat="1" ht="11.25" customHeight="1">
      <c r="A3174" s="130"/>
      <c r="B3174" s="130"/>
      <c r="C3174" s="130"/>
      <c r="D3174" s="130"/>
      <c r="E3174" s="130"/>
      <c r="F3174" s="130"/>
      <c r="G3174" s="89"/>
      <c r="H3174" s="123"/>
      <c r="I3174" s="123"/>
      <c r="J3174" s="130"/>
    </row>
    <row r="3175" spans="1:10" s="108" customFormat="1" ht="11.25" customHeight="1">
      <c r="A3175" s="130"/>
      <c r="B3175" s="130"/>
      <c r="C3175" s="130"/>
      <c r="D3175" s="130"/>
      <c r="E3175" s="130"/>
      <c r="F3175" s="130"/>
      <c r="G3175" s="89"/>
      <c r="H3175" s="123"/>
      <c r="I3175" s="123"/>
      <c r="J3175" s="130"/>
    </row>
    <row r="3176" spans="1:10" s="108" customFormat="1" ht="11.25" customHeight="1">
      <c r="A3176" s="130"/>
      <c r="B3176" s="130"/>
      <c r="C3176" s="130"/>
      <c r="D3176" s="130"/>
      <c r="E3176" s="130"/>
      <c r="F3176" s="130"/>
      <c r="G3176" s="89"/>
      <c r="H3176" s="123"/>
      <c r="I3176" s="123"/>
      <c r="J3176" s="130"/>
    </row>
    <row r="3177" spans="1:10" s="108" customFormat="1" ht="11.25" customHeight="1">
      <c r="A3177" s="130"/>
      <c r="B3177" s="130"/>
      <c r="C3177" s="130"/>
      <c r="D3177" s="130"/>
      <c r="E3177" s="130"/>
      <c r="F3177" s="130"/>
      <c r="G3177" s="89"/>
      <c r="H3177" s="123"/>
      <c r="I3177" s="123"/>
      <c r="J3177" s="130"/>
    </row>
    <row r="3178" spans="1:10" s="108" customFormat="1" ht="11.25" customHeight="1">
      <c r="A3178" s="130"/>
      <c r="B3178" s="130"/>
      <c r="C3178" s="130"/>
      <c r="D3178" s="130"/>
      <c r="E3178" s="130"/>
      <c r="F3178" s="130"/>
      <c r="G3178" s="89"/>
      <c r="H3178" s="123"/>
      <c r="I3178" s="123"/>
      <c r="J3178" s="130"/>
    </row>
    <row r="3179" spans="1:10" s="108" customFormat="1" ht="11.25" customHeight="1">
      <c r="A3179" s="130"/>
      <c r="B3179" s="130"/>
      <c r="C3179" s="130"/>
      <c r="D3179" s="130"/>
      <c r="E3179" s="130"/>
      <c r="F3179" s="130"/>
      <c r="G3179" s="89"/>
      <c r="H3179" s="123"/>
      <c r="I3179" s="123"/>
      <c r="J3179" s="130"/>
    </row>
    <row r="3180" spans="1:10" s="108" customFormat="1" ht="11.25" customHeight="1">
      <c r="A3180" s="130"/>
      <c r="B3180" s="130"/>
      <c r="C3180" s="130"/>
      <c r="D3180" s="130"/>
      <c r="E3180" s="130"/>
      <c r="F3180" s="130"/>
      <c r="G3180" s="89"/>
      <c r="H3180" s="123"/>
      <c r="I3180" s="123"/>
      <c r="J3180" s="130"/>
    </row>
    <row r="3181" spans="1:10" s="108" customFormat="1" ht="11.25" customHeight="1">
      <c r="A3181" s="130"/>
      <c r="B3181" s="130"/>
      <c r="C3181" s="130"/>
      <c r="D3181" s="130"/>
      <c r="E3181" s="130"/>
      <c r="F3181" s="130"/>
      <c r="G3181" s="89"/>
      <c r="H3181" s="123"/>
      <c r="I3181" s="123"/>
      <c r="J3181" s="130"/>
    </row>
    <row r="3182" spans="1:10" s="108" customFormat="1" ht="11.25" customHeight="1">
      <c r="A3182" s="130"/>
      <c r="B3182" s="130"/>
      <c r="C3182" s="130"/>
      <c r="D3182" s="130"/>
      <c r="E3182" s="130"/>
      <c r="F3182" s="130"/>
      <c r="G3182" s="89"/>
      <c r="H3182" s="123"/>
      <c r="I3182" s="123"/>
      <c r="J3182" s="130"/>
    </row>
    <row r="3183" spans="1:10" s="108" customFormat="1" ht="11.25" customHeight="1">
      <c r="A3183" s="130"/>
      <c r="B3183" s="130"/>
      <c r="C3183" s="130"/>
      <c r="D3183" s="130"/>
      <c r="E3183" s="130"/>
      <c r="F3183" s="130"/>
      <c r="G3183" s="89"/>
      <c r="H3183" s="123"/>
      <c r="I3183" s="123"/>
      <c r="J3183" s="130"/>
    </row>
    <row r="3184" spans="1:10" s="108" customFormat="1" ht="11.25" customHeight="1">
      <c r="A3184" s="130"/>
      <c r="B3184" s="130"/>
      <c r="C3184" s="130"/>
      <c r="D3184" s="130"/>
      <c r="E3184" s="130"/>
      <c r="F3184" s="130"/>
      <c r="G3184" s="89"/>
      <c r="H3184" s="123"/>
      <c r="I3184" s="123"/>
      <c r="J3184" s="130"/>
    </row>
    <row r="3185" spans="1:10" s="108" customFormat="1" ht="11.25" customHeight="1">
      <c r="A3185" s="130"/>
      <c r="B3185" s="130"/>
      <c r="C3185" s="130"/>
      <c r="D3185" s="130"/>
      <c r="E3185" s="130"/>
      <c r="F3185" s="130"/>
      <c r="G3185" s="89"/>
      <c r="H3185" s="123"/>
      <c r="I3185" s="123"/>
      <c r="J3185" s="130"/>
    </row>
    <row r="3186" spans="1:10" s="108" customFormat="1" ht="11.25" customHeight="1">
      <c r="A3186" s="130"/>
      <c r="B3186" s="130"/>
      <c r="C3186" s="130"/>
      <c r="D3186" s="130"/>
      <c r="E3186" s="130"/>
      <c r="F3186" s="130"/>
      <c r="G3186" s="89"/>
      <c r="H3186" s="123"/>
      <c r="I3186" s="123"/>
      <c r="J3186" s="130"/>
    </row>
    <row r="3187" spans="1:10" s="108" customFormat="1" ht="11.25" customHeight="1">
      <c r="A3187" s="130"/>
      <c r="B3187" s="130"/>
      <c r="C3187" s="130"/>
      <c r="D3187" s="130"/>
      <c r="E3187" s="130"/>
      <c r="F3187" s="130"/>
      <c r="G3187" s="89"/>
      <c r="H3187" s="123"/>
      <c r="I3187" s="123"/>
      <c r="J3187" s="130"/>
    </row>
    <row r="3188" spans="1:10" s="108" customFormat="1" ht="11.25" customHeight="1">
      <c r="A3188" s="130"/>
      <c r="B3188" s="130"/>
      <c r="C3188" s="130"/>
      <c r="D3188" s="130"/>
      <c r="E3188" s="130"/>
      <c r="F3188" s="130"/>
      <c r="G3188" s="89"/>
      <c r="H3188" s="123"/>
      <c r="I3188" s="123"/>
      <c r="J3188" s="130"/>
    </row>
    <row r="3189" spans="1:10" s="108" customFormat="1" ht="11.25" customHeight="1">
      <c r="A3189" s="130"/>
      <c r="B3189" s="130"/>
      <c r="C3189" s="130"/>
      <c r="D3189" s="130"/>
      <c r="E3189" s="130"/>
      <c r="F3189" s="130"/>
      <c r="G3189" s="89"/>
      <c r="H3189" s="123"/>
      <c r="I3189" s="123"/>
      <c r="J3189" s="130"/>
    </row>
    <row r="3190" spans="1:10" s="108" customFormat="1" ht="11.25" customHeight="1">
      <c r="A3190" s="130"/>
      <c r="B3190" s="130"/>
      <c r="C3190" s="130"/>
      <c r="D3190" s="130"/>
      <c r="E3190" s="130"/>
      <c r="F3190" s="130"/>
      <c r="G3190" s="89"/>
      <c r="H3190" s="123"/>
      <c r="I3190" s="123"/>
      <c r="J3190" s="130"/>
    </row>
    <row r="3191" spans="1:10" s="108" customFormat="1" ht="11.25" customHeight="1">
      <c r="A3191" s="130"/>
      <c r="B3191" s="130"/>
      <c r="C3191" s="130"/>
      <c r="D3191" s="130"/>
      <c r="E3191" s="130"/>
      <c r="F3191" s="130"/>
      <c r="G3191" s="89"/>
      <c r="H3191" s="123"/>
      <c r="I3191" s="123"/>
      <c r="J3191" s="130"/>
    </row>
    <row r="3192" spans="1:10" s="108" customFormat="1" ht="11.25" customHeight="1">
      <c r="A3192" s="130"/>
      <c r="B3192" s="130"/>
      <c r="C3192" s="130"/>
      <c r="D3192" s="130"/>
      <c r="E3192" s="130"/>
      <c r="F3192" s="130"/>
      <c r="G3192" s="89"/>
      <c r="H3192" s="123"/>
      <c r="I3192" s="123"/>
      <c r="J3192" s="130"/>
    </row>
    <row r="3193" spans="1:10" s="108" customFormat="1" ht="11.25" customHeight="1">
      <c r="A3193" s="130"/>
      <c r="B3193" s="130"/>
      <c r="C3193" s="130"/>
      <c r="D3193" s="130"/>
      <c r="E3193" s="130"/>
      <c r="F3193" s="130"/>
      <c r="G3193" s="89"/>
      <c r="H3193" s="123"/>
      <c r="I3193" s="123"/>
      <c r="J3193" s="130"/>
    </row>
    <row r="3194" spans="1:10" s="108" customFormat="1" ht="11.25" customHeight="1">
      <c r="A3194" s="130"/>
      <c r="B3194" s="130"/>
      <c r="C3194" s="130"/>
      <c r="D3194" s="130"/>
      <c r="E3194" s="130"/>
      <c r="F3194" s="130"/>
      <c r="G3194" s="89"/>
      <c r="H3194" s="123"/>
      <c r="I3194" s="123"/>
      <c r="J3194" s="130"/>
    </row>
    <row r="3195" spans="1:10" s="108" customFormat="1" ht="11.25" customHeight="1">
      <c r="A3195" s="130"/>
      <c r="B3195" s="130"/>
      <c r="C3195" s="130"/>
      <c r="D3195" s="130"/>
      <c r="E3195" s="130"/>
      <c r="F3195" s="130"/>
      <c r="G3195" s="89"/>
      <c r="H3195" s="123"/>
      <c r="I3195" s="123"/>
      <c r="J3195" s="130"/>
    </row>
    <row r="3196" spans="1:10" s="108" customFormat="1" ht="11.25" customHeight="1">
      <c r="A3196" s="130"/>
      <c r="B3196" s="130"/>
      <c r="C3196" s="130"/>
      <c r="D3196" s="130"/>
      <c r="E3196" s="130"/>
      <c r="F3196" s="130"/>
      <c r="G3196" s="89"/>
      <c r="H3196" s="123"/>
      <c r="I3196" s="123"/>
      <c r="J3196" s="130"/>
    </row>
    <row r="3197" spans="1:10" s="108" customFormat="1" ht="11.25" customHeight="1">
      <c r="A3197" s="130"/>
      <c r="B3197" s="130"/>
      <c r="C3197" s="130"/>
      <c r="D3197" s="130"/>
      <c r="E3197" s="130"/>
      <c r="F3197" s="130"/>
      <c r="G3197" s="89"/>
      <c r="H3197" s="123"/>
      <c r="I3197" s="123"/>
      <c r="J3197" s="130"/>
    </row>
    <row r="3198" spans="1:10" s="108" customFormat="1" ht="11.25" customHeight="1">
      <c r="A3198" s="130"/>
      <c r="B3198" s="130"/>
      <c r="C3198" s="130"/>
      <c r="D3198" s="130"/>
      <c r="E3198" s="130"/>
      <c r="F3198" s="130"/>
      <c r="G3198" s="89"/>
      <c r="H3198" s="123"/>
      <c r="I3198" s="123"/>
      <c r="J3198" s="130"/>
    </row>
    <row r="3199" spans="1:10" s="108" customFormat="1" ht="11.25" customHeight="1">
      <c r="A3199" s="130"/>
      <c r="B3199" s="130"/>
      <c r="C3199" s="130"/>
      <c r="D3199" s="130"/>
      <c r="E3199" s="130"/>
      <c r="F3199" s="130"/>
      <c r="G3199" s="89"/>
      <c r="H3199" s="123"/>
      <c r="I3199" s="123"/>
      <c r="J3199" s="130"/>
    </row>
    <row r="3200" spans="1:10" s="108" customFormat="1" ht="11.25" customHeight="1">
      <c r="A3200" s="130"/>
      <c r="B3200" s="130"/>
      <c r="C3200" s="130"/>
      <c r="D3200" s="130"/>
      <c r="E3200" s="130"/>
      <c r="F3200" s="130"/>
      <c r="G3200" s="89"/>
      <c r="H3200" s="123"/>
      <c r="I3200" s="123"/>
      <c r="J3200" s="130"/>
    </row>
    <row r="3201" spans="1:10" s="108" customFormat="1" ht="11.25" customHeight="1">
      <c r="A3201" s="130"/>
      <c r="B3201" s="130"/>
      <c r="C3201" s="130"/>
      <c r="D3201" s="130"/>
      <c r="E3201" s="130"/>
      <c r="F3201" s="130"/>
      <c r="G3201" s="89"/>
      <c r="H3201" s="123"/>
      <c r="I3201" s="123"/>
      <c r="J3201" s="130"/>
    </row>
    <row r="3202" spans="1:10" s="108" customFormat="1" ht="11.25" customHeight="1">
      <c r="A3202" s="130"/>
      <c r="B3202" s="130"/>
      <c r="C3202" s="130"/>
      <c r="D3202" s="130"/>
      <c r="E3202" s="130"/>
      <c r="F3202" s="130"/>
      <c r="G3202" s="89"/>
      <c r="H3202" s="123"/>
      <c r="I3202" s="123"/>
      <c r="J3202" s="130"/>
    </row>
    <row r="3203" spans="1:10" s="108" customFormat="1" ht="11.25" customHeight="1">
      <c r="A3203" s="130"/>
      <c r="B3203" s="130"/>
      <c r="C3203" s="130"/>
      <c r="D3203" s="130"/>
      <c r="E3203" s="130"/>
      <c r="F3203" s="130"/>
      <c r="G3203" s="89"/>
      <c r="H3203" s="123"/>
      <c r="I3203" s="123"/>
      <c r="J3203" s="130"/>
    </row>
    <row r="3204" spans="1:10" s="108" customFormat="1" ht="11.25" customHeight="1">
      <c r="A3204" s="130"/>
      <c r="B3204" s="130"/>
      <c r="C3204" s="130"/>
      <c r="D3204" s="130"/>
      <c r="E3204" s="130"/>
      <c r="F3204" s="130"/>
      <c r="G3204" s="89"/>
      <c r="H3204" s="123"/>
      <c r="I3204" s="123"/>
      <c r="J3204" s="130"/>
    </row>
    <row r="3205" spans="1:10" s="108" customFormat="1" ht="11.25" customHeight="1">
      <c r="A3205" s="130"/>
      <c r="B3205" s="130"/>
      <c r="C3205" s="130"/>
      <c r="D3205" s="130"/>
      <c r="E3205" s="130"/>
      <c r="F3205" s="130"/>
      <c r="G3205" s="89"/>
      <c r="H3205" s="123"/>
      <c r="I3205" s="123"/>
      <c r="J3205" s="130"/>
    </row>
    <row r="3206" spans="1:10" s="108" customFormat="1" ht="11.25" customHeight="1">
      <c r="A3206" s="130"/>
      <c r="B3206" s="130"/>
      <c r="C3206" s="130"/>
      <c r="D3206" s="130"/>
      <c r="E3206" s="130"/>
      <c r="F3206" s="130"/>
      <c r="G3206" s="89"/>
      <c r="H3206" s="123"/>
      <c r="I3206" s="123"/>
      <c r="J3206" s="130"/>
    </row>
    <row r="3207" spans="1:10" s="108" customFormat="1" ht="11.25" customHeight="1">
      <c r="A3207" s="130"/>
      <c r="B3207" s="130"/>
      <c r="C3207" s="130"/>
      <c r="D3207" s="130"/>
      <c r="E3207" s="130"/>
      <c r="F3207" s="130"/>
      <c r="G3207" s="89"/>
      <c r="H3207" s="123"/>
      <c r="I3207" s="123"/>
      <c r="J3207" s="130"/>
    </row>
    <row r="3208" spans="1:10" s="108" customFormat="1" ht="11.25" customHeight="1">
      <c r="A3208" s="130"/>
      <c r="B3208" s="130"/>
      <c r="C3208" s="130"/>
      <c r="D3208" s="130"/>
      <c r="E3208" s="130"/>
      <c r="F3208" s="130"/>
      <c r="G3208" s="89"/>
      <c r="H3208" s="123"/>
      <c r="I3208" s="123"/>
      <c r="J3208" s="130"/>
    </row>
    <row r="3209" spans="1:10" s="108" customFormat="1" ht="11.25" customHeight="1">
      <c r="A3209" s="130"/>
      <c r="B3209" s="130"/>
      <c r="C3209" s="130"/>
      <c r="D3209" s="130"/>
      <c r="E3209" s="130"/>
      <c r="F3209" s="130"/>
      <c r="G3209" s="89"/>
      <c r="H3209" s="123"/>
      <c r="I3209" s="123"/>
      <c r="J3209" s="130"/>
    </row>
    <row r="3210" spans="1:10" s="108" customFormat="1" ht="11.25" customHeight="1">
      <c r="A3210" s="130"/>
      <c r="B3210" s="130"/>
      <c r="C3210" s="130"/>
      <c r="D3210" s="130"/>
      <c r="E3210" s="130"/>
      <c r="F3210" s="130"/>
      <c r="G3210" s="89"/>
      <c r="H3210" s="123"/>
      <c r="I3210" s="123"/>
      <c r="J3210" s="130"/>
    </row>
    <row r="3211" spans="1:10" s="108" customFormat="1" ht="11.25" customHeight="1">
      <c r="A3211" s="130"/>
      <c r="B3211" s="130"/>
      <c r="C3211" s="130"/>
      <c r="D3211" s="130"/>
      <c r="E3211" s="130"/>
      <c r="F3211" s="130"/>
      <c r="G3211" s="89"/>
      <c r="H3211" s="123"/>
      <c r="I3211" s="123"/>
      <c r="J3211" s="130"/>
    </row>
    <row r="3212" spans="1:10" s="108" customFormat="1" ht="11.25" customHeight="1">
      <c r="A3212" s="130"/>
      <c r="B3212" s="130"/>
      <c r="C3212" s="130"/>
      <c r="D3212" s="130"/>
      <c r="E3212" s="130"/>
      <c r="F3212" s="130"/>
      <c r="G3212" s="89"/>
      <c r="H3212" s="123"/>
      <c r="I3212" s="123"/>
      <c r="J3212" s="130"/>
    </row>
    <row r="3213" spans="1:10" s="108" customFormat="1" ht="11.25" customHeight="1">
      <c r="A3213" s="130"/>
      <c r="B3213" s="130"/>
      <c r="C3213" s="130"/>
      <c r="D3213" s="130"/>
      <c r="E3213" s="130"/>
      <c r="F3213" s="130"/>
      <c r="G3213" s="89"/>
      <c r="H3213" s="123"/>
      <c r="I3213" s="123"/>
      <c r="J3213" s="130"/>
    </row>
    <row r="3214" spans="1:10" s="108" customFormat="1" ht="11.25" customHeight="1">
      <c r="A3214" s="130"/>
      <c r="B3214" s="130"/>
      <c r="C3214" s="130"/>
      <c r="D3214" s="130"/>
      <c r="E3214" s="130"/>
      <c r="F3214" s="130"/>
      <c r="G3214" s="89"/>
      <c r="H3214" s="123"/>
      <c r="I3214" s="123"/>
      <c r="J3214" s="130"/>
    </row>
    <row r="3215" spans="1:10" s="108" customFormat="1" ht="11.25" customHeight="1">
      <c r="A3215" s="130"/>
      <c r="B3215" s="130"/>
      <c r="C3215" s="130"/>
      <c r="D3215" s="130"/>
      <c r="E3215" s="130"/>
      <c r="F3215" s="130"/>
      <c r="G3215" s="89"/>
      <c r="H3215" s="123"/>
      <c r="I3215" s="123"/>
      <c r="J3215" s="130"/>
    </row>
    <row r="3216" spans="1:10" s="108" customFormat="1" ht="11.25" customHeight="1">
      <c r="A3216" s="130"/>
      <c r="B3216" s="130"/>
      <c r="C3216" s="130"/>
      <c r="D3216" s="130"/>
      <c r="E3216" s="130"/>
      <c r="F3216" s="130"/>
      <c r="G3216" s="89"/>
      <c r="H3216" s="123"/>
      <c r="I3216" s="123"/>
      <c r="J3216" s="130"/>
    </row>
    <row r="3217" spans="1:10" s="108" customFormat="1" ht="11.25" customHeight="1">
      <c r="A3217" s="130"/>
      <c r="B3217" s="130"/>
      <c r="C3217" s="130"/>
      <c r="D3217" s="130"/>
      <c r="E3217" s="130"/>
      <c r="F3217" s="130"/>
      <c r="G3217" s="89"/>
      <c r="H3217" s="123"/>
      <c r="I3217" s="123"/>
      <c r="J3217" s="130"/>
    </row>
    <row r="3218" spans="1:10" s="108" customFormat="1" ht="11.25" customHeight="1">
      <c r="A3218" s="130"/>
      <c r="B3218" s="130"/>
      <c r="C3218" s="130"/>
      <c r="D3218" s="130"/>
      <c r="E3218" s="130"/>
      <c r="F3218" s="130"/>
      <c r="G3218" s="89"/>
      <c r="H3218" s="123"/>
      <c r="I3218" s="123"/>
      <c r="J3218" s="130"/>
    </row>
    <row r="3219" spans="1:10" s="108" customFormat="1" ht="11.25" customHeight="1">
      <c r="A3219" s="130"/>
      <c r="B3219" s="130"/>
      <c r="C3219" s="130"/>
      <c r="D3219" s="130"/>
      <c r="E3219" s="130"/>
      <c r="F3219" s="130"/>
      <c r="G3219" s="89"/>
      <c r="H3219" s="123"/>
      <c r="I3219" s="123"/>
      <c r="J3219" s="130"/>
    </row>
    <row r="3220" spans="1:10" s="108" customFormat="1" ht="11.25" customHeight="1">
      <c r="A3220" s="130"/>
      <c r="B3220" s="130"/>
      <c r="C3220" s="130"/>
      <c r="D3220" s="130"/>
      <c r="E3220" s="130"/>
      <c r="F3220" s="130"/>
      <c r="G3220" s="89"/>
      <c r="H3220" s="123"/>
      <c r="I3220" s="123"/>
      <c r="J3220" s="130"/>
    </row>
    <row r="3221" spans="1:10" s="108" customFormat="1" ht="11.25" customHeight="1">
      <c r="A3221" s="130"/>
      <c r="B3221" s="130"/>
      <c r="C3221" s="130"/>
      <c r="D3221" s="130"/>
      <c r="E3221" s="130"/>
      <c r="F3221" s="130"/>
      <c r="G3221" s="89"/>
      <c r="H3221" s="123"/>
      <c r="I3221" s="123"/>
      <c r="J3221" s="130"/>
    </row>
    <row r="3222" spans="1:10" s="108" customFormat="1" ht="11.25" customHeight="1">
      <c r="A3222" s="130"/>
      <c r="B3222" s="130"/>
      <c r="C3222" s="130"/>
      <c r="D3222" s="130"/>
      <c r="E3222" s="130"/>
      <c r="F3222" s="130"/>
      <c r="G3222" s="89"/>
      <c r="H3222" s="123"/>
      <c r="I3222" s="123"/>
      <c r="J3222" s="130"/>
    </row>
    <row r="3223" spans="1:10" s="108" customFormat="1" ht="11.25" customHeight="1">
      <c r="A3223" s="130"/>
      <c r="B3223" s="130"/>
      <c r="C3223" s="130"/>
      <c r="D3223" s="130"/>
      <c r="E3223" s="130"/>
      <c r="F3223" s="130"/>
      <c r="G3223" s="89"/>
      <c r="H3223" s="123"/>
      <c r="I3223" s="123"/>
      <c r="J3223" s="130"/>
    </row>
    <row r="3224" spans="1:10" s="108" customFormat="1" ht="11.25" customHeight="1">
      <c r="A3224" s="130"/>
      <c r="B3224" s="130"/>
      <c r="C3224" s="130"/>
      <c r="D3224" s="130"/>
      <c r="E3224" s="130"/>
      <c r="F3224" s="130"/>
      <c r="G3224" s="89"/>
      <c r="H3224" s="123"/>
      <c r="I3224" s="123"/>
      <c r="J3224" s="130"/>
    </row>
    <row r="3225" spans="1:10" s="108" customFormat="1" ht="11.25" customHeight="1">
      <c r="A3225" s="130"/>
      <c r="B3225" s="130"/>
      <c r="C3225" s="130"/>
      <c r="D3225" s="130"/>
      <c r="E3225" s="130"/>
      <c r="F3225" s="130"/>
      <c r="G3225" s="89"/>
      <c r="H3225" s="123"/>
      <c r="I3225" s="123"/>
      <c r="J3225" s="130"/>
    </row>
    <row r="3226" spans="1:10" s="108" customFormat="1" ht="11.25" customHeight="1">
      <c r="A3226" s="130"/>
      <c r="B3226" s="130"/>
      <c r="C3226" s="130"/>
      <c r="D3226" s="130"/>
      <c r="E3226" s="130"/>
      <c r="F3226" s="130"/>
      <c r="G3226" s="89"/>
      <c r="H3226" s="123"/>
      <c r="I3226" s="123"/>
      <c r="J3226" s="130"/>
    </row>
    <row r="3227" spans="1:10" s="108" customFormat="1" ht="11.25" customHeight="1">
      <c r="A3227" s="130"/>
      <c r="B3227" s="130"/>
      <c r="C3227" s="130"/>
      <c r="D3227" s="130"/>
      <c r="E3227" s="130"/>
      <c r="F3227" s="130"/>
      <c r="G3227" s="89"/>
      <c r="H3227" s="123"/>
      <c r="I3227" s="123"/>
      <c r="J3227" s="130"/>
    </row>
    <row r="3228" spans="1:10" s="108" customFormat="1" ht="11.25" customHeight="1">
      <c r="A3228" s="130"/>
      <c r="B3228" s="130"/>
      <c r="C3228" s="130"/>
      <c r="D3228" s="130"/>
      <c r="E3228" s="130"/>
      <c r="F3228" s="130"/>
      <c r="G3228" s="89"/>
      <c r="H3228" s="123"/>
      <c r="I3228" s="123"/>
      <c r="J3228" s="130"/>
    </row>
    <row r="3229" spans="1:10" s="108" customFormat="1" ht="11.25" customHeight="1">
      <c r="A3229" s="130"/>
      <c r="B3229" s="130"/>
      <c r="C3229" s="130"/>
      <c r="D3229" s="130"/>
      <c r="E3229" s="130"/>
      <c r="F3229" s="130"/>
      <c r="G3229" s="89"/>
      <c r="H3229" s="123"/>
      <c r="I3229" s="123"/>
      <c r="J3229" s="130"/>
    </row>
    <row r="3230" spans="1:10" s="108" customFormat="1" ht="11.25" customHeight="1">
      <c r="A3230" s="130"/>
      <c r="B3230" s="130"/>
      <c r="C3230" s="130"/>
      <c r="D3230" s="130"/>
      <c r="E3230" s="130"/>
      <c r="F3230" s="130"/>
      <c r="G3230" s="89"/>
      <c r="H3230" s="123"/>
      <c r="I3230" s="123"/>
      <c r="J3230" s="130"/>
    </row>
    <row r="3231" spans="1:10" s="108" customFormat="1" ht="11.25" customHeight="1">
      <c r="A3231" s="130"/>
      <c r="B3231" s="130"/>
      <c r="C3231" s="130"/>
      <c r="D3231" s="130"/>
      <c r="E3231" s="130"/>
      <c r="F3231" s="130"/>
      <c r="G3231" s="89"/>
      <c r="H3231" s="123"/>
      <c r="I3231" s="123"/>
      <c r="J3231" s="130"/>
    </row>
    <row r="3232" spans="1:10" s="108" customFormat="1" ht="11.25" customHeight="1">
      <c r="A3232" s="130"/>
      <c r="B3232" s="130"/>
      <c r="C3232" s="130"/>
      <c r="D3232" s="130"/>
      <c r="E3232" s="130"/>
      <c r="F3232" s="130"/>
      <c r="G3232" s="89"/>
      <c r="H3232" s="123"/>
      <c r="I3232" s="123"/>
      <c r="J3232" s="130"/>
    </row>
    <row r="3233" spans="1:10" s="108" customFormat="1" ht="11.25" customHeight="1">
      <c r="A3233" s="130"/>
      <c r="B3233" s="130"/>
      <c r="C3233" s="130"/>
      <c r="D3233" s="130"/>
      <c r="E3233" s="130"/>
      <c r="F3233" s="130"/>
      <c r="G3233" s="89"/>
      <c r="H3233" s="123"/>
      <c r="I3233" s="123"/>
      <c r="J3233" s="130"/>
    </row>
    <row r="3234" spans="1:10" s="108" customFormat="1" ht="11.25" customHeight="1">
      <c r="A3234" s="130"/>
      <c r="B3234" s="130"/>
      <c r="C3234" s="130"/>
      <c r="D3234" s="130"/>
      <c r="E3234" s="130"/>
      <c r="F3234" s="130"/>
      <c r="G3234" s="89"/>
      <c r="H3234" s="123"/>
      <c r="I3234" s="123"/>
      <c r="J3234" s="130"/>
    </row>
    <row r="3235" spans="1:10" s="108" customFormat="1" ht="11.25" customHeight="1">
      <c r="A3235" s="130"/>
      <c r="B3235" s="130"/>
      <c r="C3235" s="130"/>
      <c r="D3235" s="130"/>
      <c r="E3235" s="130"/>
      <c r="F3235" s="130"/>
      <c r="G3235" s="89"/>
      <c r="H3235" s="123"/>
      <c r="I3235" s="123"/>
      <c r="J3235" s="130"/>
    </row>
    <row r="3236" spans="1:10" s="108" customFormat="1" ht="11.25" customHeight="1">
      <c r="A3236" s="130"/>
      <c r="B3236" s="130"/>
      <c r="C3236" s="130"/>
      <c r="D3236" s="130"/>
      <c r="E3236" s="130"/>
      <c r="F3236" s="130"/>
      <c r="G3236" s="89"/>
      <c r="H3236" s="123"/>
      <c r="I3236" s="123"/>
      <c r="J3236" s="130"/>
    </row>
    <row r="3237" spans="1:10" s="108" customFormat="1" ht="11.25" customHeight="1">
      <c r="A3237" s="130"/>
      <c r="B3237" s="130"/>
      <c r="C3237" s="130"/>
      <c r="D3237" s="130"/>
      <c r="E3237" s="130"/>
      <c r="F3237" s="130"/>
      <c r="G3237" s="89"/>
      <c r="H3237" s="123"/>
      <c r="I3237" s="123"/>
      <c r="J3237" s="130"/>
    </row>
    <row r="3238" spans="1:10" s="108" customFormat="1" ht="11.25" customHeight="1">
      <c r="A3238" s="130"/>
      <c r="B3238" s="130"/>
      <c r="C3238" s="130"/>
      <c r="D3238" s="130"/>
      <c r="E3238" s="130"/>
      <c r="F3238" s="130"/>
      <c r="G3238" s="89"/>
      <c r="H3238" s="123"/>
      <c r="I3238" s="123"/>
      <c r="J3238" s="130"/>
    </row>
    <row r="3239" spans="1:10" s="108" customFormat="1" ht="11.25" customHeight="1">
      <c r="A3239" s="130"/>
      <c r="B3239" s="130"/>
      <c r="C3239" s="130"/>
      <c r="D3239" s="130"/>
      <c r="E3239" s="130"/>
      <c r="F3239" s="130"/>
      <c r="G3239" s="89"/>
      <c r="H3239" s="123"/>
      <c r="I3239" s="123"/>
      <c r="J3239" s="130"/>
    </row>
    <row r="3240" spans="1:10" s="108" customFormat="1" ht="11.25" customHeight="1">
      <c r="A3240" s="130"/>
      <c r="B3240" s="130"/>
      <c r="C3240" s="130"/>
      <c r="D3240" s="130"/>
      <c r="E3240" s="130"/>
      <c r="F3240" s="130"/>
      <c r="G3240" s="89"/>
      <c r="H3240" s="123"/>
      <c r="I3240" s="123"/>
      <c r="J3240" s="130"/>
    </row>
    <row r="3241" spans="1:10" s="108" customFormat="1" ht="11.25" customHeight="1">
      <c r="A3241" s="130"/>
      <c r="B3241" s="130"/>
      <c r="C3241" s="130"/>
      <c r="D3241" s="130"/>
      <c r="E3241" s="130"/>
      <c r="F3241" s="130"/>
      <c r="G3241" s="89"/>
      <c r="H3241" s="123"/>
      <c r="I3241" s="123"/>
      <c r="J3241" s="130"/>
    </row>
    <row r="3242" spans="1:10" s="108" customFormat="1" ht="11.25" customHeight="1">
      <c r="A3242" s="130"/>
      <c r="B3242" s="130"/>
      <c r="C3242" s="130"/>
      <c r="D3242" s="130"/>
      <c r="E3242" s="130"/>
      <c r="F3242" s="130"/>
      <c r="G3242" s="89"/>
      <c r="H3242" s="123"/>
      <c r="I3242" s="123"/>
      <c r="J3242" s="130"/>
    </row>
    <row r="3243" spans="1:10" s="108" customFormat="1" ht="11.25" customHeight="1">
      <c r="A3243" s="130"/>
      <c r="B3243" s="130"/>
      <c r="C3243" s="130"/>
      <c r="D3243" s="130"/>
      <c r="E3243" s="130"/>
      <c r="F3243" s="130"/>
      <c r="G3243" s="89"/>
      <c r="H3243" s="123"/>
      <c r="I3243" s="123"/>
      <c r="J3243" s="130"/>
    </row>
    <row r="3244" spans="1:10" s="108" customFormat="1" ht="11.25" customHeight="1">
      <c r="A3244" s="130"/>
      <c r="B3244" s="130"/>
      <c r="C3244" s="130"/>
      <c r="D3244" s="130"/>
      <c r="E3244" s="130"/>
      <c r="F3244" s="130"/>
      <c r="G3244" s="89"/>
      <c r="H3244" s="123"/>
      <c r="I3244" s="123"/>
      <c r="J3244" s="130"/>
    </row>
    <row r="3245" spans="1:10" s="108" customFormat="1" ht="11.25" customHeight="1">
      <c r="A3245" s="130"/>
      <c r="B3245" s="130"/>
      <c r="C3245" s="130"/>
      <c r="D3245" s="130"/>
      <c r="E3245" s="130"/>
      <c r="F3245" s="130"/>
      <c r="G3245" s="89"/>
      <c r="H3245" s="123"/>
      <c r="I3245" s="123"/>
      <c r="J3245" s="130"/>
    </row>
    <row r="3246" spans="1:10" s="108" customFormat="1" ht="11.25" customHeight="1">
      <c r="A3246" s="130"/>
      <c r="B3246" s="130"/>
      <c r="C3246" s="130"/>
      <c r="D3246" s="130"/>
      <c r="E3246" s="130"/>
      <c r="F3246" s="130"/>
      <c r="G3246" s="89"/>
      <c r="H3246" s="123"/>
      <c r="I3246" s="123"/>
      <c r="J3246" s="130"/>
    </row>
    <row r="3247" spans="1:10" s="108" customFormat="1" ht="11.25" customHeight="1">
      <c r="A3247" s="130"/>
      <c r="B3247" s="130"/>
      <c r="C3247" s="130"/>
      <c r="D3247" s="130"/>
      <c r="E3247" s="130"/>
      <c r="F3247" s="130"/>
      <c r="G3247" s="89"/>
      <c r="H3247" s="123"/>
      <c r="I3247" s="123"/>
      <c r="J3247" s="130"/>
    </row>
    <row r="3248" spans="1:10" s="108" customFormat="1" ht="11.25" customHeight="1">
      <c r="A3248" s="130"/>
      <c r="B3248" s="130"/>
      <c r="C3248" s="130"/>
      <c r="D3248" s="130"/>
      <c r="E3248" s="130"/>
      <c r="F3248" s="130"/>
      <c r="G3248" s="89"/>
      <c r="H3248" s="123"/>
      <c r="I3248" s="123"/>
      <c r="J3248" s="130"/>
    </row>
    <row r="3249" spans="1:10" s="108" customFormat="1" ht="11.25" customHeight="1">
      <c r="A3249" s="130"/>
      <c r="B3249" s="130"/>
      <c r="C3249" s="130"/>
      <c r="D3249" s="130"/>
      <c r="E3249" s="130"/>
      <c r="F3249" s="130"/>
      <c r="G3249" s="89"/>
      <c r="H3249" s="123"/>
      <c r="I3249" s="123"/>
      <c r="J3249" s="130"/>
    </row>
    <row r="3250" spans="1:10" s="108" customFormat="1" ht="11.25" customHeight="1">
      <c r="A3250" s="130"/>
      <c r="B3250" s="130"/>
      <c r="C3250" s="130"/>
      <c r="D3250" s="130"/>
      <c r="E3250" s="130"/>
      <c r="F3250" s="130"/>
      <c r="G3250" s="89"/>
      <c r="H3250" s="123"/>
      <c r="I3250" s="123"/>
      <c r="J3250" s="130"/>
    </row>
    <row r="3251" spans="1:10" s="108" customFormat="1" ht="11.25" customHeight="1">
      <c r="A3251" s="130"/>
      <c r="B3251" s="130"/>
      <c r="C3251" s="130"/>
      <c r="D3251" s="130"/>
      <c r="E3251" s="130"/>
      <c r="F3251" s="130"/>
      <c r="G3251" s="89"/>
      <c r="H3251" s="123"/>
      <c r="I3251" s="123"/>
      <c r="J3251" s="130"/>
    </row>
    <row r="3252" spans="1:10" s="108" customFormat="1" ht="11.25" customHeight="1">
      <c r="A3252" s="130"/>
      <c r="B3252" s="130"/>
      <c r="C3252" s="130"/>
      <c r="D3252" s="130"/>
      <c r="E3252" s="130"/>
      <c r="F3252" s="130"/>
      <c r="G3252" s="89"/>
      <c r="H3252" s="123"/>
      <c r="I3252" s="123"/>
      <c r="J3252" s="130"/>
    </row>
    <row r="3253" spans="1:10" s="108" customFormat="1" ht="11.25" customHeight="1">
      <c r="A3253" s="130"/>
      <c r="B3253" s="130"/>
      <c r="C3253" s="130"/>
      <c r="D3253" s="130"/>
      <c r="E3253" s="130"/>
      <c r="F3253" s="130"/>
      <c r="G3253" s="89"/>
      <c r="H3253" s="123"/>
      <c r="I3253" s="123"/>
      <c r="J3253" s="130"/>
    </row>
    <row r="3254" spans="1:10" s="108" customFormat="1" ht="11.25" customHeight="1">
      <c r="A3254" s="130"/>
      <c r="B3254" s="130"/>
      <c r="C3254" s="130"/>
      <c r="D3254" s="130"/>
      <c r="E3254" s="130"/>
      <c r="F3254" s="130"/>
      <c r="G3254" s="89"/>
      <c r="H3254" s="123"/>
      <c r="I3254" s="123"/>
      <c r="J3254" s="130"/>
    </row>
    <row r="3255" spans="1:10" s="108" customFormat="1" ht="11.25" customHeight="1">
      <c r="A3255" s="130"/>
      <c r="B3255" s="130"/>
      <c r="C3255" s="130"/>
      <c r="D3255" s="130"/>
      <c r="E3255" s="130"/>
      <c r="F3255" s="130"/>
      <c r="G3255" s="89"/>
      <c r="H3255" s="123"/>
      <c r="I3255" s="123"/>
      <c r="J3255" s="130"/>
    </row>
    <row r="3256" spans="1:10" s="108" customFormat="1" ht="11.25" customHeight="1">
      <c r="A3256" s="130"/>
      <c r="B3256" s="130"/>
      <c r="C3256" s="130"/>
      <c r="D3256" s="130"/>
      <c r="E3256" s="130"/>
      <c r="F3256" s="130"/>
      <c r="G3256" s="89"/>
      <c r="H3256" s="123"/>
      <c r="I3256" s="123"/>
      <c r="J3256" s="130"/>
    </row>
    <row r="3257" spans="1:10" s="108" customFormat="1" ht="11.25" customHeight="1">
      <c r="A3257" s="130"/>
      <c r="B3257" s="130"/>
      <c r="C3257" s="130"/>
      <c r="D3257" s="130"/>
      <c r="E3257" s="130"/>
      <c r="F3257" s="130"/>
      <c r="G3257" s="89"/>
      <c r="H3257" s="123"/>
      <c r="I3257" s="123"/>
      <c r="J3257" s="130"/>
    </row>
    <row r="3258" spans="1:10" s="108" customFormat="1" ht="11.25" customHeight="1">
      <c r="A3258" s="130"/>
      <c r="B3258" s="130"/>
      <c r="C3258" s="130"/>
      <c r="D3258" s="130"/>
      <c r="E3258" s="130"/>
      <c r="F3258" s="130"/>
      <c r="G3258" s="89"/>
      <c r="H3258" s="123"/>
      <c r="I3258" s="123"/>
      <c r="J3258" s="130"/>
    </row>
    <row r="3259" spans="1:10" s="108" customFormat="1" ht="11.25" customHeight="1">
      <c r="A3259" s="130"/>
      <c r="B3259" s="130"/>
      <c r="C3259" s="130"/>
      <c r="D3259" s="130"/>
      <c r="E3259" s="130"/>
      <c r="F3259" s="130"/>
      <c r="G3259" s="89"/>
      <c r="H3259" s="123"/>
      <c r="I3259" s="123"/>
      <c r="J3259" s="130"/>
    </row>
    <row r="3260" spans="1:10" s="108" customFormat="1" ht="11.25" customHeight="1">
      <c r="A3260" s="130"/>
      <c r="B3260" s="130"/>
      <c r="C3260" s="130"/>
      <c r="D3260" s="130"/>
      <c r="E3260" s="130"/>
      <c r="F3260" s="130"/>
      <c r="G3260" s="89"/>
      <c r="H3260" s="123"/>
      <c r="I3260" s="123"/>
      <c r="J3260" s="130"/>
    </row>
    <row r="3261" spans="1:10" s="108" customFormat="1" ht="11.25" customHeight="1">
      <c r="A3261" s="130"/>
      <c r="B3261" s="130"/>
      <c r="C3261" s="130"/>
      <c r="D3261" s="130"/>
      <c r="E3261" s="130"/>
      <c r="F3261" s="130"/>
      <c r="G3261" s="89"/>
      <c r="H3261" s="123"/>
      <c r="I3261" s="123"/>
      <c r="J3261" s="130"/>
    </row>
    <row r="3262" spans="1:10" s="108" customFormat="1" ht="11.25" customHeight="1">
      <c r="A3262" s="130"/>
      <c r="B3262" s="130"/>
      <c r="C3262" s="130"/>
      <c r="D3262" s="130"/>
      <c r="E3262" s="130"/>
      <c r="F3262" s="130"/>
      <c r="G3262" s="89"/>
      <c r="H3262" s="123"/>
      <c r="I3262" s="123"/>
      <c r="J3262" s="130"/>
    </row>
    <row r="3263" spans="1:10" s="108" customFormat="1" ht="11.25" customHeight="1">
      <c r="A3263" s="130"/>
      <c r="B3263" s="130"/>
      <c r="C3263" s="130"/>
      <c r="D3263" s="130"/>
      <c r="E3263" s="130"/>
      <c r="F3263" s="130"/>
      <c r="G3263" s="89"/>
      <c r="H3263" s="123"/>
      <c r="I3263" s="123"/>
      <c r="J3263" s="130"/>
    </row>
    <row r="3264" spans="1:10" s="108" customFormat="1" ht="11.25" customHeight="1">
      <c r="A3264" s="130"/>
      <c r="B3264" s="130"/>
      <c r="C3264" s="130"/>
      <c r="D3264" s="130"/>
      <c r="E3264" s="130"/>
      <c r="F3264" s="130"/>
      <c r="G3264" s="89"/>
      <c r="H3264" s="123"/>
      <c r="I3264" s="123"/>
      <c r="J3264" s="130"/>
    </row>
    <row r="3265" spans="1:10" s="108" customFormat="1" ht="11.25" customHeight="1">
      <c r="A3265" s="130"/>
      <c r="B3265" s="130"/>
      <c r="C3265" s="130"/>
      <c r="D3265" s="130"/>
      <c r="E3265" s="130"/>
      <c r="F3265" s="130"/>
      <c r="G3265" s="89"/>
      <c r="H3265" s="123"/>
      <c r="I3265" s="123"/>
      <c r="J3265" s="130"/>
    </row>
    <row r="3266" spans="1:10" s="108" customFormat="1" ht="11.25" customHeight="1">
      <c r="A3266" s="130"/>
      <c r="B3266" s="130"/>
      <c r="C3266" s="130"/>
      <c r="D3266" s="130"/>
      <c r="E3266" s="130"/>
      <c r="F3266" s="130"/>
      <c r="G3266" s="89"/>
      <c r="H3266" s="123"/>
      <c r="I3266" s="123"/>
      <c r="J3266" s="130"/>
    </row>
    <row r="3267" spans="1:10" s="108" customFormat="1" ht="11.25" customHeight="1">
      <c r="A3267" s="130"/>
      <c r="B3267" s="130"/>
      <c r="C3267" s="130"/>
      <c r="D3267" s="130"/>
      <c r="E3267" s="130"/>
      <c r="F3267" s="130"/>
      <c r="G3267" s="89"/>
      <c r="H3267" s="123"/>
      <c r="I3267" s="123"/>
      <c r="J3267" s="130"/>
    </row>
    <row r="3268" spans="1:10" s="108" customFormat="1" ht="11.25" customHeight="1">
      <c r="A3268" s="130"/>
      <c r="B3268" s="130"/>
      <c r="C3268" s="130"/>
      <c r="D3268" s="130"/>
      <c r="E3268" s="130"/>
      <c r="F3268" s="130"/>
      <c r="G3268" s="89"/>
      <c r="H3268" s="123"/>
      <c r="I3268" s="123"/>
      <c r="J3268" s="130"/>
    </row>
    <row r="3269" spans="1:10" s="108" customFormat="1" ht="11.25" customHeight="1">
      <c r="A3269" s="130"/>
      <c r="B3269" s="130"/>
      <c r="C3269" s="130"/>
      <c r="D3269" s="130"/>
      <c r="E3269" s="130"/>
      <c r="F3269" s="130"/>
      <c r="G3269" s="89"/>
      <c r="H3269" s="123"/>
      <c r="I3269" s="123"/>
      <c r="J3269" s="130"/>
    </row>
    <row r="3270" spans="1:10" s="108" customFormat="1" ht="11.25" customHeight="1">
      <c r="A3270" s="130"/>
      <c r="B3270" s="130"/>
      <c r="C3270" s="130"/>
      <c r="D3270" s="130"/>
      <c r="E3270" s="130"/>
      <c r="F3270" s="130"/>
      <c r="G3270" s="89"/>
      <c r="H3270" s="123"/>
      <c r="I3270" s="123"/>
      <c r="J3270" s="130"/>
    </row>
    <row r="3271" spans="1:10" s="108" customFormat="1" ht="11.25" customHeight="1">
      <c r="A3271" s="130"/>
      <c r="B3271" s="130"/>
      <c r="C3271" s="130"/>
      <c r="D3271" s="130"/>
      <c r="E3271" s="130"/>
      <c r="F3271" s="130"/>
      <c r="G3271" s="89"/>
      <c r="H3271" s="123"/>
      <c r="I3271" s="123"/>
      <c r="J3271" s="130"/>
    </row>
    <row r="3272" spans="1:10" s="108" customFormat="1" ht="11.25" customHeight="1">
      <c r="A3272" s="130"/>
      <c r="B3272" s="130"/>
      <c r="C3272" s="130"/>
      <c r="D3272" s="130"/>
      <c r="E3272" s="130"/>
      <c r="F3272" s="130"/>
      <c r="G3272" s="89"/>
      <c r="H3272" s="123"/>
      <c r="I3272" s="123"/>
      <c r="J3272" s="130"/>
    </row>
    <row r="3273" spans="1:10" s="108" customFormat="1" ht="11.25" customHeight="1">
      <c r="A3273" s="130"/>
      <c r="B3273" s="130"/>
      <c r="C3273" s="130"/>
      <c r="D3273" s="130"/>
      <c r="E3273" s="130"/>
      <c r="F3273" s="130"/>
      <c r="G3273" s="89"/>
      <c r="H3273" s="123"/>
      <c r="I3273" s="123"/>
      <c r="J3273" s="130"/>
    </row>
    <row r="3274" spans="1:10" s="108" customFormat="1" ht="11.25" customHeight="1">
      <c r="A3274" s="130"/>
      <c r="B3274" s="130"/>
      <c r="C3274" s="130"/>
      <c r="D3274" s="130"/>
      <c r="E3274" s="130"/>
      <c r="F3274" s="130"/>
      <c r="G3274" s="89"/>
      <c r="H3274" s="123"/>
      <c r="I3274" s="123"/>
      <c r="J3274" s="130"/>
    </row>
    <row r="3275" spans="1:10" s="108" customFormat="1" ht="11.25" customHeight="1">
      <c r="A3275" s="130"/>
      <c r="B3275" s="130"/>
      <c r="C3275" s="130"/>
      <c r="D3275" s="130"/>
      <c r="E3275" s="130"/>
      <c r="F3275" s="130"/>
      <c r="G3275" s="89"/>
      <c r="H3275" s="123"/>
      <c r="I3275" s="123"/>
      <c r="J3275" s="130"/>
    </row>
    <row r="3276" spans="1:10" s="108" customFormat="1" ht="11.25" customHeight="1">
      <c r="A3276" s="130"/>
      <c r="B3276" s="130"/>
      <c r="C3276" s="130"/>
      <c r="D3276" s="130"/>
      <c r="E3276" s="130"/>
      <c r="F3276" s="130"/>
      <c r="G3276" s="89"/>
      <c r="H3276" s="123"/>
      <c r="I3276" s="123"/>
      <c r="J3276" s="130"/>
    </row>
    <row r="3277" spans="1:10" s="108" customFormat="1" ht="11.25" customHeight="1">
      <c r="A3277" s="130"/>
      <c r="B3277" s="130"/>
      <c r="C3277" s="130"/>
      <c r="D3277" s="130"/>
      <c r="E3277" s="130"/>
      <c r="F3277" s="130"/>
      <c r="G3277" s="89"/>
      <c r="H3277" s="123"/>
      <c r="I3277" s="123"/>
      <c r="J3277" s="130"/>
    </row>
    <row r="3278" spans="1:10" s="108" customFormat="1" ht="11.25" customHeight="1">
      <c r="A3278" s="130"/>
      <c r="B3278" s="130"/>
      <c r="C3278" s="130"/>
      <c r="D3278" s="130"/>
      <c r="E3278" s="130"/>
      <c r="F3278" s="130"/>
      <c r="G3278" s="89"/>
      <c r="H3278" s="123"/>
      <c r="I3278" s="123"/>
      <c r="J3278" s="130"/>
    </row>
    <row r="3279" spans="1:10" s="108" customFormat="1" ht="11.25" customHeight="1">
      <c r="A3279" s="130"/>
      <c r="B3279" s="130"/>
      <c r="C3279" s="130"/>
      <c r="D3279" s="130"/>
      <c r="E3279" s="130"/>
      <c r="F3279" s="130"/>
      <c r="G3279" s="89"/>
      <c r="H3279" s="123"/>
      <c r="I3279" s="123"/>
      <c r="J3279" s="130"/>
    </row>
    <row r="3280" spans="1:10" s="108" customFormat="1" ht="11.25" customHeight="1">
      <c r="A3280" s="130"/>
      <c r="B3280" s="130"/>
      <c r="C3280" s="130"/>
      <c r="D3280" s="130"/>
      <c r="E3280" s="130"/>
      <c r="F3280" s="130"/>
      <c r="G3280" s="89"/>
      <c r="H3280" s="123"/>
      <c r="I3280" s="123"/>
      <c r="J3280" s="130"/>
    </row>
    <row r="3281" spans="1:10" s="108" customFormat="1" ht="11.25" customHeight="1">
      <c r="A3281" s="130"/>
      <c r="B3281" s="130"/>
      <c r="C3281" s="130"/>
      <c r="D3281" s="130"/>
      <c r="E3281" s="130"/>
      <c r="F3281" s="130"/>
      <c r="G3281" s="89"/>
      <c r="H3281" s="123"/>
      <c r="I3281" s="123"/>
      <c r="J3281" s="130"/>
    </row>
    <row r="3282" spans="1:10" s="108" customFormat="1" ht="11.25" customHeight="1">
      <c r="A3282" s="130"/>
      <c r="B3282" s="130"/>
      <c r="C3282" s="130"/>
      <c r="D3282" s="130"/>
      <c r="E3282" s="130"/>
      <c r="F3282" s="130"/>
      <c r="G3282" s="89"/>
      <c r="H3282" s="169"/>
      <c r="I3282" s="123"/>
      <c r="J3282" s="130"/>
    </row>
    <row r="3283" spans="1:10" s="108" customFormat="1" ht="11.25" customHeight="1">
      <c r="A3283" s="130"/>
      <c r="B3283" s="130"/>
      <c r="C3283" s="130"/>
      <c r="D3283" s="130"/>
      <c r="E3283" s="130"/>
      <c r="F3283" s="130"/>
      <c r="G3283" s="89"/>
      <c r="H3283" s="123"/>
      <c r="I3283" s="123"/>
      <c r="J3283" s="130"/>
    </row>
    <row r="3284" spans="1:10" s="108" customFormat="1" ht="11.25" customHeight="1">
      <c r="A3284" s="130"/>
      <c r="B3284" s="130"/>
      <c r="C3284" s="130"/>
      <c r="D3284" s="130"/>
      <c r="E3284" s="130"/>
      <c r="F3284" s="130"/>
      <c r="G3284" s="89"/>
      <c r="H3284" s="123"/>
      <c r="I3284" s="123"/>
      <c r="J3284" s="130"/>
    </row>
    <row r="3285" spans="1:10" s="108" customFormat="1" ht="11.25" customHeight="1">
      <c r="A3285" s="130"/>
      <c r="B3285" s="130"/>
      <c r="C3285" s="130"/>
      <c r="D3285" s="130"/>
      <c r="E3285" s="130"/>
      <c r="F3285" s="130"/>
      <c r="G3285" s="89"/>
      <c r="H3285" s="123"/>
      <c r="I3285" s="123"/>
      <c r="J3285" s="130"/>
    </row>
    <row r="3286" spans="1:10" s="108" customFormat="1" ht="11.25" customHeight="1">
      <c r="A3286" s="130"/>
      <c r="B3286" s="130"/>
      <c r="C3286" s="130"/>
      <c r="D3286" s="130"/>
      <c r="E3286" s="130"/>
      <c r="F3286" s="130"/>
      <c r="G3286" s="89"/>
      <c r="H3286" s="123"/>
      <c r="I3286" s="123"/>
      <c r="J3286" s="130"/>
    </row>
    <row r="3287" spans="1:10" s="108" customFormat="1" ht="11.25" customHeight="1">
      <c r="A3287" s="130"/>
      <c r="B3287" s="130"/>
      <c r="C3287" s="130"/>
      <c r="D3287" s="130"/>
      <c r="E3287" s="130"/>
      <c r="F3287" s="130"/>
      <c r="G3287" s="89"/>
      <c r="H3287" s="123"/>
      <c r="I3287" s="123"/>
      <c r="J3287" s="130"/>
    </row>
    <row r="3288" spans="1:10" s="108" customFormat="1" ht="11.25" customHeight="1">
      <c r="A3288" s="130"/>
      <c r="B3288" s="130"/>
      <c r="C3288" s="130"/>
      <c r="D3288" s="130"/>
      <c r="E3288" s="130"/>
      <c r="F3288" s="130"/>
      <c r="G3288" s="89"/>
      <c r="H3288" s="123"/>
      <c r="I3288" s="123"/>
      <c r="J3288" s="130"/>
    </row>
    <row r="3289" spans="1:10" s="108" customFormat="1" ht="11.25" customHeight="1">
      <c r="A3289" s="130"/>
      <c r="B3289" s="130"/>
      <c r="C3289" s="130"/>
      <c r="D3289" s="130"/>
      <c r="E3289" s="130"/>
      <c r="F3289" s="130"/>
      <c r="G3289" s="89"/>
      <c r="H3289" s="123"/>
      <c r="I3289" s="123"/>
      <c r="J3289" s="130"/>
    </row>
    <row r="3290" spans="1:10" s="108" customFormat="1" ht="11.25" customHeight="1">
      <c r="A3290" s="130"/>
      <c r="B3290" s="130"/>
      <c r="C3290" s="130"/>
      <c r="D3290" s="130"/>
      <c r="E3290" s="130"/>
      <c r="F3290" s="130"/>
      <c r="G3290" s="89"/>
      <c r="H3290" s="123"/>
      <c r="I3290" s="123"/>
      <c r="J3290" s="130"/>
    </row>
    <row r="3291" spans="1:10" s="108" customFormat="1" ht="11.25" customHeight="1">
      <c r="A3291" s="130"/>
      <c r="B3291" s="130"/>
      <c r="C3291" s="130"/>
      <c r="D3291" s="130"/>
      <c r="E3291" s="130"/>
      <c r="F3291" s="130"/>
      <c r="G3291" s="89"/>
      <c r="H3291" s="123"/>
      <c r="I3291" s="123"/>
      <c r="J3291" s="130"/>
    </row>
    <row r="3292" spans="1:10" s="108" customFormat="1" ht="11.25" customHeight="1">
      <c r="A3292" s="130"/>
      <c r="B3292" s="130"/>
      <c r="C3292" s="130"/>
      <c r="D3292" s="130"/>
      <c r="E3292" s="130"/>
      <c r="F3292" s="130"/>
      <c r="G3292" s="89"/>
      <c r="H3292" s="123"/>
      <c r="I3292" s="123"/>
      <c r="J3292" s="130"/>
    </row>
    <row r="3293" spans="1:10" s="108" customFormat="1" ht="11.25" customHeight="1">
      <c r="A3293" s="130"/>
      <c r="B3293" s="130"/>
      <c r="C3293" s="130"/>
      <c r="D3293" s="130"/>
      <c r="E3293" s="130"/>
      <c r="F3293" s="130"/>
      <c r="G3293" s="89"/>
      <c r="H3293" s="123"/>
      <c r="I3293" s="123"/>
      <c r="J3293" s="130"/>
    </row>
    <row r="3294" spans="1:10" s="108" customFormat="1" ht="11.25" customHeight="1">
      <c r="A3294" s="130"/>
      <c r="B3294" s="130"/>
      <c r="C3294" s="130"/>
      <c r="D3294" s="130"/>
      <c r="E3294" s="130"/>
      <c r="F3294" s="130"/>
      <c r="G3294" s="89"/>
      <c r="H3294" s="123"/>
      <c r="I3294" s="123"/>
      <c r="J3294" s="130"/>
    </row>
    <row r="3295" spans="1:10" s="108" customFormat="1" ht="11.25" customHeight="1">
      <c r="A3295" s="130"/>
      <c r="B3295" s="130"/>
      <c r="C3295" s="130"/>
      <c r="D3295" s="130"/>
      <c r="E3295" s="130"/>
      <c r="F3295" s="130"/>
      <c r="G3295" s="89"/>
      <c r="H3295" s="123"/>
      <c r="I3295" s="123"/>
      <c r="J3295" s="130"/>
    </row>
    <row r="3296" spans="1:10" s="108" customFormat="1" ht="11.25" customHeight="1">
      <c r="A3296" s="130"/>
      <c r="B3296" s="130"/>
      <c r="C3296" s="130"/>
      <c r="D3296" s="130"/>
      <c r="E3296" s="130"/>
      <c r="F3296" s="130"/>
      <c r="G3296" s="89"/>
      <c r="H3296" s="123"/>
      <c r="I3296" s="123"/>
      <c r="J3296" s="130"/>
    </row>
    <row r="3297" spans="1:10" s="108" customFormat="1" ht="11.25" customHeight="1">
      <c r="A3297" s="130"/>
      <c r="B3297" s="130"/>
      <c r="C3297" s="130"/>
      <c r="D3297" s="130"/>
      <c r="E3297" s="130"/>
      <c r="F3297" s="130"/>
      <c r="G3297" s="89"/>
      <c r="H3297" s="123"/>
      <c r="I3297" s="123"/>
      <c r="J3297" s="130"/>
    </row>
    <row r="3298" spans="1:10" s="108" customFormat="1" ht="11.25" customHeight="1">
      <c r="A3298" s="130"/>
      <c r="B3298" s="130"/>
      <c r="C3298" s="130"/>
      <c r="D3298" s="130"/>
      <c r="E3298" s="130"/>
      <c r="F3298" s="130"/>
      <c r="G3298" s="89"/>
      <c r="H3298" s="123"/>
      <c r="I3298" s="123"/>
      <c r="J3298" s="130"/>
    </row>
    <row r="3299" spans="1:10" s="108" customFormat="1" ht="11.25" customHeight="1">
      <c r="A3299" s="130"/>
      <c r="B3299" s="130"/>
      <c r="C3299" s="130"/>
      <c r="D3299" s="130"/>
      <c r="E3299" s="130"/>
      <c r="F3299" s="130"/>
      <c r="G3299" s="89"/>
      <c r="H3299" s="123"/>
      <c r="I3299" s="123"/>
      <c r="J3299" s="130"/>
    </row>
    <row r="3300" spans="1:10" s="108" customFormat="1" ht="11.25" customHeight="1">
      <c r="A3300" s="130"/>
      <c r="B3300" s="130"/>
      <c r="C3300" s="130"/>
      <c r="D3300" s="130"/>
      <c r="E3300" s="130"/>
      <c r="F3300" s="130"/>
      <c r="G3300" s="89"/>
      <c r="H3300" s="123"/>
      <c r="I3300" s="123"/>
      <c r="J3300" s="130"/>
    </row>
    <row r="3301" spans="1:10" s="108" customFormat="1" ht="11.25" customHeight="1">
      <c r="A3301" s="130"/>
      <c r="B3301" s="130"/>
      <c r="C3301" s="130"/>
      <c r="D3301" s="130"/>
      <c r="E3301" s="130"/>
      <c r="F3301" s="130"/>
      <c r="G3301" s="89"/>
      <c r="H3301" s="123"/>
      <c r="I3301" s="123"/>
      <c r="J3301" s="130"/>
    </row>
    <row r="3302" spans="1:10" s="108" customFormat="1" ht="11.25" customHeight="1">
      <c r="A3302" s="130"/>
      <c r="B3302" s="130"/>
      <c r="C3302" s="130"/>
      <c r="D3302" s="130"/>
      <c r="E3302" s="130"/>
      <c r="F3302" s="130"/>
      <c r="G3302" s="89"/>
      <c r="H3302" s="123"/>
      <c r="I3302" s="123"/>
      <c r="J3302" s="130"/>
    </row>
    <row r="3303" spans="1:10" s="108" customFormat="1" ht="11.25" customHeight="1">
      <c r="A3303" s="130"/>
      <c r="B3303" s="130"/>
      <c r="C3303" s="130"/>
      <c r="D3303" s="130"/>
      <c r="E3303" s="130"/>
      <c r="F3303" s="130"/>
      <c r="G3303" s="89"/>
      <c r="H3303" s="123"/>
      <c r="I3303" s="123"/>
      <c r="J3303" s="130"/>
    </row>
    <row r="3304" spans="1:10" s="108" customFormat="1" ht="11.25" customHeight="1">
      <c r="A3304" s="130"/>
      <c r="B3304" s="130"/>
      <c r="C3304" s="130"/>
      <c r="D3304" s="130"/>
      <c r="E3304" s="130"/>
      <c r="F3304" s="130"/>
      <c r="G3304" s="89"/>
      <c r="H3304" s="123"/>
      <c r="I3304" s="123"/>
      <c r="J3304" s="130"/>
    </row>
    <row r="3305" spans="1:10" s="108" customFormat="1" ht="11.25" customHeight="1">
      <c r="A3305" s="130"/>
      <c r="B3305" s="130"/>
      <c r="C3305" s="130"/>
      <c r="D3305" s="130"/>
      <c r="E3305" s="130"/>
      <c r="F3305" s="130"/>
      <c r="G3305" s="89"/>
      <c r="H3305" s="123"/>
      <c r="I3305" s="123"/>
      <c r="J3305" s="130"/>
    </row>
    <row r="3306" spans="1:10" s="108" customFormat="1" ht="11.25" customHeight="1">
      <c r="A3306" s="130"/>
      <c r="B3306" s="130"/>
      <c r="C3306" s="130"/>
      <c r="D3306" s="130"/>
      <c r="E3306" s="130"/>
      <c r="F3306" s="130"/>
      <c r="G3306" s="89"/>
      <c r="H3306" s="123"/>
      <c r="I3306" s="123"/>
      <c r="J3306" s="130"/>
    </row>
    <row r="3307" spans="1:10" s="108" customFormat="1" ht="11.25" customHeight="1">
      <c r="A3307" s="130"/>
      <c r="B3307" s="130"/>
      <c r="C3307" s="130"/>
      <c r="D3307" s="130"/>
      <c r="E3307" s="130"/>
      <c r="F3307" s="130"/>
      <c r="G3307" s="89"/>
      <c r="H3307" s="123"/>
      <c r="I3307" s="123"/>
      <c r="J3307" s="130"/>
    </row>
    <row r="3308" spans="1:10" s="108" customFormat="1" ht="11.25" customHeight="1">
      <c r="A3308" s="130"/>
      <c r="B3308" s="130"/>
      <c r="C3308" s="130"/>
      <c r="D3308" s="130"/>
      <c r="E3308" s="130"/>
      <c r="F3308" s="130"/>
      <c r="G3308" s="89"/>
      <c r="H3308" s="123"/>
      <c r="I3308" s="123"/>
      <c r="J3308" s="130"/>
    </row>
    <row r="3309" spans="1:10" s="108" customFormat="1" ht="11.25" customHeight="1">
      <c r="A3309" s="130"/>
      <c r="B3309" s="130"/>
      <c r="C3309" s="130"/>
      <c r="D3309" s="130"/>
      <c r="E3309" s="130"/>
      <c r="F3309" s="130"/>
      <c r="G3309" s="89"/>
      <c r="H3309" s="123"/>
      <c r="I3309" s="123"/>
      <c r="J3309" s="130"/>
    </row>
    <row r="3310" spans="1:10" s="108" customFormat="1" ht="11.25" customHeight="1">
      <c r="A3310" s="130"/>
      <c r="B3310" s="130"/>
      <c r="C3310" s="130"/>
      <c r="D3310" s="130"/>
      <c r="E3310" s="130"/>
      <c r="F3310" s="130"/>
      <c r="G3310" s="89"/>
      <c r="H3310" s="123"/>
      <c r="I3310" s="123"/>
      <c r="J3310" s="130"/>
    </row>
    <row r="3311" spans="1:10" s="108" customFormat="1" ht="11.25" customHeight="1">
      <c r="A3311" s="130"/>
      <c r="B3311" s="130"/>
      <c r="C3311" s="130"/>
      <c r="D3311" s="130"/>
      <c r="E3311" s="130"/>
      <c r="F3311" s="130"/>
      <c r="G3311" s="89"/>
      <c r="H3311" s="123"/>
      <c r="I3311" s="123"/>
      <c r="J3311" s="130"/>
    </row>
    <row r="3312" spans="1:10" s="108" customFormat="1" ht="11.25" customHeight="1">
      <c r="A3312" s="130"/>
      <c r="B3312" s="130"/>
      <c r="C3312" s="130"/>
      <c r="D3312" s="130"/>
      <c r="E3312" s="130"/>
      <c r="F3312" s="130"/>
      <c r="G3312" s="89"/>
      <c r="H3312" s="123"/>
      <c r="I3312" s="123"/>
      <c r="J3312" s="130"/>
    </row>
    <row r="3313" spans="1:10" s="108" customFormat="1" ht="11.25" customHeight="1">
      <c r="A3313" s="130"/>
      <c r="B3313" s="130"/>
      <c r="C3313" s="130"/>
      <c r="D3313" s="130"/>
      <c r="E3313" s="130"/>
      <c r="F3313" s="130"/>
      <c r="G3313" s="89"/>
      <c r="H3313" s="123"/>
      <c r="I3313" s="123"/>
      <c r="J3313" s="130"/>
    </row>
    <row r="3314" spans="1:10" s="108" customFormat="1" ht="11.25" customHeight="1">
      <c r="A3314" s="130"/>
      <c r="B3314" s="130"/>
      <c r="C3314" s="130"/>
      <c r="D3314" s="130"/>
      <c r="E3314" s="130"/>
      <c r="F3314" s="130"/>
      <c r="G3314" s="89"/>
      <c r="H3314" s="123"/>
      <c r="I3314" s="123"/>
      <c r="J3314" s="130"/>
    </row>
    <row r="3315" spans="1:10" s="108" customFormat="1" ht="11.25" customHeight="1">
      <c r="A3315" s="130"/>
      <c r="B3315" s="130"/>
      <c r="C3315" s="130"/>
      <c r="D3315" s="130"/>
      <c r="E3315" s="130"/>
      <c r="F3315" s="130"/>
      <c r="G3315" s="89"/>
      <c r="H3315" s="123"/>
      <c r="I3315" s="123"/>
      <c r="J3315" s="130"/>
    </row>
    <row r="3316" spans="1:10" s="108" customFormat="1" ht="11.25" customHeight="1">
      <c r="A3316" s="130"/>
      <c r="B3316" s="130"/>
      <c r="C3316" s="130"/>
      <c r="D3316" s="130"/>
      <c r="E3316" s="130"/>
      <c r="F3316" s="130"/>
      <c r="G3316" s="89"/>
      <c r="H3316" s="123"/>
      <c r="I3316" s="123"/>
      <c r="J3316" s="130"/>
    </row>
    <row r="3317" spans="1:10" s="108" customFormat="1" ht="11.25" customHeight="1">
      <c r="A3317" s="130"/>
      <c r="B3317" s="130"/>
      <c r="C3317" s="130"/>
      <c r="D3317" s="130"/>
      <c r="E3317" s="130"/>
      <c r="F3317" s="130"/>
      <c r="G3317" s="89"/>
      <c r="H3317" s="123"/>
      <c r="I3317" s="123"/>
      <c r="J3317" s="130"/>
    </row>
    <row r="3318" spans="1:10" s="108" customFormat="1" ht="11.25" customHeight="1">
      <c r="A3318" s="130"/>
      <c r="B3318" s="130"/>
      <c r="C3318" s="130"/>
      <c r="D3318" s="130"/>
      <c r="E3318" s="130"/>
      <c r="F3318" s="130"/>
      <c r="G3318" s="89"/>
      <c r="H3318" s="123"/>
      <c r="I3318" s="123"/>
      <c r="J3318" s="130"/>
    </row>
    <row r="3319" spans="1:10" s="108" customFormat="1" ht="11.25" customHeight="1">
      <c r="A3319" s="130"/>
      <c r="B3319" s="130"/>
      <c r="C3319" s="130"/>
      <c r="D3319" s="130"/>
      <c r="E3319" s="130"/>
      <c r="F3319" s="130"/>
      <c r="G3319" s="89"/>
      <c r="H3319" s="123"/>
      <c r="I3319" s="123"/>
      <c r="J3319" s="130"/>
    </row>
    <row r="3320" spans="1:10" s="108" customFormat="1" ht="11.25" customHeight="1">
      <c r="A3320" s="130"/>
      <c r="B3320" s="130"/>
      <c r="C3320" s="130"/>
      <c r="D3320" s="130"/>
      <c r="E3320" s="130"/>
      <c r="F3320" s="130"/>
      <c r="G3320" s="89"/>
      <c r="H3320" s="123"/>
      <c r="I3320" s="123"/>
      <c r="J3320" s="130"/>
    </row>
    <row r="3321" spans="1:10" s="108" customFormat="1" ht="11.25" customHeight="1">
      <c r="A3321" s="130"/>
      <c r="B3321" s="130"/>
      <c r="C3321" s="130"/>
      <c r="D3321" s="130"/>
      <c r="E3321" s="130"/>
      <c r="F3321" s="130"/>
      <c r="G3321" s="89"/>
      <c r="H3321" s="123"/>
      <c r="I3321" s="123"/>
      <c r="J3321" s="130"/>
    </row>
    <row r="3322" spans="1:10" s="108" customFormat="1" ht="11.25" customHeight="1">
      <c r="A3322" s="130"/>
      <c r="B3322" s="130"/>
      <c r="C3322" s="130"/>
      <c r="D3322" s="130"/>
      <c r="E3322" s="130"/>
      <c r="F3322" s="130"/>
      <c r="G3322" s="89"/>
      <c r="H3322" s="123"/>
      <c r="I3322" s="123"/>
      <c r="J3322" s="130"/>
    </row>
    <row r="3323" spans="1:10" s="108" customFormat="1" ht="11.25" customHeight="1">
      <c r="A3323" s="130"/>
      <c r="B3323" s="130"/>
      <c r="C3323" s="130"/>
      <c r="D3323" s="130"/>
      <c r="E3323" s="130"/>
      <c r="F3323" s="130"/>
      <c r="G3323" s="89"/>
      <c r="H3323" s="123"/>
      <c r="I3323" s="123"/>
      <c r="J3323" s="130"/>
    </row>
    <row r="3324" spans="1:10" s="108" customFormat="1" ht="11.25" customHeight="1">
      <c r="A3324" s="130"/>
      <c r="B3324" s="130"/>
      <c r="C3324" s="130"/>
      <c r="D3324" s="130"/>
      <c r="E3324" s="130"/>
      <c r="F3324" s="130"/>
      <c r="G3324" s="89"/>
      <c r="H3324" s="123"/>
      <c r="I3324" s="123"/>
      <c r="J3324" s="130"/>
    </row>
    <row r="3325" spans="1:10" s="108" customFormat="1" ht="11.25" customHeight="1">
      <c r="A3325" s="130"/>
      <c r="B3325" s="130"/>
      <c r="C3325" s="130"/>
      <c r="D3325" s="130"/>
      <c r="E3325" s="130"/>
      <c r="F3325" s="130"/>
      <c r="G3325" s="89"/>
      <c r="H3325" s="123"/>
      <c r="I3325" s="123"/>
      <c r="J3325" s="130"/>
    </row>
    <row r="3326" spans="1:10" s="108" customFormat="1" ht="11.25" customHeight="1">
      <c r="A3326" s="130"/>
      <c r="B3326" s="130"/>
      <c r="C3326" s="130"/>
      <c r="D3326" s="130"/>
      <c r="E3326" s="130"/>
      <c r="F3326" s="130"/>
      <c r="G3326" s="89"/>
      <c r="H3326" s="123"/>
      <c r="I3326" s="123"/>
      <c r="J3326" s="130"/>
    </row>
    <row r="3327" spans="1:10" s="108" customFormat="1" ht="11.25" customHeight="1">
      <c r="A3327" s="130"/>
      <c r="B3327" s="130"/>
      <c r="C3327" s="130"/>
      <c r="D3327" s="130"/>
      <c r="E3327" s="130"/>
      <c r="F3327" s="130"/>
      <c r="G3327" s="89"/>
      <c r="H3327" s="123"/>
      <c r="I3327" s="123"/>
      <c r="J3327" s="130"/>
    </row>
    <row r="3328" spans="1:10" s="108" customFormat="1" ht="11.25" customHeight="1">
      <c r="A3328" s="130"/>
      <c r="B3328" s="130"/>
      <c r="C3328" s="130"/>
      <c r="D3328" s="130"/>
      <c r="E3328" s="130"/>
      <c r="F3328" s="130"/>
      <c r="G3328" s="89"/>
      <c r="H3328" s="123"/>
      <c r="I3328" s="123"/>
      <c r="J3328" s="130"/>
    </row>
    <row r="3329" spans="1:10" s="108" customFormat="1" ht="11.25" customHeight="1">
      <c r="A3329" s="130"/>
      <c r="B3329" s="130"/>
      <c r="C3329" s="130"/>
      <c r="D3329" s="130"/>
      <c r="E3329" s="130"/>
      <c r="F3329" s="130"/>
      <c r="G3329" s="89"/>
      <c r="H3329" s="123"/>
      <c r="I3329" s="123"/>
      <c r="J3329" s="130"/>
    </row>
    <row r="3330" spans="1:10" s="108" customFormat="1" ht="11.25" customHeight="1">
      <c r="A3330" s="130"/>
      <c r="B3330" s="130"/>
      <c r="C3330" s="130"/>
      <c r="D3330" s="130"/>
      <c r="E3330" s="130"/>
      <c r="F3330" s="130"/>
      <c r="G3330" s="89"/>
      <c r="H3330" s="123"/>
      <c r="I3330" s="123"/>
      <c r="J3330" s="130"/>
    </row>
    <row r="3331" spans="1:10" s="108" customFormat="1" ht="11.25" customHeight="1">
      <c r="A3331" s="130"/>
      <c r="B3331" s="130"/>
      <c r="C3331" s="130"/>
      <c r="D3331" s="130"/>
      <c r="E3331" s="130"/>
      <c r="F3331" s="130"/>
      <c r="G3331" s="89"/>
      <c r="H3331" s="123"/>
      <c r="I3331" s="123"/>
      <c r="J3331" s="130"/>
    </row>
    <row r="3332" spans="1:10" s="108" customFormat="1" ht="11.25" customHeight="1">
      <c r="A3332" s="130"/>
      <c r="B3332" s="130"/>
      <c r="C3332" s="130"/>
      <c r="D3332" s="130"/>
      <c r="E3332" s="130"/>
      <c r="F3332" s="130"/>
      <c r="G3332" s="89"/>
      <c r="H3332" s="123"/>
      <c r="I3332" s="123"/>
      <c r="J3332" s="130"/>
    </row>
    <row r="3333" spans="1:10" s="108" customFormat="1" ht="11.25" customHeight="1">
      <c r="A3333" s="130"/>
      <c r="B3333" s="130"/>
      <c r="C3333" s="130"/>
      <c r="D3333" s="130"/>
      <c r="E3333" s="130"/>
      <c r="F3333" s="130"/>
      <c r="G3333" s="89"/>
      <c r="H3333" s="123"/>
      <c r="I3333" s="123"/>
      <c r="J3333" s="130"/>
    </row>
    <row r="3334" spans="1:10" s="108" customFormat="1" ht="11.25" customHeight="1">
      <c r="A3334" s="130"/>
      <c r="B3334" s="130"/>
      <c r="C3334" s="130"/>
      <c r="D3334" s="130"/>
      <c r="E3334" s="130"/>
      <c r="F3334" s="130"/>
      <c r="G3334" s="89"/>
      <c r="H3334" s="123"/>
      <c r="I3334" s="123"/>
      <c r="J3334" s="130"/>
    </row>
    <row r="3335" spans="1:10" s="108" customFormat="1" ht="11.25" customHeight="1">
      <c r="A3335" s="130"/>
      <c r="B3335" s="130"/>
      <c r="C3335" s="130"/>
      <c r="D3335" s="130"/>
      <c r="E3335" s="130"/>
      <c r="F3335" s="130"/>
      <c r="G3335" s="89"/>
      <c r="H3335" s="123"/>
      <c r="I3335" s="123"/>
      <c r="J3335" s="130"/>
    </row>
    <row r="3336" spans="1:10" s="108" customFormat="1" ht="11.25" customHeight="1">
      <c r="A3336" s="130"/>
      <c r="B3336" s="130"/>
      <c r="C3336" s="130"/>
      <c r="D3336" s="130"/>
      <c r="E3336" s="130"/>
      <c r="F3336" s="130"/>
      <c r="G3336" s="89"/>
      <c r="H3336" s="123"/>
      <c r="I3336" s="123"/>
      <c r="J3336" s="130"/>
    </row>
    <row r="3337" spans="1:10" s="108" customFormat="1" ht="11.25" customHeight="1">
      <c r="A3337" s="130"/>
      <c r="B3337" s="130"/>
      <c r="C3337" s="130"/>
      <c r="D3337" s="130"/>
      <c r="E3337" s="130"/>
      <c r="F3337" s="130"/>
      <c r="G3337" s="89"/>
      <c r="H3337" s="123"/>
      <c r="I3337" s="123"/>
      <c r="J3337" s="130"/>
    </row>
    <row r="3338" spans="1:10" s="108" customFormat="1" ht="11.25" customHeight="1">
      <c r="A3338" s="130"/>
      <c r="B3338" s="130"/>
      <c r="C3338" s="130"/>
      <c r="D3338" s="130"/>
      <c r="E3338" s="130"/>
      <c r="F3338" s="130"/>
      <c r="G3338" s="89"/>
      <c r="H3338" s="123"/>
      <c r="I3338" s="123"/>
      <c r="J3338" s="130"/>
    </row>
    <row r="3339" spans="1:10" s="108" customFormat="1" ht="11.25" customHeight="1">
      <c r="A3339" s="130"/>
      <c r="B3339" s="130"/>
      <c r="C3339" s="130"/>
      <c r="D3339" s="130"/>
      <c r="E3339" s="130"/>
      <c r="F3339" s="130"/>
      <c r="G3339" s="89"/>
      <c r="H3339" s="123"/>
      <c r="I3339" s="123"/>
      <c r="J3339" s="130"/>
    </row>
    <row r="3340" spans="1:10" s="108" customFormat="1" ht="11.25" customHeight="1">
      <c r="A3340" s="130"/>
      <c r="B3340" s="130"/>
      <c r="C3340" s="130"/>
      <c r="D3340" s="130"/>
      <c r="E3340" s="130"/>
      <c r="F3340" s="130"/>
      <c r="G3340" s="89"/>
      <c r="H3340" s="123"/>
      <c r="I3340" s="123"/>
      <c r="J3340" s="130"/>
    </row>
    <row r="3341" spans="1:10" s="108" customFormat="1" ht="11.25" customHeight="1">
      <c r="A3341" s="130"/>
      <c r="B3341" s="130"/>
      <c r="C3341" s="130"/>
      <c r="D3341" s="130"/>
      <c r="E3341" s="130"/>
      <c r="F3341" s="130"/>
      <c r="G3341" s="89"/>
      <c r="H3341" s="123"/>
      <c r="I3341" s="123"/>
      <c r="J3341" s="130"/>
    </row>
    <row r="3342" spans="1:10" s="108" customFormat="1" ht="11.25" customHeight="1">
      <c r="A3342" s="130"/>
      <c r="B3342" s="130"/>
      <c r="C3342" s="130"/>
      <c r="D3342" s="130"/>
      <c r="E3342" s="130"/>
      <c r="F3342" s="130"/>
      <c r="G3342" s="89"/>
      <c r="H3342" s="123"/>
      <c r="I3342" s="123"/>
      <c r="J3342" s="130"/>
    </row>
    <row r="3343" spans="1:10" s="108" customFormat="1" ht="11.25" customHeight="1">
      <c r="A3343" s="130"/>
      <c r="B3343" s="130"/>
      <c r="C3343" s="130"/>
      <c r="D3343" s="130"/>
      <c r="E3343" s="130"/>
      <c r="F3343" s="130"/>
      <c r="G3343" s="89"/>
      <c r="H3343" s="123"/>
      <c r="I3343" s="123"/>
      <c r="J3343" s="130"/>
    </row>
    <row r="3344" spans="1:10" s="108" customFormat="1" ht="11.25" customHeight="1">
      <c r="A3344" s="130"/>
      <c r="B3344" s="130"/>
      <c r="C3344" s="130"/>
      <c r="D3344" s="130"/>
      <c r="E3344" s="130"/>
      <c r="F3344" s="130"/>
      <c r="G3344" s="89"/>
      <c r="H3344" s="123"/>
      <c r="I3344" s="123"/>
      <c r="J3344" s="130"/>
    </row>
    <row r="3345" spans="1:10" s="108" customFormat="1" ht="11.25" customHeight="1">
      <c r="A3345" s="130"/>
      <c r="B3345" s="130"/>
      <c r="C3345" s="130"/>
      <c r="D3345" s="130"/>
      <c r="E3345" s="130"/>
      <c r="F3345" s="130"/>
      <c r="G3345" s="89"/>
      <c r="H3345" s="123"/>
      <c r="I3345" s="123"/>
      <c r="J3345" s="130"/>
    </row>
    <row r="3346" spans="1:10" s="108" customFormat="1" ht="11.25" customHeight="1">
      <c r="A3346" s="130"/>
      <c r="B3346" s="130"/>
      <c r="C3346" s="130"/>
      <c r="D3346" s="130"/>
      <c r="E3346" s="130"/>
      <c r="F3346" s="130"/>
      <c r="G3346" s="89"/>
      <c r="H3346" s="123"/>
      <c r="I3346" s="123"/>
      <c r="J3346" s="130"/>
    </row>
    <row r="3347" spans="1:10" s="108" customFormat="1" ht="11.25" customHeight="1">
      <c r="A3347" s="130"/>
      <c r="B3347" s="130"/>
      <c r="C3347" s="130"/>
      <c r="D3347" s="130"/>
      <c r="E3347" s="130"/>
      <c r="F3347" s="130"/>
      <c r="G3347" s="89"/>
      <c r="H3347" s="123"/>
      <c r="I3347" s="123"/>
      <c r="J3347" s="130"/>
    </row>
    <row r="3348" spans="1:10" s="108" customFormat="1" ht="11.25" customHeight="1">
      <c r="A3348" s="130"/>
      <c r="B3348" s="130"/>
      <c r="C3348" s="130"/>
      <c r="D3348" s="130"/>
      <c r="E3348" s="130"/>
      <c r="F3348" s="130"/>
      <c r="G3348" s="89"/>
      <c r="H3348" s="123"/>
      <c r="I3348" s="123"/>
      <c r="J3348" s="130"/>
    </row>
    <row r="3349" spans="1:10" s="108" customFormat="1" ht="11.25" customHeight="1">
      <c r="A3349" s="130"/>
      <c r="B3349" s="130"/>
      <c r="C3349" s="130"/>
      <c r="D3349" s="130"/>
      <c r="E3349" s="130"/>
      <c r="F3349" s="130"/>
      <c r="G3349" s="89"/>
      <c r="H3349" s="123"/>
      <c r="I3349" s="123"/>
      <c r="J3349" s="130"/>
    </row>
    <row r="3350" spans="1:10" s="108" customFormat="1" ht="11.25" customHeight="1">
      <c r="A3350" s="130"/>
      <c r="B3350" s="130"/>
      <c r="C3350" s="130"/>
      <c r="D3350" s="130"/>
      <c r="E3350" s="130"/>
      <c r="F3350" s="130"/>
      <c r="G3350" s="89"/>
      <c r="H3350" s="123"/>
      <c r="I3350" s="123"/>
      <c r="J3350" s="130"/>
    </row>
    <row r="3351" spans="1:10" s="108" customFormat="1" ht="11.25" customHeight="1">
      <c r="A3351" s="130"/>
      <c r="B3351" s="130"/>
      <c r="C3351" s="130"/>
      <c r="D3351" s="130"/>
      <c r="E3351" s="130"/>
      <c r="F3351" s="130"/>
      <c r="G3351" s="89"/>
      <c r="H3351" s="123"/>
      <c r="I3351" s="123"/>
      <c r="J3351" s="130"/>
    </row>
    <row r="3352" spans="1:10" s="108" customFormat="1" ht="11.25" customHeight="1">
      <c r="A3352" s="130"/>
      <c r="B3352" s="130"/>
      <c r="C3352" s="130"/>
      <c r="D3352" s="130"/>
      <c r="E3352" s="130"/>
      <c r="F3352" s="130"/>
      <c r="G3352" s="89"/>
      <c r="H3352" s="123"/>
      <c r="I3352" s="123"/>
      <c r="J3352" s="130"/>
    </row>
    <row r="3353" spans="1:10" s="108" customFormat="1" ht="11.25" customHeight="1">
      <c r="A3353" s="130"/>
      <c r="B3353" s="130"/>
      <c r="C3353" s="130"/>
      <c r="D3353" s="130"/>
      <c r="E3353" s="130"/>
      <c r="F3353" s="130"/>
      <c r="G3353" s="89"/>
      <c r="H3353" s="123"/>
      <c r="I3353" s="123"/>
      <c r="J3353" s="130"/>
    </row>
    <row r="3354" spans="1:10" s="108" customFormat="1" ht="11.25" customHeight="1">
      <c r="A3354" s="130"/>
      <c r="B3354" s="130"/>
      <c r="C3354" s="130"/>
      <c r="D3354" s="130"/>
      <c r="E3354" s="130"/>
      <c r="F3354" s="130"/>
      <c r="G3354" s="89"/>
      <c r="H3354" s="123"/>
      <c r="I3354" s="123"/>
      <c r="J3354" s="130"/>
    </row>
    <row r="3355" spans="1:10" s="108" customFormat="1" ht="11.25" customHeight="1">
      <c r="A3355" s="130"/>
      <c r="B3355" s="130"/>
      <c r="C3355" s="130"/>
      <c r="D3355" s="130"/>
      <c r="E3355" s="130"/>
      <c r="F3355" s="130"/>
      <c r="G3355" s="89"/>
      <c r="H3355" s="123"/>
      <c r="I3355" s="123"/>
      <c r="J3355" s="130"/>
    </row>
    <row r="3356" spans="1:10" s="108" customFormat="1" ht="11.25" customHeight="1">
      <c r="A3356" s="130"/>
      <c r="B3356" s="130"/>
      <c r="C3356" s="130"/>
      <c r="D3356" s="130"/>
      <c r="E3356" s="130"/>
      <c r="F3356" s="130"/>
      <c r="G3356" s="89"/>
      <c r="H3356" s="123"/>
      <c r="I3356" s="123"/>
      <c r="J3356" s="130"/>
    </row>
    <row r="3357" spans="1:10" s="108" customFormat="1" ht="11.25" customHeight="1">
      <c r="A3357" s="130"/>
      <c r="B3357" s="130"/>
      <c r="C3357" s="130"/>
      <c r="D3357" s="130"/>
      <c r="E3357" s="130"/>
      <c r="F3357" s="130"/>
      <c r="G3357" s="89"/>
      <c r="H3357" s="123"/>
      <c r="I3357" s="123"/>
      <c r="J3357" s="130"/>
    </row>
    <row r="3358" spans="1:10" s="108" customFormat="1" ht="11.25" customHeight="1">
      <c r="A3358" s="130"/>
      <c r="B3358" s="130"/>
      <c r="C3358" s="130"/>
      <c r="D3358" s="130"/>
      <c r="E3358" s="130"/>
      <c r="F3358" s="130"/>
      <c r="G3358" s="89"/>
      <c r="H3358" s="123"/>
      <c r="I3358" s="123"/>
      <c r="J3358" s="130"/>
    </row>
    <row r="3359" spans="1:10" s="108" customFormat="1" ht="11.25" customHeight="1">
      <c r="A3359" s="130"/>
      <c r="B3359" s="130"/>
      <c r="C3359" s="130"/>
      <c r="D3359" s="130"/>
      <c r="E3359" s="130"/>
      <c r="F3359" s="130"/>
      <c r="G3359" s="89"/>
      <c r="H3359" s="123"/>
      <c r="I3359" s="123"/>
      <c r="J3359" s="130"/>
    </row>
    <row r="3360" spans="1:10" s="108" customFormat="1" ht="11.25" customHeight="1">
      <c r="A3360" s="130"/>
      <c r="B3360" s="130"/>
      <c r="C3360" s="130"/>
      <c r="D3360" s="130"/>
      <c r="E3360" s="130"/>
      <c r="F3360" s="130"/>
      <c r="G3360" s="89"/>
      <c r="H3360" s="123"/>
      <c r="I3360" s="123"/>
      <c r="J3360" s="130"/>
    </row>
    <row r="3361" spans="1:10" s="108" customFormat="1" ht="11.25" customHeight="1">
      <c r="A3361" s="130"/>
      <c r="B3361" s="130"/>
      <c r="C3361" s="130"/>
      <c r="D3361" s="130"/>
      <c r="E3361" s="130"/>
      <c r="F3361" s="130"/>
      <c r="G3361" s="89"/>
      <c r="H3361" s="123"/>
      <c r="I3361" s="123"/>
      <c r="J3361" s="130"/>
    </row>
    <row r="3362" spans="1:10" s="108" customFormat="1" ht="11.25" customHeight="1">
      <c r="A3362" s="130"/>
      <c r="B3362" s="130"/>
      <c r="C3362" s="130"/>
      <c r="D3362" s="130"/>
      <c r="E3362" s="130"/>
      <c r="F3362" s="130"/>
      <c r="G3362" s="89"/>
      <c r="H3362" s="123"/>
      <c r="I3362" s="123"/>
      <c r="J3362" s="130"/>
    </row>
    <row r="3363" spans="1:10" s="108" customFormat="1" ht="11.25" customHeight="1">
      <c r="A3363" s="130"/>
      <c r="B3363" s="130"/>
      <c r="C3363" s="130"/>
      <c r="D3363" s="130"/>
      <c r="E3363" s="130"/>
      <c r="F3363" s="130"/>
      <c r="G3363" s="89"/>
      <c r="H3363" s="123"/>
      <c r="I3363" s="123"/>
      <c r="J3363" s="130"/>
    </row>
    <row r="3364" spans="1:10" s="108" customFormat="1" ht="11.25" customHeight="1">
      <c r="A3364" s="130"/>
      <c r="B3364" s="130"/>
      <c r="C3364" s="130"/>
      <c r="D3364" s="130"/>
      <c r="E3364" s="130"/>
      <c r="F3364" s="130"/>
      <c r="G3364" s="89"/>
      <c r="H3364" s="123"/>
      <c r="I3364" s="123"/>
      <c r="J3364" s="130"/>
    </row>
    <row r="3365" spans="1:10" s="108" customFormat="1" ht="11.25" customHeight="1">
      <c r="A3365" s="130"/>
      <c r="B3365" s="130"/>
      <c r="C3365" s="130"/>
      <c r="D3365" s="130"/>
      <c r="E3365" s="130"/>
      <c r="F3365" s="130"/>
      <c r="G3365" s="89"/>
      <c r="H3365" s="123"/>
      <c r="I3365" s="123"/>
      <c r="J3365" s="130"/>
    </row>
    <row r="3366" spans="1:10" s="108" customFormat="1" ht="11.25" customHeight="1">
      <c r="A3366" s="130"/>
      <c r="B3366" s="130"/>
      <c r="C3366" s="130"/>
      <c r="D3366" s="130"/>
      <c r="E3366" s="130"/>
      <c r="F3366" s="130"/>
      <c r="G3366" s="89"/>
      <c r="H3366" s="123"/>
      <c r="I3366" s="123"/>
      <c r="J3366" s="130"/>
    </row>
    <row r="3367" spans="1:10" s="108" customFormat="1" ht="11.25" customHeight="1">
      <c r="A3367" s="130"/>
      <c r="B3367" s="130"/>
      <c r="C3367" s="130"/>
      <c r="D3367" s="130"/>
      <c r="E3367" s="130"/>
      <c r="F3367" s="130"/>
      <c r="G3367" s="89"/>
      <c r="H3367" s="123"/>
      <c r="I3367" s="123"/>
      <c r="J3367" s="130"/>
    </row>
    <row r="3368" spans="1:10" s="108" customFormat="1" ht="11.25" customHeight="1">
      <c r="A3368" s="130"/>
      <c r="B3368" s="130"/>
      <c r="C3368" s="130"/>
      <c r="D3368" s="130"/>
      <c r="E3368" s="130"/>
      <c r="F3368" s="130"/>
      <c r="G3368" s="89"/>
      <c r="H3368" s="123"/>
      <c r="I3368" s="123"/>
      <c r="J3368" s="130"/>
    </row>
    <row r="3369" spans="1:10" s="108" customFormat="1" ht="11.25" customHeight="1">
      <c r="A3369" s="130"/>
      <c r="B3369" s="130"/>
      <c r="C3369" s="130"/>
      <c r="D3369" s="130"/>
      <c r="E3369" s="130"/>
      <c r="F3369" s="130"/>
      <c r="G3369" s="89"/>
      <c r="H3369" s="123"/>
      <c r="I3369" s="123"/>
      <c r="J3369" s="130"/>
    </row>
    <row r="3370" spans="1:10" s="108" customFormat="1" ht="11.25" customHeight="1">
      <c r="A3370" s="130"/>
      <c r="B3370" s="130"/>
      <c r="C3370" s="130"/>
      <c r="D3370" s="130"/>
      <c r="E3370" s="130"/>
      <c r="F3370" s="130"/>
      <c r="G3370" s="89"/>
      <c r="H3370" s="123"/>
      <c r="I3370" s="123"/>
      <c r="J3370" s="130"/>
    </row>
    <row r="3371" spans="1:10" s="108" customFormat="1" ht="11.25" customHeight="1">
      <c r="A3371" s="130"/>
      <c r="B3371" s="130"/>
      <c r="C3371" s="130"/>
      <c r="D3371" s="130"/>
      <c r="E3371" s="130"/>
      <c r="F3371" s="130"/>
      <c r="G3371" s="89"/>
      <c r="H3371" s="123"/>
      <c r="I3371" s="123"/>
      <c r="J3371" s="130"/>
    </row>
    <row r="3372" spans="1:10" s="108" customFormat="1" ht="11.25" customHeight="1">
      <c r="A3372" s="130"/>
      <c r="B3372" s="130"/>
      <c r="C3372" s="130"/>
      <c r="D3372" s="130"/>
      <c r="E3372" s="130"/>
      <c r="F3372" s="130"/>
      <c r="G3372" s="89"/>
      <c r="H3372" s="123"/>
      <c r="I3372" s="123"/>
      <c r="J3372" s="130"/>
    </row>
    <row r="3373" spans="1:10" s="108" customFormat="1" ht="11.25" customHeight="1">
      <c r="A3373" s="130"/>
      <c r="B3373" s="130"/>
      <c r="C3373" s="130"/>
      <c r="D3373" s="130"/>
      <c r="E3373" s="130"/>
      <c r="F3373" s="130"/>
      <c r="G3373" s="89"/>
      <c r="H3373" s="123"/>
      <c r="I3373" s="123"/>
      <c r="J3373" s="130"/>
    </row>
    <row r="3374" spans="1:10" s="108" customFormat="1" ht="11.25" customHeight="1">
      <c r="A3374" s="130"/>
      <c r="B3374" s="130"/>
      <c r="C3374" s="130"/>
      <c r="D3374" s="130"/>
      <c r="E3374" s="130"/>
      <c r="F3374" s="130"/>
      <c r="G3374" s="89"/>
      <c r="H3374" s="123"/>
      <c r="I3374" s="123"/>
      <c r="J3374" s="130"/>
    </row>
    <row r="3375" spans="1:10" s="108" customFormat="1" ht="11.25" customHeight="1">
      <c r="A3375" s="130"/>
      <c r="B3375" s="130"/>
      <c r="C3375" s="130"/>
      <c r="D3375" s="130"/>
      <c r="E3375" s="130"/>
      <c r="F3375" s="130"/>
      <c r="G3375" s="89"/>
      <c r="H3375" s="123"/>
      <c r="I3375" s="123"/>
      <c r="J3375" s="130"/>
    </row>
    <row r="3376" spans="1:10" s="108" customFormat="1" ht="11.25" customHeight="1">
      <c r="A3376" s="130"/>
      <c r="B3376" s="130"/>
      <c r="C3376" s="130"/>
      <c r="D3376" s="130"/>
      <c r="E3376" s="130"/>
      <c r="F3376" s="130"/>
      <c r="G3376" s="89"/>
      <c r="H3376" s="123"/>
      <c r="I3376" s="123"/>
      <c r="J3376" s="130"/>
    </row>
    <row r="3377" spans="1:10" s="108" customFormat="1" ht="11.25" customHeight="1">
      <c r="A3377" s="130"/>
      <c r="B3377" s="130"/>
      <c r="C3377" s="130"/>
      <c r="D3377" s="130"/>
      <c r="E3377" s="130"/>
      <c r="F3377" s="130"/>
      <c r="G3377" s="89"/>
      <c r="H3377" s="123"/>
      <c r="I3377" s="123"/>
      <c r="J3377" s="130"/>
    </row>
    <row r="3378" spans="1:10" s="108" customFormat="1" ht="11.25" customHeight="1">
      <c r="A3378" s="130"/>
      <c r="B3378" s="130"/>
      <c r="C3378" s="130"/>
      <c r="D3378" s="130"/>
      <c r="E3378" s="130"/>
      <c r="F3378" s="130"/>
      <c r="G3378" s="89"/>
      <c r="H3378" s="123"/>
      <c r="I3378" s="123"/>
      <c r="J3378" s="130"/>
    </row>
    <row r="3379" spans="1:10" s="108" customFormat="1" ht="11.25" customHeight="1">
      <c r="A3379" s="130"/>
      <c r="B3379" s="130"/>
      <c r="C3379" s="130"/>
      <c r="D3379" s="130"/>
      <c r="E3379" s="130"/>
      <c r="F3379" s="130"/>
      <c r="G3379" s="89"/>
      <c r="H3379" s="123"/>
      <c r="I3379" s="123"/>
      <c r="J3379" s="130"/>
    </row>
    <row r="3380" spans="1:10" s="108" customFormat="1" ht="11.25" customHeight="1">
      <c r="A3380" s="130"/>
      <c r="B3380" s="130"/>
      <c r="C3380" s="130"/>
      <c r="D3380" s="130"/>
      <c r="E3380" s="130"/>
      <c r="F3380" s="130"/>
      <c r="G3380" s="89"/>
      <c r="H3380" s="123"/>
      <c r="I3380" s="123"/>
      <c r="J3380" s="130"/>
    </row>
    <row r="3381" spans="1:10" s="108" customFormat="1" ht="11.25" customHeight="1">
      <c r="A3381" s="130"/>
      <c r="B3381" s="130"/>
      <c r="C3381" s="130"/>
      <c r="D3381" s="130"/>
      <c r="E3381" s="130"/>
      <c r="F3381" s="130"/>
      <c r="G3381" s="89"/>
      <c r="H3381" s="123"/>
      <c r="I3381" s="123"/>
      <c r="J3381" s="130"/>
    </row>
    <row r="3382" spans="1:10" s="108" customFormat="1" ht="11.25" customHeight="1">
      <c r="A3382" s="130"/>
      <c r="B3382" s="130"/>
      <c r="C3382" s="130"/>
      <c r="D3382" s="130"/>
      <c r="E3382" s="130"/>
      <c r="F3382" s="130"/>
      <c r="G3382" s="89"/>
      <c r="H3382" s="123"/>
      <c r="I3382" s="123"/>
      <c r="J3382" s="130"/>
    </row>
    <row r="3383" spans="1:10" s="108" customFormat="1" ht="11.25" customHeight="1">
      <c r="A3383" s="130"/>
      <c r="B3383" s="130"/>
      <c r="C3383" s="130"/>
      <c r="D3383" s="130"/>
      <c r="E3383" s="130"/>
      <c r="F3383" s="130"/>
      <c r="G3383" s="89"/>
      <c r="H3383" s="123"/>
      <c r="I3383" s="123"/>
      <c r="J3383" s="130"/>
    </row>
    <row r="3384" spans="1:10" s="108" customFormat="1" ht="11.25" customHeight="1">
      <c r="A3384" s="130"/>
      <c r="B3384" s="130"/>
      <c r="C3384" s="130"/>
      <c r="D3384" s="130"/>
      <c r="E3384" s="130"/>
      <c r="F3384" s="130"/>
      <c r="G3384" s="89"/>
      <c r="H3384" s="123"/>
      <c r="I3384" s="123"/>
      <c r="J3384" s="130"/>
    </row>
    <row r="3385" spans="1:10" s="108" customFormat="1" ht="11.25" customHeight="1">
      <c r="A3385" s="130"/>
      <c r="B3385" s="130"/>
      <c r="C3385" s="130"/>
      <c r="D3385" s="130"/>
      <c r="E3385" s="130"/>
      <c r="F3385" s="130"/>
      <c r="G3385" s="89"/>
      <c r="H3385" s="123"/>
      <c r="I3385" s="123"/>
      <c r="J3385" s="130"/>
    </row>
    <row r="3386" spans="1:10" s="108" customFormat="1" ht="11.25" customHeight="1">
      <c r="A3386" s="130"/>
      <c r="B3386" s="130"/>
      <c r="C3386" s="130"/>
      <c r="D3386" s="130"/>
      <c r="E3386" s="130"/>
      <c r="F3386" s="130"/>
      <c r="G3386" s="89"/>
      <c r="H3386" s="123"/>
      <c r="I3386" s="123"/>
      <c r="J3386" s="130"/>
    </row>
    <row r="3387" spans="1:10" s="108" customFormat="1" ht="11.25" customHeight="1">
      <c r="A3387" s="130"/>
      <c r="B3387" s="130"/>
      <c r="C3387" s="130"/>
      <c r="D3387" s="130"/>
      <c r="E3387" s="130"/>
      <c r="F3387" s="130"/>
      <c r="G3387" s="89"/>
      <c r="H3387" s="123"/>
      <c r="I3387" s="123"/>
      <c r="J3387" s="130"/>
    </row>
    <row r="3388" spans="1:10" s="108" customFormat="1" ht="11.25" customHeight="1">
      <c r="A3388" s="130"/>
      <c r="B3388" s="130"/>
      <c r="C3388" s="130"/>
      <c r="D3388" s="130"/>
      <c r="E3388" s="130"/>
      <c r="F3388" s="130"/>
      <c r="G3388" s="89"/>
      <c r="H3388" s="123"/>
      <c r="I3388" s="123"/>
      <c r="J3388" s="130"/>
    </row>
    <row r="3389" spans="1:10" s="108" customFormat="1" ht="11.25" customHeight="1">
      <c r="A3389" s="130"/>
      <c r="B3389" s="130"/>
      <c r="C3389" s="130"/>
      <c r="D3389" s="130"/>
      <c r="E3389" s="130"/>
      <c r="F3389" s="130"/>
      <c r="G3389" s="89"/>
      <c r="H3389" s="123"/>
      <c r="I3389" s="123"/>
      <c r="J3389" s="130"/>
    </row>
    <row r="3390" spans="1:10" s="108" customFormat="1" ht="11.25" customHeight="1">
      <c r="A3390" s="130"/>
      <c r="B3390" s="130"/>
      <c r="C3390" s="130"/>
      <c r="D3390" s="130"/>
      <c r="E3390" s="130"/>
      <c r="F3390" s="130"/>
      <c r="G3390" s="89"/>
      <c r="H3390" s="123"/>
      <c r="I3390" s="123"/>
      <c r="J3390" s="130"/>
    </row>
    <row r="3391" spans="1:10" s="108" customFormat="1" ht="11.25" customHeight="1">
      <c r="A3391" s="130"/>
      <c r="B3391" s="130"/>
      <c r="C3391" s="130"/>
      <c r="D3391" s="130"/>
      <c r="E3391" s="130"/>
      <c r="F3391" s="130"/>
      <c r="G3391" s="89"/>
      <c r="H3391" s="123"/>
      <c r="I3391" s="123"/>
      <c r="J3391" s="130"/>
    </row>
    <row r="3392" spans="1:10" s="108" customFormat="1" ht="11.25" customHeight="1">
      <c r="A3392" s="130"/>
      <c r="B3392" s="130"/>
      <c r="C3392" s="130"/>
      <c r="D3392" s="130"/>
      <c r="E3392" s="130"/>
      <c r="F3392" s="130"/>
      <c r="G3392" s="89"/>
      <c r="H3392" s="123"/>
      <c r="I3392" s="123"/>
      <c r="J3392" s="130"/>
    </row>
    <row r="3393" spans="1:10" s="108" customFormat="1" ht="11.25" customHeight="1">
      <c r="A3393" s="130"/>
      <c r="B3393" s="130"/>
      <c r="C3393" s="130"/>
      <c r="D3393" s="130"/>
      <c r="E3393" s="130"/>
      <c r="F3393" s="130"/>
      <c r="G3393" s="89"/>
      <c r="H3393" s="123"/>
      <c r="I3393" s="123"/>
      <c r="J3393" s="130"/>
    </row>
    <row r="3394" spans="1:10" s="108" customFormat="1" ht="11.25" customHeight="1">
      <c r="A3394" s="130"/>
      <c r="B3394" s="130"/>
      <c r="C3394" s="130"/>
      <c r="D3394" s="130"/>
      <c r="E3394" s="130"/>
      <c r="F3394" s="130"/>
      <c r="G3394" s="89"/>
      <c r="H3394" s="123"/>
      <c r="I3394" s="123"/>
      <c r="J3394" s="130"/>
    </row>
    <row r="3395" spans="1:10" s="108" customFormat="1" ht="11.25" customHeight="1">
      <c r="A3395" s="130"/>
      <c r="B3395" s="130"/>
      <c r="C3395" s="130"/>
      <c r="D3395" s="130"/>
      <c r="E3395" s="130"/>
      <c r="F3395" s="130"/>
      <c r="G3395" s="89"/>
      <c r="H3395" s="123"/>
      <c r="I3395" s="123"/>
      <c r="J3395" s="130"/>
    </row>
    <row r="3396" spans="1:10" s="108" customFormat="1" ht="11.25" customHeight="1">
      <c r="A3396" s="130"/>
      <c r="B3396" s="130"/>
      <c r="C3396" s="130"/>
      <c r="D3396" s="130"/>
      <c r="E3396" s="130"/>
      <c r="F3396" s="130"/>
      <c r="G3396" s="89"/>
      <c r="H3396" s="123"/>
      <c r="I3396" s="123"/>
      <c r="J3396" s="130"/>
    </row>
    <row r="3397" spans="1:10" s="108" customFormat="1" ht="11.25" customHeight="1">
      <c r="A3397" s="130"/>
      <c r="B3397" s="130"/>
      <c r="C3397" s="130"/>
      <c r="D3397" s="130"/>
      <c r="E3397" s="130"/>
      <c r="F3397" s="130"/>
      <c r="G3397" s="89"/>
      <c r="H3397" s="123"/>
      <c r="I3397" s="123"/>
      <c r="J3397" s="130"/>
    </row>
    <row r="3398" spans="1:10" s="108" customFormat="1" ht="11.25" customHeight="1">
      <c r="A3398" s="130"/>
      <c r="B3398" s="130"/>
      <c r="C3398" s="130"/>
      <c r="D3398" s="130"/>
      <c r="E3398" s="130"/>
      <c r="F3398" s="130"/>
      <c r="G3398" s="89"/>
      <c r="H3398" s="123"/>
      <c r="I3398" s="123"/>
      <c r="J3398" s="130"/>
    </row>
    <row r="3399" spans="1:10" s="108" customFormat="1" ht="11.25" customHeight="1">
      <c r="A3399" s="130"/>
      <c r="B3399" s="130"/>
      <c r="C3399" s="130"/>
      <c r="D3399" s="130"/>
      <c r="E3399" s="130"/>
      <c r="F3399" s="130"/>
      <c r="G3399" s="89"/>
      <c r="H3399" s="123"/>
      <c r="I3399" s="123"/>
      <c r="J3399" s="130"/>
    </row>
    <row r="3400" spans="1:10" s="108" customFormat="1" ht="11.25" customHeight="1">
      <c r="A3400" s="130"/>
      <c r="B3400" s="130"/>
      <c r="C3400" s="130"/>
      <c r="D3400" s="130"/>
      <c r="E3400" s="130"/>
      <c r="F3400" s="130"/>
      <c r="G3400" s="89"/>
      <c r="H3400" s="123"/>
      <c r="I3400" s="123"/>
      <c r="J3400" s="130"/>
    </row>
    <row r="3401" spans="1:10" s="108" customFormat="1" ht="11.25" customHeight="1">
      <c r="A3401" s="130"/>
      <c r="B3401" s="130"/>
      <c r="C3401" s="130"/>
      <c r="D3401" s="130"/>
      <c r="E3401" s="130"/>
      <c r="F3401" s="130"/>
      <c r="G3401" s="89"/>
      <c r="H3401" s="123"/>
      <c r="I3401" s="123"/>
      <c r="J3401" s="130"/>
    </row>
    <row r="3402" spans="1:10" s="108" customFormat="1" ht="11.25" customHeight="1">
      <c r="A3402" s="130"/>
      <c r="B3402" s="130"/>
      <c r="C3402" s="130"/>
      <c r="D3402" s="130"/>
      <c r="E3402" s="130"/>
      <c r="F3402" s="130"/>
      <c r="G3402" s="89"/>
      <c r="H3402" s="123"/>
      <c r="I3402" s="123"/>
      <c r="J3402" s="130"/>
    </row>
    <row r="3403" spans="1:10" s="108" customFormat="1" ht="11.25" customHeight="1">
      <c r="A3403" s="130"/>
      <c r="B3403" s="130"/>
      <c r="C3403" s="130"/>
      <c r="D3403" s="130"/>
      <c r="E3403" s="130"/>
      <c r="F3403" s="130"/>
      <c r="G3403" s="89"/>
      <c r="H3403" s="123"/>
      <c r="I3403" s="123"/>
      <c r="J3403" s="130"/>
    </row>
    <row r="3404" spans="1:10" s="108" customFormat="1" ht="11.25" customHeight="1">
      <c r="A3404" s="130"/>
      <c r="B3404" s="130"/>
      <c r="C3404" s="130"/>
      <c r="D3404" s="130"/>
      <c r="E3404" s="130"/>
      <c r="F3404" s="130"/>
      <c r="G3404" s="89"/>
      <c r="H3404" s="123"/>
      <c r="I3404" s="123"/>
      <c r="J3404" s="130"/>
    </row>
    <row r="3405" spans="1:10" s="108" customFormat="1" ht="11.25" customHeight="1">
      <c r="A3405" s="130"/>
      <c r="B3405" s="130"/>
      <c r="C3405" s="130"/>
      <c r="D3405" s="130"/>
      <c r="E3405" s="130"/>
      <c r="F3405" s="130"/>
      <c r="G3405" s="89"/>
      <c r="H3405" s="123"/>
      <c r="I3405" s="123"/>
      <c r="J3405" s="130"/>
    </row>
    <row r="3406" spans="1:10" s="108" customFormat="1" ht="11.25" customHeight="1">
      <c r="A3406" s="130"/>
      <c r="B3406" s="130"/>
      <c r="C3406" s="130"/>
      <c r="D3406" s="130"/>
      <c r="E3406" s="130"/>
      <c r="F3406" s="130"/>
      <c r="G3406" s="89"/>
      <c r="H3406" s="123"/>
      <c r="I3406" s="123"/>
      <c r="J3406" s="130"/>
    </row>
    <row r="3407" spans="1:10" s="108" customFormat="1" ht="11.25" customHeight="1">
      <c r="A3407" s="130"/>
      <c r="B3407" s="130"/>
      <c r="C3407" s="130"/>
      <c r="D3407" s="130"/>
      <c r="E3407" s="130"/>
      <c r="F3407" s="130"/>
      <c r="G3407" s="89"/>
      <c r="H3407" s="123"/>
      <c r="I3407" s="123"/>
      <c r="J3407" s="130"/>
    </row>
    <row r="3408" spans="1:10" s="108" customFormat="1" ht="11.25" customHeight="1">
      <c r="A3408" s="130"/>
      <c r="B3408" s="130"/>
      <c r="C3408" s="130"/>
      <c r="D3408" s="130"/>
      <c r="E3408" s="130"/>
      <c r="F3408" s="130"/>
      <c r="G3408" s="89"/>
      <c r="H3408" s="123"/>
      <c r="I3408" s="123"/>
      <c r="J3408" s="130"/>
    </row>
    <row r="3409" spans="1:10" s="108" customFormat="1" ht="11.25" customHeight="1">
      <c r="A3409" s="130"/>
      <c r="B3409" s="130"/>
      <c r="C3409" s="130"/>
      <c r="D3409" s="130"/>
      <c r="E3409" s="130"/>
      <c r="F3409" s="130"/>
      <c r="G3409" s="89"/>
      <c r="H3409" s="123"/>
      <c r="I3409" s="123"/>
      <c r="J3409" s="130"/>
    </row>
    <row r="3410" spans="1:10" s="108" customFormat="1" ht="11.25" customHeight="1">
      <c r="A3410" s="130"/>
      <c r="B3410" s="130"/>
      <c r="C3410" s="130"/>
      <c r="D3410" s="130"/>
      <c r="E3410" s="130"/>
      <c r="F3410" s="130"/>
      <c r="G3410" s="89"/>
      <c r="H3410" s="123"/>
      <c r="I3410" s="123"/>
      <c r="J3410" s="130"/>
    </row>
    <row r="3411" spans="1:10" s="108" customFormat="1" ht="11.25" customHeight="1">
      <c r="A3411" s="130"/>
      <c r="B3411" s="130"/>
      <c r="C3411" s="130"/>
      <c r="D3411" s="130"/>
      <c r="E3411" s="130"/>
      <c r="F3411" s="130"/>
      <c r="G3411" s="89"/>
      <c r="H3411" s="123"/>
      <c r="I3411" s="123"/>
      <c r="J3411" s="130"/>
    </row>
    <row r="3412" spans="1:10" s="108" customFormat="1" ht="11.25" customHeight="1">
      <c r="A3412" s="130"/>
      <c r="B3412" s="130"/>
      <c r="C3412" s="130"/>
      <c r="D3412" s="130"/>
      <c r="E3412" s="130"/>
      <c r="F3412" s="130"/>
      <c r="G3412" s="89"/>
      <c r="H3412" s="123"/>
      <c r="I3412" s="123"/>
      <c r="J3412" s="130"/>
    </row>
    <row r="3413" spans="1:10" s="108" customFormat="1" ht="11.25" customHeight="1">
      <c r="A3413" s="130"/>
      <c r="B3413" s="130"/>
      <c r="C3413" s="130"/>
      <c r="D3413" s="130"/>
      <c r="E3413" s="130"/>
      <c r="F3413" s="130"/>
      <c r="G3413" s="89"/>
      <c r="H3413" s="123"/>
      <c r="I3413" s="123"/>
      <c r="J3413" s="130"/>
    </row>
    <row r="3414" spans="1:10" s="108" customFormat="1" ht="11.25" customHeight="1">
      <c r="A3414" s="130"/>
      <c r="B3414" s="130"/>
      <c r="C3414" s="130"/>
      <c r="D3414" s="130"/>
      <c r="E3414" s="130"/>
      <c r="F3414" s="130"/>
      <c r="G3414" s="89"/>
      <c r="H3414" s="123"/>
      <c r="I3414" s="123"/>
      <c r="J3414" s="130"/>
    </row>
    <row r="3415" spans="1:10" s="108" customFormat="1" ht="11.25" customHeight="1">
      <c r="A3415" s="130"/>
      <c r="B3415" s="130"/>
      <c r="C3415" s="130"/>
      <c r="D3415" s="130"/>
      <c r="E3415" s="130"/>
      <c r="F3415" s="130"/>
      <c r="G3415" s="89"/>
      <c r="H3415" s="123"/>
      <c r="I3415" s="123"/>
      <c r="J3415" s="130"/>
    </row>
    <row r="3416" spans="1:10" s="108" customFormat="1" ht="11.25" customHeight="1">
      <c r="A3416" s="130"/>
      <c r="B3416" s="130"/>
      <c r="C3416" s="130"/>
      <c r="D3416" s="130"/>
      <c r="E3416" s="130"/>
      <c r="F3416" s="130"/>
      <c r="G3416" s="89"/>
      <c r="H3416" s="123"/>
      <c r="I3416" s="123"/>
      <c r="J3416" s="130"/>
    </row>
    <row r="3417" spans="1:10" s="108" customFormat="1" ht="11.25" customHeight="1">
      <c r="A3417" s="130"/>
      <c r="B3417" s="130"/>
      <c r="C3417" s="130"/>
      <c r="D3417" s="130"/>
      <c r="E3417" s="130"/>
      <c r="F3417" s="130"/>
      <c r="G3417" s="89"/>
      <c r="H3417" s="123"/>
      <c r="I3417" s="123"/>
      <c r="J3417" s="130"/>
    </row>
    <row r="3418" spans="1:10" s="108" customFormat="1" ht="11.25" customHeight="1">
      <c r="A3418" s="130"/>
      <c r="B3418" s="130"/>
      <c r="C3418" s="130"/>
      <c r="D3418" s="130"/>
      <c r="E3418" s="130"/>
      <c r="F3418" s="130"/>
      <c r="G3418" s="89"/>
      <c r="H3418" s="123"/>
      <c r="I3418" s="123"/>
      <c r="J3418" s="130"/>
    </row>
    <row r="3419" spans="1:10" s="108" customFormat="1" ht="11.25" customHeight="1">
      <c r="A3419" s="130"/>
      <c r="B3419" s="130"/>
      <c r="C3419" s="130"/>
      <c r="D3419" s="130"/>
      <c r="E3419" s="130"/>
      <c r="F3419" s="130"/>
      <c r="G3419" s="89"/>
      <c r="H3419" s="123"/>
      <c r="I3419" s="123"/>
      <c r="J3419" s="130"/>
    </row>
    <row r="3420" spans="1:10" s="108" customFormat="1" ht="11.25" customHeight="1">
      <c r="A3420" s="130"/>
      <c r="B3420" s="130"/>
      <c r="C3420" s="130"/>
      <c r="D3420" s="130"/>
      <c r="E3420" s="130"/>
      <c r="F3420" s="130"/>
      <c r="G3420" s="89"/>
      <c r="H3420" s="123"/>
      <c r="I3420" s="123"/>
      <c r="J3420" s="130"/>
    </row>
    <row r="3421" spans="1:10" s="108" customFormat="1" ht="11.25" customHeight="1">
      <c r="A3421" s="130"/>
      <c r="B3421" s="130"/>
      <c r="C3421" s="130"/>
      <c r="D3421" s="130"/>
      <c r="E3421" s="130"/>
      <c r="F3421" s="130"/>
      <c r="G3421" s="89"/>
      <c r="H3421" s="123"/>
      <c r="I3421" s="123"/>
      <c r="J3421" s="130"/>
    </row>
    <row r="3422" spans="1:10" s="108" customFormat="1" ht="11.25" customHeight="1">
      <c r="A3422" s="130"/>
      <c r="B3422" s="130"/>
      <c r="C3422" s="130"/>
      <c r="D3422" s="130"/>
      <c r="E3422" s="130"/>
      <c r="F3422" s="130"/>
      <c r="G3422" s="89"/>
      <c r="H3422" s="123"/>
      <c r="I3422" s="123"/>
      <c r="J3422" s="130"/>
    </row>
    <row r="3423" spans="1:10" s="108" customFormat="1" ht="11.25" customHeight="1">
      <c r="A3423" s="130"/>
      <c r="B3423" s="130"/>
      <c r="C3423" s="130"/>
      <c r="D3423" s="130"/>
      <c r="E3423" s="130"/>
      <c r="F3423" s="130"/>
      <c r="G3423" s="89"/>
      <c r="H3423" s="123"/>
      <c r="I3423" s="123"/>
      <c r="J3423" s="130"/>
    </row>
    <row r="3424" spans="1:10" s="108" customFormat="1" ht="11.25" customHeight="1">
      <c r="A3424" s="130"/>
      <c r="B3424" s="130"/>
      <c r="C3424" s="130"/>
      <c r="D3424" s="130"/>
      <c r="E3424" s="130"/>
      <c r="F3424" s="130"/>
      <c r="G3424" s="89"/>
      <c r="H3424" s="123"/>
      <c r="I3424" s="123"/>
      <c r="J3424" s="130"/>
    </row>
    <row r="3425" spans="1:10" s="108" customFormat="1" ht="11.25" customHeight="1">
      <c r="A3425" s="130"/>
      <c r="B3425" s="130"/>
      <c r="C3425" s="130"/>
      <c r="D3425" s="130"/>
      <c r="E3425" s="130"/>
      <c r="F3425" s="130"/>
      <c r="G3425" s="89"/>
      <c r="H3425" s="123"/>
      <c r="I3425" s="123"/>
      <c r="J3425" s="130"/>
    </row>
    <row r="3426" spans="1:10" s="108" customFormat="1" ht="11.25" customHeight="1">
      <c r="A3426" s="130"/>
      <c r="B3426" s="130"/>
      <c r="C3426" s="130"/>
      <c r="D3426" s="130"/>
      <c r="E3426" s="130"/>
      <c r="F3426" s="130"/>
      <c r="G3426" s="89"/>
      <c r="H3426" s="123"/>
      <c r="I3426" s="123"/>
      <c r="J3426" s="130"/>
    </row>
    <row r="3427" spans="1:10" s="108" customFormat="1" ht="11.25" customHeight="1">
      <c r="A3427" s="130"/>
      <c r="B3427" s="130"/>
      <c r="C3427" s="130"/>
      <c r="D3427" s="130"/>
      <c r="E3427" s="130"/>
      <c r="F3427" s="130"/>
      <c r="G3427" s="89"/>
      <c r="H3427" s="123"/>
      <c r="I3427" s="123"/>
      <c r="J3427" s="130"/>
    </row>
    <row r="3428" spans="1:10" s="108" customFormat="1" ht="11.25" customHeight="1">
      <c r="A3428" s="130"/>
      <c r="B3428" s="130"/>
      <c r="C3428" s="130"/>
      <c r="D3428" s="130"/>
      <c r="E3428" s="130"/>
      <c r="F3428" s="130"/>
      <c r="G3428" s="89"/>
      <c r="H3428" s="123"/>
      <c r="I3428" s="123"/>
      <c r="J3428" s="130"/>
    </row>
    <row r="3429" spans="1:10" s="108" customFormat="1" ht="11.25" customHeight="1">
      <c r="A3429" s="130"/>
      <c r="B3429" s="130"/>
      <c r="C3429" s="130"/>
      <c r="D3429" s="130"/>
      <c r="E3429" s="130"/>
      <c r="F3429" s="130"/>
      <c r="G3429" s="89"/>
      <c r="H3429" s="123"/>
      <c r="I3429" s="123"/>
      <c r="J3429" s="130"/>
    </row>
    <row r="3430" spans="1:10" s="108" customFormat="1" ht="11.25" customHeight="1">
      <c r="A3430" s="130"/>
      <c r="B3430" s="130"/>
      <c r="C3430" s="130"/>
      <c r="D3430" s="130"/>
      <c r="E3430" s="130"/>
      <c r="F3430" s="130"/>
      <c r="G3430" s="89"/>
      <c r="H3430" s="123"/>
      <c r="I3430" s="123"/>
      <c r="J3430" s="130"/>
    </row>
    <row r="3431" spans="1:10" s="108" customFormat="1" ht="11.25" customHeight="1">
      <c r="A3431" s="130"/>
      <c r="B3431" s="130"/>
      <c r="C3431" s="130"/>
      <c r="D3431" s="130"/>
      <c r="E3431" s="130"/>
      <c r="F3431" s="130"/>
      <c r="G3431" s="89"/>
      <c r="H3431" s="123"/>
      <c r="I3431" s="123"/>
      <c r="J3431" s="130"/>
    </row>
    <row r="3432" spans="1:10" s="108" customFormat="1" ht="11.25" customHeight="1">
      <c r="A3432" s="130"/>
      <c r="B3432" s="130"/>
      <c r="C3432" s="130"/>
      <c r="D3432" s="130"/>
      <c r="E3432" s="130"/>
      <c r="F3432" s="130"/>
      <c r="G3432" s="89"/>
      <c r="H3432" s="123"/>
      <c r="I3432" s="123"/>
      <c r="J3432" s="130"/>
    </row>
    <row r="3433" spans="1:10" s="108" customFormat="1" ht="11.25" customHeight="1">
      <c r="A3433" s="130"/>
      <c r="B3433" s="130"/>
      <c r="C3433" s="130"/>
      <c r="D3433" s="130"/>
      <c r="E3433" s="130"/>
      <c r="F3433" s="130"/>
      <c r="G3433" s="89"/>
      <c r="H3433" s="123"/>
      <c r="I3433" s="123"/>
      <c r="J3433" s="130"/>
    </row>
    <row r="3434" spans="1:10" s="108" customFormat="1" ht="11.25" customHeight="1">
      <c r="A3434" s="130"/>
      <c r="B3434" s="130"/>
      <c r="C3434" s="130"/>
      <c r="D3434" s="130"/>
      <c r="E3434" s="130"/>
      <c r="F3434" s="130"/>
      <c r="G3434" s="89"/>
      <c r="H3434" s="123"/>
      <c r="I3434" s="123"/>
      <c r="J3434" s="130"/>
    </row>
    <row r="3435" spans="1:10" s="108" customFormat="1" ht="11.25" customHeight="1">
      <c r="A3435" s="130"/>
      <c r="B3435" s="130"/>
      <c r="C3435" s="130"/>
      <c r="D3435" s="130"/>
      <c r="E3435" s="130"/>
      <c r="F3435" s="130"/>
      <c r="G3435" s="89"/>
      <c r="H3435" s="123"/>
      <c r="I3435" s="123"/>
      <c r="J3435" s="130"/>
    </row>
    <row r="3436" spans="1:10" s="108" customFormat="1" ht="11.25" customHeight="1">
      <c r="A3436" s="130"/>
      <c r="B3436" s="130"/>
      <c r="C3436" s="130"/>
      <c r="D3436" s="130"/>
      <c r="E3436" s="130"/>
      <c r="F3436" s="130"/>
      <c r="G3436" s="89"/>
      <c r="H3436" s="123"/>
      <c r="I3436" s="123"/>
      <c r="J3436" s="130"/>
    </row>
    <row r="3437" spans="1:10" s="108" customFormat="1" ht="11.25" customHeight="1">
      <c r="A3437" s="130"/>
      <c r="B3437" s="130"/>
      <c r="C3437" s="130"/>
      <c r="D3437" s="130"/>
      <c r="E3437" s="130"/>
      <c r="F3437" s="130"/>
      <c r="G3437" s="89"/>
      <c r="H3437" s="123"/>
      <c r="I3437" s="123"/>
      <c r="J3437" s="130"/>
    </row>
    <row r="3438" spans="1:10" s="108" customFormat="1" ht="11.25" customHeight="1">
      <c r="A3438" s="130"/>
      <c r="B3438" s="130"/>
      <c r="C3438" s="130"/>
      <c r="D3438" s="130"/>
      <c r="E3438" s="130"/>
      <c r="F3438" s="130"/>
      <c r="G3438" s="89"/>
      <c r="H3438" s="123"/>
      <c r="I3438" s="123"/>
      <c r="J3438" s="130"/>
    </row>
    <row r="3439" spans="1:10" s="108" customFormat="1" ht="11.25" customHeight="1">
      <c r="A3439" s="130"/>
      <c r="B3439" s="130"/>
      <c r="C3439" s="130"/>
      <c r="D3439" s="130"/>
      <c r="E3439" s="130"/>
      <c r="F3439" s="130"/>
      <c r="G3439" s="89"/>
      <c r="H3439" s="123"/>
      <c r="I3439" s="123"/>
      <c r="J3439" s="130"/>
    </row>
    <row r="3440" spans="1:10" s="108" customFormat="1" ht="11.25" customHeight="1">
      <c r="A3440" s="130"/>
      <c r="B3440" s="130"/>
      <c r="C3440" s="130"/>
      <c r="D3440" s="130"/>
      <c r="E3440" s="130"/>
      <c r="F3440" s="130"/>
      <c r="G3440" s="89"/>
      <c r="H3440" s="123"/>
      <c r="I3440" s="123"/>
      <c r="J3440" s="130"/>
    </row>
    <row r="3441" spans="1:10" s="108" customFormat="1" ht="11.25" customHeight="1">
      <c r="A3441" s="130"/>
      <c r="B3441" s="130"/>
      <c r="C3441" s="130"/>
      <c r="D3441" s="130"/>
      <c r="E3441" s="130"/>
      <c r="F3441" s="130"/>
      <c r="G3441" s="89"/>
      <c r="H3441" s="123"/>
      <c r="I3441" s="123"/>
      <c r="J3441" s="130"/>
    </row>
    <row r="3442" spans="1:10" s="108" customFormat="1" ht="11.25" customHeight="1">
      <c r="A3442" s="130"/>
      <c r="B3442" s="130"/>
      <c r="C3442" s="130"/>
      <c r="D3442" s="130"/>
      <c r="E3442" s="130"/>
      <c r="F3442" s="130"/>
      <c r="G3442" s="89"/>
      <c r="H3442" s="123"/>
      <c r="I3442" s="123"/>
      <c r="J3442" s="130"/>
    </row>
    <row r="3443" spans="1:10" s="108" customFormat="1" ht="11.25" customHeight="1">
      <c r="A3443" s="130"/>
      <c r="B3443" s="130"/>
      <c r="C3443" s="130"/>
      <c r="D3443" s="130"/>
      <c r="E3443" s="130"/>
      <c r="F3443" s="130"/>
      <c r="G3443" s="89"/>
      <c r="H3443" s="123"/>
      <c r="I3443" s="123"/>
      <c r="J3443" s="130"/>
    </row>
    <row r="3444" spans="1:10" s="108" customFormat="1" ht="11.25" customHeight="1">
      <c r="A3444" s="130"/>
      <c r="B3444" s="130"/>
      <c r="C3444" s="130"/>
      <c r="D3444" s="130"/>
      <c r="E3444" s="130"/>
      <c r="F3444" s="130"/>
      <c r="G3444" s="89"/>
      <c r="H3444" s="123"/>
      <c r="I3444" s="123"/>
      <c r="J3444" s="130"/>
    </row>
    <row r="3445" spans="1:10" s="108" customFormat="1" ht="11.25" customHeight="1">
      <c r="A3445" s="130"/>
      <c r="B3445" s="130"/>
      <c r="C3445" s="130"/>
      <c r="D3445" s="130"/>
      <c r="E3445" s="130"/>
      <c r="F3445" s="130"/>
      <c r="G3445" s="89"/>
      <c r="H3445" s="123"/>
      <c r="I3445" s="123"/>
      <c r="J3445" s="130"/>
    </row>
    <row r="3446" spans="1:10" s="108" customFormat="1" ht="11.25" customHeight="1">
      <c r="A3446" s="130"/>
      <c r="B3446" s="130"/>
      <c r="C3446" s="130"/>
      <c r="D3446" s="130"/>
      <c r="E3446" s="130"/>
      <c r="F3446" s="130"/>
      <c r="G3446" s="89"/>
      <c r="H3446" s="123"/>
      <c r="I3446" s="123"/>
      <c r="J3446" s="130"/>
    </row>
    <row r="3447" spans="1:10" s="108" customFormat="1" ht="11.25" customHeight="1">
      <c r="A3447" s="130"/>
      <c r="B3447" s="130"/>
      <c r="C3447" s="130"/>
      <c r="D3447" s="130"/>
      <c r="E3447" s="130"/>
      <c r="F3447" s="130"/>
      <c r="G3447" s="89"/>
      <c r="H3447" s="123"/>
      <c r="I3447" s="123"/>
      <c r="J3447" s="130"/>
    </row>
    <row r="3448" spans="1:10" s="108" customFormat="1" ht="11.25" customHeight="1">
      <c r="A3448" s="130"/>
      <c r="B3448" s="130"/>
      <c r="C3448" s="130"/>
      <c r="D3448" s="130"/>
      <c r="E3448" s="130"/>
      <c r="F3448" s="130"/>
      <c r="G3448" s="89"/>
      <c r="H3448" s="123"/>
      <c r="I3448" s="123"/>
      <c r="J3448" s="130"/>
    </row>
    <row r="3449" spans="1:10" s="108" customFormat="1" ht="11.25" customHeight="1">
      <c r="A3449" s="130"/>
      <c r="B3449" s="130"/>
      <c r="C3449" s="130"/>
      <c r="D3449" s="130"/>
      <c r="E3449" s="130"/>
      <c r="F3449" s="130"/>
      <c r="G3449" s="89"/>
      <c r="H3449" s="123"/>
      <c r="I3449" s="123"/>
      <c r="J3449" s="130"/>
    </row>
    <row r="3450" spans="1:10" s="108" customFormat="1" ht="11.25" customHeight="1">
      <c r="A3450" s="130"/>
      <c r="B3450" s="130"/>
      <c r="C3450" s="130"/>
      <c r="D3450" s="130"/>
      <c r="E3450" s="130"/>
      <c r="F3450" s="130"/>
      <c r="G3450" s="89"/>
      <c r="H3450" s="123"/>
      <c r="I3450" s="123"/>
      <c r="J3450" s="130"/>
    </row>
    <row r="3451" spans="1:10" s="108" customFormat="1" ht="11.25" customHeight="1">
      <c r="A3451" s="130"/>
      <c r="B3451" s="130"/>
      <c r="C3451" s="130"/>
      <c r="D3451" s="130"/>
      <c r="E3451" s="130"/>
      <c r="F3451" s="130"/>
      <c r="G3451" s="89"/>
      <c r="H3451" s="123"/>
      <c r="I3451" s="123"/>
      <c r="J3451" s="130"/>
    </row>
    <row r="3452" spans="1:10" s="108" customFormat="1" ht="11.25" customHeight="1">
      <c r="A3452" s="130"/>
      <c r="B3452" s="130"/>
      <c r="C3452" s="130"/>
      <c r="D3452" s="130"/>
      <c r="E3452" s="130"/>
      <c r="F3452" s="130"/>
      <c r="G3452" s="89"/>
      <c r="H3452" s="123"/>
      <c r="I3452" s="123"/>
      <c r="J3452" s="130"/>
    </row>
    <row r="3453" spans="1:10" s="108" customFormat="1" ht="11.25" customHeight="1">
      <c r="A3453" s="130"/>
      <c r="B3453" s="130"/>
      <c r="C3453" s="130"/>
      <c r="D3453" s="130"/>
      <c r="E3453" s="130"/>
      <c r="F3453" s="130"/>
      <c r="G3453" s="89"/>
      <c r="H3453" s="123"/>
      <c r="I3453" s="123"/>
      <c r="J3453" s="130"/>
    </row>
    <row r="3454" spans="1:10" s="108" customFormat="1" ht="11.25" customHeight="1">
      <c r="A3454" s="130"/>
      <c r="B3454" s="130"/>
      <c r="C3454" s="130"/>
      <c r="D3454" s="130"/>
      <c r="E3454" s="130"/>
      <c r="F3454" s="130"/>
      <c r="G3454" s="89"/>
      <c r="H3454" s="123"/>
      <c r="I3454" s="123"/>
      <c r="J3454" s="130"/>
    </row>
    <row r="3455" spans="1:10" s="108" customFormat="1" ht="11.25" customHeight="1">
      <c r="A3455" s="130"/>
      <c r="B3455" s="130"/>
      <c r="C3455" s="130"/>
      <c r="D3455" s="130"/>
      <c r="E3455" s="130"/>
      <c r="F3455" s="130"/>
      <c r="G3455" s="89"/>
      <c r="H3455" s="123"/>
      <c r="I3455" s="123"/>
      <c r="J3455" s="130"/>
    </row>
    <row r="3456" spans="1:10" s="108" customFormat="1" ht="11.25" customHeight="1">
      <c r="A3456" s="130"/>
      <c r="B3456" s="130"/>
      <c r="C3456" s="130"/>
      <c r="D3456" s="130"/>
      <c r="E3456" s="130"/>
      <c r="F3456" s="130"/>
      <c r="G3456" s="89"/>
      <c r="H3456" s="123"/>
      <c r="I3456" s="123"/>
      <c r="J3456" s="130"/>
    </row>
    <row r="3457" spans="1:10" s="108" customFormat="1" ht="11.25" customHeight="1">
      <c r="A3457" s="130"/>
      <c r="B3457" s="130"/>
      <c r="C3457" s="130"/>
      <c r="D3457" s="130"/>
      <c r="E3457" s="130"/>
      <c r="F3457" s="130"/>
      <c r="G3457" s="89"/>
      <c r="H3457" s="123"/>
      <c r="I3457" s="123"/>
      <c r="J3457" s="130"/>
    </row>
    <row r="3458" spans="1:10" s="108" customFormat="1" ht="11.25" customHeight="1">
      <c r="A3458" s="130"/>
      <c r="B3458" s="130"/>
      <c r="C3458" s="130"/>
      <c r="D3458" s="130"/>
      <c r="E3458" s="130"/>
      <c r="F3458" s="130"/>
      <c r="G3458" s="89"/>
      <c r="H3458" s="123"/>
      <c r="I3458" s="123"/>
      <c r="J3458" s="130"/>
    </row>
    <row r="3459" spans="1:10" s="108" customFormat="1" ht="11.25" customHeight="1">
      <c r="A3459" s="130"/>
      <c r="B3459" s="130"/>
      <c r="C3459" s="130"/>
      <c r="D3459" s="130"/>
      <c r="E3459" s="130"/>
      <c r="F3459" s="130"/>
      <c r="G3459" s="89"/>
      <c r="H3459" s="123"/>
      <c r="I3459" s="123"/>
      <c r="J3459" s="130"/>
    </row>
    <row r="3460" spans="1:10" s="108" customFormat="1" ht="11.25" customHeight="1">
      <c r="A3460" s="130"/>
      <c r="B3460" s="130"/>
      <c r="C3460" s="130"/>
      <c r="D3460" s="130"/>
      <c r="E3460" s="130"/>
      <c r="F3460" s="130"/>
      <c r="G3460" s="89"/>
      <c r="H3460" s="123"/>
      <c r="I3460" s="123"/>
      <c r="J3460" s="130"/>
    </row>
    <row r="3461" spans="1:10" s="108" customFormat="1" ht="11.25" customHeight="1">
      <c r="A3461" s="130"/>
      <c r="B3461" s="130"/>
      <c r="C3461" s="130"/>
      <c r="D3461" s="130"/>
      <c r="E3461" s="130"/>
      <c r="F3461" s="130"/>
      <c r="G3461" s="89"/>
      <c r="H3461" s="123"/>
      <c r="I3461" s="123"/>
      <c r="J3461" s="130"/>
    </row>
    <row r="3462" spans="1:10" s="108" customFormat="1" ht="11.25" customHeight="1">
      <c r="A3462" s="130"/>
      <c r="B3462" s="130"/>
      <c r="C3462" s="130"/>
      <c r="D3462" s="130"/>
      <c r="E3462" s="130"/>
      <c r="F3462" s="130"/>
      <c r="G3462" s="89"/>
      <c r="H3462" s="123"/>
      <c r="I3462" s="123"/>
      <c r="J3462" s="130"/>
    </row>
    <row r="3463" spans="1:10" s="108" customFormat="1" ht="11.25" customHeight="1">
      <c r="A3463" s="130"/>
      <c r="B3463" s="130"/>
      <c r="C3463" s="130"/>
      <c r="D3463" s="130"/>
      <c r="E3463" s="130"/>
      <c r="F3463" s="130"/>
      <c r="G3463" s="89"/>
      <c r="H3463" s="123"/>
      <c r="I3463" s="123"/>
      <c r="J3463" s="130"/>
    </row>
    <row r="3464" spans="1:10" s="108" customFormat="1" ht="11.25" customHeight="1">
      <c r="A3464" s="130"/>
      <c r="B3464" s="130"/>
      <c r="C3464" s="130"/>
      <c r="D3464" s="130"/>
      <c r="E3464" s="130"/>
      <c r="F3464" s="130"/>
      <c r="G3464" s="89"/>
      <c r="H3464" s="123"/>
      <c r="I3464" s="123"/>
      <c r="J3464" s="130"/>
    </row>
    <row r="3465" spans="1:10" s="108" customFormat="1" ht="11.25" customHeight="1">
      <c r="A3465" s="130"/>
      <c r="B3465" s="130"/>
      <c r="C3465" s="130"/>
      <c r="D3465" s="130"/>
      <c r="E3465" s="130"/>
      <c r="F3465" s="130"/>
      <c r="G3465" s="89"/>
      <c r="H3465" s="123"/>
      <c r="I3465" s="123"/>
      <c r="J3465" s="130"/>
    </row>
    <row r="3466" spans="1:10" s="108" customFormat="1" ht="11.25" customHeight="1">
      <c r="A3466" s="130"/>
      <c r="B3466" s="130"/>
      <c r="C3466" s="130"/>
      <c r="D3466" s="130"/>
      <c r="E3466" s="130"/>
      <c r="F3466" s="130"/>
      <c r="G3466" s="89"/>
      <c r="H3466" s="123"/>
      <c r="I3466" s="123"/>
      <c r="J3466" s="130"/>
    </row>
    <row r="3467" spans="1:10" s="108" customFormat="1" ht="11.25" customHeight="1">
      <c r="A3467" s="130"/>
      <c r="B3467" s="130"/>
      <c r="C3467" s="130"/>
      <c r="D3467" s="130"/>
      <c r="E3467" s="130"/>
      <c r="F3467" s="130"/>
      <c r="G3467" s="89"/>
      <c r="H3467" s="123"/>
      <c r="I3467" s="123"/>
      <c r="J3467" s="130"/>
    </row>
    <row r="3468" spans="1:10" s="108" customFormat="1" ht="11.25" customHeight="1">
      <c r="A3468" s="130"/>
      <c r="B3468" s="130"/>
      <c r="C3468" s="130"/>
      <c r="D3468" s="130"/>
      <c r="E3468" s="130"/>
      <c r="F3468" s="130"/>
      <c r="G3468" s="89"/>
      <c r="H3468" s="123"/>
      <c r="I3468" s="123"/>
      <c r="J3468" s="130"/>
    </row>
    <row r="3469" spans="1:10" s="108" customFormat="1" ht="11.25" customHeight="1">
      <c r="A3469" s="130"/>
      <c r="B3469" s="130"/>
      <c r="C3469" s="130"/>
      <c r="D3469" s="130"/>
      <c r="E3469" s="130"/>
      <c r="F3469" s="130"/>
      <c r="G3469" s="89"/>
      <c r="H3469" s="123"/>
      <c r="I3469" s="123"/>
      <c r="J3469" s="130"/>
    </row>
    <row r="3470" spans="1:10" s="108" customFormat="1" ht="11.25" customHeight="1">
      <c r="A3470" s="130"/>
      <c r="B3470" s="130"/>
      <c r="C3470" s="130"/>
      <c r="D3470" s="130"/>
      <c r="E3470" s="130"/>
      <c r="F3470" s="130"/>
      <c r="G3470" s="89"/>
      <c r="H3470" s="123"/>
      <c r="I3470" s="123"/>
      <c r="J3470" s="130"/>
    </row>
    <row r="3471" spans="1:10" s="108" customFormat="1" ht="11.25" customHeight="1">
      <c r="A3471" s="130"/>
      <c r="B3471" s="130"/>
      <c r="C3471" s="130"/>
      <c r="D3471" s="130"/>
      <c r="E3471" s="130"/>
      <c r="F3471" s="130"/>
      <c r="G3471" s="89"/>
      <c r="H3471" s="123"/>
      <c r="I3471" s="123"/>
      <c r="J3471" s="130"/>
    </row>
    <row r="3472" spans="1:10" s="108" customFormat="1" ht="11.25" customHeight="1">
      <c r="A3472" s="130"/>
      <c r="B3472" s="130"/>
      <c r="C3472" s="130"/>
      <c r="D3472" s="130"/>
      <c r="E3472" s="130"/>
      <c r="F3472" s="130"/>
      <c r="G3472" s="89"/>
      <c r="H3472" s="123"/>
      <c r="I3472" s="123"/>
      <c r="J3472" s="130"/>
    </row>
    <row r="3473" spans="1:10" s="108" customFormat="1" ht="11.25" customHeight="1">
      <c r="A3473" s="130"/>
      <c r="B3473" s="130"/>
      <c r="C3473" s="130"/>
      <c r="D3473" s="130"/>
      <c r="E3473" s="130"/>
      <c r="F3473" s="130"/>
      <c r="G3473" s="89"/>
      <c r="H3473" s="123"/>
      <c r="I3473" s="123"/>
      <c r="J3473" s="130"/>
    </row>
    <row r="3474" spans="1:10" s="108" customFormat="1" ht="11.25" customHeight="1">
      <c r="A3474" s="130"/>
      <c r="B3474" s="130"/>
      <c r="C3474" s="130"/>
      <c r="D3474" s="130"/>
      <c r="E3474" s="130"/>
      <c r="F3474" s="130"/>
      <c r="G3474" s="89"/>
      <c r="H3474" s="123"/>
      <c r="I3474" s="123"/>
      <c r="J3474" s="130"/>
    </row>
    <row r="3475" spans="1:10" s="108" customFormat="1" ht="11.25" customHeight="1">
      <c r="A3475" s="130"/>
      <c r="B3475" s="130"/>
      <c r="C3475" s="130"/>
      <c r="D3475" s="130"/>
      <c r="E3475" s="130"/>
      <c r="F3475" s="130"/>
      <c r="G3475" s="89"/>
      <c r="H3475" s="123"/>
      <c r="I3475" s="123"/>
      <c r="J3475" s="130"/>
    </row>
    <row r="3476" spans="1:10" s="108" customFormat="1" ht="11.25" customHeight="1">
      <c r="A3476" s="130"/>
      <c r="B3476" s="130"/>
      <c r="C3476" s="130"/>
      <c r="D3476" s="130"/>
      <c r="E3476" s="130"/>
      <c r="F3476" s="130"/>
      <c r="G3476" s="89"/>
      <c r="H3476" s="123"/>
      <c r="I3476" s="123"/>
      <c r="J3476" s="130"/>
    </row>
    <row r="3477" spans="1:10" s="108" customFormat="1" ht="11.25" customHeight="1">
      <c r="A3477" s="130"/>
      <c r="B3477" s="130"/>
      <c r="C3477" s="130"/>
      <c r="D3477" s="130"/>
      <c r="E3477" s="130"/>
      <c r="F3477" s="130"/>
      <c r="G3477" s="89"/>
      <c r="H3477" s="123"/>
      <c r="I3477" s="123"/>
      <c r="J3477" s="130"/>
    </row>
    <row r="3478" spans="1:10" s="108" customFormat="1" ht="11.25" customHeight="1">
      <c r="A3478" s="130"/>
      <c r="B3478" s="130"/>
      <c r="C3478" s="130"/>
      <c r="D3478" s="130"/>
      <c r="E3478" s="130"/>
      <c r="F3478" s="130"/>
      <c r="G3478" s="89"/>
      <c r="H3478" s="123"/>
      <c r="I3478" s="123"/>
      <c r="J3478" s="130"/>
    </row>
    <row r="3479" spans="1:10" s="108" customFormat="1" ht="11.25" customHeight="1">
      <c r="A3479" s="130"/>
      <c r="B3479" s="130"/>
      <c r="C3479" s="130"/>
      <c r="D3479" s="130"/>
      <c r="E3479" s="130"/>
      <c r="F3479" s="130"/>
      <c r="G3479" s="89"/>
      <c r="H3479" s="123"/>
      <c r="I3479" s="123"/>
      <c r="J3479" s="130"/>
    </row>
    <row r="3480" spans="1:10" s="108" customFormat="1" ht="11.25" customHeight="1">
      <c r="A3480" s="130"/>
      <c r="B3480" s="130"/>
      <c r="C3480" s="130"/>
      <c r="D3480" s="130"/>
      <c r="E3480" s="130"/>
      <c r="F3480" s="130"/>
      <c r="G3480" s="89"/>
      <c r="H3480" s="123"/>
      <c r="I3480" s="123"/>
      <c r="J3480" s="130"/>
    </row>
    <row r="3481" spans="1:10" s="108" customFormat="1" ht="11.25" customHeight="1">
      <c r="A3481" s="130"/>
      <c r="B3481" s="130"/>
      <c r="C3481" s="130"/>
      <c r="D3481" s="130"/>
      <c r="E3481" s="130"/>
      <c r="F3481" s="130"/>
      <c r="G3481" s="89"/>
      <c r="H3481" s="123"/>
      <c r="I3481" s="123"/>
      <c r="J3481" s="130"/>
    </row>
    <row r="3482" spans="1:10" s="108" customFormat="1" ht="11.25" customHeight="1">
      <c r="A3482" s="130"/>
      <c r="B3482" s="130"/>
      <c r="C3482" s="130"/>
      <c r="D3482" s="130"/>
      <c r="E3482" s="130"/>
      <c r="F3482" s="130"/>
      <c r="G3482" s="89"/>
      <c r="H3482" s="123"/>
      <c r="I3482" s="123"/>
      <c r="J3482" s="130"/>
    </row>
    <row r="3483" spans="1:10" s="108" customFormat="1" ht="11.25" customHeight="1">
      <c r="A3483" s="130"/>
      <c r="B3483" s="130"/>
      <c r="C3483" s="130"/>
      <c r="D3483" s="130"/>
      <c r="E3483" s="130"/>
      <c r="F3483" s="130"/>
      <c r="G3483" s="89"/>
      <c r="H3483" s="123"/>
      <c r="I3483" s="123"/>
      <c r="J3483" s="130"/>
    </row>
    <row r="3484" spans="1:10" s="108" customFormat="1" ht="11.25" customHeight="1">
      <c r="A3484" s="130"/>
      <c r="B3484" s="130"/>
      <c r="C3484" s="130"/>
      <c r="D3484" s="130"/>
      <c r="E3484" s="130"/>
      <c r="F3484" s="130"/>
      <c r="G3484" s="89"/>
      <c r="H3484" s="123"/>
      <c r="I3484" s="123"/>
      <c r="J3484" s="130"/>
    </row>
    <row r="3485" spans="1:10" s="108" customFormat="1" ht="11.25" customHeight="1">
      <c r="A3485" s="130"/>
      <c r="B3485" s="130"/>
      <c r="C3485" s="130"/>
      <c r="D3485" s="130"/>
      <c r="E3485" s="130"/>
      <c r="F3485" s="130"/>
      <c r="G3485" s="89"/>
      <c r="H3485" s="123"/>
      <c r="I3485" s="123"/>
      <c r="J3485" s="130"/>
    </row>
    <row r="3486" spans="1:10" s="108" customFormat="1" ht="11.25" customHeight="1">
      <c r="A3486" s="130"/>
      <c r="B3486" s="130"/>
      <c r="C3486" s="130"/>
      <c r="D3486" s="130"/>
      <c r="E3486" s="130"/>
      <c r="F3486" s="130"/>
      <c r="G3486" s="89"/>
      <c r="H3486" s="123"/>
      <c r="I3486" s="123"/>
      <c r="J3486" s="130"/>
    </row>
    <row r="3487" spans="1:10" s="108" customFormat="1" ht="11.25" customHeight="1">
      <c r="A3487" s="130"/>
      <c r="B3487" s="130"/>
      <c r="C3487" s="130"/>
      <c r="D3487" s="130"/>
      <c r="E3487" s="130"/>
      <c r="F3487" s="130"/>
      <c r="G3487" s="89"/>
      <c r="H3487" s="123"/>
      <c r="I3487" s="123"/>
      <c r="J3487" s="130"/>
    </row>
    <row r="3488" spans="1:10" s="108" customFormat="1" ht="11.25" customHeight="1">
      <c r="A3488" s="130"/>
      <c r="B3488" s="130"/>
      <c r="C3488" s="130"/>
      <c r="D3488" s="130"/>
      <c r="E3488" s="130"/>
      <c r="F3488" s="130"/>
      <c r="G3488" s="89"/>
      <c r="H3488" s="123"/>
      <c r="I3488" s="123"/>
      <c r="J3488" s="130"/>
    </row>
    <row r="3489" spans="1:10" s="108" customFormat="1" ht="11.25" customHeight="1">
      <c r="A3489" s="130"/>
      <c r="B3489" s="130"/>
      <c r="C3489" s="130"/>
      <c r="D3489" s="130"/>
      <c r="E3489" s="130"/>
      <c r="F3489" s="130"/>
      <c r="G3489" s="89"/>
      <c r="H3489" s="123"/>
      <c r="I3489" s="123"/>
      <c r="J3489" s="130"/>
    </row>
    <row r="3490" spans="1:10" s="108" customFormat="1" ht="11.25" customHeight="1">
      <c r="A3490" s="130"/>
      <c r="B3490" s="130"/>
      <c r="C3490" s="130"/>
      <c r="D3490" s="130"/>
      <c r="E3490" s="130"/>
      <c r="F3490" s="130"/>
      <c r="G3490" s="89"/>
      <c r="H3490" s="123"/>
      <c r="I3490" s="123"/>
      <c r="J3490" s="130"/>
    </row>
    <row r="3491" spans="1:10" s="108" customFormat="1" ht="11.25" customHeight="1">
      <c r="A3491" s="130"/>
      <c r="B3491" s="130"/>
      <c r="C3491" s="130"/>
      <c r="D3491" s="130"/>
      <c r="E3491" s="130"/>
      <c r="F3491" s="130"/>
      <c r="G3491" s="89"/>
      <c r="H3491" s="123"/>
      <c r="I3491" s="123"/>
      <c r="J3491" s="130"/>
    </row>
    <row r="3492" spans="1:10" s="108" customFormat="1" ht="11.25" customHeight="1">
      <c r="A3492" s="130"/>
      <c r="B3492" s="130"/>
      <c r="C3492" s="130"/>
      <c r="D3492" s="130"/>
      <c r="E3492" s="130"/>
      <c r="F3492" s="130"/>
      <c r="G3492" s="89"/>
      <c r="H3492" s="123"/>
      <c r="I3492" s="123"/>
      <c r="J3492" s="130"/>
    </row>
    <row r="3493" spans="1:10" s="108" customFormat="1" ht="11.25" customHeight="1">
      <c r="A3493" s="130"/>
      <c r="B3493" s="130"/>
      <c r="C3493" s="130"/>
      <c r="D3493" s="130"/>
      <c r="E3493" s="130"/>
      <c r="F3493" s="130"/>
      <c r="G3493" s="89"/>
      <c r="H3493" s="123"/>
      <c r="I3493" s="123"/>
      <c r="J3493" s="130"/>
    </row>
    <row r="3494" spans="1:10" s="108" customFormat="1" ht="11.25" customHeight="1">
      <c r="A3494" s="130"/>
      <c r="B3494" s="130"/>
      <c r="C3494" s="130"/>
      <c r="D3494" s="130"/>
      <c r="E3494" s="130"/>
      <c r="F3494" s="130"/>
      <c r="G3494" s="89"/>
      <c r="H3494" s="123"/>
      <c r="I3494" s="123"/>
      <c r="J3494" s="130"/>
    </row>
    <row r="3495" spans="1:10" s="108" customFormat="1" ht="11.25" customHeight="1">
      <c r="A3495" s="130"/>
      <c r="B3495" s="130"/>
      <c r="C3495" s="130"/>
      <c r="D3495" s="130"/>
      <c r="E3495" s="130"/>
      <c r="F3495" s="130"/>
      <c r="G3495" s="89"/>
      <c r="H3495" s="123"/>
      <c r="I3495" s="123"/>
      <c r="J3495" s="130"/>
    </row>
    <row r="3496" spans="1:10" s="108" customFormat="1" ht="11.25" customHeight="1">
      <c r="A3496" s="130"/>
      <c r="B3496" s="130"/>
      <c r="C3496" s="130"/>
      <c r="D3496" s="130"/>
      <c r="E3496" s="130"/>
      <c r="F3496" s="130"/>
      <c r="G3496" s="89"/>
      <c r="H3496" s="123"/>
      <c r="I3496" s="123"/>
      <c r="J3496" s="130"/>
    </row>
    <row r="3497" spans="1:10" s="108" customFormat="1" ht="11.25" customHeight="1">
      <c r="A3497" s="130"/>
      <c r="B3497" s="130"/>
      <c r="C3497" s="130"/>
      <c r="D3497" s="130"/>
      <c r="E3497" s="130"/>
      <c r="F3497" s="130"/>
      <c r="G3497" s="89"/>
      <c r="H3497" s="123"/>
      <c r="I3497" s="123"/>
      <c r="J3497" s="130"/>
    </row>
    <row r="3498" spans="1:10" s="108" customFormat="1" ht="11.25" customHeight="1">
      <c r="A3498" s="130"/>
      <c r="B3498" s="130"/>
      <c r="C3498" s="130"/>
      <c r="D3498" s="130"/>
      <c r="E3498" s="130"/>
      <c r="F3498" s="130"/>
      <c r="G3498" s="89"/>
      <c r="H3498" s="123"/>
      <c r="I3498" s="123"/>
      <c r="J3498" s="130"/>
    </row>
    <row r="3499" spans="1:10" s="108" customFormat="1" ht="11.25" customHeight="1">
      <c r="A3499" s="130"/>
      <c r="B3499" s="130"/>
      <c r="C3499" s="130"/>
      <c r="D3499" s="130"/>
      <c r="E3499" s="130"/>
      <c r="F3499" s="130"/>
      <c r="G3499" s="89"/>
      <c r="H3499" s="123"/>
      <c r="I3499" s="123"/>
      <c r="J3499" s="130"/>
    </row>
    <row r="3500" spans="1:10" s="108" customFormat="1" ht="11.25" customHeight="1">
      <c r="A3500" s="130"/>
      <c r="B3500" s="130"/>
      <c r="C3500" s="130"/>
      <c r="D3500" s="130"/>
      <c r="E3500" s="130"/>
      <c r="F3500" s="130"/>
      <c r="G3500" s="89"/>
      <c r="H3500" s="123"/>
      <c r="I3500" s="123"/>
      <c r="J3500" s="130"/>
    </row>
    <row r="3501" spans="1:10" s="108" customFormat="1" ht="11.25" customHeight="1">
      <c r="A3501" s="130"/>
      <c r="B3501" s="130"/>
      <c r="C3501" s="130"/>
      <c r="D3501" s="130"/>
      <c r="E3501" s="130"/>
      <c r="F3501" s="130"/>
      <c r="G3501" s="89"/>
      <c r="H3501" s="123"/>
      <c r="I3501" s="123"/>
      <c r="J3501" s="130"/>
    </row>
    <row r="3502" spans="1:10" s="108" customFormat="1" ht="11.25" customHeight="1">
      <c r="A3502" s="130"/>
      <c r="B3502" s="130"/>
      <c r="C3502" s="130"/>
      <c r="D3502" s="130"/>
      <c r="E3502" s="130"/>
      <c r="F3502" s="130"/>
      <c r="G3502" s="89"/>
      <c r="H3502" s="123"/>
      <c r="I3502" s="123"/>
      <c r="J3502" s="130"/>
    </row>
    <row r="3503" spans="1:10" s="108" customFormat="1" ht="11.25" customHeight="1">
      <c r="A3503" s="130"/>
      <c r="B3503" s="130"/>
      <c r="C3503" s="130"/>
      <c r="D3503" s="130"/>
      <c r="E3503" s="130"/>
      <c r="F3503" s="130"/>
      <c r="G3503" s="89"/>
      <c r="H3503" s="123"/>
      <c r="I3503" s="123"/>
      <c r="J3503" s="130"/>
    </row>
    <row r="3504" spans="1:10" s="108" customFormat="1" ht="11.25" customHeight="1">
      <c r="A3504" s="130"/>
      <c r="B3504" s="130"/>
      <c r="C3504" s="130"/>
      <c r="D3504" s="130"/>
      <c r="E3504" s="130"/>
      <c r="F3504" s="130"/>
      <c r="G3504" s="89"/>
      <c r="H3504" s="123"/>
      <c r="I3504" s="123"/>
      <c r="J3504" s="130"/>
    </row>
    <row r="3505" spans="1:10" s="108" customFormat="1" ht="11.25" customHeight="1">
      <c r="A3505" s="130"/>
      <c r="B3505" s="130"/>
      <c r="C3505" s="130"/>
      <c r="D3505" s="130"/>
      <c r="E3505" s="130"/>
      <c r="F3505" s="130"/>
      <c r="G3505" s="89"/>
      <c r="H3505" s="123"/>
      <c r="I3505" s="123"/>
      <c r="J3505" s="130"/>
    </row>
    <row r="3506" spans="1:10" s="108" customFormat="1" ht="11.25" customHeight="1">
      <c r="A3506" s="130"/>
      <c r="B3506" s="130"/>
      <c r="C3506" s="130"/>
      <c r="D3506" s="130"/>
      <c r="E3506" s="130"/>
      <c r="F3506" s="130"/>
      <c r="G3506" s="89"/>
      <c r="H3506" s="123"/>
      <c r="I3506" s="123"/>
      <c r="J3506" s="130"/>
    </row>
    <row r="3507" spans="1:10" s="108" customFormat="1" ht="11.25" customHeight="1">
      <c r="A3507" s="130"/>
      <c r="B3507" s="130"/>
      <c r="C3507" s="130"/>
      <c r="D3507" s="130"/>
      <c r="E3507" s="130"/>
      <c r="F3507" s="130"/>
      <c r="G3507" s="89"/>
      <c r="H3507" s="123"/>
      <c r="I3507" s="123"/>
      <c r="J3507" s="130"/>
    </row>
    <row r="3508" spans="1:10" s="108" customFormat="1" ht="11.25" customHeight="1">
      <c r="A3508" s="130"/>
      <c r="B3508" s="130"/>
      <c r="C3508" s="130"/>
      <c r="D3508" s="130"/>
      <c r="E3508" s="130"/>
      <c r="F3508" s="130"/>
      <c r="G3508" s="89"/>
      <c r="H3508" s="123"/>
      <c r="I3508" s="123"/>
      <c r="J3508" s="130"/>
    </row>
    <row r="3509" spans="1:10" s="108" customFormat="1" ht="11.25" customHeight="1">
      <c r="A3509" s="130"/>
      <c r="B3509" s="130"/>
      <c r="C3509" s="130"/>
      <c r="D3509" s="130"/>
      <c r="E3509" s="130"/>
      <c r="F3509" s="130"/>
      <c r="G3509" s="89"/>
      <c r="H3509" s="123"/>
      <c r="I3509" s="123"/>
      <c r="J3509" s="130"/>
    </row>
    <row r="3510" spans="1:10" s="108" customFormat="1" ht="11.25" customHeight="1">
      <c r="A3510" s="130"/>
      <c r="B3510" s="130"/>
      <c r="C3510" s="130"/>
      <c r="D3510" s="130"/>
      <c r="E3510" s="130"/>
      <c r="F3510" s="130"/>
      <c r="G3510" s="89"/>
      <c r="H3510" s="123"/>
      <c r="I3510" s="123"/>
      <c r="J3510" s="130"/>
    </row>
    <row r="3511" spans="1:10" s="108" customFormat="1" ht="11.25" customHeight="1">
      <c r="A3511" s="130"/>
      <c r="B3511" s="130"/>
      <c r="C3511" s="130"/>
      <c r="D3511" s="130"/>
      <c r="E3511" s="130"/>
      <c r="F3511" s="130"/>
      <c r="G3511" s="89"/>
      <c r="H3511" s="123"/>
      <c r="I3511" s="123"/>
      <c r="J3511" s="130"/>
    </row>
    <row r="3512" spans="1:10" s="108" customFormat="1" ht="11.25" customHeight="1">
      <c r="A3512" s="130"/>
      <c r="B3512" s="130"/>
      <c r="C3512" s="130"/>
      <c r="D3512" s="130"/>
      <c r="E3512" s="130"/>
      <c r="F3512" s="130"/>
      <c r="G3512" s="89"/>
      <c r="H3512" s="123"/>
      <c r="I3512" s="123"/>
      <c r="J3512" s="130"/>
    </row>
    <row r="3513" spans="1:10" s="108" customFormat="1" ht="11.25" customHeight="1">
      <c r="A3513" s="130"/>
      <c r="B3513" s="130"/>
      <c r="C3513" s="130"/>
      <c r="D3513" s="130"/>
      <c r="E3513" s="130"/>
      <c r="F3513" s="130"/>
      <c r="G3513" s="89"/>
      <c r="H3513" s="123"/>
      <c r="I3513" s="123"/>
      <c r="J3513" s="130"/>
    </row>
    <row r="3514" spans="1:10" s="108" customFormat="1" ht="11.25" customHeight="1">
      <c r="A3514" s="130"/>
      <c r="B3514" s="130"/>
      <c r="C3514" s="130"/>
      <c r="D3514" s="130"/>
      <c r="E3514" s="130"/>
      <c r="F3514" s="130"/>
      <c r="G3514" s="89"/>
      <c r="H3514" s="123"/>
      <c r="I3514" s="123"/>
      <c r="J3514" s="130"/>
    </row>
    <row r="3515" spans="1:10" s="108" customFormat="1" ht="11.25" customHeight="1">
      <c r="A3515" s="130"/>
      <c r="B3515" s="130"/>
      <c r="C3515" s="130"/>
      <c r="D3515" s="130"/>
      <c r="E3515" s="130"/>
      <c r="F3515" s="130"/>
      <c r="G3515" s="89"/>
      <c r="H3515" s="123"/>
      <c r="I3515" s="123"/>
      <c r="J3515" s="130"/>
    </row>
    <row r="3516" spans="1:10" s="108" customFormat="1" ht="11.25" customHeight="1">
      <c r="A3516" s="130"/>
      <c r="B3516" s="130"/>
      <c r="C3516" s="130"/>
      <c r="D3516" s="130"/>
      <c r="E3516" s="130"/>
      <c r="F3516" s="130"/>
      <c r="G3516" s="89"/>
      <c r="H3516" s="123"/>
      <c r="I3516" s="123"/>
      <c r="J3516" s="130"/>
    </row>
    <row r="3517" spans="1:10" s="108" customFormat="1" ht="11.25" customHeight="1">
      <c r="A3517" s="130"/>
      <c r="B3517" s="130"/>
      <c r="C3517" s="130"/>
      <c r="D3517" s="130"/>
      <c r="E3517" s="130"/>
      <c r="F3517" s="130"/>
      <c r="G3517" s="89"/>
      <c r="H3517" s="123"/>
      <c r="I3517" s="123"/>
      <c r="J3517" s="130"/>
    </row>
    <row r="3518" spans="1:10" s="108" customFormat="1" ht="11.25" customHeight="1">
      <c r="A3518" s="130"/>
      <c r="B3518" s="130"/>
      <c r="C3518" s="130"/>
      <c r="D3518" s="130"/>
      <c r="E3518" s="130"/>
      <c r="F3518" s="130"/>
      <c r="G3518" s="89"/>
      <c r="H3518" s="123"/>
      <c r="I3518" s="123"/>
      <c r="J3518" s="130"/>
    </row>
    <row r="3519" spans="1:10" s="108" customFormat="1" ht="11.25" customHeight="1">
      <c r="A3519" s="130"/>
      <c r="B3519" s="130"/>
      <c r="C3519" s="130"/>
      <c r="D3519" s="130"/>
      <c r="E3519" s="130"/>
      <c r="F3519" s="130"/>
      <c r="G3519" s="89"/>
      <c r="H3519" s="123"/>
      <c r="I3519" s="123"/>
      <c r="J3519" s="130"/>
    </row>
    <row r="3520" spans="1:10" s="108" customFormat="1" ht="11.25" customHeight="1">
      <c r="A3520" s="130"/>
      <c r="B3520" s="130"/>
      <c r="C3520" s="130"/>
      <c r="D3520" s="130"/>
      <c r="E3520" s="130"/>
      <c r="F3520" s="130"/>
      <c r="G3520" s="89"/>
      <c r="H3520" s="123"/>
      <c r="I3520" s="123"/>
      <c r="J3520" s="130"/>
    </row>
    <row r="3521" spans="1:10" s="108" customFormat="1" ht="11.25" customHeight="1">
      <c r="A3521" s="130"/>
      <c r="B3521" s="130"/>
      <c r="C3521" s="130"/>
      <c r="D3521" s="130"/>
      <c r="E3521" s="130"/>
      <c r="F3521" s="130"/>
      <c r="G3521" s="89"/>
      <c r="H3521" s="123"/>
      <c r="I3521" s="123"/>
      <c r="J3521" s="130"/>
    </row>
    <row r="3522" spans="1:10" s="108" customFormat="1" ht="11.25" customHeight="1">
      <c r="A3522" s="130"/>
      <c r="B3522" s="130"/>
      <c r="C3522" s="130"/>
      <c r="D3522" s="130"/>
      <c r="E3522" s="130"/>
      <c r="F3522" s="130"/>
      <c r="G3522" s="89"/>
      <c r="H3522" s="123"/>
      <c r="I3522" s="123"/>
      <c r="J3522" s="130"/>
    </row>
    <row r="3523" spans="1:10" s="108" customFormat="1" ht="11.25" customHeight="1">
      <c r="A3523" s="130"/>
      <c r="B3523" s="130"/>
      <c r="C3523" s="130"/>
      <c r="D3523" s="130"/>
      <c r="E3523" s="130"/>
      <c r="F3523" s="130"/>
      <c r="G3523" s="89"/>
      <c r="H3523" s="123"/>
      <c r="I3523" s="123"/>
      <c r="J3523" s="130"/>
    </row>
    <row r="3524" spans="1:10" s="108" customFormat="1" ht="11.25" customHeight="1">
      <c r="A3524" s="130"/>
      <c r="B3524" s="130"/>
      <c r="C3524" s="130"/>
      <c r="D3524" s="130"/>
      <c r="E3524" s="130"/>
      <c r="F3524" s="130"/>
      <c r="G3524" s="89"/>
      <c r="H3524" s="123"/>
      <c r="I3524" s="123"/>
      <c r="J3524" s="130"/>
    </row>
    <row r="3525" spans="1:10" s="108" customFormat="1" ht="11.25" customHeight="1">
      <c r="A3525" s="130"/>
      <c r="B3525" s="130"/>
      <c r="C3525" s="130"/>
      <c r="D3525" s="130"/>
      <c r="E3525" s="130"/>
      <c r="F3525" s="130"/>
      <c r="G3525" s="89"/>
      <c r="H3525" s="123"/>
      <c r="I3525" s="123"/>
      <c r="J3525" s="130"/>
    </row>
    <row r="3526" spans="1:10" s="108" customFormat="1" ht="11.25" customHeight="1">
      <c r="A3526" s="130"/>
      <c r="B3526" s="130"/>
      <c r="C3526" s="130"/>
      <c r="D3526" s="130"/>
      <c r="E3526" s="130"/>
      <c r="F3526" s="130"/>
      <c r="G3526" s="89"/>
      <c r="H3526" s="123"/>
      <c r="I3526" s="123"/>
      <c r="J3526" s="130"/>
    </row>
    <row r="3527" spans="1:10" s="108" customFormat="1" ht="11.25" customHeight="1">
      <c r="A3527" s="130"/>
      <c r="B3527" s="130"/>
      <c r="C3527" s="130"/>
      <c r="D3527" s="130"/>
      <c r="E3527" s="130"/>
      <c r="F3527" s="130"/>
      <c r="G3527" s="89"/>
      <c r="H3527" s="123"/>
      <c r="I3527" s="123"/>
      <c r="J3527" s="130"/>
    </row>
    <row r="3528" spans="1:10" s="108" customFormat="1" ht="11.25" customHeight="1">
      <c r="A3528" s="130"/>
      <c r="B3528" s="130"/>
      <c r="C3528" s="130"/>
      <c r="D3528" s="130"/>
      <c r="E3528" s="130"/>
      <c r="F3528" s="130"/>
      <c r="G3528" s="89"/>
      <c r="H3528" s="123"/>
      <c r="I3528" s="123"/>
      <c r="J3528" s="130"/>
    </row>
    <row r="3529" spans="1:10" s="108" customFormat="1" ht="11.25" customHeight="1">
      <c r="A3529" s="130"/>
      <c r="B3529" s="130"/>
      <c r="C3529" s="130"/>
      <c r="D3529" s="130"/>
      <c r="E3529" s="130"/>
      <c r="F3529" s="130"/>
      <c r="G3529" s="89"/>
      <c r="H3529" s="123"/>
      <c r="I3529" s="123"/>
      <c r="J3529" s="130"/>
    </row>
    <row r="3530" spans="1:10" s="108" customFormat="1" ht="11.25" customHeight="1">
      <c r="A3530" s="130"/>
      <c r="B3530" s="130"/>
      <c r="C3530" s="130"/>
      <c r="D3530" s="130"/>
      <c r="E3530" s="130"/>
      <c r="F3530" s="130"/>
      <c r="G3530" s="89"/>
      <c r="H3530" s="123"/>
      <c r="I3530" s="123"/>
      <c r="J3530" s="130"/>
    </row>
    <row r="3531" spans="1:10" s="108" customFormat="1" ht="11.25" customHeight="1">
      <c r="A3531" s="130"/>
      <c r="B3531" s="130"/>
      <c r="C3531" s="130"/>
      <c r="D3531" s="130"/>
      <c r="E3531" s="130"/>
      <c r="F3531" s="130"/>
      <c r="G3531" s="89"/>
      <c r="H3531" s="123"/>
      <c r="I3531" s="123"/>
      <c r="J3531" s="130"/>
    </row>
    <row r="3532" spans="1:10" s="108" customFormat="1" ht="11.25" customHeight="1">
      <c r="A3532" s="130"/>
      <c r="B3532" s="130"/>
      <c r="C3532" s="130"/>
      <c r="D3532" s="130"/>
      <c r="E3532" s="130"/>
      <c r="F3532" s="130"/>
      <c r="G3532" s="89"/>
      <c r="H3532" s="123"/>
      <c r="I3532" s="123"/>
      <c r="J3532" s="130"/>
    </row>
    <row r="3533" spans="1:10" s="108" customFormat="1" ht="11.25" customHeight="1">
      <c r="A3533" s="130"/>
      <c r="B3533" s="130"/>
      <c r="C3533" s="130"/>
      <c r="D3533" s="130"/>
      <c r="E3533" s="130"/>
      <c r="F3533" s="130"/>
      <c r="G3533" s="89"/>
      <c r="H3533" s="123"/>
      <c r="I3533" s="123"/>
      <c r="J3533" s="130"/>
    </row>
    <row r="3534" spans="1:10" s="108" customFormat="1" ht="11.25" customHeight="1">
      <c r="A3534" s="130"/>
      <c r="B3534" s="130"/>
      <c r="C3534" s="130"/>
      <c r="D3534" s="130"/>
      <c r="E3534" s="130"/>
      <c r="F3534" s="130"/>
      <c r="G3534" s="89"/>
      <c r="H3534" s="123"/>
      <c r="I3534" s="123"/>
      <c r="J3534" s="130"/>
    </row>
    <row r="3535" spans="1:10" s="108" customFormat="1" ht="11.25" customHeight="1">
      <c r="A3535" s="130"/>
      <c r="B3535" s="130"/>
      <c r="C3535" s="130"/>
      <c r="D3535" s="130"/>
      <c r="E3535" s="130"/>
      <c r="F3535" s="130"/>
      <c r="G3535" s="89"/>
      <c r="H3535" s="123"/>
      <c r="I3535" s="123"/>
      <c r="J3535" s="130"/>
    </row>
    <row r="3536" spans="1:10" s="108" customFormat="1" ht="11.25" customHeight="1">
      <c r="A3536" s="130"/>
      <c r="B3536" s="130"/>
      <c r="C3536" s="130"/>
      <c r="D3536" s="130"/>
      <c r="E3536" s="130"/>
      <c r="F3536" s="130"/>
      <c r="G3536" s="89"/>
      <c r="H3536" s="123"/>
      <c r="I3536" s="123"/>
      <c r="J3536" s="130"/>
    </row>
    <row r="3537" spans="1:10" s="108" customFormat="1" ht="11.25" customHeight="1">
      <c r="A3537" s="130"/>
      <c r="B3537" s="130"/>
      <c r="C3537" s="130"/>
      <c r="D3537" s="130"/>
      <c r="E3537" s="130"/>
      <c r="F3537" s="130"/>
      <c r="G3537" s="89"/>
      <c r="H3537" s="123"/>
      <c r="I3537" s="123"/>
      <c r="J3537" s="130"/>
    </row>
    <row r="3538" spans="1:10" s="108" customFormat="1" ht="11.25" customHeight="1">
      <c r="A3538" s="130"/>
      <c r="B3538" s="130"/>
      <c r="C3538" s="130"/>
      <c r="D3538" s="130"/>
      <c r="E3538" s="130"/>
      <c r="F3538" s="130"/>
      <c r="G3538" s="89"/>
      <c r="H3538" s="123"/>
      <c r="I3538" s="123"/>
      <c r="J3538" s="130"/>
    </row>
    <row r="3539" spans="1:10" s="108" customFormat="1" ht="11.25" customHeight="1">
      <c r="A3539" s="130"/>
      <c r="B3539" s="130"/>
      <c r="C3539" s="130"/>
      <c r="D3539" s="130"/>
      <c r="E3539" s="130"/>
      <c r="F3539" s="130"/>
      <c r="G3539" s="89"/>
      <c r="H3539" s="123"/>
      <c r="I3539" s="123"/>
      <c r="J3539" s="130"/>
    </row>
    <row r="3540" spans="1:10" s="108" customFormat="1" ht="11.25" customHeight="1">
      <c r="A3540" s="130"/>
      <c r="B3540" s="130"/>
      <c r="C3540" s="130"/>
      <c r="D3540" s="130"/>
      <c r="E3540" s="130"/>
      <c r="F3540" s="130"/>
      <c r="G3540" s="89"/>
      <c r="H3540" s="123"/>
      <c r="I3540" s="123"/>
      <c r="J3540" s="130"/>
    </row>
    <row r="3541" spans="1:10" s="108" customFormat="1" ht="11.25" customHeight="1">
      <c r="A3541" s="130"/>
      <c r="B3541" s="130"/>
      <c r="C3541" s="130"/>
      <c r="D3541" s="130"/>
      <c r="E3541" s="130"/>
      <c r="F3541" s="130"/>
      <c r="G3541" s="89"/>
      <c r="H3541" s="123"/>
      <c r="I3541" s="123"/>
      <c r="J3541" s="130"/>
    </row>
    <row r="3542" spans="1:10" s="108" customFormat="1" ht="11.25" customHeight="1">
      <c r="A3542" s="130"/>
      <c r="B3542" s="130"/>
      <c r="C3542" s="130"/>
      <c r="D3542" s="130"/>
      <c r="E3542" s="130"/>
      <c r="F3542" s="130"/>
      <c r="G3542" s="89"/>
      <c r="H3542" s="123"/>
      <c r="I3542" s="123"/>
      <c r="J3542" s="130"/>
    </row>
    <row r="3543" spans="1:10" s="108" customFormat="1" ht="11.25" customHeight="1">
      <c r="A3543" s="130"/>
      <c r="B3543" s="130"/>
      <c r="C3543" s="130"/>
      <c r="D3543" s="130"/>
      <c r="E3543" s="130"/>
      <c r="F3543" s="130"/>
      <c r="G3543" s="89"/>
      <c r="H3543" s="123"/>
      <c r="I3543" s="123"/>
      <c r="J3543" s="130"/>
    </row>
    <row r="3544" spans="1:10" s="108" customFormat="1" ht="11.25" customHeight="1">
      <c r="A3544" s="130"/>
      <c r="B3544" s="130"/>
      <c r="C3544" s="130"/>
      <c r="D3544" s="130"/>
      <c r="E3544" s="130"/>
      <c r="F3544" s="130"/>
      <c r="G3544" s="89"/>
      <c r="H3544" s="123"/>
      <c r="I3544" s="123"/>
      <c r="J3544" s="130"/>
    </row>
    <row r="3545" spans="1:10" s="108" customFormat="1" ht="11.25" customHeight="1">
      <c r="A3545" s="130"/>
      <c r="B3545" s="130"/>
      <c r="C3545" s="130"/>
      <c r="D3545" s="130"/>
      <c r="E3545" s="130"/>
      <c r="F3545" s="130"/>
      <c r="G3545" s="89"/>
      <c r="H3545" s="123"/>
      <c r="I3545" s="123"/>
      <c r="J3545" s="130"/>
    </row>
    <row r="3546" spans="1:10" s="108" customFormat="1" ht="11.25" customHeight="1">
      <c r="A3546" s="130"/>
      <c r="B3546" s="130"/>
      <c r="C3546" s="130"/>
      <c r="D3546" s="130"/>
      <c r="E3546" s="130"/>
      <c r="F3546" s="130"/>
      <c r="G3546" s="89"/>
      <c r="H3546" s="123"/>
      <c r="I3546" s="123"/>
      <c r="J3546" s="130"/>
    </row>
    <row r="3547" spans="1:10" s="108" customFormat="1" ht="11.25" customHeight="1">
      <c r="A3547" s="130"/>
      <c r="B3547" s="130"/>
      <c r="C3547" s="130"/>
      <c r="D3547" s="130"/>
      <c r="E3547" s="130"/>
      <c r="F3547" s="130"/>
      <c r="G3547" s="89"/>
      <c r="H3547" s="123"/>
      <c r="I3547" s="123"/>
      <c r="J3547" s="130"/>
    </row>
    <row r="3548" spans="1:10" s="108" customFormat="1" ht="11.25" customHeight="1">
      <c r="A3548" s="130"/>
      <c r="B3548" s="130"/>
      <c r="C3548" s="130"/>
      <c r="D3548" s="130"/>
      <c r="E3548" s="130"/>
      <c r="F3548" s="130"/>
      <c r="G3548" s="89"/>
      <c r="H3548" s="123"/>
      <c r="I3548" s="123"/>
      <c r="J3548" s="130"/>
    </row>
    <row r="3549" spans="1:10" s="108" customFormat="1" ht="11.25" customHeight="1">
      <c r="A3549" s="130"/>
      <c r="B3549" s="130"/>
      <c r="C3549" s="130"/>
      <c r="D3549" s="130"/>
      <c r="E3549" s="130"/>
      <c r="F3549" s="130"/>
      <c r="G3549" s="89"/>
      <c r="H3549" s="123"/>
      <c r="I3549" s="123"/>
      <c r="J3549" s="130"/>
    </row>
    <row r="3550" spans="1:10" s="108" customFormat="1" ht="11.25" customHeight="1">
      <c r="A3550" s="130"/>
      <c r="B3550" s="130"/>
      <c r="C3550" s="130"/>
      <c r="D3550" s="130"/>
      <c r="E3550" s="130"/>
      <c r="F3550" s="130"/>
      <c r="G3550" s="89"/>
      <c r="H3550" s="123"/>
      <c r="I3550" s="123"/>
      <c r="J3550" s="130"/>
    </row>
    <row r="3551" spans="1:10" s="108" customFormat="1" ht="11.25" customHeight="1">
      <c r="A3551" s="130"/>
      <c r="B3551" s="130"/>
      <c r="C3551" s="130"/>
      <c r="D3551" s="130"/>
      <c r="E3551" s="130"/>
      <c r="F3551" s="130"/>
      <c r="G3551" s="89"/>
      <c r="H3551" s="123"/>
      <c r="I3551" s="123"/>
      <c r="J3551" s="130"/>
    </row>
    <row r="3552" spans="1:10" s="108" customFormat="1" ht="11.25" customHeight="1">
      <c r="A3552" s="130"/>
      <c r="B3552" s="130"/>
      <c r="C3552" s="130"/>
      <c r="D3552" s="130"/>
      <c r="E3552" s="130"/>
      <c r="F3552" s="130"/>
      <c r="G3552" s="89"/>
      <c r="H3552" s="123"/>
      <c r="I3552" s="123"/>
      <c r="J3552" s="130"/>
    </row>
    <row r="3553" spans="1:10" s="108" customFormat="1" ht="11.25" customHeight="1">
      <c r="A3553" s="130"/>
      <c r="B3553" s="130"/>
      <c r="C3553" s="130"/>
      <c r="D3553" s="130"/>
      <c r="E3553" s="130"/>
      <c r="F3553" s="130"/>
      <c r="G3553" s="89"/>
      <c r="H3553" s="123"/>
      <c r="I3553" s="123"/>
      <c r="J3553" s="130"/>
    </row>
    <row r="3554" spans="1:10" s="108" customFormat="1" ht="11.25" customHeight="1">
      <c r="A3554" s="130"/>
      <c r="B3554" s="130"/>
      <c r="C3554" s="130"/>
      <c r="D3554" s="130"/>
      <c r="E3554" s="130"/>
      <c r="F3554" s="130"/>
      <c r="G3554" s="89"/>
      <c r="H3554" s="123"/>
      <c r="I3554" s="123"/>
      <c r="J3554" s="130"/>
    </row>
    <row r="3555" spans="1:10" s="108" customFormat="1" ht="11.25" customHeight="1">
      <c r="A3555" s="130"/>
      <c r="B3555" s="130"/>
      <c r="C3555" s="130"/>
      <c r="D3555" s="130"/>
      <c r="E3555" s="130"/>
      <c r="F3555" s="130"/>
      <c r="G3555" s="89"/>
      <c r="H3555" s="123"/>
      <c r="I3555" s="123"/>
      <c r="J3555" s="130"/>
    </row>
    <row r="3556" spans="1:10" s="108" customFormat="1" ht="11.25" customHeight="1">
      <c r="A3556" s="130"/>
      <c r="B3556" s="130"/>
      <c r="C3556" s="130"/>
      <c r="D3556" s="130"/>
      <c r="E3556" s="130"/>
      <c r="F3556" s="130"/>
      <c r="G3556" s="89"/>
      <c r="H3556" s="123"/>
      <c r="I3556" s="123"/>
      <c r="J3556" s="130"/>
    </row>
    <row r="3557" spans="1:10" s="108" customFormat="1" ht="11.25" customHeight="1">
      <c r="A3557" s="130"/>
      <c r="B3557" s="130"/>
      <c r="C3557" s="130"/>
      <c r="D3557" s="130"/>
      <c r="E3557" s="130"/>
      <c r="F3557" s="130"/>
      <c r="G3557" s="89"/>
      <c r="H3557" s="123"/>
      <c r="I3557" s="123"/>
      <c r="J3557" s="130"/>
    </row>
    <row r="3558" spans="1:10" s="108" customFormat="1" ht="11.25" customHeight="1">
      <c r="A3558" s="130"/>
      <c r="B3558" s="130"/>
      <c r="C3558" s="130"/>
      <c r="D3558" s="130"/>
      <c r="E3558" s="130"/>
      <c r="F3558" s="130"/>
      <c r="G3558" s="89"/>
      <c r="H3558" s="123"/>
      <c r="I3558" s="123"/>
      <c r="J3558" s="130"/>
    </row>
    <row r="3559" spans="1:10" s="108" customFormat="1" ht="11.25" customHeight="1">
      <c r="A3559" s="130"/>
      <c r="B3559" s="130"/>
      <c r="C3559" s="130"/>
      <c r="D3559" s="130"/>
      <c r="E3559" s="130"/>
      <c r="F3559" s="130"/>
      <c r="G3559" s="89"/>
      <c r="H3559" s="123"/>
      <c r="I3559" s="123"/>
      <c r="J3559" s="130"/>
    </row>
    <row r="3560" spans="1:10" s="108" customFormat="1" ht="11.25" customHeight="1">
      <c r="A3560" s="130"/>
      <c r="B3560" s="130"/>
      <c r="C3560" s="130"/>
      <c r="D3560" s="130"/>
      <c r="E3560" s="130"/>
      <c r="F3560" s="130"/>
      <c r="G3560" s="89"/>
      <c r="H3560" s="123"/>
      <c r="I3560" s="123"/>
      <c r="J3560" s="130"/>
    </row>
    <row r="3561" spans="1:10" s="108" customFormat="1" ht="11.25" customHeight="1">
      <c r="A3561" s="130"/>
      <c r="B3561" s="130"/>
      <c r="C3561" s="130"/>
      <c r="D3561" s="130"/>
      <c r="E3561" s="130"/>
      <c r="F3561" s="130"/>
      <c r="G3561" s="89"/>
      <c r="H3561" s="123"/>
      <c r="I3561" s="123"/>
      <c r="J3561" s="130"/>
    </row>
    <row r="3562" spans="1:10" s="108" customFormat="1" ht="11.25" customHeight="1">
      <c r="A3562" s="130"/>
      <c r="B3562" s="130"/>
      <c r="C3562" s="130"/>
      <c r="D3562" s="130"/>
      <c r="E3562" s="130"/>
      <c r="F3562" s="130"/>
      <c r="G3562" s="89"/>
      <c r="H3562" s="123"/>
      <c r="I3562" s="123"/>
      <c r="J3562" s="130"/>
    </row>
    <row r="3563" spans="1:10" s="108" customFormat="1" ht="11.25" customHeight="1">
      <c r="A3563" s="130"/>
      <c r="B3563" s="130"/>
      <c r="C3563" s="130"/>
      <c r="D3563" s="130"/>
      <c r="E3563" s="130"/>
      <c r="F3563" s="130"/>
      <c r="G3563" s="89"/>
      <c r="H3563" s="123"/>
      <c r="I3563" s="123"/>
      <c r="J3563" s="130"/>
    </row>
    <row r="3564" spans="1:10" s="108" customFormat="1" ht="11.25" customHeight="1">
      <c r="A3564" s="130"/>
      <c r="B3564" s="130"/>
      <c r="C3564" s="130"/>
      <c r="D3564" s="130"/>
      <c r="E3564" s="130"/>
      <c r="F3564" s="130"/>
      <c r="G3564" s="89"/>
      <c r="H3564" s="123"/>
      <c r="I3564" s="123"/>
      <c r="J3564" s="130"/>
    </row>
    <row r="3565" spans="1:10" s="108" customFormat="1" ht="11.25" customHeight="1">
      <c r="A3565" s="130"/>
      <c r="B3565" s="130"/>
      <c r="C3565" s="130"/>
      <c r="D3565" s="130"/>
      <c r="E3565" s="130"/>
      <c r="F3565" s="130"/>
      <c r="G3565" s="89"/>
      <c r="H3565" s="123"/>
      <c r="I3565" s="123"/>
      <c r="J3565" s="130"/>
    </row>
    <row r="3566" spans="1:10" s="108" customFormat="1" ht="11.25" customHeight="1">
      <c r="A3566" s="130"/>
      <c r="B3566" s="130"/>
      <c r="C3566" s="130"/>
      <c r="D3566" s="130"/>
      <c r="E3566" s="130"/>
      <c r="F3566" s="130"/>
      <c r="G3566" s="89"/>
      <c r="H3566" s="123"/>
      <c r="I3566" s="123"/>
      <c r="J3566" s="130"/>
    </row>
    <row r="3567" spans="1:10" s="108" customFormat="1" ht="11.25" customHeight="1">
      <c r="A3567" s="130"/>
      <c r="B3567" s="130"/>
      <c r="C3567" s="130"/>
      <c r="D3567" s="130"/>
      <c r="E3567" s="130"/>
      <c r="F3567" s="130"/>
      <c r="G3567" s="89"/>
      <c r="H3567" s="123"/>
      <c r="I3567" s="123"/>
      <c r="J3567" s="130"/>
    </row>
    <row r="3568" spans="1:10" s="108" customFormat="1" ht="11.25" customHeight="1">
      <c r="A3568" s="127"/>
      <c r="B3568" s="127"/>
      <c r="C3568" s="130"/>
      <c r="D3568" s="127"/>
      <c r="E3568" s="130"/>
      <c r="F3568" s="130"/>
      <c r="G3568" s="89"/>
      <c r="H3568" s="123"/>
      <c r="I3568" s="123"/>
      <c r="J3568" s="130"/>
    </row>
    <row r="3569" spans="1:10" s="108" customFormat="1" ht="11.25" customHeight="1">
      <c r="A3569" s="127"/>
      <c r="B3569" s="127"/>
      <c r="C3569" s="130"/>
      <c r="D3569" s="127"/>
      <c r="E3569" s="130"/>
      <c r="F3569" s="130"/>
      <c r="G3569" s="89"/>
      <c r="H3569" s="123"/>
      <c r="I3569" s="123"/>
      <c r="J3569" s="130"/>
    </row>
    <row r="3570" spans="1:10" s="108" customFormat="1" ht="11.25" customHeight="1">
      <c r="A3570" s="127"/>
      <c r="B3570" s="127"/>
      <c r="C3570" s="130"/>
      <c r="D3570" s="127"/>
      <c r="E3570" s="130"/>
      <c r="F3570" s="130"/>
      <c r="G3570" s="89"/>
      <c r="H3570" s="123"/>
      <c r="I3570" s="123"/>
      <c r="J3570" s="130"/>
    </row>
    <row r="3571" spans="1:10" s="108" customFormat="1" ht="11.25" customHeight="1">
      <c r="A3571" s="127"/>
      <c r="B3571" s="127"/>
      <c r="C3571" s="130"/>
      <c r="D3571" s="127"/>
      <c r="E3571" s="130"/>
      <c r="F3571" s="130"/>
      <c r="G3571" s="89"/>
      <c r="H3571" s="123"/>
      <c r="I3571" s="123"/>
      <c r="J3571" s="130"/>
    </row>
    <row r="3572" spans="1:10" s="108" customFormat="1" ht="11.25" customHeight="1">
      <c r="A3572" s="127"/>
      <c r="B3572" s="127"/>
      <c r="C3572" s="130"/>
      <c r="D3572" s="127"/>
      <c r="E3572" s="130"/>
      <c r="F3572" s="130"/>
      <c r="G3572" s="89"/>
      <c r="H3572" s="123"/>
      <c r="I3572" s="123"/>
      <c r="J3572" s="130"/>
    </row>
    <row r="3573" spans="1:10" s="108" customFormat="1" ht="11.25" customHeight="1">
      <c r="A3573" s="127"/>
      <c r="B3573" s="127"/>
      <c r="C3573" s="130"/>
      <c r="D3573" s="127"/>
      <c r="E3573" s="130"/>
      <c r="F3573" s="130"/>
      <c r="G3573" s="89"/>
      <c r="H3573" s="123"/>
      <c r="I3573" s="123"/>
      <c r="J3573" s="130"/>
    </row>
    <row r="3574" spans="1:10" s="108" customFormat="1" ht="11.25" customHeight="1">
      <c r="A3574" s="127"/>
      <c r="B3574" s="127"/>
      <c r="C3574" s="130"/>
      <c r="D3574" s="127"/>
      <c r="E3574" s="130"/>
      <c r="F3574" s="130"/>
      <c r="G3574" s="89"/>
      <c r="H3574" s="123"/>
      <c r="I3574" s="123"/>
      <c r="J3574" s="130"/>
    </row>
    <row r="3575" spans="1:10" s="108" customFormat="1" ht="11.25" customHeight="1">
      <c r="A3575" s="130"/>
      <c r="B3575" s="130"/>
      <c r="C3575" s="130"/>
      <c r="D3575" s="130"/>
      <c r="E3575" s="130"/>
      <c r="F3575" s="130"/>
      <c r="G3575" s="89"/>
      <c r="H3575" s="123"/>
      <c r="I3575" s="123"/>
      <c r="J3575" s="130"/>
    </row>
    <row r="3576" spans="1:10" s="108" customFormat="1" ht="11.25" customHeight="1">
      <c r="A3576" s="130"/>
      <c r="B3576" s="130"/>
      <c r="C3576" s="130"/>
      <c r="D3576" s="130"/>
      <c r="E3576" s="130"/>
      <c r="F3576" s="130"/>
      <c r="G3576" s="89"/>
      <c r="H3576" s="123"/>
      <c r="I3576" s="123"/>
      <c r="J3576" s="130"/>
    </row>
    <row r="3577" spans="1:10" s="108" customFormat="1" ht="11.25" customHeight="1">
      <c r="A3577" s="130"/>
      <c r="B3577" s="130"/>
      <c r="C3577" s="130"/>
      <c r="D3577" s="130"/>
      <c r="E3577" s="130"/>
      <c r="F3577" s="130"/>
      <c r="G3577" s="89"/>
      <c r="H3577" s="123"/>
      <c r="I3577" s="123"/>
      <c r="J3577" s="130"/>
    </row>
    <row r="3578" spans="1:10" s="108" customFormat="1" ht="11.25" customHeight="1">
      <c r="A3578" s="130"/>
      <c r="B3578" s="130"/>
      <c r="C3578" s="130"/>
      <c r="D3578" s="130"/>
      <c r="E3578" s="130"/>
      <c r="F3578" s="130"/>
      <c r="G3578" s="89"/>
      <c r="H3578" s="123"/>
      <c r="I3578" s="123"/>
      <c r="J3578" s="130"/>
    </row>
    <row r="3579" spans="1:10" s="108" customFormat="1" ht="11.25" customHeight="1">
      <c r="A3579" s="130"/>
      <c r="B3579" s="130"/>
      <c r="C3579" s="130"/>
      <c r="D3579" s="130"/>
      <c r="E3579" s="130"/>
      <c r="F3579" s="130"/>
      <c r="G3579" s="89"/>
      <c r="H3579" s="123"/>
      <c r="I3579" s="123"/>
      <c r="J3579" s="130"/>
    </row>
    <row r="3580" spans="1:10" s="108" customFormat="1" ht="11.25" customHeight="1">
      <c r="A3580" s="130"/>
      <c r="B3580" s="130"/>
      <c r="C3580" s="130"/>
      <c r="D3580" s="130"/>
      <c r="E3580" s="130"/>
      <c r="F3580" s="130"/>
      <c r="G3580" s="89"/>
      <c r="H3580" s="123"/>
      <c r="I3580" s="123"/>
      <c r="J3580" s="130"/>
    </row>
    <row r="3581" spans="1:10" s="108" customFormat="1" ht="11.25" customHeight="1">
      <c r="A3581" s="130"/>
      <c r="B3581" s="130"/>
      <c r="C3581" s="130"/>
      <c r="D3581" s="130"/>
      <c r="E3581" s="130"/>
      <c r="F3581" s="130"/>
      <c r="G3581" s="89"/>
      <c r="H3581" s="123"/>
      <c r="I3581" s="123"/>
      <c r="J3581" s="130"/>
    </row>
    <row r="3582" spans="1:10" s="108" customFormat="1" ht="11.25" customHeight="1">
      <c r="A3582" s="130"/>
      <c r="B3582" s="130"/>
      <c r="C3582" s="130"/>
      <c r="D3582" s="130"/>
      <c r="E3582" s="130"/>
      <c r="F3582" s="130"/>
      <c r="G3582" s="89"/>
      <c r="H3582" s="123"/>
      <c r="I3582" s="123"/>
      <c r="J3582" s="130"/>
    </row>
    <row r="3583" spans="1:10" s="108" customFormat="1" ht="11.25" customHeight="1">
      <c r="A3583" s="130"/>
      <c r="B3583" s="130"/>
      <c r="C3583" s="130"/>
      <c r="D3583" s="130"/>
      <c r="E3583" s="130"/>
      <c r="F3583" s="130"/>
      <c r="G3583" s="89"/>
      <c r="H3583" s="123"/>
      <c r="I3583" s="123"/>
      <c r="J3583" s="130"/>
    </row>
    <row r="3584" spans="1:10" s="108" customFormat="1" ht="11.25" customHeight="1">
      <c r="A3584" s="130"/>
      <c r="B3584" s="130"/>
      <c r="C3584" s="130"/>
      <c r="D3584" s="130"/>
      <c r="E3584" s="130"/>
      <c r="F3584" s="130"/>
      <c r="G3584" s="89"/>
      <c r="H3584" s="123"/>
      <c r="I3584" s="123"/>
      <c r="J3584" s="130"/>
    </row>
    <row r="3585" spans="1:10" s="108" customFormat="1" ht="11.25" customHeight="1">
      <c r="A3585" s="130"/>
      <c r="B3585" s="130"/>
      <c r="C3585" s="130"/>
      <c r="D3585" s="130"/>
      <c r="E3585" s="130"/>
      <c r="F3585" s="130"/>
      <c r="G3585" s="89"/>
      <c r="H3585" s="123"/>
      <c r="I3585" s="123"/>
      <c r="J3585" s="130"/>
    </row>
    <row r="3586" spans="1:10" s="108" customFormat="1" ht="11.25" customHeight="1">
      <c r="A3586" s="130"/>
      <c r="B3586" s="130"/>
      <c r="C3586" s="130"/>
      <c r="D3586" s="130"/>
      <c r="E3586" s="130"/>
      <c r="F3586" s="130"/>
      <c r="G3586" s="89"/>
      <c r="H3586" s="123"/>
      <c r="I3586" s="123"/>
      <c r="J3586" s="130"/>
    </row>
    <row r="3587" spans="1:10" s="108" customFormat="1" ht="11.25" customHeight="1">
      <c r="A3587" s="130"/>
      <c r="B3587" s="130"/>
      <c r="C3587" s="130"/>
      <c r="D3587" s="130"/>
      <c r="E3587" s="130"/>
      <c r="F3587" s="130"/>
      <c r="G3587" s="89"/>
      <c r="H3587" s="123"/>
      <c r="I3587" s="123"/>
      <c r="J3587" s="130"/>
    </row>
    <row r="3588" spans="1:10" s="108" customFormat="1" ht="11.25" customHeight="1">
      <c r="A3588" s="130"/>
      <c r="B3588" s="130"/>
      <c r="C3588" s="130"/>
      <c r="D3588" s="130"/>
      <c r="E3588" s="130"/>
      <c r="F3588" s="130"/>
      <c r="G3588" s="89"/>
      <c r="H3588" s="123"/>
      <c r="I3588" s="123"/>
      <c r="J3588" s="130"/>
    </row>
    <row r="3589" spans="1:10" s="108" customFormat="1" ht="11.25" customHeight="1">
      <c r="A3589" s="130"/>
      <c r="B3589" s="130"/>
      <c r="C3589" s="130"/>
      <c r="D3589" s="130"/>
      <c r="E3589" s="130"/>
      <c r="F3589" s="130"/>
      <c r="G3589" s="89"/>
      <c r="H3589" s="123"/>
      <c r="I3589" s="123"/>
      <c r="J3589" s="130"/>
    </row>
    <row r="3590" spans="1:10" s="108" customFormat="1" ht="11.25" customHeight="1">
      <c r="A3590" s="130"/>
      <c r="B3590" s="130"/>
      <c r="C3590" s="130"/>
      <c r="D3590" s="130"/>
      <c r="E3590" s="130"/>
      <c r="F3590" s="130"/>
      <c r="G3590" s="89"/>
      <c r="H3590" s="123"/>
      <c r="I3590" s="123"/>
      <c r="J3590" s="130"/>
    </row>
    <row r="3591" spans="1:10" s="108" customFormat="1" ht="11.25" customHeight="1">
      <c r="A3591" s="130"/>
      <c r="B3591" s="130"/>
      <c r="C3591" s="130"/>
      <c r="D3591" s="130"/>
      <c r="E3591" s="130"/>
      <c r="F3591" s="130"/>
      <c r="G3591" s="89"/>
      <c r="H3591" s="123"/>
      <c r="I3591" s="123"/>
      <c r="J3591" s="130"/>
    </row>
    <row r="3592" spans="1:10" s="108" customFormat="1" ht="11.25" customHeight="1">
      <c r="A3592" s="130"/>
      <c r="B3592" s="130"/>
      <c r="C3592" s="130"/>
      <c r="D3592" s="130"/>
      <c r="E3592" s="130"/>
      <c r="F3592" s="130"/>
      <c r="G3592" s="89"/>
      <c r="H3592" s="123"/>
      <c r="I3592" s="123"/>
      <c r="J3592" s="130"/>
    </row>
    <row r="3593" spans="1:10" s="108" customFormat="1" ht="11.25" customHeight="1">
      <c r="A3593" s="130"/>
      <c r="B3593" s="130"/>
      <c r="C3593" s="130"/>
      <c r="D3593" s="130"/>
      <c r="E3593" s="130"/>
      <c r="F3593" s="130"/>
      <c r="G3593" s="89"/>
      <c r="H3593" s="123"/>
      <c r="I3593" s="123"/>
      <c r="J3593" s="130"/>
    </row>
    <row r="3594" spans="1:10" s="108" customFormat="1" ht="11.25" customHeight="1">
      <c r="A3594" s="130"/>
      <c r="B3594" s="130"/>
      <c r="C3594" s="130"/>
      <c r="D3594" s="130"/>
      <c r="E3594" s="130"/>
      <c r="F3594" s="130"/>
      <c r="G3594" s="89"/>
      <c r="H3594" s="123"/>
      <c r="I3594" s="123"/>
      <c r="J3594" s="130"/>
    </row>
    <row r="3595" spans="1:10" s="108" customFormat="1" ht="11.25" customHeight="1">
      <c r="A3595" s="130"/>
      <c r="B3595" s="130"/>
      <c r="C3595" s="130"/>
      <c r="D3595" s="130"/>
      <c r="E3595" s="130"/>
      <c r="F3595" s="130"/>
      <c r="G3595" s="89"/>
      <c r="H3595" s="123"/>
      <c r="I3595" s="123"/>
      <c r="J3595" s="130"/>
    </row>
    <row r="3596" spans="1:10" s="108" customFormat="1" ht="11.25" customHeight="1">
      <c r="A3596" s="130"/>
      <c r="B3596" s="130"/>
      <c r="C3596" s="130"/>
      <c r="D3596" s="130"/>
      <c r="E3596" s="130"/>
      <c r="F3596" s="130"/>
      <c r="G3596" s="89"/>
      <c r="H3596" s="123"/>
      <c r="I3596" s="123"/>
      <c r="J3596" s="130"/>
    </row>
    <row r="3597" spans="1:10" s="108" customFormat="1" ht="11.25" customHeight="1">
      <c r="A3597" s="130"/>
      <c r="B3597" s="130"/>
      <c r="C3597" s="130"/>
      <c r="D3597" s="130"/>
      <c r="E3597" s="130"/>
      <c r="F3597" s="130"/>
      <c r="G3597" s="89"/>
      <c r="H3597" s="123"/>
      <c r="I3597" s="123"/>
      <c r="J3597" s="130"/>
    </row>
    <row r="3598" spans="1:10" s="108" customFormat="1" ht="11.25" customHeight="1">
      <c r="A3598" s="130"/>
      <c r="B3598" s="130"/>
      <c r="C3598" s="130"/>
      <c r="D3598" s="130"/>
      <c r="E3598" s="130"/>
      <c r="F3598" s="130"/>
      <c r="G3598" s="89"/>
      <c r="H3598" s="123"/>
      <c r="I3598" s="123"/>
      <c r="J3598" s="130"/>
    </row>
    <row r="3599" spans="1:10" s="108" customFormat="1" ht="11.25" customHeight="1">
      <c r="A3599" s="130"/>
      <c r="B3599" s="130"/>
      <c r="C3599" s="130"/>
      <c r="D3599" s="130"/>
      <c r="E3599" s="130"/>
      <c r="F3599" s="130"/>
      <c r="G3599" s="89"/>
      <c r="H3599" s="123"/>
      <c r="I3599" s="123"/>
      <c r="J3599" s="130"/>
    </row>
    <row r="3600" spans="1:10" s="108" customFormat="1" ht="11.25" customHeight="1">
      <c r="A3600" s="130"/>
      <c r="B3600" s="130"/>
      <c r="C3600" s="130"/>
      <c r="D3600" s="130"/>
      <c r="E3600" s="130"/>
      <c r="F3600" s="130"/>
      <c r="G3600" s="89"/>
      <c r="H3600" s="123"/>
      <c r="I3600" s="123"/>
      <c r="J3600" s="130"/>
    </row>
    <row r="3601" spans="1:10" s="108" customFormat="1" ht="11.25" customHeight="1">
      <c r="A3601" s="130"/>
      <c r="B3601" s="130"/>
      <c r="C3601" s="130"/>
      <c r="D3601" s="130"/>
      <c r="E3601" s="130"/>
      <c r="F3601" s="130"/>
      <c r="G3601" s="89"/>
      <c r="H3601" s="123"/>
      <c r="I3601" s="123"/>
      <c r="J3601" s="130"/>
    </row>
    <row r="3602" spans="1:10" s="108" customFormat="1" ht="11.25" customHeight="1">
      <c r="A3602" s="130"/>
      <c r="B3602" s="130"/>
      <c r="C3602" s="130"/>
      <c r="D3602" s="130"/>
      <c r="E3602" s="130"/>
      <c r="F3602" s="130"/>
      <c r="G3602" s="89"/>
      <c r="H3602" s="123"/>
      <c r="I3602" s="123"/>
      <c r="J3602" s="130"/>
    </row>
    <row r="3603" spans="1:10" s="108" customFormat="1" ht="11.25" customHeight="1">
      <c r="A3603" s="130"/>
      <c r="B3603" s="130"/>
      <c r="C3603" s="130"/>
      <c r="D3603" s="130"/>
      <c r="E3603" s="130"/>
      <c r="F3603" s="130"/>
      <c r="G3603" s="89"/>
      <c r="H3603" s="123"/>
      <c r="I3603" s="123"/>
      <c r="J3603" s="130"/>
    </row>
    <row r="3604" spans="1:10" s="108" customFormat="1" ht="11.25" customHeight="1">
      <c r="A3604" s="130"/>
      <c r="B3604" s="130"/>
      <c r="C3604" s="130"/>
      <c r="D3604" s="130"/>
      <c r="E3604" s="130"/>
      <c r="F3604" s="130"/>
      <c r="G3604" s="89"/>
      <c r="H3604" s="123"/>
      <c r="I3604" s="123"/>
      <c r="J3604" s="130"/>
    </row>
    <row r="3605" spans="1:10" s="108" customFormat="1" ht="11.25" customHeight="1">
      <c r="A3605" s="130"/>
      <c r="B3605" s="130"/>
      <c r="C3605" s="130"/>
      <c r="D3605" s="130"/>
      <c r="E3605" s="130"/>
      <c r="F3605" s="130"/>
      <c r="G3605" s="89"/>
      <c r="H3605" s="123"/>
      <c r="I3605" s="123"/>
      <c r="J3605" s="130"/>
    </row>
    <row r="3606" spans="1:10" s="108" customFormat="1" ht="11.25" customHeight="1">
      <c r="A3606" s="130"/>
      <c r="B3606" s="130"/>
      <c r="C3606" s="130"/>
      <c r="D3606" s="130"/>
      <c r="E3606" s="130"/>
      <c r="F3606" s="130"/>
      <c r="G3606" s="89"/>
      <c r="H3606" s="123"/>
      <c r="I3606" s="123"/>
      <c r="J3606" s="130"/>
    </row>
    <row r="3607" spans="1:10" s="108" customFormat="1" ht="11.25" customHeight="1">
      <c r="A3607" s="130"/>
      <c r="B3607" s="130"/>
      <c r="C3607" s="130"/>
      <c r="D3607" s="130"/>
      <c r="E3607" s="130"/>
      <c r="F3607" s="130"/>
      <c r="G3607" s="89"/>
      <c r="H3607" s="123"/>
      <c r="I3607" s="123"/>
      <c r="J3607" s="130"/>
    </row>
    <row r="3608" spans="1:10" s="108" customFormat="1" ht="11.25" customHeight="1">
      <c r="A3608" s="130"/>
      <c r="B3608" s="130"/>
      <c r="C3608" s="130"/>
      <c r="D3608" s="130"/>
      <c r="E3608" s="130"/>
      <c r="F3608" s="130"/>
      <c r="G3608" s="89"/>
      <c r="H3608" s="123"/>
      <c r="I3608" s="123"/>
      <c r="J3608" s="130"/>
    </row>
    <row r="3609" spans="1:10" s="108" customFormat="1" ht="11.25" customHeight="1">
      <c r="A3609" s="130"/>
      <c r="B3609" s="130"/>
      <c r="C3609" s="130"/>
      <c r="D3609" s="130"/>
      <c r="E3609" s="130"/>
      <c r="F3609" s="130"/>
      <c r="G3609" s="89"/>
      <c r="H3609" s="123"/>
      <c r="I3609" s="123"/>
      <c r="J3609" s="130"/>
    </row>
    <row r="3610" spans="1:10" s="108" customFormat="1" ht="11.25" customHeight="1">
      <c r="A3610" s="130"/>
      <c r="B3610" s="130"/>
      <c r="C3610" s="130"/>
      <c r="D3610" s="130"/>
      <c r="E3610" s="130"/>
      <c r="F3610" s="130"/>
      <c r="G3610" s="89"/>
      <c r="H3610" s="123"/>
      <c r="I3610" s="123"/>
      <c r="J3610" s="130"/>
    </row>
    <row r="3611" spans="1:10" s="108" customFormat="1" ht="11.25" customHeight="1">
      <c r="A3611" s="130"/>
      <c r="B3611" s="130"/>
      <c r="C3611" s="130"/>
      <c r="D3611" s="130"/>
      <c r="E3611" s="130"/>
      <c r="F3611" s="130"/>
      <c r="G3611" s="89"/>
      <c r="H3611" s="123"/>
      <c r="I3611" s="123"/>
      <c r="J3611" s="130"/>
    </row>
    <row r="3612" spans="1:10" s="108" customFormat="1" ht="11.25" customHeight="1">
      <c r="A3612" s="130"/>
      <c r="B3612" s="130"/>
      <c r="C3612" s="130"/>
      <c r="D3612" s="130"/>
      <c r="E3612" s="130"/>
      <c r="F3612" s="130"/>
      <c r="G3612" s="89"/>
      <c r="H3612" s="123"/>
      <c r="I3612" s="123"/>
      <c r="J3612" s="130"/>
    </row>
    <row r="3613" spans="1:10" s="108" customFormat="1" ht="11.25" customHeight="1">
      <c r="A3613" s="130"/>
      <c r="B3613" s="130"/>
      <c r="C3613" s="130"/>
      <c r="D3613" s="130"/>
      <c r="E3613" s="130"/>
      <c r="F3613" s="130"/>
      <c r="G3613" s="89"/>
      <c r="H3613" s="123"/>
      <c r="I3613" s="123"/>
      <c r="J3613" s="130"/>
    </row>
    <row r="3614" spans="1:10" s="108" customFormat="1" ht="11.25" customHeight="1">
      <c r="A3614" s="130"/>
      <c r="B3614" s="130"/>
      <c r="C3614" s="130"/>
      <c r="D3614" s="130"/>
      <c r="E3614" s="130"/>
      <c r="F3614" s="130"/>
      <c r="G3614" s="89"/>
      <c r="H3614" s="123"/>
      <c r="I3614" s="123"/>
      <c r="J3614" s="130"/>
    </row>
    <row r="3615" spans="1:10" s="108" customFormat="1" ht="11.25" customHeight="1">
      <c r="A3615" s="130"/>
      <c r="B3615" s="130"/>
      <c r="C3615" s="130"/>
      <c r="D3615" s="130"/>
      <c r="E3615" s="130"/>
      <c r="F3615" s="130"/>
      <c r="G3615" s="89"/>
      <c r="H3615" s="123"/>
      <c r="I3615" s="123"/>
      <c r="J3615" s="130"/>
    </row>
    <row r="3616" spans="1:10" s="108" customFormat="1" ht="11.25" customHeight="1">
      <c r="A3616" s="130"/>
      <c r="B3616" s="130"/>
      <c r="C3616" s="130"/>
      <c r="D3616" s="130"/>
      <c r="E3616" s="130"/>
      <c r="F3616" s="130"/>
      <c r="G3616" s="89"/>
      <c r="H3616" s="123"/>
      <c r="I3616" s="123"/>
      <c r="J3616" s="130"/>
    </row>
    <row r="3617" spans="1:10" s="108" customFormat="1" ht="11.25" customHeight="1">
      <c r="A3617" s="130"/>
      <c r="B3617" s="130"/>
      <c r="C3617" s="130"/>
      <c r="D3617" s="130"/>
      <c r="E3617" s="130"/>
      <c r="F3617" s="130"/>
      <c r="G3617" s="89"/>
      <c r="H3617" s="123"/>
      <c r="I3617" s="123"/>
      <c r="J3617" s="130"/>
    </row>
    <row r="3618" spans="1:10" s="108" customFormat="1" ht="11.25" customHeight="1">
      <c r="A3618" s="130"/>
      <c r="B3618" s="130"/>
      <c r="C3618" s="130"/>
      <c r="D3618" s="130"/>
      <c r="E3618" s="130"/>
      <c r="F3618" s="130"/>
      <c r="G3618" s="89"/>
      <c r="H3618" s="123"/>
      <c r="I3618" s="123"/>
      <c r="J3618" s="130"/>
    </row>
    <row r="3619" spans="1:10" s="108" customFormat="1" ht="11.25" customHeight="1">
      <c r="A3619" s="130"/>
      <c r="B3619" s="130"/>
      <c r="C3619" s="130"/>
      <c r="D3619" s="130"/>
      <c r="E3619" s="130"/>
      <c r="F3619" s="130"/>
      <c r="G3619" s="89"/>
      <c r="H3619" s="123"/>
      <c r="I3619" s="123"/>
      <c r="J3619" s="130"/>
    </row>
    <row r="3620" spans="1:10" s="108" customFormat="1" ht="11.25" customHeight="1">
      <c r="A3620" s="130"/>
      <c r="B3620" s="130"/>
      <c r="C3620" s="130"/>
      <c r="D3620" s="130"/>
      <c r="E3620" s="130"/>
      <c r="F3620" s="130"/>
      <c r="G3620" s="89"/>
      <c r="H3620" s="123"/>
      <c r="I3620" s="123"/>
      <c r="J3620" s="130"/>
    </row>
    <row r="3621" spans="1:10" s="108" customFormat="1" ht="11.25" customHeight="1">
      <c r="A3621" s="130"/>
      <c r="B3621" s="130"/>
      <c r="C3621" s="130"/>
      <c r="D3621" s="130"/>
      <c r="E3621" s="130"/>
      <c r="F3621" s="130"/>
      <c r="G3621" s="89"/>
      <c r="H3621" s="123"/>
      <c r="I3621" s="123"/>
      <c r="J3621" s="130"/>
    </row>
    <row r="3622" spans="1:10" s="108" customFormat="1" ht="11.25" customHeight="1">
      <c r="A3622" s="130"/>
      <c r="B3622" s="130"/>
      <c r="C3622" s="130"/>
      <c r="D3622" s="130"/>
      <c r="E3622" s="130"/>
      <c r="F3622" s="130"/>
      <c r="G3622" s="89"/>
      <c r="H3622" s="123"/>
      <c r="I3622" s="123"/>
      <c r="J3622" s="130"/>
    </row>
    <row r="3623" spans="1:10" s="108" customFormat="1" ht="11.25" customHeight="1">
      <c r="A3623" s="130"/>
      <c r="B3623" s="130"/>
      <c r="C3623" s="130"/>
      <c r="D3623" s="130"/>
      <c r="E3623" s="130"/>
      <c r="F3623" s="130"/>
      <c r="G3623" s="89"/>
      <c r="H3623" s="123"/>
      <c r="I3623" s="123"/>
      <c r="J3623" s="130"/>
    </row>
    <row r="3624" spans="1:10" s="108" customFormat="1" ht="11.25" customHeight="1">
      <c r="A3624" s="130"/>
      <c r="B3624" s="130"/>
      <c r="C3624" s="130"/>
      <c r="D3624" s="130"/>
      <c r="E3624" s="130"/>
      <c r="F3624" s="130"/>
      <c r="G3624" s="89"/>
      <c r="H3624" s="123"/>
      <c r="I3624" s="123"/>
      <c r="J3624" s="130"/>
    </row>
    <row r="3625" spans="1:10" s="108" customFormat="1" ht="11.25" customHeight="1">
      <c r="A3625" s="130"/>
      <c r="B3625" s="130"/>
      <c r="C3625" s="130"/>
      <c r="D3625" s="130"/>
      <c r="E3625" s="130"/>
      <c r="F3625" s="130"/>
      <c r="G3625" s="89"/>
      <c r="H3625" s="123"/>
      <c r="I3625" s="123"/>
      <c r="J3625" s="130"/>
    </row>
    <row r="3626" spans="1:10" s="108" customFormat="1" ht="11.25" customHeight="1">
      <c r="A3626" s="130"/>
      <c r="B3626" s="130"/>
      <c r="C3626" s="130"/>
      <c r="D3626" s="130"/>
      <c r="E3626" s="130"/>
      <c r="F3626" s="130"/>
      <c r="G3626" s="89"/>
      <c r="H3626" s="123"/>
      <c r="I3626" s="123"/>
      <c r="J3626" s="130"/>
    </row>
    <row r="3627" spans="1:10" s="108" customFormat="1" ht="11.25" customHeight="1">
      <c r="A3627" s="130"/>
      <c r="B3627" s="130"/>
      <c r="C3627" s="130"/>
      <c r="D3627" s="130"/>
      <c r="E3627" s="130"/>
      <c r="F3627" s="130"/>
      <c r="G3627" s="89"/>
      <c r="H3627" s="123"/>
      <c r="I3627" s="123"/>
      <c r="J3627" s="130"/>
    </row>
    <row r="3628" spans="1:10" s="108" customFormat="1" ht="11.25" customHeight="1">
      <c r="A3628" s="130"/>
      <c r="B3628" s="130"/>
      <c r="C3628" s="130"/>
      <c r="D3628" s="130"/>
      <c r="E3628" s="130"/>
      <c r="F3628" s="130"/>
      <c r="G3628" s="89"/>
      <c r="H3628" s="123"/>
      <c r="I3628" s="123"/>
      <c r="J3628" s="130"/>
    </row>
    <row r="3629" spans="1:10" s="108" customFormat="1" ht="11.25" customHeight="1">
      <c r="A3629" s="130"/>
      <c r="B3629" s="130"/>
      <c r="C3629" s="130"/>
      <c r="D3629" s="130"/>
      <c r="E3629" s="130"/>
      <c r="F3629" s="130"/>
      <c r="G3629" s="89"/>
      <c r="H3629" s="123"/>
      <c r="I3629" s="123"/>
      <c r="J3629" s="130"/>
    </row>
    <row r="3630" spans="1:10" s="108" customFormat="1" ht="11.25" customHeight="1">
      <c r="A3630" s="130"/>
      <c r="B3630" s="130"/>
      <c r="C3630" s="130"/>
      <c r="D3630" s="130"/>
      <c r="E3630" s="130"/>
      <c r="F3630" s="130"/>
      <c r="G3630" s="89"/>
      <c r="H3630" s="123"/>
      <c r="I3630" s="123"/>
      <c r="J3630" s="130"/>
    </row>
    <row r="3631" spans="1:10" s="108" customFormat="1" ht="11.25" customHeight="1">
      <c r="A3631" s="130"/>
      <c r="B3631" s="130"/>
      <c r="C3631" s="130"/>
      <c r="D3631" s="130"/>
      <c r="E3631" s="130"/>
      <c r="F3631" s="130"/>
      <c r="G3631" s="89"/>
      <c r="H3631" s="123"/>
      <c r="I3631" s="123"/>
      <c r="J3631" s="130"/>
    </row>
    <row r="3632" spans="1:10" s="108" customFormat="1" ht="11.25" customHeight="1">
      <c r="A3632" s="130"/>
      <c r="B3632" s="130"/>
      <c r="C3632" s="130"/>
      <c r="D3632" s="130"/>
      <c r="E3632" s="130"/>
      <c r="F3632" s="130"/>
      <c r="G3632" s="89"/>
      <c r="H3632" s="123"/>
      <c r="I3632" s="123"/>
      <c r="J3632" s="130"/>
    </row>
    <row r="3633" spans="1:10" s="108" customFormat="1" ht="11.25" customHeight="1">
      <c r="A3633" s="130"/>
      <c r="B3633" s="130"/>
      <c r="C3633" s="130"/>
      <c r="D3633" s="130"/>
      <c r="E3633" s="130"/>
      <c r="F3633" s="130"/>
      <c r="G3633" s="89"/>
      <c r="H3633" s="123"/>
      <c r="I3633" s="123"/>
      <c r="J3633" s="130"/>
    </row>
    <row r="3634" spans="1:10" s="108" customFormat="1" ht="11.25" customHeight="1">
      <c r="A3634" s="130"/>
      <c r="B3634" s="130"/>
      <c r="C3634" s="130"/>
      <c r="D3634" s="130"/>
      <c r="E3634" s="130"/>
      <c r="F3634" s="130"/>
      <c r="G3634" s="89"/>
      <c r="H3634" s="123"/>
      <c r="I3634" s="123"/>
      <c r="J3634" s="130"/>
    </row>
    <row r="3635" spans="1:10" s="108" customFormat="1" ht="11.25" customHeight="1">
      <c r="A3635" s="130"/>
      <c r="B3635" s="130"/>
      <c r="C3635" s="130"/>
      <c r="D3635" s="130"/>
      <c r="E3635" s="130"/>
      <c r="F3635" s="130"/>
      <c r="G3635" s="89"/>
      <c r="H3635" s="123"/>
      <c r="I3635" s="123"/>
      <c r="J3635" s="130"/>
    </row>
    <row r="3636" spans="1:10" s="108" customFormat="1" ht="11.25" customHeight="1">
      <c r="A3636" s="130"/>
      <c r="B3636" s="130"/>
      <c r="C3636" s="130"/>
      <c r="D3636" s="130"/>
      <c r="E3636" s="130"/>
      <c r="F3636" s="130"/>
      <c r="G3636" s="89"/>
      <c r="H3636" s="123"/>
      <c r="I3636" s="123"/>
      <c r="J3636" s="130"/>
    </row>
    <row r="3637" spans="1:10" s="108" customFormat="1" ht="11.25" customHeight="1">
      <c r="A3637" s="130"/>
      <c r="B3637" s="130"/>
      <c r="C3637" s="130"/>
      <c r="D3637" s="130"/>
      <c r="E3637" s="130"/>
      <c r="F3637" s="130"/>
      <c r="G3637" s="89"/>
      <c r="H3637" s="123"/>
      <c r="I3637" s="123"/>
      <c r="J3637" s="130"/>
    </row>
    <row r="3638" spans="1:10" s="108" customFormat="1" ht="11.25" customHeight="1">
      <c r="A3638" s="130"/>
      <c r="B3638" s="130"/>
      <c r="C3638" s="130"/>
      <c r="D3638" s="130"/>
      <c r="E3638" s="130"/>
      <c r="F3638" s="130"/>
      <c r="G3638" s="89"/>
      <c r="H3638" s="123"/>
      <c r="I3638" s="123"/>
      <c r="J3638" s="130"/>
    </row>
    <row r="3639" spans="1:10" s="108" customFormat="1" ht="11.25" customHeight="1">
      <c r="A3639" s="130"/>
      <c r="B3639" s="130"/>
      <c r="C3639" s="130"/>
      <c r="D3639" s="130"/>
      <c r="E3639" s="130"/>
      <c r="F3639" s="130"/>
      <c r="G3639" s="89"/>
      <c r="H3639" s="123"/>
      <c r="I3639" s="123"/>
      <c r="J3639" s="130"/>
    </row>
    <row r="3640" spans="1:10" s="108" customFormat="1" ht="11.25" customHeight="1">
      <c r="A3640" s="130"/>
      <c r="B3640" s="130"/>
      <c r="C3640" s="130"/>
      <c r="D3640" s="130"/>
      <c r="E3640" s="130"/>
      <c r="F3640" s="130"/>
      <c r="G3640" s="89"/>
      <c r="H3640" s="123"/>
      <c r="I3640" s="123"/>
      <c r="J3640" s="130"/>
    </row>
    <row r="3641" spans="1:10" s="108" customFormat="1" ht="11.25" customHeight="1">
      <c r="A3641" s="130"/>
      <c r="B3641" s="130"/>
      <c r="C3641" s="130"/>
      <c r="D3641" s="130"/>
      <c r="E3641" s="130"/>
      <c r="F3641" s="130"/>
      <c r="G3641" s="89"/>
      <c r="H3641" s="123"/>
      <c r="I3641" s="123"/>
      <c r="J3641" s="130"/>
    </row>
    <row r="3642" spans="1:10" s="108" customFormat="1" ht="11.25" customHeight="1">
      <c r="A3642" s="130"/>
      <c r="B3642" s="130"/>
      <c r="C3642" s="130"/>
      <c r="D3642" s="130"/>
      <c r="E3642" s="130"/>
      <c r="F3642" s="130"/>
      <c r="G3642" s="89"/>
      <c r="H3642" s="123"/>
      <c r="I3642" s="123"/>
      <c r="J3642" s="130"/>
    </row>
    <row r="3643" spans="1:10" s="108" customFormat="1" ht="11.25" customHeight="1">
      <c r="A3643" s="130"/>
      <c r="B3643" s="130"/>
      <c r="C3643" s="130"/>
      <c r="D3643" s="130"/>
      <c r="E3643" s="130"/>
      <c r="F3643" s="130"/>
      <c r="G3643" s="89"/>
      <c r="H3643" s="123"/>
      <c r="I3643" s="123"/>
      <c r="J3643" s="130"/>
    </row>
    <row r="3644" spans="1:10" s="108" customFormat="1" ht="11.25" customHeight="1">
      <c r="A3644" s="130"/>
      <c r="B3644" s="130"/>
      <c r="C3644" s="130"/>
      <c r="D3644" s="130"/>
      <c r="E3644" s="130"/>
      <c r="F3644" s="130"/>
      <c r="G3644" s="89"/>
      <c r="H3644" s="123"/>
      <c r="I3644" s="123"/>
      <c r="J3644" s="130"/>
    </row>
    <row r="3645" spans="1:10" s="108" customFormat="1" ht="11.25" customHeight="1">
      <c r="A3645" s="130"/>
      <c r="B3645" s="130"/>
      <c r="C3645" s="130"/>
      <c r="D3645" s="130"/>
      <c r="E3645" s="130"/>
      <c r="F3645" s="130"/>
      <c r="G3645" s="89"/>
      <c r="H3645" s="123"/>
      <c r="I3645" s="123"/>
      <c r="J3645" s="130"/>
    </row>
    <row r="3646" spans="1:10" s="108" customFormat="1" ht="11.25" customHeight="1">
      <c r="A3646" s="130"/>
      <c r="B3646" s="130"/>
      <c r="C3646" s="130"/>
      <c r="D3646" s="130"/>
      <c r="E3646" s="130"/>
      <c r="F3646" s="130"/>
      <c r="G3646" s="89"/>
      <c r="H3646" s="123"/>
      <c r="I3646" s="123"/>
      <c r="J3646" s="130"/>
    </row>
    <row r="3647" spans="1:10" s="108" customFormat="1" ht="11.25" customHeight="1">
      <c r="A3647" s="130"/>
      <c r="B3647" s="130"/>
      <c r="C3647" s="130"/>
      <c r="D3647" s="130"/>
      <c r="E3647" s="130"/>
      <c r="F3647" s="130"/>
      <c r="G3647" s="89"/>
      <c r="H3647" s="123"/>
      <c r="I3647" s="123"/>
      <c r="J3647" s="130"/>
    </row>
    <row r="3648" spans="1:10" s="108" customFormat="1" ht="11.25" customHeight="1">
      <c r="A3648" s="130"/>
      <c r="B3648" s="130"/>
      <c r="C3648" s="130"/>
      <c r="D3648" s="130"/>
      <c r="E3648" s="130"/>
      <c r="F3648" s="130"/>
      <c r="G3648" s="89"/>
      <c r="H3648" s="123"/>
      <c r="I3648" s="123"/>
      <c r="J3648" s="130"/>
    </row>
    <row r="3649" spans="1:10" s="108" customFormat="1" ht="11.25" customHeight="1">
      <c r="A3649" s="130"/>
      <c r="B3649" s="130"/>
      <c r="C3649" s="130"/>
      <c r="D3649" s="130"/>
      <c r="E3649" s="130"/>
      <c r="F3649" s="130"/>
      <c r="G3649" s="89"/>
      <c r="H3649" s="123"/>
      <c r="I3649" s="123"/>
      <c r="J3649" s="130"/>
    </row>
    <row r="3650" spans="1:10" s="108" customFormat="1" ht="11.25" customHeight="1">
      <c r="A3650" s="130"/>
      <c r="B3650" s="130"/>
      <c r="C3650" s="130"/>
      <c r="D3650" s="130"/>
      <c r="E3650" s="130"/>
      <c r="F3650" s="130"/>
      <c r="G3650" s="89"/>
      <c r="H3650" s="123"/>
      <c r="I3650" s="123"/>
      <c r="J3650" s="130"/>
    </row>
    <row r="3651" spans="1:10" s="108" customFormat="1" ht="11.25" customHeight="1">
      <c r="A3651" s="130"/>
      <c r="B3651" s="130"/>
      <c r="C3651" s="130"/>
      <c r="D3651" s="130"/>
      <c r="E3651" s="130"/>
      <c r="F3651" s="130"/>
      <c r="G3651" s="89"/>
      <c r="H3651" s="123"/>
      <c r="I3651" s="123"/>
      <c r="J3651" s="130"/>
    </row>
    <row r="3652" spans="1:10" s="108" customFormat="1" ht="11.25" customHeight="1">
      <c r="A3652" s="130"/>
      <c r="B3652" s="130"/>
      <c r="C3652" s="130"/>
      <c r="D3652" s="130"/>
      <c r="E3652" s="130"/>
      <c r="F3652" s="130"/>
      <c r="G3652" s="89"/>
      <c r="H3652" s="123"/>
      <c r="I3652" s="123"/>
      <c r="J3652" s="130"/>
    </row>
    <row r="3653" spans="1:10" s="108" customFormat="1" ht="11.25" customHeight="1">
      <c r="A3653" s="130"/>
      <c r="B3653" s="130"/>
      <c r="C3653" s="130"/>
      <c r="D3653" s="130"/>
      <c r="E3653" s="130"/>
      <c r="F3653" s="130"/>
      <c r="G3653" s="89"/>
      <c r="H3653" s="123"/>
      <c r="I3653" s="123"/>
      <c r="J3653" s="130"/>
    </row>
    <row r="3654" spans="1:10" s="108" customFormat="1" ht="11.25" customHeight="1">
      <c r="A3654" s="130"/>
      <c r="B3654" s="130"/>
      <c r="C3654" s="130"/>
      <c r="D3654" s="130"/>
      <c r="E3654" s="130"/>
      <c r="F3654" s="130"/>
      <c r="G3654" s="89"/>
      <c r="H3654" s="123"/>
      <c r="I3654" s="123"/>
      <c r="J3654" s="130"/>
    </row>
    <row r="3655" spans="1:10" s="108" customFormat="1" ht="11.25" customHeight="1">
      <c r="A3655" s="130"/>
      <c r="B3655" s="130"/>
      <c r="C3655" s="130"/>
      <c r="D3655" s="130"/>
      <c r="E3655" s="130"/>
      <c r="F3655" s="130"/>
      <c r="G3655" s="89"/>
      <c r="H3655" s="123"/>
      <c r="I3655" s="123"/>
      <c r="J3655" s="130"/>
    </row>
    <row r="3656" spans="1:10" s="108" customFormat="1" ht="11.25" customHeight="1">
      <c r="A3656" s="130"/>
      <c r="B3656" s="130"/>
      <c r="C3656" s="130"/>
      <c r="D3656" s="130"/>
      <c r="E3656" s="130"/>
      <c r="F3656" s="130"/>
      <c r="G3656" s="89"/>
      <c r="H3656" s="123"/>
      <c r="I3656" s="123"/>
      <c r="J3656" s="130"/>
    </row>
    <row r="3657" spans="1:10" s="108" customFormat="1" ht="11.25" customHeight="1">
      <c r="A3657" s="130"/>
      <c r="B3657" s="130"/>
      <c r="C3657" s="130"/>
      <c r="D3657" s="130"/>
      <c r="E3657" s="130"/>
      <c r="F3657" s="130"/>
      <c r="G3657" s="89"/>
      <c r="H3657" s="123"/>
      <c r="I3657" s="123"/>
      <c r="J3657" s="130"/>
    </row>
    <row r="3658" spans="1:10" s="108" customFormat="1" ht="11.25" customHeight="1">
      <c r="A3658" s="130"/>
      <c r="B3658" s="130"/>
      <c r="C3658" s="130"/>
      <c r="D3658" s="130"/>
      <c r="E3658" s="130"/>
      <c r="F3658" s="130"/>
      <c r="G3658" s="89"/>
      <c r="H3658" s="123"/>
      <c r="I3658" s="123"/>
      <c r="J3658" s="130"/>
    </row>
    <row r="3659" spans="1:10" s="108" customFormat="1" ht="11.25" customHeight="1">
      <c r="A3659" s="130"/>
      <c r="B3659" s="130"/>
      <c r="C3659" s="130"/>
      <c r="D3659" s="130"/>
      <c r="E3659" s="130"/>
      <c r="F3659" s="130"/>
      <c r="G3659" s="89"/>
      <c r="H3659" s="123"/>
      <c r="I3659" s="123"/>
      <c r="J3659" s="130"/>
    </row>
    <row r="3660" spans="1:10" s="108" customFormat="1" ht="11.25" customHeight="1">
      <c r="A3660" s="130"/>
      <c r="B3660" s="130"/>
      <c r="C3660" s="130"/>
      <c r="D3660" s="130"/>
      <c r="E3660" s="130"/>
      <c r="F3660" s="130"/>
      <c r="G3660" s="89"/>
      <c r="H3660" s="123"/>
      <c r="I3660" s="123"/>
      <c r="J3660" s="130"/>
    </row>
    <row r="3661" spans="1:10" s="108" customFormat="1" ht="11.25" customHeight="1">
      <c r="A3661" s="130"/>
      <c r="B3661" s="130"/>
      <c r="C3661" s="130"/>
      <c r="D3661" s="130"/>
      <c r="E3661" s="130"/>
      <c r="F3661" s="130"/>
      <c r="G3661" s="89"/>
      <c r="H3661" s="123"/>
      <c r="I3661" s="123"/>
      <c r="J3661" s="130"/>
    </row>
    <row r="3662" spans="1:10" s="108" customFormat="1" ht="11.25" customHeight="1">
      <c r="A3662" s="130"/>
      <c r="B3662" s="130"/>
      <c r="C3662" s="130"/>
      <c r="D3662" s="130"/>
      <c r="E3662" s="130"/>
      <c r="F3662" s="130"/>
      <c r="G3662" s="89"/>
      <c r="H3662" s="123"/>
      <c r="I3662" s="123"/>
      <c r="J3662" s="130"/>
    </row>
    <row r="3663" spans="1:10" s="108" customFormat="1" ht="11.25" customHeight="1">
      <c r="A3663" s="130"/>
      <c r="B3663" s="130"/>
      <c r="C3663" s="130"/>
      <c r="D3663" s="130"/>
      <c r="E3663" s="130"/>
      <c r="F3663" s="130"/>
      <c r="G3663" s="89"/>
      <c r="H3663" s="123"/>
      <c r="I3663" s="123"/>
      <c r="J3663" s="130"/>
    </row>
    <row r="3664" spans="1:10" s="108" customFormat="1" ht="11.25" customHeight="1">
      <c r="A3664" s="130"/>
      <c r="B3664" s="130"/>
      <c r="C3664" s="130"/>
      <c r="D3664" s="130"/>
      <c r="E3664" s="130"/>
      <c r="F3664" s="130"/>
      <c r="G3664" s="89"/>
      <c r="H3664" s="123"/>
      <c r="I3664" s="123"/>
      <c r="J3664" s="130"/>
    </row>
    <row r="3665" spans="1:10" s="108" customFormat="1" ht="11.25" customHeight="1">
      <c r="A3665" s="130"/>
      <c r="B3665" s="130"/>
      <c r="C3665" s="130"/>
      <c r="D3665" s="130"/>
      <c r="E3665" s="130"/>
      <c r="F3665" s="130"/>
      <c r="G3665" s="89"/>
      <c r="H3665" s="123"/>
      <c r="I3665" s="123"/>
      <c r="J3665" s="130"/>
    </row>
    <row r="3666" spans="1:10" s="108" customFormat="1" ht="11.25" customHeight="1">
      <c r="A3666" s="130"/>
      <c r="B3666" s="130"/>
      <c r="C3666" s="130"/>
      <c r="D3666" s="130"/>
      <c r="E3666" s="130"/>
      <c r="F3666" s="130"/>
      <c r="G3666" s="89"/>
      <c r="H3666" s="123"/>
      <c r="I3666" s="123"/>
      <c r="J3666" s="130"/>
    </row>
    <row r="3667" spans="1:10" s="108" customFormat="1" ht="11.25" customHeight="1">
      <c r="A3667" s="130"/>
      <c r="B3667" s="130"/>
      <c r="C3667" s="130"/>
      <c r="D3667" s="130"/>
      <c r="E3667" s="130"/>
      <c r="F3667" s="130"/>
      <c r="G3667" s="89"/>
      <c r="H3667" s="123"/>
      <c r="I3667" s="123"/>
      <c r="J3667" s="130"/>
    </row>
    <row r="3668" spans="1:10" s="108" customFormat="1" ht="11.25" customHeight="1">
      <c r="A3668" s="130"/>
      <c r="B3668" s="130"/>
      <c r="C3668" s="130"/>
      <c r="D3668" s="130"/>
      <c r="E3668" s="130"/>
      <c r="F3668" s="130"/>
      <c r="G3668" s="89"/>
      <c r="H3668" s="123"/>
      <c r="I3668" s="123"/>
      <c r="J3668" s="130"/>
    </row>
    <row r="3669" spans="1:10" s="108" customFormat="1" ht="11.25" customHeight="1">
      <c r="A3669" s="130"/>
      <c r="B3669" s="130"/>
      <c r="C3669" s="130"/>
      <c r="D3669" s="130"/>
      <c r="E3669" s="130"/>
      <c r="F3669" s="130"/>
      <c r="G3669" s="89"/>
      <c r="H3669" s="123"/>
      <c r="I3669" s="123"/>
      <c r="J3669" s="130"/>
    </row>
    <row r="3670" spans="1:10" s="108" customFormat="1" ht="11.25" customHeight="1">
      <c r="A3670" s="130"/>
      <c r="B3670" s="130"/>
      <c r="C3670" s="130"/>
      <c r="D3670" s="130"/>
      <c r="E3670" s="130"/>
      <c r="F3670" s="130"/>
      <c r="G3670" s="89"/>
      <c r="H3670" s="123"/>
      <c r="I3670" s="123"/>
      <c r="J3670" s="130"/>
    </row>
    <row r="3671" spans="1:10" s="108" customFormat="1" ht="11.25" customHeight="1">
      <c r="A3671" s="130"/>
      <c r="B3671" s="130"/>
      <c r="C3671" s="130"/>
      <c r="D3671" s="130"/>
      <c r="E3671" s="130"/>
      <c r="F3671" s="130"/>
      <c r="G3671" s="89"/>
      <c r="H3671" s="123"/>
      <c r="I3671" s="123"/>
      <c r="J3671" s="130"/>
    </row>
    <row r="3672" spans="1:10" s="108" customFormat="1" ht="11.25" customHeight="1">
      <c r="A3672" s="130"/>
      <c r="B3672" s="130"/>
      <c r="C3672" s="130"/>
      <c r="D3672" s="130"/>
      <c r="E3672" s="130"/>
      <c r="F3672" s="130"/>
      <c r="G3672" s="89"/>
      <c r="H3672" s="123"/>
      <c r="I3672" s="123"/>
      <c r="J3672" s="130"/>
    </row>
    <row r="3673" spans="1:10" s="108" customFormat="1" ht="11.25" customHeight="1">
      <c r="A3673" s="130"/>
      <c r="B3673" s="130"/>
      <c r="C3673" s="130"/>
      <c r="D3673" s="130"/>
      <c r="E3673" s="130"/>
      <c r="F3673" s="130"/>
      <c r="G3673" s="89"/>
      <c r="H3673" s="123"/>
      <c r="I3673" s="123"/>
      <c r="J3673" s="130"/>
    </row>
    <row r="3674" spans="1:10" s="108" customFormat="1" ht="11.25" customHeight="1">
      <c r="A3674" s="130"/>
      <c r="B3674" s="130"/>
      <c r="C3674" s="130"/>
      <c r="D3674" s="130"/>
      <c r="E3674" s="130"/>
      <c r="F3674" s="130"/>
      <c r="G3674" s="89"/>
      <c r="H3674" s="123"/>
      <c r="I3674" s="123"/>
      <c r="J3674" s="130"/>
    </row>
    <row r="3675" spans="1:10" s="108" customFormat="1" ht="11.25" customHeight="1">
      <c r="A3675" s="130"/>
      <c r="B3675" s="130"/>
      <c r="C3675" s="130"/>
      <c r="D3675" s="130"/>
      <c r="E3675" s="130"/>
      <c r="F3675" s="130"/>
      <c r="G3675" s="89"/>
      <c r="H3675" s="123"/>
      <c r="I3675" s="123"/>
      <c r="J3675" s="130"/>
    </row>
    <row r="3676" spans="1:10" s="108" customFormat="1" ht="11.25" customHeight="1">
      <c r="A3676" s="130"/>
      <c r="B3676" s="130"/>
      <c r="C3676" s="130"/>
      <c r="D3676" s="130"/>
      <c r="E3676" s="130"/>
      <c r="F3676" s="130"/>
      <c r="G3676" s="89"/>
      <c r="H3676" s="123"/>
      <c r="I3676" s="123"/>
      <c r="J3676" s="130"/>
    </row>
    <row r="3677" spans="1:10" s="108" customFormat="1" ht="11.25" customHeight="1">
      <c r="A3677" s="130"/>
      <c r="B3677" s="130"/>
      <c r="C3677" s="130"/>
      <c r="D3677" s="130"/>
      <c r="E3677" s="130"/>
      <c r="F3677" s="130"/>
      <c r="G3677" s="89"/>
      <c r="H3677" s="123"/>
      <c r="I3677" s="123"/>
      <c r="J3677" s="130"/>
    </row>
    <row r="3678" spans="1:10" s="108" customFormat="1" ht="11.25" customHeight="1">
      <c r="A3678" s="130"/>
      <c r="B3678" s="130"/>
      <c r="C3678" s="130"/>
      <c r="D3678" s="130"/>
      <c r="E3678" s="130"/>
      <c r="F3678" s="130"/>
      <c r="G3678" s="89"/>
      <c r="H3678" s="123"/>
      <c r="I3678" s="123"/>
      <c r="J3678" s="130"/>
    </row>
    <row r="3679" spans="1:10" s="108" customFormat="1" ht="11.25" customHeight="1">
      <c r="A3679" s="130"/>
      <c r="B3679" s="130"/>
      <c r="C3679" s="130"/>
      <c r="D3679" s="130"/>
      <c r="E3679" s="130"/>
      <c r="F3679" s="130"/>
      <c r="G3679" s="89"/>
      <c r="H3679" s="123"/>
      <c r="I3679" s="123"/>
      <c r="J3679" s="130"/>
    </row>
    <row r="3680" spans="1:10" s="108" customFormat="1" ht="11.25" customHeight="1">
      <c r="A3680" s="130"/>
      <c r="B3680" s="130"/>
      <c r="C3680" s="130"/>
      <c r="D3680" s="130"/>
      <c r="E3680" s="130"/>
      <c r="F3680" s="130"/>
      <c r="G3680" s="89"/>
      <c r="H3680" s="123"/>
      <c r="I3680" s="123"/>
      <c r="J3680" s="130"/>
    </row>
    <row r="3681" spans="1:10" s="108" customFormat="1" ht="11.25" customHeight="1">
      <c r="A3681" s="130"/>
      <c r="B3681" s="130"/>
      <c r="C3681" s="130"/>
      <c r="D3681" s="130"/>
      <c r="E3681" s="130"/>
      <c r="F3681" s="130"/>
      <c r="G3681" s="89"/>
      <c r="H3681" s="123"/>
      <c r="I3681" s="123"/>
      <c r="J3681" s="130"/>
    </row>
    <row r="3682" spans="1:10" s="108" customFormat="1" ht="11.25" customHeight="1">
      <c r="A3682" s="130"/>
      <c r="B3682" s="130"/>
      <c r="C3682" s="130"/>
      <c r="D3682" s="130"/>
      <c r="E3682" s="130"/>
      <c r="F3682" s="130"/>
      <c r="G3682" s="89"/>
      <c r="H3682" s="123"/>
      <c r="I3682" s="123"/>
      <c r="J3682" s="130"/>
    </row>
    <row r="3683" spans="1:10" s="108" customFormat="1" ht="11.25" customHeight="1">
      <c r="A3683" s="130"/>
      <c r="B3683" s="130"/>
      <c r="C3683" s="130"/>
      <c r="D3683" s="130"/>
      <c r="E3683" s="130"/>
      <c r="F3683" s="130"/>
      <c r="G3683" s="89"/>
      <c r="H3683" s="123"/>
      <c r="I3683" s="123"/>
      <c r="J3683" s="130"/>
    </row>
    <row r="3684" spans="1:10" s="108" customFormat="1" ht="11.25" customHeight="1">
      <c r="A3684" s="130"/>
      <c r="B3684" s="130"/>
      <c r="C3684" s="130"/>
      <c r="D3684" s="130"/>
      <c r="E3684" s="130"/>
      <c r="F3684" s="130"/>
      <c r="G3684" s="89"/>
      <c r="H3684" s="123"/>
      <c r="I3684" s="123"/>
      <c r="J3684" s="130"/>
    </row>
    <row r="3685" spans="1:10" s="108" customFormat="1" ht="11.25" customHeight="1">
      <c r="A3685" s="130"/>
      <c r="B3685" s="130"/>
      <c r="C3685" s="130"/>
      <c r="D3685" s="130"/>
      <c r="E3685" s="130"/>
      <c r="F3685" s="130"/>
      <c r="G3685" s="89"/>
      <c r="H3685" s="123"/>
      <c r="I3685" s="123"/>
      <c r="J3685" s="130"/>
    </row>
    <row r="3686" spans="1:10" s="108" customFormat="1" ht="11.25" customHeight="1">
      <c r="A3686" s="130"/>
      <c r="B3686" s="130"/>
      <c r="C3686" s="130"/>
      <c r="D3686" s="130"/>
      <c r="E3686" s="130"/>
      <c r="F3686" s="130"/>
      <c r="G3686" s="89"/>
      <c r="H3686" s="123"/>
      <c r="I3686" s="123"/>
      <c r="J3686" s="130"/>
    </row>
    <row r="3687" spans="1:10" s="108" customFormat="1" ht="11.25" customHeight="1">
      <c r="A3687" s="130"/>
      <c r="B3687" s="130"/>
      <c r="C3687" s="130"/>
      <c r="D3687" s="130"/>
      <c r="E3687" s="130"/>
      <c r="F3687" s="130"/>
      <c r="G3687" s="89"/>
      <c r="H3687" s="123"/>
      <c r="I3687" s="123"/>
      <c r="J3687" s="130"/>
    </row>
    <row r="3688" spans="1:10" s="108" customFormat="1" ht="11.25" customHeight="1">
      <c r="A3688" s="130"/>
      <c r="B3688" s="130"/>
      <c r="C3688" s="130"/>
      <c r="D3688" s="130"/>
      <c r="E3688" s="130"/>
      <c r="F3688" s="130"/>
      <c r="G3688" s="89"/>
      <c r="H3688" s="123"/>
      <c r="I3688" s="123"/>
      <c r="J3688" s="130"/>
    </row>
    <row r="3689" spans="1:10" s="108" customFormat="1" ht="11.25" customHeight="1">
      <c r="A3689" s="130"/>
      <c r="B3689" s="130"/>
      <c r="C3689" s="130"/>
      <c r="D3689" s="130"/>
      <c r="E3689" s="130"/>
      <c r="F3689" s="130"/>
      <c r="G3689" s="89"/>
      <c r="H3689" s="123"/>
      <c r="I3689" s="123"/>
      <c r="J3689" s="130"/>
    </row>
    <row r="3690" spans="1:10" s="108" customFormat="1" ht="11.25" customHeight="1">
      <c r="A3690" s="130"/>
      <c r="B3690" s="130"/>
      <c r="C3690" s="130"/>
      <c r="D3690" s="130"/>
      <c r="E3690" s="130"/>
      <c r="F3690" s="130"/>
      <c r="G3690" s="89"/>
      <c r="H3690" s="123"/>
      <c r="I3690" s="123"/>
      <c r="J3690" s="130"/>
    </row>
    <row r="3691" spans="1:10" s="108" customFormat="1" ht="11.25" customHeight="1">
      <c r="A3691" s="130"/>
      <c r="B3691" s="130"/>
      <c r="C3691" s="130"/>
      <c r="D3691" s="130"/>
      <c r="E3691" s="130"/>
      <c r="F3691" s="130"/>
      <c r="G3691" s="89"/>
      <c r="H3691" s="123"/>
      <c r="I3691" s="123"/>
      <c r="J3691" s="130"/>
    </row>
    <row r="3692" spans="1:10" s="108" customFormat="1" ht="11.25" customHeight="1">
      <c r="A3692" s="130"/>
      <c r="B3692" s="130"/>
      <c r="C3692" s="130"/>
      <c r="D3692" s="130"/>
      <c r="E3692" s="130"/>
      <c r="F3692" s="130"/>
      <c r="G3692" s="89"/>
      <c r="H3692" s="123"/>
      <c r="I3692" s="123"/>
      <c r="J3692" s="130"/>
    </row>
    <row r="3693" spans="1:10" s="108" customFormat="1" ht="11.25" customHeight="1">
      <c r="A3693" s="130"/>
      <c r="B3693" s="130"/>
      <c r="C3693" s="130"/>
      <c r="D3693" s="130"/>
      <c r="E3693" s="130"/>
      <c r="F3693" s="130"/>
      <c r="G3693" s="89"/>
      <c r="H3693" s="123"/>
      <c r="I3693" s="123"/>
      <c r="J3693" s="130"/>
    </row>
    <row r="3694" spans="1:10" s="108" customFormat="1" ht="11.25" customHeight="1">
      <c r="A3694" s="130"/>
      <c r="B3694" s="130"/>
      <c r="C3694" s="130"/>
      <c r="D3694" s="130"/>
      <c r="E3694" s="130"/>
      <c r="F3694" s="130"/>
      <c r="G3694" s="89"/>
      <c r="H3694" s="123"/>
      <c r="I3694" s="123"/>
      <c r="J3694" s="130"/>
    </row>
    <row r="3695" spans="1:10" s="108" customFormat="1" ht="11.25" customHeight="1">
      <c r="A3695" s="130"/>
      <c r="B3695" s="130"/>
      <c r="C3695" s="130"/>
      <c r="D3695" s="130"/>
      <c r="E3695" s="130"/>
      <c r="F3695" s="130"/>
      <c r="G3695" s="89"/>
      <c r="H3695" s="123"/>
      <c r="I3695" s="123"/>
      <c r="J3695" s="130"/>
    </row>
    <row r="3696" spans="1:10" s="108" customFormat="1" ht="11.25" customHeight="1">
      <c r="A3696" s="130"/>
      <c r="B3696" s="130"/>
      <c r="C3696" s="130"/>
      <c r="D3696" s="130"/>
      <c r="E3696" s="130"/>
      <c r="F3696" s="130"/>
      <c r="G3696" s="89"/>
      <c r="H3696" s="123"/>
      <c r="I3696" s="123"/>
      <c r="J3696" s="130"/>
    </row>
    <row r="3697" spans="1:10" s="108" customFormat="1" ht="11.25" customHeight="1">
      <c r="A3697" s="130"/>
      <c r="B3697" s="130"/>
      <c r="C3697" s="130"/>
      <c r="D3697" s="130"/>
      <c r="E3697" s="130"/>
      <c r="F3697" s="130"/>
      <c r="G3697" s="89"/>
      <c r="H3697" s="123"/>
      <c r="I3697" s="123"/>
      <c r="J3697" s="130"/>
    </row>
    <row r="3698" spans="1:10" s="108" customFormat="1" ht="11.25" customHeight="1">
      <c r="A3698" s="130"/>
      <c r="B3698" s="130"/>
      <c r="C3698" s="130"/>
      <c r="D3698" s="130"/>
      <c r="E3698" s="130"/>
      <c r="F3698" s="130"/>
      <c r="G3698" s="89"/>
      <c r="H3698" s="123"/>
      <c r="I3698" s="123"/>
      <c r="J3698" s="130"/>
    </row>
    <row r="3699" spans="1:10" s="108" customFormat="1" ht="11.25" customHeight="1">
      <c r="A3699" s="130"/>
      <c r="B3699" s="130"/>
      <c r="C3699" s="130"/>
      <c r="D3699" s="130"/>
      <c r="E3699" s="130"/>
      <c r="F3699" s="130"/>
      <c r="G3699" s="89"/>
      <c r="H3699" s="123"/>
      <c r="I3699" s="123"/>
      <c r="J3699" s="130"/>
    </row>
    <row r="3700" spans="1:10" s="108" customFormat="1" ht="11.25" customHeight="1">
      <c r="A3700" s="130"/>
      <c r="B3700" s="130"/>
      <c r="C3700" s="130"/>
      <c r="D3700" s="130"/>
      <c r="E3700" s="130"/>
      <c r="F3700" s="130"/>
      <c r="G3700" s="89"/>
      <c r="H3700" s="123"/>
      <c r="I3700" s="123"/>
      <c r="J3700" s="130"/>
    </row>
    <row r="3701" spans="1:10" s="108" customFormat="1" ht="11.25" customHeight="1">
      <c r="A3701" s="130"/>
      <c r="B3701" s="130"/>
      <c r="C3701" s="130"/>
      <c r="D3701" s="130"/>
      <c r="E3701" s="130"/>
      <c r="F3701" s="130"/>
      <c r="G3701" s="89"/>
      <c r="H3701" s="123"/>
      <c r="I3701" s="123"/>
      <c r="J3701" s="130"/>
    </row>
    <row r="3702" spans="1:10" s="108" customFormat="1" ht="11.25" customHeight="1">
      <c r="A3702" s="130"/>
      <c r="B3702" s="130"/>
      <c r="C3702" s="130"/>
      <c r="D3702" s="130"/>
      <c r="E3702" s="130"/>
      <c r="F3702" s="130"/>
      <c r="G3702" s="89"/>
      <c r="H3702" s="123"/>
      <c r="I3702" s="123"/>
      <c r="J3702" s="130"/>
    </row>
    <row r="3703" spans="1:10" s="108" customFormat="1" ht="11.25" customHeight="1">
      <c r="A3703" s="130"/>
      <c r="B3703" s="130"/>
      <c r="C3703" s="130"/>
      <c r="D3703" s="130"/>
      <c r="E3703" s="130"/>
      <c r="F3703" s="130"/>
      <c r="G3703" s="89"/>
      <c r="H3703" s="123"/>
      <c r="I3703" s="123"/>
      <c r="J3703" s="130"/>
    </row>
    <row r="3704" spans="1:10" s="108" customFormat="1" ht="11.25" customHeight="1">
      <c r="A3704" s="130"/>
      <c r="B3704" s="130"/>
      <c r="C3704" s="130"/>
      <c r="D3704" s="130"/>
      <c r="E3704" s="130"/>
      <c r="F3704" s="130"/>
      <c r="G3704" s="89"/>
      <c r="H3704" s="123"/>
      <c r="I3704" s="123"/>
      <c r="J3704" s="130"/>
    </row>
    <row r="3705" spans="1:10" s="108" customFormat="1" ht="11.25" customHeight="1">
      <c r="A3705" s="130"/>
      <c r="B3705" s="130"/>
      <c r="C3705" s="130"/>
      <c r="D3705" s="130"/>
      <c r="E3705" s="130"/>
      <c r="F3705" s="130"/>
      <c r="G3705" s="89"/>
      <c r="H3705" s="123"/>
      <c r="I3705" s="123"/>
      <c r="J3705" s="130"/>
    </row>
    <row r="3706" spans="1:10" s="108" customFormat="1" ht="11.25" customHeight="1">
      <c r="A3706" s="130"/>
      <c r="B3706" s="130"/>
      <c r="C3706" s="130"/>
      <c r="D3706" s="130"/>
      <c r="E3706" s="130"/>
      <c r="F3706" s="130"/>
      <c r="G3706" s="89"/>
      <c r="H3706" s="123"/>
      <c r="I3706" s="123"/>
      <c r="J3706" s="130"/>
    </row>
    <row r="3707" spans="1:10" s="108" customFormat="1" ht="11.25" customHeight="1">
      <c r="A3707" s="130"/>
      <c r="B3707" s="130"/>
      <c r="C3707" s="130"/>
      <c r="D3707" s="130"/>
      <c r="E3707" s="130"/>
      <c r="F3707" s="130"/>
      <c r="G3707" s="89"/>
      <c r="H3707" s="123"/>
      <c r="I3707" s="123"/>
      <c r="J3707" s="130"/>
    </row>
    <row r="3708" spans="1:10" s="108" customFormat="1" ht="11.25" customHeight="1">
      <c r="A3708" s="130"/>
      <c r="B3708" s="130"/>
      <c r="C3708" s="130"/>
      <c r="D3708" s="130"/>
      <c r="E3708" s="130"/>
      <c r="F3708" s="130"/>
      <c r="G3708" s="89"/>
      <c r="H3708" s="123"/>
      <c r="I3708" s="123"/>
      <c r="J3708" s="130"/>
    </row>
    <row r="3709" spans="1:10" s="108" customFormat="1" ht="11.25" customHeight="1">
      <c r="A3709" s="130"/>
      <c r="B3709" s="130"/>
      <c r="C3709" s="130"/>
      <c r="D3709" s="130"/>
      <c r="E3709" s="130"/>
      <c r="F3709" s="130"/>
      <c r="G3709" s="89"/>
      <c r="H3709" s="123"/>
      <c r="I3709" s="123"/>
      <c r="J3709" s="130"/>
    </row>
    <row r="3710" spans="1:10" s="108" customFormat="1" ht="11.25" customHeight="1">
      <c r="A3710" s="130"/>
      <c r="B3710" s="130"/>
      <c r="C3710" s="130"/>
      <c r="D3710" s="130"/>
      <c r="E3710" s="130"/>
      <c r="F3710" s="130"/>
      <c r="G3710" s="89"/>
      <c r="H3710" s="123"/>
      <c r="I3710" s="123"/>
      <c r="J3710" s="130"/>
    </row>
    <row r="3711" spans="1:10" s="108" customFormat="1" ht="11.25" customHeight="1">
      <c r="A3711" s="130"/>
      <c r="B3711" s="130"/>
      <c r="C3711" s="130"/>
      <c r="D3711" s="130"/>
      <c r="E3711" s="130"/>
      <c r="F3711" s="130"/>
      <c r="G3711" s="89"/>
      <c r="H3711" s="123"/>
      <c r="I3711" s="123"/>
      <c r="J3711" s="130"/>
    </row>
    <row r="3712" spans="1:10" s="108" customFormat="1" ht="11.25" customHeight="1">
      <c r="A3712" s="130"/>
      <c r="B3712" s="130"/>
      <c r="C3712" s="130"/>
      <c r="D3712" s="130"/>
      <c r="E3712" s="130"/>
      <c r="F3712" s="130"/>
      <c r="G3712" s="89"/>
      <c r="H3712" s="123"/>
      <c r="I3712" s="123"/>
      <c r="J3712" s="130"/>
    </row>
    <row r="3713" spans="1:10" s="108" customFormat="1" ht="11.25" customHeight="1">
      <c r="A3713" s="130"/>
      <c r="B3713" s="130"/>
      <c r="C3713" s="130"/>
      <c r="D3713" s="130"/>
      <c r="E3713" s="130"/>
      <c r="F3713" s="130"/>
      <c r="G3713" s="89"/>
      <c r="H3713" s="123"/>
      <c r="I3713" s="123"/>
      <c r="J3713" s="130"/>
    </row>
    <row r="3714" spans="1:10" s="108" customFormat="1" ht="11.25" customHeight="1">
      <c r="A3714" s="130"/>
      <c r="B3714" s="130"/>
      <c r="C3714" s="130"/>
      <c r="D3714" s="130"/>
      <c r="E3714" s="130"/>
      <c r="F3714" s="130"/>
      <c r="G3714" s="89"/>
      <c r="H3714" s="123"/>
      <c r="I3714" s="123"/>
      <c r="J3714" s="130"/>
    </row>
    <row r="3715" spans="1:10" s="108" customFormat="1" ht="11.25" customHeight="1">
      <c r="A3715" s="130"/>
      <c r="B3715" s="130"/>
      <c r="C3715" s="130"/>
      <c r="D3715" s="130"/>
      <c r="E3715" s="130"/>
      <c r="F3715" s="130"/>
      <c r="G3715" s="89"/>
      <c r="H3715" s="123"/>
      <c r="I3715" s="123"/>
      <c r="J3715" s="130"/>
    </row>
    <row r="3716" spans="1:10" s="108" customFormat="1" ht="11.25" customHeight="1">
      <c r="A3716" s="130"/>
      <c r="B3716" s="130"/>
      <c r="C3716" s="130"/>
      <c r="D3716" s="130"/>
      <c r="E3716" s="130"/>
      <c r="F3716" s="130"/>
      <c r="G3716" s="89"/>
      <c r="H3716" s="123"/>
      <c r="I3716" s="123"/>
      <c r="J3716" s="130"/>
    </row>
    <row r="3717" spans="1:10" s="108" customFormat="1" ht="11.25" customHeight="1">
      <c r="A3717" s="130"/>
      <c r="B3717" s="130"/>
      <c r="C3717" s="130"/>
      <c r="D3717" s="130"/>
      <c r="E3717" s="130"/>
      <c r="F3717" s="130"/>
      <c r="G3717" s="89"/>
      <c r="H3717" s="123"/>
      <c r="I3717" s="123"/>
      <c r="J3717" s="130"/>
    </row>
    <row r="3718" spans="1:10" s="108" customFormat="1" ht="11.25" customHeight="1">
      <c r="A3718" s="130"/>
      <c r="B3718" s="130"/>
      <c r="C3718" s="130"/>
      <c r="D3718" s="130"/>
      <c r="E3718" s="130"/>
      <c r="F3718" s="130"/>
      <c r="G3718" s="89"/>
      <c r="H3718" s="123"/>
      <c r="I3718" s="123"/>
      <c r="J3718" s="130"/>
    </row>
    <row r="3719" spans="1:10" s="108" customFormat="1" ht="11.25" customHeight="1">
      <c r="A3719" s="130"/>
      <c r="B3719" s="130"/>
      <c r="C3719" s="130"/>
      <c r="D3719" s="130"/>
      <c r="E3719" s="130"/>
      <c r="F3719" s="130"/>
      <c r="G3719" s="89"/>
      <c r="H3719" s="123"/>
      <c r="I3719" s="123"/>
      <c r="J3719" s="130"/>
    </row>
    <row r="3720" spans="1:10" s="108" customFormat="1" ht="11.25" customHeight="1">
      <c r="A3720" s="130"/>
      <c r="B3720" s="130"/>
      <c r="C3720" s="130"/>
      <c r="D3720" s="130"/>
      <c r="E3720" s="130"/>
      <c r="F3720" s="130"/>
      <c r="G3720" s="89"/>
      <c r="H3720" s="123"/>
      <c r="I3720" s="123"/>
      <c r="J3720" s="130"/>
    </row>
    <row r="3721" spans="1:10" s="108" customFormat="1" ht="11.25" customHeight="1">
      <c r="A3721" s="130"/>
      <c r="B3721" s="130"/>
      <c r="C3721" s="130"/>
      <c r="D3721" s="130"/>
      <c r="E3721" s="130"/>
      <c r="F3721" s="130"/>
      <c r="G3721" s="89"/>
      <c r="H3721" s="123"/>
      <c r="I3721" s="123"/>
      <c r="J3721" s="130"/>
    </row>
    <row r="3722" spans="1:10" s="108" customFormat="1" ht="11.25" customHeight="1">
      <c r="A3722" s="130"/>
      <c r="B3722" s="130"/>
      <c r="C3722" s="130"/>
      <c r="D3722" s="130"/>
      <c r="E3722" s="130"/>
      <c r="F3722" s="130"/>
      <c r="G3722" s="89"/>
      <c r="H3722" s="123"/>
      <c r="I3722" s="123"/>
      <c r="J3722" s="130"/>
    </row>
    <row r="3723" spans="1:10" s="108" customFormat="1" ht="11.25" customHeight="1">
      <c r="A3723" s="130"/>
      <c r="B3723" s="130"/>
      <c r="C3723" s="130"/>
      <c r="D3723" s="130"/>
      <c r="E3723" s="130"/>
      <c r="F3723" s="130"/>
      <c r="G3723" s="89"/>
      <c r="H3723" s="123"/>
      <c r="I3723" s="123"/>
      <c r="J3723" s="130"/>
    </row>
    <row r="3724" spans="1:10" s="108" customFormat="1" ht="11.25" customHeight="1">
      <c r="A3724" s="130"/>
      <c r="B3724" s="130"/>
      <c r="C3724" s="130"/>
      <c r="D3724" s="130"/>
      <c r="E3724" s="130"/>
      <c r="F3724" s="130"/>
      <c r="G3724" s="89"/>
      <c r="H3724" s="123"/>
      <c r="I3724" s="123"/>
      <c r="J3724" s="130"/>
    </row>
    <row r="3725" spans="1:10" s="108" customFormat="1" ht="11.25" customHeight="1">
      <c r="A3725" s="130"/>
      <c r="B3725" s="130"/>
      <c r="C3725" s="130"/>
      <c r="D3725" s="130"/>
      <c r="E3725" s="130"/>
      <c r="F3725" s="130"/>
      <c r="G3725" s="89"/>
      <c r="H3725" s="123"/>
      <c r="I3725" s="123"/>
      <c r="J3725" s="130"/>
    </row>
    <row r="3726" spans="1:10" s="108" customFormat="1" ht="11.25" customHeight="1">
      <c r="A3726" s="130"/>
      <c r="B3726" s="130"/>
      <c r="C3726" s="130"/>
      <c r="D3726" s="130"/>
      <c r="E3726" s="130"/>
      <c r="F3726" s="130"/>
      <c r="G3726" s="89"/>
      <c r="H3726" s="123"/>
      <c r="I3726" s="123"/>
      <c r="J3726" s="130"/>
    </row>
    <row r="3727" spans="1:10" s="108" customFormat="1" ht="11.25" customHeight="1">
      <c r="A3727" s="130"/>
      <c r="B3727" s="130"/>
      <c r="C3727" s="130"/>
      <c r="D3727" s="130"/>
      <c r="E3727" s="130"/>
      <c r="F3727" s="130"/>
      <c r="G3727" s="89"/>
      <c r="H3727" s="123"/>
      <c r="I3727" s="123"/>
      <c r="J3727" s="130"/>
    </row>
    <row r="3728" spans="1:10" s="108" customFormat="1" ht="11.25" customHeight="1">
      <c r="A3728" s="130"/>
      <c r="B3728" s="130"/>
      <c r="C3728" s="130"/>
      <c r="D3728" s="130"/>
      <c r="E3728" s="130"/>
      <c r="F3728" s="130"/>
      <c r="G3728" s="89"/>
      <c r="H3728" s="123"/>
      <c r="I3728" s="123"/>
      <c r="J3728" s="130"/>
    </row>
    <row r="3729" spans="1:10" s="108" customFormat="1" ht="11.25" customHeight="1">
      <c r="A3729" s="130"/>
      <c r="B3729" s="130"/>
      <c r="C3729" s="130"/>
      <c r="D3729" s="130"/>
      <c r="E3729" s="130"/>
      <c r="F3729" s="130"/>
      <c r="G3729" s="89"/>
      <c r="H3729" s="123"/>
      <c r="I3729" s="123"/>
      <c r="J3729" s="130"/>
    </row>
    <row r="3730" spans="1:10" s="108" customFormat="1" ht="11.25" customHeight="1">
      <c r="A3730" s="130"/>
      <c r="B3730" s="130"/>
      <c r="C3730" s="130"/>
      <c r="D3730" s="130"/>
      <c r="E3730" s="130"/>
      <c r="F3730" s="130"/>
      <c r="G3730" s="89"/>
      <c r="H3730" s="123"/>
      <c r="I3730" s="123"/>
      <c r="J3730" s="130"/>
    </row>
    <row r="3731" spans="1:10" s="108" customFormat="1" ht="11.25" customHeight="1">
      <c r="A3731" s="130"/>
      <c r="B3731" s="130"/>
      <c r="C3731" s="130"/>
      <c r="D3731" s="130"/>
      <c r="E3731" s="130"/>
      <c r="F3731" s="130"/>
      <c r="G3731" s="89"/>
      <c r="H3731" s="123"/>
      <c r="I3731" s="123"/>
      <c r="J3731" s="130"/>
    </row>
    <row r="3732" spans="1:10" s="108" customFormat="1" ht="11.25" customHeight="1">
      <c r="A3732" s="130"/>
      <c r="B3732" s="130"/>
      <c r="C3732" s="130"/>
      <c r="D3732" s="130"/>
      <c r="E3732" s="130"/>
      <c r="F3732" s="130"/>
      <c r="G3732" s="89"/>
      <c r="H3732" s="123"/>
      <c r="I3732" s="123"/>
      <c r="J3732" s="130"/>
    </row>
    <row r="3733" spans="1:10" s="108" customFormat="1" ht="11.25" customHeight="1">
      <c r="A3733" s="130"/>
      <c r="B3733" s="130"/>
      <c r="C3733" s="130"/>
      <c r="D3733" s="130"/>
      <c r="E3733" s="130"/>
      <c r="F3733" s="130"/>
      <c r="G3733" s="89"/>
      <c r="H3733" s="123"/>
      <c r="I3733" s="123"/>
      <c r="J3733" s="130"/>
    </row>
    <row r="3734" spans="1:10" s="108" customFormat="1" ht="11.25" customHeight="1">
      <c r="A3734" s="130"/>
      <c r="B3734" s="130"/>
      <c r="C3734" s="130"/>
      <c r="D3734" s="130"/>
      <c r="E3734" s="130"/>
      <c r="F3734" s="130"/>
      <c r="G3734" s="89"/>
      <c r="H3734" s="123"/>
      <c r="I3734" s="123"/>
      <c r="J3734" s="130"/>
    </row>
    <row r="3735" spans="1:10" s="108" customFormat="1" ht="11.25" customHeight="1">
      <c r="A3735" s="130"/>
      <c r="B3735" s="130"/>
      <c r="C3735" s="130"/>
      <c r="D3735" s="130"/>
      <c r="E3735" s="130"/>
      <c r="F3735" s="130"/>
      <c r="G3735" s="89"/>
      <c r="H3735" s="123"/>
      <c r="I3735" s="123"/>
      <c r="J3735" s="130"/>
    </row>
    <row r="3736" spans="1:10" s="108" customFormat="1" ht="11.25" customHeight="1">
      <c r="A3736" s="130"/>
      <c r="B3736" s="130"/>
      <c r="C3736" s="130"/>
      <c r="D3736" s="130"/>
      <c r="E3736" s="130"/>
      <c r="F3736" s="130"/>
      <c r="G3736" s="89"/>
      <c r="H3736" s="123"/>
      <c r="I3736" s="123"/>
      <c r="J3736" s="130"/>
    </row>
    <row r="3737" spans="1:10" s="108" customFormat="1" ht="11.25" customHeight="1">
      <c r="A3737" s="130"/>
      <c r="B3737" s="130"/>
      <c r="C3737" s="130"/>
      <c r="D3737" s="130"/>
      <c r="E3737" s="130"/>
      <c r="F3737" s="130"/>
      <c r="G3737" s="89"/>
      <c r="H3737" s="123"/>
      <c r="I3737" s="123"/>
      <c r="J3737" s="130"/>
    </row>
    <row r="3738" spans="1:10" s="108" customFormat="1" ht="11.25" customHeight="1">
      <c r="A3738" s="130"/>
      <c r="B3738" s="130"/>
      <c r="C3738" s="130"/>
      <c r="D3738" s="130"/>
      <c r="E3738" s="130"/>
      <c r="F3738" s="130"/>
      <c r="G3738" s="89"/>
      <c r="H3738" s="123"/>
      <c r="I3738" s="123"/>
      <c r="J3738" s="130"/>
    </row>
    <row r="3739" spans="1:10" s="108" customFormat="1" ht="11.25" customHeight="1">
      <c r="A3739" s="130"/>
      <c r="B3739" s="130"/>
      <c r="C3739" s="130"/>
      <c r="D3739" s="130"/>
      <c r="E3739" s="130"/>
      <c r="F3739" s="130"/>
      <c r="G3739" s="89"/>
      <c r="H3739" s="123"/>
      <c r="I3739" s="123"/>
      <c r="J3739" s="130"/>
    </row>
    <row r="3740" spans="1:10" s="108" customFormat="1" ht="11.25" customHeight="1">
      <c r="A3740" s="130"/>
      <c r="B3740" s="130"/>
      <c r="C3740" s="130"/>
      <c r="D3740" s="130"/>
      <c r="E3740" s="130"/>
      <c r="F3740" s="130"/>
      <c r="G3740" s="89"/>
      <c r="H3740" s="123"/>
      <c r="I3740" s="123"/>
      <c r="J3740" s="130"/>
    </row>
    <row r="3741" spans="1:10" s="108" customFormat="1" ht="11.25" customHeight="1">
      <c r="A3741" s="130"/>
      <c r="B3741" s="130"/>
      <c r="C3741" s="130"/>
      <c r="D3741" s="130"/>
      <c r="E3741" s="130"/>
      <c r="F3741" s="130"/>
      <c r="G3741" s="89"/>
      <c r="H3741" s="123"/>
      <c r="I3741" s="123"/>
      <c r="J3741" s="130"/>
    </row>
    <row r="3742" spans="1:10" s="108" customFormat="1" ht="11.25" customHeight="1">
      <c r="A3742" s="130"/>
      <c r="B3742" s="130"/>
      <c r="C3742" s="130"/>
      <c r="D3742" s="130"/>
      <c r="E3742" s="130"/>
      <c r="F3742" s="130"/>
      <c r="G3742" s="89"/>
      <c r="H3742" s="123"/>
      <c r="I3742" s="123"/>
      <c r="J3742" s="130"/>
    </row>
    <row r="3743" spans="1:10" s="108" customFormat="1" ht="11.25" customHeight="1">
      <c r="A3743" s="130"/>
      <c r="B3743" s="130"/>
      <c r="C3743" s="130"/>
      <c r="D3743" s="130"/>
      <c r="E3743" s="130"/>
      <c r="F3743" s="130"/>
      <c r="G3743" s="89"/>
      <c r="H3743" s="123"/>
      <c r="I3743" s="123"/>
      <c r="J3743" s="130"/>
    </row>
    <row r="3744" spans="1:10" s="108" customFormat="1" ht="11.25" customHeight="1">
      <c r="A3744" s="130"/>
      <c r="B3744" s="130"/>
      <c r="C3744" s="130"/>
      <c r="D3744" s="130"/>
      <c r="E3744" s="130"/>
      <c r="F3744" s="130"/>
      <c r="G3744" s="89"/>
      <c r="H3744" s="123"/>
      <c r="I3744" s="123"/>
      <c r="J3744" s="130"/>
    </row>
    <row r="3745" spans="1:10" s="108" customFormat="1" ht="11.25" customHeight="1">
      <c r="A3745" s="130"/>
      <c r="B3745" s="130"/>
      <c r="C3745" s="130"/>
      <c r="D3745" s="130"/>
      <c r="E3745" s="130"/>
      <c r="F3745" s="130"/>
      <c r="G3745" s="89"/>
      <c r="H3745" s="123"/>
      <c r="I3745" s="123"/>
      <c r="J3745" s="130"/>
    </row>
    <row r="3746" spans="1:10" s="108" customFormat="1" ht="11.25" customHeight="1">
      <c r="A3746" s="130"/>
      <c r="B3746" s="130"/>
      <c r="C3746" s="130"/>
      <c r="D3746" s="130"/>
      <c r="E3746" s="130"/>
      <c r="F3746" s="130"/>
      <c r="G3746" s="89"/>
      <c r="H3746" s="123"/>
      <c r="I3746" s="123"/>
      <c r="J3746" s="130"/>
    </row>
    <row r="3747" spans="1:10" s="108" customFormat="1" ht="11.25" customHeight="1">
      <c r="A3747" s="130"/>
      <c r="B3747" s="130"/>
      <c r="C3747" s="130"/>
      <c r="D3747" s="130"/>
      <c r="E3747" s="130"/>
      <c r="F3747" s="130"/>
      <c r="G3747" s="89"/>
      <c r="H3747" s="123"/>
      <c r="I3747" s="123"/>
      <c r="J3747" s="130"/>
    </row>
    <row r="3748" spans="1:10" s="108" customFormat="1" ht="11.25" customHeight="1">
      <c r="A3748" s="130"/>
      <c r="B3748" s="130"/>
      <c r="C3748" s="130"/>
      <c r="D3748" s="130"/>
      <c r="E3748" s="130"/>
      <c r="F3748" s="130"/>
      <c r="G3748" s="89"/>
      <c r="H3748" s="123"/>
      <c r="I3748" s="123"/>
      <c r="J3748" s="130"/>
    </row>
    <row r="3749" spans="1:10" s="108" customFormat="1" ht="11.25" customHeight="1">
      <c r="A3749" s="130"/>
      <c r="B3749" s="130"/>
      <c r="C3749" s="130"/>
      <c r="D3749" s="130"/>
      <c r="E3749" s="130"/>
      <c r="F3749" s="130"/>
      <c r="G3749" s="89"/>
      <c r="H3749" s="123"/>
      <c r="I3749" s="123"/>
      <c r="J3749" s="130"/>
    </row>
    <row r="3750" spans="1:10" s="108" customFormat="1" ht="11.25" customHeight="1">
      <c r="A3750" s="130"/>
      <c r="B3750" s="130"/>
      <c r="C3750" s="130"/>
      <c r="D3750" s="130"/>
      <c r="E3750" s="130"/>
      <c r="F3750" s="130"/>
      <c r="G3750" s="89"/>
      <c r="H3750" s="123"/>
      <c r="I3750" s="123"/>
      <c r="J3750" s="130"/>
    </row>
    <row r="3751" spans="1:10" s="108" customFormat="1" ht="11.25" customHeight="1">
      <c r="A3751" s="130"/>
      <c r="B3751" s="130"/>
      <c r="C3751" s="130"/>
      <c r="D3751" s="130"/>
      <c r="E3751" s="130"/>
      <c r="F3751" s="130"/>
      <c r="G3751" s="89"/>
      <c r="H3751" s="123"/>
      <c r="I3751" s="123"/>
      <c r="J3751" s="130"/>
    </row>
    <row r="3752" spans="1:10" s="108" customFormat="1" ht="11.25" customHeight="1">
      <c r="A3752" s="130"/>
      <c r="B3752" s="130"/>
      <c r="C3752" s="130"/>
      <c r="D3752" s="130"/>
      <c r="E3752" s="130"/>
      <c r="F3752" s="130"/>
      <c r="G3752" s="89"/>
      <c r="H3752" s="123"/>
      <c r="I3752" s="123"/>
      <c r="J3752" s="130"/>
    </row>
    <row r="3753" spans="1:10" s="108" customFormat="1" ht="11.25" customHeight="1">
      <c r="A3753" s="130"/>
      <c r="B3753" s="130"/>
      <c r="C3753" s="130"/>
      <c r="D3753" s="130"/>
      <c r="E3753" s="130"/>
      <c r="F3753" s="130"/>
      <c r="G3753" s="89"/>
      <c r="H3753" s="123"/>
      <c r="I3753" s="123"/>
      <c r="J3753" s="130"/>
    </row>
    <row r="3754" spans="1:10" s="108" customFormat="1" ht="11.25" customHeight="1">
      <c r="A3754" s="130"/>
      <c r="B3754" s="130"/>
      <c r="C3754" s="130"/>
      <c r="D3754" s="130"/>
      <c r="E3754" s="130"/>
      <c r="F3754" s="130"/>
      <c r="G3754" s="89"/>
      <c r="H3754" s="123"/>
      <c r="I3754" s="123"/>
      <c r="J3754" s="130"/>
    </row>
    <row r="3755" spans="1:10" s="108" customFormat="1" ht="11.25" customHeight="1">
      <c r="A3755" s="130"/>
      <c r="B3755" s="130"/>
      <c r="C3755" s="130"/>
      <c r="D3755" s="130"/>
      <c r="E3755" s="130"/>
      <c r="F3755" s="130"/>
      <c r="G3755" s="89"/>
      <c r="H3755" s="123"/>
      <c r="I3755" s="123"/>
      <c r="J3755" s="130"/>
    </row>
    <row r="3756" spans="1:10" s="108" customFormat="1" ht="11.25" customHeight="1">
      <c r="A3756" s="130"/>
      <c r="B3756" s="130"/>
      <c r="C3756" s="130"/>
      <c r="D3756" s="130"/>
      <c r="E3756" s="130"/>
      <c r="F3756" s="130"/>
      <c r="G3756" s="89"/>
      <c r="H3756" s="123"/>
      <c r="I3756" s="123"/>
      <c r="J3756" s="130"/>
    </row>
    <row r="3757" spans="1:10" s="108" customFormat="1" ht="11.25" customHeight="1">
      <c r="A3757" s="130"/>
      <c r="B3757" s="130"/>
      <c r="C3757" s="130"/>
      <c r="D3757" s="130"/>
      <c r="E3757" s="130"/>
      <c r="F3757" s="130"/>
      <c r="G3757" s="89"/>
      <c r="H3757" s="123"/>
      <c r="I3757" s="123"/>
      <c r="J3757" s="130"/>
    </row>
    <row r="3758" spans="1:10" s="108" customFormat="1" ht="11.25" customHeight="1">
      <c r="A3758" s="130"/>
      <c r="B3758" s="130"/>
      <c r="C3758" s="130"/>
      <c r="D3758" s="130"/>
      <c r="E3758" s="130"/>
      <c r="F3758" s="130"/>
      <c r="G3758" s="89"/>
      <c r="H3758" s="123"/>
      <c r="I3758" s="123"/>
      <c r="J3758" s="130"/>
    </row>
    <row r="3759" spans="1:10" s="108" customFormat="1" ht="11.25" customHeight="1">
      <c r="A3759" s="130"/>
      <c r="B3759" s="130"/>
      <c r="C3759" s="130"/>
      <c r="D3759" s="130"/>
      <c r="E3759" s="130"/>
      <c r="F3759" s="130"/>
      <c r="G3759" s="89"/>
      <c r="H3759" s="123"/>
      <c r="I3759" s="123"/>
      <c r="J3759" s="130"/>
    </row>
    <row r="3760" spans="1:10" s="108" customFormat="1" ht="11.25" customHeight="1">
      <c r="A3760" s="130"/>
      <c r="B3760" s="130"/>
      <c r="C3760" s="130"/>
      <c r="D3760" s="130"/>
      <c r="E3760" s="130"/>
      <c r="F3760" s="130"/>
      <c r="G3760" s="89"/>
      <c r="H3760" s="123"/>
      <c r="I3760" s="123"/>
      <c r="J3760" s="130"/>
    </row>
    <row r="3761" spans="1:10" s="108" customFormat="1" ht="11.25" customHeight="1">
      <c r="A3761" s="130"/>
      <c r="B3761" s="130"/>
      <c r="C3761" s="130"/>
      <c r="D3761" s="130"/>
      <c r="E3761" s="130"/>
      <c r="F3761" s="130"/>
      <c r="G3761" s="89"/>
      <c r="H3761" s="123"/>
      <c r="I3761" s="123"/>
      <c r="J3761" s="130"/>
    </row>
    <row r="3762" spans="1:10" s="108" customFormat="1" ht="11.25" customHeight="1">
      <c r="A3762" s="130"/>
      <c r="B3762" s="130"/>
      <c r="C3762" s="130"/>
      <c r="D3762" s="130"/>
      <c r="E3762" s="130"/>
      <c r="F3762" s="130"/>
      <c r="G3762" s="89"/>
      <c r="H3762" s="123"/>
      <c r="I3762" s="123"/>
      <c r="J3762" s="130"/>
    </row>
    <row r="3763" spans="1:10" s="108" customFormat="1" ht="11.25" customHeight="1">
      <c r="A3763" s="130"/>
      <c r="B3763" s="130"/>
      <c r="C3763" s="130"/>
      <c r="D3763" s="130"/>
      <c r="E3763" s="130"/>
      <c r="F3763" s="130"/>
      <c r="G3763" s="89"/>
      <c r="H3763" s="123"/>
      <c r="I3763" s="123"/>
      <c r="J3763" s="130"/>
    </row>
    <row r="3764" spans="1:10" s="108" customFormat="1" ht="11.25" customHeight="1">
      <c r="A3764" s="130"/>
      <c r="B3764" s="130"/>
      <c r="C3764" s="130"/>
      <c r="D3764" s="130"/>
      <c r="E3764" s="130"/>
      <c r="F3764" s="130"/>
      <c r="G3764" s="89"/>
      <c r="H3764" s="123"/>
      <c r="I3764" s="123"/>
      <c r="J3764" s="130"/>
    </row>
    <row r="3765" spans="1:10" s="108" customFormat="1" ht="11.25" customHeight="1">
      <c r="A3765" s="130"/>
      <c r="B3765" s="130"/>
      <c r="C3765" s="130"/>
      <c r="D3765" s="130"/>
      <c r="E3765" s="130"/>
      <c r="F3765" s="130"/>
      <c r="G3765" s="89"/>
      <c r="H3765" s="123"/>
      <c r="I3765" s="123"/>
      <c r="J3765" s="130"/>
    </row>
    <row r="3766" spans="1:10" s="108" customFormat="1" ht="11.25" customHeight="1">
      <c r="A3766" s="130"/>
      <c r="B3766" s="130"/>
      <c r="C3766" s="130"/>
      <c r="D3766" s="130"/>
      <c r="E3766" s="130"/>
      <c r="F3766" s="130"/>
      <c r="G3766" s="89"/>
      <c r="H3766" s="123"/>
      <c r="I3766" s="123"/>
      <c r="J3766" s="130"/>
    </row>
    <row r="3767" spans="1:10" s="108" customFormat="1" ht="11.25" customHeight="1">
      <c r="A3767" s="130"/>
      <c r="B3767" s="130"/>
      <c r="C3767" s="130"/>
      <c r="D3767" s="130"/>
      <c r="E3767" s="130"/>
      <c r="F3767" s="130"/>
      <c r="G3767" s="89"/>
      <c r="H3767" s="123"/>
      <c r="I3767" s="123"/>
      <c r="J3767" s="130"/>
    </row>
    <row r="3768" spans="1:10" s="108" customFormat="1" ht="11.25" customHeight="1">
      <c r="A3768" s="130"/>
      <c r="B3768" s="130"/>
      <c r="C3768" s="130"/>
      <c r="D3768" s="130"/>
      <c r="E3768" s="130"/>
      <c r="F3768" s="130"/>
      <c r="G3768" s="89"/>
      <c r="H3768" s="123"/>
      <c r="I3768" s="123"/>
      <c r="J3768" s="130"/>
    </row>
    <row r="3769" spans="1:10" s="108" customFormat="1" ht="11.25" customHeight="1">
      <c r="A3769" s="130"/>
      <c r="B3769" s="130"/>
      <c r="C3769" s="130"/>
      <c r="D3769" s="130"/>
      <c r="E3769" s="130"/>
      <c r="F3769" s="130"/>
      <c r="G3769" s="89"/>
      <c r="H3769" s="123"/>
      <c r="I3769" s="123"/>
      <c r="J3769" s="130"/>
    </row>
    <row r="3770" spans="1:10" s="108" customFormat="1" ht="11.25" customHeight="1">
      <c r="A3770" s="130"/>
      <c r="B3770" s="130"/>
      <c r="C3770" s="130"/>
      <c r="D3770" s="130"/>
      <c r="E3770" s="130"/>
      <c r="F3770" s="130"/>
      <c r="G3770" s="89"/>
      <c r="H3770" s="123"/>
      <c r="I3770" s="123"/>
      <c r="J3770" s="130"/>
    </row>
    <row r="3771" spans="1:10" s="108" customFormat="1" ht="11.25" customHeight="1">
      <c r="A3771" s="130"/>
      <c r="B3771" s="130"/>
      <c r="C3771" s="130"/>
      <c r="D3771" s="130"/>
      <c r="E3771" s="130"/>
      <c r="F3771" s="130"/>
      <c r="G3771" s="89"/>
      <c r="H3771" s="123"/>
      <c r="I3771" s="123"/>
      <c r="J3771" s="130"/>
    </row>
    <row r="3772" spans="1:10" s="108" customFormat="1" ht="11.25" customHeight="1">
      <c r="A3772" s="130"/>
      <c r="B3772" s="130"/>
      <c r="C3772" s="130"/>
      <c r="D3772" s="130"/>
      <c r="E3772" s="130"/>
      <c r="F3772" s="130"/>
      <c r="G3772" s="89"/>
      <c r="H3772" s="123"/>
      <c r="I3772" s="123"/>
      <c r="J3772" s="130"/>
    </row>
    <row r="3773" spans="1:10" s="108" customFormat="1" ht="11.25" customHeight="1">
      <c r="A3773" s="130"/>
      <c r="B3773" s="130"/>
      <c r="C3773" s="130"/>
      <c r="D3773" s="130"/>
      <c r="E3773" s="130"/>
      <c r="F3773" s="130"/>
      <c r="G3773" s="89"/>
      <c r="H3773" s="123"/>
      <c r="I3773" s="123"/>
      <c r="J3773" s="130"/>
    </row>
    <row r="3774" spans="1:10" s="108" customFormat="1" ht="11.25" customHeight="1">
      <c r="A3774" s="130"/>
      <c r="B3774" s="130"/>
      <c r="C3774" s="130"/>
      <c r="D3774" s="130"/>
      <c r="E3774" s="130"/>
      <c r="F3774" s="130"/>
      <c r="G3774" s="89"/>
      <c r="H3774" s="123"/>
      <c r="I3774" s="123"/>
      <c r="J3774" s="130"/>
    </row>
    <row r="3775" spans="1:10" s="108" customFormat="1" ht="11.25" customHeight="1">
      <c r="A3775" s="130"/>
      <c r="B3775" s="130"/>
      <c r="C3775" s="130"/>
      <c r="D3775" s="130"/>
      <c r="E3775" s="130"/>
      <c r="F3775" s="130"/>
      <c r="G3775" s="89"/>
      <c r="H3775" s="123"/>
      <c r="I3775" s="123"/>
      <c r="J3775" s="130"/>
    </row>
    <row r="3776" spans="1:10" s="108" customFormat="1" ht="11.25" customHeight="1">
      <c r="A3776" s="130"/>
      <c r="B3776" s="130"/>
      <c r="C3776" s="130"/>
      <c r="D3776" s="130"/>
      <c r="E3776" s="130"/>
      <c r="F3776" s="130"/>
      <c r="G3776" s="89"/>
      <c r="H3776" s="123"/>
      <c r="I3776" s="123"/>
      <c r="J3776" s="130"/>
    </row>
    <row r="3777" spans="1:10" s="108" customFormat="1" ht="11.25" customHeight="1">
      <c r="A3777" s="130"/>
      <c r="B3777" s="130"/>
      <c r="C3777" s="130"/>
      <c r="D3777" s="130"/>
      <c r="E3777" s="130"/>
      <c r="F3777" s="130"/>
      <c r="G3777" s="89"/>
      <c r="H3777" s="123"/>
      <c r="I3777" s="123"/>
      <c r="J3777" s="130"/>
    </row>
    <row r="3778" spans="1:10" s="108" customFormat="1" ht="11.25" customHeight="1">
      <c r="A3778" s="130"/>
      <c r="B3778" s="130"/>
      <c r="C3778" s="130"/>
      <c r="D3778" s="130"/>
      <c r="E3778" s="130"/>
      <c r="F3778" s="130"/>
      <c r="G3778" s="89"/>
      <c r="H3778" s="123"/>
      <c r="I3778" s="123"/>
      <c r="J3778" s="130"/>
    </row>
    <row r="3779" spans="1:10" s="108" customFormat="1" ht="11.25" customHeight="1">
      <c r="A3779" s="130"/>
      <c r="B3779" s="130"/>
      <c r="C3779" s="130"/>
      <c r="D3779" s="130"/>
      <c r="E3779" s="130"/>
      <c r="F3779" s="130"/>
      <c r="G3779" s="89"/>
      <c r="H3779" s="123"/>
      <c r="I3779" s="123"/>
      <c r="J3779" s="130"/>
    </row>
    <row r="3780" spans="1:10" s="108" customFormat="1" ht="11.25" customHeight="1">
      <c r="A3780" s="130"/>
      <c r="B3780" s="130"/>
      <c r="C3780" s="130"/>
      <c r="D3780" s="130"/>
      <c r="E3780" s="130"/>
      <c r="F3780" s="130"/>
      <c r="G3780" s="89"/>
      <c r="H3780" s="123"/>
      <c r="I3780" s="123"/>
      <c r="J3780" s="130"/>
    </row>
    <row r="3781" spans="1:10" s="108" customFormat="1" ht="11.25" customHeight="1">
      <c r="A3781" s="130"/>
      <c r="B3781" s="130"/>
      <c r="C3781" s="130"/>
      <c r="D3781" s="130"/>
      <c r="E3781" s="130"/>
      <c r="F3781" s="130"/>
      <c r="G3781" s="89"/>
      <c r="H3781" s="123"/>
      <c r="I3781" s="123"/>
      <c r="J3781" s="130"/>
    </row>
    <row r="3782" spans="1:10" s="108" customFormat="1" ht="11.25" customHeight="1">
      <c r="A3782" s="130"/>
      <c r="B3782" s="130"/>
      <c r="C3782" s="130"/>
      <c r="D3782" s="130"/>
      <c r="E3782" s="130"/>
      <c r="F3782" s="130"/>
      <c r="G3782" s="89"/>
      <c r="H3782" s="123"/>
      <c r="I3782" s="123"/>
      <c r="J3782" s="130"/>
    </row>
    <row r="3783" spans="1:10" s="108" customFormat="1" ht="11.25" customHeight="1">
      <c r="A3783" s="130"/>
      <c r="B3783" s="130"/>
      <c r="C3783" s="130"/>
      <c r="D3783" s="130"/>
      <c r="E3783" s="130"/>
      <c r="F3783" s="130"/>
      <c r="G3783" s="89"/>
      <c r="H3783" s="123"/>
      <c r="I3783" s="123"/>
      <c r="J3783" s="130"/>
    </row>
    <row r="3784" spans="1:10" s="108" customFormat="1" ht="11.25" customHeight="1">
      <c r="A3784" s="130"/>
      <c r="B3784" s="130"/>
      <c r="C3784" s="130"/>
      <c r="D3784" s="130"/>
      <c r="E3784" s="130"/>
      <c r="F3784" s="130"/>
      <c r="G3784" s="89"/>
      <c r="H3784" s="123"/>
      <c r="I3784" s="123"/>
      <c r="J3784" s="130"/>
    </row>
    <row r="3785" spans="1:10" s="108" customFormat="1" ht="11.25" customHeight="1">
      <c r="A3785" s="130"/>
      <c r="B3785" s="130"/>
      <c r="C3785" s="130"/>
      <c r="D3785" s="130"/>
      <c r="E3785" s="130"/>
      <c r="F3785" s="130"/>
      <c r="G3785" s="89"/>
      <c r="H3785" s="123"/>
      <c r="I3785" s="123"/>
      <c r="J3785" s="130"/>
    </row>
    <row r="3786" spans="1:10" s="108" customFormat="1" ht="11.25" customHeight="1">
      <c r="A3786" s="130"/>
      <c r="B3786" s="130"/>
      <c r="C3786" s="130"/>
      <c r="D3786" s="130"/>
      <c r="E3786" s="130"/>
      <c r="F3786" s="130"/>
      <c r="G3786" s="89"/>
      <c r="H3786" s="123"/>
      <c r="I3786" s="123"/>
      <c r="J3786" s="130"/>
    </row>
    <row r="3787" spans="1:10" s="108" customFormat="1" ht="11.25" customHeight="1">
      <c r="A3787" s="130"/>
      <c r="B3787" s="130"/>
      <c r="C3787" s="130"/>
      <c r="D3787" s="130"/>
      <c r="E3787" s="130"/>
      <c r="F3787" s="130"/>
      <c r="G3787" s="89"/>
      <c r="H3787" s="123"/>
      <c r="I3787" s="123"/>
      <c r="J3787" s="130"/>
    </row>
    <row r="3788" spans="1:10" s="108" customFormat="1" ht="11.25" customHeight="1">
      <c r="A3788" s="130"/>
      <c r="B3788" s="130"/>
      <c r="C3788" s="130"/>
      <c r="D3788" s="130"/>
      <c r="E3788" s="130"/>
      <c r="F3788" s="130"/>
      <c r="G3788" s="89"/>
      <c r="H3788" s="123"/>
      <c r="I3788" s="123"/>
      <c r="J3788" s="130"/>
    </row>
    <row r="3789" spans="1:10" s="108" customFormat="1" ht="11.25" customHeight="1">
      <c r="A3789" s="130"/>
      <c r="B3789" s="130"/>
      <c r="C3789" s="130"/>
      <c r="D3789" s="130"/>
      <c r="E3789" s="130"/>
      <c r="F3789" s="130"/>
      <c r="G3789" s="89"/>
      <c r="H3789" s="123"/>
      <c r="I3789" s="123"/>
      <c r="J3789" s="130"/>
    </row>
    <row r="3790" spans="1:10" s="108" customFormat="1" ht="11.25" customHeight="1">
      <c r="A3790" s="130"/>
      <c r="B3790" s="130"/>
      <c r="C3790" s="130"/>
      <c r="D3790" s="130"/>
      <c r="E3790" s="130"/>
      <c r="F3790" s="130"/>
      <c r="G3790" s="89"/>
      <c r="H3790" s="123"/>
      <c r="I3790" s="123"/>
      <c r="J3790" s="130"/>
    </row>
    <row r="3791" spans="1:10" s="108" customFormat="1" ht="11.25" customHeight="1">
      <c r="A3791" s="130"/>
      <c r="B3791" s="130"/>
      <c r="C3791" s="130"/>
      <c r="D3791" s="130"/>
      <c r="E3791" s="130"/>
      <c r="F3791" s="130"/>
      <c r="G3791" s="89"/>
      <c r="H3791" s="123"/>
      <c r="I3791" s="123"/>
      <c r="J3791" s="130"/>
    </row>
    <row r="3792" spans="1:10" s="108" customFormat="1" ht="11.25" customHeight="1">
      <c r="A3792" s="130"/>
      <c r="B3792" s="130"/>
      <c r="C3792" s="130"/>
      <c r="D3792" s="130"/>
      <c r="E3792" s="130"/>
      <c r="F3792" s="130"/>
      <c r="G3792" s="89"/>
      <c r="H3792" s="123"/>
      <c r="I3792" s="123"/>
      <c r="J3792" s="130"/>
    </row>
    <row r="3793" spans="1:10" s="108" customFormat="1" ht="11.25" customHeight="1">
      <c r="A3793" s="130"/>
      <c r="B3793" s="130"/>
      <c r="C3793" s="130"/>
      <c r="D3793" s="130"/>
      <c r="E3793" s="130"/>
      <c r="F3793" s="130"/>
      <c r="G3793" s="89"/>
      <c r="H3793" s="123"/>
      <c r="I3793" s="123"/>
      <c r="J3793" s="130"/>
    </row>
    <row r="3794" spans="1:10" s="108" customFormat="1" ht="11.25" customHeight="1">
      <c r="A3794" s="130"/>
      <c r="B3794" s="130"/>
      <c r="C3794" s="130"/>
      <c r="D3794" s="130"/>
      <c r="E3794" s="130"/>
      <c r="F3794" s="130"/>
      <c r="G3794" s="89"/>
      <c r="H3794" s="123"/>
      <c r="I3794" s="123"/>
      <c r="J3794" s="130"/>
    </row>
    <row r="3795" spans="1:10" s="108" customFormat="1" ht="11.25" customHeight="1">
      <c r="A3795" s="130"/>
      <c r="B3795" s="130"/>
      <c r="C3795" s="130"/>
      <c r="D3795" s="130"/>
      <c r="E3795" s="130"/>
      <c r="F3795" s="130"/>
      <c r="G3795" s="89"/>
      <c r="H3795" s="123"/>
      <c r="I3795" s="123"/>
      <c r="J3795" s="130"/>
    </row>
    <row r="3796" spans="1:10" s="108" customFormat="1" ht="11.25" customHeight="1">
      <c r="A3796" s="130"/>
      <c r="B3796" s="130"/>
      <c r="C3796" s="130"/>
      <c r="D3796" s="130"/>
      <c r="E3796" s="130"/>
      <c r="F3796" s="130"/>
      <c r="G3796" s="89"/>
      <c r="H3796" s="123"/>
      <c r="I3796" s="123"/>
      <c r="J3796" s="130"/>
    </row>
    <row r="3797" spans="1:10" s="108" customFormat="1" ht="11.25" customHeight="1">
      <c r="A3797" s="130"/>
      <c r="B3797" s="130"/>
      <c r="C3797" s="130"/>
      <c r="D3797" s="130"/>
      <c r="E3797" s="130"/>
      <c r="F3797" s="130"/>
      <c r="G3797" s="89"/>
      <c r="H3797" s="123"/>
      <c r="I3797" s="123"/>
      <c r="J3797" s="130"/>
    </row>
    <row r="3798" spans="1:10" s="108" customFormat="1" ht="11.25" customHeight="1">
      <c r="A3798" s="130"/>
      <c r="B3798" s="130"/>
      <c r="C3798" s="130"/>
      <c r="D3798" s="130"/>
      <c r="E3798" s="130"/>
      <c r="F3798" s="130"/>
      <c r="G3798" s="89"/>
      <c r="H3798" s="123"/>
      <c r="I3798" s="123"/>
      <c r="J3798" s="130"/>
    </row>
    <row r="3799" spans="1:10" s="108" customFormat="1" ht="11.25" customHeight="1">
      <c r="A3799" s="130"/>
      <c r="B3799" s="130"/>
      <c r="C3799" s="130"/>
      <c r="D3799" s="130"/>
      <c r="E3799" s="130"/>
      <c r="F3799" s="130"/>
      <c r="G3799" s="89"/>
      <c r="H3799" s="123"/>
      <c r="I3799" s="123"/>
      <c r="J3799" s="130"/>
    </row>
    <row r="3800" spans="1:10" s="108" customFormat="1" ht="11.25" customHeight="1">
      <c r="A3800" s="130"/>
      <c r="B3800" s="130"/>
      <c r="C3800" s="130"/>
      <c r="D3800" s="130"/>
      <c r="E3800" s="130"/>
      <c r="F3800" s="130"/>
      <c r="G3800" s="89"/>
      <c r="H3800" s="123"/>
      <c r="I3800" s="123"/>
      <c r="J3800" s="130"/>
    </row>
    <row r="3801" spans="1:10" s="108" customFormat="1" ht="11.25" customHeight="1">
      <c r="A3801" s="130"/>
      <c r="B3801" s="130"/>
      <c r="C3801" s="130"/>
      <c r="D3801" s="130"/>
      <c r="E3801" s="130"/>
      <c r="F3801" s="130"/>
      <c r="G3801" s="89"/>
      <c r="H3801" s="123"/>
      <c r="I3801" s="123"/>
      <c r="J3801" s="130"/>
    </row>
    <row r="3802" spans="1:10" s="108" customFormat="1" ht="11.25" customHeight="1">
      <c r="A3802" s="130"/>
      <c r="B3802" s="130"/>
      <c r="C3802" s="130"/>
      <c r="D3802" s="130"/>
      <c r="E3802" s="130"/>
      <c r="F3802" s="130"/>
      <c r="G3802" s="89"/>
      <c r="H3802" s="123"/>
      <c r="I3802" s="123"/>
      <c r="J3802" s="130"/>
    </row>
    <row r="3803" spans="1:10" s="108" customFormat="1" ht="11.25" customHeight="1">
      <c r="A3803" s="130"/>
      <c r="B3803" s="130"/>
      <c r="C3803" s="130"/>
      <c r="D3803" s="130"/>
      <c r="E3803" s="130"/>
      <c r="F3803" s="130"/>
      <c r="G3803" s="89"/>
      <c r="H3803" s="123"/>
      <c r="I3803" s="123"/>
      <c r="J3803" s="130"/>
    </row>
    <row r="3804" spans="1:10" s="108" customFormat="1" ht="11.25" customHeight="1">
      <c r="A3804" s="130"/>
      <c r="B3804" s="130"/>
      <c r="C3804" s="130"/>
      <c r="D3804" s="130"/>
      <c r="E3804" s="130"/>
      <c r="F3804" s="130"/>
      <c r="G3804" s="89"/>
      <c r="H3804" s="123"/>
      <c r="I3804" s="123"/>
      <c r="J3804" s="130"/>
    </row>
    <row r="3805" spans="1:10" s="108" customFormat="1" ht="11.25" customHeight="1">
      <c r="A3805" s="130"/>
      <c r="B3805" s="130"/>
      <c r="C3805" s="130"/>
      <c r="D3805" s="130"/>
      <c r="E3805" s="130"/>
      <c r="F3805" s="130"/>
      <c r="G3805" s="89"/>
      <c r="H3805" s="123"/>
      <c r="I3805" s="123"/>
      <c r="J3805" s="130"/>
    </row>
    <row r="3806" spans="1:10" s="108" customFormat="1" ht="11.25" customHeight="1">
      <c r="A3806" s="130"/>
      <c r="B3806" s="130"/>
      <c r="C3806" s="130"/>
      <c r="D3806" s="130"/>
      <c r="E3806" s="130"/>
      <c r="F3806" s="130"/>
      <c r="G3806" s="89"/>
      <c r="H3806" s="123"/>
      <c r="I3806" s="123"/>
      <c r="J3806" s="130"/>
    </row>
    <row r="3807" spans="1:10" s="108" customFormat="1" ht="11.25" customHeight="1">
      <c r="A3807" s="130"/>
      <c r="B3807" s="130"/>
      <c r="C3807" s="130"/>
      <c r="D3807" s="130"/>
      <c r="E3807" s="130"/>
      <c r="F3807" s="130"/>
      <c r="G3807" s="89"/>
      <c r="H3807" s="123"/>
      <c r="I3807" s="123"/>
      <c r="J3807" s="130"/>
    </row>
    <row r="3808" spans="1:10" s="108" customFormat="1" ht="11.25" customHeight="1">
      <c r="A3808" s="130"/>
      <c r="B3808" s="130"/>
      <c r="C3808" s="130"/>
      <c r="D3808" s="130"/>
      <c r="E3808" s="130"/>
      <c r="F3808" s="130"/>
      <c r="G3808" s="89"/>
      <c r="H3808" s="123"/>
      <c r="I3808" s="123"/>
      <c r="J3808" s="130"/>
    </row>
    <row r="3809" spans="1:10" s="108" customFormat="1" ht="11.25" customHeight="1">
      <c r="A3809" s="130"/>
      <c r="B3809" s="130"/>
      <c r="C3809" s="130"/>
      <c r="D3809" s="130"/>
      <c r="E3809" s="130"/>
      <c r="F3809" s="130"/>
      <c r="G3809" s="89"/>
      <c r="H3809" s="123"/>
      <c r="I3809" s="123"/>
      <c r="J3809" s="130"/>
    </row>
    <row r="3810" spans="1:10" s="108" customFormat="1" ht="11.25" customHeight="1">
      <c r="A3810" s="130"/>
      <c r="B3810" s="130"/>
      <c r="C3810" s="130"/>
      <c r="D3810" s="130"/>
      <c r="E3810" s="130"/>
      <c r="F3810" s="130"/>
      <c r="G3810" s="89"/>
      <c r="H3810" s="123"/>
      <c r="I3810" s="123"/>
      <c r="J3810" s="130"/>
    </row>
    <row r="3811" spans="1:10" s="108" customFormat="1" ht="11.25" customHeight="1">
      <c r="A3811" s="130"/>
      <c r="B3811" s="130"/>
      <c r="C3811" s="130"/>
      <c r="D3811" s="130"/>
      <c r="E3811" s="130"/>
      <c r="F3811" s="130"/>
      <c r="G3811" s="89"/>
      <c r="H3811" s="123"/>
      <c r="I3811" s="123"/>
      <c r="J3811" s="130"/>
    </row>
    <row r="3812" spans="1:10" s="108" customFormat="1" ht="11.25" customHeight="1">
      <c r="A3812" s="130"/>
      <c r="B3812" s="130"/>
      <c r="C3812" s="130"/>
      <c r="D3812" s="130"/>
      <c r="E3812" s="130"/>
      <c r="F3812" s="130"/>
      <c r="G3812" s="89"/>
      <c r="H3812" s="123"/>
      <c r="I3812" s="123"/>
      <c r="J3812" s="130"/>
    </row>
    <row r="3813" spans="1:10" s="108" customFormat="1" ht="11.25" customHeight="1">
      <c r="A3813" s="130"/>
      <c r="B3813" s="130"/>
      <c r="C3813" s="130"/>
      <c r="D3813" s="130"/>
      <c r="E3813" s="130"/>
      <c r="F3813" s="130"/>
      <c r="G3813" s="89"/>
      <c r="H3813" s="123"/>
      <c r="I3813" s="123"/>
      <c r="J3813" s="130"/>
    </row>
    <row r="3814" spans="1:10" s="108" customFormat="1" ht="11.25" customHeight="1">
      <c r="A3814" s="130"/>
      <c r="B3814" s="130"/>
      <c r="C3814" s="130"/>
      <c r="D3814" s="130"/>
      <c r="E3814" s="130"/>
      <c r="F3814" s="130"/>
      <c r="G3814" s="89"/>
      <c r="H3814" s="123"/>
      <c r="I3814" s="123"/>
      <c r="J3814" s="130"/>
    </row>
    <row r="3815" spans="1:10" s="108" customFormat="1" ht="11.25" customHeight="1">
      <c r="A3815" s="130"/>
      <c r="B3815" s="130"/>
      <c r="C3815" s="130"/>
      <c r="D3815" s="130"/>
      <c r="E3815" s="130"/>
      <c r="F3815" s="130"/>
      <c r="G3815" s="89"/>
      <c r="H3815" s="123"/>
      <c r="I3815" s="123"/>
      <c r="J3815" s="130"/>
    </row>
    <row r="3816" spans="1:10" s="108" customFormat="1" ht="11.25" customHeight="1">
      <c r="A3816" s="130"/>
      <c r="B3816" s="130"/>
      <c r="C3816" s="130"/>
      <c r="D3816" s="130"/>
      <c r="E3816" s="130"/>
      <c r="F3816" s="130"/>
      <c r="G3816" s="89"/>
      <c r="H3816" s="123"/>
      <c r="I3816" s="123"/>
      <c r="J3816" s="130"/>
    </row>
    <row r="3817" spans="1:10" s="108" customFormat="1" ht="11.25" customHeight="1">
      <c r="A3817" s="130"/>
      <c r="B3817" s="130"/>
      <c r="C3817" s="130"/>
      <c r="D3817" s="130"/>
      <c r="E3817" s="130"/>
      <c r="F3817" s="130"/>
      <c r="G3817" s="89"/>
      <c r="H3817" s="123"/>
      <c r="I3817" s="123"/>
      <c r="J3817" s="130"/>
    </row>
    <row r="3818" spans="1:10" s="108" customFormat="1" ht="11.25" customHeight="1">
      <c r="A3818" s="130"/>
      <c r="B3818" s="130"/>
      <c r="C3818" s="130"/>
      <c r="D3818" s="130"/>
      <c r="E3818" s="130"/>
      <c r="F3818" s="130"/>
      <c r="G3818" s="89"/>
      <c r="H3818" s="123"/>
      <c r="I3818" s="123"/>
      <c r="J3818" s="130"/>
    </row>
    <row r="3819" spans="1:10" s="108" customFormat="1" ht="11.25" customHeight="1">
      <c r="A3819" s="130"/>
      <c r="B3819" s="130"/>
      <c r="C3819" s="130"/>
      <c r="D3819" s="130"/>
      <c r="E3819" s="130"/>
      <c r="F3819" s="130"/>
      <c r="G3819" s="89"/>
      <c r="H3819" s="123"/>
      <c r="I3819" s="123"/>
      <c r="J3819" s="130"/>
    </row>
    <row r="3820" spans="1:10" s="108" customFormat="1" ht="11.25" customHeight="1">
      <c r="A3820" s="130"/>
      <c r="B3820" s="130"/>
      <c r="C3820" s="130"/>
      <c r="D3820" s="130"/>
      <c r="E3820" s="130"/>
      <c r="F3820" s="130"/>
      <c r="G3820" s="89"/>
      <c r="H3820" s="123"/>
      <c r="I3820" s="123"/>
      <c r="J3820" s="130"/>
    </row>
    <row r="3821" spans="1:10" s="108" customFormat="1" ht="11.25" customHeight="1">
      <c r="A3821" s="130"/>
      <c r="B3821" s="130"/>
      <c r="C3821" s="130"/>
      <c r="D3821" s="130"/>
      <c r="E3821" s="130"/>
      <c r="F3821" s="130"/>
      <c r="G3821" s="89"/>
      <c r="H3821" s="123"/>
      <c r="I3821" s="123"/>
      <c r="J3821" s="130"/>
    </row>
    <row r="3822" spans="1:10" s="108" customFormat="1" ht="11.25" customHeight="1">
      <c r="A3822" s="130"/>
      <c r="B3822" s="130"/>
      <c r="C3822" s="130"/>
      <c r="D3822" s="130"/>
      <c r="E3822" s="130"/>
      <c r="F3822" s="130"/>
      <c r="G3822" s="89"/>
      <c r="H3822" s="123"/>
      <c r="I3822" s="123"/>
      <c r="J3822" s="130"/>
    </row>
    <row r="3823" spans="1:10" s="108" customFormat="1" ht="11.25" customHeight="1">
      <c r="A3823" s="130"/>
      <c r="B3823" s="130"/>
      <c r="C3823" s="130"/>
      <c r="D3823" s="130"/>
      <c r="E3823" s="130"/>
      <c r="F3823" s="130"/>
      <c r="G3823" s="89"/>
      <c r="H3823" s="123"/>
      <c r="I3823" s="123"/>
      <c r="J3823" s="130"/>
    </row>
    <row r="3824" spans="1:10" s="108" customFormat="1" ht="11.25" customHeight="1">
      <c r="A3824" s="130"/>
      <c r="B3824" s="130"/>
      <c r="C3824" s="130"/>
      <c r="D3824" s="130"/>
      <c r="E3824" s="130"/>
      <c r="F3824" s="130"/>
      <c r="G3824" s="89"/>
      <c r="H3824" s="123"/>
      <c r="I3824" s="123"/>
      <c r="J3824" s="130"/>
    </row>
    <row r="3825" spans="1:10" s="108" customFormat="1" ht="11.25" customHeight="1">
      <c r="A3825" s="130"/>
      <c r="B3825" s="130"/>
      <c r="C3825" s="130"/>
      <c r="D3825" s="130"/>
      <c r="E3825" s="130"/>
      <c r="F3825" s="130"/>
      <c r="G3825" s="89"/>
      <c r="H3825" s="123"/>
      <c r="I3825" s="123"/>
      <c r="J3825" s="130"/>
    </row>
    <row r="3826" spans="1:10" s="108" customFormat="1" ht="11.25" customHeight="1">
      <c r="A3826" s="130"/>
      <c r="B3826" s="130"/>
      <c r="C3826" s="130"/>
      <c r="D3826" s="130"/>
      <c r="E3826" s="130"/>
      <c r="F3826" s="130"/>
      <c r="G3826" s="89"/>
      <c r="H3826" s="123"/>
      <c r="I3826" s="123"/>
      <c r="J3826" s="130"/>
    </row>
    <row r="3827" spans="1:10" s="108" customFormat="1" ht="11.25" customHeight="1">
      <c r="A3827" s="130"/>
      <c r="B3827" s="130"/>
      <c r="C3827" s="130"/>
      <c r="D3827" s="130"/>
      <c r="E3827" s="130"/>
      <c r="F3827" s="130"/>
      <c r="G3827" s="89"/>
      <c r="H3827" s="123"/>
      <c r="I3827" s="123"/>
      <c r="J3827" s="130"/>
    </row>
    <row r="3828" spans="1:10" s="108" customFormat="1" ht="11.25" customHeight="1">
      <c r="A3828" s="130"/>
      <c r="B3828" s="130"/>
      <c r="C3828" s="130"/>
      <c r="D3828" s="130"/>
      <c r="E3828" s="130"/>
      <c r="F3828" s="130"/>
      <c r="G3828" s="89"/>
      <c r="H3828" s="123"/>
      <c r="I3828" s="123"/>
      <c r="J3828" s="130"/>
    </row>
    <row r="3829" spans="1:10" s="108" customFormat="1" ht="11.25" customHeight="1">
      <c r="A3829" s="130"/>
      <c r="B3829" s="130"/>
      <c r="C3829" s="130"/>
      <c r="D3829" s="130"/>
      <c r="E3829" s="130"/>
      <c r="F3829" s="130"/>
      <c r="G3829" s="89"/>
      <c r="H3829" s="123"/>
      <c r="I3829" s="123"/>
      <c r="J3829" s="130"/>
    </row>
    <row r="3830" spans="1:10" s="108" customFormat="1" ht="11.25" customHeight="1">
      <c r="A3830" s="130"/>
      <c r="B3830" s="130"/>
      <c r="C3830" s="130"/>
      <c r="D3830" s="130"/>
      <c r="E3830" s="130"/>
      <c r="F3830" s="130"/>
      <c r="G3830" s="89"/>
      <c r="H3830" s="123"/>
      <c r="I3830" s="123"/>
      <c r="J3830" s="130"/>
    </row>
    <row r="3831" spans="1:10" s="108" customFormat="1" ht="11.25" customHeight="1">
      <c r="A3831" s="130"/>
      <c r="B3831" s="130"/>
      <c r="C3831" s="130"/>
      <c r="D3831" s="130"/>
      <c r="E3831" s="130"/>
      <c r="F3831" s="130"/>
      <c r="G3831" s="89"/>
      <c r="H3831" s="123"/>
      <c r="I3831" s="123"/>
      <c r="J3831" s="130"/>
    </row>
    <row r="3832" spans="1:10" s="108" customFormat="1" ht="11.25" customHeight="1">
      <c r="A3832" s="130"/>
      <c r="B3832" s="130"/>
      <c r="C3832" s="130"/>
      <c r="D3832" s="130"/>
      <c r="E3832" s="130"/>
      <c r="F3832" s="130"/>
      <c r="G3832" s="89"/>
      <c r="H3832" s="123"/>
      <c r="I3832" s="123"/>
      <c r="J3832" s="130"/>
    </row>
    <row r="3833" spans="1:10" s="108" customFormat="1" ht="11.25" customHeight="1">
      <c r="A3833" s="130"/>
      <c r="B3833" s="130"/>
      <c r="C3833" s="130"/>
      <c r="D3833" s="130"/>
      <c r="E3833" s="130"/>
      <c r="F3833" s="130"/>
      <c r="G3833" s="89"/>
      <c r="H3833" s="123"/>
      <c r="I3833" s="123"/>
      <c r="J3833" s="130"/>
    </row>
    <row r="3834" spans="1:10" s="108" customFormat="1" ht="11.25" customHeight="1">
      <c r="A3834" s="130"/>
      <c r="B3834" s="130"/>
      <c r="C3834" s="130"/>
      <c r="D3834" s="130"/>
      <c r="E3834" s="130"/>
      <c r="F3834" s="130"/>
      <c r="G3834" s="89"/>
      <c r="H3834" s="123"/>
      <c r="I3834" s="123"/>
      <c r="J3834" s="130"/>
    </row>
    <row r="3835" spans="1:10" s="108" customFormat="1" ht="11.25" customHeight="1">
      <c r="A3835" s="130"/>
      <c r="B3835" s="130"/>
      <c r="C3835" s="130"/>
      <c r="D3835" s="130"/>
      <c r="E3835" s="130"/>
      <c r="F3835" s="130"/>
      <c r="G3835" s="89"/>
      <c r="H3835" s="123"/>
      <c r="I3835" s="123"/>
      <c r="J3835" s="130"/>
    </row>
    <row r="3836" spans="1:10" s="108" customFormat="1" ht="11.25" customHeight="1">
      <c r="A3836" s="130"/>
      <c r="B3836" s="130"/>
      <c r="C3836" s="130"/>
      <c r="D3836" s="130"/>
      <c r="E3836" s="130"/>
      <c r="F3836" s="130"/>
      <c r="G3836" s="89"/>
      <c r="H3836" s="123"/>
      <c r="I3836" s="123"/>
      <c r="J3836" s="130"/>
    </row>
    <row r="3837" spans="1:10" s="108" customFormat="1" ht="11.25" customHeight="1">
      <c r="A3837" s="130"/>
      <c r="B3837" s="130"/>
      <c r="C3837" s="130"/>
      <c r="D3837" s="130"/>
      <c r="E3837" s="130"/>
      <c r="F3837" s="130"/>
      <c r="G3837" s="89"/>
      <c r="H3837" s="123"/>
      <c r="I3837" s="123"/>
      <c r="J3837" s="130"/>
    </row>
    <row r="3838" spans="1:10" s="108" customFormat="1" ht="11.25" customHeight="1">
      <c r="A3838" s="130"/>
      <c r="B3838" s="130"/>
      <c r="C3838" s="130"/>
      <c r="D3838" s="130"/>
      <c r="E3838" s="130"/>
      <c r="F3838" s="130"/>
      <c r="G3838" s="89"/>
      <c r="H3838" s="123"/>
      <c r="I3838" s="123"/>
      <c r="J3838" s="130"/>
    </row>
    <row r="3839" spans="1:10" s="108" customFormat="1" ht="11.25" customHeight="1">
      <c r="A3839" s="130"/>
      <c r="B3839" s="130"/>
      <c r="C3839" s="130"/>
      <c r="D3839" s="130"/>
      <c r="E3839" s="130"/>
      <c r="F3839" s="130"/>
      <c r="G3839" s="89"/>
      <c r="H3839" s="123"/>
      <c r="I3839" s="123"/>
      <c r="J3839" s="130"/>
    </row>
    <row r="3840" spans="1:10" s="108" customFormat="1" ht="11.25" customHeight="1">
      <c r="A3840" s="130"/>
      <c r="B3840" s="130"/>
      <c r="C3840" s="130"/>
      <c r="D3840" s="130"/>
      <c r="E3840" s="130"/>
      <c r="F3840" s="130"/>
      <c r="G3840" s="89"/>
      <c r="H3840" s="123"/>
      <c r="I3840" s="123"/>
      <c r="J3840" s="130"/>
    </row>
    <row r="3841" spans="1:10" s="108" customFormat="1" ht="11.25" customHeight="1">
      <c r="A3841" s="130"/>
      <c r="B3841" s="130"/>
      <c r="C3841" s="130"/>
      <c r="D3841" s="130"/>
      <c r="E3841" s="130"/>
      <c r="F3841" s="130"/>
      <c r="G3841" s="89"/>
      <c r="H3841" s="123"/>
      <c r="I3841" s="123"/>
      <c r="J3841" s="130"/>
    </row>
    <row r="3842" spans="1:10" s="108" customFormat="1" ht="11.25" customHeight="1">
      <c r="A3842" s="130"/>
      <c r="B3842" s="130"/>
      <c r="C3842" s="130"/>
      <c r="D3842" s="130"/>
      <c r="E3842" s="130"/>
      <c r="F3842" s="130"/>
      <c r="G3842" s="89"/>
      <c r="H3842" s="123"/>
      <c r="I3842" s="123"/>
      <c r="J3842" s="130"/>
    </row>
    <row r="3843" spans="1:10" s="108" customFormat="1" ht="11.25" customHeight="1">
      <c r="A3843" s="130"/>
      <c r="B3843" s="130"/>
      <c r="C3843" s="130"/>
      <c r="D3843" s="130"/>
      <c r="E3843" s="130"/>
      <c r="F3843" s="130"/>
      <c r="G3843" s="89"/>
      <c r="H3843" s="123"/>
      <c r="I3843" s="123"/>
      <c r="J3843" s="130"/>
    </row>
    <row r="3844" spans="1:10" s="108" customFormat="1" ht="11.25" customHeight="1">
      <c r="A3844" s="130"/>
      <c r="B3844" s="130"/>
      <c r="C3844" s="130"/>
      <c r="D3844" s="130"/>
      <c r="E3844" s="130"/>
      <c r="F3844" s="130"/>
      <c r="G3844" s="89"/>
      <c r="H3844" s="123"/>
      <c r="I3844" s="123"/>
      <c r="J3844" s="130"/>
    </row>
    <row r="3845" spans="1:10" s="108" customFormat="1" ht="11.25" customHeight="1">
      <c r="A3845" s="130"/>
      <c r="B3845" s="130"/>
      <c r="C3845" s="130"/>
      <c r="D3845" s="130"/>
      <c r="E3845" s="130"/>
      <c r="F3845" s="130"/>
      <c r="G3845" s="89"/>
      <c r="H3845" s="123"/>
      <c r="I3845" s="123"/>
      <c r="J3845" s="130"/>
    </row>
    <row r="3846" spans="1:10" s="108" customFormat="1" ht="11.25" customHeight="1">
      <c r="A3846" s="130"/>
      <c r="B3846" s="130"/>
      <c r="C3846" s="130"/>
      <c r="D3846" s="130"/>
      <c r="E3846" s="130"/>
      <c r="F3846" s="130"/>
      <c r="G3846" s="89"/>
      <c r="H3846" s="123"/>
      <c r="I3846" s="123"/>
      <c r="J3846" s="130"/>
    </row>
    <row r="3847" spans="1:10" s="108" customFormat="1" ht="11.25" customHeight="1">
      <c r="A3847" s="130"/>
      <c r="B3847" s="130"/>
      <c r="C3847" s="130"/>
      <c r="D3847" s="130"/>
      <c r="E3847" s="130"/>
      <c r="F3847" s="130"/>
      <c r="G3847" s="89"/>
      <c r="H3847" s="123"/>
      <c r="I3847" s="123"/>
      <c r="J3847" s="130"/>
    </row>
    <row r="3848" spans="1:10" s="108" customFormat="1" ht="11.25" customHeight="1">
      <c r="A3848" s="130"/>
      <c r="B3848" s="130"/>
      <c r="C3848" s="130"/>
      <c r="D3848" s="130"/>
      <c r="E3848" s="130"/>
      <c r="F3848" s="130"/>
      <c r="G3848" s="89"/>
      <c r="H3848" s="123"/>
      <c r="I3848" s="123"/>
      <c r="J3848" s="130"/>
    </row>
    <row r="3849" spans="1:10" s="108" customFormat="1" ht="11.25" customHeight="1">
      <c r="A3849" s="130"/>
      <c r="B3849" s="130"/>
      <c r="C3849" s="130"/>
      <c r="D3849" s="130"/>
      <c r="E3849" s="130"/>
      <c r="F3849" s="130"/>
      <c r="G3849" s="89"/>
      <c r="H3849" s="123"/>
      <c r="I3849" s="123"/>
      <c r="J3849" s="130"/>
    </row>
    <row r="3850" spans="1:10" s="108" customFormat="1" ht="11.25" customHeight="1">
      <c r="A3850" s="130"/>
      <c r="B3850" s="130"/>
      <c r="C3850" s="130"/>
      <c r="D3850" s="130"/>
      <c r="E3850" s="130"/>
      <c r="F3850" s="130"/>
      <c r="G3850" s="89"/>
      <c r="H3850" s="123"/>
      <c r="I3850" s="123"/>
      <c r="J3850" s="130"/>
    </row>
    <row r="3851" spans="1:10" s="108" customFormat="1" ht="11.25" customHeight="1">
      <c r="A3851" s="130"/>
      <c r="B3851" s="130"/>
      <c r="C3851" s="130"/>
      <c r="D3851" s="130"/>
      <c r="E3851" s="130"/>
      <c r="F3851" s="130"/>
      <c r="G3851" s="89"/>
      <c r="H3851" s="123"/>
      <c r="I3851" s="123"/>
      <c r="J3851" s="130"/>
    </row>
    <row r="3852" spans="1:10" s="108" customFormat="1" ht="11.25" customHeight="1">
      <c r="A3852" s="130"/>
      <c r="B3852" s="130"/>
      <c r="C3852" s="130"/>
      <c r="D3852" s="130"/>
      <c r="E3852" s="130"/>
      <c r="F3852" s="130"/>
      <c r="G3852" s="89"/>
      <c r="H3852" s="123"/>
      <c r="I3852" s="123"/>
      <c r="J3852" s="130"/>
    </row>
    <row r="3853" spans="1:10" s="108" customFormat="1" ht="11.25" customHeight="1">
      <c r="A3853" s="130"/>
      <c r="B3853" s="130"/>
      <c r="C3853" s="130"/>
      <c r="D3853" s="130"/>
      <c r="E3853" s="130"/>
      <c r="F3853" s="130"/>
      <c r="G3853" s="89"/>
      <c r="H3853" s="123"/>
      <c r="I3853" s="123"/>
      <c r="J3853" s="130"/>
    </row>
    <row r="3854" spans="1:10" s="108" customFormat="1" ht="11.25" customHeight="1">
      <c r="A3854" s="130"/>
      <c r="B3854" s="130"/>
      <c r="C3854" s="130"/>
      <c r="D3854" s="130"/>
      <c r="E3854" s="130"/>
      <c r="F3854" s="130"/>
      <c r="G3854" s="89"/>
      <c r="H3854" s="123"/>
      <c r="I3854" s="123"/>
      <c r="J3854" s="130"/>
    </row>
    <row r="3855" spans="1:10" s="108" customFormat="1" ht="11.25" customHeight="1">
      <c r="A3855" s="130"/>
      <c r="B3855" s="130"/>
      <c r="C3855" s="130"/>
      <c r="D3855" s="130"/>
      <c r="E3855" s="130"/>
      <c r="F3855" s="130"/>
      <c r="G3855" s="89"/>
      <c r="H3855" s="123"/>
      <c r="I3855" s="123"/>
      <c r="J3855" s="130"/>
    </row>
    <row r="3856" spans="1:10" s="108" customFormat="1" ht="11.25" customHeight="1">
      <c r="A3856" s="130"/>
      <c r="B3856" s="130"/>
      <c r="C3856" s="130"/>
      <c r="D3856" s="130"/>
      <c r="E3856" s="130"/>
      <c r="F3856" s="130"/>
      <c r="G3856" s="89"/>
      <c r="H3856" s="123"/>
      <c r="I3856" s="123"/>
      <c r="J3856" s="130"/>
    </row>
    <row r="3857" spans="1:10" s="108" customFormat="1" ht="11.25" customHeight="1">
      <c r="A3857" s="130"/>
      <c r="B3857" s="130"/>
      <c r="C3857" s="130"/>
      <c r="D3857" s="130"/>
      <c r="E3857" s="130"/>
      <c r="F3857" s="130"/>
      <c r="G3857" s="89"/>
      <c r="H3857" s="123"/>
      <c r="I3857" s="123"/>
      <c r="J3857" s="130"/>
    </row>
    <row r="3858" spans="1:10" s="108" customFormat="1" ht="11.25" customHeight="1">
      <c r="A3858" s="130"/>
      <c r="B3858" s="130"/>
      <c r="C3858" s="130"/>
      <c r="D3858" s="130"/>
      <c r="E3858" s="130"/>
      <c r="F3858" s="130"/>
      <c r="G3858" s="89"/>
      <c r="H3858" s="123"/>
      <c r="I3858" s="123"/>
      <c r="J3858" s="130"/>
    </row>
    <row r="3859" spans="1:10" s="108" customFormat="1" ht="11.25" customHeight="1">
      <c r="A3859" s="130"/>
      <c r="B3859" s="130"/>
      <c r="C3859" s="130"/>
      <c r="D3859" s="130"/>
      <c r="E3859" s="130"/>
      <c r="F3859" s="130"/>
      <c r="G3859" s="89"/>
      <c r="H3859" s="123"/>
      <c r="I3859" s="123"/>
      <c r="J3859" s="130"/>
    </row>
    <row r="3860" spans="1:10" s="108" customFormat="1" ht="11.25" customHeight="1">
      <c r="A3860" s="130"/>
      <c r="B3860" s="130"/>
      <c r="C3860" s="130"/>
      <c r="D3860" s="130"/>
      <c r="E3860" s="130"/>
      <c r="F3860" s="130"/>
      <c r="G3860" s="89"/>
      <c r="H3860" s="123"/>
      <c r="I3860" s="123"/>
      <c r="J3860" s="130"/>
    </row>
    <row r="3861" spans="1:10" s="108" customFormat="1" ht="11.25" customHeight="1">
      <c r="A3861" s="130"/>
      <c r="B3861" s="130"/>
      <c r="C3861" s="130"/>
      <c r="D3861" s="130"/>
      <c r="E3861" s="130"/>
      <c r="F3861" s="130"/>
      <c r="G3861" s="89"/>
      <c r="H3861" s="123"/>
      <c r="I3861" s="123"/>
      <c r="J3861" s="130"/>
    </row>
    <row r="3862" spans="1:10" s="108" customFormat="1" ht="11.25" customHeight="1">
      <c r="A3862" s="130"/>
      <c r="B3862" s="130"/>
      <c r="C3862" s="130"/>
      <c r="D3862" s="130"/>
      <c r="E3862" s="130"/>
      <c r="F3862" s="130"/>
      <c r="G3862" s="89"/>
      <c r="H3862" s="123"/>
      <c r="I3862" s="123"/>
      <c r="J3862" s="130"/>
    </row>
    <row r="3863" spans="1:10" s="108" customFormat="1" ht="11.25" customHeight="1">
      <c r="A3863" s="130"/>
      <c r="B3863" s="130"/>
      <c r="C3863" s="130"/>
      <c r="D3863" s="130"/>
      <c r="E3863" s="130"/>
      <c r="F3863" s="130"/>
      <c r="G3863" s="89"/>
      <c r="H3863" s="123"/>
      <c r="I3863" s="123"/>
      <c r="J3863" s="130"/>
    </row>
    <row r="3864" spans="1:10" s="108" customFormat="1" ht="11.25" customHeight="1">
      <c r="A3864" s="130"/>
      <c r="B3864" s="130"/>
      <c r="C3864" s="130"/>
      <c r="D3864" s="130"/>
      <c r="E3864" s="130"/>
      <c r="F3864" s="130"/>
      <c r="G3864" s="89"/>
      <c r="H3864" s="123"/>
      <c r="I3864" s="123"/>
      <c r="J3864" s="130"/>
    </row>
    <row r="3865" spans="1:10" s="108" customFormat="1" ht="11.25" customHeight="1">
      <c r="A3865" s="130"/>
      <c r="B3865" s="130"/>
      <c r="C3865" s="130"/>
      <c r="D3865" s="130"/>
      <c r="E3865" s="130"/>
      <c r="F3865" s="130"/>
      <c r="G3865" s="89"/>
      <c r="H3865" s="123"/>
      <c r="I3865" s="123"/>
      <c r="J3865" s="130"/>
    </row>
    <row r="3866" spans="1:10" s="108" customFormat="1" ht="11.25" customHeight="1">
      <c r="A3866" s="130"/>
      <c r="B3866" s="130"/>
      <c r="C3866" s="130"/>
      <c r="D3866" s="130"/>
      <c r="E3866" s="130"/>
      <c r="F3866" s="130"/>
      <c r="G3866" s="89"/>
      <c r="H3866" s="123"/>
      <c r="I3866" s="123"/>
      <c r="J3866" s="130"/>
    </row>
    <row r="3867" spans="1:10" s="108" customFormat="1" ht="11.25" customHeight="1">
      <c r="A3867" s="130"/>
      <c r="B3867" s="130"/>
      <c r="C3867" s="130"/>
      <c r="D3867" s="130"/>
      <c r="E3867" s="130"/>
      <c r="F3867" s="130"/>
      <c r="G3867" s="89"/>
      <c r="H3867" s="123"/>
      <c r="I3867" s="123"/>
      <c r="J3867" s="130"/>
    </row>
    <row r="3868" spans="1:10" s="108" customFormat="1" ht="11.25" customHeight="1">
      <c r="A3868" s="130"/>
      <c r="B3868" s="130"/>
      <c r="C3868" s="130"/>
      <c r="D3868" s="130"/>
      <c r="E3868" s="130"/>
      <c r="F3868" s="130"/>
      <c r="G3868" s="89"/>
      <c r="H3868" s="123"/>
      <c r="I3868" s="123"/>
      <c r="J3868" s="130"/>
    </row>
    <row r="3869" spans="1:10" s="108" customFormat="1" ht="11.25" customHeight="1">
      <c r="A3869" s="130"/>
      <c r="B3869" s="130"/>
      <c r="C3869" s="130"/>
      <c r="D3869" s="130"/>
      <c r="E3869" s="130"/>
      <c r="F3869" s="130"/>
      <c r="G3869" s="89"/>
      <c r="H3869" s="123"/>
      <c r="I3869" s="123"/>
      <c r="J3869" s="130"/>
    </row>
    <row r="3870" spans="1:10" s="108" customFormat="1" ht="11.25" customHeight="1">
      <c r="A3870" s="130"/>
      <c r="B3870" s="130"/>
      <c r="C3870" s="130"/>
      <c r="D3870" s="130"/>
      <c r="E3870" s="130"/>
      <c r="F3870" s="130"/>
      <c r="G3870" s="89"/>
      <c r="H3870" s="123"/>
      <c r="I3870" s="123"/>
      <c r="J3870" s="130"/>
    </row>
    <row r="3871" spans="1:10" s="108" customFormat="1" ht="11.25" customHeight="1">
      <c r="A3871" s="130"/>
      <c r="B3871" s="130"/>
      <c r="C3871" s="130"/>
      <c r="D3871" s="130"/>
      <c r="E3871" s="130"/>
      <c r="F3871" s="130"/>
      <c r="G3871" s="89"/>
      <c r="H3871" s="123"/>
      <c r="I3871" s="123"/>
      <c r="J3871" s="130"/>
    </row>
    <row r="3872" spans="1:10" s="108" customFormat="1" ht="11.25" customHeight="1">
      <c r="A3872" s="130"/>
      <c r="B3872" s="130"/>
      <c r="C3872" s="130"/>
      <c r="D3872" s="130"/>
      <c r="E3872" s="130"/>
      <c r="F3872" s="130"/>
      <c r="G3872" s="89"/>
      <c r="H3872" s="123"/>
      <c r="I3872" s="123"/>
      <c r="J3872" s="130"/>
    </row>
    <row r="3873" spans="1:10" s="108" customFormat="1" ht="11.25" customHeight="1">
      <c r="A3873" s="130"/>
      <c r="B3873" s="130"/>
      <c r="C3873" s="130"/>
      <c r="D3873" s="130"/>
      <c r="E3873" s="130"/>
      <c r="F3873" s="130"/>
      <c r="G3873" s="89"/>
      <c r="H3873" s="123"/>
      <c r="I3873" s="123"/>
      <c r="J3873" s="130"/>
    </row>
    <row r="3874" spans="1:10" s="108" customFormat="1" ht="11.25" customHeight="1">
      <c r="A3874" s="130"/>
      <c r="B3874" s="130"/>
      <c r="C3874" s="130"/>
      <c r="D3874" s="130"/>
      <c r="E3874" s="130"/>
      <c r="F3874" s="130"/>
      <c r="G3874" s="89"/>
      <c r="H3874" s="123"/>
      <c r="I3874" s="123"/>
      <c r="J3874" s="130"/>
    </row>
    <row r="3875" spans="1:10" s="108" customFormat="1" ht="11.25" customHeight="1">
      <c r="A3875" s="130"/>
      <c r="B3875" s="130"/>
      <c r="C3875" s="130"/>
      <c r="D3875" s="130"/>
      <c r="E3875" s="130"/>
      <c r="F3875" s="130"/>
      <c r="G3875" s="89"/>
      <c r="H3875" s="123"/>
      <c r="I3875" s="123"/>
      <c r="J3875" s="130"/>
    </row>
    <row r="3876" spans="1:10" s="108" customFormat="1" ht="11.25" customHeight="1">
      <c r="A3876" s="130"/>
      <c r="B3876" s="130"/>
      <c r="C3876" s="130"/>
      <c r="D3876" s="130"/>
      <c r="E3876" s="130"/>
      <c r="F3876" s="130"/>
      <c r="G3876" s="89"/>
      <c r="H3876" s="123"/>
      <c r="I3876" s="123"/>
      <c r="J3876" s="130"/>
    </row>
    <row r="3877" spans="1:10" s="108" customFormat="1" ht="11.25" customHeight="1">
      <c r="A3877" s="130"/>
      <c r="B3877" s="130"/>
      <c r="C3877" s="130"/>
      <c r="D3877" s="130"/>
      <c r="E3877" s="130"/>
      <c r="F3877" s="130"/>
      <c r="G3877" s="89"/>
      <c r="H3877" s="123"/>
      <c r="I3877" s="123"/>
      <c r="J3877" s="130"/>
    </row>
    <row r="3878" spans="1:10" s="108" customFormat="1" ht="11.25" customHeight="1">
      <c r="A3878" s="130"/>
      <c r="B3878" s="130"/>
      <c r="C3878" s="130"/>
      <c r="D3878" s="130"/>
      <c r="E3878" s="130"/>
      <c r="F3878" s="130"/>
      <c r="G3878" s="89"/>
      <c r="H3878" s="123"/>
      <c r="I3878" s="123"/>
      <c r="J3878" s="130"/>
    </row>
    <row r="3879" spans="1:10" s="108" customFormat="1" ht="11.25" customHeight="1">
      <c r="A3879" s="130"/>
      <c r="B3879" s="130"/>
      <c r="C3879" s="130"/>
      <c r="D3879" s="130"/>
      <c r="E3879" s="130"/>
      <c r="F3879" s="130"/>
      <c r="G3879" s="89"/>
      <c r="H3879" s="123"/>
      <c r="I3879" s="123"/>
      <c r="J3879" s="130"/>
    </row>
    <row r="3880" spans="1:10" s="108" customFormat="1" ht="11.25" customHeight="1">
      <c r="A3880" s="130"/>
      <c r="B3880" s="130"/>
      <c r="C3880" s="130"/>
      <c r="D3880" s="130"/>
      <c r="E3880" s="130"/>
      <c r="F3880" s="130"/>
      <c r="G3880" s="89"/>
      <c r="H3880" s="123"/>
      <c r="I3880" s="123"/>
      <c r="J3880" s="130"/>
    </row>
    <row r="3881" spans="1:10" s="108" customFormat="1" ht="11.25" customHeight="1">
      <c r="A3881" s="130"/>
      <c r="B3881" s="130"/>
      <c r="C3881" s="130"/>
      <c r="D3881" s="130"/>
      <c r="E3881" s="130"/>
      <c r="F3881" s="130"/>
      <c r="G3881" s="89"/>
      <c r="H3881" s="123"/>
      <c r="I3881" s="123"/>
      <c r="J3881" s="130"/>
    </row>
    <row r="3882" spans="1:10" s="108" customFormat="1" ht="11.25" customHeight="1">
      <c r="A3882" s="130"/>
      <c r="B3882" s="130"/>
      <c r="C3882" s="130"/>
      <c r="D3882" s="130"/>
      <c r="E3882" s="130"/>
      <c r="F3882" s="130"/>
      <c r="G3882" s="89"/>
      <c r="H3882" s="123"/>
      <c r="I3882" s="123"/>
      <c r="J3882" s="130"/>
    </row>
    <row r="3883" spans="1:10" s="108" customFormat="1" ht="11.25" customHeight="1">
      <c r="A3883" s="130"/>
      <c r="B3883" s="130"/>
      <c r="C3883" s="130"/>
      <c r="D3883" s="130"/>
      <c r="E3883" s="130"/>
      <c r="F3883" s="130"/>
      <c r="G3883" s="89"/>
      <c r="H3883" s="123"/>
      <c r="I3883" s="123"/>
      <c r="J3883" s="130"/>
    </row>
    <row r="3884" spans="1:10" s="108" customFormat="1" ht="11.25" customHeight="1">
      <c r="A3884" s="130"/>
      <c r="B3884" s="130"/>
      <c r="C3884" s="130"/>
      <c r="D3884" s="130"/>
      <c r="E3884" s="130"/>
      <c r="F3884" s="130"/>
      <c r="G3884" s="89"/>
      <c r="H3884" s="123"/>
      <c r="I3884" s="123"/>
      <c r="J3884" s="130"/>
    </row>
    <row r="3885" spans="1:10" s="108" customFormat="1" ht="11.25" customHeight="1">
      <c r="A3885" s="130"/>
      <c r="B3885" s="130"/>
      <c r="C3885" s="130"/>
      <c r="D3885" s="130"/>
      <c r="E3885" s="130"/>
      <c r="F3885" s="130"/>
      <c r="G3885" s="89"/>
      <c r="H3885" s="123"/>
      <c r="I3885" s="123"/>
      <c r="J3885" s="130"/>
    </row>
    <row r="3886" spans="1:10" s="108" customFormat="1" ht="11.25" customHeight="1">
      <c r="A3886" s="130"/>
      <c r="B3886" s="130"/>
      <c r="C3886" s="130"/>
      <c r="D3886" s="130"/>
      <c r="E3886" s="130"/>
      <c r="F3886" s="130"/>
      <c r="G3886" s="89"/>
      <c r="H3886" s="123"/>
      <c r="I3886" s="123"/>
      <c r="J3886" s="130"/>
    </row>
    <row r="3887" spans="1:10" s="108" customFormat="1" ht="11.25" customHeight="1">
      <c r="A3887" s="130"/>
      <c r="B3887" s="130"/>
      <c r="C3887" s="130"/>
      <c r="D3887" s="130"/>
      <c r="E3887" s="130"/>
      <c r="F3887" s="130"/>
      <c r="G3887" s="89"/>
      <c r="H3887" s="123"/>
      <c r="I3887" s="123"/>
      <c r="J3887" s="130"/>
    </row>
    <row r="3888" spans="1:10" s="108" customFormat="1" ht="11.25" customHeight="1">
      <c r="A3888" s="130"/>
      <c r="B3888" s="130"/>
      <c r="C3888" s="130"/>
      <c r="D3888" s="130"/>
      <c r="E3888" s="130"/>
      <c r="F3888" s="130"/>
      <c r="G3888" s="89"/>
      <c r="H3888" s="123"/>
      <c r="I3888" s="123"/>
      <c r="J3888" s="130"/>
    </row>
    <row r="3889" spans="1:10" s="108" customFormat="1" ht="11.25" customHeight="1">
      <c r="A3889" s="130"/>
      <c r="B3889" s="130"/>
      <c r="C3889" s="130"/>
      <c r="D3889" s="130"/>
      <c r="E3889" s="130"/>
      <c r="F3889" s="130"/>
      <c r="G3889" s="89"/>
      <c r="H3889" s="123"/>
      <c r="I3889" s="123"/>
      <c r="J3889" s="130"/>
    </row>
    <row r="3890" spans="1:10" s="108" customFormat="1" ht="11.25" customHeight="1">
      <c r="A3890" s="130"/>
      <c r="B3890" s="130"/>
      <c r="C3890" s="130"/>
      <c r="D3890" s="130"/>
      <c r="E3890" s="130"/>
      <c r="F3890" s="130"/>
      <c r="G3890" s="89"/>
      <c r="H3890" s="123"/>
      <c r="I3890" s="123"/>
      <c r="J3890" s="130"/>
    </row>
    <row r="3891" spans="1:10" s="108" customFormat="1" ht="11.25" customHeight="1">
      <c r="A3891" s="130"/>
      <c r="B3891" s="130"/>
      <c r="C3891" s="130"/>
      <c r="D3891" s="130"/>
      <c r="E3891" s="130"/>
      <c r="F3891" s="130"/>
      <c r="G3891" s="89"/>
      <c r="H3891" s="123"/>
      <c r="I3891" s="123"/>
      <c r="J3891" s="130"/>
    </row>
    <row r="3892" spans="1:10" s="108" customFormat="1" ht="11.25" customHeight="1">
      <c r="A3892" s="130"/>
      <c r="B3892" s="130"/>
      <c r="C3892" s="130"/>
      <c r="D3892" s="130"/>
      <c r="E3892" s="130"/>
      <c r="F3892" s="130"/>
      <c r="G3892" s="89"/>
      <c r="H3892" s="123"/>
      <c r="I3892" s="123"/>
      <c r="J3892" s="130"/>
    </row>
    <row r="3893" spans="1:10" s="108" customFormat="1" ht="11.25" customHeight="1">
      <c r="A3893" s="130"/>
      <c r="B3893" s="130"/>
      <c r="C3893" s="130"/>
      <c r="D3893" s="130"/>
      <c r="E3893" s="130"/>
      <c r="F3893" s="130"/>
      <c r="G3893" s="89"/>
      <c r="H3893" s="123"/>
      <c r="I3893" s="123"/>
      <c r="J3893" s="130"/>
    </row>
    <row r="3894" spans="1:10" s="108" customFormat="1" ht="11.25" customHeight="1">
      <c r="A3894" s="130"/>
      <c r="B3894" s="130"/>
      <c r="C3894" s="130"/>
      <c r="D3894" s="130"/>
      <c r="E3894" s="130"/>
      <c r="F3894" s="130"/>
      <c r="G3894" s="89"/>
      <c r="H3894" s="123"/>
      <c r="I3894" s="123"/>
      <c r="J3894" s="130"/>
    </row>
    <row r="3895" spans="1:10" s="108" customFormat="1" ht="11.25" customHeight="1">
      <c r="A3895" s="130"/>
      <c r="B3895" s="130"/>
      <c r="C3895" s="130"/>
      <c r="D3895" s="130"/>
      <c r="E3895" s="130"/>
      <c r="F3895" s="130"/>
      <c r="G3895" s="89"/>
      <c r="H3895" s="123"/>
      <c r="I3895" s="123"/>
      <c r="J3895" s="130"/>
    </row>
    <row r="3896" spans="1:10" s="108" customFormat="1" ht="11.25" customHeight="1">
      <c r="A3896" s="130"/>
      <c r="B3896" s="130"/>
      <c r="C3896" s="130"/>
      <c r="D3896" s="130"/>
      <c r="E3896" s="130"/>
      <c r="F3896" s="130"/>
      <c r="G3896" s="89"/>
      <c r="H3896" s="123"/>
      <c r="I3896" s="123"/>
      <c r="J3896" s="130"/>
    </row>
    <row r="3897" spans="1:10" s="108" customFormat="1" ht="11.25" customHeight="1">
      <c r="A3897" s="130"/>
      <c r="B3897" s="130"/>
      <c r="C3897" s="130"/>
      <c r="D3897" s="130"/>
      <c r="E3897" s="130"/>
      <c r="F3897" s="130"/>
      <c r="G3897" s="89"/>
      <c r="H3897" s="123"/>
      <c r="I3897" s="123"/>
      <c r="J3897" s="130"/>
    </row>
    <row r="3898" spans="1:10" s="108" customFormat="1" ht="11.25" customHeight="1">
      <c r="A3898" s="130"/>
      <c r="B3898" s="130"/>
      <c r="C3898" s="130"/>
      <c r="D3898" s="130"/>
      <c r="E3898" s="130"/>
      <c r="F3898" s="130"/>
      <c r="G3898" s="89"/>
      <c r="H3898" s="123"/>
      <c r="I3898" s="123"/>
      <c r="J3898" s="130"/>
    </row>
    <row r="3899" spans="1:10" s="108" customFormat="1" ht="11.25" customHeight="1">
      <c r="A3899" s="130"/>
      <c r="B3899" s="130"/>
      <c r="C3899" s="130"/>
      <c r="D3899" s="130"/>
      <c r="E3899" s="130"/>
      <c r="F3899" s="130"/>
      <c r="G3899" s="89"/>
      <c r="H3899" s="123"/>
      <c r="I3899" s="123"/>
      <c r="J3899" s="130"/>
    </row>
    <row r="3900" spans="1:10" s="108" customFormat="1" ht="11.25" customHeight="1">
      <c r="A3900" s="130"/>
      <c r="B3900" s="130"/>
      <c r="C3900" s="130"/>
      <c r="D3900" s="130"/>
      <c r="E3900" s="130"/>
      <c r="F3900" s="130"/>
      <c r="G3900" s="89"/>
      <c r="H3900" s="123"/>
      <c r="I3900" s="123"/>
      <c r="J3900" s="130"/>
    </row>
    <row r="3901" spans="1:10" s="108" customFormat="1" ht="11.25" customHeight="1">
      <c r="A3901" s="130"/>
      <c r="B3901" s="130"/>
      <c r="C3901" s="130"/>
      <c r="D3901" s="130"/>
      <c r="E3901" s="130"/>
      <c r="F3901" s="130"/>
      <c r="G3901" s="89"/>
      <c r="H3901" s="123"/>
      <c r="I3901" s="123"/>
      <c r="J3901" s="130"/>
    </row>
    <row r="3902" spans="1:10" s="108" customFormat="1" ht="11.25" customHeight="1">
      <c r="A3902" s="130"/>
      <c r="B3902" s="130"/>
      <c r="C3902" s="130"/>
      <c r="D3902" s="130"/>
      <c r="E3902" s="130"/>
      <c r="F3902" s="130"/>
      <c r="G3902" s="89"/>
      <c r="H3902" s="123"/>
      <c r="I3902" s="123"/>
      <c r="J3902" s="130"/>
    </row>
    <row r="3903" spans="1:10" s="108" customFormat="1" ht="11.25" customHeight="1">
      <c r="A3903" s="130"/>
      <c r="B3903" s="130"/>
      <c r="C3903" s="130"/>
      <c r="D3903" s="130"/>
      <c r="E3903" s="130"/>
      <c r="F3903" s="130"/>
      <c r="G3903" s="89"/>
      <c r="H3903" s="123"/>
      <c r="I3903" s="123"/>
      <c r="J3903" s="130"/>
    </row>
    <row r="3904" spans="1:10" s="108" customFormat="1" ht="11.25" customHeight="1">
      <c r="A3904" s="130"/>
      <c r="B3904" s="130"/>
      <c r="C3904" s="130"/>
      <c r="D3904" s="130"/>
      <c r="E3904" s="130"/>
      <c r="F3904" s="130"/>
      <c r="G3904" s="89"/>
      <c r="H3904" s="123"/>
      <c r="I3904" s="123"/>
      <c r="J3904" s="130"/>
    </row>
    <row r="3905" spans="1:10" s="108" customFormat="1" ht="11.25" customHeight="1">
      <c r="A3905" s="130"/>
      <c r="B3905" s="130"/>
      <c r="C3905" s="130"/>
      <c r="D3905" s="130"/>
      <c r="E3905" s="130"/>
      <c r="F3905" s="130"/>
      <c r="G3905" s="89"/>
      <c r="H3905" s="123"/>
      <c r="I3905" s="123"/>
      <c r="J3905" s="130"/>
    </row>
    <row r="3906" spans="1:10" s="108" customFormat="1" ht="11.25" customHeight="1">
      <c r="A3906" s="130"/>
      <c r="B3906" s="130"/>
      <c r="C3906" s="130"/>
      <c r="D3906" s="130"/>
      <c r="E3906" s="130"/>
      <c r="F3906" s="130"/>
      <c r="G3906" s="89"/>
      <c r="H3906" s="123"/>
      <c r="I3906" s="123"/>
      <c r="J3906" s="130"/>
    </row>
    <row r="3907" spans="1:10" s="108" customFormat="1" ht="11.25" customHeight="1">
      <c r="A3907" s="130"/>
      <c r="B3907" s="130"/>
      <c r="C3907" s="130"/>
      <c r="D3907" s="130"/>
      <c r="E3907" s="130"/>
      <c r="F3907" s="130"/>
      <c r="G3907" s="89"/>
      <c r="H3907" s="123"/>
      <c r="I3907" s="123"/>
      <c r="J3907" s="130"/>
    </row>
    <row r="3908" spans="1:10" s="108" customFormat="1" ht="11.25" customHeight="1">
      <c r="A3908" s="130"/>
      <c r="B3908" s="130"/>
      <c r="C3908" s="130"/>
      <c r="D3908" s="130"/>
      <c r="E3908" s="130"/>
      <c r="F3908" s="130"/>
      <c r="G3908" s="89"/>
      <c r="H3908" s="123"/>
      <c r="I3908" s="123"/>
      <c r="J3908" s="130"/>
    </row>
    <row r="3909" spans="1:10" s="108" customFormat="1" ht="11.25" customHeight="1">
      <c r="A3909" s="130"/>
      <c r="B3909" s="130"/>
      <c r="C3909" s="130"/>
      <c r="D3909" s="130"/>
      <c r="E3909" s="130"/>
      <c r="F3909" s="130"/>
      <c r="G3909" s="89"/>
      <c r="H3909" s="123"/>
      <c r="I3909" s="123"/>
      <c r="J3909" s="130"/>
    </row>
    <row r="3910" spans="1:10" s="108" customFormat="1" ht="11.25" customHeight="1">
      <c r="A3910" s="130"/>
      <c r="B3910" s="130"/>
      <c r="C3910" s="130"/>
      <c r="D3910" s="130"/>
      <c r="E3910" s="130"/>
      <c r="F3910" s="130"/>
      <c r="G3910" s="89"/>
      <c r="H3910" s="123"/>
      <c r="I3910" s="123"/>
      <c r="J3910" s="130"/>
    </row>
    <row r="3911" spans="1:10" s="108" customFormat="1" ht="11.25" customHeight="1">
      <c r="A3911" s="130"/>
      <c r="B3911" s="130"/>
      <c r="C3911" s="130"/>
      <c r="D3911" s="130"/>
      <c r="E3911" s="130"/>
      <c r="F3911" s="130"/>
      <c r="G3911" s="89"/>
      <c r="H3911" s="123"/>
      <c r="I3911" s="123"/>
      <c r="J3911" s="130"/>
    </row>
    <row r="3912" spans="1:10" s="108" customFormat="1" ht="11.25" customHeight="1">
      <c r="A3912" s="130"/>
      <c r="B3912" s="130"/>
      <c r="C3912" s="130"/>
      <c r="D3912" s="130"/>
      <c r="E3912" s="130"/>
      <c r="F3912" s="130"/>
      <c r="G3912" s="89"/>
      <c r="H3912" s="123"/>
      <c r="I3912" s="123"/>
      <c r="J3912" s="130"/>
    </row>
    <row r="3913" spans="1:10" s="108" customFormat="1" ht="11.25" customHeight="1">
      <c r="A3913" s="130"/>
      <c r="B3913" s="130"/>
      <c r="C3913" s="130"/>
      <c r="D3913" s="130"/>
      <c r="E3913" s="130"/>
      <c r="F3913" s="130"/>
      <c r="G3913" s="89"/>
      <c r="H3913" s="123"/>
      <c r="I3913" s="123"/>
      <c r="J3913" s="130"/>
    </row>
    <row r="3914" spans="1:10" s="108" customFormat="1" ht="11.25" customHeight="1">
      <c r="A3914" s="130"/>
      <c r="B3914" s="130"/>
      <c r="C3914" s="130"/>
      <c r="D3914" s="130"/>
      <c r="E3914" s="130"/>
      <c r="F3914" s="130"/>
      <c r="G3914" s="89"/>
      <c r="H3914" s="123"/>
      <c r="I3914" s="123"/>
      <c r="J3914" s="130"/>
    </row>
    <row r="3915" spans="1:10" s="108" customFormat="1" ht="11.25" customHeight="1">
      <c r="A3915" s="130"/>
      <c r="B3915" s="130"/>
      <c r="C3915" s="130"/>
      <c r="D3915" s="130"/>
      <c r="E3915" s="130"/>
      <c r="F3915" s="130"/>
      <c r="G3915" s="89"/>
      <c r="H3915" s="123"/>
      <c r="I3915" s="123"/>
      <c r="J3915" s="130"/>
    </row>
    <row r="3916" spans="1:10" s="108" customFormat="1" ht="11.25" customHeight="1">
      <c r="A3916" s="130"/>
      <c r="B3916" s="130"/>
      <c r="C3916" s="130"/>
      <c r="D3916" s="130"/>
      <c r="E3916" s="130"/>
      <c r="F3916" s="130"/>
      <c r="G3916" s="89"/>
      <c r="H3916" s="123"/>
      <c r="I3916" s="123"/>
      <c r="J3916" s="130"/>
    </row>
    <row r="3917" spans="1:10" s="108" customFormat="1" ht="11.25" customHeight="1">
      <c r="A3917" s="130"/>
      <c r="B3917" s="130"/>
      <c r="C3917" s="130"/>
      <c r="D3917" s="130"/>
      <c r="E3917" s="130"/>
      <c r="F3917" s="130"/>
      <c r="G3917" s="89"/>
      <c r="H3917" s="123"/>
      <c r="I3917" s="123"/>
      <c r="J3917" s="130"/>
    </row>
    <row r="3918" spans="1:10" s="108" customFormat="1" ht="11.25" customHeight="1">
      <c r="A3918" s="130"/>
      <c r="B3918" s="130"/>
      <c r="C3918" s="130"/>
      <c r="D3918" s="130"/>
      <c r="E3918" s="130"/>
      <c r="F3918" s="130"/>
      <c r="G3918" s="89"/>
      <c r="H3918" s="123"/>
      <c r="I3918" s="123"/>
      <c r="J3918" s="130"/>
    </row>
    <row r="3919" spans="1:10" s="108" customFormat="1" ht="11.25" customHeight="1">
      <c r="A3919" s="130"/>
      <c r="B3919" s="130"/>
      <c r="C3919" s="130"/>
      <c r="D3919" s="130"/>
      <c r="E3919" s="130"/>
      <c r="F3919" s="130"/>
      <c r="G3919" s="89"/>
      <c r="H3919" s="123"/>
      <c r="I3919" s="123"/>
      <c r="J3919" s="130"/>
    </row>
    <row r="3920" spans="1:10" s="108" customFormat="1" ht="11.25" customHeight="1">
      <c r="A3920" s="130"/>
      <c r="B3920" s="130"/>
      <c r="C3920" s="130"/>
      <c r="D3920" s="130"/>
      <c r="E3920" s="130"/>
      <c r="F3920" s="130"/>
      <c r="G3920" s="89"/>
      <c r="H3920" s="123"/>
      <c r="I3920" s="123"/>
      <c r="J3920" s="130"/>
    </row>
    <row r="3921" spans="1:10" s="108" customFormat="1" ht="11.25" customHeight="1">
      <c r="A3921" s="130"/>
      <c r="B3921" s="130"/>
      <c r="C3921" s="130"/>
      <c r="D3921" s="130"/>
      <c r="E3921" s="130"/>
      <c r="F3921" s="130"/>
      <c r="G3921" s="89"/>
      <c r="H3921" s="123"/>
      <c r="I3921" s="123"/>
      <c r="J3921" s="130"/>
    </row>
    <row r="3922" spans="1:10" s="108" customFormat="1" ht="11.25" customHeight="1">
      <c r="A3922" s="130"/>
      <c r="B3922" s="130"/>
      <c r="C3922" s="130"/>
      <c r="D3922" s="130"/>
      <c r="E3922" s="130"/>
      <c r="F3922" s="130"/>
      <c r="G3922" s="89"/>
      <c r="H3922" s="123"/>
      <c r="I3922" s="123"/>
      <c r="J3922" s="130"/>
    </row>
    <row r="3923" spans="1:10" s="108" customFormat="1" ht="11.25" customHeight="1">
      <c r="A3923" s="130"/>
      <c r="B3923" s="130"/>
      <c r="C3923" s="130"/>
      <c r="D3923" s="130"/>
      <c r="E3923" s="130"/>
      <c r="F3923" s="130"/>
      <c r="G3923" s="89"/>
      <c r="H3923" s="123"/>
      <c r="I3923" s="123"/>
      <c r="J3923" s="130"/>
    </row>
    <row r="3924" spans="1:10" s="108" customFormat="1" ht="11.25" customHeight="1">
      <c r="A3924" s="130"/>
      <c r="B3924" s="130"/>
      <c r="C3924" s="130"/>
      <c r="D3924" s="130"/>
      <c r="E3924" s="130"/>
      <c r="F3924" s="130"/>
      <c r="G3924" s="89"/>
      <c r="H3924" s="123"/>
      <c r="I3924" s="123"/>
      <c r="J3924" s="130"/>
    </row>
    <row r="3925" spans="1:10" s="108" customFormat="1" ht="11.25" customHeight="1">
      <c r="A3925" s="130"/>
      <c r="B3925" s="130"/>
      <c r="C3925" s="130"/>
      <c r="D3925" s="130"/>
      <c r="E3925" s="130"/>
      <c r="F3925" s="130"/>
      <c r="G3925" s="89"/>
      <c r="H3925" s="123"/>
      <c r="I3925" s="123"/>
      <c r="J3925" s="130"/>
    </row>
    <row r="3926" spans="1:10" s="108" customFormat="1" ht="11.25" customHeight="1">
      <c r="A3926" s="130"/>
      <c r="B3926" s="130"/>
      <c r="C3926" s="130"/>
      <c r="D3926" s="130"/>
      <c r="E3926" s="130"/>
      <c r="F3926" s="130"/>
      <c r="G3926" s="89"/>
      <c r="H3926" s="123"/>
      <c r="I3926" s="123"/>
      <c r="J3926" s="130"/>
    </row>
    <row r="3927" spans="1:10" s="108" customFormat="1" ht="11.25" customHeight="1">
      <c r="A3927" s="130"/>
      <c r="B3927" s="130"/>
      <c r="C3927" s="130"/>
      <c r="D3927" s="130"/>
      <c r="E3927" s="130"/>
      <c r="F3927" s="130"/>
      <c r="G3927" s="89"/>
      <c r="H3927" s="123"/>
      <c r="I3927" s="123"/>
      <c r="J3927" s="130"/>
    </row>
    <row r="3928" spans="1:10" s="108" customFormat="1" ht="11.25" customHeight="1">
      <c r="A3928" s="130"/>
      <c r="B3928" s="130"/>
      <c r="C3928" s="130"/>
      <c r="D3928" s="130"/>
      <c r="E3928" s="130"/>
      <c r="F3928" s="130"/>
      <c r="G3928" s="89"/>
      <c r="H3928" s="123"/>
      <c r="I3928" s="123"/>
      <c r="J3928" s="130"/>
    </row>
    <row r="3929" spans="1:10" s="108" customFormat="1" ht="11.25" customHeight="1">
      <c r="A3929" s="130"/>
      <c r="B3929" s="130"/>
      <c r="C3929" s="130"/>
      <c r="D3929" s="130"/>
      <c r="E3929" s="130"/>
      <c r="F3929" s="130"/>
      <c r="G3929" s="89"/>
      <c r="H3929" s="123"/>
      <c r="I3929" s="123"/>
      <c r="J3929" s="130"/>
    </row>
    <row r="3930" spans="1:10" s="108" customFormat="1" ht="11.25" customHeight="1">
      <c r="A3930" s="130"/>
      <c r="B3930" s="130"/>
      <c r="C3930" s="130"/>
      <c r="D3930" s="130"/>
      <c r="E3930" s="130"/>
      <c r="F3930" s="130"/>
      <c r="G3930" s="89"/>
      <c r="H3930" s="123"/>
      <c r="I3930" s="123"/>
      <c r="J3930" s="130"/>
    </row>
    <row r="3931" spans="1:10" s="108" customFormat="1" ht="11.25" customHeight="1">
      <c r="A3931" s="130"/>
      <c r="B3931" s="130"/>
      <c r="C3931" s="130"/>
      <c r="D3931" s="130"/>
      <c r="E3931" s="130"/>
      <c r="F3931" s="130"/>
      <c r="G3931" s="89"/>
      <c r="H3931" s="123"/>
      <c r="I3931" s="123"/>
      <c r="J3931" s="130"/>
    </row>
    <row r="3932" spans="1:10" s="108" customFormat="1" ht="11.25" customHeight="1">
      <c r="A3932" s="130"/>
      <c r="B3932" s="130"/>
      <c r="C3932" s="130"/>
      <c r="D3932" s="130"/>
      <c r="E3932" s="130"/>
      <c r="F3932" s="130"/>
      <c r="G3932" s="89"/>
      <c r="H3932" s="123"/>
      <c r="I3932" s="123"/>
      <c r="J3932" s="130"/>
    </row>
    <row r="3933" spans="1:10" s="108" customFormat="1" ht="11.25" customHeight="1">
      <c r="A3933" s="130"/>
      <c r="B3933" s="130"/>
      <c r="C3933" s="130"/>
      <c r="D3933" s="130"/>
      <c r="E3933" s="130"/>
      <c r="F3933" s="130"/>
      <c r="G3933" s="89"/>
      <c r="H3933" s="123"/>
      <c r="I3933" s="123"/>
      <c r="J3933" s="130"/>
    </row>
    <row r="3934" spans="1:10" s="108" customFormat="1" ht="11.25" customHeight="1">
      <c r="A3934" s="130"/>
      <c r="B3934" s="130"/>
      <c r="C3934" s="130"/>
      <c r="D3934" s="130"/>
      <c r="E3934" s="130"/>
      <c r="F3934" s="130"/>
      <c r="G3934" s="89"/>
      <c r="H3934" s="123"/>
      <c r="I3934" s="123"/>
      <c r="J3934" s="130"/>
    </row>
    <row r="3935" spans="1:10" s="108" customFormat="1" ht="11.25" customHeight="1">
      <c r="A3935" s="130"/>
      <c r="B3935" s="130"/>
      <c r="C3935" s="130"/>
      <c r="D3935" s="130"/>
      <c r="E3935" s="130"/>
      <c r="F3935" s="130"/>
      <c r="G3935" s="89"/>
      <c r="H3935" s="123"/>
      <c r="I3935" s="123"/>
      <c r="J3935" s="130"/>
    </row>
    <row r="3936" spans="1:10" s="108" customFormat="1" ht="11.25" customHeight="1">
      <c r="A3936" s="130"/>
      <c r="B3936" s="130"/>
      <c r="C3936" s="130"/>
      <c r="D3936" s="130"/>
      <c r="E3936" s="130"/>
      <c r="F3936" s="130"/>
      <c r="G3936" s="89"/>
      <c r="H3936" s="123"/>
      <c r="I3936" s="123"/>
      <c r="J3936" s="130"/>
    </row>
    <row r="3937" spans="1:10" s="108" customFormat="1" ht="11.25" customHeight="1">
      <c r="A3937" s="130"/>
      <c r="B3937" s="130"/>
      <c r="C3937" s="130"/>
      <c r="D3937" s="130"/>
      <c r="E3937" s="130"/>
      <c r="F3937" s="130"/>
      <c r="G3937" s="89"/>
      <c r="H3937" s="123"/>
      <c r="I3937" s="123"/>
      <c r="J3937" s="130"/>
    </row>
    <row r="3938" spans="1:10" s="108" customFormat="1" ht="11.25" customHeight="1">
      <c r="A3938" s="130"/>
      <c r="B3938" s="130"/>
      <c r="C3938" s="130"/>
      <c r="D3938" s="130"/>
      <c r="E3938" s="130"/>
      <c r="F3938" s="130"/>
      <c r="G3938" s="89"/>
      <c r="H3938" s="123"/>
      <c r="I3938" s="123"/>
      <c r="J3938" s="130"/>
    </row>
    <row r="3939" spans="1:10" s="108" customFormat="1" ht="11.25" customHeight="1">
      <c r="A3939" s="130"/>
      <c r="B3939" s="130"/>
      <c r="C3939" s="130"/>
      <c r="D3939" s="130"/>
      <c r="E3939" s="130"/>
      <c r="F3939" s="130"/>
      <c r="G3939" s="89"/>
      <c r="H3939" s="123"/>
      <c r="I3939" s="123"/>
      <c r="J3939" s="130"/>
    </row>
    <row r="3940" spans="1:10" s="108" customFormat="1" ht="11.25" customHeight="1">
      <c r="A3940" s="130"/>
      <c r="B3940" s="130"/>
      <c r="C3940" s="130"/>
      <c r="D3940" s="130"/>
      <c r="E3940" s="130"/>
      <c r="F3940" s="130"/>
      <c r="G3940" s="89"/>
      <c r="H3940" s="123"/>
      <c r="I3940" s="123"/>
      <c r="J3940" s="130"/>
    </row>
    <row r="3941" spans="1:10" s="108" customFormat="1" ht="11.25" customHeight="1">
      <c r="A3941" s="130"/>
      <c r="B3941" s="130"/>
      <c r="C3941" s="130"/>
      <c r="D3941" s="130"/>
      <c r="E3941" s="130"/>
      <c r="F3941" s="130"/>
      <c r="G3941" s="89"/>
      <c r="H3941" s="123"/>
      <c r="I3941" s="123"/>
      <c r="J3941" s="130"/>
    </row>
    <row r="3942" spans="1:10" s="108" customFormat="1" ht="11.25" customHeight="1">
      <c r="A3942" s="130"/>
      <c r="B3942" s="130"/>
      <c r="C3942" s="130"/>
      <c r="D3942" s="130"/>
      <c r="E3942" s="130"/>
      <c r="F3942" s="130"/>
      <c r="G3942" s="89"/>
      <c r="H3942" s="123"/>
      <c r="I3942" s="123"/>
      <c r="J3942" s="130"/>
    </row>
    <row r="3943" spans="1:10" s="108" customFormat="1" ht="11.25" customHeight="1">
      <c r="A3943" s="130"/>
      <c r="B3943" s="130"/>
      <c r="C3943" s="130"/>
      <c r="D3943" s="130"/>
      <c r="E3943" s="130"/>
      <c r="F3943" s="130"/>
      <c r="G3943" s="89"/>
      <c r="H3943" s="123"/>
      <c r="I3943" s="123"/>
      <c r="J3943" s="130"/>
    </row>
    <row r="3944" spans="1:10" s="108" customFormat="1" ht="11.25" customHeight="1">
      <c r="A3944" s="130"/>
      <c r="B3944" s="130"/>
      <c r="C3944" s="130"/>
      <c r="D3944" s="130"/>
      <c r="E3944" s="130"/>
      <c r="F3944" s="130"/>
      <c r="G3944" s="89"/>
      <c r="H3944" s="123"/>
      <c r="I3944" s="123"/>
      <c r="J3944" s="130"/>
    </row>
    <row r="3945" spans="1:10" s="108" customFormat="1" ht="11.25" customHeight="1">
      <c r="A3945" s="130"/>
      <c r="B3945" s="130"/>
      <c r="C3945" s="130"/>
      <c r="D3945" s="130"/>
      <c r="E3945" s="130"/>
      <c r="F3945" s="130"/>
      <c r="G3945" s="89"/>
      <c r="H3945" s="123"/>
      <c r="I3945" s="123"/>
      <c r="J3945" s="130"/>
    </row>
    <row r="3946" spans="1:10" s="108" customFormat="1" ht="11.25" customHeight="1">
      <c r="A3946" s="130"/>
      <c r="B3946" s="130"/>
      <c r="C3946" s="130"/>
      <c r="D3946" s="130"/>
      <c r="E3946" s="130"/>
      <c r="F3946" s="130"/>
      <c r="G3946" s="89"/>
      <c r="H3946" s="123"/>
      <c r="I3946" s="123"/>
      <c r="J3946" s="130"/>
    </row>
    <row r="3947" spans="1:10" s="108" customFormat="1" ht="11.25" customHeight="1">
      <c r="A3947" s="130"/>
      <c r="B3947" s="130"/>
      <c r="C3947" s="130"/>
      <c r="D3947" s="130"/>
      <c r="E3947" s="130"/>
      <c r="F3947" s="130"/>
      <c r="G3947" s="89"/>
      <c r="H3947" s="123"/>
      <c r="I3947" s="123"/>
      <c r="J3947" s="130"/>
    </row>
    <row r="3948" spans="1:10" s="108" customFormat="1" ht="11.25" customHeight="1">
      <c r="A3948" s="130"/>
      <c r="B3948" s="130"/>
      <c r="C3948" s="130"/>
      <c r="D3948" s="130"/>
      <c r="E3948" s="130"/>
      <c r="F3948" s="130"/>
      <c r="G3948" s="89"/>
      <c r="H3948" s="123"/>
      <c r="I3948" s="123"/>
      <c r="J3948" s="130"/>
    </row>
    <row r="3949" spans="1:10" s="108" customFormat="1" ht="11.25" customHeight="1">
      <c r="A3949" s="130"/>
      <c r="B3949" s="130"/>
      <c r="C3949" s="130"/>
      <c r="D3949" s="130"/>
      <c r="E3949" s="130"/>
      <c r="F3949" s="130"/>
      <c r="G3949" s="89"/>
      <c r="H3949" s="123"/>
      <c r="I3949" s="123"/>
      <c r="J3949" s="130"/>
    </row>
    <row r="3950" spans="1:10" s="108" customFormat="1" ht="11.25" customHeight="1">
      <c r="A3950" s="130"/>
      <c r="B3950" s="130"/>
      <c r="C3950" s="130"/>
      <c r="D3950" s="130"/>
      <c r="E3950" s="130"/>
      <c r="F3950" s="130"/>
      <c r="G3950" s="89"/>
      <c r="H3950" s="123"/>
      <c r="I3950" s="123"/>
      <c r="J3950" s="130"/>
    </row>
    <row r="3951" spans="1:10" s="108" customFormat="1" ht="11.25" customHeight="1">
      <c r="A3951" s="130"/>
      <c r="B3951" s="130"/>
      <c r="C3951" s="130"/>
      <c r="D3951" s="130"/>
      <c r="E3951" s="130"/>
      <c r="F3951" s="130"/>
      <c r="G3951" s="89"/>
      <c r="H3951" s="123"/>
      <c r="I3951" s="123"/>
      <c r="J3951" s="130"/>
    </row>
    <row r="3952" spans="1:10" s="108" customFormat="1" ht="11.25" customHeight="1">
      <c r="A3952" s="130"/>
      <c r="B3952" s="130"/>
      <c r="C3952" s="130"/>
      <c r="D3952" s="130"/>
      <c r="E3952" s="130"/>
      <c r="F3952" s="130"/>
      <c r="G3952" s="89"/>
      <c r="H3952" s="123"/>
      <c r="I3952" s="123"/>
      <c r="J3952" s="130"/>
    </row>
    <row r="3953" spans="1:10" s="108" customFormat="1" ht="11.25" customHeight="1">
      <c r="A3953" s="130"/>
      <c r="B3953" s="130"/>
      <c r="C3953" s="130"/>
      <c r="D3953" s="130"/>
      <c r="E3953" s="130"/>
      <c r="F3953" s="130"/>
      <c r="G3953" s="89"/>
      <c r="H3953" s="123"/>
      <c r="I3953" s="123"/>
      <c r="J3953" s="130"/>
    </row>
    <row r="3954" spans="1:10" s="108" customFormat="1" ht="11.25" customHeight="1">
      <c r="A3954" s="130"/>
      <c r="B3954" s="130"/>
      <c r="C3954" s="130"/>
      <c r="D3954" s="130"/>
      <c r="E3954" s="130"/>
      <c r="F3954" s="130"/>
      <c r="G3954" s="89"/>
      <c r="H3954" s="123"/>
      <c r="I3954" s="123"/>
      <c r="J3954" s="130"/>
    </row>
    <row r="3955" spans="1:10" s="108" customFormat="1" ht="11.25" customHeight="1">
      <c r="A3955" s="130"/>
      <c r="B3955" s="130"/>
      <c r="C3955" s="130"/>
      <c r="D3955" s="130"/>
      <c r="E3955" s="130"/>
      <c r="F3955" s="130"/>
      <c r="G3955" s="89"/>
      <c r="H3955" s="123"/>
      <c r="I3955" s="123"/>
      <c r="J3955" s="130"/>
    </row>
    <row r="3956" spans="1:10" s="108" customFormat="1" ht="11.25" customHeight="1">
      <c r="A3956" s="130"/>
      <c r="B3956" s="130"/>
      <c r="C3956" s="130"/>
      <c r="D3956" s="130"/>
      <c r="E3956" s="130"/>
      <c r="F3956" s="130"/>
      <c r="G3956" s="89"/>
      <c r="H3956" s="123"/>
      <c r="I3956" s="123"/>
      <c r="J3956" s="130"/>
    </row>
    <row r="3957" spans="1:10" s="108" customFormat="1" ht="11.25" customHeight="1">
      <c r="A3957" s="130"/>
      <c r="B3957" s="130"/>
      <c r="C3957" s="130"/>
      <c r="D3957" s="130"/>
      <c r="E3957" s="130"/>
      <c r="F3957" s="130"/>
      <c r="G3957" s="89"/>
      <c r="H3957" s="123"/>
      <c r="I3957" s="123"/>
      <c r="J3957" s="130"/>
    </row>
    <row r="3958" spans="1:10" s="108" customFormat="1" ht="11.25" customHeight="1">
      <c r="A3958" s="130"/>
      <c r="B3958" s="130"/>
      <c r="C3958" s="130"/>
      <c r="D3958" s="130"/>
      <c r="E3958" s="130"/>
      <c r="F3958" s="130"/>
      <c r="G3958" s="89"/>
      <c r="H3958" s="123"/>
      <c r="I3958" s="123"/>
      <c r="J3958" s="130"/>
    </row>
    <row r="3959" spans="1:10" s="108" customFormat="1" ht="11.25" customHeight="1">
      <c r="A3959" s="130"/>
      <c r="B3959" s="130"/>
      <c r="C3959" s="130"/>
      <c r="D3959" s="130"/>
      <c r="E3959" s="130"/>
      <c r="F3959" s="130"/>
      <c r="G3959" s="89"/>
      <c r="H3959" s="123"/>
      <c r="I3959" s="123"/>
      <c r="J3959" s="130"/>
    </row>
    <row r="3960" spans="1:10" s="108" customFormat="1" ht="11.25" customHeight="1">
      <c r="A3960" s="130"/>
      <c r="B3960" s="130"/>
      <c r="C3960" s="130"/>
      <c r="D3960" s="130"/>
      <c r="E3960" s="130"/>
      <c r="F3960" s="130"/>
      <c r="G3960" s="89"/>
      <c r="H3960" s="123"/>
      <c r="I3960" s="123"/>
      <c r="J3960" s="130"/>
    </row>
    <row r="3961" spans="1:10" s="108" customFormat="1" ht="11.25" customHeight="1">
      <c r="A3961" s="130"/>
      <c r="B3961" s="130"/>
      <c r="C3961" s="130"/>
      <c r="D3961" s="130"/>
      <c r="E3961" s="130"/>
      <c r="F3961" s="130"/>
      <c r="G3961" s="89"/>
      <c r="H3961" s="123"/>
      <c r="I3961" s="123"/>
      <c r="J3961" s="130"/>
    </row>
    <row r="3962" spans="1:10" s="108" customFormat="1" ht="11.25" customHeight="1">
      <c r="A3962" s="130"/>
      <c r="B3962" s="130"/>
      <c r="C3962" s="130"/>
      <c r="D3962" s="130"/>
      <c r="E3962" s="130"/>
      <c r="F3962" s="130"/>
      <c r="G3962" s="89"/>
      <c r="H3962" s="123"/>
      <c r="I3962" s="123"/>
      <c r="J3962" s="130"/>
    </row>
    <row r="3963" spans="1:10" s="108" customFormat="1" ht="11.25" customHeight="1">
      <c r="A3963" s="130"/>
      <c r="B3963" s="130"/>
      <c r="C3963" s="130"/>
      <c r="D3963" s="130"/>
      <c r="E3963" s="130"/>
      <c r="F3963" s="130"/>
      <c r="G3963" s="89"/>
      <c r="H3963" s="123"/>
      <c r="I3963" s="123"/>
      <c r="J3963" s="130"/>
    </row>
    <row r="3964" spans="1:10" s="108" customFormat="1" ht="11.25" customHeight="1">
      <c r="A3964" s="130"/>
      <c r="B3964" s="130"/>
      <c r="C3964" s="130"/>
      <c r="D3964" s="130"/>
      <c r="E3964" s="130"/>
      <c r="F3964" s="130"/>
      <c r="G3964" s="89"/>
      <c r="H3964" s="123"/>
      <c r="I3964" s="123"/>
      <c r="J3964" s="130"/>
    </row>
    <row r="3965" spans="1:10" s="108" customFormat="1" ht="11.25" customHeight="1">
      <c r="A3965" s="130"/>
      <c r="B3965" s="130"/>
      <c r="C3965" s="130"/>
      <c r="D3965" s="130"/>
      <c r="E3965" s="130"/>
      <c r="F3965" s="130"/>
      <c r="G3965" s="89"/>
      <c r="H3965" s="123"/>
      <c r="I3965" s="123"/>
      <c r="J3965" s="130"/>
    </row>
    <row r="3966" spans="1:10" s="108" customFormat="1" ht="11.25" customHeight="1">
      <c r="A3966" s="130"/>
      <c r="B3966" s="130"/>
      <c r="C3966" s="130"/>
      <c r="D3966" s="130"/>
      <c r="E3966" s="130"/>
      <c r="F3966" s="130"/>
      <c r="G3966" s="89"/>
      <c r="H3966" s="123"/>
      <c r="I3966" s="123"/>
      <c r="J3966" s="130"/>
    </row>
    <row r="3967" spans="1:10" s="108" customFormat="1" ht="11.25" customHeight="1">
      <c r="A3967" s="130"/>
      <c r="B3967" s="130"/>
      <c r="C3967" s="130"/>
      <c r="D3967" s="130"/>
      <c r="E3967" s="130"/>
      <c r="F3967" s="130"/>
      <c r="G3967" s="89"/>
      <c r="H3967" s="123"/>
      <c r="I3967" s="123"/>
      <c r="J3967" s="130"/>
    </row>
    <row r="3968" spans="1:10" s="108" customFormat="1" ht="11.25" customHeight="1">
      <c r="A3968" s="130"/>
      <c r="B3968" s="130"/>
      <c r="C3968" s="130"/>
      <c r="D3968" s="130"/>
      <c r="E3968" s="130"/>
      <c r="F3968" s="130"/>
      <c r="G3968" s="89"/>
      <c r="H3968" s="123"/>
      <c r="I3968" s="123"/>
      <c r="J3968" s="130"/>
    </row>
    <row r="3969" spans="1:10" s="108" customFormat="1" ht="11.25" customHeight="1">
      <c r="A3969" s="130"/>
      <c r="B3969" s="130"/>
      <c r="C3969" s="130"/>
      <c r="D3969" s="130"/>
      <c r="E3969" s="130"/>
      <c r="F3969" s="130"/>
      <c r="G3969" s="89"/>
      <c r="H3969" s="123"/>
      <c r="I3969" s="123"/>
      <c r="J3969" s="130"/>
    </row>
    <row r="3970" spans="1:10" s="108" customFormat="1" ht="11.25" customHeight="1">
      <c r="A3970" s="130"/>
      <c r="B3970" s="130"/>
      <c r="C3970" s="130"/>
      <c r="D3970" s="130"/>
      <c r="E3970" s="130"/>
      <c r="F3970" s="130"/>
      <c r="G3970" s="89"/>
      <c r="H3970" s="123"/>
      <c r="I3970" s="123"/>
      <c r="J3970" s="130"/>
    </row>
    <row r="3971" spans="1:10" s="108" customFormat="1" ht="11.25" customHeight="1">
      <c r="A3971" s="130"/>
      <c r="B3971" s="130"/>
      <c r="C3971" s="130"/>
      <c r="D3971" s="130"/>
      <c r="E3971" s="130"/>
      <c r="F3971" s="130"/>
      <c r="G3971" s="89"/>
      <c r="H3971" s="123"/>
      <c r="I3971" s="123"/>
      <c r="J3971" s="130"/>
    </row>
    <row r="3972" spans="1:10" s="108" customFormat="1" ht="11.25" customHeight="1">
      <c r="A3972" s="130"/>
      <c r="B3972" s="130"/>
      <c r="C3972" s="130"/>
      <c r="D3972" s="130"/>
      <c r="E3972" s="130"/>
      <c r="F3972" s="130"/>
      <c r="G3972" s="89"/>
      <c r="H3972" s="123"/>
      <c r="I3972" s="123"/>
      <c r="J3972" s="130"/>
    </row>
    <row r="3973" spans="1:10" s="108" customFormat="1" ht="11.25" customHeight="1">
      <c r="A3973" s="130"/>
      <c r="B3973" s="130"/>
      <c r="C3973" s="130"/>
      <c r="D3973" s="130"/>
      <c r="E3973" s="130"/>
      <c r="F3973" s="130"/>
      <c r="G3973" s="89"/>
      <c r="H3973" s="123"/>
      <c r="I3973" s="123"/>
      <c r="J3973" s="130"/>
    </row>
    <row r="3974" spans="1:10" s="108" customFormat="1" ht="11.25" customHeight="1">
      <c r="A3974" s="130"/>
      <c r="B3974" s="130"/>
      <c r="C3974" s="130"/>
      <c r="D3974" s="130"/>
      <c r="E3974" s="130"/>
      <c r="F3974" s="130"/>
      <c r="G3974" s="89"/>
      <c r="H3974" s="123"/>
      <c r="I3974" s="123"/>
      <c r="J3974" s="130"/>
    </row>
    <row r="3975" spans="1:10" s="108" customFormat="1" ht="11.25" customHeight="1">
      <c r="A3975" s="130"/>
      <c r="B3975" s="130"/>
      <c r="C3975" s="130"/>
      <c r="D3975" s="130"/>
      <c r="E3975" s="130"/>
      <c r="F3975" s="130"/>
      <c r="G3975" s="89"/>
      <c r="H3975" s="123"/>
      <c r="I3975" s="123"/>
      <c r="J3975" s="130"/>
    </row>
    <row r="3976" spans="1:10" s="108" customFormat="1" ht="11.25" customHeight="1">
      <c r="A3976" s="130"/>
      <c r="B3976" s="130"/>
      <c r="C3976" s="130"/>
      <c r="D3976" s="130"/>
      <c r="E3976" s="130"/>
      <c r="F3976" s="130"/>
      <c r="G3976" s="89"/>
      <c r="H3976" s="123"/>
      <c r="I3976" s="123"/>
      <c r="J3976" s="130"/>
    </row>
    <row r="3977" spans="1:10" s="108" customFormat="1" ht="11.25" customHeight="1">
      <c r="A3977" s="130"/>
      <c r="B3977" s="130"/>
      <c r="C3977" s="130"/>
      <c r="D3977" s="130"/>
      <c r="E3977" s="130"/>
      <c r="F3977" s="130"/>
      <c r="G3977" s="89"/>
      <c r="H3977" s="123"/>
      <c r="I3977" s="123"/>
      <c r="J3977" s="130"/>
    </row>
    <row r="3978" spans="1:10" s="108" customFormat="1" ht="11.25" customHeight="1">
      <c r="A3978" s="130"/>
      <c r="B3978" s="130"/>
      <c r="C3978" s="130"/>
      <c r="D3978" s="130"/>
      <c r="E3978" s="130"/>
      <c r="F3978" s="130"/>
      <c r="G3978" s="89"/>
      <c r="H3978" s="123"/>
      <c r="I3978" s="123"/>
      <c r="J3978" s="130"/>
    </row>
    <row r="3979" spans="1:10" s="108" customFormat="1" ht="11.25" customHeight="1">
      <c r="A3979" s="130"/>
      <c r="B3979" s="130"/>
      <c r="C3979" s="130"/>
      <c r="D3979" s="130"/>
      <c r="E3979" s="130"/>
      <c r="F3979" s="130"/>
      <c r="G3979" s="89"/>
      <c r="H3979" s="123"/>
      <c r="I3979" s="123"/>
      <c r="J3979" s="130"/>
    </row>
    <row r="3980" spans="1:10" s="108" customFormat="1" ht="11.25" customHeight="1">
      <c r="A3980" s="130"/>
      <c r="B3980" s="130"/>
      <c r="C3980" s="130"/>
      <c r="D3980" s="130"/>
      <c r="E3980" s="130"/>
      <c r="F3980" s="130"/>
      <c r="G3980" s="89"/>
      <c r="H3980" s="123"/>
      <c r="I3980" s="123"/>
      <c r="J3980" s="130"/>
    </row>
    <row r="3981" spans="1:10" s="108" customFormat="1" ht="11.25" customHeight="1">
      <c r="A3981" s="130"/>
      <c r="B3981" s="130"/>
      <c r="C3981" s="130"/>
      <c r="D3981" s="130"/>
      <c r="E3981" s="130"/>
      <c r="F3981" s="130"/>
      <c r="G3981" s="89"/>
      <c r="H3981" s="123"/>
      <c r="I3981" s="123"/>
      <c r="J3981" s="130"/>
    </row>
    <row r="3982" spans="1:10" s="108" customFormat="1" ht="11.25" customHeight="1">
      <c r="A3982" s="130"/>
      <c r="B3982" s="130"/>
      <c r="C3982" s="130"/>
      <c r="D3982" s="130"/>
      <c r="E3982" s="130"/>
      <c r="F3982" s="130"/>
      <c r="G3982" s="89"/>
      <c r="H3982" s="123"/>
      <c r="I3982" s="123"/>
      <c r="J3982" s="130"/>
    </row>
    <row r="3983" spans="1:10" s="108" customFormat="1" ht="11.25" customHeight="1">
      <c r="A3983" s="130"/>
      <c r="B3983" s="130"/>
      <c r="C3983" s="130"/>
      <c r="D3983" s="130"/>
      <c r="E3983" s="130"/>
      <c r="F3983" s="130"/>
      <c r="G3983" s="89"/>
      <c r="H3983" s="123"/>
      <c r="I3983" s="123"/>
      <c r="J3983" s="130"/>
    </row>
    <row r="3984" spans="1:10" s="108" customFormat="1" ht="11.25" customHeight="1">
      <c r="A3984" s="130"/>
      <c r="B3984" s="130"/>
      <c r="C3984" s="130"/>
      <c r="D3984" s="130"/>
      <c r="E3984" s="130"/>
      <c r="F3984" s="130"/>
      <c r="G3984" s="89"/>
      <c r="H3984" s="123"/>
      <c r="I3984" s="123"/>
      <c r="J3984" s="130"/>
    </row>
    <row r="3985" spans="1:10" s="108" customFormat="1" ht="11.25" customHeight="1">
      <c r="A3985" s="130"/>
      <c r="B3985" s="130"/>
      <c r="C3985" s="130"/>
      <c r="D3985" s="130"/>
      <c r="E3985" s="130"/>
      <c r="F3985" s="130"/>
      <c r="G3985" s="89"/>
      <c r="H3985" s="123"/>
      <c r="I3985" s="123"/>
      <c r="J3985" s="130"/>
    </row>
    <row r="3986" spans="1:10" s="108" customFormat="1" ht="11.25" customHeight="1">
      <c r="A3986" s="130"/>
      <c r="B3986" s="130"/>
      <c r="C3986" s="130"/>
      <c r="D3986" s="130"/>
      <c r="E3986" s="130"/>
      <c r="F3986" s="130"/>
      <c r="G3986" s="89"/>
      <c r="H3986" s="123"/>
      <c r="I3986" s="123"/>
      <c r="J3986" s="130"/>
    </row>
    <row r="3987" spans="1:10" s="108" customFormat="1" ht="11.25" customHeight="1">
      <c r="A3987" s="130"/>
      <c r="B3987" s="130"/>
      <c r="C3987" s="130"/>
      <c r="D3987" s="130"/>
      <c r="E3987" s="130"/>
      <c r="F3987" s="130"/>
      <c r="G3987" s="89"/>
      <c r="H3987" s="123"/>
      <c r="I3987" s="123"/>
      <c r="J3987" s="130"/>
    </row>
    <row r="3988" spans="1:10" s="108" customFormat="1" ht="11.25" customHeight="1">
      <c r="A3988" s="130"/>
      <c r="B3988" s="130"/>
      <c r="C3988" s="130"/>
      <c r="D3988" s="130"/>
      <c r="E3988" s="130"/>
      <c r="F3988" s="130"/>
      <c r="G3988" s="89"/>
      <c r="H3988" s="123"/>
      <c r="I3988" s="123"/>
      <c r="J3988" s="130"/>
    </row>
    <row r="3989" spans="1:10" s="108" customFormat="1" ht="11.25" customHeight="1">
      <c r="A3989" s="130"/>
      <c r="B3989" s="130"/>
      <c r="C3989" s="130"/>
      <c r="D3989" s="130"/>
      <c r="E3989" s="130"/>
      <c r="F3989" s="130"/>
      <c r="G3989" s="89"/>
      <c r="H3989" s="123"/>
      <c r="I3989" s="123"/>
      <c r="J3989" s="130"/>
    </row>
    <row r="3990" spans="1:10" s="108" customFormat="1" ht="11.25" customHeight="1">
      <c r="A3990" s="130"/>
      <c r="B3990" s="130"/>
      <c r="C3990" s="130"/>
      <c r="D3990" s="130"/>
      <c r="E3990" s="130"/>
      <c r="F3990" s="130"/>
      <c r="G3990" s="89"/>
      <c r="H3990" s="123"/>
      <c r="I3990" s="123"/>
      <c r="J3990" s="130"/>
    </row>
    <row r="3991" spans="1:10" s="108" customFormat="1" ht="11.25" customHeight="1">
      <c r="A3991" s="130"/>
      <c r="B3991" s="130"/>
      <c r="C3991" s="130"/>
      <c r="D3991" s="130"/>
      <c r="E3991" s="130"/>
      <c r="F3991" s="130"/>
      <c r="G3991" s="89"/>
      <c r="H3991" s="123"/>
      <c r="I3991" s="123"/>
      <c r="J3991" s="130"/>
    </row>
    <row r="3992" spans="1:10" s="108" customFormat="1" ht="11.25" customHeight="1">
      <c r="A3992" s="130"/>
      <c r="B3992" s="130"/>
      <c r="C3992" s="130"/>
      <c r="D3992" s="130"/>
      <c r="E3992" s="130"/>
      <c r="F3992" s="130"/>
      <c r="G3992" s="89"/>
      <c r="H3992" s="123"/>
      <c r="I3992" s="123"/>
      <c r="J3992" s="130"/>
    </row>
    <row r="3993" spans="1:10" s="108" customFormat="1" ht="11.25" customHeight="1">
      <c r="A3993" s="130"/>
      <c r="B3993" s="130"/>
      <c r="C3993" s="130"/>
      <c r="D3993" s="130"/>
      <c r="E3993" s="130"/>
      <c r="F3993" s="130"/>
      <c r="G3993" s="89"/>
      <c r="H3993" s="123"/>
      <c r="I3993" s="123"/>
      <c r="J3993" s="130"/>
    </row>
    <row r="3994" spans="1:10" s="108" customFormat="1" ht="11.25" customHeight="1">
      <c r="A3994" s="130"/>
      <c r="B3994" s="130"/>
      <c r="C3994" s="130"/>
      <c r="D3994" s="130"/>
      <c r="E3994" s="130"/>
      <c r="F3994" s="130"/>
      <c r="G3994" s="89"/>
      <c r="H3994" s="123"/>
      <c r="I3994" s="123"/>
      <c r="J3994" s="130"/>
    </row>
    <row r="3995" spans="1:10" s="108" customFormat="1" ht="11.25" customHeight="1">
      <c r="A3995" s="130"/>
      <c r="B3995" s="130"/>
      <c r="C3995" s="130"/>
      <c r="D3995" s="130"/>
      <c r="E3995" s="130"/>
      <c r="F3995" s="130"/>
      <c r="G3995" s="89"/>
      <c r="H3995" s="123"/>
      <c r="I3995" s="123"/>
      <c r="J3995" s="130"/>
    </row>
    <row r="3996" spans="1:10" s="108" customFormat="1" ht="11.25" customHeight="1">
      <c r="A3996" s="130"/>
      <c r="B3996" s="130"/>
      <c r="C3996" s="130"/>
      <c r="D3996" s="130"/>
      <c r="E3996" s="130"/>
      <c r="F3996" s="130"/>
      <c r="G3996" s="89"/>
      <c r="H3996" s="123"/>
      <c r="I3996" s="123"/>
      <c r="J3996" s="130"/>
    </row>
    <row r="3997" spans="1:10" s="108" customFormat="1" ht="11.25" customHeight="1">
      <c r="A3997" s="130"/>
      <c r="B3997" s="130"/>
      <c r="C3997" s="130"/>
      <c r="D3997" s="130"/>
      <c r="E3997" s="130"/>
      <c r="F3997" s="130"/>
      <c r="G3997" s="89"/>
      <c r="H3997" s="123"/>
      <c r="I3997" s="123"/>
      <c r="J3997" s="130"/>
    </row>
    <row r="3998" spans="1:10" s="108" customFormat="1" ht="11.25" customHeight="1">
      <c r="A3998" s="130"/>
      <c r="B3998" s="130"/>
      <c r="C3998" s="130"/>
      <c r="D3998" s="130"/>
      <c r="E3998" s="130"/>
      <c r="F3998" s="130"/>
      <c r="G3998" s="89"/>
      <c r="H3998" s="123"/>
      <c r="I3998" s="123"/>
      <c r="J3998" s="130"/>
    </row>
    <row r="3999" spans="1:10" s="108" customFormat="1" ht="11.25" customHeight="1">
      <c r="A3999" s="130"/>
      <c r="B3999" s="130"/>
      <c r="C3999" s="130"/>
      <c r="D3999" s="130"/>
      <c r="E3999" s="130"/>
      <c r="F3999" s="130"/>
      <c r="G3999" s="89"/>
      <c r="H3999" s="123"/>
      <c r="I3999" s="123"/>
      <c r="J3999" s="130"/>
    </row>
    <row r="4000" spans="1:10" s="108" customFormat="1" ht="11.25" customHeight="1">
      <c r="A4000" s="130"/>
      <c r="B4000" s="130"/>
      <c r="C4000" s="130"/>
      <c r="D4000" s="130"/>
      <c r="E4000" s="130"/>
      <c r="F4000" s="130"/>
      <c r="G4000" s="89"/>
      <c r="H4000" s="123"/>
      <c r="I4000" s="123"/>
      <c r="J4000" s="130"/>
    </row>
    <row r="4001" spans="1:10" s="108" customFormat="1" ht="11.25" customHeight="1">
      <c r="A4001" s="130"/>
      <c r="B4001" s="130"/>
      <c r="C4001" s="130"/>
      <c r="D4001" s="130"/>
      <c r="E4001" s="130"/>
      <c r="F4001" s="130"/>
      <c r="G4001" s="89"/>
      <c r="H4001" s="123"/>
      <c r="I4001" s="123"/>
      <c r="J4001" s="130"/>
    </row>
    <row r="4002" spans="1:10" s="108" customFormat="1" ht="11.25" customHeight="1">
      <c r="A4002" s="130"/>
      <c r="B4002" s="130"/>
      <c r="C4002" s="130"/>
      <c r="D4002" s="130"/>
      <c r="E4002" s="130"/>
      <c r="F4002" s="130"/>
      <c r="G4002" s="89"/>
      <c r="H4002" s="123"/>
      <c r="I4002" s="123"/>
      <c r="J4002" s="130"/>
    </row>
    <row r="4003" spans="1:10" s="108" customFormat="1" ht="11.25" customHeight="1">
      <c r="A4003" s="130"/>
      <c r="B4003" s="130"/>
      <c r="C4003" s="130"/>
      <c r="D4003" s="130"/>
      <c r="E4003" s="130"/>
      <c r="F4003" s="130"/>
      <c r="G4003" s="89"/>
      <c r="H4003" s="123"/>
      <c r="I4003" s="123"/>
      <c r="J4003" s="130"/>
    </row>
    <row r="4004" spans="1:10" s="108" customFormat="1" ht="11.25" customHeight="1">
      <c r="A4004" s="130"/>
      <c r="B4004" s="130"/>
      <c r="C4004" s="130"/>
      <c r="D4004" s="130"/>
      <c r="E4004" s="130"/>
      <c r="F4004" s="130"/>
      <c r="G4004" s="89"/>
      <c r="H4004" s="123"/>
      <c r="I4004" s="123"/>
      <c r="J4004" s="130"/>
    </row>
    <row r="4005" spans="1:10" s="108" customFormat="1" ht="11.25" customHeight="1">
      <c r="A4005" s="130"/>
      <c r="B4005" s="130"/>
      <c r="C4005" s="130"/>
      <c r="D4005" s="130"/>
      <c r="E4005" s="130"/>
      <c r="F4005" s="130"/>
      <c r="G4005" s="89"/>
      <c r="H4005" s="123"/>
      <c r="I4005" s="123"/>
      <c r="J4005" s="130"/>
    </row>
    <row r="4006" spans="1:10" s="108" customFormat="1" ht="11.25" customHeight="1">
      <c r="A4006" s="130"/>
      <c r="B4006" s="130"/>
      <c r="C4006" s="130"/>
      <c r="D4006" s="130"/>
      <c r="E4006" s="130"/>
      <c r="F4006" s="130"/>
      <c r="G4006" s="89"/>
      <c r="H4006" s="123"/>
      <c r="I4006" s="123"/>
      <c r="J4006" s="130"/>
    </row>
    <row r="4007" spans="1:10" s="108" customFormat="1" ht="11.25" customHeight="1">
      <c r="A4007" s="130"/>
      <c r="B4007" s="130"/>
      <c r="C4007" s="130"/>
      <c r="D4007" s="130"/>
      <c r="E4007" s="130"/>
      <c r="F4007" s="130"/>
      <c r="G4007" s="89"/>
      <c r="H4007" s="123"/>
      <c r="I4007" s="123"/>
      <c r="J4007" s="130"/>
    </row>
    <row r="4008" spans="1:10" s="108" customFormat="1" ht="11.25" customHeight="1">
      <c r="A4008" s="130"/>
      <c r="B4008" s="130"/>
      <c r="C4008" s="130"/>
      <c r="D4008" s="130"/>
      <c r="E4008" s="130"/>
      <c r="F4008" s="130"/>
      <c r="G4008" s="89"/>
      <c r="H4008" s="123"/>
      <c r="I4008" s="123"/>
      <c r="J4008" s="130"/>
    </row>
    <row r="4009" spans="1:10" s="108" customFormat="1" ht="11.25" customHeight="1">
      <c r="A4009" s="130"/>
      <c r="B4009" s="130"/>
      <c r="C4009" s="130"/>
      <c r="D4009" s="130"/>
      <c r="E4009" s="130"/>
      <c r="F4009" s="130"/>
      <c r="G4009" s="89"/>
      <c r="H4009" s="123"/>
      <c r="I4009" s="123"/>
      <c r="J4009" s="130"/>
    </row>
    <row r="4010" spans="1:10" s="108" customFormat="1" ht="11.25" customHeight="1">
      <c r="A4010" s="130"/>
      <c r="B4010" s="130"/>
      <c r="C4010" s="130"/>
      <c r="D4010" s="130"/>
      <c r="E4010" s="130"/>
      <c r="F4010" s="130"/>
      <c r="G4010" s="89"/>
      <c r="H4010" s="123"/>
      <c r="I4010" s="123"/>
      <c r="J4010" s="130"/>
    </row>
    <row r="4011" spans="1:10" s="108" customFormat="1" ht="11.25" customHeight="1">
      <c r="A4011" s="130"/>
      <c r="B4011" s="130"/>
      <c r="C4011" s="130"/>
      <c r="D4011" s="130"/>
      <c r="E4011" s="130"/>
      <c r="F4011" s="130"/>
      <c r="G4011" s="89"/>
      <c r="H4011" s="123"/>
      <c r="I4011" s="123"/>
      <c r="J4011" s="130"/>
    </row>
    <row r="4012" spans="1:10" s="108" customFormat="1" ht="11.25" customHeight="1">
      <c r="A4012" s="130"/>
      <c r="B4012" s="130"/>
      <c r="C4012" s="130"/>
      <c r="D4012" s="130"/>
      <c r="E4012" s="130"/>
      <c r="F4012" s="130"/>
      <c r="G4012" s="89"/>
      <c r="H4012" s="123"/>
      <c r="I4012" s="123"/>
      <c r="J4012" s="130"/>
    </row>
    <row r="4013" spans="1:10" s="108" customFormat="1" ht="11.25" customHeight="1">
      <c r="A4013" s="130"/>
      <c r="B4013" s="130"/>
      <c r="C4013" s="130"/>
      <c r="D4013" s="130"/>
      <c r="E4013" s="130"/>
      <c r="F4013" s="130"/>
      <c r="G4013" s="89"/>
      <c r="H4013" s="123"/>
      <c r="I4013" s="123"/>
      <c r="J4013" s="130"/>
    </row>
    <row r="4014" spans="1:10" s="108" customFormat="1" ht="11.25" customHeight="1">
      <c r="A4014" s="130"/>
      <c r="B4014" s="130"/>
      <c r="C4014" s="130"/>
      <c r="D4014" s="130"/>
      <c r="E4014" s="130"/>
      <c r="F4014" s="130"/>
      <c r="G4014" s="89"/>
      <c r="H4014" s="123"/>
      <c r="I4014" s="123"/>
      <c r="J4014" s="130"/>
    </row>
    <row r="4015" spans="1:10" s="108" customFormat="1" ht="11.25" customHeight="1">
      <c r="A4015" s="130"/>
      <c r="B4015" s="130"/>
      <c r="C4015" s="130"/>
      <c r="D4015" s="130"/>
      <c r="E4015" s="130"/>
      <c r="F4015" s="130"/>
      <c r="G4015" s="89"/>
      <c r="H4015" s="123"/>
      <c r="I4015" s="123"/>
      <c r="J4015" s="130"/>
    </row>
    <row r="4016" spans="1:10" s="108" customFormat="1" ht="11.25" customHeight="1">
      <c r="A4016" s="130"/>
      <c r="B4016" s="130"/>
      <c r="C4016" s="130"/>
      <c r="D4016" s="130"/>
      <c r="E4016" s="130"/>
      <c r="F4016" s="130"/>
      <c r="G4016" s="89"/>
      <c r="H4016" s="123"/>
      <c r="I4016" s="123"/>
      <c r="J4016" s="130"/>
    </row>
    <row r="4017" spans="1:10" s="108" customFormat="1" ht="11.25" customHeight="1">
      <c r="A4017" s="130"/>
      <c r="B4017" s="130"/>
      <c r="C4017" s="130"/>
      <c r="D4017" s="130"/>
      <c r="E4017" s="130"/>
      <c r="F4017" s="130"/>
      <c r="G4017" s="89"/>
      <c r="H4017" s="123"/>
      <c r="I4017" s="123"/>
      <c r="J4017" s="130"/>
    </row>
    <row r="4018" spans="1:10" s="108" customFormat="1" ht="11.25" customHeight="1">
      <c r="A4018" s="130"/>
      <c r="B4018" s="130"/>
      <c r="C4018" s="130"/>
      <c r="D4018" s="130"/>
      <c r="E4018" s="130"/>
      <c r="F4018" s="130"/>
      <c r="G4018" s="89"/>
      <c r="H4018" s="123"/>
      <c r="I4018" s="123"/>
      <c r="J4018" s="130"/>
    </row>
    <row r="4019" spans="1:10" s="108" customFormat="1" ht="11.25" customHeight="1">
      <c r="A4019" s="130"/>
      <c r="B4019" s="130"/>
      <c r="C4019" s="130"/>
      <c r="D4019" s="130"/>
      <c r="E4019" s="130"/>
      <c r="F4019" s="130"/>
      <c r="G4019" s="89"/>
      <c r="H4019" s="123"/>
      <c r="I4019" s="123"/>
      <c r="J4019" s="130"/>
    </row>
    <row r="4020" spans="1:10" s="108" customFormat="1" ht="11.25" customHeight="1">
      <c r="A4020" s="130"/>
      <c r="B4020" s="130"/>
      <c r="C4020" s="130"/>
      <c r="D4020" s="130"/>
      <c r="E4020" s="130"/>
      <c r="F4020" s="130"/>
      <c r="G4020" s="89"/>
      <c r="H4020" s="123"/>
      <c r="I4020" s="123"/>
      <c r="J4020" s="130"/>
    </row>
    <row r="4021" spans="1:10" s="108" customFormat="1" ht="11.25" customHeight="1">
      <c r="A4021" s="130"/>
      <c r="B4021" s="130"/>
      <c r="C4021" s="130"/>
      <c r="D4021" s="130"/>
      <c r="E4021" s="130"/>
      <c r="F4021" s="130"/>
      <c r="G4021" s="89"/>
      <c r="H4021" s="123"/>
      <c r="I4021" s="123"/>
      <c r="J4021" s="130"/>
    </row>
    <row r="4022" spans="1:10" s="108" customFormat="1" ht="11.25" customHeight="1">
      <c r="A4022" s="130"/>
      <c r="B4022" s="130"/>
      <c r="C4022" s="130"/>
      <c r="D4022" s="130"/>
      <c r="E4022" s="130"/>
      <c r="F4022" s="130"/>
      <c r="G4022" s="89"/>
      <c r="H4022" s="123"/>
      <c r="I4022" s="123"/>
      <c r="J4022" s="130"/>
    </row>
    <row r="4023" spans="1:10" s="108" customFormat="1" ht="11.25" customHeight="1">
      <c r="A4023" s="130"/>
      <c r="B4023" s="130"/>
      <c r="C4023" s="130"/>
      <c r="D4023" s="130"/>
      <c r="E4023" s="130"/>
      <c r="F4023" s="130"/>
      <c r="G4023" s="89"/>
      <c r="H4023" s="123"/>
      <c r="I4023" s="123"/>
      <c r="J4023" s="130"/>
    </row>
    <row r="4024" spans="1:10" s="108" customFormat="1" ht="11.25" customHeight="1">
      <c r="A4024" s="130"/>
      <c r="B4024" s="130"/>
      <c r="C4024" s="130"/>
      <c r="D4024" s="130"/>
      <c r="E4024" s="130"/>
      <c r="F4024" s="130"/>
      <c r="G4024" s="89"/>
      <c r="H4024" s="123"/>
      <c r="I4024" s="123"/>
      <c r="J4024" s="130"/>
    </row>
    <row r="4025" spans="1:10" s="108" customFormat="1" ht="11.25" customHeight="1">
      <c r="A4025" s="130"/>
      <c r="B4025" s="130"/>
      <c r="C4025" s="130"/>
      <c r="D4025" s="130"/>
      <c r="E4025" s="130"/>
      <c r="F4025" s="130"/>
      <c r="G4025" s="89"/>
      <c r="H4025" s="123"/>
      <c r="I4025" s="123"/>
      <c r="J4025" s="130"/>
    </row>
    <row r="4026" spans="1:10" s="108" customFormat="1" ht="11.25" customHeight="1">
      <c r="A4026" s="130"/>
      <c r="B4026" s="130"/>
      <c r="C4026" s="130"/>
      <c r="D4026" s="130"/>
      <c r="E4026" s="130"/>
      <c r="F4026" s="130"/>
      <c r="G4026" s="89"/>
      <c r="H4026" s="123"/>
      <c r="I4026" s="123"/>
      <c r="J4026" s="130"/>
    </row>
    <row r="4027" spans="1:10" s="108" customFormat="1" ht="11.25" customHeight="1">
      <c r="A4027" s="130"/>
      <c r="B4027" s="130"/>
      <c r="C4027" s="130"/>
      <c r="D4027" s="130"/>
      <c r="E4027" s="130"/>
      <c r="F4027" s="130"/>
      <c r="G4027" s="89"/>
      <c r="H4027" s="123"/>
      <c r="I4027" s="123"/>
      <c r="J4027" s="130"/>
    </row>
    <row r="4028" spans="1:10" s="108" customFormat="1" ht="11.25" customHeight="1">
      <c r="A4028" s="130"/>
      <c r="B4028" s="130"/>
      <c r="C4028" s="130"/>
      <c r="D4028" s="130"/>
      <c r="E4028" s="130"/>
      <c r="F4028" s="130"/>
      <c r="G4028" s="89"/>
      <c r="H4028" s="123"/>
      <c r="I4028" s="123"/>
      <c r="J4028" s="130"/>
    </row>
    <row r="4029" spans="1:10" s="108" customFormat="1" ht="11.25" customHeight="1">
      <c r="A4029" s="130"/>
      <c r="B4029" s="130"/>
      <c r="C4029" s="130"/>
      <c r="D4029" s="130"/>
      <c r="E4029" s="130"/>
      <c r="F4029" s="130"/>
      <c r="G4029" s="89"/>
      <c r="H4029" s="123"/>
      <c r="I4029" s="123"/>
      <c r="J4029" s="130"/>
    </row>
    <row r="4030" spans="1:10" s="108" customFormat="1" ht="11.25" customHeight="1">
      <c r="A4030" s="130"/>
      <c r="B4030" s="130"/>
      <c r="C4030" s="130"/>
      <c r="D4030" s="130"/>
      <c r="E4030" s="130"/>
      <c r="F4030" s="130"/>
      <c r="G4030" s="89"/>
      <c r="H4030" s="123"/>
      <c r="I4030" s="123"/>
      <c r="J4030" s="130"/>
    </row>
    <row r="4031" spans="1:10" s="108" customFormat="1" ht="11.25" customHeight="1">
      <c r="A4031" s="130"/>
      <c r="B4031" s="130"/>
      <c r="C4031" s="130"/>
      <c r="D4031" s="130"/>
      <c r="E4031" s="130"/>
      <c r="F4031" s="130"/>
      <c r="G4031" s="89"/>
      <c r="H4031" s="123"/>
      <c r="I4031" s="123"/>
      <c r="J4031" s="130"/>
    </row>
    <row r="4032" spans="1:10" s="108" customFormat="1" ht="11.25" customHeight="1">
      <c r="A4032" s="130"/>
      <c r="B4032" s="130"/>
      <c r="C4032" s="130"/>
      <c r="D4032" s="130"/>
      <c r="E4032" s="130"/>
      <c r="F4032" s="130"/>
      <c r="G4032" s="89"/>
      <c r="H4032" s="123"/>
      <c r="I4032" s="123"/>
      <c r="J4032" s="130"/>
    </row>
    <row r="4033" spans="1:10" s="108" customFormat="1" ht="11.25" customHeight="1">
      <c r="A4033" s="130"/>
      <c r="B4033" s="130"/>
      <c r="C4033" s="130"/>
      <c r="D4033" s="130"/>
      <c r="E4033" s="130"/>
      <c r="F4033" s="130"/>
      <c r="G4033" s="89"/>
      <c r="H4033" s="123"/>
      <c r="I4033" s="123"/>
      <c r="J4033" s="130"/>
    </row>
    <row r="4034" spans="1:10" s="108" customFormat="1" ht="11.25" customHeight="1">
      <c r="A4034" s="130"/>
      <c r="B4034" s="130"/>
      <c r="C4034" s="130"/>
      <c r="D4034" s="130"/>
      <c r="E4034" s="130"/>
      <c r="F4034" s="130"/>
      <c r="G4034" s="89"/>
      <c r="H4034" s="123"/>
      <c r="I4034" s="123"/>
      <c r="J4034" s="130"/>
    </row>
    <row r="4035" spans="1:10" s="108" customFormat="1" ht="11.25" customHeight="1">
      <c r="A4035" s="130"/>
      <c r="B4035" s="130"/>
      <c r="C4035" s="130"/>
      <c r="D4035" s="130"/>
      <c r="E4035" s="130"/>
      <c r="F4035" s="130"/>
      <c r="G4035" s="89"/>
      <c r="H4035" s="123"/>
      <c r="I4035" s="123"/>
      <c r="J4035" s="130"/>
    </row>
    <row r="4036" spans="1:10" s="108" customFormat="1" ht="11.25" customHeight="1">
      <c r="A4036" s="130"/>
      <c r="B4036" s="130"/>
      <c r="C4036" s="130"/>
      <c r="D4036" s="130"/>
      <c r="E4036" s="130"/>
      <c r="F4036" s="130"/>
      <c r="G4036" s="89"/>
      <c r="H4036" s="123"/>
      <c r="I4036" s="123"/>
      <c r="J4036" s="130"/>
    </row>
    <row r="4037" spans="1:10" s="108" customFormat="1" ht="11.25" customHeight="1">
      <c r="A4037" s="130"/>
      <c r="B4037" s="130"/>
      <c r="C4037" s="130"/>
      <c r="D4037" s="130"/>
      <c r="E4037" s="130"/>
      <c r="F4037" s="130"/>
      <c r="G4037" s="89"/>
      <c r="H4037" s="123"/>
      <c r="I4037" s="123"/>
      <c r="J4037" s="130"/>
    </row>
    <row r="4038" spans="1:10" s="108" customFormat="1" ht="11.25" customHeight="1">
      <c r="A4038" s="130"/>
      <c r="B4038" s="130"/>
      <c r="C4038" s="130"/>
      <c r="D4038" s="130"/>
      <c r="E4038" s="130"/>
      <c r="F4038" s="130"/>
      <c r="G4038" s="89"/>
      <c r="H4038" s="123"/>
      <c r="I4038" s="123"/>
      <c r="J4038" s="130"/>
    </row>
    <row r="4039" spans="1:10" s="108" customFormat="1" ht="11.25" customHeight="1">
      <c r="A4039" s="130"/>
      <c r="B4039" s="130"/>
      <c r="C4039" s="130"/>
      <c r="D4039" s="130"/>
      <c r="E4039" s="130"/>
      <c r="F4039" s="130"/>
      <c r="G4039" s="89"/>
      <c r="H4039" s="123"/>
      <c r="I4039" s="123"/>
      <c r="J4039" s="130"/>
    </row>
    <row r="4040" spans="1:10" s="108" customFormat="1" ht="11.25" customHeight="1">
      <c r="A4040" s="130"/>
      <c r="B4040" s="130"/>
      <c r="C4040" s="130"/>
      <c r="D4040" s="130"/>
      <c r="E4040" s="130"/>
      <c r="F4040" s="130"/>
      <c r="G4040" s="89"/>
      <c r="H4040" s="123"/>
      <c r="I4040" s="123"/>
      <c r="J4040" s="130"/>
    </row>
    <row r="4041" spans="1:10" s="108" customFormat="1" ht="11.25" customHeight="1">
      <c r="A4041" s="130"/>
      <c r="B4041" s="130"/>
      <c r="C4041" s="130"/>
      <c r="D4041" s="130"/>
      <c r="E4041" s="130"/>
      <c r="F4041" s="130"/>
      <c r="G4041" s="89"/>
      <c r="H4041" s="123"/>
      <c r="I4041" s="123"/>
      <c r="J4041" s="130"/>
    </row>
    <row r="4042" spans="1:10" s="108" customFormat="1" ht="11.25" customHeight="1">
      <c r="A4042" s="130"/>
      <c r="B4042" s="130"/>
      <c r="C4042" s="130"/>
      <c r="D4042" s="130"/>
      <c r="E4042" s="130"/>
      <c r="F4042" s="130"/>
      <c r="G4042" s="89"/>
      <c r="H4042" s="123"/>
      <c r="I4042" s="123"/>
      <c r="J4042" s="130"/>
    </row>
    <row r="4043" spans="1:10" s="108" customFormat="1" ht="11.25" customHeight="1">
      <c r="A4043" s="130"/>
      <c r="B4043" s="130"/>
      <c r="C4043" s="130"/>
      <c r="D4043" s="130"/>
      <c r="E4043" s="130"/>
      <c r="F4043" s="130"/>
      <c r="G4043" s="89"/>
      <c r="H4043" s="123"/>
      <c r="I4043" s="123"/>
      <c r="J4043" s="130"/>
    </row>
    <row r="4044" spans="1:10" s="108" customFormat="1" ht="11.25" customHeight="1">
      <c r="A4044" s="130"/>
      <c r="B4044" s="130"/>
      <c r="C4044" s="130"/>
      <c r="D4044" s="130"/>
      <c r="E4044" s="130"/>
      <c r="F4044" s="130"/>
      <c r="G4044" s="89"/>
      <c r="H4044" s="123"/>
      <c r="I4044" s="123"/>
      <c r="J4044" s="130"/>
    </row>
    <row r="4045" spans="1:10" s="108" customFormat="1" ht="11.25" customHeight="1">
      <c r="A4045" s="130"/>
      <c r="B4045" s="130"/>
      <c r="C4045" s="130"/>
      <c r="D4045" s="130"/>
      <c r="E4045" s="130"/>
      <c r="F4045" s="130"/>
      <c r="G4045" s="89"/>
      <c r="H4045" s="123"/>
      <c r="I4045" s="123"/>
      <c r="J4045" s="130"/>
    </row>
    <row r="4046" spans="1:10" s="108" customFormat="1" ht="11.25" customHeight="1">
      <c r="A4046" s="130"/>
      <c r="B4046" s="130"/>
      <c r="C4046" s="130"/>
      <c r="D4046" s="130"/>
      <c r="E4046" s="130"/>
      <c r="F4046" s="130"/>
      <c r="G4046" s="89"/>
      <c r="H4046" s="123"/>
      <c r="I4046" s="123"/>
      <c r="J4046" s="130"/>
    </row>
    <row r="4047" spans="1:10" s="108" customFormat="1" ht="11.25" customHeight="1">
      <c r="A4047" s="130"/>
      <c r="B4047" s="130"/>
      <c r="C4047" s="130"/>
      <c r="D4047" s="130"/>
      <c r="E4047" s="130"/>
      <c r="F4047" s="130"/>
      <c r="G4047" s="89"/>
      <c r="H4047" s="123"/>
      <c r="I4047" s="123"/>
      <c r="J4047" s="130"/>
    </row>
    <row r="4048" spans="1:10" s="108" customFormat="1" ht="11.25" customHeight="1">
      <c r="A4048" s="130"/>
      <c r="B4048" s="130"/>
      <c r="C4048" s="130"/>
      <c r="D4048" s="130"/>
      <c r="E4048" s="130"/>
      <c r="F4048" s="130"/>
      <c r="G4048" s="89"/>
      <c r="H4048" s="123"/>
      <c r="I4048" s="123"/>
      <c r="J4048" s="130"/>
    </row>
    <row r="4049" spans="1:10" s="108" customFormat="1" ht="11.25" customHeight="1">
      <c r="A4049" s="130"/>
      <c r="B4049" s="130"/>
      <c r="C4049" s="130"/>
      <c r="D4049" s="130"/>
      <c r="E4049" s="130"/>
      <c r="F4049" s="130"/>
      <c r="G4049" s="89"/>
      <c r="H4049" s="123"/>
      <c r="I4049" s="123"/>
      <c r="J4049" s="130"/>
    </row>
    <row r="4050" spans="1:10" s="108" customFormat="1" ht="11.25" customHeight="1">
      <c r="A4050" s="130"/>
      <c r="B4050" s="130"/>
      <c r="C4050" s="130"/>
      <c r="D4050" s="130"/>
      <c r="E4050" s="130"/>
      <c r="F4050" s="130"/>
      <c r="G4050" s="89"/>
      <c r="H4050" s="123"/>
      <c r="I4050" s="123"/>
      <c r="J4050" s="130"/>
    </row>
    <row r="4051" spans="1:10" s="108" customFormat="1" ht="11.25" customHeight="1">
      <c r="A4051" s="130"/>
      <c r="B4051" s="130"/>
      <c r="C4051" s="130"/>
      <c r="D4051" s="130"/>
      <c r="E4051" s="130"/>
      <c r="F4051" s="130"/>
      <c r="G4051" s="89"/>
      <c r="H4051" s="123"/>
      <c r="I4051" s="123"/>
      <c r="J4051" s="130"/>
    </row>
    <row r="4052" spans="1:10" s="108" customFormat="1" ht="11.25" customHeight="1">
      <c r="A4052" s="130"/>
      <c r="B4052" s="130"/>
      <c r="C4052" s="130"/>
      <c r="D4052" s="130"/>
      <c r="E4052" s="130"/>
      <c r="F4052" s="130"/>
      <c r="G4052" s="89"/>
      <c r="H4052" s="123"/>
      <c r="I4052" s="123"/>
      <c r="J4052" s="130"/>
    </row>
    <row r="4053" spans="1:10" s="108" customFormat="1" ht="11.25" customHeight="1">
      <c r="A4053" s="130"/>
      <c r="B4053" s="130"/>
      <c r="C4053" s="130"/>
      <c r="D4053" s="130"/>
      <c r="E4053" s="130"/>
      <c r="F4053" s="130"/>
      <c r="G4053" s="89"/>
      <c r="H4053" s="123"/>
      <c r="I4053" s="123"/>
      <c r="J4053" s="130"/>
    </row>
    <row r="4054" spans="1:10" s="108" customFormat="1" ht="11.25" customHeight="1">
      <c r="A4054" s="130"/>
      <c r="B4054" s="130"/>
      <c r="C4054" s="130"/>
      <c r="D4054" s="130"/>
      <c r="E4054" s="130"/>
      <c r="F4054" s="130"/>
      <c r="G4054" s="89"/>
      <c r="H4054" s="123"/>
      <c r="I4054" s="123"/>
      <c r="J4054" s="130"/>
    </row>
    <row r="4055" spans="1:10" s="108" customFormat="1" ht="11.25" customHeight="1">
      <c r="A4055" s="130"/>
      <c r="B4055" s="130"/>
      <c r="C4055" s="130"/>
      <c r="D4055" s="130"/>
      <c r="E4055" s="130"/>
      <c r="F4055" s="130"/>
      <c r="G4055" s="89"/>
      <c r="H4055" s="123"/>
      <c r="I4055" s="123"/>
      <c r="J4055" s="130"/>
    </row>
    <row r="4056" spans="1:10" s="108" customFormat="1" ht="11.25" customHeight="1">
      <c r="A4056" s="130"/>
      <c r="B4056" s="130"/>
      <c r="C4056" s="130"/>
      <c r="D4056" s="130"/>
      <c r="E4056" s="130"/>
      <c r="F4056" s="130"/>
      <c r="G4056" s="89"/>
      <c r="H4056" s="123"/>
      <c r="I4056" s="123"/>
      <c r="J4056" s="130"/>
    </row>
    <row r="4057" spans="1:10" s="108" customFormat="1" ht="11.25" customHeight="1">
      <c r="A4057" s="130"/>
      <c r="B4057" s="130"/>
      <c r="C4057" s="130"/>
      <c r="D4057" s="130"/>
      <c r="E4057" s="130"/>
      <c r="F4057" s="130"/>
      <c r="G4057" s="89"/>
      <c r="H4057" s="123"/>
      <c r="I4057" s="123"/>
      <c r="J4057" s="130"/>
    </row>
    <row r="4058" spans="1:10" s="108" customFormat="1" ht="11.25" customHeight="1">
      <c r="A4058" s="130"/>
      <c r="B4058" s="130"/>
      <c r="C4058" s="130"/>
      <c r="D4058" s="130"/>
      <c r="E4058" s="130"/>
      <c r="F4058" s="130"/>
      <c r="G4058" s="89"/>
      <c r="H4058" s="123"/>
      <c r="I4058" s="123"/>
      <c r="J4058" s="130"/>
    </row>
    <row r="4059" spans="1:10" s="108" customFormat="1" ht="11.25" customHeight="1">
      <c r="A4059" s="130"/>
      <c r="B4059" s="130"/>
      <c r="C4059" s="130"/>
      <c r="D4059" s="130"/>
      <c r="E4059" s="130"/>
      <c r="F4059" s="130"/>
      <c r="G4059" s="89"/>
      <c r="H4059" s="123"/>
      <c r="I4059" s="123"/>
      <c r="J4059" s="130"/>
    </row>
    <row r="4060" spans="1:10" s="108" customFormat="1" ht="11.25" customHeight="1">
      <c r="A4060" s="130"/>
      <c r="B4060" s="130"/>
      <c r="C4060" s="130"/>
      <c r="D4060" s="130"/>
      <c r="E4060" s="130"/>
      <c r="F4060" s="130"/>
      <c r="G4060" s="89"/>
      <c r="H4060" s="123"/>
      <c r="I4060" s="123"/>
      <c r="J4060" s="130"/>
    </row>
    <row r="4061" spans="1:10" s="108" customFormat="1" ht="11.25" customHeight="1">
      <c r="A4061" s="130"/>
      <c r="B4061" s="130"/>
      <c r="C4061" s="130"/>
      <c r="D4061" s="130"/>
      <c r="E4061" s="130"/>
      <c r="F4061" s="130"/>
      <c r="G4061" s="89"/>
      <c r="H4061" s="123"/>
      <c r="I4061" s="123"/>
      <c r="J4061" s="130"/>
    </row>
    <row r="4062" spans="1:10" s="108" customFormat="1" ht="11.25" customHeight="1">
      <c r="A4062" s="130"/>
      <c r="B4062" s="130"/>
      <c r="C4062" s="130"/>
      <c r="D4062" s="130"/>
      <c r="E4062" s="130"/>
      <c r="F4062" s="130"/>
      <c r="G4062" s="89"/>
      <c r="H4062" s="123"/>
      <c r="I4062" s="123"/>
      <c r="J4062" s="130"/>
    </row>
    <row r="4063" spans="1:10" s="108" customFormat="1" ht="11.25" customHeight="1">
      <c r="A4063" s="130"/>
      <c r="B4063" s="130"/>
      <c r="C4063" s="130"/>
      <c r="D4063" s="130"/>
      <c r="E4063" s="130"/>
      <c r="F4063" s="130"/>
      <c r="G4063" s="89"/>
      <c r="H4063" s="123"/>
      <c r="I4063" s="123"/>
      <c r="J4063" s="130"/>
    </row>
    <row r="4064" spans="1:10" s="108" customFormat="1" ht="11.25" customHeight="1">
      <c r="A4064" s="130"/>
      <c r="B4064" s="130"/>
      <c r="C4064" s="130"/>
      <c r="D4064" s="130"/>
      <c r="E4064" s="130"/>
      <c r="F4064" s="130"/>
      <c r="G4064" s="89"/>
      <c r="H4064" s="123"/>
      <c r="I4064" s="123"/>
      <c r="J4064" s="130"/>
    </row>
    <row r="4065" spans="1:10" s="108" customFormat="1" ht="11.25" customHeight="1">
      <c r="A4065" s="130"/>
      <c r="B4065" s="130"/>
      <c r="C4065" s="130"/>
      <c r="D4065" s="130"/>
      <c r="E4065" s="130"/>
      <c r="F4065" s="130"/>
      <c r="G4065" s="89"/>
      <c r="H4065" s="123"/>
      <c r="I4065" s="123"/>
      <c r="J4065" s="130"/>
    </row>
    <row r="4066" spans="1:10" s="108" customFormat="1" ht="11.25" customHeight="1">
      <c r="A4066" s="130"/>
      <c r="B4066" s="130"/>
      <c r="C4066" s="130"/>
      <c r="D4066" s="130"/>
      <c r="E4066" s="130"/>
      <c r="F4066" s="130"/>
      <c r="G4066" s="89"/>
      <c r="H4066" s="123"/>
      <c r="I4066" s="123"/>
      <c r="J4066" s="130"/>
    </row>
    <row r="4067" spans="1:10" s="108" customFormat="1" ht="11.25" customHeight="1">
      <c r="A4067" s="130"/>
      <c r="B4067" s="130"/>
      <c r="C4067" s="130"/>
      <c r="D4067" s="130"/>
      <c r="E4067" s="130"/>
      <c r="F4067" s="130"/>
      <c r="G4067" s="89"/>
      <c r="H4067" s="123"/>
      <c r="I4067" s="123"/>
      <c r="J4067" s="130"/>
    </row>
    <row r="4068" spans="1:10" s="108" customFormat="1" ht="11.25" customHeight="1">
      <c r="A4068" s="130"/>
      <c r="B4068" s="130"/>
      <c r="C4068" s="130"/>
      <c r="D4068" s="130"/>
      <c r="E4068" s="130"/>
      <c r="F4068" s="130"/>
      <c r="G4068" s="89"/>
      <c r="H4068" s="123"/>
      <c r="I4068" s="123"/>
      <c r="J4068" s="130"/>
    </row>
    <row r="4069" spans="1:10" s="108" customFormat="1" ht="11.25" customHeight="1">
      <c r="A4069" s="130"/>
      <c r="B4069" s="130"/>
      <c r="C4069" s="130"/>
      <c r="D4069" s="130"/>
      <c r="E4069" s="130"/>
      <c r="F4069" s="130"/>
      <c r="G4069" s="89"/>
      <c r="H4069" s="123"/>
      <c r="I4069" s="123"/>
      <c r="J4069" s="130"/>
    </row>
    <row r="4070" spans="1:10" s="108" customFormat="1" ht="11.25" customHeight="1">
      <c r="A4070" s="130"/>
      <c r="B4070" s="130"/>
      <c r="C4070" s="130"/>
      <c r="D4070" s="130"/>
      <c r="E4070" s="130"/>
      <c r="F4070" s="130"/>
      <c r="G4070" s="89"/>
      <c r="H4070" s="123"/>
      <c r="I4070" s="123"/>
      <c r="J4070" s="130"/>
    </row>
    <row r="4071" spans="1:10" s="108" customFormat="1" ht="11.25" customHeight="1">
      <c r="A4071" s="130"/>
      <c r="B4071" s="130"/>
      <c r="C4071" s="130"/>
      <c r="D4071" s="130"/>
      <c r="E4071" s="130"/>
      <c r="F4071" s="130"/>
      <c r="G4071" s="89"/>
      <c r="H4071" s="123"/>
      <c r="I4071" s="123"/>
      <c r="J4071" s="130"/>
    </row>
    <row r="4072" spans="1:10" s="108" customFormat="1" ht="11.25" customHeight="1">
      <c r="A4072" s="130"/>
      <c r="B4072" s="130"/>
      <c r="C4072" s="130"/>
      <c r="D4072" s="130"/>
      <c r="E4072" s="130"/>
      <c r="F4072" s="130"/>
      <c r="G4072" s="89"/>
      <c r="H4072" s="123"/>
      <c r="I4072" s="123"/>
      <c r="J4072" s="130"/>
    </row>
    <row r="4073" spans="1:10" s="108" customFormat="1" ht="11.25" customHeight="1">
      <c r="A4073" s="130"/>
      <c r="B4073" s="130"/>
      <c r="C4073" s="130"/>
      <c r="D4073" s="130"/>
      <c r="E4073" s="130"/>
      <c r="F4073" s="130"/>
      <c r="G4073" s="89"/>
      <c r="H4073" s="123"/>
      <c r="I4073" s="123"/>
      <c r="J4073" s="130"/>
    </row>
    <row r="4074" spans="1:10" s="108" customFormat="1" ht="11.25" customHeight="1">
      <c r="A4074" s="130"/>
      <c r="B4074" s="130"/>
      <c r="C4074" s="130"/>
      <c r="D4074" s="130"/>
      <c r="E4074" s="130"/>
      <c r="F4074" s="130"/>
      <c r="G4074" s="89"/>
      <c r="H4074" s="123"/>
      <c r="I4074" s="123"/>
      <c r="J4074" s="130"/>
    </row>
    <row r="4075" spans="1:10" s="108" customFormat="1" ht="11.25" customHeight="1">
      <c r="A4075" s="130"/>
      <c r="B4075" s="130"/>
      <c r="C4075" s="130"/>
      <c r="D4075" s="130"/>
      <c r="E4075" s="130"/>
      <c r="F4075" s="130"/>
      <c r="G4075" s="89"/>
      <c r="H4075" s="123"/>
      <c r="I4075" s="123"/>
      <c r="J4075" s="130"/>
    </row>
    <row r="4076" spans="1:10" s="108" customFormat="1" ht="11.25" customHeight="1">
      <c r="A4076" s="130"/>
      <c r="B4076" s="130"/>
      <c r="C4076" s="130"/>
      <c r="D4076" s="130"/>
      <c r="E4076" s="130"/>
      <c r="F4076" s="130"/>
      <c r="G4076" s="89"/>
      <c r="H4076" s="123"/>
      <c r="I4076" s="123"/>
      <c r="J4076" s="130"/>
    </row>
    <row r="4077" spans="1:10" s="108" customFormat="1" ht="11.25" customHeight="1">
      <c r="A4077" s="130"/>
      <c r="B4077" s="130"/>
      <c r="C4077" s="130"/>
      <c r="D4077" s="130"/>
      <c r="E4077" s="130"/>
      <c r="F4077" s="130"/>
      <c r="G4077" s="89"/>
      <c r="H4077" s="123"/>
      <c r="I4077" s="123"/>
      <c r="J4077" s="130"/>
    </row>
    <row r="4078" spans="1:10" s="108" customFormat="1" ht="11.25" customHeight="1">
      <c r="A4078" s="130"/>
      <c r="B4078" s="130"/>
      <c r="C4078" s="130"/>
      <c r="D4078" s="130"/>
      <c r="E4078" s="130"/>
      <c r="F4078" s="130"/>
      <c r="G4078" s="89"/>
      <c r="H4078" s="123"/>
      <c r="I4078" s="123"/>
      <c r="J4078" s="130"/>
    </row>
    <row r="4079" spans="1:10" s="108" customFormat="1" ht="11.25" customHeight="1">
      <c r="A4079" s="130"/>
      <c r="B4079" s="130"/>
      <c r="C4079" s="130"/>
      <c r="D4079" s="130"/>
      <c r="E4079" s="130"/>
      <c r="F4079" s="130"/>
      <c r="G4079" s="89"/>
      <c r="H4079" s="123"/>
      <c r="I4079" s="123"/>
      <c r="J4079" s="130"/>
    </row>
    <row r="4080" spans="1:10" s="108" customFormat="1" ht="11.25" customHeight="1">
      <c r="A4080" s="130"/>
      <c r="B4080" s="130"/>
      <c r="C4080" s="130"/>
      <c r="D4080" s="130"/>
      <c r="E4080" s="130"/>
      <c r="F4080" s="130"/>
      <c r="G4080" s="89"/>
      <c r="H4080" s="123"/>
      <c r="I4080" s="123"/>
      <c r="J4080" s="130"/>
    </row>
    <row r="4081" spans="1:10" s="108" customFormat="1" ht="11.25" customHeight="1">
      <c r="A4081" s="130"/>
      <c r="B4081" s="130"/>
      <c r="C4081" s="130"/>
      <c r="D4081" s="130"/>
      <c r="E4081" s="130"/>
      <c r="F4081" s="130"/>
      <c r="G4081" s="89"/>
      <c r="H4081" s="123"/>
      <c r="I4081" s="123"/>
      <c r="J4081" s="130"/>
    </row>
    <row r="4082" spans="1:10" s="108" customFormat="1" ht="11.25" customHeight="1">
      <c r="A4082" s="130"/>
      <c r="B4082" s="130"/>
      <c r="C4082" s="130"/>
      <c r="D4082" s="130"/>
      <c r="E4082" s="130"/>
      <c r="F4082" s="130"/>
      <c r="G4082" s="89"/>
      <c r="H4082" s="123"/>
      <c r="I4082" s="123"/>
      <c r="J4082" s="130"/>
    </row>
    <row r="4083" spans="1:10" s="108" customFormat="1" ht="11.25" customHeight="1">
      <c r="A4083" s="130"/>
      <c r="B4083" s="130"/>
      <c r="C4083" s="130"/>
      <c r="D4083" s="130"/>
      <c r="E4083" s="130"/>
      <c r="F4083" s="130"/>
      <c r="G4083" s="89"/>
      <c r="H4083" s="123"/>
      <c r="I4083" s="123"/>
      <c r="J4083" s="130"/>
    </row>
    <row r="4084" spans="1:10" s="108" customFormat="1" ht="11.25" customHeight="1">
      <c r="A4084" s="130"/>
      <c r="B4084" s="130"/>
      <c r="C4084" s="130"/>
      <c r="D4084" s="130"/>
      <c r="E4084" s="130"/>
      <c r="F4084" s="130"/>
      <c r="G4084" s="89"/>
      <c r="H4084" s="123"/>
      <c r="I4084" s="123"/>
      <c r="J4084" s="130"/>
    </row>
    <row r="4085" spans="1:10" s="108" customFormat="1" ht="11.25" customHeight="1">
      <c r="A4085" s="130"/>
      <c r="B4085" s="130"/>
      <c r="C4085" s="130"/>
      <c r="D4085" s="130"/>
      <c r="E4085" s="130"/>
      <c r="F4085" s="130"/>
      <c r="G4085" s="89"/>
      <c r="H4085" s="123"/>
      <c r="I4085" s="123"/>
      <c r="J4085" s="130"/>
    </row>
    <row r="4086" spans="1:10" s="108" customFormat="1" ht="11.25" customHeight="1">
      <c r="A4086" s="130"/>
      <c r="B4086" s="130"/>
      <c r="C4086" s="130"/>
      <c r="D4086" s="130"/>
      <c r="E4086" s="130"/>
      <c r="F4086" s="130"/>
      <c r="G4086" s="89"/>
      <c r="H4086" s="123"/>
      <c r="I4086" s="123"/>
      <c r="J4086" s="130"/>
    </row>
    <row r="4087" spans="1:10" s="108" customFormat="1" ht="11.25" customHeight="1">
      <c r="A4087" s="130"/>
      <c r="B4087" s="130"/>
      <c r="C4087" s="130"/>
      <c r="D4087" s="130"/>
      <c r="E4087" s="130"/>
      <c r="F4087" s="130"/>
      <c r="G4087" s="89"/>
      <c r="H4087" s="123"/>
      <c r="I4087" s="123"/>
      <c r="J4087" s="130"/>
    </row>
    <row r="4088" spans="1:10" s="108" customFormat="1" ht="11.25" customHeight="1">
      <c r="A4088" s="130"/>
      <c r="B4088" s="130"/>
      <c r="C4088" s="130"/>
      <c r="D4088" s="130"/>
      <c r="E4088" s="130"/>
      <c r="F4088" s="130"/>
      <c r="G4088" s="89"/>
      <c r="H4088" s="123"/>
      <c r="I4088" s="123"/>
      <c r="J4088" s="130"/>
    </row>
    <row r="4089" spans="1:10" s="108" customFormat="1" ht="11.25" customHeight="1">
      <c r="A4089" s="130"/>
      <c r="B4089" s="130"/>
      <c r="C4089" s="130"/>
      <c r="D4089" s="130"/>
      <c r="E4089" s="130"/>
      <c r="F4089" s="130"/>
      <c r="G4089" s="89"/>
      <c r="H4089" s="123"/>
      <c r="I4089" s="123"/>
      <c r="J4089" s="130"/>
    </row>
    <row r="4090" spans="1:10" s="108" customFormat="1" ht="11.25" customHeight="1">
      <c r="A4090" s="130"/>
      <c r="B4090" s="130"/>
      <c r="C4090" s="130"/>
      <c r="D4090" s="130"/>
      <c r="E4090" s="130"/>
      <c r="F4090" s="130"/>
      <c r="G4090" s="89"/>
      <c r="H4090" s="123"/>
      <c r="I4090" s="123"/>
      <c r="J4090" s="130"/>
    </row>
    <row r="4091" spans="1:10" s="108" customFormat="1" ht="11.25" customHeight="1">
      <c r="A4091" s="130"/>
      <c r="B4091" s="130"/>
      <c r="C4091" s="130"/>
      <c r="D4091" s="130"/>
      <c r="E4091" s="130"/>
      <c r="F4091" s="130"/>
      <c r="G4091" s="89"/>
      <c r="H4091" s="123"/>
      <c r="I4091" s="123"/>
      <c r="J4091" s="130"/>
    </row>
    <row r="4092" spans="1:10" s="108" customFormat="1" ht="11.25" customHeight="1">
      <c r="A4092" s="130"/>
      <c r="B4092" s="130"/>
      <c r="C4092" s="130"/>
      <c r="D4092" s="130"/>
      <c r="E4092" s="130"/>
      <c r="F4092" s="130"/>
      <c r="G4092" s="89"/>
      <c r="H4092" s="123"/>
      <c r="I4092" s="123"/>
      <c r="J4092" s="130"/>
    </row>
    <row r="4093" spans="1:10" s="108" customFormat="1" ht="11.25" customHeight="1">
      <c r="A4093" s="130"/>
      <c r="B4093" s="130"/>
      <c r="C4093" s="130"/>
      <c r="D4093" s="130"/>
      <c r="E4093" s="130"/>
      <c r="F4093" s="130"/>
      <c r="G4093" s="89"/>
      <c r="H4093" s="123"/>
      <c r="I4093" s="123"/>
      <c r="J4093" s="130"/>
    </row>
    <row r="4094" spans="1:10" s="108" customFormat="1" ht="11.25" customHeight="1">
      <c r="A4094" s="130"/>
      <c r="B4094" s="130"/>
      <c r="C4094" s="130"/>
      <c r="D4094" s="130"/>
      <c r="E4094" s="130"/>
      <c r="F4094" s="130"/>
      <c r="G4094" s="89"/>
      <c r="H4094" s="123"/>
      <c r="I4094" s="123"/>
      <c r="J4094" s="130"/>
    </row>
    <row r="4095" spans="1:10" s="111" customFormat="1" ht="11.25" customHeight="1">
      <c r="A4095" s="130"/>
      <c r="B4095" s="130"/>
      <c r="C4095" s="130"/>
      <c r="D4095" s="130"/>
      <c r="E4095" s="130"/>
      <c r="F4095" s="130"/>
      <c r="G4095" s="89"/>
      <c r="H4095" s="123"/>
      <c r="I4095" s="123"/>
      <c r="J4095" s="130"/>
    </row>
    <row r="4096" spans="1:10" s="108" customFormat="1" ht="11.25" customHeight="1">
      <c r="A4096" s="130"/>
      <c r="B4096" s="130"/>
      <c r="C4096" s="130"/>
      <c r="D4096" s="130"/>
      <c r="E4096" s="130"/>
      <c r="F4096" s="130"/>
      <c r="G4096" s="89"/>
      <c r="H4096" s="123"/>
      <c r="I4096" s="123"/>
      <c r="J4096" s="130"/>
    </row>
    <row r="4097" spans="1:10" s="108" customFormat="1" ht="11.25" customHeight="1">
      <c r="A4097" s="127"/>
      <c r="B4097" s="127"/>
      <c r="C4097" s="130"/>
      <c r="D4097" s="127"/>
      <c r="E4097" s="130"/>
      <c r="F4097" s="130"/>
      <c r="G4097" s="89"/>
      <c r="H4097" s="123"/>
      <c r="I4097" s="123"/>
      <c r="J4097" s="130"/>
    </row>
    <row r="4098" spans="1:10" s="108" customFormat="1" ht="11.25" customHeight="1">
      <c r="A4098" s="127"/>
      <c r="B4098" s="127"/>
      <c r="C4098" s="130"/>
      <c r="D4098" s="127"/>
      <c r="E4098" s="130"/>
      <c r="F4098" s="130"/>
      <c r="G4098" s="89"/>
      <c r="H4098" s="123"/>
      <c r="I4098" s="123"/>
      <c r="J4098" s="130"/>
    </row>
    <row r="4099" spans="1:10" s="108" customFormat="1" ht="11.25" customHeight="1">
      <c r="A4099" s="127"/>
      <c r="B4099" s="127"/>
      <c r="C4099" s="130"/>
      <c r="D4099" s="127"/>
      <c r="E4099" s="130"/>
      <c r="F4099" s="130"/>
      <c r="G4099" s="89"/>
      <c r="H4099" s="123"/>
      <c r="I4099" s="123"/>
      <c r="J4099" s="130"/>
    </row>
    <row r="4100" spans="1:10" s="108" customFormat="1" ht="11.25" customHeight="1">
      <c r="A4100" s="127"/>
      <c r="B4100" s="127"/>
      <c r="C4100" s="130"/>
      <c r="D4100" s="127"/>
      <c r="E4100" s="130"/>
      <c r="F4100" s="130"/>
      <c r="G4100" s="89"/>
      <c r="H4100" s="123"/>
      <c r="I4100" s="123"/>
      <c r="J4100" s="130"/>
    </row>
    <row r="4101" spans="1:10" s="108" customFormat="1" ht="11.25" customHeight="1">
      <c r="A4101" s="127"/>
      <c r="B4101" s="127"/>
      <c r="C4101" s="130"/>
      <c r="D4101" s="127"/>
      <c r="E4101" s="130"/>
      <c r="F4101" s="130"/>
      <c r="G4101" s="89"/>
      <c r="H4101" s="123"/>
      <c r="I4101" s="123"/>
      <c r="J4101" s="130"/>
    </row>
    <row r="4102" spans="1:10" s="108" customFormat="1" ht="11.25" customHeight="1">
      <c r="A4102" s="127"/>
      <c r="B4102" s="127"/>
      <c r="C4102" s="130"/>
      <c r="D4102" s="127"/>
      <c r="E4102" s="130"/>
      <c r="F4102" s="130"/>
      <c r="G4102" s="89"/>
      <c r="H4102" s="123"/>
      <c r="I4102" s="123"/>
      <c r="J4102" s="130"/>
    </row>
    <row r="4103" spans="1:10" s="108" customFormat="1" ht="11.25" customHeight="1">
      <c r="A4103" s="127"/>
      <c r="B4103" s="127"/>
      <c r="C4103" s="130"/>
      <c r="D4103" s="127"/>
      <c r="E4103" s="130"/>
      <c r="F4103" s="130"/>
      <c r="G4103" s="89"/>
      <c r="H4103" s="123"/>
      <c r="I4103" s="123"/>
      <c r="J4103" s="130"/>
    </row>
  </sheetData>
  <mergeCells count="2">
    <mergeCell ref="A1:J1"/>
    <mergeCell ref="A2:J2"/>
  </mergeCells>
  <conditionalFormatting sqref="A1:A211 A222:A1048576">
    <cfRule type="duplicateValues" dxfId="18" priority="2"/>
  </conditionalFormatting>
  <conditionalFormatting sqref="A212:A221">
    <cfRule type="duplicateValues" dxfId="17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 filterMode="1"/>
  <dimension ref="A1:J3840"/>
  <sheetViews>
    <sheetView topLeftCell="A3335" zoomScaleNormal="100" zoomScaleSheetLayoutView="80" workbookViewId="0">
      <selection activeCell="A232" sqref="A232:A3726"/>
    </sheetView>
  </sheetViews>
  <sheetFormatPr defaultRowHeight="11.25"/>
  <cols>
    <col min="1" max="1" width="16.5703125" style="176" bestFit="1" customWidth="1"/>
    <col min="2" max="2" width="6" style="178" bestFit="1" customWidth="1"/>
    <col min="3" max="3" width="10.28515625" style="176" bestFit="1" customWidth="1"/>
    <col min="4" max="4" width="4" style="176" bestFit="1" customWidth="1"/>
    <col min="5" max="5" width="4.5703125" style="176" bestFit="1" customWidth="1"/>
    <col min="6" max="6" width="30.28515625" style="176" bestFit="1" customWidth="1"/>
    <col min="7" max="7" width="11" style="176" bestFit="1" customWidth="1"/>
    <col min="8" max="8" width="8.85546875" style="179" bestFit="1" customWidth="1"/>
    <col min="9" max="9" width="12.85546875" style="176" bestFit="1" customWidth="1"/>
    <col min="10" max="10" width="30.28515625" style="176" bestFit="1" customWidth="1"/>
    <col min="11" max="16384" width="9.140625" style="176"/>
  </cols>
  <sheetData>
    <row r="1" spans="1:10" s="170" customFormat="1" ht="15" customHeight="1">
      <c r="A1" s="220" t="s">
        <v>4791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s="170" customFormat="1" ht="15" customHeight="1">
      <c r="A2" s="220" t="s">
        <v>4828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s="170" customFormat="1" ht="10.5" customHeight="1">
      <c r="A3" s="171" t="s">
        <v>66</v>
      </c>
      <c r="B3" s="171" t="s">
        <v>4790</v>
      </c>
      <c r="C3" s="171" t="s">
        <v>86</v>
      </c>
      <c r="D3" s="171" t="s">
        <v>69</v>
      </c>
      <c r="E3" s="171" t="s">
        <v>49</v>
      </c>
      <c r="F3" s="171" t="s">
        <v>12</v>
      </c>
      <c r="G3" s="171" t="s">
        <v>35</v>
      </c>
      <c r="H3" s="172" t="s">
        <v>36</v>
      </c>
      <c r="I3" s="172" t="s">
        <v>9</v>
      </c>
      <c r="J3" s="171" t="s">
        <v>39</v>
      </c>
    </row>
    <row r="4" spans="1:10" ht="11.25" hidden="1" customHeight="1">
      <c r="A4" s="181" t="s">
        <v>96</v>
      </c>
      <c r="B4" s="173"/>
      <c r="C4" s="173" t="s">
        <v>4789</v>
      </c>
      <c r="D4" s="173"/>
      <c r="E4" s="173"/>
      <c r="F4" s="173"/>
      <c r="G4" s="180">
        <v>43405</v>
      </c>
      <c r="H4" s="174"/>
      <c r="I4" s="175"/>
      <c r="J4" s="8" t="s">
        <v>4888</v>
      </c>
    </row>
    <row r="5" spans="1:10" ht="11.25" hidden="1" customHeight="1">
      <c r="A5" s="181" t="s">
        <v>97</v>
      </c>
      <c r="B5" s="173"/>
      <c r="C5" s="173" t="s">
        <v>4789</v>
      </c>
      <c r="D5" s="173"/>
      <c r="E5" s="173"/>
      <c r="F5" s="173"/>
      <c r="G5" s="180">
        <v>43405</v>
      </c>
      <c r="H5" s="174"/>
      <c r="I5" s="175"/>
      <c r="J5" s="8" t="s">
        <v>4888</v>
      </c>
    </row>
    <row r="6" spans="1:10" ht="11.25" hidden="1" customHeight="1">
      <c r="A6" s="181" t="s">
        <v>98</v>
      </c>
      <c r="B6" s="173"/>
      <c r="C6" s="173" t="s">
        <v>4789</v>
      </c>
      <c r="D6" s="173"/>
      <c r="E6" s="173"/>
      <c r="F6" s="173"/>
      <c r="G6" s="180">
        <v>43405</v>
      </c>
      <c r="H6" s="174"/>
      <c r="I6" s="175"/>
      <c r="J6" s="8" t="s">
        <v>4888</v>
      </c>
    </row>
    <row r="7" spans="1:10" ht="11.25" hidden="1" customHeight="1">
      <c r="A7" s="181" t="s">
        <v>99</v>
      </c>
      <c r="B7" s="173"/>
      <c r="C7" s="173" t="s">
        <v>4787</v>
      </c>
      <c r="D7" s="173"/>
      <c r="E7" s="173"/>
      <c r="F7" s="173"/>
      <c r="G7" s="180">
        <v>43405</v>
      </c>
      <c r="H7" s="174"/>
      <c r="I7" s="175"/>
      <c r="J7" s="8" t="s">
        <v>4901</v>
      </c>
    </row>
    <row r="8" spans="1:10" ht="11.25" hidden="1" customHeight="1">
      <c r="A8" s="181" t="s">
        <v>100</v>
      </c>
      <c r="B8" s="173"/>
      <c r="C8" s="173" t="s">
        <v>4787</v>
      </c>
      <c r="D8" s="173"/>
      <c r="E8" s="173"/>
      <c r="F8" s="173"/>
      <c r="G8" s="180">
        <v>43405</v>
      </c>
      <c r="H8" s="174"/>
      <c r="I8" s="175"/>
      <c r="J8" s="8" t="s">
        <v>4901</v>
      </c>
    </row>
    <row r="9" spans="1:10" ht="11.25" hidden="1" customHeight="1">
      <c r="A9" s="181" t="s">
        <v>101</v>
      </c>
      <c r="B9" s="173"/>
      <c r="C9" s="173" t="s">
        <v>4786</v>
      </c>
      <c r="D9" s="173"/>
      <c r="E9" s="173"/>
      <c r="F9" s="173"/>
      <c r="G9" s="180">
        <v>43405</v>
      </c>
      <c r="H9" s="174"/>
      <c r="I9" s="175"/>
      <c r="J9" s="8" t="s">
        <v>4902</v>
      </c>
    </row>
    <row r="10" spans="1:10" ht="11.25" hidden="1" customHeight="1">
      <c r="A10" s="181" t="s">
        <v>102</v>
      </c>
      <c r="B10" s="173"/>
      <c r="C10" s="173" t="s">
        <v>4787</v>
      </c>
      <c r="D10" s="173"/>
      <c r="E10" s="173"/>
      <c r="F10" s="173"/>
      <c r="G10" s="180">
        <v>43405</v>
      </c>
      <c r="H10" s="174"/>
      <c r="I10" s="175"/>
      <c r="J10" s="8" t="s">
        <v>4901</v>
      </c>
    </row>
    <row r="11" spans="1:10" ht="11.25" hidden="1" customHeight="1">
      <c r="A11" s="181" t="s">
        <v>103</v>
      </c>
      <c r="B11" s="173"/>
      <c r="C11" s="173" t="s">
        <v>4787</v>
      </c>
      <c r="D11" s="173"/>
      <c r="E11" s="173"/>
      <c r="F11" s="173"/>
      <c r="G11" s="180">
        <v>43405</v>
      </c>
      <c r="H11" s="174"/>
      <c r="I11" s="175"/>
      <c r="J11" s="8" t="s">
        <v>4901</v>
      </c>
    </row>
    <row r="12" spans="1:10" ht="11.25" hidden="1" customHeight="1">
      <c r="A12" s="181" t="s">
        <v>104</v>
      </c>
      <c r="B12" s="173"/>
      <c r="C12" s="173" t="s">
        <v>4787</v>
      </c>
      <c r="D12" s="173"/>
      <c r="E12" s="173"/>
      <c r="F12" s="173"/>
      <c r="G12" s="180">
        <v>43405</v>
      </c>
      <c r="H12" s="174"/>
      <c r="I12" s="175"/>
      <c r="J12" s="8" t="s">
        <v>4901</v>
      </c>
    </row>
    <row r="13" spans="1:10" ht="11.25" hidden="1" customHeight="1">
      <c r="A13" s="181" t="s">
        <v>105</v>
      </c>
      <c r="B13" s="173"/>
      <c r="C13" s="173" t="s">
        <v>4787</v>
      </c>
      <c r="D13" s="173"/>
      <c r="E13" s="173"/>
      <c r="F13" s="173"/>
      <c r="G13" s="180">
        <v>43405</v>
      </c>
      <c r="H13" s="174"/>
      <c r="I13" s="175"/>
      <c r="J13" s="8" t="s">
        <v>4901</v>
      </c>
    </row>
    <row r="14" spans="1:10" ht="11.25" hidden="1" customHeight="1">
      <c r="A14" s="181" t="s">
        <v>106</v>
      </c>
      <c r="B14" s="173"/>
      <c r="C14" s="173" t="s">
        <v>4787</v>
      </c>
      <c r="D14" s="173"/>
      <c r="E14" s="173"/>
      <c r="F14" s="173"/>
      <c r="G14" s="180">
        <v>43405</v>
      </c>
      <c r="H14" s="174"/>
      <c r="I14" s="175"/>
      <c r="J14" s="8" t="s">
        <v>4901</v>
      </c>
    </row>
    <row r="15" spans="1:10" ht="11.25" hidden="1" customHeight="1">
      <c r="A15" s="181" t="s">
        <v>107</v>
      </c>
      <c r="B15" s="173"/>
      <c r="C15" s="173" t="s">
        <v>4787</v>
      </c>
      <c r="D15" s="173"/>
      <c r="E15" s="173"/>
      <c r="F15" s="173"/>
      <c r="G15" s="180">
        <v>43405</v>
      </c>
      <c r="H15" s="174"/>
      <c r="I15" s="175"/>
      <c r="J15" s="8" t="s">
        <v>4901</v>
      </c>
    </row>
    <row r="16" spans="1:10" ht="11.25" hidden="1" customHeight="1">
      <c r="A16" s="181" t="s">
        <v>108</v>
      </c>
      <c r="B16" s="173"/>
      <c r="C16" s="173" t="s">
        <v>4789</v>
      </c>
      <c r="D16" s="173"/>
      <c r="E16" s="173"/>
      <c r="F16" s="173"/>
      <c r="G16" s="180">
        <v>43405</v>
      </c>
      <c r="H16" s="174"/>
      <c r="I16" s="175"/>
      <c r="J16" s="8" t="s">
        <v>4888</v>
      </c>
    </row>
    <row r="17" spans="1:10" ht="11.25" hidden="1" customHeight="1">
      <c r="A17" s="181" t="s">
        <v>109</v>
      </c>
      <c r="B17" s="173"/>
      <c r="C17" s="173" t="s">
        <v>4789</v>
      </c>
      <c r="D17" s="173"/>
      <c r="E17" s="173"/>
      <c r="F17" s="173"/>
      <c r="G17" s="180">
        <v>43405</v>
      </c>
      <c r="H17" s="174"/>
      <c r="I17" s="175"/>
      <c r="J17" s="8" t="s">
        <v>4888</v>
      </c>
    </row>
    <row r="18" spans="1:10" ht="11.25" hidden="1" customHeight="1">
      <c r="A18" s="181" t="s">
        <v>110</v>
      </c>
      <c r="B18" s="173"/>
      <c r="C18" s="173" t="s">
        <v>4789</v>
      </c>
      <c r="D18" s="173"/>
      <c r="E18" s="173"/>
      <c r="F18" s="173"/>
      <c r="G18" s="180">
        <v>43405</v>
      </c>
      <c r="H18" s="174"/>
      <c r="I18" s="175"/>
      <c r="J18" s="8" t="s">
        <v>4888</v>
      </c>
    </row>
    <row r="19" spans="1:10" ht="11.25" hidden="1" customHeight="1">
      <c r="A19" s="181" t="s">
        <v>111</v>
      </c>
      <c r="B19" s="173"/>
      <c r="C19" s="173" t="s">
        <v>4788</v>
      </c>
      <c r="D19" s="173"/>
      <c r="E19" s="173"/>
      <c r="F19" s="173"/>
      <c r="G19" s="180">
        <v>43405</v>
      </c>
      <c r="H19" s="174"/>
      <c r="I19" s="175"/>
      <c r="J19" s="8" t="s">
        <v>4900</v>
      </c>
    </row>
    <row r="20" spans="1:10" ht="11.25" hidden="1" customHeight="1">
      <c r="A20" s="181" t="s">
        <v>112</v>
      </c>
      <c r="B20" s="173"/>
      <c r="C20" s="173" t="s">
        <v>4787</v>
      </c>
      <c r="D20" s="173"/>
      <c r="E20" s="173"/>
      <c r="F20" s="173"/>
      <c r="G20" s="180">
        <v>43405</v>
      </c>
      <c r="H20" s="174"/>
      <c r="I20" s="175"/>
      <c r="J20" s="8" t="s">
        <v>4901</v>
      </c>
    </row>
    <row r="21" spans="1:10" ht="11.25" hidden="1" customHeight="1">
      <c r="A21" s="181" t="s">
        <v>113</v>
      </c>
      <c r="B21" s="173"/>
      <c r="C21" s="173" t="s">
        <v>4787</v>
      </c>
      <c r="D21" s="173"/>
      <c r="E21" s="173"/>
      <c r="F21" s="173"/>
      <c r="G21" s="180">
        <v>43405</v>
      </c>
      <c r="H21" s="174"/>
      <c r="I21" s="175"/>
      <c r="J21" s="8" t="s">
        <v>4901</v>
      </c>
    </row>
    <row r="22" spans="1:10" ht="11.25" hidden="1" customHeight="1">
      <c r="A22" s="181" t="s">
        <v>114</v>
      </c>
      <c r="B22" s="173"/>
      <c r="C22" s="173" t="s">
        <v>4787</v>
      </c>
      <c r="D22" s="173"/>
      <c r="E22" s="173"/>
      <c r="F22" s="173"/>
      <c r="G22" s="180">
        <v>43405</v>
      </c>
      <c r="H22" s="174"/>
      <c r="I22" s="175"/>
      <c r="J22" s="8" t="s">
        <v>4901</v>
      </c>
    </row>
    <row r="23" spans="1:10" ht="11.25" hidden="1" customHeight="1">
      <c r="A23" s="181" t="s">
        <v>115</v>
      </c>
      <c r="B23" s="173"/>
      <c r="C23" s="173" t="s">
        <v>4786</v>
      </c>
      <c r="D23" s="173"/>
      <c r="E23" s="173"/>
      <c r="F23" s="173"/>
      <c r="G23" s="180">
        <v>43405</v>
      </c>
      <c r="H23" s="174"/>
      <c r="I23" s="175"/>
      <c r="J23" s="8" t="s">
        <v>4902</v>
      </c>
    </row>
    <row r="24" spans="1:10" ht="11.25" hidden="1" customHeight="1">
      <c r="A24" s="181" t="s">
        <v>116</v>
      </c>
      <c r="B24" s="173"/>
      <c r="C24" s="173" t="s">
        <v>4786</v>
      </c>
      <c r="D24" s="173"/>
      <c r="E24" s="173"/>
      <c r="F24" s="173"/>
      <c r="G24" s="180">
        <v>43405</v>
      </c>
      <c r="H24" s="174"/>
      <c r="I24" s="175"/>
      <c r="J24" s="8" t="s">
        <v>4902</v>
      </c>
    </row>
    <row r="25" spans="1:10" ht="11.25" hidden="1" customHeight="1">
      <c r="A25" s="181" t="s">
        <v>117</v>
      </c>
      <c r="B25" s="173"/>
      <c r="C25" s="173" t="s">
        <v>4786</v>
      </c>
      <c r="D25" s="173"/>
      <c r="E25" s="173"/>
      <c r="F25" s="173"/>
      <c r="G25" s="180">
        <v>43405</v>
      </c>
      <c r="H25" s="174"/>
      <c r="I25" s="175"/>
      <c r="J25" s="8" t="s">
        <v>4902</v>
      </c>
    </row>
    <row r="26" spans="1:10" ht="11.25" hidden="1" customHeight="1">
      <c r="A26" s="181" t="s">
        <v>118</v>
      </c>
      <c r="B26" s="173"/>
      <c r="C26" s="173" t="s">
        <v>4786</v>
      </c>
      <c r="D26" s="173"/>
      <c r="E26" s="173"/>
      <c r="F26" s="173"/>
      <c r="G26" s="180">
        <v>43405</v>
      </c>
      <c r="H26" s="174"/>
      <c r="I26" s="175"/>
      <c r="J26" s="8" t="s">
        <v>4902</v>
      </c>
    </row>
    <row r="27" spans="1:10" ht="11.25" hidden="1" customHeight="1">
      <c r="A27" s="181" t="s">
        <v>119</v>
      </c>
      <c r="B27" s="173"/>
      <c r="C27" s="173" t="s">
        <v>4786</v>
      </c>
      <c r="D27" s="173"/>
      <c r="E27" s="173"/>
      <c r="F27" s="173"/>
      <c r="G27" s="180">
        <v>43405</v>
      </c>
      <c r="H27" s="174"/>
      <c r="I27" s="175"/>
      <c r="J27" s="8" t="s">
        <v>4902</v>
      </c>
    </row>
    <row r="28" spans="1:10" ht="11.25" hidden="1" customHeight="1">
      <c r="A28" s="181" t="s">
        <v>120</v>
      </c>
      <c r="B28" s="173"/>
      <c r="C28" s="173" t="s">
        <v>4786</v>
      </c>
      <c r="D28" s="173"/>
      <c r="E28" s="173"/>
      <c r="F28" s="173"/>
      <c r="G28" s="180">
        <v>43405</v>
      </c>
      <c r="H28" s="174"/>
      <c r="I28" s="175"/>
      <c r="J28" s="8" t="s">
        <v>4902</v>
      </c>
    </row>
    <row r="29" spans="1:10" ht="11.25" hidden="1" customHeight="1">
      <c r="A29" s="181" t="s">
        <v>121</v>
      </c>
      <c r="B29" s="173"/>
      <c r="C29" s="173" t="s">
        <v>4786</v>
      </c>
      <c r="D29" s="173"/>
      <c r="E29" s="173"/>
      <c r="F29" s="173"/>
      <c r="G29" s="180">
        <v>43405</v>
      </c>
      <c r="H29" s="174"/>
      <c r="I29" s="175"/>
      <c r="J29" s="8" t="s">
        <v>4902</v>
      </c>
    </row>
    <row r="30" spans="1:10" ht="11.25" hidden="1" customHeight="1">
      <c r="A30" s="181" t="s">
        <v>122</v>
      </c>
      <c r="B30" s="173"/>
      <c r="C30" s="173" t="s">
        <v>4786</v>
      </c>
      <c r="D30" s="173"/>
      <c r="E30" s="173"/>
      <c r="F30" s="173"/>
      <c r="G30" s="180">
        <v>43405</v>
      </c>
      <c r="H30" s="174"/>
      <c r="I30" s="175"/>
      <c r="J30" s="8" t="s">
        <v>4902</v>
      </c>
    </row>
    <row r="31" spans="1:10" ht="11.25" hidden="1" customHeight="1">
      <c r="A31" s="181" t="s">
        <v>123</v>
      </c>
      <c r="B31" s="173"/>
      <c r="C31" s="173" t="s">
        <v>4786</v>
      </c>
      <c r="D31" s="173"/>
      <c r="E31" s="173"/>
      <c r="F31" s="173"/>
      <c r="G31" s="180">
        <v>43405</v>
      </c>
      <c r="H31" s="174"/>
      <c r="I31" s="175"/>
      <c r="J31" s="8" t="s">
        <v>4902</v>
      </c>
    </row>
    <row r="32" spans="1:10" ht="11.25" hidden="1" customHeight="1">
      <c r="A32" s="181" t="s">
        <v>124</v>
      </c>
      <c r="B32" s="173"/>
      <c r="C32" s="173" t="s">
        <v>4786</v>
      </c>
      <c r="D32" s="173"/>
      <c r="E32" s="173"/>
      <c r="F32" s="173"/>
      <c r="G32" s="180">
        <v>43405</v>
      </c>
      <c r="H32" s="174"/>
      <c r="I32" s="175"/>
      <c r="J32" s="8" t="s">
        <v>4902</v>
      </c>
    </row>
    <row r="33" spans="1:10" ht="11.25" hidden="1" customHeight="1">
      <c r="A33" s="181" t="s">
        <v>125</v>
      </c>
      <c r="B33" s="173"/>
      <c r="C33" s="173" t="s">
        <v>4786</v>
      </c>
      <c r="D33" s="173"/>
      <c r="E33" s="173"/>
      <c r="F33" s="173"/>
      <c r="G33" s="180">
        <v>43405</v>
      </c>
      <c r="H33" s="174"/>
      <c r="I33" s="175"/>
      <c r="J33" s="8" t="s">
        <v>4902</v>
      </c>
    </row>
    <row r="34" spans="1:10" ht="11.25" hidden="1" customHeight="1">
      <c r="A34" s="181" t="s">
        <v>126</v>
      </c>
      <c r="B34" s="173"/>
      <c r="C34" s="173" t="s">
        <v>4787</v>
      </c>
      <c r="D34" s="173"/>
      <c r="E34" s="173"/>
      <c r="F34" s="173"/>
      <c r="G34" s="180">
        <v>43405</v>
      </c>
      <c r="H34" s="174"/>
      <c r="I34" s="175"/>
      <c r="J34" s="8" t="s">
        <v>4901</v>
      </c>
    </row>
    <row r="35" spans="1:10" ht="11.25" hidden="1" customHeight="1">
      <c r="A35" s="181" t="s">
        <v>127</v>
      </c>
      <c r="B35" s="173"/>
      <c r="C35" s="173" t="s">
        <v>4787</v>
      </c>
      <c r="D35" s="173"/>
      <c r="E35" s="173"/>
      <c r="F35" s="173"/>
      <c r="G35" s="180">
        <v>43405</v>
      </c>
      <c r="H35" s="174"/>
      <c r="I35" s="175"/>
      <c r="J35" s="8" t="s">
        <v>4901</v>
      </c>
    </row>
    <row r="36" spans="1:10" ht="11.25" hidden="1" customHeight="1">
      <c r="A36" s="181" t="s">
        <v>128</v>
      </c>
      <c r="B36" s="173"/>
      <c r="C36" s="173" t="s">
        <v>4787</v>
      </c>
      <c r="D36" s="173"/>
      <c r="E36" s="173"/>
      <c r="F36" s="173"/>
      <c r="G36" s="180">
        <v>43405</v>
      </c>
      <c r="H36" s="174"/>
      <c r="I36" s="175"/>
      <c r="J36" s="8" t="s">
        <v>4901</v>
      </c>
    </row>
    <row r="37" spans="1:10" ht="11.25" hidden="1" customHeight="1">
      <c r="A37" s="181" t="s">
        <v>129</v>
      </c>
      <c r="B37" s="173"/>
      <c r="C37" s="173" t="s">
        <v>4787</v>
      </c>
      <c r="D37" s="173"/>
      <c r="E37" s="173"/>
      <c r="F37" s="173"/>
      <c r="G37" s="180">
        <v>43405</v>
      </c>
      <c r="H37" s="174"/>
      <c r="I37" s="175"/>
      <c r="J37" s="8" t="s">
        <v>4901</v>
      </c>
    </row>
    <row r="38" spans="1:10" ht="11.25" hidden="1" customHeight="1">
      <c r="A38" s="181" t="s">
        <v>130</v>
      </c>
      <c r="B38" s="173"/>
      <c r="C38" s="173" t="s">
        <v>4787</v>
      </c>
      <c r="D38" s="173"/>
      <c r="E38" s="173"/>
      <c r="F38" s="173"/>
      <c r="G38" s="180">
        <v>43405</v>
      </c>
      <c r="H38" s="174"/>
      <c r="I38" s="175"/>
      <c r="J38" s="8" t="s">
        <v>4901</v>
      </c>
    </row>
    <row r="39" spans="1:10" ht="11.25" hidden="1" customHeight="1">
      <c r="A39" s="181" t="s">
        <v>131</v>
      </c>
      <c r="B39" s="173"/>
      <c r="C39" s="173" t="s">
        <v>4787</v>
      </c>
      <c r="D39" s="173"/>
      <c r="E39" s="173"/>
      <c r="F39" s="173"/>
      <c r="G39" s="180">
        <v>43405</v>
      </c>
      <c r="H39" s="174"/>
      <c r="I39" s="175"/>
      <c r="J39" s="8" t="s">
        <v>4901</v>
      </c>
    </row>
    <row r="40" spans="1:10" ht="11.25" hidden="1" customHeight="1">
      <c r="A40" s="181" t="s">
        <v>132</v>
      </c>
      <c r="B40" s="173"/>
      <c r="C40" s="173" t="s">
        <v>4789</v>
      </c>
      <c r="D40" s="173"/>
      <c r="E40" s="173"/>
      <c r="F40" s="173"/>
      <c r="G40" s="180">
        <v>43405</v>
      </c>
      <c r="H40" s="174"/>
      <c r="I40" s="175"/>
      <c r="J40" s="8" t="s">
        <v>4888</v>
      </c>
    </row>
    <row r="41" spans="1:10" ht="11.25" hidden="1" customHeight="1">
      <c r="A41" s="181" t="s">
        <v>133</v>
      </c>
      <c r="B41" s="173"/>
      <c r="C41" s="173" t="s">
        <v>4789</v>
      </c>
      <c r="D41" s="173"/>
      <c r="E41" s="173"/>
      <c r="F41" s="173"/>
      <c r="G41" s="180">
        <v>43405</v>
      </c>
      <c r="H41" s="174"/>
      <c r="I41" s="175"/>
      <c r="J41" s="8" t="s">
        <v>4888</v>
      </c>
    </row>
    <row r="42" spans="1:10" ht="11.25" hidden="1" customHeight="1">
      <c r="A42" s="181" t="s">
        <v>134</v>
      </c>
      <c r="B42" s="173"/>
      <c r="C42" s="173" t="s">
        <v>4789</v>
      </c>
      <c r="D42" s="173"/>
      <c r="E42" s="173"/>
      <c r="F42" s="173"/>
      <c r="G42" s="180">
        <v>43405</v>
      </c>
      <c r="H42" s="174"/>
      <c r="I42" s="175"/>
      <c r="J42" s="8" t="s">
        <v>4888</v>
      </c>
    </row>
    <row r="43" spans="1:10" ht="11.25" hidden="1" customHeight="1">
      <c r="A43" s="181" t="s">
        <v>135</v>
      </c>
      <c r="B43" s="173"/>
      <c r="C43" s="173" t="s">
        <v>4789</v>
      </c>
      <c r="D43" s="173"/>
      <c r="E43" s="173"/>
      <c r="F43" s="173"/>
      <c r="G43" s="180">
        <v>43405</v>
      </c>
      <c r="H43" s="174"/>
      <c r="I43" s="175"/>
      <c r="J43" s="8" t="s">
        <v>4888</v>
      </c>
    </row>
    <row r="44" spans="1:10" ht="11.25" hidden="1" customHeight="1">
      <c r="A44" s="181" t="s">
        <v>136</v>
      </c>
      <c r="B44" s="173"/>
      <c r="C44" s="173" t="s">
        <v>4786</v>
      </c>
      <c r="D44" s="173"/>
      <c r="E44" s="173"/>
      <c r="F44" s="173"/>
      <c r="G44" s="180">
        <v>43405</v>
      </c>
      <c r="H44" s="174"/>
      <c r="I44" s="175"/>
      <c r="J44" s="8" t="s">
        <v>4902</v>
      </c>
    </row>
    <row r="45" spans="1:10" ht="11.25" hidden="1" customHeight="1">
      <c r="A45" s="181" t="s">
        <v>137</v>
      </c>
      <c r="B45" s="173"/>
      <c r="C45" s="173" t="s">
        <v>4787</v>
      </c>
      <c r="D45" s="173"/>
      <c r="E45" s="173"/>
      <c r="F45" s="173"/>
      <c r="G45" s="180">
        <v>43405</v>
      </c>
      <c r="H45" s="174"/>
      <c r="I45" s="175"/>
      <c r="J45" s="8" t="s">
        <v>4901</v>
      </c>
    </row>
    <row r="46" spans="1:10" ht="11.25" hidden="1" customHeight="1">
      <c r="A46" s="181" t="s">
        <v>138</v>
      </c>
      <c r="B46" s="173"/>
      <c r="C46" s="173" t="s">
        <v>4787</v>
      </c>
      <c r="D46" s="173"/>
      <c r="E46" s="173"/>
      <c r="F46" s="173"/>
      <c r="G46" s="180">
        <v>43405</v>
      </c>
      <c r="H46" s="174"/>
      <c r="I46" s="175"/>
      <c r="J46" s="8" t="s">
        <v>4901</v>
      </c>
    </row>
    <row r="47" spans="1:10" ht="11.25" hidden="1" customHeight="1">
      <c r="A47" s="181" t="s">
        <v>139</v>
      </c>
      <c r="B47" s="173"/>
      <c r="C47" s="173" t="s">
        <v>4786</v>
      </c>
      <c r="D47" s="173"/>
      <c r="E47" s="173"/>
      <c r="F47" s="173"/>
      <c r="G47" s="180">
        <v>43405</v>
      </c>
      <c r="H47" s="174"/>
      <c r="I47" s="175"/>
      <c r="J47" s="8" t="s">
        <v>4902</v>
      </c>
    </row>
    <row r="48" spans="1:10" ht="11.25" hidden="1" customHeight="1">
      <c r="A48" s="181" t="s">
        <v>140</v>
      </c>
      <c r="B48" s="173"/>
      <c r="C48" s="173" t="s">
        <v>4786</v>
      </c>
      <c r="D48" s="173"/>
      <c r="E48" s="173"/>
      <c r="F48" s="173"/>
      <c r="G48" s="180">
        <v>43405</v>
      </c>
      <c r="H48" s="174"/>
      <c r="I48" s="175"/>
      <c r="J48" s="8" t="s">
        <v>4902</v>
      </c>
    </row>
    <row r="49" spans="1:10" ht="11.25" hidden="1" customHeight="1">
      <c r="A49" s="181" t="s">
        <v>141</v>
      </c>
      <c r="B49" s="173"/>
      <c r="C49" s="173" t="s">
        <v>4786</v>
      </c>
      <c r="D49" s="173"/>
      <c r="E49" s="173"/>
      <c r="F49" s="173"/>
      <c r="G49" s="180">
        <v>43405</v>
      </c>
      <c r="H49" s="174"/>
      <c r="I49" s="175"/>
      <c r="J49" s="8" t="s">
        <v>4902</v>
      </c>
    </row>
    <row r="50" spans="1:10" ht="11.25" hidden="1" customHeight="1">
      <c r="A50" s="181" t="s">
        <v>142</v>
      </c>
      <c r="B50" s="173"/>
      <c r="C50" s="173" t="s">
        <v>4789</v>
      </c>
      <c r="D50" s="173"/>
      <c r="E50" s="173"/>
      <c r="F50" s="173"/>
      <c r="G50" s="180">
        <v>43405</v>
      </c>
      <c r="H50" s="174"/>
      <c r="I50" s="175"/>
      <c r="J50" s="8" t="s">
        <v>4888</v>
      </c>
    </row>
    <row r="51" spans="1:10" ht="11.25" hidden="1" customHeight="1">
      <c r="A51" s="181" t="s">
        <v>143</v>
      </c>
      <c r="B51" s="173"/>
      <c r="C51" s="173" t="s">
        <v>4789</v>
      </c>
      <c r="D51" s="173"/>
      <c r="E51" s="173"/>
      <c r="F51" s="173"/>
      <c r="G51" s="180">
        <v>43405</v>
      </c>
      <c r="H51" s="174"/>
      <c r="I51" s="175"/>
      <c r="J51" s="8" t="s">
        <v>4888</v>
      </c>
    </row>
    <row r="52" spans="1:10" ht="11.25" hidden="1" customHeight="1">
      <c r="A52" s="181" t="s">
        <v>144</v>
      </c>
      <c r="B52" s="173"/>
      <c r="C52" s="173" t="s">
        <v>4789</v>
      </c>
      <c r="D52" s="173"/>
      <c r="E52" s="173"/>
      <c r="F52" s="173"/>
      <c r="G52" s="180">
        <v>43405</v>
      </c>
      <c r="H52" s="174"/>
      <c r="I52" s="175"/>
      <c r="J52" s="8" t="s">
        <v>4888</v>
      </c>
    </row>
    <row r="53" spans="1:10" ht="11.25" hidden="1" customHeight="1">
      <c r="A53" s="181" t="s">
        <v>145</v>
      </c>
      <c r="B53" s="173"/>
      <c r="C53" s="173" t="s">
        <v>4789</v>
      </c>
      <c r="D53" s="173"/>
      <c r="E53" s="173"/>
      <c r="F53" s="173"/>
      <c r="G53" s="180">
        <v>43405</v>
      </c>
      <c r="H53" s="174"/>
      <c r="I53" s="175"/>
      <c r="J53" s="8" t="s">
        <v>4888</v>
      </c>
    </row>
    <row r="54" spans="1:10" ht="11.25" hidden="1" customHeight="1">
      <c r="A54" s="181" t="s">
        <v>146</v>
      </c>
      <c r="B54" s="173"/>
      <c r="C54" s="173" t="s">
        <v>4789</v>
      </c>
      <c r="D54" s="173"/>
      <c r="E54" s="173"/>
      <c r="F54" s="173"/>
      <c r="G54" s="180">
        <v>43405</v>
      </c>
      <c r="H54" s="174"/>
      <c r="I54" s="175"/>
      <c r="J54" s="8" t="s">
        <v>4888</v>
      </c>
    </row>
    <row r="55" spans="1:10" ht="11.25" hidden="1" customHeight="1">
      <c r="A55" s="181" t="s">
        <v>147</v>
      </c>
      <c r="B55" s="173"/>
      <c r="C55" s="173" t="s">
        <v>4789</v>
      </c>
      <c r="D55" s="173"/>
      <c r="E55" s="173"/>
      <c r="F55" s="173"/>
      <c r="G55" s="180">
        <v>43405</v>
      </c>
      <c r="H55" s="174"/>
      <c r="I55" s="175"/>
      <c r="J55" s="8" t="s">
        <v>4888</v>
      </c>
    </row>
    <row r="56" spans="1:10" ht="11.25" hidden="1" customHeight="1">
      <c r="A56" s="181" t="s">
        <v>148</v>
      </c>
      <c r="B56" s="173"/>
      <c r="C56" s="173" t="s">
        <v>4789</v>
      </c>
      <c r="D56" s="173"/>
      <c r="E56" s="173"/>
      <c r="F56" s="173"/>
      <c r="G56" s="180">
        <v>43405</v>
      </c>
      <c r="H56" s="174"/>
      <c r="I56" s="175"/>
      <c r="J56" s="8" t="s">
        <v>4888</v>
      </c>
    </row>
    <row r="57" spans="1:10" ht="11.25" hidden="1" customHeight="1">
      <c r="A57" s="181" t="s">
        <v>149</v>
      </c>
      <c r="B57" s="173"/>
      <c r="C57" s="173" t="s">
        <v>4789</v>
      </c>
      <c r="D57" s="173"/>
      <c r="E57" s="173"/>
      <c r="F57" s="173"/>
      <c r="G57" s="180">
        <v>43405</v>
      </c>
      <c r="H57" s="174"/>
      <c r="I57" s="175"/>
      <c r="J57" s="8" t="s">
        <v>4888</v>
      </c>
    </row>
    <row r="58" spans="1:10" ht="11.25" hidden="1" customHeight="1">
      <c r="A58" s="181" t="s">
        <v>150</v>
      </c>
      <c r="B58" s="173"/>
      <c r="C58" s="173" t="s">
        <v>4786</v>
      </c>
      <c r="D58" s="173"/>
      <c r="E58" s="173"/>
      <c r="F58" s="173"/>
      <c r="G58" s="180">
        <v>43405</v>
      </c>
      <c r="H58" s="174"/>
      <c r="I58" s="175"/>
      <c r="J58" s="8" t="s">
        <v>4902</v>
      </c>
    </row>
    <row r="59" spans="1:10" ht="11.25" hidden="1" customHeight="1">
      <c r="A59" s="181" t="s">
        <v>151</v>
      </c>
      <c r="B59" s="173"/>
      <c r="C59" s="173" t="s">
        <v>4786</v>
      </c>
      <c r="D59" s="173"/>
      <c r="E59" s="173"/>
      <c r="F59" s="173"/>
      <c r="G59" s="180">
        <v>43405</v>
      </c>
      <c r="H59" s="174"/>
      <c r="I59" s="175"/>
      <c r="J59" s="8" t="s">
        <v>4902</v>
      </c>
    </row>
    <row r="60" spans="1:10" ht="11.25" hidden="1" customHeight="1">
      <c r="A60" s="181" t="s">
        <v>152</v>
      </c>
      <c r="B60" s="173"/>
      <c r="C60" s="173" t="s">
        <v>4787</v>
      </c>
      <c r="D60" s="173"/>
      <c r="E60" s="173"/>
      <c r="F60" s="173"/>
      <c r="G60" s="180">
        <v>43405</v>
      </c>
      <c r="H60" s="174"/>
      <c r="I60" s="175"/>
      <c r="J60" s="8" t="s">
        <v>4901</v>
      </c>
    </row>
    <row r="61" spans="1:10" ht="11.25" hidden="1" customHeight="1">
      <c r="A61" s="181" t="s">
        <v>153</v>
      </c>
      <c r="B61" s="173"/>
      <c r="C61" s="173" t="s">
        <v>4788</v>
      </c>
      <c r="D61" s="173"/>
      <c r="E61" s="173"/>
      <c r="F61" s="173"/>
      <c r="G61" s="180">
        <v>43405</v>
      </c>
      <c r="H61" s="174"/>
      <c r="I61" s="175"/>
      <c r="J61" s="8" t="s">
        <v>4900</v>
      </c>
    </row>
    <row r="62" spans="1:10" ht="11.25" hidden="1" customHeight="1">
      <c r="A62" s="181" t="s">
        <v>154</v>
      </c>
      <c r="B62" s="173"/>
      <c r="C62" s="173" t="s">
        <v>4786</v>
      </c>
      <c r="D62" s="173"/>
      <c r="E62" s="173"/>
      <c r="F62" s="173"/>
      <c r="G62" s="180">
        <v>43405</v>
      </c>
      <c r="H62" s="174"/>
      <c r="I62" s="175"/>
      <c r="J62" s="8" t="s">
        <v>4902</v>
      </c>
    </row>
    <row r="63" spans="1:10" ht="11.25" hidden="1" customHeight="1">
      <c r="A63" s="181" t="s">
        <v>155</v>
      </c>
      <c r="B63" s="173"/>
      <c r="C63" s="173" t="s">
        <v>4786</v>
      </c>
      <c r="D63" s="173"/>
      <c r="E63" s="173"/>
      <c r="F63" s="173"/>
      <c r="G63" s="180">
        <v>43405</v>
      </c>
      <c r="H63" s="174"/>
      <c r="I63" s="175"/>
      <c r="J63" s="8" t="s">
        <v>4902</v>
      </c>
    </row>
    <row r="64" spans="1:10" ht="11.25" hidden="1" customHeight="1">
      <c r="A64" s="181" t="s">
        <v>156</v>
      </c>
      <c r="B64" s="173"/>
      <c r="C64" s="173" t="s">
        <v>4786</v>
      </c>
      <c r="D64" s="173"/>
      <c r="E64" s="173"/>
      <c r="F64" s="173"/>
      <c r="G64" s="180">
        <v>43405</v>
      </c>
      <c r="H64" s="174"/>
      <c r="I64" s="175"/>
      <c r="J64" s="8" t="s">
        <v>4902</v>
      </c>
    </row>
    <row r="65" spans="1:10" ht="11.25" hidden="1" customHeight="1">
      <c r="A65" s="181" t="s">
        <v>157</v>
      </c>
      <c r="B65" s="173"/>
      <c r="C65" s="173" t="s">
        <v>4788</v>
      </c>
      <c r="D65" s="173"/>
      <c r="E65" s="173"/>
      <c r="F65" s="173"/>
      <c r="G65" s="180">
        <v>43405</v>
      </c>
      <c r="H65" s="174"/>
      <c r="I65" s="175"/>
      <c r="J65" s="8" t="s">
        <v>4900</v>
      </c>
    </row>
    <row r="66" spans="1:10" ht="11.25" hidden="1" customHeight="1">
      <c r="A66" s="181" t="s">
        <v>158</v>
      </c>
      <c r="B66" s="173"/>
      <c r="C66" s="173" t="s">
        <v>4788</v>
      </c>
      <c r="D66" s="173"/>
      <c r="E66" s="173"/>
      <c r="F66" s="173"/>
      <c r="G66" s="180">
        <v>43405</v>
      </c>
      <c r="H66" s="174"/>
      <c r="I66" s="175"/>
      <c r="J66" s="8" t="s">
        <v>4900</v>
      </c>
    </row>
    <row r="67" spans="1:10" ht="11.25" hidden="1" customHeight="1">
      <c r="A67" s="181" t="s">
        <v>159</v>
      </c>
      <c r="B67" s="173"/>
      <c r="C67" s="173" t="s">
        <v>4789</v>
      </c>
      <c r="D67" s="173"/>
      <c r="E67" s="173"/>
      <c r="F67" s="173"/>
      <c r="G67" s="180">
        <v>43405</v>
      </c>
      <c r="H67" s="174"/>
      <c r="I67" s="175"/>
      <c r="J67" s="8" t="s">
        <v>4888</v>
      </c>
    </row>
    <row r="68" spans="1:10" ht="11.25" hidden="1" customHeight="1">
      <c r="A68" s="181" t="s">
        <v>160</v>
      </c>
      <c r="B68" s="173"/>
      <c r="C68" s="173" t="s">
        <v>4788</v>
      </c>
      <c r="D68" s="173"/>
      <c r="E68" s="173"/>
      <c r="F68" s="173"/>
      <c r="G68" s="180">
        <v>43405</v>
      </c>
      <c r="H68" s="174"/>
      <c r="I68" s="175"/>
      <c r="J68" s="8" t="s">
        <v>4900</v>
      </c>
    </row>
    <row r="69" spans="1:10" ht="11.25" hidden="1" customHeight="1">
      <c r="A69" s="181" t="s">
        <v>161</v>
      </c>
      <c r="B69" s="173"/>
      <c r="C69" s="173" t="s">
        <v>4786</v>
      </c>
      <c r="D69" s="173"/>
      <c r="E69" s="173"/>
      <c r="F69" s="173"/>
      <c r="G69" s="180">
        <v>43405</v>
      </c>
      <c r="H69" s="174"/>
      <c r="I69" s="175"/>
      <c r="J69" s="8" t="s">
        <v>4902</v>
      </c>
    </row>
    <row r="70" spans="1:10" ht="11.25" hidden="1" customHeight="1">
      <c r="A70" s="181" t="s">
        <v>162</v>
      </c>
      <c r="B70" s="173"/>
      <c r="C70" s="173" t="s">
        <v>4788</v>
      </c>
      <c r="D70" s="173"/>
      <c r="E70" s="173"/>
      <c r="F70" s="173"/>
      <c r="G70" s="180">
        <v>43405</v>
      </c>
      <c r="H70" s="174"/>
      <c r="I70" s="175"/>
      <c r="J70" s="8" t="s">
        <v>4900</v>
      </c>
    </row>
    <row r="71" spans="1:10" ht="11.25" hidden="1" customHeight="1">
      <c r="A71" s="181" t="s">
        <v>163</v>
      </c>
      <c r="B71" s="173"/>
      <c r="C71" s="173" t="s">
        <v>4788</v>
      </c>
      <c r="D71" s="173"/>
      <c r="E71" s="173"/>
      <c r="F71" s="173"/>
      <c r="G71" s="180">
        <v>43405</v>
      </c>
      <c r="H71" s="174"/>
      <c r="I71" s="175"/>
      <c r="J71" s="8" t="s">
        <v>4900</v>
      </c>
    </row>
    <row r="72" spans="1:10" ht="11.25" hidden="1" customHeight="1">
      <c r="A72" s="181" t="s">
        <v>164</v>
      </c>
      <c r="B72" s="173"/>
      <c r="C72" s="173" t="s">
        <v>4787</v>
      </c>
      <c r="D72" s="173"/>
      <c r="E72" s="173"/>
      <c r="F72" s="173"/>
      <c r="G72" s="180">
        <v>43405</v>
      </c>
      <c r="H72" s="174"/>
      <c r="I72" s="175"/>
      <c r="J72" s="8" t="s">
        <v>4901</v>
      </c>
    </row>
    <row r="73" spans="1:10" ht="11.25" hidden="1" customHeight="1">
      <c r="A73" s="181" t="s">
        <v>165</v>
      </c>
      <c r="B73" s="173"/>
      <c r="C73" s="173" t="s">
        <v>4787</v>
      </c>
      <c r="D73" s="173"/>
      <c r="E73" s="173"/>
      <c r="F73" s="173"/>
      <c r="G73" s="180">
        <v>43405</v>
      </c>
      <c r="H73" s="174"/>
      <c r="I73" s="175"/>
      <c r="J73" s="8" t="s">
        <v>4901</v>
      </c>
    </row>
    <row r="74" spans="1:10" ht="11.25" hidden="1" customHeight="1">
      <c r="A74" s="181" t="s">
        <v>166</v>
      </c>
      <c r="B74" s="173"/>
      <c r="C74" s="173" t="s">
        <v>4787</v>
      </c>
      <c r="D74" s="173"/>
      <c r="E74" s="173"/>
      <c r="F74" s="173"/>
      <c r="G74" s="180">
        <v>43405</v>
      </c>
      <c r="H74" s="174"/>
      <c r="I74" s="175"/>
      <c r="J74" s="8" t="s">
        <v>4901</v>
      </c>
    </row>
    <row r="75" spans="1:10" ht="11.25" hidden="1" customHeight="1">
      <c r="A75" s="181" t="s">
        <v>167</v>
      </c>
      <c r="B75" s="173"/>
      <c r="C75" s="173" t="s">
        <v>4786</v>
      </c>
      <c r="D75" s="173"/>
      <c r="E75" s="173"/>
      <c r="F75" s="173"/>
      <c r="G75" s="180">
        <v>43405</v>
      </c>
      <c r="H75" s="174"/>
      <c r="I75" s="175"/>
      <c r="J75" s="8" t="s">
        <v>4902</v>
      </c>
    </row>
    <row r="76" spans="1:10" ht="11.25" hidden="1" customHeight="1">
      <c r="A76" s="181" t="s">
        <v>168</v>
      </c>
      <c r="B76" s="173"/>
      <c r="C76" s="173" t="s">
        <v>4788</v>
      </c>
      <c r="D76" s="173"/>
      <c r="E76" s="173"/>
      <c r="F76" s="173"/>
      <c r="G76" s="180">
        <v>43405</v>
      </c>
      <c r="H76" s="174"/>
      <c r="I76" s="175"/>
      <c r="J76" s="8" t="s">
        <v>4900</v>
      </c>
    </row>
    <row r="77" spans="1:10" ht="11.25" hidden="1" customHeight="1">
      <c r="A77" s="181" t="s">
        <v>169</v>
      </c>
      <c r="B77" s="173"/>
      <c r="C77" s="173" t="s">
        <v>4786</v>
      </c>
      <c r="D77" s="173"/>
      <c r="E77" s="173"/>
      <c r="F77" s="173"/>
      <c r="G77" s="180">
        <v>43405</v>
      </c>
      <c r="H77" s="174"/>
      <c r="I77" s="175"/>
      <c r="J77" s="8" t="s">
        <v>4902</v>
      </c>
    </row>
    <row r="78" spans="1:10" ht="11.25" hidden="1" customHeight="1">
      <c r="A78" s="181" t="s">
        <v>170</v>
      </c>
      <c r="B78" s="173"/>
      <c r="C78" s="173" t="s">
        <v>4787</v>
      </c>
      <c r="D78" s="173"/>
      <c r="E78" s="173"/>
      <c r="F78" s="173"/>
      <c r="G78" s="180">
        <v>43405</v>
      </c>
      <c r="H78" s="174"/>
      <c r="I78" s="175"/>
      <c r="J78" s="8" t="s">
        <v>4901</v>
      </c>
    </row>
    <row r="79" spans="1:10" ht="11.25" hidden="1" customHeight="1">
      <c r="A79" s="181" t="s">
        <v>171</v>
      </c>
      <c r="B79" s="173"/>
      <c r="C79" s="173" t="s">
        <v>4786</v>
      </c>
      <c r="D79" s="173"/>
      <c r="E79" s="173"/>
      <c r="F79" s="173"/>
      <c r="G79" s="180">
        <v>43405</v>
      </c>
      <c r="H79" s="174"/>
      <c r="I79" s="175"/>
      <c r="J79" s="8" t="s">
        <v>4902</v>
      </c>
    </row>
    <row r="80" spans="1:10" ht="11.25" hidden="1" customHeight="1">
      <c r="A80" s="181" t="s">
        <v>172</v>
      </c>
      <c r="B80" s="173"/>
      <c r="C80" s="173" t="s">
        <v>4787</v>
      </c>
      <c r="D80" s="173"/>
      <c r="E80" s="173"/>
      <c r="F80" s="173"/>
      <c r="G80" s="180">
        <v>43405</v>
      </c>
      <c r="H80" s="174"/>
      <c r="I80" s="175"/>
      <c r="J80" s="8" t="s">
        <v>4901</v>
      </c>
    </row>
    <row r="81" spans="1:10" ht="11.25" hidden="1" customHeight="1">
      <c r="A81" s="181" t="s">
        <v>173</v>
      </c>
      <c r="B81" s="173"/>
      <c r="C81" s="173" t="s">
        <v>4789</v>
      </c>
      <c r="D81" s="173"/>
      <c r="E81" s="173"/>
      <c r="F81" s="173"/>
      <c r="G81" s="180">
        <v>43405</v>
      </c>
      <c r="H81" s="174"/>
      <c r="I81" s="175"/>
      <c r="J81" s="8" t="s">
        <v>4888</v>
      </c>
    </row>
    <row r="82" spans="1:10" ht="11.25" hidden="1" customHeight="1">
      <c r="A82" s="181" t="s">
        <v>174</v>
      </c>
      <c r="B82" s="173"/>
      <c r="C82" s="173" t="s">
        <v>4789</v>
      </c>
      <c r="D82" s="173"/>
      <c r="E82" s="173"/>
      <c r="F82" s="173"/>
      <c r="G82" s="180">
        <v>43405</v>
      </c>
      <c r="H82" s="174"/>
      <c r="I82" s="175"/>
      <c r="J82" s="8" t="s">
        <v>4888</v>
      </c>
    </row>
    <row r="83" spans="1:10" ht="11.25" hidden="1" customHeight="1">
      <c r="A83" s="181" t="s">
        <v>175</v>
      </c>
      <c r="B83" s="173"/>
      <c r="C83" s="173" t="s">
        <v>4786</v>
      </c>
      <c r="D83" s="173"/>
      <c r="E83" s="173"/>
      <c r="F83" s="173"/>
      <c r="G83" s="180">
        <v>43405</v>
      </c>
      <c r="H83" s="174"/>
      <c r="I83" s="175"/>
      <c r="J83" s="8" t="s">
        <v>4902</v>
      </c>
    </row>
    <row r="84" spans="1:10" ht="11.25" hidden="1" customHeight="1">
      <c r="A84" s="181" t="s">
        <v>176</v>
      </c>
      <c r="B84" s="173"/>
      <c r="C84" s="173" t="s">
        <v>4788</v>
      </c>
      <c r="D84" s="173"/>
      <c r="E84" s="173"/>
      <c r="F84" s="173"/>
      <c r="G84" s="180">
        <v>43405</v>
      </c>
      <c r="H84" s="174"/>
      <c r="I84" s="175"/>
      <c r="J84" s="8" t="s">
        <v>4900</v>
      </c>
    </row>
    <row r="85" spans="1:10" ht="11.25" hidden="1" customHeight="1">
      <c r="A85" s="181" t="s">
        <v>177</v>
      </c>
      <c r="B85" s="173"/>
      <c r="C85" s="173" t="s">
        <v>4789</v>
      </c>
      <c r="D85" s="173"/>
      <c r="E85" s="173"/>
      <c r="F85" s="173"/>
      <c r="G85" s="180">
        <v>43405</v>
      </c>
      <c r="H85" s="174"/>
      <c r="I85" s="175"/>
      <c r="J85" s="8" t="s">
        <v>4888</v>
      </c>
    </row>
    <row r="86" spans="1:10" ht="11.25" hidden="1" customHeight="1">
      <c r="A86" s="181" t="s">
        <v>178</v>
      </c>
      <c r="B86" s="173"/>
      <c r="C86" s="173" t="s">
        <v>4789</v>
      </c>
      <c r="D86" s="173"/>
      <c r="E86" s="173"/>
      <c r="F86" s="173"/>
      <c r="G86" s="180">
        <v>43405</v>
      </c>
      <c r="H86" s="174"/>
      <c r="I86" s="175"/>
      <c r="J86" s="8" t="s">
        <v>4888</v>
      </c>
    </row>
    <row r="87" spans="1:10" ht="11.25" hidden="1" customHeight="1">
      <c r="A87" s="181" t="s">
        <v>179</v>
      </c>
      <c r="B87" s="173"/>
      <c r="C87" s="173" t="s">
        <v>4789</v>
      </c>
      <c r="D87" s="173"/>
      <c r="E87" s="173"/>
      <c r="F87" s="173"/>
      <c r="G87" s="180">
        <v>43405</v>
      </c>
      <c r="H87" s="174"/>
      <c r="I87" s="175"/>
      <c r="J87" s="8" t="s">
        <v>4888</v>
      </c>
    </row>
    <row r="88" spans="1:10" ht="11.25" hidden="1" customHeight="1">
      <c r="A88" s="181" t="s">
        <v>180</v>
      </c>
      <c r="B88" s="173"/>
      <c r="C88" s="173" t="s">
        <v>4788</v>
      </c>
      <c r="D88" s="173"/>
      <c r="E88" s="173"/>
      <c r="F88" s="173"/>
      <c r="G88" s="180">
        <v>43405</v>
      </c>
      <c r="H88" s="174"/>
      <c r="I88" s="175"/>
      <c r="J88" s="8" t="s">
        <v>4900</v>
      </c>
    </row>
    <row r="89" spans="1:10" ht="11.25" hidden="1" customHeight="1">
      <c r="A89" s="181" t="s">
        <v>181</v>
      </c>
      <c r="B89" s="173"/>
      <c r="C89" s="173" t="s">
        <v>4788</v>
      </c>
      <c r="D89" s="173"/>
      <c r="E89" s="173"/>
      <c r="F89" s="173"/>
      <c r="G89" s="180">
        <v>43405</v>
      </c>
      <c r="H89" s="174"/>
      <c r="I89" s="175"/>
      <c r="J89" s="8" t="s">
        <v>4900</v>
      </c>
    </row>
    <row r="90" spans="1:10" ht="11.25" hidden="1" customHeight="1">
      <c r="A90" s="181" t="s">
        <v>182</v>
      </c>
      <c r="B90" s="173"/>
      <c r="C90" s="173" t="s">
        <v>4788</v>
      </c>
      <c r="D90" s="173"/>
      <c r="E90" s="173"/>
      <c r="F90" s="173"/>
      <c r="G90" s="180">
        <v>43405</v>
      </c>
      <c r="H90" s="174"/>
      <c r="I90" s="175"/>
      <c r="J90" s="8" t="s">
        <v>4900</v>
      </c>
    </row>
    <row r="91" spans="1:10" ht="11.25" hidden="1" customHeight="1">
      <c r="A91" s="181" t="s">
        <v>183</v>
      </c>
      <c r="B91" s="173"/>
      <c r="C91" s="173" t="s">
        <v>4788</v>
      </c>
      <c r="D91" s="173"/>
      <c r="E91" s="173"/>
      <c r="F91" s="173"/>
      <c r="G91" s="180">
        <v>43405</v>
      </c>
      <c r="H91" s="174"/>
      <c r="I91" s="175"/>
      <c r="J91" s="8" t="s">
        <v>4900</v>
      </c>
    </row>
    <row r="92" spans="1:10" ht="11.25" hidden="1" customHeight="1">
      <c r="A92" s="181" t="s">
        <v>184</v>
      </c>
      <c r="B92" s="173"/>
      <c r="C92" s="173" t="s">
        <v>4787</v>
      </c>
      <c r="D92" s="173"/>
      <c r="E92" s="173"/>
      <c r="F92" s="173"/>
      <c r="G92" s="180">
        <v>43405</v>
      </c>
      <c r="H92" s="174"/>
      <c r="I92" s="175"/>
      <c r="J92" s="8" t="s">
        <v>4901</v>
      </c>
    </row>
    <row r="93" spans="1:10" ht="11.25" hidden="1" customHeight="1">
      <c r="A93" s="181" t="s">
        <v>185</v>
      </c>
      <c r="B93" s="173"/>
      <c r="C93" s="173" t="s">
        <v>4788</v>
      </c>
      <c r="D93" s="173"/>
      <c r="E93" s="173"/>
      <c r="F93" s="173"/>
      <c r="G93" s="180">
        <v>43405</v>
      </c>
      <c r="H93" s="174"/>
      <c r="I93" s="175"/>
      <c r="J93" s="8" t="s">
        <v>4900</v>
      </c>
    </row>
    <row r="94" spans="1:10" ht="11.25" hidden="1" customHeight="1">
      <c r="A94" s="181" t="s">
        <v>186</v>
      </c>
      <c r="B94" s="173"/>
      <c r="C94" s="173" t="s">
        <v>4788</v>
      </c>
      <c r="D94" s="173"/>
      <c r="E94" s="173"/>
      <c r="F94" s="173"/>
      <c r="G94" s="180">
        <v>43405</v>
      </c>
      <c r="H94" s="174"/>
      <c r="I94" s="175"/>
      <c r="J94" s="8" t="s">
        <v>4900</v>
      </c>
    </row>
    <row r="95" spans="1:10" ht="11.25" hidden="1" customHeight="1">
      <c r="A95" s="181" t="s">
        <v>187</v>
      </c>
      <c r="B95" s="173"/>
      <c r="C95" s="173" t="s">
        <v>4788</v>
      </c>
      <c r="D95" s="173"/>
      <c r="E95" s="173"/>
      <c r="F95" s="173"/>
      <c r="G95" s="180">
        <v>43405</v>
      </c>
      <c r="H95" s="174"/>
      <c r="I95" s="175"/>
      <c r="J95" s="8" t="s">
        <v>4900</v>
      </c>
    </row>
    <row r="96" spans="1:10" ht="11.25" hidden="1" customHeight="1">
      <c r="A96" s="181" t="s">
        <v>188</v>
      </c>
      <c r="B96" s="173"/>
      <c r="C96" s="173" t="s">
        <v>4788</v>
      </c>
      <c r="D96" s="173"/>
      <c r="E96" s="173"/>
      <c r="F96" s="173"/>
      <c r="G96" s="180">
        <v>43405</v>
      </c>
      <c r="H96" s="174"/>
      <c r="I96" s="175"/>
      <c r="J96" s="8" t="s">
        <v>4900</v>
      </c>
    </row>
    <row r="97" spans="1:10" ht="11.25" hidden="1" customHeight="1">
      <c r="A97" s="181" t="s">
        <v>189</v>
      </c>
      <c r="B97" s="173"/>
      <c r="C97" s="173" t="s">
        <v>4788</v>
      </c>
      <c r="D97" s="173"/>
      <c r="E97" s="173"/>
      <c r="F97" s="173"/>
      <c r="G97" s="180">
        <v>43405</v>
      </c>
      <c r="H97" s="174"/>
      <c r="I97" s="175"/>
      <c r="J97" s="8" t="s">
        <v>4900</v>
      </c>
    </row>
    <row r="98" spans="1:10" ht="11.25" hidden="1" customHeight="1">
      <c r="A98" s="181" t="s">
        <v>190</v>
      </c>
      <c r="B98" s="173"/>
      <c r="C98" s="173" t="s">
        <v>4787</v>
      </c>
      <c r="D98" s="173"/>
      <c r="E98" s="173"/>
      <c r="F98" s="173"/>
      <c r="G98" s="180">
        <v>43405</v>
      </c>
      <c r="H98" s="174"/>
      <c r="I98" s="175"/>
      <c r="J98" s="8" t="s">
        <v>4901</v>
      </c>
    </row>
    <row r="99" spans="1:10" ht="11.25" hidden="1" customHeight="1">
      <c r="A99" s="181" t="s">
        <v>191</v>
      </c>
      <c r="B99" s="173"/>
      <c r="C99" s="173" t="s">
        <v>4788</v>
      </c>
      <c r="D99" s="173"/>
      <c r="E99" s="173"/>
      <c r="F99" s="173"/>
      <c r="G99" s="180">
        <v>43405</v>
      </c>
      <c r="H99" s="174"/>
      <c r="I99" s="175"/>
      <c r="J99" s="8" t="s">
        <v>4900</v>
      </c>
    </row>
    <row r="100" spans="1:10" ht="11.25" hidden="1" customHeight="1">
      <c r="A100" s="181" t="s">
        <v>192</v>
      </c>
      <c r="B100" s="173"/>
      <c r="C100" s="173" t="s">
        <v>4788</v>
      </c>
      <c r="D100" s="173"/>
      <c r="E100" s="173"/>
      <c r="F100" s="173"/>
      <c r="G100" s="180">
        <v>43405</v>
      </c>
      <c r="H100" s="174"/>
      <c r="I100" s="175"/>
      <c r="J100" s="8" t="s">
        <v>4900</v>
      </c>
    </row>
    <row r="101" spans="1:10" ht="11.25" hidden="1" customHeight="1">
      <c r="A101" s="181" t="s">
        <v>193</v>
      </c>
      <c r="B101" s="173"/>
      <c r="C101" s="173" t="s">
        <v>4788</v>
      </c>
      <c r="D101" s="173"/>
      <c r="E101" s="173"/>
      <c r="F101" s="173"/>
      <c r="G101" s="180">
        <v>43405</v>
      </c>
      <c r="H101" s="174"/>
      <c r="I101" s="175"/>
      <c r="J101" s="8" t="s">
        <v>4900</v>
      </c>
    </row>
    <row r="102" spans="1:10" ht="11.25" hidden="1" customHeight="1">
      <c r="A102" s="181" t="s">
        <v>194</v>
      </c>
      <c r="B102" s="173"/>
      <c r="C102" s="173" t="s">
        <v>4787</v>
      </c>
      <c r="D102" s="173"/>
      <c r="E102" s="173"/>
      <c r="F102" s="173"/>
      <c r="G102" s="180">
        <v>43405</v>
      </c>
      <c r="H102" s="174"/>
      <c r="I102" s="175"/>
      <c r="J102" s="8" t="s">
        <v>4901</v>
      </c>
    </row>
    <row r="103" spans="1:10" ht="11.25" hidden="1" customHeight="1">
      <c r="A103" s="181" t="s">
        <v>195</v>
      </c>
      <c r="B103" s="173"/>
      <c r="C103" s="173" t="s">
        <v>4789</v>
      </c>
      <c r="D103" s="173"/>
      <c r="E103" s="173"/>
      <c r="F103" s="173"/>
      <c r="G103" s="180">
        <v>43405</v>
      </c>
      <c r="H103" s="174"/>
      <c r="I103" s="175"/>
      <c r="J103" s="8" t="s">
        <v>4888</v>
      </c>
    </row>
    <row r="104" spans="1:10" ht="11.25" hidden="1" customHeight="1">
      <c r="A104" s="181" t="s">
        <v>198</v>
      </c>
      <c r="B104" s="173"/>
      <c r="C104" s="173" t="s">
        <v>4789</v>
      </c>
      <c r="D104" s="173"/>
      <c r="E104" s="173"/>
      <c r="F104" s="173"/>
      <c r="G104" s="180">
        <v>43405</v>
      </c>
      <c r="H104" s="174"/>
      <c r="I104" s="175"/>
      <c r="J104" s="8" t="s">
        <v>4888</v>
      </c>
    </row>
    <row r="105" spans="1:10" ht="11.25" hidden="1" customHeight="1">
      <c r="A105" s="181" t="s">
        <v>200</v>
      </c>
      <c r="B105" s="173"/>
      <c r="C105" s="173" t="s">
        <v>4786</v>
      </c>
      <c r="D105" s="173"/>
      <c r="E105" s="173"/>
      <c r="F105" s="173"/>
      <c r="G105" s="180">
        <v>43405</v>
      </c>
      <c r="H105" s="174"/>
      <c r="I105" s="175"/>
      <c r="J105" s="8" t="s">
        <v>4902</v>
      </c>
    </row>
    <row r="106" spans="1:10" ht="11.25" hidden="1" customHeight="1">
      <c r="A106" s="181" t="s">
        <v>201</v>
      </c>
      <c r="B106" s="173"/>
      <c r="C106" s="173" t="s">
        <v>4786</v>
      </c>
      <c r="D106" s="173"/>
      <c r="E106" s="173"/>
      <c r="F106" s="173"/>
      <c r="G106" s="180">
        <v>43405</v>
      </c>
      <c r="H106" s="174"/>
      <c r="I106" s="175"/>
      <c r="J106" s="8" t="s">
        <v>4902</v>
      </c>
    </row>
    <row r="107" spans="1:10" ht="11.25" hidden="1" customHeight="1">
      <c r="A107" s="181" t="s">
        <v>203</v>
      </c>
      <c r="B107" s="173"/>
      <c r="C107" s="173" t="s">
        <v>4786</v>
      </c>
      <c r="D107" s="173"/>
      <c r="E107" s="173"/>
      <c r="F107" s="173"/>
      <c r="G107" s="180">
        <v>43405</v>
      </c>
      <c r="H107" s="174"/>
      <c r="I107" s="175"/>
      <c r="J107" s="8" t="s">
        <v>4902</v>
      </c>
    </row>
    <row r="108" spans="1:10" ht="11.25" hidden="1" customHeight="1">
      <c r="A108" s="181" t="s">
        <v>204</v>
      </c>
      <c r="B108" s="173"/>
      <c r="C108" s="173" t="s">
        <v>4786</v>
      </c>
      <c r="D108" s="173"/>
      <c r="E108" s="173"/>
      <c r="F108" s="173"/>
      <c r="G108" s="180">
        <v>43405</v>
      </c>
      <c r="H108" s="174"/>
      <c r="I108" s="175"/>
      <c r="J108" s="8" t="s">
        <v>4902</v>
      </c>
    </row>
    <row r="109" spans="1:10" ht="11.25" hidden="1" customHeight="1">
      <c r="A109" s="181" t="s">
        <v>206</v>
      </c>
      <c r="B109" s="173"/>
      <c r="C109" s="173" t="s">
        <v>4787</v>
      </c>
      <c r="D109" s="173"/>
      <c r="E109" s="173"/>
      <c r="F109" s="173"/>
      <c r="G109" s="180">
        <v>43405</v>
      </c>
      <c r="H109" s="174"/>
      <c r="I109" s="175"/>
      <c r="J109" s="8" t="s">
        <v>4901</v>
      </c>
    </row>
    <row r="110" spans="1:10" ht="11.25" hidden="1" customHeight="1">
      <c r="A110" s="181" t="s">
        <v>207</v>
      </c>
      <c r="B110" s="173"/>
      <c r="C110" s="173" t="s">
        <v>4787</v>
      </c>
      <c r="D110" s="173"/>
      <c r="E110" s="173"/>
      <c r="F110" s="173"/>
      <c r="G110" s="180">
        <v>43405</v>
      </c>
      <c r="H110" s="174"/>
      <c r="I110" s="175"/>
      <c r="J110" s="8" t="s">
        <v>4901</v>
      </c>
    </row>
    <row r="111" spans="1:10" ht="11.25" hidden="1" customHeight="1">
      <c r="A111" s="181" t="s">
        <v>208</v>
      </c>
      <c r="B111" s="173"/>
      <c r="C111" s="173" t="s">
        <v>4787</v>
      </c>
      <c r="D111" s="173"/>
      <c r="E111" s="173"/>
      <c r="F111" s="173"/>
      <c r="G111" s="180">
        <v>43405</v>
      </c>
      <c r="H111" s="174"/>
      <c r="I111" s="175"/>
      <c r="J111" s="8" t="s">
        <v>4901</v>
      </c>
    </row>
    <row r="112" spans="1:10" ht="11.25" hidden="1" customHeight="1">
      <c r="A112" s="181" t="s">
        <v>209</v>
      </c>
      <c r="B112" s="173"/>
      <c r="C112" s="173" t="s">
        <v>4788</v>
      </c>
      <c r="D112" s="173"/>
      <c r="E112" s="173"/>
      <c r="F112" s="173"/>
      <c r="G112" s="180">
        <v>43405</v>
      </c>
      <c r="H112" s="174"/>
      <c r="I112" s="175"/>
      <c r="J112" s="8" t="s">
        <v>4900</v>
      </c>
    </row>
    <row r="113" spans="1:10" ht="11.25" hidden="1" customHeight="1">
      <c r="A113" s="181" t="s">
        <v>210</v>
      </c>
      <c r="B113" s="173"/>
      <c r="C113" s="173" t="s">
        <v>4787</v>
      </c>
      <c r="D113" s="173"/>
      <c r="E113" s="173"/>
      <c r="F113" s="173"/>
      <c r="G113" s="180">
        <v>43405</v>
      </c>
      <c r="H113" s="174"/>
      <c r="I113" s="175"/>
      <c r="J113" s="8" t="s">
        <v>4901</v>
      </c>
    </row>
    <row r="114" spans="1:10" ht="11.25" hidden="1" customHeight="1">
      <c r="A114" s="181" t="s">
        <v>211</v>
      </c>
      <c r="B114" s="173"/>
      <c r="C114" s="173" t="s">
        <v>4788</v>
      </c>
      <c r="D114" s="173"/>
      <c r="E114" s="173"/>
      <c r="F114" s="173"/>
      <c r="G114" s="180">
        <v>43405</v>
      </c>
      <c r="H114" s="174"/>
      <c r="I114" s="175"/>
      <c r="J114" s="8" t="s">
        <v>4900</v>
      </c>
    </row>
    <row r="115" spans="1:10" ht="11.25" hidden="1" customHeight="1">
      <c r="A115" s="181" t="s">
        <v>212</v>
      </c>
      <c r="B115" s="173"/>
      <c r="C115" s="173" t="s">
        <v>4788</v>
      </c>
      <c r="D115" s="173"/>
      <c r="E115" s="173"/>
      <c r="F115" s="173"/>
      <c r="G115" s="180">
        <v>43405</v>
      </c>
      <c r="H115" s="174"/>
      <c r="I115" s="175"/>
      <c r="J115" s="8" t="s">
        <v>4900</v>
      </c>
    </row>
    <row r="116" spans="1:10" ht="11.25" hidden="1" customHeight="1">
      <c r="A116" s="181" t="s">
        <v>214</v>
      </c>
      <c r="B116" s="173"/>
      <c r="C116" s="173" t="s">
        <v>450</v>
      </c>
      <c r="D116" s="173"/>
      <c r="E116" s="173"/>
      <c r="F116" s="173"/>
      <c r="G116" s="180">
        <v>43405</v>
      </c>
      <c r="H116" s="174"/>
      <c r="I116" s="175"/>
      <c r="J116" s="8" t="s">
        <v>4895</v>
      </c>
    </row>
    <row r="117" spans="1:10" ht="11.25" hidden="1" customHeight="1">
      <c r="A117" s="181" t="s">
        <v>215</v>
      </c>
      <c r="B117" s="173"/>
      <c r="C117" s="173" t="s">
        <v>450</v>
      </c>
      <c r="D117" s="173"/>
      <c r="E117" s="173"/>
      <c r="F117" s="173"/>
      <c r="G117" s="180">
        <v>43405</v>
      </c>
      <c r="H117" s="174"/>
      <c r="I117" s="175"/>
      <c r="J117" s="8" t="s">
        <v>4895</v>
      </c>
    </row>
    <row r="118" spans="1:10" ht="11.25" hidden="1" customHeight="1">
      <c r="A118" s="181" t="s">
        <v>216</v>
      </c>
      <c r="B118" s="173"/>
      <c r="C118" s="173" t="s">
        <v>450</v>
      </c>
      <c r="D118" s="173"/>
      <c r="E118" s="173"/>
      <c r="F118" s="173"/>
      <c r="G118" s="180">
        <v>43405</v>
      </c>
      <c r="H118" s="174"/>
      <c r="I118" s="175"/>
      <c r="J118" s="8" t="s">
        <v>4895</v>
      </c>
    </row>
    <row r="119" spans="1:10" ht="11.25" hidden="1" customHeight="1">
      <c r="A119" s="181" t="s">
        <v>217</v>
      </c>
      <c r="B119" s="173"/>
      <c r="C119" s="173" t="s">
        <v>450</v>
      </c>
      <c r="D119" s="173"/>
      <c r="E119" s="173"/>
      <c r="F119" s="173"/>
      <c r="G119" s="180">
        <v>43405</v>
      </c>
      <c r="H119" s="174"/>
      <c r="I119" s="175"/>
      <c r="J119" s="8" t="s">
        <v>4895</v>
      </c>
    </row>
    <row r="120" spans="1:10" ht="11.25" hidden="1" customHeight="1">
      <c r="A120" s="181" t="s">
        <v>218</v>
      </c>
      <c r="B120" s="173"/>
      <c r="C120" s="173" t="s">
        <v>450</v>
      </c>
      <c r="D120" s="173"/>
      <c r="E120" s="173"/>
      <c r="F120" s="173"/>
      <c r="G120" s="180">
        <v>43405</v>
      </c>
      <c r="H120" s="174"/>
      <c r="I120" s="175"/>
      <c r="J120" s="8" t="s">
        <v>4895</v>
      </c>
    </row>
    <row r="121" spans="1:10" ht="11.25" hidden="1" customHeight="1">
      <c r="A121" s="181" t="s">
        <v>219</v>
      </c>
      <c r="B121" s="173"/>
      <c r="C121" s="173" t="s">
        <v>450</v>
      </c>
      <c r="D121" s="173"/>
      <c r="E121" s="173"/>
      <c r="F121" s="173"/>
      <c r="G121" s="180">
        <v>43405</v>
      </c>
      <c r="H121" s="174"/>
      <c r="I121" s="175"/>
      <c r="J121" s="8" t="s">
        <v>4895</v>
      </c>
    </row>
    <row r="122" spans="1:10" ht="11.25" hidden="1" customHeight="1">
      <c r="A122" s="181" t="s">
        <v>220</v>
      </c>
      <c r="B122" s="173"/>
      <c r="C122" s="173" t="s">
        <v>450</v>
      </c>
      <c r="D122" s="173"/>
      <c r="E122" s="173"/>
      <c r="F122" s="173"/>
      <c r="G122" s="180">
        <v>43405</v>
      </c>
      <c r="H122" s="174"/>
      <c r="I122" s="175"/>
      <c r="J122" s="8" t="s">
        <v>4895</v>
      </c>
    </row>
    <row r="123" spans="1:10" ht="11.25" hidden="1" customHeight="1">
      <c r="A123" s="181" t="s">
        <v>221</v>
      </c>
      <c r="B123" s="173"/>
      <c r="C123" s="173" t="s">
        <v>450</v>
      </c>
      <c r="D123" s="173"/>
      <c r="E123" s="173"/>
      <c r="F123" s="173"/>
      <c r="G123" s="180">
        <v>43405</v>
      </c>
      <c r="H123" s="174"/>
      <c r="I123" s="175"/>
      <c r="J123" s="8" t="s">
        <v>4895</v>
      </c>
    </row>
    <row r="124" spans="1:10" ht="11.25" hidden="1" customHeight="1">
      <c r="A124" s="181" t="s">
        <v>222</v>
      </c>
      <c r="B124" s="173"/>
      <c r="C124" s="173" t="s">
        <v>450</v>
      </c>
      <c r="D124" s="173"/>
      <c r="E124" s="173"/>
      <c r="F124" s="173"/>
      <c r="G124" s="180">
        <v>43405</v>
      </c>
      <c r="H124" s="174"/>
      <c r="I124" s="175"/>
      <c r="J124" s="8" t="s">
        <v>4895</v>
      </c>
    </row>
    <row r="125" spans="1:10" ht="11.25" hidden="1" customHeight="1">
      <c r="A125" s="181" t="s">
        <v>223</v>
      </c>
      <c r="B125" s="173"/>
      <c r="C125" s="173" t="s">
        <v>450</v>
      </c>
      <c r="D125" s="173"/>
      <c r="E125" s="173"/>
      <c r="F125" s="173"/>
      <c r="G125" s="180">
        <v>43405</v>
      </c>
      <c r="H125" s="174"/>
      <c r="I125" s="175"/>
      <c r="J125" s="8" t="s">
        <v>4895</v>
      </c>
    </row>
    <row r="126" spans="1:10" ht="11.25" hidden="1" customHeight="1">
      <c r="A126" s="181" t="s">
        <v>224</v>
      </c>
      <c r="B126" s="173"/>
      <c r="C126" s="173" t="s">
        <v>450</v>
      </c>
      <c r="D126" s="173"/>
      <c r="E126" s="173"/>
      <c r="F126" s="173"/>
      <c r="G126" s="180">
        <v>43405</v>
      </c>
      <c r="H126" s="174"/>
      <c r="I126" s="175"/>
      <c r="J126" s="8" t="s">
        <v>4895</v>
      </c>
    </row>
    <row r="127" spans="1:10" ht="11.25" hidden="1" customHeight="1">
      <c r="A127" s="181" t="s">
        <v>225</v>
      </c>
      <c r="B127" s="173"/>
      <c r="C127" s="173" t="s">
        <v>450</v>
      </c>
      <c r="D127" s="173"/>
      <c r="E127" s="173"/>
      <c r="F127" s="173"/>
      <c r="G127" s="180">
        <v>43405</v>
      </c>
      <c r="H127" s="174"/>
      <c r="I127" s="175"/>
      <c r="J127" s="8" t="s">
        <v>4895</v>
      </c>
    </row>
    <row r="128" spans="1:10" ht="11.25" hidden="1" customHeight="1">
      <c r="A128" s="181" t="s">
        <v>226</v>
      </c>
      <c r="B128" s="173"/>
      <c r="C128" s="173" t="s">
        <v>450</v>
      </c>
      <c r="D128" s="173"/>
      <c r="E128" s="173"/>
      <c r="F128" s="173"/>
      <c r="G128" s="180">
        <v>43405</v>
      </c>
      <c r="H128" s="174"/>
      <c r="I128" s="175"/>
      <c r="J128" s="8" t="s">
        <v>4895</v>
      </c>
    </row>
    <row r="129" spans="1:10" ht="11.25" hidden="1" customHeight="1">
      <c r="A129" s="181" t="s">
        <v>227</v>
      </c>
      <c r="B129" s="173"/>
      <c r="C129" s="173" t="s">
        <v>450</v>
      </c>
      <c r="D129" s="173"/>
      <c r="E129" s="173"/>
      <c r="F129" s="173"/>
      <c r="G129" s="180">
        <v>43405</v>
      </c>
      <c r="H129" s="174"/>
      <c r="I129" s="175"/>
      <c r="J129" s="8" t="s">
        <v>4895</v>
      </c>
    </row>
    <row r="130" spans="1:10" ht="11.25" hidden="1" customHeight="1">
      <c r="A130" s="181" t="s">
        <v>228</v>
      </c>
      <c r="B130" s="173"/>
      <c r="C130" s="173" t="s">
        <v>450</v>
      </c>
      <c r="D130" s="173"/>
      <c r="E130" s="173"/>
      <c r="F130" s="173"/>
      <c r="G130" s="180">
        <v>43405</v>
      </c>
      <c r="H130" s="174"/>
      <c r="I130" s="175"/>
      <c r="J130" s="8" t="s">
        <v>4895</v>
      </c>
    </row>
    <row r="131" spans="1:10" ht="11.25" hidden="1" customHeight="1">
      <c r="A131" s="181" t="s">
        <v>229</v>
      </c>
      <c r="B131" s="173"/>
      <c r="C131" s="173" t="s">
        <v>450</v>
      </c>
      <c r="D131" s="173"/>
      <c r="E131" s="173"/>
      <c r="F131" s="173"/>
      <c r="G131" s="180">
        <v>43405</v>
      </c>
      <c r="H131" s="174"/>
      <c r="I131" s="175"/>
      <c r="J131" s="8" t="s">
        <v>4895</v>
      </c>
    </row>
    <row r="132" spans="1:10" ht="11.25" hidden="1" customHeight="1">
      <c r="A132" s="181" t="s">
        <v>230</v>
      </c>
      <c r="B132" s="173"/>
      <c r="C132" s="173" t="s">
        <v>450</v>
      </c>
      <c r="D132" s="173"/>
      <c r="E132" s="173"/>
      <c r="F132" s="173"/>
      <c r="G132" s="180">
        <v>43405</v>
      </c>
      <c r="H132" s="174"/>
      <c r="I132" s="175"/>
      <c r="J132" s="8" t="s">
        <v>4895</v>
      </c>
    </row>
    <row r="133" spans="1:10" ht="11.25" hidden="1" customHeight="1">
      <c r="A133" s="181" t="s">
        <v>231</v>
      </c>
      <c r="B133" s="173"/>
      <c r="C133" s="173" t="s">
        <v>450</v>
      </c>
      <c r="D133" s="173"/>
      <c r="E133" s="173"/>
      <c r="F133" s="173"/>
      <c r="G133" s="180">
        <v>43405</v>
      </c>
      <c r="H133" s="174"/>
      <c r="I133" s="175"/>
      <c r="J133" s="8" t="s">
        <v>4895</v>
      </c>
    </row>
    <row r="134" spans="1:10" ht="11.25" hidden="1" customHeight="1">
      <c r="A134" s="181" t="s">
        <v>232</v>
      </c>
      <c r="B134" s="173"/>
      <c r="C134" s="173" t="s">
        <v>450</v>
      </c>
      <c r="D134" s="173"/>
      <c r="E134" s="173"/>
      <c r="F134" s="173"/>
      <c r="G134" s="180">
        <v>43405</v>
      </c>
      <c r="H134" s="174"/>
      <c r="I134" s="175"/>
      <c r="J134" s="8" t="s">
        <v>4895</v>
      </c>
    </row>
    <row r="135" spans="1:10" ht="11.25" hidden="1" customHeight="1">
      <c r="A135" s="181" t="s">
        <v>233</v>
      </c>
      <c r="B135" s="173"/>
      <c r="C135" s="173" t="s">
        <v>450</v>
      </c>
      <c r="D135" s="173"/>
      <c r="E135" s="173"/>
      <c r="F135" s="173"/>
      <c r="G135" s="180">
        <v>43405</v>
      </c>
      <c r="H135" s="174"/>
      <c r="I135" s="175"/>
      <c r="J135" s="8" t="s">
        <v>4895</v>
      </c>
    </row>
    <row r="136" spans="1:10" ht="11.25" hidden="1" customHeight="1">
      <c r="A136" s="181" t="s">
        <v>234</v>
      </c>
      <c r="B136" s="173"/>
      <c r="C136" s="173" t="s">
        <v>450</v>
      </c>
      <c r="D136" s="173"/>
      <c r="E136" s="173"/>
      <c r="F136" s="173"/>
      <c r="G136" s="180">
        <v>43405</v>
      </c>
      <c r="H136" s="174"/>
      <c r="I136" s="175"/>
      <c r="J136" s="8" t="s">
        <v>4895</v>
      </c>
    </row>
    <row r="137" spans="1:10" ht="11.25" hidden="1" customHeight="1">
      <c r="A137" s="181" t="s">
        <v>235</v>
      </c>
      <c r="B137" s="173"/>
      <c r="C137" s="173" t="s">
        <v>450</v>
      </c>
      <c r="D137" s="173"/>
      <c r="E137" s="173"/>
      <c r="F137" s="173"/>
      <c r="G137" s="180">
        <v>43405</v>
      </c>
      <c r="H137" s="174"/>
      <c r="I137" s="175"/>
      <c r="J137" s="8" t="s">
        <v>4895</v>
      </c>
    </row>
    <row r="138" spans="1:10" ht="11.25" hidden="1" customHeight="1">
      <c r="A138" s="181" t="s">
        <v>236</v>
      </c>
      <c r="B138" s="173"/>
      <c r="C138" s="173" t="s">
        <v>450</v>
      </c>
      <c r="D138" s="173"/>
      <c r="E138" s="173"/>
      <c r="F138" s="173"/>
      <c r="G138" s="180">
        <v>43405</v>
      </c>
      <c r="H138" s="174"/>
      <c r="I138" s="175"/>
      <c r="J138" s="8" t="s">
        <v>4895</v>
      </c>
    </row>
    <row r="139" spans="1:10" ht="11.25" hidden="1" customHeight="1">
      <c r="A139" s="181" t="s">
        <v>237</v>
      </c>
      <c r="B139" s="173"/>
      <c r="C139" s="173" t="s">
        <v>451</v>
      </c>
      <c r="D139" s="173"/>
      <c r="E139" s="173"/>
      <c r="F139" s="173"/>
      <c r="G139" s="180">
        <v>43405</v>
      </c>
      <c r="H139" s="174"/>
      <c r="I139" s="175"/>
      <c r="J139" s="8" t="s">
        <v>4889</v>
      </c>
    </row>
    <row r="140" spans="1:10" ht="11.25" hidden="1" customHeight="1">
      <c r="A140" s="181" t="s">
        <v>238</v>
      </c>
      <c r="B140" s="173"/>
      <c r="C140" s="173" t="s">
        <v>451</v>
      </c>
      <c r="D140" s="173"/>
      <c r="E140" s="173"/>
      <c r="F140" s="173"/>
      <c r="G140" s="180">
        <v>43405</v>
      </c>
      <c r="H140" s="174"/>
      <c r="I140" s="175"/>
      <c r="J140" s="8" t="s">
        <v>4889</v>
      </c>
    </row>
    <row r="141" spans="1:10" ht="11.25" hidden="1" customHeight="1">
      <c r="A141" s="181" t="s">
        <v>239</v>
      </c>
      <c r="B141" s="173"/>
      <c r="C141" s="173" t="s">
        <v>451</v>
      </c>
      <c r="D141" s="173"/>
      <c r="E141" s="173"/>
      <c r="F141" s="173"/>
      <c r="G141" s="180">
        <v>43405</v>
      </c>
      <c r="H141" s="174"/>
      <c r="I141" s="175"/>
      <c r="J141" s="8" t="s">
        <v>4889</v>
      </c>
    </row>
    <row r="142" spans="1:10" ht="11.25" hidden="1" customHeight="1">
      <c r="A142" s="181" t="s">
        <v>240</v>
      </c>
      <c r="B142" s="173"/>
      <c r="C142" s="173" t="s">
        <v>451</v>
      </c>
      <c r="D142" s="173"/>
      <c r="E142" s="173"/>
      <c r="F142" s="173"/>
      <c r="G142" s="180">
        <v>43405</v>
      </c>
      <c r="H142" s="174"/>
      <c r="I142" s="175"/>
      <c r="J142" s="8" t="s">
        <v>4889</v>
      </c>
    </row>
    <row r="143" spans="1:10" ht="11.25" hidden="1" customHeight="1">
      <c r="A143" s="181" t="s">
        <v>241</v>
      </c>
      <c r="B143" s="173"/>
      <c r="C143" s="173" t="s">
        <v>451</v>
      </c>
      <c r="D143" s="173"/>
      <c r="E143" s="173"/>
      <c r="F143" s="173"/>
      <c r="G143" s="180">
        <v>43405</v>
      </c>
      <c r="H143" s="174"/>
      <c r="I143" s="175"/>
      <c r="J143" s="8" t="s">
        <v>4889</v>
      </c>
    </row>
    <row r="144" spans="1:10" ht="11.25" hidden="1" customHeight="1">
      <c r="A144" s="181" t="s">
        <v>242</v>
      </c>
      <c r="B144" s="173"/>
      <c r="C144" s="173" t="s">
        <v>451</v>
      </c>
      <c r="D144" s="173"/>
      <c r="E144" s="173"/>
      <c r="F144" s="173"/>
      <c r="G144" s="180">
        <v>43405</v>
      </c>
      <c r="H144" s="174"/>
      <c r="I144" s="175"/>
      <c r="J144" s="8" t="s">
        <v>4889</v>
      </c>
    </row>
    <row r="145" spans="1:10" ht="11.25" hidden="1" customHeight="1">
      <c r="A145" s="181" t="s">
        <v>243</v>
      </c>
      <c r="B145" s="173"/>
      <c r="C145" s="173" t="s">
        <v>451</v>
      </c>
      <c r="D145" s="173"/>
      <c r="E145" s="173"/>
      <c r="F145" s="173"/>
      <c r="G145" s="180">
        <v>43405</v>
      </c>
      <c r="H145" s="174"/>
      <c r="I145" s="175"/>
      <c r="J145" s="8" t="s">
        <v>4889</v>
      </c>
    </row>
    <row r="146" spans="1:10" ht="11.25" hidden="1" customHeight="1">
      <c r="A146" s="181" t="s">
        <v>244</v>
      </c>
      <c r="B146" s="173"/>
      <c r="C146" s="173" t="s">
        <v>451</v>
      </c>
      <c r="D146" s="173"/>
      <c r="E146" s="173"/>
      <c r="F146" s="173"/>
      <c r="G146" s="180">
        <v>43405</v>
      </c>
      <c r="H146" s="174"/>
      <c r="I146" s="175"/>
      <c r="J146" s="8" t="s">
        <v>4889</v>
      </c>
    </row>
    <row r="147" spans="1:10" ht="11.25" hidden="1" customHeight="1">
      <c r="A147" s="181" t="s">
        <v>453</v>
      </c>
      <c r="B147" s="173"/>
      <c r="C147" s="173" t="s">
        <v>4787</v>
      </c>
      <c r="D147" s="173"/>
      <c r="E147" s="173" t="s">
        <v>4787</v>
      </c>
      <c r="F147" s="173" t="str">
        <f>J147</f>
        <v>RODOLFO ALVES VITORINO</v>
      </c>
      <c r="G147" s="180">
        <v>43070</v>
      </c>
      <c r="H147" s="174">
        <v>43095</v>
      </c>
      <c r="I147" s="174">
        <v>43103</v>
      </c>
      <c r="J147" s="8" t="s">
        <v>4901</v>
      </c>
    </row>
    <row r="148" spans="1:10" ht="11.25" hidden="1" customHeight="1">
      <c r="A148" s="181" t="s">
        <v>454</v>
      </c>
      <c r="B148" s="173"/>
      <c r="C148" s="173" t="s">
        <v>4787</v>
      </c>
      <c r="D148" s="173"/>
      <c r="E148" s="173" t="s">
        <v>4983</v>
      </c>
      <c r="F148" s="173" t="s">
        <v>4982</v>
      </c>
      <c r="G148" s="180">
        <v>43070</v>
      </c>
      <c r="H148" s="174">
        <v>43103</v>
      </c>
      <c r="I148" s="174">
        <v>43103</v>
      </c>
      <c r="J148" s="8" t="s">
        <v>4981</v>
      </c>
    </row>
    <row r="149" spans="1:10" ht="11.25" hidden="1" customHeight="1">
      <c r="A149" s="181" t="s">
        <v>455</v>
      </c>
      <c r="B149" s="173"/>
      <c r="C149" s="173" t="s">
        <v>4787</v>
      </c>
      <c r="D149" s="173"/>
      <c r="E149" s="173" t="s">
        <v>4983</v>
      </c>
      <c r="F149" s="173" t="s">
        <v>4982</v>
      </c>
      <c r="G149" s="180">
        <v>43070</v>
      </c>
      <c r="H149" s="174">
        <v>43103</v>
      </c>
      <c r="I149" s="174">
        <v>43103</v>
      </c>
      <c r="J149" s="8" t="s">
        <v>4981</v>
      </c>
    </row>
    <row r="150" spans="1:10" ht="11.25" hidden="1" customHeight="1">
      <c r="A150" s="181" t="s">
        <v>456</v>
      </c>
      <c r="B150" s="173"/>
      <c r="C150" s="173" t="s">
        <v>4787</v>
      </c>
      <c r="D150" s="173"/>
      <c r="E150" s="173" t="s">
        <v>4787</v>
      </c>
      <c r="F150" s="173" t="str">
        <f>J150</f>
        <v>RODOLFO ALVES VITORINO</v>
      </c>
      <c r="G150" s="180">
        <v>43070</v>
      </c>
      <c r="H150" s="174">
        <v>43089</v>
      </c>
      <c r="I150" s="174">
        <v>43103</v>
      </c>
      <c r="J150" s="8" t="s">
        <v>4901</v>
      </c>
    </row>
    <row r="151" spans="1:10" ht="11.25" hidden="1" customHeight="1">
      <c r="A151" s="181" t="s">
        <v>457</v>
      </c>
      <c r="B151" s="173"/>
      <c r="C151" s="173" t="s">
        <v>4787</v>
      </c>
      <c r="D151" s="173"/>
      <c r="E151" s="173" t="s">
        <v>4983</v>
      </c>
      <c r="F151" s="173" t="s">
        <v>4982</v>
      </c>
      <c r="G151" s="180">
        <v>43070</v>
      </c>
      <c r="H151" s="174">
        <v>43054</v>
      </c>
      <c r="I151" s="174">
        <v>43096</v>
      </c>
      <c r="J151" s="8" t="s">
        <v>4981</v>
      </c>
    </row>
    <row r="152" spans="1:10" ht="11.25" hidden="1" customHeight="1">
      <c r="A152" s="181" t="s">
        <v>458</v>
      </c>
      <c r="B152" s="173"/>
      <c r="C152" s="173" t="s">
        <v>4789</v>
      </c>
      <c r="D152" s="173"/>
      <c r="E152" s="173" t="s">
        <v>4983</v>
      </c>
      <c r="F152" s="173" t="s">
        <v>4982</v>
      </c>
      <c r="G152" s="180">
        <v>43070</v>
      </c>
      <c r="H152" s="174">
        <v>43054</v>
      </c>
      <c r="I152" s="174">
        <v>43096</v>
      </c>
      <c r="J152" s="8" t="s">
        <v>4981</v>
      </c>
    </row>
    <row r="153" spans="1:10" ht="11.25" hidden="1" customHeight="1">
      <c r="A153" s="181" t="s">
        <v>460</v>
      </c>
      <c r="B153" s="173"/>
      <c r="C153" s="173" t="s">
        <v>4789</v>
      </c>
      <c r="D153" s="173"/>
      <c r="E153" s="173" t="s">
        <v>4789</v>
      </c>
      <c r="F153" s="173" t="str">
        <f t="shared" ref="F153:F158" si="0">J153</f>
        <v>WALLACE OLIVEIRA LEITE LIMA</v>
      </c>
      <c r="G153" s="180">
        <v>43070</v>
      </c>
      <c r="H153" s="174">
        <v>43104</v>
      </c>
      <c r="I153" s="174">
        <v>43105</v>
      </c>
      <c r="J153" s="8" t="s">
        <v>4888</v>
      </c>
    </row>
    <row r="154" spans="1:10" ht="11.25" hidden="1" customHeight="1">
      <c r="A154" s="181" t="s">
        <v>462</v>
      </c>
      <c r="B154" s="173"/>
      <c r="C154" s="173" t="s">
        <v>4789</v>
      </c>
      <c r="D154" s="173"/>
      <c r="E154" s="173" t="s">
        <v>4789</v>
      </c>
      <c r="F154" s="173" t="str">
        <f t="shared" si="0"/>
        <v>WALLACE OLIVEIRA LEITE LIMA</v>
      </c>
      <c r="G154" s="180">
        <v>43070</v>
      </c>
      <c r="H154" s="174">
        <v>43054</v>
      </c>
      <c r="I154" s="174">
        <v>43105</v>
      </c>
      <c r="J154" s="8" t="s">
        <v>4888</v>
      </c>
    </row>
    <row r="155" spans="1:10" ht="11.25" hidden="1" customHeight="1">
      <c r="A155" s="181" t="s">
        <v>464</v>
      </c>
      <c r="B155" s="173"/>
      <c r="C155" s="173" t="s">
        <v>4789</v>
      </c>
      <c r="D155" s="173"/>
      <c r="E155" s="173" t="s">
        <v>4789</v>
      </c>
      <c r="F155" s="173" t="str">
        <f t="shared" si="0"/>
        <v>WALLACE OLIVEIRA LEITE LIMA</v>
      </c>
      <c r="G155" s="180">
        <v>43070</v>
      </c>
      <c r="H155" s="174">
        <v>43054</v>
      </c>
      <c r="I155" s="174">
        <v>43105</v>
      </c>
      <c r="J155" s="8" t="s">
        <v>4888</v>
      </c>
    </row>
    <row r="156" spans="1:10" ht="11.25" hidden="1" customHeight="1">
      <c r="A156" s="181" t="s">
        <v>471</v>
      </c>
      <c r="B156" s="173"/>
      <c r="C156" s="173" t="s">
        <v>4786</v>
      </c>
      <c r="D156" s="173"/>
      <c r="E156" s="173" t="s">
        <v>4786</v>
      </c>
      <c r="F156" s="173" t="str">
        <f t="shared" si="0"/>
        <v>SERGIO NILTON DA CUNHA</v>
      </c>
      <c r="G156" s="180">
        <v>43070</v>
      </c>
      <c r="H156" s="174">
        <v>43095</v>
      </c>
      <c r="I156" s="174">
        <v>43105</v>
      </c>
      <c r="J156" s="8" t="s">
        <v>4902</v>
      </c>
    </row>
    <row r="157" spans="1:10" ht="11.25" hidden="1" customHeight="1">
      <c r="A157" s="181" t="s">
        <v>473</v>
      </c>
      <c r="B157" s="173"/>
      <c r="C157" s="173" t="s">
        <v>4786</v>
      </c>
      <c r="D157" s="173"/>
      <c r="E157" s="173" t="s">
        <v>4786</v>
      </c>
      <c r="F157" s="173" t="str">
        <f t="shared" si="0"/>
        <v>SERGIO NILTON DA CUNHA</v>
      </c>
      <c r="G157" s="180">
        <v>43070</v>
      </c>
      <c r="H157" s="174">
        <v>43095</v>
      </c>
      <c r="I157" s="174">
        <v>43105</v>
      </c>
      <c r="J157" s="8" t="s">
        <v>4902</v>
      </c>
    </row>
    <row r="158" spans="1:10" ht="11.25" hidden="1" customHeight="1">
      <c r="A158" s="181" t="s">
        <v>474</v>
      </c>
      <c r="B158" s="173"/>
      <c r="C158" s="173" t="s">
        <v>4786</v>
      </c>
      <c r="D158" s="173"/>
      <c r="E158" s="173" t="s">
        <v>4786</v>
      </c>
      <c r="F158" s="173" t="str">
        <f t="shared" si="0"/>
        <v>SERGIO NILTON DA CUNHA</v>
      </c>
      <c r="G158" s="180">
        <v>43070</v>
      </c>
      <c r="H158" s="174">
        <v>43095</v>
      </c>
      <c r="I158" s="174">
        <v>43105</v>
      </c>
      <c r="J158" s="8" t="s">
        <v>4902</v>
      </c>
    </row>
    <row r="159" spans="1:10" ht="11.25" hidden="1" customHeight="1">
      <c r="A159" s="181" t="s">
        <v>465</v>
      </c>
      <c r="B159" s="173"/>
      <c r="C159" s="173" t="s">
        <v>4786</v>
      </c>
      <c r="D159" s="173"/>
      <c r="E159" s="173" t="s">
        <v>4983</v>
      </c>
      <c r="F159" s="173" t="s">
        <v>4982</v>
      </c>
      <c r="G159" s="180">
        <v>43070</v>
      </c>
      <c r="H159" s="174">
        <v>43103</v>
      </c>
      <c r="I159" s="174">
        <v>43103</v>
      </c>
      <c r="J159" s="8" t="s">
        <v>4981</v>
      </c>
    </row>
    <row r="160" spans="1:10" ht="11.25" hidden="1" customHeight="1">
      <c r="A160" s="181" t="s">
        <v>466</v>
      </c>
      <c r="B160" s="173"/>
      <c r="C160" s="173" t="s">
        <v>4786</v>
      </c>
      <c r="D160" s="173"/>
      <c r="E160" s="173" t="s">
        <v>4983</v>
      </c>
      <c r="F160" s="173" t="s">
        <v>4982</v>
      </c>
      <c r="G160" s="180">
        <v>43070</v>
      </c>
      <c r="H160" s="174">
        <v>43054</v>
      </c>
      <c r="I160" s="174">
        <v>43103</v>
      </c>
      <c r="J160" s="8" t="s">
        <v>4981</v>
      </c>
    </row>
    <row r="161" spans="1:10" ht="11.25" hidden="1" customHeight="1">
      <c r="A161" s="181" t="s">
        <v>476</v>
      </c>
      <c r="B161" s="173"/>
      <c r="C161" s="173" t="s">
        <v>4786</v>
      </c>
      <c r="D161" s="173"/>
      <c r="E161" s="173" t="s">
        <v>4786</v>
      </c>
      <c r="F161" s="173" t="str">
        <f>J161</f>
        <v>SERGIO NILTON DA CUNHA</v>
      </c>
      <c r="G161" s="180">
        <v>43070</v>
      </c>
      <c r="H161" s="174">
        <v>43105</v>
      </c>
      <c r="I161" s="174">
        <v>43105</v>
      </c>
      <c r="J161" s="8" t="s">
        <v>4902</v>
      </c>
    </row>
    <row r="162" spans="1:10" ht="11.25" hidden="1" customHeight="1">
      <c r="A162" s="181" t="s">
        <v>477</v>
      </c>
      <c r="B162" s="173"/>
      <c r="C162" s="173" t="s">
        <v>4786</v>
      </c>
      <c r="D162" s="173"/>
      <c r="E162" s="173" t="s">
        <v>4786</v>
      </c>
      <c r="F162" s="173" t="str">
        <f>J162</f>
        <v>SERGIO NILTON DA CUNHA</v>
      </c>
      <c r="G162" s="180">
        <v>43070</v>
      </c>
      <c r="H162" s="174">
        <v>43095</v>
      </c>
      <c r="I162" s="174">
        <v>43105</v>
      </c>
      <c r="J162" s="8" t="s">
        <v>4902</v>
      </c>
    </row>
    <row r="163" spans="1:10" ht="11.25" hidden="1" customHeight="1">
      <c r="A163" s="181" t="s">
        <v>480</v>
      </c>
      <c r="B163" s="173"/>
      <c r="C163" s="173" t="s">
        <v>4786</v>
      </c>
      <c r="D163" s="173"/>
      <c r="E163" s="173" t="s">
        <v>4786</v>
      </c>
      <c r="F163" s="173" t="str">
        <f>J163</f>
        <v>SERGIO NILTON DA CUNHA</v>
      </c>
      <c r="G163" s="180">
        <v>43070</v>
      </c>
      <c r="H163" s="174">
        <v>43095</v>
      </c>
      <c r="I163" s="174">
        <v>43105</v>
      </c>
      <c r="J163" s="8" t="s">
        <v>4902</v>
      </c>
    </row>
    <row r="164" spans="1:10" ht="11.25" hidden="1" customHeight="1">
      <c r="A164" s="181" t="s">
        <v>470</v>
      </c>
      <c r="B164" s="173"/>
      <c r="C164" s="173" t="s">
        <v>4788</v>
      </c>
      <c r="D164" s="173"/>
      <c r="E164" s="173" t="s">
        <v>4788</v>
      </c>
      <c r="F164" s="173" t="str">
        <f>J164</f>
        <v>RODOLFO LEITE LIMA</v>
      </c>
      <c r="G164" s="180">
        <v>43070</v>
      </c>
      <c r="H164" s="174">
        <v>43096</v>
      </c>
      <c r="I164" s="174">
        <v>43103</v>
      </c>
      <c r="J164" s="8" t="s">
        <v>4900</v>
      </c>
    </row>
    <row r="165" spans="1:10" ht="11.25" hidden="1" customHeight="1">
      <c r="A165" s="181" t="s">
        <v>488</v>
      </c>
      <c r="B165" s="173"/>
      <c r="C165" s="173" t="s">
        <v>4786</v>
      </c>
      <c r="D165" s="173"/>
      <c r="E165" s="173" t="s">
        <v>4786</v>
      </c>
      <c r="F165" s="173" t="str">
        <f>J165</f>
        <v>SERGIO NILTON DA CUNHA</v>
      </c>
      <c r="G165" s="180">
        <v>43070</v>
      </c>
      <c r="H165" s="174">
        <v>43095</v>
      </c>
      <c r="I165" s="174">
        <v>43105</v>
      </c>
      <c r="J165" s="8" t="s">
        <v>4902</v>
      </c>
    </row>
    <row r="166" spans="1:10" ht="11.25" hidden="1" customHeight="1">
      <c r="A166" s="181" t="s">
        <v>489</v>
      </c>
      <c r="B166" s="173"/>
      <c r="C166" s="173" t="s">
        <v>4786</v>
      </c>
      <c r="D166" s="173"/>
      <c r="E166" s="173" t="s">
        <v>4983</v>
      </c>
      <c r="F166" s="173" t="s">
        <v>4982</v>
      </c>
      <c r="G166" s="180">
        <v>43070</v>
      </c>
      <c r="H166" s="174">
        <v>43054</v>
      </c>
      <c r="I166" s="174">
        <v>43105</v>
      </c>
      <c r="J166" s="8" t="s">
        <v>4981</v>
      </c>
    </row>
    <row r="167" spans="1:10" ht="11.25" hidden="1" customHeight="1">
      <c r="A167" s="181" t="s">
        <v>496</v>
      </c>
      <c r="B167" s="173"/>
      <c r="C167" s="173" t="s">
        <v>4789</v>
      </c>
      <c r="D167" s="173"/>
      <c r="E167" s="173" t="s">
        <v>4789</v>
      </c>
      <c r="F167" s="173" t="str">
        <f>J167</f>
        <v>WALLACE OLIVEIRA LEITE LIMA</v>
      </c>
      <c r="G167" s="180">
        <v>43070</v>
      </c>
      <c r="H167" s="174">
        <v>43104</v>
      </c>
      <c r="I167" s="174">
        <v>43105</v>
      </c>
      <c r="J167" s="8" t="s">
        <v>4888</v>
      </c>
    </row>
    <row r="168" spans="1:10" ht="11.25" hidden="1" customHeight="1">
      <c r="A168" s="181" t="s">
        <v>503</v>
      </c>
      <c r="B168" s="173"/>
      <c r="C168" s="173" t="s">
        <v>4789</v>
      </c>
      <c r="D168" s="173"/>
      <c r="E168" s="173" t="s">
        <v>4789</v>
      </c>
      <c r="F168" s="173" t="str">
        <f>J168</f>
        <v>WALLACE OLIVEIRA LEITE LIMA</v>
      </c>
      <c r="G168" s="180">
        <v>43070</v>
      </c>
      <c r="H168" s="174">
        <v>43095</v>
      </c>
      <c r="I168" s="174">
        <v>43105</v>
      </c>
      <c r="J168" s="8" t="s">
        <v>4888</v>
      </c>
    </row>
    <row r="169" spans="1:10" ht="11.25" hidden="1" customHeight="1">
      <c r="A169" s="181" t="s">
        <v>507</v>
      </c>
      <c r="B169" s="173"/>
      <c r="C169" s="173" t="s">
        <v>4789</v>
      </c>
      <c r="D169" s="173"/>
      <c r="E169" s="173" t="s">
        <v>4789</v>
      </c>
      <c r="F169" s="173" t="str">
        <f>J169</f>
        <v>WALLACE OLIVEIRA LEITE LIMA</v>
      </c>
      <c r="G169" s="180">
        <v>43070</v>
      </c>
      <c r="H169" s="174">
        <v>43104</v>
      </c>
      <c r="I169" s="174">
        <v>43105</v>
      </c>
      <c r="J169" s="8" t="s">
        <v>4888</v>
      </c>
    </row>
    <row r="170" spans="1:10" ht="11.25" hidden="1" customHeight="1">
      <c r="A170" s="181" t="s">
        <v>513</v>
      </c>
      <c r="B170" s="173"/>
      <c r="C170" s="173" t="s">
        <v>4789</v>
      </c>
      <c r="D170" s="173"/>
      <c r="E170" s="173" t="s">
        <v>4789</v>
      </c>
      <c r="F170" s="173" t="str">
        <f>J170</f>
        <v>WALLACE OLIVEIRA LEITE LIMA</v>
      </c>
      <c r="G170" s="180">
        <v>43070</v>
      </c>
      <c r="H170" s="174">
        <v>43054</v>
      </c>
      <c r="I170" s="174">
        <v>43105</v>
      </c>
      <c r="J170" s="8" t="s">
        <v>4888</v>
      </c>
    </row>
    <row r="171" spans="1:10" ht="11.25" hidden="1" customHeight="1">
      <c r="A171" s="181" t="s">
        <v>517</v>
      </c>
      <c r="B171" s="173"/>
      <c r="C171" s="173" t="s">
        <v>4788</v>
      </c>
      <c r="D171" s="173"/>
      <c r="E171" s="173" t="s">
        <v>4788</v>
      </c>
      <c r="F171" s="173" t="str">
        <f>J171</f>
        <v>RODOLFO LEITE LIMA</v>
      </c>
      <c r="G171" s="180">
        <v>43070</v>
      </c>
      <c r="H171" s="177">
        <v>43087</v>
      </c>
      <c r="I171" s="174">
        <v>43105</v>
      </c>
      <c r="J171" s="8" t="s">
        <v>4900</v>
      </c>
    </row>
    <row r="172" spans="1:10" ht="11.25" hidden="1" customHeight="1">
      <c r="A172" s="181" t="s">
        <v>478</v>
      </c>
      <c r="B172" s="173"/>
      <c r="C172" s="173" t="s">
        <v>4786</v>
      </c>
      <c r="D172" s="173"/>
      <c r="E172" s="173" t="s">
        <v>4983</v>
      </c>
      <c r="F172" s="173" t="s">
        <v>4982</v>
      </c>
      <c r="G172" s="180">
        <v>43070</v>
      </c>
      <c r="H172" s="174" t="s">
        <v>4933</v>
      </c>
      <c r="I172" s="174" t="s">
        <v>4933</v>
      </c>
      <c r="J172" s="8" t="s">
        <v>4981</v>
      </c>
    </row>
    <row r="173" spans="1:10" ht="11.25" hidden="1" customHeight="1">
      <c r="A173" s="181" t="s">
        <v>520</v>
      </c>
      <c r="B173" s="173"/>
      <c r="C173" s="173" t="s">
        <v>4786</v>
      </c>
      <c r="D173" s="173"/>
      <c r="E173" s="173" t="s">
        <v>4786</v>
      </c>
      <c r="F173" s="173" t="str">
        <f t="shared" ref="F173:F178" si="1">J173</f>
        <v>SERGIO NILTON DA CUNHA</v>
      </c>
      <c r="G173" s="180">
        <v>43070</v>
      </c>
      <c r="H173" s="174">
        <v>43105</v>
      </c>
      <c r="I173" s="174">
        <v>43105</v>
      </c>
      <c r="J173" s="8" t="s">
        <v>4902</v>
      </c>
    </row>
    <row r="174" spans="1:10" ht="11.25" hidden="1" customHeight="1">
      <c r="A174" s="181" t="s">
        <v>521</v>
      </c>
      <c r="B174" s="173"/>
      <c r="C174" s="173" t="s">
        <v>4789</v>
      </c>
      <c r="D174" s="173"/>
      <c r="E174" s="173" t="s">
        <v>4789</v>
      </c>
      <c r="F174" s="173" t="str">
        <f t="shared" si="1"/>
        <v>WALLACE OLIVEIRA LEITE LIMA</v>
      </c>
      <c r="G174" s="180">
        <v>43070</v>
      </c>
      <c r="H174" s="174">
        <v>43104</v>
      </c>
      <c r="I174" s="174">
        <v>43105</v>
      </c>
      <c r="J174" s="8" t="s">
        <v>4888</v>
      </c>
    </row>
    <row r="175" spans="1:10" ht="11.25" hidden="1" customHeight="1">
      <c r="A175" s="181" t="s">
        <v>481</v>
      </c>
      <c r="B175" s="173"/>
      <c r="C175" s="173" t="s">
        <v>4788</v>
      </c>
      <c r="D175" s="173"/>
      <c r="E175" s="173" t="s">
        <v>4788</v>
      </c>
      <c r="F175" s="173" t="str">
        <f t="shared" si="1"/>
        <v>RODOLFO LEITE LIMA</v>
      </c>
      <c r="G175" s="180">
        <v>43070</v>
      </c>
      <c r="H175" s="174">
        <v>43095</v>
      </c>
      <c r="I175" s="174">
        <v>43103</v>
      </c>
      <c r="J175" s="8" t="s">
        <v>4900</v>
      </c>
    </row>
    <row r="176" spans="1:10" ht="11.25" hidden="1" customHeight="1">
      <c r="A176" s="181" t="s">
        <v>482</v>
      </c>
      <c r="B176" s="173"/>
      <c r="C176" s="173" t="s">
        <v>4788</v>
      </c>
      <c r="D176" s="173"/>
      <c r="E176" s="173" t="s">
        <v>4788</v>
      </c>
      <c r="F176" s="173" t="str">
        <f t="shared" si="1"/>
        <v>RODOLFO LEITE LIMA</v>
      </c>
      <c r="G176" s="180">
        <v>43070</v>
      </c>
      <c r="H176" s="174">
        <v>43095</v>
      </c>
      <c r="I176" s="174">
        <v>43103</v>
      </c>
      <c r="J176" s="8" t="s">
        <v>4900</v>
      </c>
    </row>
    <row r="177" spans="1:10" ht="11.25" hidden="1" customHeight="1">
      <c r="A177" s="181" t="s">
        <v>483</v>
      </c>
      <c r="B177" s="173"/>
      <c r="C177" s="173" t="s">
        <v>4787</v>
      </c>
      <c r="D177" s="173"/>
      <c r="E177" s="173" t="s">
        <v>4787</v>
      </c>
      <c r="F177" s="173" t="str">
        <f t="shared" si="1"/>
        <v>RODOLFO ALVES VITORINO</v>
      </c>
      <c r="G177" s="180">
        <v>43070</v>
      </c>
      <c r="H177" s="174">
        <v>43095</v>
      </c>
      <c r="I177" s="174">
        <v>43103</v>
      </c>
      <c r="J177" s="8" t="s">
        <v>4901</v>
      </c>
    </row>
    <row r="178" spans="1:10" ht="11.25" hidden="1" customHeight="1">
      <c r="A178" s="181" t="s">
        <v>484</v>
      </c>
      <c r="B178" s="173"/>
      <c r="C178" s="173" t="s">
        <v>4787</v>
      </c>
      <c r="D178" s="173"/>
      <c r="E178" s="173" t="s">
        <v>4787</v>
      </c>
      <c r="F178" s="173" t="str">
        <f t="shared" si="1"/>
        <v>RODOLFO ALVES VITORINO</v>
      </c>
      <c r="G178" s="180">
        <v>43070</v>
      </c>
      <c r="H178" s="174">
        <v>43095</v>
      </c>
      <c r="I178" s="174">
        <v>43103</v>
      </c>
      <c r="J178" s="8" t="s">
        <v>4901</v>
      </c>
    </row>
    <row r="179" spans="1:10" ht="11.25" hidden="1" customHeight="1">
      <c r="A179" s="181" t="s">
        <v>485</v>
      </c>
      <c r="B179" s="173"/>
      <c r="C179" s="173" t="s">
        <v>4787</v>
      </c>
      <c r="D179" s="173"/>
      <c r="E179" s="173" t="s">
        <v>4983</v>
      </c>
      <c r="F179" s="173" t="s">
        <v>4982</v>
      </c>
      <c r="G179" s="180">
        <v>43070</v>
      </c>
      <c r="H179" s="174">
        <v>43054</v>
      </c>
      <c r="I179" s="174">
        <v>43103</v>
      </c>
      <c r="J179" s="8" t="s">
        <v>4981</v>
      </c>
    </row>
    <row r="180" spans="1:10" ht="11.25" hidden="1" customHeight="1">
      <c r="A180" s="181" t="s">
        <v>486</v>
      </c>
      <c r="B180" s="173"/>
      <c r="C180" s="173" t="s">
        <v>4787</v>
      </c>
      <c r="D180" s="173"/>
      <c r="E180" s="173" t="s">
        <v>4787</v>
      </c>
      <c r="F180" s="173" t="str">
        <f t="shared" ref="F180:F186" si="2">J180</f>
        <v>RODOLFO ALVES VITORINO</v>
      </c>
      <c r="G180" s="180">
        <v>43070</v>
      </c>
      <c r="H180" s="174">
        <v>43089</v>
      </c>
      <c r="I180" s="174">
        <v>43103</v>
      </c>
      <c r="J180" s="8" t="s">
        <v>4901</v>
      </c>
    </row>
    <row r="181" spans="1:10" ht="11.25" hidden="1" customHeight="1">
      <c r="A181" s="181" t="s">
        <v>529</v>
      </c>
      <c r="B181" s="173"/>
      <c r="C181" s="173" t="s">
        <v>4788</v>
      </c>
      <c r="D181" s="173"/>
      <c r="E181" s="173" t="s">
        <v>4788</v>
      </c>
      <c r="F181" s="173" t="str">
        <f t="shared" si="2"/>
        <v>RODOLFO LEITE LIMA</v>
      </c>
      <c r="G181" s="180">
        <v>43070</v>
      </c>
      <c r="H181" s="177">
        <v>43087</v>
      </c>
      <c r="I181" s="174">
        <v>43105</v>
      </c>
      <c r="J181" s="8" t="s">
        <v>4900</v>
      </c>
    </row>
    <row r="182" spans="1:10" ht="11.25" hidden="1" customHeight="1">
      <c r="A182" s="181" t="s">
        <v>530</v>
      </c>
      <c r="B182" s="173"/>
      <c r="C182" s="173" t="s">
        <v>4788</v>
      </c>
      <c r="D182" s="173"/>
      <c r="E182" s="173" t="s">
        <v>4788</v>
      </c>
      <c r="F182" s="173" t="str">
        <f t="shared" si="2"/>
        <v>RODOLFO LEITE LIMA</v>
      </c>
      <c r="G182" s="180">
        <v>43070</v>
      </c>
      <c r="H182" s="177">
        <v>43087</v>
      </c>
      <c r="I182" s="174">
        <v>43105</v>
      </c>
      <c r="J182" s="8" t="s">
        <v>4900</v>
      </c>
    </row>
    <row r="183" spans="1:10" ht="11.25" hidden="1" customHeight="1">
      <c r="A183" s="181" t="s">
        <v>531</v>
      </c>
      <c r="B183" s="173"/>
      <c r="C183" s="173" t="s">
        <v>4788</v>
      </c>
      <c r="D183" s="173"/>
      <c r="E183" s="173" t="s">
        <v>4788</v>
      </c>
      <c r="F183" s="173" t="str">
        <f t="shared" si="2"/>
        <v>RODOLFO LEITE LIMA</v>
      </c>
      <c r="G183" s="180">
        <v>43070</v>
      </c>
      <c r="H183" s="177">
        <v>43087</v>
      </c>
      <c r="I183" s="174">
        <v>43105</v>
      </c>
      <c r="J183" s="8" t="s">
        <v>4900</v>
      </c>
    </row>
    <row r="184" spans="1:10" ht="11.25" hidden="1" customHeight="1">
      <c r="A184" s="181" t="s">
        <v>533</v>
      </c>
      <c r="B184" s="173"/>
      <c r="C184" s="173" t="s">
        <v>4788</v>
      </c>
      <c r="D184" s="173"/>
      <c r="E184" s="173" t="s">
        <v>4788</v>
      </c>
      <c r="F184" s="173" t="str">
        <f t="shared" si="2"/>
        <v>RODOLFO LEITE LIMA</v>
      </c>
      <c r="G184" s="180">
        <v>43070</v>
      </c>
      <c r="H184" s="177">
        <v>43102</v>
      </c>
      <c r="I184" s="174">
        <v>43105</v>
      </c>
      <c r="J184" s="8" t="s">
        <v>4900</v>
      </c>
    </row>
    <row r="185" spans="1:10" ht="11.25" hidden="1" customHeight="1">
      <c r="A185" s="181" t="s">
        <v>538</v>
      </c>
      <c r="B185" s="173"/>
      <c r="C185" s="173" t="s">
        <v>4788</v>
      </c>
      <c r="D185" s="173"/>
      <c r="E185" s="173" t="s">
        <v>4788</v>
      </c>
      <c r="F185" s="173" t="str">
        <f t="shared" si="2"/>
        <v>RODOLFO LEITE LIMA</v>
      </c>
      <c r="G185" s="180">
        <v>43070</v>
      </c>
      <c r="H185" s="177">
        <v>43087</v>
      </c>
      <c r="I185" s="174">
        <v>43105</v>
      </c>
      <c r="J185" s="8" t="s">
        <v>4900</v>
      </c>
    </row>
    <row r="186" spans="1:10" ht="11.25" hidden="1" customHeight="1">
      <c r="A186" s="181" t="s">
        <v>492</v>
      </c>
      <c r="B186" s="173"/>
      <c r="C186" s="173" t="s">
        <v>4787</v>
      </c>
      <c r="D186" s="173"/>
      <c r="E186" s="173" t="s">
        <v>4787</v>
      </c>
      <c r="F186" s="173" t="str">
        <f t="shared" si="2"/>
        <v>RODOLFO ALVES VITORINO</v>
      </c>
      <c r="G186" s="180">
        <v>43070</v>
      </c>
      <c r="H186" s="174">
        <v>43095</v>
      </c>
      <c r="I186" s="174">
        <v>43103</v>
      </c>
      <c r="J186" s="8" t="s">
        <v>4901</v>
      </c>
    </row>
    <row r="187" spans="1:10" ht="11.25" hidden="1" customHeight="1">
      <c r="A187" s="181" t="s">
        <v>493</v>
      </c>
      <c r="B187" s="173"/>
      <c r="C187" s="173" t="s">
        <v>4787</v>
      </c>
      <c r="D187" s="173"/>
      <c r="E187" s="173" t="s">
        <v>4983</v>
      </c>
      <c r="F187" s="173" t="s">
        <v>4982</v>
      </c>
      <c r="G187" s="180">
        <v>43070</v>
      </c>
      <c r="H187" s="174">
        <v>43054</v>
      </c>
      <c r="I187" s="174">
        <v>43096</v>
      </c>
      <c r="J187" s="8" t="s">
        <v>4981</v>
      </c>
    </row>
    <row r="188" spans="1:10" ht="11.25" hidden="1" customHeight="1">
      <c r="A188" s="181" t="s">
        <v>494</v>
      </c>
      <c r="B188" s="173"/>
      <c r="C188" s="173" t="s">
        <v>4787</v>
      </c>
      <c r="D188" s="173"/>
      <c r="E188" s="173" t="s">
        <v>4983</v>
      </c>
      <c r="F188" s="173" t="s">
        <v>4982</v>
      </c>
      <c r="G188" s="180">
        <v>43070</v>
      </c>
      <c r="H188" s="174">
        <v>43054</v>
      </c>
      <c r="I188" s="174">
        <v>43096</v>
      </c>
      <c r="J188" s="8" t="s">
        <v>4981</v>
      </c>
    </row>
    <row r="189" spans="1:10" ht="11.25" hidden="1" customHeight="1">
      <c r="A189" s="181" t="s">
        <v>495</v>
      </c>
      <c r="B189" s="173"/>
      <c r="C189" s="173" t="s">
        <v>4787</v>
      </c>
      <c r="D189" s="173"/>
      <c r="E189" s="173" t="s">
        <v>4787</v>
      </c>
      <c r="F189" s="173" t="str">
        <f t="shared" ref="F189:F197" si="3">J189</f>
        <v>RODOLFO ALVES VITORINO</v>
      </c>
      <c r="G189" s="180">
        <v>43070</v>
      </c>
      <c r="H189" s="174">
        <v>43095</v>
      </c>
      <c r="I189" s="174">
        <v>43103</v>
      </c>
      <c r="J189" s="8" t="s">
        <v>4901</v>
      </c>
    </row>
    <row r="190" spans="1:10" ht="11.25" hidden="1" customHeight="1">
      <c r="A190" s="181" t="s">
        <v>540</v>
      </c>
      <c r="B190" s="173"/>
      <c r="C190" s="173" t="s">
        <v>4786</v>
      </c>
      <c r="D190" s="173"/>
      <c r="E190" s="173" t="s">
        <v>4786</v>
      </c>
      <c r="F190" s="173" t="str">
        <f t="shared" si="3"/>
        <v>SERGIO NILTON DA CUNHA</v>
      </c>
      <c r="G190" s="180">
        <v>43070</v>
      </c>
      <c r="H190" s="174">
        <v>43105</v>
      </c>
      <c r="I190" s="174">
        <v>43105</v>
      </c>
      <c r="J190" s="8" t="s">
        <v>4902</v>
      </c>
    </row>
    <row r="191" spans="1:10" ht="11.25" hidden="1" customHeight="1">
      <c r="A191" s="181" t="s">
        <v>541</v>
      </c>
      <c r="B191" s="173"/>
      <c r="C191" s="173" t="s">
        <v>4786</v>
      </c>
      <c r="D191" s="173"/>
      <c r="E191" s="173" t="s">
        <v>4786</v>
      </c>
      <c r="F191" s="173" t="str">
        <f t="shared" si="3"/>
        <v>SERGIO NILTON DA CUNHA</v>
      </c>
      <c r="G191" s="180">
        <v>43070</v>
      </c>
      <c r="H191" s="174">
        <v>43095</v>
      </c>
      <c r="I191" s="174">
        <v>43105</v>
      </c>
      <c r="J191" s="8" t="s">
        <v>4902</v>
      </c>
    </row>
    <row r="192" spans="1:10" ht="11.25" hidden="1" customHeight="1">
      <c r="A192" s="181" t="s">
        <v>542</v>
      </c>
      <c r="B192" s="173"/>
      <c r="C192" s="173" t="s">
        <v>4788</v>
      </c>
      <c r="D192" s="173"/>
      <c r="E192" s="173" t="s">
        <v>4788</v>
      </c>
      <c r="F192" s="173" t="str">
        <f t="shared" si="3"/>
        <v>RODOLFO LEITE LIMA</v>
      </c>
      <c r="G192" s="180">
        <v>43070</v>
      </c>
      <c r="H192" s="177">
        <v>43087</v>
      </c>
      <c r="I192" s="174">
        <v>43105</v>
      </c>
      <c r="J192" s="8" t="s">
        <v>4900</v>
      </c>
    </row>
    <row r="193" spans="1:10" ht="11.25" hidden="1" customHeight="1">
      <c r="A193" s="181" t="s">
        <v>548</v>
      </c>
      <c r="B193" s="173"/>
      <c r="C193" s="173" t="s">
        <v>4788</v>
      </c>
      <c r="D193" s="173"/>
      <c r="E193" s="173" t="s">
        <v>4788</v>
      </c>
      <c r="F193" s="173" t="str">
        <f t="shared" si="3"/>
        <v>RODOLFO LEITE LIMA</v>
      </c>
      <c r="G193" s="180">
        <v>43070</v>
      </c>
      <c r="H193" s="174">
        <v>43095</v>
      </c>
      <c r="I193" s="174">
        <v>43105</v>
      </c>
      <c r="J193" s="8" t="s">
        <v>4900</v>
      </c>
    </row>
    <row r="194" spans="1:10" ht="11.25" hidden="1" customHeight="1">
      <c r="A194" s="181" t="s">
        <v>550</v>
      </c>
      <c r="B194" s="173"/>
      <c r="C194" s="173" t="s">
        <v>4788</v>
      </c>
      <c r="D194" s="173"/>
      <c r="E194" s="173" t="s">
        <v>4788</v>
      </c>
      <c r="F194" s="173" t="str">
        <f t="shared" si="3"/>
        <v>RODOLFO LEITE LIMA</v>
      </c>
      <c r="G194" s="180">
        <v>43070</v>
      </c>
      <c r="H194" s="177">
        <v>43087</v>
      </c>
      <c r="I194" s="174">
        <v>43105</v>
      </c>
      <c r="J194" s="8" t="s">
        <v>4900</v>
      </c>
    </row>
    <row r="195" spans="1:10" ht="11.25" hidden="1" customHeight="1">
      <c r="A195" s="181" t="s">
        <v>552</v>
      </c>
      <c r="B195" s="173"/>
      <c r="C195" s="173" t="s">
        <v>4788</v>
      </c>
      <c r="D195" s="173"/>
      <c r="E195" s="173" t="s">
        <v>4788</v>
      </c>
      <c r="F195" s="173" t="str">
        <f t="shared" si="3"/>
        <v>RODOLFO LEITE LIMA</v>
      </c>
      <c r="G195" s="180">
        <v>43070</v>
      </c>
      <c r="H195" s="177">
        <v>43087</v>
      </c>
      <c r="I195" s="174">
        <v>43105</v>
      </c>
      <c r="J195" s="8" t="s">
        <v>4900</v>
      </c>
    </row>
    <row r="196" spans="1:10" ht="11.25" hidden="1" customHeight="1">
      <c r="A196" s="181" t="s">
        <v>555</v>
      </c>
      <c r="B196" s="173"/>
      <c r="C196" s="173" t="s">
        <v>4788</v>
      </c>
      <c r="D196" s="173"/>
      <c r="E196" s="173" t="s">
        <v>4788</v>
      </c>
      <c r="F196" s="173" t="str">
        <f t="shared" si="3"/>
        <v>RODOLFO LEITE LIMA</v>
      </c>
      <c r="G196" s="180">
        <v>43070</v>
      </c>
      <c r="H196" s="177">
        <v>43087</v>
      </c>
      <c r="I196" s="174">
        <v>43105</v>
      </c>
      <c r="J196" s="8" t="s">
        <v>4900</v>
      </c>
    </row>
    <row r="197" spans="1:10" ht="11.25" hidden="1" customHeight="1">
      <c r="A197" s="181" t="s">
        <v>556</v>
      </c>
      <c r="B197" s="173"/>
      <c r="C197" s="173" t="s">
        <v>4788</v>
      </c>
      <c r="D197" s="173"/>
      <c r="E197" s="173" t="s">
        <v>4788</v>
      </c>
      <c r="F197" s="173" t="str">
        <f t="shared" si="3"/>
        <v>RODOLFO LEITE LIMA</v>
      </c>
      <c r="G197" s="180">
        <v>43070</v>
      </c>
      <c r="H197" s="177">
        <v>43087</v>
      </c>
      <c r="I197" s="174">
        <v>43105</v>
      </c>
      <c r="J197" s="8" t="s">
        <v>4900</v>
      </c>
    </row>
    <row r="198" spans="1:10" ht="11.25" hidden="1" customHeight="1">
      <c r="A198" s="181" t="s">
        <v>504</v>
      </c>
      <c r="B198" s="173"/>
      <c r="C198" s="173" t="s">
        <v>4789</v>
      </c>
      <c r="D198" s="173"/>
      <c r="E198" s="173" t="s">
        <v>4983</v>
      </c>
      <c r="F198" s="173" t="s">
        <v>4982</v>
      </c>
      <c r="G198" s="180">
        <v>43070</v>
      </c>
      <c r="H198" s="174">
        <v>43054</v>
      </c>
      <c r="I198" s="174">
        <v>43096</v>
      </c>
      <c r="J198" s="8" t="s">
        <v>4981</v>
      </c>
    </row>
    <row r="199" spans="1:10" ht="11.25" hidden="1" customHeight="1">
      <c r="A199" s="181" t="s">
        <v>505</v>
      </c>
      <c r="B199" s="173"/>
      <c r="C199" s="173" t="s">
        <v>4789</v>
      </c>
      <c r="D199" s="173"/>
      <c r="E199" s="173" t="s">
        <v>4789</v>
      </c>
      <c r="F199" s="173" t="str">
        <f>J199</f>
        <v>WALLACE OLIVEIRA LEITE LIMA</v>
      </c>
      <c r="G199" s="180">
        <v>43070</v>
      </c>
      <c r="H199" s="174">
        <v>43054</v>
      </c>
      <c r="I199" s="174">
        <v>43096</v>
      </c>
      <c r="J199" s="8" t="s">
        <v>4888</v>
      </c>
    </row>
    <row r="200" spans="1:10" ht="11.25" hidden="1" customHeight="1">
      <c r="A200" s="181" t="s">
        <v>506</v>
      </c>
      <c r="B200" s="173"/>
      <c r="C200" s="173" t="s">
        <v>4787</v>
      </c>
      <c r="D200" s="173"/>
      <c r="E200" s="173" t="s">
        <v>4787</v>
      </c>
      <c r="F200" s="173" t="str">
        <f>J200</f>
        <v>RODOLFO ALVES VITORINO</v>
      </c>
      <c r="G200" s="180">
        <v>43070</v>
      </c>
      <c r="H200" s="174">
        <v>43103</v>
      </c>
      <c r="I200" s="174">
        <v>43103</v>
      </c>
      <c r="J200" s="8" t="s">
        <v>4901</v>
      </c>
    </row>
    <row r="201" spans="1:10" ht="11.25" hidden="1" customHeight="1">
      <c r="A201" s="181" t="s">
        <v>557</v>
      </c>
      <c r="B201" s="173"/>
      <c r="C201" s="173" t="s">
        <v>4786</v>
      </c>
      <c r="D201" s="173"/>
      <c r="E201" s="173" t="s">
        <v>4786</v>
      </c>
      <c r="F201" s="173" t="str">
        <f>J201</f>
        <v>SERGIO NILTON DA CUNHA</v>
      </c>
      <c r="G201" s="180">
        <v>43070</v>
      </c>
      <c r="H201" s="174">
        <v>43095</v>
      </c>
      <c r="I201" s="174">
        <v>43105</v>
      </c>
      <c r="J201" s="8" t="s">
        <v>4902</v>
      </c>
    </row>
    <row r="202" spans="1:10" ht="11.25" hidden="1" customHeight="1">
      <c r="A202" s="181" t="s">
        <v>508</v>
      </c>
      <c r="B202" s="173"/>
      <c r="C202" s="173" t="s">
        <v>4789</v>
      </c>
      <c r="D202" s="173"/>
      <c r="E202" s="173" t="s">
        <v>4983</v>
      </c>
      <c r="F202" s="173" t="s">
        <v>4982</v>
      </c>
      <c r="G202" s="180">
        <v>43070</v>
      </c>
      <c r="H202" s="174">
        <v>43054</v>
      </c>
      <c r="I202" s="174">
        <v>43096</v>
      </c>
      <c r="J202" s="8" t="s">
        <v>4981</v>
      </c>
    </row>
    <row r="203" spans="1:10" ht="11.25" hidden="1" customHeight="1">
      <c r="A203" s="181" t="s">
        <v>509</v>
      </c>
      <c r="B203" s="173"/>
      <c r="C203" s="173" t="s">
        <v>4789</v>
      </c>
      <c r="D203" s="173"/>
      <c r="E203" s="173" t="s">
        <v>4789</v>
      </c>
      <c r="F203" s="173" t="str">
        <f t="shared" ref="F203:F227" si="4">J203</f>
        <v>WALLACE OLIVEIRA LEITE LIMA</v>
      </c>
      <c r="G203" s="180">
        <v>43070</v>
      </c>
      <c r="H203" s="174">
        <v>43054</v>
      </c>
      <c r="I203" s="174">
        <v>43103</v>
      </c>
      <c r="J203" s="8" t="s">
        <v>4888</v>
      </c>
    </row>
    <row r="204" spans="1:10" ht="11.25" hidden="1" customHeight="1">
      <c r="A204" s="181" t="s">
        <v>510</v>
      </c>
      <c r="B204" s="173"/>
      <c r="C204" s="173" t="s">
        <v>4789</v>
      </c>
      <c r="D204" s="173"/>
      <c r="E204" s="173" t="s">
        <v>4789</v>
      </c>
      <c r="F204" s="173" t="str">
        <f t="shared" si="4"/>
        <v>WALLACE OLIVEIRA LEITE LIMA</v>
      </c>
      <c r="G204" s="180">
        <v>43070</v>
      </c>
      <c r="H204" s="174">
        <v>43054</v>
      </c>
      <c r="I204" s="174">
        <v>43096</v>
      </c>
      <c r="J204" s="8" t="s">
        <v>4888</v>
      </c>
    </row>
    <row r="205" spans="1:10" ht="11.25" hidden="1" customHeight="1">
      <c r="A205" s="181" t="s">
        <v>511</v>
      </c>
      <c r="B205" s="173"/>
      <c r="C205" s="173" t="s">
        <v>4789</v>
      </c>
      <c r="D205" s="173"/>
      <c r="E205" s="173" t="s">
        <v>4789</v>
      </c>
      <c r="F205" s="173" t="str">
        <f t="shared" si="4"/>
        <v>WALLACE OLIVEIRA LEITE LIMA</v>
      </c>
      <c r="G205" s="180">
        <v>43070</v>
      </c>
      <c r="H205" s="174">
        <v>43054</v>
      </c>
      <c r="I205" s="174">
        <v>43103</v>
      </c>
      <c r="J205" s="8" t="s">
        <v>4888</v>
      </c>
    </row>
    <row r="206" spans="1:10" ht="11.25" hidden="1" customHeight="1">
      <c r="A206" s="181" t="s">
        <v>512</v>
      </c>
      <c r="B206" s="173"/>
      <c r="C206" s="173" t="s">
        <v>4789</v>
      </c>
      <c r="D206" s="173"/>
      <c r="E206" s="173" t="s">
        <v>4789</v>
      </c>
      <c r="F206" s="173" t="str">
        <f t="shared" si="4"/>
        <v>WALLACE OLIVEIRA LEITE LIMA</v>
      </c>
      <c r="G206" s="180">
        <v>43070</v>
      </c>
      <c r="H206" s="174">
        <v>43054</v>
      </c>
      <c r="I206" s="174">
        <v>43103</v>
      </c>
      <c r="J206" s="8" t="s">
        <v>4888</v>
      </c>
    </row>
    <row r="207" spans="1:10" ht="11.25" hidden="1" customHeight="1">
      <c r="A207" s="181" t="s">
        <v>559</v>
      </c>
      <c r="B207" s="173"/>
      <c r="C207" s="173" t="s">
        <v>4788</v>
      </c>
      <c r="D207" s="173"/>
      <c r="E207" s="173" t="s">
        <v>4788</v>
      </c>
      <c r="F207" s="173" t="str">
        <f t="shared" si="4"/>
        <v>RODOLFO LEITE LIMA</v>
      </c>
      <c r="G207" s="180">
        <v>43070</v>
      </c>
      <c r="H207" s="177">
        <v>43087</v>
      </c>
      <c r="I207" s="174">
        <v>43105</v>
      </c>
      <c r="J207" s="8" t="s">
        <v>4900</v>
      </c>
    </row>
    <row r="208" spans="1:10" ht="11.25" hidden="1" customHeight="1">
      <c r="A208" s="181" t="s">
        <v>514</v>
      </c>
      <c r="B208" s="173"/>
      <c r="C208" s="173" t="s">
        <v>4787</v>
      </c>
      <c r="D208" s="173"/>
      <c r="E208" s="173" t="s">
        <v>4787</v>
      </c>
      <c r="F208" s="173" t="str">
        <f t="shared" si="4"/>
        <v>RODOLFO ALVES VITORINO</v>
      </c>
      <c r="G208" s="180">
        <v>43070</v>
      </c>
      <c r="H208" s="174">
        <v>43103</v>
      </c>
      <c r="I208" s="174">
        <v>43103</v>
      </c>
      <c r="J208" s="8" t="s">
        <v>4901</v>
      </c>
    </row>
    <row r="209" spans="1:10" ht="11.25" hidden="1" customHeight="1">
      <c r="A209" s="181" t="s">
        <v>515</v>
      </c>
      <c r="B209" s="173"/>
      <c r="C209" s="173" t="s">
        <v>4787</v>
      </c>
      <c r="D209" s="173"/>
      <c r="E209" s="173" t="s">
        <v>4787</v>
      </c>
      <c r="F209" s="173" t="str">
        <f t="shared" si="4"/>
        <v>RODOLFO ALVES VITORINO</v>
      </c>
      <c r="G209" s="180">
        <v>43070</v>
      </c>
      <c r="H209" s="174">
        <v>43095</v>
      </c>
      <c r="I209" s="174">
        <v>43103</v>
      </c>
      <c r="J209" s="8" t="s">
        <v>4901</v>
      </c>
    </row>
    <row r="210" spans="1:10" ht="11.25" hidden="1" customHeight="1">
      <c r="A210" s="181" t="s">
        <v>516</v>
      </c>
      <c r="B210" s="173"/>
      <c r="C210" s="173" t="s">
        <v>4787</v>
      </c>
      <c r="D210" s="173"/>
      <c r="E210" s="173" t="s">
        <v>4787</v>
      </c>
      <c r="F210" s="173" t="str">
        <f t="shared" si="4"/>
        <v>RODOLFO ALVES VITORINO</v>
      </c>
      <c r="G210" s="180">
        <v>43070</v>
      </c>
      <c r="H210" s="174">
        <v>43095</v>
      </c>
      <c r="I210" s="174">
        <v>43103</v>
      </c>
      <c r="J210" s="8" t="s">
        <v>4901</v>
      </c>
    </row>
    <row r="211" spans="1:10" ht="11.25" hidden="1" customHeight="1">
      <c r="A211" s="181" t="s">
        <v>560</v>
      </c>
      <c r="B211" s="173"/>
      <c r="C211" s="173" t="s">
        <v>4788</v>
      </c>
      <c r="D211" s="173"/>
      <c r="E211" s="173" t="s">
        <v>4788</v>
      </c>
      <c r="F211" s="173" t="str">
        <f t="shared" si="4"/>
        <v>RODOLFO LEITE LIMA</v>
      </c>
      <c r="G211" s="180">
        <v>43070</v>
      </c>
      <c r="H211" s="177">
        <v>43087</v>
      </c>
      <c r="I211" s="174">
        <v>43105</v>
      </c>
      <c r="J211" s="8" t="s">
        <v>4900</v>
      </c>
    </row>
    <row r="212" spans="1:10" ht="11.25" hidden="1" customHeight="1">
      <c r="A212" s="181" t="s">
        <v>518</v>
      </c>
      <c r="B212" s="173"/>
      <c r="C212" s="173" t="s">
        <v>4788</v>
      </c>
      <c r="D212" s="173"/>
      <c r="E212" s="173" t="s">
        <v>4788</v>
      </c>
      <c r="F212" s="173" t="str">
        <f t="shared" si="4"/>
        <v>RODOLFO LEITE LIMA</v>
      </c>
      <c r="G212" s="180">
        <v>43070</v>
      </c>
      <c r="H212" s="177">
        <v>43087</v>
      </c>
      <c r="I212" s="174">
        <v>43103</v>
      </c>
      <c r="J212" s="8" t="s">
        <v>4900</v>
      </c>
    </row>
    <row r="213" spans="1:10" ht="11.25" hidden="1" customHeight="1">
      <c r="A213" s="181" t="s">
        <v>562</v>
      </c>
      <c r="B213" s="173"/>
      <c r="C213" s="173" t="s">
        <v>4786</v>
      </c>
      <c r="D213" s="173"/>
      <c r="E213" s="173" t="s">
        <v>4786</v>
      </c>
      <c r="F213" s="173" t="str">
        <f t="shared" si="4"/>
        <v>SERGIO NILTON DA CUNHA</v>
      </c>
      <c r="G213" s="180">
        <v>43070</v>
      </c>
      <c r="H213" s="174">
        <v>43095</v>
      </c>
      <c r="I213" s="174">
        <v>43105</v>
      </c>
      <c r="J213" s="8" t="s">
        <v>4902</v>
      </c>
    </row>
    <row r="214" spans="1:10" ht="11.25" hidden="1" customHeight="1">
      <c r="A214" s="181" t="s">
        <v>565</v>
      </c>
      <c r="B214" s="173"/>
      <c r="C214" s="173" t="s">
        <v>4786</v>
      </c>
      <c r="D214" s="173"/>
      <c r="E214" s="173" t="s">
        <v>4786</v>
      </c>
      <c r="F214" s="173" t="str">
        <f t="shared" si="4"/>
        <v>SERGIO NILTON DA CUNHA</v>
      </c>
      <c r="G214" s="180">
        <v>43070</v>
      </c>
      <c r="H214" s="174">
        <v>43105</v>
      </c>
      <c r="I214" s="174">
        <v>43105</v>
      </c>
      <c r="J214" s="8" t="s">
        <v>4902</v>
      </c>
    </row>
    <row r="215" spans="1:10" ht="11.25" hidden="1" customHeight="1">
      <c r="A215" s="181" t="s">
        <v>569</v>
      </c>
      <c r="B215" s="173"/>
      <c r="C215" s="173" t="s">
        <v>4788</v>
      </c>
      <c r="D215" s="173"/>
      <c r="E215" s="173" t="s">
        <v>4788</v>
      </c>
      <c r="F215" s="173" t="str">
        <f t="shared" si="4"/>
        <v>RODOLFO LEITE LIMA</v>
      </c>
      <c r="G215" s="180">
        <v>43070</v>
      </c>
      <c r="H215" s="177">
        <v>43087</v>
      </c>
      <c r="I215" s="174">
        <v>43105</v>
      </c>
      <c r="J215" s="8" t="s">
        <v>4900</v>
      </c>
    </row>
    <row r="216" spans="1:10" ht="11.25" hidden="1" customHeight="1">
      <c r="A216" s="181" t="s">
        <v>522</v>
      </c>
      <c r="B216" s="173"/>
      <c r="C216" s="173" t="s">
        <v>4789</v>
      </c>
      <c r="D216" s="173"/>
      <c r="E216" s="173" t="s">
        <v>4789</v>
      </c>
      <c r="F216" s="173" t="str">
        <f t="shared" si="4"/>
        <v>WALLACE OLIVEIRA LEITE LIMA</v>
      </c>
      <c r="G216" s="180">
        <v>43070</v>
      </c>
      <c r="H216" s="174">
        <v>43095</v>
      </c>
      <c r="I216" s="174">
        <v>43103</v>
      </c>
      <c r="J216" s="8" t="s">
        <v>4888</v>
      </c>
    </row>
    <row r="217" spans="1:10" ht="11.25" hidden="1" customHeight="1">
      <c r="A217" s="181" t="s">
        <v>570</v>
      </c>
      <c r="B217" s="173"/>
      <c r="C217" s="173" t="s">
        <v>4788</v>
      </c>
      <c r="D217" s="173"/>
      <c r="E217" s="173" t="s">
        <v>4788</v>
      </c>
      <c r="F217" s="173" t="str">
        <f t="shared" si="4"/>
        <v>RODOLFO LEITE LIMA</v>
      </c>
      <c r="G217" s="180">
        <v>43070</v>
      </c>
      <c r="H217" s="177">
        <v>43087</v>
      </c>
      <c r="I217" s="174">
        <v>43105</v>
      </c>
      <c r="J217" s="8" t="s">
        <v>4900</v>
      </c>
    </row>
    <row r="218" spans="1:10" ht="11.25" hidden="1" customHeight="1">
      <c r="A218" s="181" t="s">
        <v>524</v>
      </c>
      <c r="B218" s="173"/>
      <c r="C218" s="173" t="s">
        <v>4789</v>
      </c>
      <c r="D218" s="173"/>
      <c r="E218" s="173" t="s">
        <v>4789</v>
      </c>
      <c r="F218" s="173" t="str">
        <f t="shared" si="4"/>
        <v>WALLACE OLIVEIRA LEITE LIMA</v>
      </c>
      <c r="G218" s="180">
        <v>43070</v>
      </c>
      <c r="H218" s="174">
        <v>43103</v>
      </c>
      <c r="I218" s="174">
        <v>43103</v>
      </c>
      <c r="J218" s="8" t="s">
        <v>4888</v>
      </c>
    </row>
    <row r="219" spans="1:10" ht="11.25" hidden="1" customHeight="1">
      <c r="A219" s="181" t="s">
        <v>525</v>
      </c>
      <c r="B219" s="173"/>
      <c r="C219" s="173" t="s">
        <v>4788</v>
      </c>
      <c r="D219" s="173"/>
      <c r="E219" s="173" t="s">
        <v>4788</v>
      </c>
      <c r="F219" s="173" t="str">
        <f t="shared" si="4"/>
        <v>RODOLFO LEITE LIMA</v>
      </c>
      <c r="G219" s="180">
        <v>43070</v>
      </c>
      <c r="H219" s="174">
        <v>43095</v>
      </c>
      <c r="I219" s="174">
        <v>43103</v>
      </c>
      <c r="J219" s="8" t="s">
        <v>4900</v>
      </c>
    </row>
    <row r="220" spans="1:10" ht="11.25" hidden="1" customHeight="1">
      <c r="A220" s="181" t="s">
        <v>526</v>
      </c>
      <c r="B220" s="173"/>
      <c r="C220" s="173" t="s">
        <v>4788</v>
      </c>
      <c r="D220" s="173"/>
      <c r="E220" s="173" t="s">
        <v>4788</v>
      </c>
      <c r="F220" s="173" t="str">
        <f t="shared" si="4"/>
        <v>RODOLFO LEITE LIMA</v>
      </c>
      <c r="G220" s="180">
        <v>43070</v>
      </c>
      <c r="H220" s="174">
        <v>43096</v>
      </c>
      <c r="I220" s="174">
        <v>43103</v>
      </c>
      <c r="J220" s="8" t="s">
        <v>4900</v>
      </c>
    </row>
    <row r="221" spans="1:10" hidden="1">
      <c r="A221" s="181" t="s">
        <v>527</v>
      </c>
      <c r="B221" s="173"/>
      <c r="C221" s="173" t="s">
        <v>4788</v>
      </c>
      <c r="D221" s="173"/>
      <c r="E221" s="173" t="s">
        <v>4788</v>
      </c>
      <c r="F221" s="173" t="str">
        <f t="shared" si="4"/>
        <v>RODOLFO LEITE LIMA</v>
      </c>
      <c r="G221" s="180">
        <v>43070</v>
      </c>
      <c r="H221" s="174">
        <v>43095</v>
      </c>
      <c r="I221" s="174">
        <v>43103</v>
      </c>
      <c r="J221" s="8" t="s">
        <v>4900</v>
      </c>
    </row>
    <row r="222" spans="1:10" ht="11.25" hidden="1" customHeight="1">
      <c r="A222" s="181" t="s">
        <v>528</v>
      </c>
      <c r="B222" s="173"/>
      <c r="C222" s="173" t="s">
        <v>4787</v>
      </c>
      <c r="D222" s="173"/>
      <c r="E222" s="173" t="s">
        <v>4787</v>
      </c>
      <c r="F222" s="173" t="str">
        <f t="shared" si="4"/>
        <v>RODOLFO ALVES VITORINO</v>
      </c>
      <c r="G222" s="180">
        <v>43070</v>
      </c>
      <c r="H222" s="174">
        <v>43095</v>
      </c>
      <c r="I222" s="174">
        <v>43103</v>
      </c>
      <c r="J222" s="8" t="s">
        <v>4901</v>
      </c>
    </row>
    <row r="223" spans="1:10" ht="11.25" hidden="1" customHeight="1">
      <c r="A223" s="181" t="s">
        <v>571</v>
      </c>
      <c r="B223" s="173"/>
      <c r="C223" s="173" t="s">
        <v>4788</v>
      </c>
      <c r="D223" s="173"/>
      <c r="E223" s="173" t="s">
        <v>4788</v>
      </c>
      <c r="F223" s="173" t="str">
        <f t="shared" si="4"/>
        <v>RODOLFO LEITE LIMA</v>
      </c>
      <c r="G223" s="180">
        <v>43070</v>
      </c>
      <c r="H223" s="177">
        <v>43087</v>
      </c>
      <c r="I223" s="174">
        <v>43105</v>
      </c>
      <c r="J223" s="8" t="s">
        <v>4900</v>
      </c>
    </row>
    <row r="224" spans="1:10" ht="11.25" hidden="1" customHeight="1">
      <c r="A224" s="181" t="s">
        <v>581</v>
      </c>
      <c r="B224" s="173"/>
      <c r="C224" s="173" t="s">
        <v>4788</v>
      </c>
      <c r="D224" s="173"/>
      <c r="E224" s="173" t="s">
        <v>4788</v>
      </c>
      <c r="F224" s="173" t="str">
        <f t="shared" si="4"/>
        <v>RODOLFO LEITE LIMA</v>
      </c>
      <c r="G224" s="180">
        <v>43070</v>
      </c>
      <c r="H224" s="177">
        <v>43087</v>
      </c>
      <c r="I224" s="174">
        <v>43105</v>
      </c>
      <c r="J224" s="8" t="s">
        <v>4900</v>
      </c>
    </row>
    <row r="225" spans="1:10" ht="11.25" hidden="1" customHeight="1">
      <c r="A225" s="181" t="s">
        <v>582</v>
      </c>
      <c r="B225" s="173"/>
      <c r="C225" s="173" t="s">
        <v>4786</v>
      </c>
      <c r="D225" s="173"/>
      <c r="E225" s="173" t="s">
        <v>4786</v>
      </c>
      <c r="F225" s="173" t="str">
        <f t="shared" si="4"/>
        <v>SERGIO NILTON DA CUNHA</v>
      </c>
      <c r="G225" s="180">
        <v>43070</v>
      </c>
      <c r="H225" s="174">
        <v>43095</v>
      </c>
      <c r="I225" s="174">
        <v>43105</v>
      </c>
      <c r="J225" s="8" t="s">
        <v>4902</v>
      </c>
    </row>
    <row r="226" spans="1:10" ht="11.25" hidden="1" customHeight="1">
      <c r="A226" s="181" t="s">
        <v>532</v>
      </c>
      <c r="B226" s="173"/>
      <c r="C226" s="173" t="s">
        <v>4788</v>
      </c>
      <c r="D226" s="173"/>
      <c r="E226" s="173" t="s">
        <v>4788</v>
      </c>
      <c r="F226" s="173" t="str">
        <f t="shared" si="4"/>
        <v>RODOLFO LEITE LIMA</v>
      </c>
      <c r="G226" s="180">
        <v>43070</v>
      </c>
      <c r="H226" s="177">
        <v>43087</v>
      </c>
      <c r="I226" s="174">
        <v>43103</v>
      </c>
      <c r="J226" s="8" t="s">
        <v>4900</v>
      </c>
    </row>
    <row r="227" spans="1:10" ht="11.25" hidden="1" customHeight="1">
      <c r="A227" s="181" t="s">
        <v>584</v>
      </c>
      <c r="B227" s="173"/>
      <c r="C227" s="173" t="s">
        <v>4786</v>
      </c>
      <c r="D227" s="173"/>
      <c r="E227" s="173" t="s">
        <v>4786</v>
      </c>
      <c r="F227" s="173" t="str">
        <f t="shared" si="4"/>
        <v>SERGIO NILTON DA CUNHA</v>
      </c>
      <c r="G227" s="180">
        <v>43070</v>
      </c>
      <c r="H227" s="174">
        <v>43095</v>
      </c>
      <c r="I227" s="174">
        <v>43105</v>
      </c>
      <c r="J227" s="8" t="s">
        <v>4902</v>
      </c>
    </row>
    <row r="228" spans="1:10" ht="11.25" hidden="1" customHeight="1">
      <c r="A228" s="181" t="s">
        <v>534</v>
      </c>
      <c r="B228" s="173"/>
      <c r="C228" s="173" t="s">
        <v>4787</v>
      </c>
      <c r="D228" s="173"/>
      <c r="E228" s="173" t="s">
        <v>4983</v>
      </c>
      <c r="F228" s="173" t="s">
        <v>4982</v>
      </c>
      <c r="G228" s="180">
        <v>43070</v>
      </c>
      <c r="H228" s="174">
        <v>43103</v>
      </c>
      <c r="I228" s="174">
        <v>43103</v>
      </c>
      <c r="J228" s="8" t="s">
        <v>4981</v>
      </c>
    </row>
    <row r="229" spans="1:10" ht="11.25" hidden="1" customHeight="1">
      <c r="A229" s="181" t="s">
        <v>535</v>
      </c>
      <c r="B229" s="173"/>
      <c r="C229" s="173" t="s">
        <v>4787</v>
      </c>
      <c r="D229" s="173"/>
      <c r="E229" s="173" t="s">
        <v>4787</v>
      </c>
      <c r="F229" s="173" t="str">
        <f>J229</f>
        <v>RODOLFO ALVES VITORINO</v>
      </c>
      <c r="G229" s="180">
        <v>43070</v>
      </c>
      <c r="H229" s="174">
        <v>43095</v>
      </c>
      <c r="I229" s="174">
        <v>43103</v>
      </c>
      <c r="J229" s="8" t="s">
        <v>4901</v>
      </c>
    </row>
    <row r="230" spans="1:10" ht="11.25" hidden="1" customHeight="1">
      <c r="A230" s="181" t="s">
        <v>586</v>
      </c>
      <c r="B230" s="173"/>
      <c r="C230" s="173" t="s">
        <v>4788</v>
      </c>
      <c r="D230" s="173"/>
      <c r="E230" s="173" t="s">
        <v>4788</v>
      </c>
      <c r="F230" s="173" t="str">
        <f>J230</f>
        <v>RODOLFO LEITE LIMA</v>
      </c>
      <c r="G230" s="180">
        <v>43070</v>
      </c>
      <c r="H230" s="177">
        <v>43087</v>
      </c>
      <c r="I230" s="174">
        <v>43105</v>
      </c>
      <c r="J230" s="8" t="s">
        <v>4900</v>
      </c>
    </row>
    <row r="231" spans="1:10" ht="11.25" hidden="1" customHeight="1">
      <c r="A231" s="181" t="s">
        <v>537</v>
      </c>
      <c r="B231" s="173"/>
      <c r="C231" s="173" t="s">
        <v>4787</v>
      </c>
      <c r="D231" s="173"/>
      <c r="E231" s="173" t="s">
        <v>4983</v>
      </c>
      <c r="F231" s="173" t="s">
        <v>4982</v>
      </c>
      <c r="G231" s="180">
        <v>43070</v>
      </c>
      <c r="H231" s="174">
        <v>43103</v>
      </c>
      <c r="I231" s="174">
        <v>43103</v>
      </c>
      <c r="J231" s="8" t="s">
        <v>4981</v>
      </c>
    </row>
    <row r="232" spans="1:10" ht="11.25" customHeight="1">
      <c r="A232" s="181" t="s">
        <v>603</v>
      </c>
      <c r="B232" s="173"/>
      <c r="C232" s="173" t="s">
        <v>450</v>
      </c>
      <c r="D232" s="173"/>
      <c r="E232" s="173" t="s">
        <v>450</v>
      </c>
      <c r="F232" s="173" t="str">
        <f>J232</f>
        <v>MARIO ROGERIO DOS SANTOS</v>
      </c>
      <c r="G232" s="180">
        <v>43070</v>
      </c>
      <c r="H232" s="174">
        <v>43105</v>
      </c>
      <c r="I232" s="174"/>
      <c r="J232" s="8" t="s">
        <v>4895</v>
      </c>
    </row>
    <row r="233" spans="1:10" hidden="1">
      <c r="A233" s="181" t="s">
        <v>539</v>
      </c>
      <c r="B233" s="173"/>
      <c r="C233" s="173" t="s">
        <v>4788</v>
      </c>
      <c r="D233" s="173"/>
      <c r="E233" s="173" t="s">
        <v>4788</v>
      </c>
      <c r="F233" s="173" t="str">
        <f>J233</f>
        <v>RODOLFO LEITE LIMA</v>
      </c>
      <c r="G233" s="180">
        <v>43070</v>
      </c>
      <c r="H233" s="174">
        <v>43095</v>
      </c>
      <c r="I233" s="174">
        <v>43103</v>
      </c>
      <c r="J233" s="8" t="s">
        <v>4900</v>
      </c>
    </row>
    <row r="234" spans="1:10" ht="11.25" hidden="1" customHeight="1">
      <c r="A234" s="181" t="s">
        <v>5203</v>
      </c>
      <c r="B234" s="173"/>
      <c r="C234" s="173" t="s">
        <v>450</v>
      </c>
      <c r="D234" s="173"/>
      <c r="E234" s="173" t="s">
        <v>4983</v>
      </c>
      <c r="F234" s="173" t="s">
        <v>4982</v>
      </c>
      <c r="G234" s="180">
        <v>43070</v>
      </c>
      <c r="H234" s="174">
        <v>43105</v>
      </c>
      <c r="I234" s="174">
        <v>43105</v>
      </c>
      <c r="J234" s="8" t="s">
        <v>4981</v>
      </c>
    </row>
    <row r="235" spans="1:10" ht="11.25" hidden="1" customHeight="1">
      <c r="A235" s="181" t="s">
        <v>638</v>
      </c>
      <c r="B235" s="173"/>
      <c r="C235" s="173" t="s">
        <v>451</v>
      </c>
      <c r="D235" s="173"/>
      <c r="E235" s="173" t="s">
        <v>4983</v>
      </c>
      <c r="F235" s="173" t="s">
        <v>4982</v>
      </c>
      <c r="G235" s="180">
        <v>43070</v>
      </c>
      <c r="H235" s="174">
        <v>43103</v>
      </c>
      <c r="I235" s="174">
        <v>43105</v>
      </c>
      <c r="J235" s="8" t="s">
        <v>4981</v>
      </c>
    </row>
    <row r="236" spans="1:10" ht="11.25" hidden="1" customHeight="1">
      <c r="A236" s="181" t="s">
        <v>459</v>
      </c>
      <c r="B236" s="173"/>
      <c r="C236" s="173" t="s">
        <v>4789</v>
      </c>
      <c r="D236" s="173"/>
      <c r="E236" s="173" t="s">
        <v>4789</v>
      </c>
      <c r="F236" s="173" t="str">
        <f t="shared" ref="F236:F266" si="5">J236</f>
        <v>WALLACE OLIVEIRA LEITE LIMA</v>
      </c>
      <c r="G236" s="180">
        <v>43070</v>
      </c>
      <c r="H236" s="174">
        <v>43104</v>
      </c>
      <c r="I236" s="174">
        <v>43105</v>
      </c>
      <c r="J236" s="8" t="s">
        <v>4888</v>
      </c>
    </row>
    <row r="237" spans="1:10" ht="11.25" hidden="1" customHeight="1">
      <c r="A237" s="181" t="s">
        <v>543</v>
      </c>
      <c r="B237" s="173"/>
      <c r="C237" s="173" t="s">
        <v>4789</v>
      </c>
      <c r="D237" s="173"/>
      <c r="E237" s="173" t="s">
        <v>4789</v>
      </c>
      <c r="F237" s="173" t="str">
        <f t="shared" si="5"/>
        <v>WALLACE OLIVEIRA LEITE LIMA</v>
      </c>
      <c r="G237" s="180">
        <v>43070</v>
      </c>
      <c r="H237" s="174">
        <v>43095</v>
      </c>
      <c r="I237" s="174">
        <v>43103</v>
      </c>
      <c r="J237" s="8" t="s">
        <v>4888</v>
      </c>
    </row>
    <row r="238" spans="1:10" ht="10.5" hidden="1" customHeight="1">
      <c r="A238" s="181" t="s">
        <v>544</v>
      </c>
      <c r="B238" s="173"/>
      <c r="C238" s="173" t="s">
        <v>4789</v>
      </c>
      <c r="D238" s="173"/>
      <c r="E238" s="173" t="s">
        <v>4789</v>
      </c>
      <c r="F238" s="173" t="str">
        <f t="shared" si="5"/>
        <v>WALLACE OLIVEIRA LEITE LIMA</v>
      </c>
      <c r="G238" s="180">
        <v>43070</v>
      </c>
      <c r="H238" s="174">
        <v>43103</v>
      </c>
      <c r="I238" s="174">
        <v>43103</v>
      </c>
      <c r="J238" s="8" t="s">
        <v>4888</v>
      </c>
    </row>
    <row r="239" spans="1:10" ht="10.5" hidden="1" customHeight="1">
      <c r="A239" s="181" t="s">
        <v>461</v>
      </c>
      <c r="B239" s="173"/>
      <c r="C239" s="173" t="s">
        <v>4789</v>
      </c>
      <c r="D239" s="173"/>
      <c r="E239" s="173" t="s">
        <v>4789</v>
      </c>
      <c r="F239" s="173" t="str">
        <f t="shared" si="5"/>
        <v>WALLACE OLIVEIRA LEITE LIMA</v>
      </c>
      <c r="G239" s="180">
        <v>43070</v>
      </c>
      <c r="H239" s="174">
        <v>43104</v>
      </c>
      <c r="I239" s="174">
        <v>43105</v>
      </c>
      <c r="J239" s="8" t="s">
        <v>4888</v>
      </c>
    </row>
    <row r="240" spans="1:10" ht="10.5" hidden="1" customHeight="1">
      <c r="A240" s="181" t="s">
        <v>546</v>
      </c>
      <c r="B240" s="173"/>
      <c r="C240" s="173" t="s">
        <v>4787</v>
      </c>
      <c r="D240" s="173"/>
      <c r="E240" s="173" t="s">
        <v>4787</v>
      </c>
      <c r="F240" s="173" t="str">
        <f t="shared" si="5"/>
        <v>RODOLFO ALVES VITORINO</v>
      </c>
      <c r="G240" s="180">
        <v>43070</v>
      </c>
      <c r="H240" s="174">
        <v>43095</v>
      </c>
      <c r="I240" s="174">
        <v>43103</v>
      </c>
      <c r="J240" s="8" t="s">
        <v>4901</v>
      </c>
    </row>
    <row r="241" spans="1:10" ht="10.5" hidden="1" customHeight="1">
      <c r="A241" s="181" t="s">
        <v>547</v>
      </c>
      <c r="B241" s="173"/>
      <c r="C241" s="173" t="s">
        <v>4788</v>
      </c>
      <c r="D241" s="173"/>
      <c r="E241" s="173" t="s">
        <v>4788</v>
      </c>
      <c r="F241" s="173" t="str">
        <f t="shared" si="5"/>
        <v>RODOLFO LEITE LIMA</v>
      </c>
      <c r="G241" s="180">
        <v>43070</v>
      </c>
      <c r="H241" s="174">
        <v>43096</v>
      </c>
      <c r="I241" s="174">
        <v>43103</v>
      </c>
      <c r="J241" s="8" t="s">
        <v>4900</v>
      </c>
    </row>
    <row r="242" spans="1:10" ht="10.5" hidden="1" customHeight="1">
      <c r="A242" s="181" t="s">
        <v>463</v>
      </c>
      <c r="B242" s="173"/>
      <c r="C242" s="173" t="s">
        <v>4789</v>
      </c>
      <c r="D242" s="173"/>
      <c r="E242" s="173" t="s">
        <v>4789</v>
      </c>
      <c r="F242" s="173" t="str">
        <f t="shared" si="5"/>
        <v>WALLACE OLIVEIRA LEITE LIMA</v>
      </c>
      <c r="G242" s="180">
        <v>43070</v>
      </c>
      <c r="H242" s="174">
        <v>43104</v>
      </c>
      <c r="I242" s="174">
        <v>43105</v>
      </c>
      <c r="J242" s="8" t="s">
        <v>4888</v>
      </c>
    </row>
    <row r="243" spans="1:10" ht="10.5" hidden="1" customHeight="1">
      <c r="A243" s="181" t="s">
        <v>467</v>
      </c>
      <c r="B243" s="173"/>
      <c r="C243" s="173" t="s">
        <v>4786</v>
      </c>
      <c r="D243" s="173"/>
      <c r="E243" s="173" t="s">
        <v>4786</v>
      </c>
      <c r="F243" s="173" t="str">
        <f t="shared" si="5"/>
        <v>SERGIO NILTON DA CUNHA</v>
      </c>
      <c r="G243" s="180">
        <v>43070</v>
      </c>
      <c r="H243" s="174">
        <v>43095</v>
      </c>
      <c r="I243" s="174">
        <v>43105</v>
      </c>
      <c r="J243" s="8" t="s">
        <v>4902</v>
      </c>
    </row>
    <row r="244" spans="1:10" ht="10.5" hidden="1" customHeight="1">
      <c r="A244" s="181" t="s">
        <v>468</v>
      </c>
      <c r="B244" s="173"/>
      <c r="C244" s="173" t="s">
        <v>4786</v>
      </c>
      <c r="D244" s="173"/>
      <c r="E244" s="173" t="s">
        <v>4786</v>
      </c>
      <c r="F244" s="173" t="str">
        <f t="shared" si="5"/>
        <v>SERGIO NILTON DA CUNHA</v>
      </c>
      <c r="G244" s="180">
        <v>43070</v>
      </c>
      <c r="H244" s="174">
        <v>43095</v>
      </c>
      <c r="I244" s="174">
        <v>43105</v>
      </c>
      <c r="J244" s="8" t="s">
        <v>4902</v>
      </c>
    </row>
    <row r="245" spans="1:10" ht="10.5" hidden="1" customHeight="1">
      <c r="A245" s="181" t="s">
        <v>551</v>
      </c>
      <c r="B245" s="173"/>
      <c r="C245" s="173" t="s">
        <v>4787</v>
      </c>
      <c r="D245" s="173"/>
      <c r="E245" s="173" t="s">
        <v>4787</v>
      </c>
      <c r="F245" s="173" t="str">
        <f t="shared" si="5"/>
        <v>RODOLFO ALVES VITORINO</v>
      </c>
      <c r="G245" s="180">
        <v>43070</v>
      </c>
      <c r="H245" s="174">
        <v>43095</v>
      </c>
      <c r="I245" s="174">
        <v>43103</v>
      </c>
      <c r="J245" s="8" t="s">
        <v>4901</v>
      </c>
    </row>
    <row r="246" spans="1:10" ht="10.5" hidden="1" customHeight="1">
      <c r="A246" s="181" t="s">
        <v>469</v>
      </c>
      <c r="B246" s="173"/>
      <c r="C246" s="173" t="s">
        <v>4786</v>
      </c>
      <c r="D246" s="173"/>
      <c r="E246" s="173" t="s">
        <v>4786</v>
      </c>
      <c r="F246" s="173" t="str">
        <f t="shared" si="5"/>
        <v>SERGIO NILTON DA CUNHA</v>
      </c>
      <c r="G246" s="180">
        <v>43070</v>
      </c>
      <c r="H246" s="174">
        <v>43095</v>
      </c>
      <c r="I246" s="174">
        <v>43105</v>
      </c>
      <c r="J246" s="8" t="s">
        <v>4902</v>
      </c>
    </row>
    <row r="247" spans="1:10" ht="10.5" hidden="1" customHeight="1">
      <c r="A247" s="181" t="s">
        <v>553</v>
      </c>
      <c r="B247" s="173"/>
      <c r="C247" s="173" t="s">
        <v>4788</v>
      </c>
      <c r="D247" s="173"/>
      <c r="E247" s="173" t="s">
        <v>4788</v>
      </c>
      <c r="F247" s="173" t="str">
        <f t="shared" si="5"/>
        <v>RODOLFO LEITE LIMA</v>
      </c>
      <c r="G247" s="180">
        <v>43070</v>
      </c>
      <c r="H247" s="177">
        <v>43087</v>
      </c>
      <c r="I247" s="174">
        <v>43103</v>
      </c>
      <c r="J247" s="8" t="s">
        <v>4900</v>
      </c>
    </row>
    <row r="248" spans="1:10" ht="10.5" hidden="1" customHeight="1">
      <c r="A248" s="181" t="s">
        <v>554</v>
      </c>
      <c r="B248" s="173"/>
      <c r="C248" s="173" t="s">
        <v>4787</v>
      </c>
      <c r="D248" s="173"/>
      <c r="E248" s="173" t="s">
        <v>4787</v>
      </c>
      <c r="F248" s="173" t="str">
        <f t="shared" si="5"/>
        <v>RODOLFO ALVES VITORINO</v>
      </c>
      <c r="G248" s="180">
        <v>43070</v>
      </c>
      <c r="H248" s="174">
        <v>43095</v>
      </c>
      <c r="I248" s="174">
        <v>43103</v>
      </c>
      <c r="J248" s="8" t="s">
        <v>4901</v>
      </c>
    </row>
    <row r="249" spans="1:10" ht="10.5" hidden="1" customHeight="1">
      <c r="A249" s="181" t="s">
        <v>472</v>
      </c>
      <c r="B249" s="173"/>
      <c r="C249" s="173" t="s">
        <v>4786</v>
      </c>
      <c r="D249" s="173"/>
      <c r="E249" s="173" t="s">
        <v>4786</v>
      </c>
      <c r="F249" s="173" t="str">
        <f t="shared" si="5"/>
        <v>SERGIO NILTON DA CUNHA</v>
      </c>
      <c r="G249" s="180">
        <v>43070</v>
      </c>
      <c r="H249" s="174">
        <v>43095</v>
      </c>
      <c r="I249" s="174">
        <v>43105</v>
      </c>
      <c r="J249" s="8" t="s">
        <v>4902</v>
      </c>
    </row>
    <row r="250" spans="1:10" ht="10.5" hidden="1" customHeight="1">
      <c r="A250" s="181" t="s">
        <v>475</v>
      </c>
      <c r="B250" s="173"/>
      <c r="C250" s="173" t="s">
        <v>4786</v>
      </c>
      <c r="D250" s="173"/>
      <c r="E250" s="173" t="s">
        <v>4786</v>
      </c>
      <c r="F250" s="173" t="str">
        <f t="shared" si="5"/>
        <v>SERGIO NILTON DA CUNHA</v>
      </c>
      <c r="G250" s="180">
        <v>43070</v>
      </c>
      <c r="H250" s="174">
        <v>43095</v>
      </c>
      <c r="I250" s="174">
        <v>43105</v>
      </c>
      <c r="J250" s="8" t="s">
        <v>4902</v>
      </c>
    </row>
    <row r="251" spans="1:10" ht="10.5" hidden="1" customHeight="1">
      <c r="A251" s="181" t="s">
        <v>479</v>
      </c>
      <c r="B251" s="173"/>
      <c r="C251" s="173" t="s">
        <v>4786</v>
      </c>
      <c r="D251" s="173"/>
      <c r="E251" s="173" t="s">
        <v>4786</v>
      </c>
      <c r="F251" s="173" t="str">
        <f t="shared" si="5"/>
        <v>SERGIO NILTON DA CUNHA</v>
      </c>
      <c r="G251" s="180">
        <v>43070</v>
      </c>
      <c r="H251" s="174">
        <v>43105</v>
      </c>
      <c r="I251" s="174">
        <v>43105</v>
      </c>
      <c r="J251" s="8" t="s">
        <v>4902</v>
      </c>
    </row>
    <row r="252" spans="1:10" ht="10.5" hidden="1" customHeight="1">
      <c r="A252" s="181" t="s">
        <v>487</v>
      </c>
      <c r="B252" s="173"/>
      <c r="C252" s="173" t="s">
        <v>4789</v>
      </c>
      <c r="D252" s="173"/>
      <c r="E252" s="173" t="s">
        <v>4789</v>
      </c>
      <c r="F252" s="173" t="str">
        <f t="shared" si="5"/>
        <v>WALLACE OLIVEIRA LEITE LIMA</v>
      </c>
      <c r="G252" s="180">
        <v>43070</v>
      </c>
      <c r="H252" s="174">
        <v>43104</v>
      </c>
      <c r="I252" s="174">
        <v>43105</v>
      </c>
      <c r="J252" s="8" t="s">
        <v>4888</v>
      </c>
    </row>
    <row r="253" spans="1:10" ht="10.5" hidden="1" customHeight="1">
      <c r="A253" s="181" t="s">
        <v>490</v>
      </c>
      <c r="B253" s="173"/>
      <c r="C253" s="173" t="s">
        <v>4786</v>
      </c>
      <c r="D253" s="173"/>
      <c r="E253" s="173" t="s">
        <v>4786</v>
      </c>
      <c r="F253" s="173" t="str">
        <f t="shared" si="5"/>
        <v>SERGIO NILTON DA CUNHA</v>
      </c>
      <c r="G253" s="180">
        <v>43070</v>
      </c>
      <c r="H253" s="174">
        <v>43095</v>
      </c>
      <c r="I253" s="174">
        <v>43105</v>
      </c>
      <c r="J253" s="8" t="s">
        <v>4902</v>
      </c>
    </row>
    <row r="254" spans="1:10" ht="10.5" hidden="1" customHeight="1">
      <c r="A254" s="181" t="s">
        <v>491</v>
      </c>
      <c r="B254" s="173"/>
      <c r="C254" s="173" t="s">
        <v>4786</v>
      </c>
      <c r="D254" s="173"/>
      <c r="E254" s="173" t="s">
        <v>4786</v>
      </c>
      <c r="F254" s="173" t="str">
        <f t="shared" si="5"/>
        <v>SERGIO NILTON DA CUNHA</v>
      </c>
      <c r="G254" s="180">
        <v>43070</v>
      </c>
      <c r="H254" s="174">
        <v>43105</v>
      </c>
      <c r="I254" s="174">
        <v>43105</v>
      </c>
      <c r="J254" s="8" t="s">
        <v>4902</v>
      </c>
    </row>
    <row r="255" spans="1:10" ht="10.5" hidden="1" customHeight="1">
      <c r="A255" s="181" t="s">
        <v>561</v>
      </c>
      <c r="B255" s="173"/>
      <c r="C255" s="173" t="s">
        <v>4787</v>
      </c>
      <c r="D255" s="173"/>
      <c r="E255" s="173" t="s">
        <v>4787</v>
      </c>
      <c r="F255" s="173" t="str">
        <f t="shared" si="5"/>
        <v>RODOLFO ALVES VITORINO</v>
      </c>
      <c r="G255" s="180">
        <v>43070</v>
      </c>
      <c r="H255" s="174">
        <v>43095</v>
      </c>
      <c r="I255" s="174">
        <v>43103</v>
      </c>
      <c r="J255" s="8" t="s">
        <v>4901</v>
      </c>
    </row>
    <row r="256" spans="1:10" ht="10.5" hidden="1" customHeight="1">
      <c r="A256" s="181" t="s">
        <v>497</v>
      </c>
      <c r="B256" s="173"/>
      <c r="C256" s="173" t="s">
        <v>4789</v>
      </c>
      <c r="D256" s="173"/>
      <c r="E256" s="173" t="s">
        <v>4789</v>
      </c>
      <c r="F256" s="173" t="str">
        <f t="shared" si="5"/>
        <v>WALLACE OLIVEIRA LEITE LIMA</v>
      </c>
      <c r="G256" s="180">
        <v>43070</v>
      </c>
      <c r="H256" s="174">
        <v>43104</v>
      </c>
      <c r="I256" s="174">
        <v>43105</v>
      </c>
      <c r="J256" s="8" t="s">
        <v>4888</v>
      </c>
    </row>
    <row r="257" spans="1:10" ht="10.5" hidden="1" customHeight="1">
      <c r="A257" s="181" t="s">
        <v>563</v>
      </c>
      <c r="B257" s="173"/>
      <c r="C257" s="173" t="s">
        <v>4787</v>
      </c>
      <c r="D257" s="173"/>
      <c r="E257" s="173" t="s">
        <v>4787</v>
      </c>
      <c r="F257" s="173" t="str">
        <f t="shared" si="5"/>
        <v>RODOLFO ALVES VITORINO</v>
      </c>
      <c r="G257" s="180">
        <v>43070</v>
      </c>
      <c r="H257" s="174">
        <v>43095</v>
      </c>
      <c r="I257" s="174">
        <v>43103</v>
      </c>
      <c r="J257" s="8" t="s">
        <v>4901</v>
      </c>
    </row>
    <row r="258" spans="1:10" ht="10.5" hidden="1" customHeight="1">
      <c r="A258" s="181" t="s">
        <v>564</v>
      </c>
      <c r="B258" s="173"/>
      <c r="C258" s="173" t="s">
        <v>4787</v>
      </c>
      <c r="D258" s="173"/>
      <c r="E258" s="173" t="s">
        <v>4787</v>
      </c>
      <c r="F258" s="173" t="str">
        <f t="shared" si="5"/>
        <v>RODOLFO ALVES VITORINO</v>
      </c>
      <c r="G258" s="180">
        <v>43070</v>
      </c>
      <c r="H258" s="174">
        <v>43095</v>
      </c>
      <c r="I258" s="174">
        <v>43103</v>
      </c>
      <c r="J258" s="8" t="s">
        <v>4901</v>
      </c>
    </row>
    <row r="259" spans="1:10" ht="10.5" hidden="1" customHeight="1">
      <c r="A259" s="181" t="s">
        <v>498</v>
      </c>
      <c r="B259" s="173"/>
      <c r="C259" s="173" t="s">
        <v>4789</v>
      </c>
      <c r="D259" s="173"/>
      <c r="E259" s="173" t="s">
        <v>4789</v>
      </c>
      <c r="F259" s="173" t="str">
        <f t="shared" si="5"/>
        <v>WALLACE OLIVEIRA LEITE LIMA</v>
      </c>
      <c r="G259" s="180">
        <v>43070</v>
      </c>
      <c r="H259" s="174">
        <v>43104</v>
      </c>
      <c r="I259" s="174">
        <v>43105</v>
      </c>
      <c r="J259" s="8" t="s">
        <v>4888</v>
      </c>
    </row>
    <row r="260" spans="1:10" ht="10.5" hidden="1" customHeight="1">
      <c r="A260" s="181" t="s">
        <v>499</v>
      </c>
      <c r="B260" s="173"/>
      <c r="C260" s="173" t="s">
        <v>4789</v>
      </c>
      <c r="D260" s="173"/>
      <c r="E260" s="173" t="s">
        <v>4789</v>
      </c>
      <c r="F260" s="173" t="str">
        <f t="shared" si="5"/>
        <v>WALLACE OLIVEIRA LEITE LIMA</v>
      </c>
      <c r="G260" s="180">
        <v>43070</v>
      </c>
      <c r="H260" s="174">
        <v>43104</v>
      </c>
      <c r="I260" s="174">
        <v>43105</v>
      </c>
      <c r="J260" s="8" t="s">
        <v>4888</v>
      </c>
    </row>
    <row r="261" spans="1:10" ht="10.5" hidden="1" customHeight="1">
      <c r="A261" s="181" t="s">
        <v>500</v>
      </c>
      <c r="B261" s="173"/>
      <c r="C261" s="173" t="s">
        <v>4789</v>
      </c>
      <c r="D261" s="173"/>
      <c r="E261" s="173" t="s">
        <v>4789</v>
      </c>
      <c r="F261" s="173" t="str">
        <f t="shared" si="5"/>
        <v>WALLACE OLIVEIRA LEITE LIMA</v>
      </c>
      <c r="G261" s="180">
        <v>43070</v>
      </c>
      <c r="H261" s="174">
        <v>43104</v>
      </c>
      <c r="I261" s="174">
        <v>43105</v>
      </c>
      <c r="J261" s="8" t="s">
        <v>4888</v>
      </c>
    </row>
    <row r="262" spans="1:10" ht="10.5" hidden="1" customHeight="1">
      <c r="A262" s="181" t="s">
        <v>501</v>
      </c>
      <c r="B262" s="173"/>
      <c r="C262" s="173" t="s">
        <v>4789</v>
      </c>
      <c r="D262" s="173"/>
      <c r="E262" s="173" t="s">
        <v>4789</v>
      </c>
      <c r="F262" s="173" t="str">
        <f t="shared" si="5"/>
        <v>WALLACE OLIVEIRA LEITE LIMA</v>
      </c>
      <c r="G262" s="180">
        <v>43070</v>
      </c>
      <c r="H262" s="174">
        <v>43104</v>
      </c>
      <c r="I262" s="174">
        <v>43105</v>
      </c>
      <c r="J262" s="8" t="s">
        <v>4888</v>
      </c>
    </row>
    <row r="263" spans="1:10" ht="10.5" hidden="1" customHeight="1">
      <c r="A263" s="181" t="s">
        <v>502</v>
      </c>
      <c r="B263" s="173"/>
      <c r="C263" s="173" t="s">
        <v>4789</v>
      </c>
      <c r="D263" s="173"/>
      <c r="E263" s="173" t="s">
        <v>4789</v>
      </c>
      <c r="F263" s="173" t="str">
        <f t="shared" si="5"/>
        <v>WALLACE OLIVEIRA LEITE LIMA</v>
      </c>
      <c r="G263" s="180">
        <v>43070</v>
      </c>
      <c r="H263" s="174">
        <v>43104</v>
      </c>
      <c r="I263" s="174">
        <v>43105</v>
      </c>
      <c r="J263" s="8" t="s">
        <v>4888</v>
      </c>
    </row>
    <row r="264" spans="1:10" ht="10.5" hidden="1" customHeight="1">
      <c r="A264" s="181" t="s">
        <v>519</v>
      </c>
      <c r="B264" s="173"/>
      <c r="C264" s="173" t="s">
        <v>4786</v>
      </c>
      <c r="D264" s="173"/>
      <c r="E264" s="173" t="s">
        <v>4786</v>
      </c>
      <c r="F264" s="173" t="str">
        <f t="shared" si="5"/>
        <v>SERGIO NILTON DA CUNHA</v>
      </c>
      <c r="G264" s="180">
        <v>43070</v>
      </c>
      <c r="H264" s="174">
        <v>43105</v>
      </c>
      <c r="I264" s="174">
        <v>43105</v>
      </c>
      <c r="J264" s="8" t="s">
        <v>4902</v>
      </c>
    </row>
    <row r="265" spans="1:10" ht="10.5" hidden="1" customHeight="1">
      <c r="A265" s="181" t="s">
        <v>523</v>
      </c>
      <c r="B265" s="173"/>
      <c r="C265" s="173" t="s">
        <v>4789</v>
      </c>
      <c r="D265" s="173"/>
      <c r="E265" s="173" t="s">
        <v>4789</v>
      </c>
      <c r="F265" s="173" t="str">
        <f t="shared" si="5"/>
        <v>WALLACE OLIVEIRA LEITE LIMA</v>
      </c>
      <c r="G265" s="180">
        <v>43070</v>
      </c>
      <c r="H265" s="174">
        <v>43104</v>
      </c>
      <c r="I265" s="174">
        <v>43105</v>
      </c>
      <c r="J265" s="8" t="s">
        <v>4888</v>
      </c>
    </row>
    <row r="266" spans="1:10" ht="10.5" hidden="1" customHeight="1">
      <c r="A266" s="181" t="s">
        <v>572</v>
      </c>
      <c r="B266" s="173"/>
      <c r="C266" s="173" t="s">
        <v>4788</v>
      </c>
      <c r="D266" s="173"/>
      <c r="E266" s="173" t="s">
        <v>4788</v>
      </c>
      <c r="F266" s="173" t="str">
        <f t="shared" si="5"/>
        <v>RODOLFO LEITE LIMA</v>
      </c>
      <c r="G266" s="180">
        <v>43070</v>
      </c>
      <c r="H266" s="174">
        <v>43095</v>
      </c>
      <c r="I266" s="174">
        <v>43103</v>
      </c>
      <c r="J266" s="8" t="s">
        <v>4900</v>
      </c>
    </row>
    <row r="267" spans="1:10" ht="10.5" hidden="1" customHeight="1">
      <c r="A267" s="181" t="s">
        <v>573</v>
      </c>
      <c r="B267" s="173"/>
      <c r="C267" s="173" t="s">
        <v>4789</v>
      </c>
      <c r="D267" s="173"/>
      <c r="E267" s="173" t="s">
        <v>4983</v>
      </c>
      <c r="F267" s="173" t="s">
        <v>4982</v>
      </c>
      <c r="G267" s="180">
        <v>43070</v>
      </c>
      <c r="H267" s="174">
        <v>43054</v>
      </c>
      <c r="I267" s="174">
        <v>43096</v>
      </c>
      <c r="J267" s="8" t="s">
        <v>4981</v>
      </c>
    </row>
    <row r="268" spans="1:10" ht="10.5" hidden="1" customHeight="1">
      <c r="A268" s="181" t="s">
        <v>574</v>
      </c>
      <c r="B268" s="173"/>
      <c r="C268" s="173" t="s">
        <v>4789</v>
      </c>
      <c r="D268" s="173"/>
      <c r="E268" s="173" t="s">
        <v>4983</v>
      </c>
      <c r="F268" s="173" t="s">
        <v>4982</v>
      </c>
      <c r="G268" s="180">
        <v>43070</v>
      </c>
      <c r="H268" s="174">
        <v>43054</v>
      </c>
      <c r="I268" s="174">
        <v>43103</v>
      </c>
      <c r="J268" s="8" t="s">
        <v>4981</v>
      </c>
    </row>
    <row r="269" spans="1:10" ht="10.5" hidden="1" customHeight="1">
      <c r="A269" s="181" t="s">
        <v>575</v>
      </c>
      <c r="B269" s="173"/>
      <c r="C269" s="173" t="s">
        <v>4789</v>
      </c>
      <c r="D269" s="173"/>
      <c r="E269" s="173" t="s">
        <v>4983</v>
      </c>
      <c r="F269" s="173" t="s">
        <v>4982</v>
      </c>
      <c r="G269" s="180">
        <v>43070</v>
      </c>
      <c r="H269" s="174">
        <v>43103</v>
      </c>
      <c r="I269" s="174">
        <v>43103</v>
      </c>
      <c r="J269" s="8" t="s">
        <v>4981</v>
      </c>
    </row>
    <row r="270" spans="1:10" ht="10.5" hidden="1" customHeight="1">
      <c r="A270" s="181" t="s">
        <v>576</v>
      </c>
      <c r="B270" s="173"/>
      <c r="C270" s="173" t="s">
        <v>4788</v>
      </c>
      <c r="D270" s="173"/>
      <c r="E270" s="173" t="s">
        <v>4788</v>
      </c>
      <c r="F270" s="173" t="str">
        <f t="shared" ref="F270:F281" si="6">J270</f>
        <v>RODOLFO LEITE LIMA</v>
      </c>
      <c r="G270" s="180">
        <v>43070</v>
      </c>
      <c r="H270" s="177">
        <v>43087</v>
      </c>
      <c r="I270" s="174">
        <v>43103</v>
      </c>
      <c r="J270" s="8" t="s">
        <v>4900</v>
      </c>
    </row>
    <row r="271" spans="1:10" ht="10.5" hidden="1" customHeight="1">
      <c r="A271" s="181" t="s">
        <v>536</v>
      </c>
      <c r="B271" s="173"/>
      <c r="C271" s="173" t="s">
        <v>4789</v>
      </c>
      <c r="D271" s="173"/>
      <c r="E271" s="173" t="s">
        <v>4789</v>
      </c>
      <c r="F271" s="173" t="str">
        <f t="shared" si="6"/>
        <v>WALLACE OLIVEIRA LEITE LIMA</v>
      </c>
      <c r="G271" s="180">
        <v>43070</v>
      </c>
      <c r="H271" s="174">
        <v>43104</v>
      </c>
      <c r="I271" s="174">
        <v>43105</v>
      </c>
      <c r="J271" s="8" t="s">
        <v>4888</v>
      </c>
    </row>
    <row r="272" spans="1:10" ht="10.5" hidden="1" customHeight="1">
      <c r="A272" s="181" t="s">
        <v>578</v>
      </c>
      <c r="B272" s="173"/>
      <c r="C272" s="173" t="s">
        <v>4788</v>
      </c>
      <c r="D272" s="173"/>
      <c r="E272" s="173" t="s">
        <v>4788</v>
      </c>
      <c r="F272" s="173" t="str">
        <f t="shared" si="6"/>
        <v>RODOLFO LEITE LIMA</v>
      </c>
      <c r="G272" s="180">
        <v>43070</v>
      </c>
      <c r="H272" s="174">
        <v>43095</v>
      </c>
      <c r="I272" s="174">
        <v>43103</v>
      </c>
      <c r="J272" s="8" t="s">
        <v>4900</v>
      </c>
    </row>
    <row r="273" spans="1:10" ht="10.5" hidden="1" customHeight="1">
      <c r="A273" s="181" t="s">
        <v>579</v>
      </c>
      <c r="B273" s="173"/>
      <c r="C273" s="173" t="s">
        <v>4788</v>
      </c>
      <c r="D273" s="173"/>
      <c r="E273" s="173" t="s">
        <v>4788</v>
      </c>
      <c r="F273" s="173" t="str">
        <f t="shared" si="6"/>
        <v>RODOLFO LEITE LIMA</v>
      </c>
      <c r="G273" s="180">
        <v>43070</v>
      </c>
      <c r="H273" s="177">
        <v>43087</v>
      </c>
      <c r="I273" s="174">
        <v>43103</v>
      </c>
      <c r="J273" s="8" t="s">
        <v>4900</v>
      </c>
    </row>
    <row r="274" spans="1:10" ht="10.5" hidden="1" customHeight="1">
      <c r="A274" s="181" t="s">
        <v>580</v>
      </c>
      <c r="B274" s="173"/>
      <c r="C274" s="173" t="s">
        <v>4788</v>
      </c>
      <c r="D274" s="173"/>
      <c r="E274" s="173" t="s">
        <v>4788</v>
      </c>
      <c r="F274" s="173" t="str">
        <f t="shared" si="6"/>
        <v>RODOLFO LEITE LIMA</v>
      </c>
      <c r="G274" s="180">
        <v>43070</v>
      </c>
      <c r="H274" s="177">
        <v>43087</v>
      </c>
      <c r="I274" s="174">
        <v>43103</v>
      </c>
      <c r="J274" s="8" t="s">
        <v>4900</v>
      </c>
    </row>
    <row r="275" spans="1:10" ht="10.5" hidden="1" customHeight="1">
      <c r="A275" s="181" t="s">
        <v>545</v>
      </c>
      <c r="B275" s="173"/>
      <c r="C275" s="173" t="s">
        <v>4789</v>
      </c>
      <c r="D275" s="173"/>
      <c r="E275" s="173" t="s">
        <v>4789</v>
      </c>
      <c r="F275" s="173" t="str">
        <f t="shared" si="6"/>
        <v>WALLACE OLIVEIRA LEITE LIMA</v>
      </c>
      <c r="G275" s="180">
        <v>43070</v>
      </c>
      <c r="H275" s="174">
        <v>43104</v>
      </c>
      <c r="I275" s="174">
        <v>43105</v>
      </c>
      <c r="J275" s="8" t="s">
        <v>4888</v>
      </c>
    </row>
    <row r="276" spans="1:10" ht="10.5" hidden="1" customHeight="1">
      <c r="A276" s="181" t="s">
        <v>549</v>
      </c>
      <c r="B276" s="173"/>
      <c r="C276" s="173" t="s">
        <v>4789</v>
      </c>
      <c r="D276" s="173"/>
      <c r="E276" s="173" t="s">
        <v>4789</v>
      </c>
      <c r="F276" s="173" t="str">
        <f t="shared" si="6"/>
        <v>WALLACE OLIVEIRA LEITE LIMA</v>
      </c>
      <c r="G276" s="180">
        <v>43070</v>
      </c>
      <c r="H276" s="174">
        <v>43104</v>
      </c>
      <c r="I276" s="174">
        <v>43105</v>
      </c>
      <c r="J276" s="8" t="s">
        <v>4888</v>
      </c>
    </row>
    <row r="277" spans="1:10" ht="10.5" hidden="1" customHeight="1">
      <c r="A277" s="181" t="s">
        <v>558</v>
      </c>
      <c r="B277" s="173"/>
      <c r="C277" s="173" t="s">
        <v>4786</v>
      </c>
      <c r="D277" s="173"/>
      <c r="E277" s="173" t="s">
        <v>4786</v>
      </c>
      <c r="F277" s="173" t="str">
        <f t="shared" si="6"/>
        <v>SERGIO NILTON DA CUNHA</v>
      </c>
      <c r="G277" s="180">
        <v>43070</v>
      </c>
      <c r="H277" s="174">
        <v>43095</v>
      </c>
      <c r="I277" s="174">
        <v>43105</v>
      </c>
      <c r="J277" s="8" t="s">
        <v>4902</v>
      </c>
    </row>
    <row r="278" spans="1:10" ht="10.5" hidden="1" customHeight="1">
      <c r="A278" s="181" t="s">
        <v>566</v>
      </c>
      <c r="B278" s="173"/>
      <c r="C278" s="173" t="s">
        <v>4786</v>
      </c>
      <c r="D278" s="173"/>
      <c r="E278" s="173" t="s">
        <v>4786</v>
      </c>
      <c r="F278" s="173" t="str">
        <f t="shared" si="6"/>
        <v>SERGIO NILTON DA CUNHA</v>
      </c>
      <c r="G278" s="180">
        <v>43070</v>
      </c>
      <c r="H278" s="174">
        <v>43095</v>
      </c>
      <c r="I278" s="174">
        <v>43105</v>
      </c>
      <c r="J278" s="8" t="s">
        <v>4902</v>
      </c>
    </row>
    <row r="279" spans="1:10" ht="10.5" hidden="1" customHeight="1">
      <c r="A279" s="181" t="s">
        <v>567</v>
      </c>
      <c r="B279" s="173"/>
      <c r="C279" s="173" t="s">
        <v>4786</v>
      </c>
      <c r="D279" s="173"/>
      <c r="E279" s="173" t="s">
        <v>4786</v>
      </c>
      <c r="F279" s="173" t="str">
        <f t="shared" si="6"/>
        <v>SERGIO NILTON DA CUNHA</v>
      </c>
      <c r="G279" s="180">
        <v>43070</v>
      </c>
      <c r="H279" s="174">
        <v>43095</v>
      </c>
      <c r="I279" s="174">
        <v>43105</v>
      </c>
      <c r="J279" s="8" t="s">
        <v>4902</v>
      </c>
    </row>
    <row r="280" spans="1:10" ht="10.5" hidden="1" customHeight="1">
      <c r="A280" s="181" t="s">
        <v>568</v>
      </c>
      <c r="B280" s="173"/>
      <c r="C280" s="173" t="s">
        <v>4786</v>
      </c>
      <c r="D280" s="173"/>
      <c r="E280" s="173" t="s">
        <v>4786</v>
      </c>
      <c r="F280" s="173" t="str">
        <f t="shared" si="6"/>
        <v>SERGIO NILTON DA CUNHA</v>
      </c>
      <c r="G280" s="180">
        <v>43070</v>
      </c>
      <c r="H280" s="174">
        <v>43105</v>
      </c>
      <c r="I280" s="174">
        <v>43105</v>
      </c>
      <c r="J280" s="8" t="s">
        <v>4902</v>
      </c>
    </row>
    <row r="281" spans="1:10" ht="10.5" hidden="1" customHeight="1">
      <c r="A281" s="181" t="s">
        <v>597</v>
      </c>
      <c r="B281" s="173"/>
      <c r="C281" s="173" t="s">
        <v>4787</v>
      </c>
      <c r="D281" s="173"/>
      <c r="E281" s="173" t="s">
        <v>4787</v>
      </c>
      <c r="F281" s="173" t="str">
        <f t="shared" si="6"/>
        <v>RODOLFO ALVES VITORINO</v>
      </c>
      <c r="G281" s="180">
        <v>43070</v>
      </c>
      <c r="H281" s="174">
        <v>43103</v>
      </c>
      <c r="I281" s="174">
        <v>43103</v>
      </c>
      <c r="J281" s="8" t="s">
        <v>4901</v>
      </c>
    </row>
    <row r="282" spans="1:10" ht="10.5" hidden="1" customHeight="1">
      <c r="A282" s="181" t="s">
        <v>598</v>
      </c>
      <c r="B282" s="173"/>
      <c r="C282" s="173" t="s">
        <v>4788</v>
      </c>
      <c r="D282" s="173"/>
      <c r="E282" s="173" t="s">
        <v>4983</v>
      </c>
      <c r="F282" s="173" t="s">
        <v>4982</v>
      </c>
      <c r="G282" s="180">
        <v>43070</v>
      </c>
      <c r="H282" s="174">
        <v>43054</v>
      </c>
      <c r="I282" s="174">
        <v>43096</v>
      </c>
      <c r="J282" s="8" t="s">
        <v>4981</v>
      </c>
    </row>
    <row r="283" spans="1:10" ht="10.5" hidden="1" customHeight="1">
      <c r="A283" s="181" t="s">
        <v>600</v>
      </c>
      <c r="B283" s="173"/>
      <c r="C283" s="173" t="s">
        <v>4788</v>
      </c>
      <c r="D283" s="173"/>
      <c r="E283" s="173" t="s">
        <v>4983</v>
      </c>
      <c r="F283" s="173" t="s">
        <v>4982</v>
      </c>
      <c r="G283" s="180">
        <v>43070</v>
      </c>
      <c r="H283" s="174">
        <v>43054</v>
      </c>
      <c r="I283" s="174">
        <v>43096</v>
      </c>
      <c r="J283" s="8" t="s">
        <v>4981</v>
      </c>
    </row>
    <row r="284" spans="1:10" ht="10.5" hidden="1" customHeight="1">
      <c r="A284" s="181" t="s">
        <v>601</v>
      </c>
      <c r="B284" s="173"/>
      <c r="C284" s="173" t="s">
        <v>4788</v>
      </c>
      <c r="D284" s="173"/>
      <c r="E284" s="173" t="s">
        <v>4983</v>
      </c>
      <c r="F284" s="173" t="s">
        <v>4982</v>
      </c>
      <c r="G284" s="180">
        <v>43070</v>
      </c>
      <c r="H284" s="174">
        <v>43054</v>
      </c>
      <c r="I284" s="174">
        <v>43096</v>
      </c>
      <c r="J284" s="8" t="s">
        <v>4981</v>
      </c>
    </row>
    <row r="285" spans="1:10" ht="10.5" hidden="1" customHeight="1">
      <c r="A285" s="181" t="s">
        <v>602</v>
      </c>
      <c r="B285" s="173"/>
      <c r="C285" s="173" t="s">
        <v>4786</v>
      </c>
      <c r="D285" s="173"/>
      <c r="E285" s="173" t="s">
        <v>4983</v>
      </c>
      <c r="F285" s="173" t="s">
        <v>4982</v>
      </c>
      <c r="G285" s="180">
        <v>43070</v>
      </c>
      <c r="H285" s="174">
        <v>43054</v>
      </c>
      <c r="I285" s="174">
        <v>43096</v>
      </c>
      <c r="J285" s="8" t="s">
        <v>4981</v>
      </c>
    </row>
    <row r="286" spans="1:10" ht="10.5" hidden="1" customHeight="1">
      <c r="A286" s="181" t="s">
        <v>577</v>
      </c>
      <c r="B286" s="173"/>
      <c r="C286" s="173" t="s">
        <v>4788</v>
      </c>
      <c r="D286" s="173"/>
      <c r="E286" s="173" t="s">
        <v>4788</v>
      </c>
      <c r="F286" s="173" t="str">
        <f t="shared" ref="F286:F294" si="7">J286</f>
        <v>RODOLFO LEITE LIMA</v>
      </c>
      <c r="G286" s="180">
        <v>43070</v>
      </c>
      <c r="H286" s="174">
        <v>43095</v>
      </c>
      <c r="I286" s="174">
        <v>43105</v>
      </c>
      <c r="J286" s="8" t="s">
        <v>4900</v>
      </c>
    </row>
    <row r="287" spans="1:10" ht="10.5" hidden="1" customHeight="1">
      <c r="A287" s="181" t="s">
        <v>583</v>
      </c>
      <c r="B287" s="173"/>
      <c r="C287" s="173" t="s">
        <v>4786</v>
      </c>
      <c r="D287" s="173"/>
      <c r="E287" s="173" t="s">
        <v>4786</v>
      </c>
      <c r="F287" s="173" t="str">
        <f t="shared" si="7"/>
        <v>SERGIO NILTON DA CUNHA</v>
      </c>
      <c r="G287" s="180">
        <v>43070</v>
      </c>
      <c r="H287" s="174">
        <v>43095</v>
      </c>
      <c r="I287" s="174">
        <v>43105</v>
      </c>
      <c r="J287" s="8" t="s">
        <v>4902</v>
      </c>
    </row>
    <row r="288" spans="1:10" ht="10.5" hidden="1" customHeight="1">
      <c r="A288" s="181" t="s">
        <v>585</v>
      </c>
      <c r="B288" s="173"/>
      <c r="C288" s="173" t="s">
        <v>4786</v>
      </c>
      <c r="D288" s="173"/>
      <c r="E288" s="173" t="s">
        <v>4786</v>
      </c>
      <c r="F288" s="173" t="str">
        <f t="shared" si="7"/>
        <v>SERGIO NILTON DA CUNHA</v>
      </c>
      <c r="G288" s="180">
        <v>43070</v>
      </c>
      <c r="H288" s="174">
        <v>43105</v>
      </c>
      <c r="I288" s="174">
        <v>43105</v>
      </c>
      <c r="J288" s="8" t="s">
        <v>4902</v>
      </c>
    </row>
    <row r="289" spans="1:10" ht="10.5" customHeight="1">
      <c r="A289" s="181" t="s">
        <v>604</v>
      </c>
      <c r="B289" s="173"/>
      <c r="C289" s="173" t="s">
        <v>450</v>
      </c>
      <c r="D289" s="173"/>
      <c r="E289" s="173" t="s">
        <v>450</v>
      </c>
      <c r="F289" s="173" t="str">
        <f t="shared" si="7"/>
        <v>MARIO ROGERIO DOS SANTOS</v>
      </c>
      <c r="G289" s="180">
        <v>43070</v>
      </c>
      <c r="H289" s="174">
        <v>43105</v>
      </c>
      <c r="I289" s="174"/>
      <c r="J289" s="8" t="s">
        <v>4895</v>
      </c>
    </row>
    <row r="290" spans="1:10" ht="10.5" customHeight="1">
      <c r="A290" s="181" t="s">
        <v>605</v>
      </c>
      <c r="B290" s="173"/>
      <c r="C290" s="173" t="s">
        <v>450</v>
      </c>
      <c r="D290" s="173"/>
      <c r="E290" s="173" t="s">
        <v>450</v>
      </c>
      <c r="F290" s="173" t="str">
        <f t="shared" si="7"/>
        <v>MARIO ROGERIO DOS SANTOS</v>
      </c>
      <c r="G290" s="180">
        <v>43070</v>
      </c>
      <c r="H290" s="174">
        <v>43105</v>
      </c>
      <c r="I290" s="174"/>
      <c r="J290" s="8" t="s">
        <v>4895</v>
      </c>
    </row>
    <row r="291" spans="1:10" ht="10.5" customHeight="1">
      <c r="A291" s="181" t="s">
        <v>606</v>
      </c>
      <c r="B291" s="173"/>
      <c r="C291" s="173" t="s">
        <v>450</v>
      </c>
      <c r="D291" s="173"/>
      <c r="E291" s="173" t="s">
        <v>450</v>
      </c>
      <c r="F291" s="173" t="str">
        <f t="shared" si="7"/>
        <v>MARIO ROGERIO DOS SANTOS</v>
      </c>
      <c r="G291" s="180">
        <v>43070</v>
      </c>
      <c r="H291" s="174">
        <v>43105</v>
      </c>
      <c r="I291" s="174"/>
      <c r="J291" s="8" t="s">
        <v>4895</v>
      </c>
    </row>
    <row r="292" spans="1:10" ht="10.5" customHeight="1">
      <c r="A292" s="181" t="s">
        <v>607</v>
      </c>
      <c r="B292" s="173"/>
      <c r="C292" s="173" t="s">
        <v>450</v>
      </c>
      <c r="D292" s="173"/>
      <c r="E292" s="173" t="s">
        <v>450</v>
      </c>
      <c r="F292" s="173" t="str">
        <f t="shared" si="7"/>
        <v>MARIO ROGERIO DOS SANTOS</v>
      </c>
      <c r="G292" s="180">
        <v>43070</v>
      </c>
      <c r="H292" s="174">
        <v>43105</v>
      </c>
      <c r="I292" s="174"/>
      <c r="J292" s="8" t="s">
        <v>4895</v>
      </c>
    </row>
    <row r="293" spans="1:10" ht="10.5" customHeight="1">
      <c r="A293" s="181" t="s">
        <v>608</v>
      </c>
      <c r="B293" s="173"/>
      <c r="C293" s="173" t="s">
        <v>450</v>
      </c>
      <c r="D293" s="173"/>
      <c r="E293" s="173" t="s">
        <v>450</v>
      </c>
      <c r="F293" s="173" t="str">
        <f t="shared" si="7"/>
        <v>MARIO ROGERIO DOS SANTOS</v>
      </c>
      <c r="G293" s="180">
        <v>43070</v>
      </c>
      <c r="H293" s="174">
        <v>43105</v>
      </c>
      <c r="I293" s="174"/>
      <c r="J293" s="8" t="s">
        <v>4895</v>
      </c>
    </row>
    <row r="294" spans="1:10" ht="10.5" customHeight="1">
      <c r="A294" s="181" t="s">
        <v>609</v>
      </c>
      <c r="B294" s="173"/>
      <c r="C294" s="173" t="s">
        <v>450</v>
      </c>
      <c r="D294" s="173"/>
      <c r="E294" s="173" t="s">
        <v>450</v>
      </c>
      <c r="F294" s="173" t="str">
        <f t="shared" si="7"/>
        <v>MARIO ROGERIO DOS SANTOS</v>
      </c>
      <c r="G294" s="180">
        <v>43070</v>
      </c>
      <c r="H294" s="174">
        <v>43105</v>
      </c>
      <c r="I294" s="174"/>
      <c r="J294" s="8" t="s">
        <v>4895</v>
      </c>
    </row>
    <row r="295" spans="1:10" ht="10.5" hidden="1" customHeight="1">
      <c r="A295" s="181" t="s">
        <v>612</v>
      </c>
      <c r="B295" s="173"/>
      <c r="C295" s="173" t="s">
        <v>450</v>
      </c>
      <c r="D295" s="173"/>
      <c r="E295" s="173" t="s">
        <v>4983</v>
      </c>
      <c r="F295" s="173" t="s">
        <v>4982</v>
      </c>
      <c r="G295" s="180">
        <v>43070</v>
      </c>
      <c r="H295" s="177" t="s">
        <v>5207</v>
      </c>
      <c r="I295" s="177" t="s">
        <v>5207</v>
      </c>
      <c r="J295" s="8" t="s">
        <v>4981</v>
      </c>
    </row>
    <row r="296" spans="1:10" ht="10.5" customHeight="1">
      <c r="A296" s="181" t="s">
        <v>610</v>
      </c>
      <c r="B296" s="173"/>
      <c r="C296" s="173" t="s">
        <v>450</v>
      </c>
      <c r="D296" s="173"/>
      <c r="E296" s="173" t="s">
        <v>450</v>
      </c>
      <c r="F296" s="173" t="str">
        <f t="shared" ref="F296:F322" si="8">J296</f>
        <v>MARIO ROGERIO DOS SANTOS</v>
      </c>
      <c r="G296" s="180">
        <v>43070</v>
      </c>
      <c r="H296" s="174">
        <v>43105</v>
      </c>
      <c r="I296" s="174"/>
      <c r="J296" s="8" t="s">
        <v>4895</v>
      </c>
    </row>
    <row r="297" spans="1:10" ht="10.5" customHeight="1">
      <c r="A297" s="181" t="s">
        <v>611</v>
      </c>
      <c r="B297" s="173"/>
      <c r="C297" s="173" t="s">
        <v>450</v>
      </c>
      <c r="D297" s="173"/>
      <c r="E297" s="173" t="s">
        <v>450</v>
      </c>
      <c r="F297" s="173" t="str">
        <f t="shared" si="8"/>
        <v>MARIO ROGERIO DOS SANTOS</v>
      </c>
      <c r="G297" s="180">
        <v>43070</v>
      </c>
      <c r="H297" s="174">
        <v>43105</v>
      </c>
      <c r="I297" s="174"/>
      <c r="J297" s="8" t="s">
        <v>4895</v>
      </c>
    </row>
    <row r="298" spans="1:10" ht="10.5" customHeight="1">
      <c r="A298" s="181" t="s">
        <v>613</v>
      </c>
      <c r="B298" s="173"/>
      <c r="C298" s="173" t="s">
        <v>450</v>
      </c>
      <c r="D298" s="173"/>
      <c r="E298" s="173" t="s">
        <v>450</v>
      </c>
      <c r="F298" s="173" t="str">
        <f t="shared" si="8"/>
        <v>MARIO ROGERIO DOS SANTOS</v>
      </c>
      <c r="G298" s="180">
        <v>43070</v>
      </c>
      <c r="H298" s="174">
        <v>43087</v>
      </c>
      <c r="I298" s="174"/>
      <c r="J298" s="8" t="s">
        <v>4895</v>
      </c>
    </row>
    <row r="299" spans="1:10" ht="10.5" customHeight="1">
      <c r="A299" s="181" t="s">
        <v>614</v>
      </c>
      <c r="B299" s="173"/>
      <c r="C299" s="173" t="s">
        <v>450</v>
      </c>
      <c r="D299" s="173"/>
      <c r="E299" s="173" t="s">
        <v>450</v>
      </c>
      <c r="F299" s="173" t="str">
        <f t="shared" si="8"/>
        <v>MARIO ROGERIO DOS SANTOS</v>
      </c>
      <c r="G299" s="180">
        <v>43070</v>
      </c>
      <c r="H299" s="174">
        <v>43087</v>
      </c>
      <c r="I299" s="174"/>
      <c r="J299" s="8" t="s">
        <v>4895</v>
      </c>
    </row>
    <row r="300" spans="1:10" ht="10.5" customHeight="1">
      <c r="A300" s="181" t="s">
        <v>615</v>
      </c>
      <c r="B300" s="173"/>
      <c r="C300" s="173" t="s">
        <v>450</v>
      </c>
      <c r="D300" s="173"/>
      <c r="E300" s="173" t="s">
        <v>450</v>
      </c>
      <c r="F300" s="173" t="str">
        <f t="shared" si="8"/>
        <v>MARIO ROGERIO DOS SANTOS</v>
      </c>
      <c r="G300" s="180">
        <v>43070</v>
      </c>
      <c r="H300" s="174">
        <v>43087</v>
      </c>
      <c r="I300" s="174"/>
      <c r="J300" s="8" t="s">
        <v>4895</v>
      </c>
    </row>
    <row r="301" spans="1:10" ht="10.5" customHeight="1">
      <c r="A301" s="181" t="s">
        <v>616</v>
      </c>
      <c r="B301" s="173"/>
      <c r="C301" s="173" t="s">
        <v>450</v>
      </c>
      <c r="D301" s="173"/>
      <c r="E301" s="173" t="s">
        <v>450</v>
      </c>
      <c r="F301" s="173" t="str">
        <f t="shared" si="8"/>
        <v>MARIO ROGERIO DOS SANTOS</v>
      </c>
      <c r="G301" s="180">
        <v>43070</v>
      </c>
      <c r="H301" s="174">
        <v>43087</v>
      </c>
      <c r="I301" s="174"/>
      <c r="J301" s="8" t="s">
        <v>4895</v>
      </c>
    </row>
    <row r="302" spans="1:10" ht="10.5" customHeight="1">
      <c r="A302" s="181" t="s">
        <v>617</v>
      </c>
      <c r="B302" s="173"/>
      <c r="C302" s="173" t="s">
        <v>450</v>
      </c>
      <c r="D302" s="173"/>
      <c r="E302" s="173" t="s">
        <v>450</v>
      </c>
      <c r="F302" s="173" t="str">
        <f t="shared" si="8"/>
        <v>MARIO ROGERIO DOS SANTOS</v>
      </c>
      <c r="G302" s="180">
        <v>43070</v>
      </c>
      <c r="H302" s="174">
        <v>43089</v>
      </c>
      <c r="I302" s="174"/>
      <c r="J302" s="8" t="s">
        <v>4895</v>
      </c>
    </row>
    <row r="303" spans="1:10" ht="10.5" customHeight="1">
      <c r="A303" s="181" t="s">
        <v>618</v>
      </c>
      <c r="B303" s="173"/>
      <c r="C303" s="173" t="s">
        <v>450</v>
      </c>
      <c r="D303" s="173"/>
      <c r="E303" s="173" t="s">
        <v>450</v>
      </c>
      <c r="F303" s="173" t="str">
        <f t="shared" si="8"/>
        <v>MARIO ROGERIO DOS SANTOS</v>
      </c>
      <c r="G303" s="180">
        <v>43070</v>
      </c>
      <c r="H303" s="174">
        <v>43087</v>
      </c>
      <c r="I303" s="174"/>
      <c r="J303" s="8" t="s">
        <v>4895</v>
      </c>
    </row>
    <row r="304" spans="1:10" ht="10.5" customHeight="1">
      <c r="A304" s="181" t="s">
        <v>619</v>
      </c>
      <c r="B304" s="173"/>
      <c r="C304" s="173" t="s">
        <v>450</v>
      </c>
      <c r="D304" s="173"/>
      <c r="E304" s="173" t="s">
        <v>450</v>
      </c>
      <c r="F304" s="173" t="str">
        <f t="shared" si="8"/>
        <v>MARIO ROGERIO DOS SANTOS</v>
      </c>
      <c r="G304" s="180">
        <v>43070</v>
      </c>
      <c r="H304" s="174">
        <v>43087</v>
      </c>
      <c r="I304" s="174"/>
      <c r="J304" s="8" t="s">
        <v>4895</v>
      </c>
    </row>
    <row r="305" spans="1:10" ht="10.5" customHeight="1">
      <c r="A305" s="181" t="s">
        <v>620</v>
      </c>
      <c r="B305" s="173"/>
      <c r="C305" s="173" t="s">
        <v>450</v>
      </c>
      <c r="D305" s="173"/>
      <c r="E305" s="173" t="s">
        <v>450</v>
      </c>
      <c r="F305" s="173" t="str">
        <f t="shared" si="8"/>
        <v>MARIO ROGERIO DOS SANTOS</v>
      </c>
      <c r="G305" s="180">
        <v>43070</v>
      </c>
      <c r="H305" s="174">
        <v>43105</v>
      </c>
      <c r="I305" s="174"/>
      <c r="J305" s="8" t="s">
        <v>4895</v>
      </c>
    </row>
    <row r="306" spans="1:10" ht="10.5" customHeight="1">
      <c r="A306" s="181" t="s">
        <v>621</v>
      </c>
      <c r="B306" s="173"/>
      <c r="C306" s="173" t="s">
        <v>450</v>
      </c>
      <c r="D306" s="173"/>
      <c r="E306" s="173" t="s">
        <v>450</v>
      </c>
      <c r="F306" s="173" t="str">
        <f t="shared" si="8"/>
        <v>MARIO ROGERIO DOS SANTOS</v>
      </c>
      <c r="G306" s="180">
        <v>43070</v>
      </c>
      <c r="H306" s="174">
        <v>43089</v>
      </c>
      <c r="I306" s="174"/>
      <c r="J306" s="8" t="s">
        <v>4895</v>
      </c>
    </row>
    <row r="307" spans="1:10" ht="10.5" customHeight="1">
      <c r="A307" s="181" t="s">
        <v>622</v>
      </c>
      <c r="B307" s="173"/>
      <c r="C307" s="173" t="s">
        <v>450</v>
      </c>
      <c r="D307" s="173"/>
      <c r="E307" s="173" t="s">
        <v>450</v>
      </c>
      <c r="F307" s="173" t="str">
        <f t="shared" si="8"/>
        <v>MARIO ROGERIO DOS SANTOS</v>
      </c>
      <c r="G307" s="180">
        <v>43070</v>
      </c>
      <c r="H307" s="174">
        <v>43105</v>
      </c>
      <c r="I307" s="174"/>
      <c r="J307" s="8" t="s">
        <v>4895</v>
      </c>
    </row>
    <row r="308" spans="1:10" ht="10.5" customHeight="1">
      <c r="A308" s="181" t="s">
        <v>623</v>
      </c>
      <c r="B308" s="173"/>
      <c r="C308" s="173" t="s">
        <v>450</v>
      </c>
      <c r="D308" s="173"/>
      <c r="E308" s="173" t="s">
        <v>450</v>
      </c>
      <c r="F308" s="173" t="str">
        <f t="shared" si="8"/>
        <v>MARIO ROGERIO DOS SANTOS</v>
      </c>
      <c r="G308" s="180">
        <v>43070</v>
      </c>
      <c r="H308" s="174">
        <v>43089</v>
      </c>
      <c r="I308" s="174"/>
      <c r="J308" s="8" t="s">
        <v>4895</v>
      </c>
    </row>
    <row r="309" spans="1:10" ht="10.5" customHeight="1">
      <c r="A309" s="181" t="s">
        <v>625</v>
      </c>
      <c r="B309" s="173"/>
      <c r="C309" s="173" t="s">
        <v>450</v>
      </c>
      <c r="D309" s="173"/>
      <c r="E309" s="173" t="s">
        <v>450</v>
      </c>
      <c r="F309" s="173" t="str">
        <f t="shared" si="8"/>
        <v>MARIO ROGERIO DOS SANTOS</v>
      </c>
      <c r="G309" s="180">
        <v>43070</v>
      </c>
      <c r="H309" s="174">
        <v>43105</v>
      </c>
      <c r="I309" s="174"/>
      <c r="J309" s="8" t="s">
        <v>4895</v>
      </c>
    </row>
    <row r="310" spans="1:10" ht="10.5" customHeight="1">
      <c r="A310" s="181" t="s">
        <v>626</v>
      </c>
      <c r="B310" s="173"/>
      <c r="C310" s="173" t="s">
        <v>450</v>
      </c>
      <c r="D310" s="173"/>
      <c r="E310" s="173" t="s">
        <v>450</v>
      </c>
      <c r="F310" s="173" t="str">
        <f t="shared" si="8"/>
        <v>MARIO ROGERIO DOS SANTOS</v>
      </c>
      <c r="G310" s="180">
        <v>43070</v>
      </c>
      <c r="H310" s="174">
        <v>43105</v>
      </c>
      <c r="I310" s="174"/>
      <c r="J310" s="8" t="s">
        <v>4895</v>
      </c>
    </row>
    <row r="311" spans="1:10" ht="10.5" customHeight="1">
      <c r="A311" s="181" t="s">
        <v>627</v>
      </c>
      <c r="B311" s="173"/>
      <c r="C311" s="173" t="s">
        <v>450</v>
      </c>
      <c r="D311" s="173"/>
      <c r="E311" s="173" t="s">
        <v>450</v>
      </c>
      <c r="F311" s="173" t="str">
        <f t="shared" si="8"/>
        <v>MARIO ROGERIO DOS SANTOS</v>
      </c>
      <c r="G311" s="180">
        <v>43070</v>
      </c>
      <c r="H311" s="174">
        <v>43087</v>
      </c>
      <c r="I311" s="174"/>
      <c r="J311" s="8" t="s">
        <v>4895</v>
      </c>
    </row>
    <row r="312" spans="1:10" ht="10.5" customHeight="1">
      <c r="A312" s="181" t="s">
        <v>628</v>
      </c>
      <c r="B312" s="173"/>
      <c r="C312" s="173" t="s">
        <v>450</v>
      </c>
      <c r="D312" s="173"/>
      <c r="E312" s="173" t="s">
        <v>450</v>
      </c>
      <c r="F312" s="173" t="str">
        <f t="shared" si="8"/>
        <v>MARIO ROGERIO DOS SANTOS</v>
      </c>
      <c r="G312" s="180">
        <v>43070</v>
      </c>
      <c r="H312" s="174">
        <v>43105</v>
      </c>
      <c r="I312" s="174"/>
      <c r="J312" s="8" t="s">
        <v>4895</v>
      </c>
    </row>
    <row r="313" spans="1:10" ht="10.5" customHeight="1">
      <c r="A313" s="181" t="s">
        <v>629</v>
      </c>
      <c r="B313" s="173"/>
      <c r="C313" s="173" t="s">
        <v>450</v>
      </c>
      <c r="D313" s="173"/>
      <c r="E313" s="173" t="s">
        <v>450</v>
      </c>
      <c r="F313" s="173" t="str">
        <f t="shared" si="8"/>
        <v>MARIO ROGERIO DOS SANTOS</v>
      </c>
      <c r="G313" s="180">
        <v>43070</v>
      </c>
      <c r="H313" s="174">
        <v>43105</v>
      </c>
      <c r="I313" s="174"/>
      <c r="J313" s="8" t="s">
        <v>4895</v>
      </c>
    </row>
    <row r="314" spans="1:10" ht="10.5" hidden="1" customHeight="1">
      <c r="A314" s="181" t="s">
        <v>631</v>
      </c>
      <c r="B314" s="173"/>
      <c r="C314" s="173" t="s">
        <v>451</v>
      </c>
      <c r="D314" s="173"/>
      <c r="E314" s="173" t="s">
        <v>451</v>
      </c>
      <c r="F314" s="173" t="str">
        <f t="shared" si="8"/>
        <v>CRISTIAN FERREIRA ROSA</v>
      </c>
      <c r="G314" s="180">
        <v>43070</v>
      </c>
      <c r="H314" s="174">
        <v>43087</v>
      </c>
      <c r="I314" s="174">
        <v>43103</v>
      </c>
      <c r="J314" s="8" t="s">
        <v>4889</v>
      </c>
    </row>
    <row r="315" spans="1:10" ht="10.5" hidden="1" customHeight="1">
      <c r="A315" s="181" t="s">
        <v>632</v>
      </c>
      <c r="B315" s="173"/>
      <c r="C315" s="173" t="s">
        <v>451</v>
      </c>
      <c r="D315" s="173"/>
      <c r="E315" s="173" t="s">
        <v>451</v>
      </c>
      <c r="F315" s="173" t="str">
        <f t="shared" si="8"/>
        <v>CRISTIAN FERREIRA ROSA</v>
      </c>
      <c r="G315" s="180">
        <v>43070</v>
      </c>
      <c r="H315" s="177">
        <v>43102</v>
      </c>
      <c r="I315" s="174">
        <v>43103</v>
      </c>
      <c r="J315" s="8" t="s">
        <v>4889</v>
      </c>
    </row>
    <row r="316" spans="1:10" ht="10.5" customHeight="1">
      <c r="A316" s="181" t="s">
        <v>630</v>
      </c>
      <c r="B316" s="173"/>
      <c r="C316" s="173" t="s">
        <v>450</v>
      </c>
      <c r="D316" s="173"/>
      <c r="E316" s="173" t="s">
        <v>450</v>
      </c>
      <c r="F316" s="173" t="str">
        <f t="shared" si="8"/>
        <v>MARIO ROGERIO DOS SANTOS</v>
      </c>
      <c r="G316" s="180">
        <v>43070</v>
      </c>
      <c r="H316" s="174">
        <v>43105</v>
      </c>
      <c r="I316" s="174"/>
      <c r="J316" s="8" t="s">
        <v>4895</v>
      </c>
    </row>
    <row r="317" spans="1:10" ht="10.5" hidden="1" customHeight="1">
      <c r="A317" s="181" t="s">
        <v>633</v>
      </c>
      <c r="B317" s="173"/>
      <c r="C317" s="173" t="s">
        <v>451</v>
      </c>
      <c r="D317" s="173"/>
      <c r="E317" s="173" t="s">
        <v>451</v>
      </c>
      <c r="F317" s="173" t="str">
        <f t="shared" si="8"/>
        <v>CRISTIAN FERREIRA ROSA</v>
      </c>
      <c r="G317" s="180">
        <v>43070</v>
      </c>
      <c r="H317" s="177">
        <v>43104</v>
      </c>
      <c r="I317" s="174">
        <v>43105</v>
      </c>
      <c r="J317" s="8" t="s">
        <v>4889</v>
      </c>
    </row>
    <row r="318" spans="1:10" ht="10.5" hidden="1" customHeight="1">
      <c r="A318" s="181" t="s">
        <v>634</v>
      </c>
      <c r="B318" s="173"/>
      <c r="C318" s="173" t="s">
        <v>451</v>
      </c>
      <c r="D318" s="173"/>
      <c r="E318" s="173" t="s">
        <v>451</v>
      </c>
      <c r="F318" s="173" t="str">
        <f t="shared" si="8"/>
        <v>CRISTIAN FERREIRA ROSA</v>
      </c>
      <c r="G318" s="180">
        <v>43070</v>
      </c>
      <c r="H318" s="174">
        <v>43087</v>
      </c>
      <c r="I318" s="174">
        <v>43105</v>
      </c>
      <c r="J318" s="8" t="s">
        <v>4889</v>
      </c>
    </row>
    <row r="319" spans="1:10" ht="10.5" hidden="1" customHeight="1">
      <c r="A319" s="181" t="s">
        <v>636</v>
      </c>
      <c r="B319" s="173"/>
      <c r="C319" s="173" t="s">
        <v>451</v>
      </c>
      <c r="D319" s="173"/>
      <c r="E319" s="173" t="s">
        <v>451</v>
      </c>
      <c r="F319" s="173" t="str">
        <f t="shared" si="8"/>
        <v>CRISTIAN FERREIRA ROSA</v>
      </c>
      <c r="G319" s="180">
        <v>43070</v>
      </c>
      <c r="H319" s="174">
        <v>43087</v>
      </c>
      <c r="I319" s="174">
        <v>43103</v>
      </c>
      <c r="J319" s="8" t="s">
        <v>4889</v>
      </c>
    </row>
    <row r="320" spans="1:10" ht="10.5" hidden="1" customHeight="1">
      <c r="A320" s="181" t="s">
        <v>635</v>
      </c>
      <c r="B320" s="173"/>
      <c r="C320" s="173" t="s">
        <v>451</v>
      </c>
      <c r="D320" s="173"/>
      <c r="E320" s="173" t="s">
        <v>451</v>
      </c>
      <c r="F320" s="173" t="str">
        <f t="shared" si="8"/>
        <v>CRISTIAN FERREIRA ROSA</v>
      </c>
      <c r="G320" s="180">
        <v>43070</v>
      </c>
      <c r="H320" s="174">
        <v>43089</v>
      </c>
      <c r="I320" s="174">
        <v>43105</v>
      </c>
      <c r="J320" s="8" t="s">
        <v>4889</v>
      </c>
    </row>
    <row r="321" spans="1:10" ht="10.5" hidden="1" customHeight="1">
      <c r="A321" s="181" t="s">
        <v>637</v>
      </c>
      <c r="B321" s="173"/>
      <c r="C321" s="173" t="s">
        <v>451</v>
      </c>
      <c r="D321" s="173"/>
      <c r="E321" s="173" t="s">
        <v>451</v>
      </c>
      <c r="F321" s="173" t="str">
        <f t="shared" si="8"/>
        <v>CRISTIAN FERREIRA ROSA</v>
      </c>
      <c r="G321" s="180">
        <v>43070</v>
      </c>
      <c r="H321" s="177">
        <v>43102</v>
      </c>
      <c r="I321" s="174">
        <v>43105</v>
      </c>
      <c r="J321" s="8" t="s">
        <v>4889</v>
      </c>
    </row>
    <row r="322" spans="1:10" ht="10.5" hidden="1" customHeight="1">
      <c r="A322" s="181" t="s">
        <v>639</v>
      </c>
      <c r="B322" s="173"/>
      <c r="C322" s="173" t="s">
        <v>451</v>
      </c>
      <c r="D322" s="173"/>
      <c r="E322" s="173" t="s">
        <v>451</v>
      </c>
      <c r="F322" s="173" t="str">
        <f t="shared" si="8"/>
        <v>CRISTIAN FERREIRA ROSA</v>
      </c>
      <c r="G322" s="180">
        <v>43070</v>
      </c>
      <c r="H322" s="174">
        <v>43089</v>
      </c>
      <c r="I322" s="174">
        <v>43103</v>
      </c>
      <c r="J322" s="8" t="s">
        <v>4889</v>
      </c>
    </row>
    <row r="323" spans="1:10" ht="10.5" hidden="1" customHeight="1">
      <c r="A323" s="181" t="s">
        <v>640</v>
      </c>
      <c r="B323" s="173"/>
      <c r="C323" s="173" t="s">
        <v>451</v>
      </c>
      <c r="D323" s="173"/>
      <c r="E323" s="173" t="s">
        <v>4983</v>
      </c>
      <c r="F323" s="173" t="s">
        <v>4982</v>
      </c>
      <c r="G323" s="174">
        <v>43070</v>
      </c>
      <c r="H323" s="174">
        <v>43095</v>
      </c>
      <c r="I323" s="174">
        <v>43103</v>
      </c>
      <c r="J323" s="8" t="s">
        <v>4981</v>
      </c>
    </row>
    <row r="324" spans="1:10" ht="10.5" hidden="1" customHeight="1">
      <c r="A324" s="181" t="s">
        <v>641</v>
      </c>
      <c r="B324" s="173"/>
      <c r="C324" s="173" t="s">
        <v>451</v>
      </c>
      <c r="D324" s="173"/>
      <c r="E324" s="173" t="s">
        <v>451</v>
      </c>
      <c r="F324" s="173" t="str">
        <f>J324</f>
        <v>CRISTIAN FERREIRA ROSA</v>
      </c>
      <c r="G324" s="180">
        <v>43070</v>
      </c>
      <c r="H324" s="174">
        <v>43105</v>
      </c>
      <c r="I324" s="174">
        <v>43105</v>
      </c>
      <c r="J324" s="8" t="s">
        <v>4889</v>
      </c>
    </row>
    <row r="325" spans="1:10" ht="10.5" hidden="1" customHeight="1">
      <c r="A325" s="181" t="s">
        <v>642</v>
      </c>
      <c r="B325" s="173"/>
      <c r="C325" s="173" t="s">
        <v>4789</v>
      </c>
      <c r="D325" s="173"/>
      <c r="E325" s="173"/>
      <c r="F325" s="173"/>
      <c r="G325" s="180">
        <v>43101</v>
      </c>
      <c r="H325" s="177"/>
      <c r="I325" s="177"/>
      <c r="J325" s="8" t="s">
        <v>4888</v>
      </c>
    </row>
    <row r="326" spans="1:10" ht="10.5" hidden="1" customHeight="1">
      <c r="A326" s="181" t="s">
        <v>643</v>
      </c>
      <c r="B326" s="173"/>
      <c r="C326" s="173" t="s">
        <v>4789</v>
      </c>
      <c r="D326" s="173"/>
      <c r="E326" s="173"/>
      <c r="F326" s="173"/>
      <c r="G326" s="180">
        <v>43101</v>
      </c>
      <c r="H326" s="177"/>
      <c r="I326" s="177"/>
      <c r="J326" s="8" t="s">
        <v>4888</v>
      </c>
    </row>
    <row r="327" spans="1:10" ht="10.5" hidden="1" customHeight="1">
      <c r="A327" s="181" t="s">
        <v>644</v>
      </c>
      <c r="B327" s="173"/>
      <c r="C327" s="173" t="s">
        <v>4786</v>
      </c>
      <c r="D327" s="173"/>
      <c r="E327" s="173"/>
      <c r="F327" s="173"/>
      <c r="G327" s="180">
        <v>43101</v>
      </c>
      <c r="H327" s="177"/>
      <c r="I327" s="177"/>
      <c r="J327" s="8" t="s">
        <v>4902</v>
      </c>
    </row>
    <row r="328" spans="1:10" ht="10.5" hidden="1" customHeight="1">
      <c r="A328" s="181" t="s">
        <v>645</v>
      </c>
      <c r="B328" s="173"/>
      <c r="C328" s="173" t="s">
        <v>4787</v>
      </c>
      <c r="D328" s="173"/>
      <c r="E328" s="173"/>
      <c r="F328" s="173"/>
      <c r="G328" s="180">
        <v>43101</v>
      </c>
      <c r="H328" s="177"/>
      <c r="I328" s="177"/>
      <c r="J328" s="8" t="s">
        <v>4901</v>
      </c>
    </row>
    <row r="329" spans="1:10" ht="10.5" hidden="1" customHeight="1">
      <c r="A329" s="181" t="s">
        <v>646</v>
      </c>
      <c r="B329" s="173"/>
      <c r="C329" s="173" t="s">
        <v>4787</v>
      </c>
      <c r="D329" s="173"/>
      <c r="E329" s="173"/>
      <c r="F329" s="173"/>
      <c r="G329" s="180">
        <v>43101</v>
      </c>
      <c r="H329" s="177"/>
      <c r="I329" s="177"/>
      <c r="J329" s="8" t="s">
        <v>4901</v>
      </c>
    </row>
    <row r="330" spans="1:10" ht="10.5" hidden="1" customHeight="1">
      <c r="A330" s="181" t="s">
        <v>647</v>
      </c>
      <c r="B330" s="173"/>
      <c r="C330" s="173" t="s">
        <v>4787</v>
      </c>
      <c r="D330" s="173"/>
      <c r="E330" s="173"/>
      <c r="F330" s="173"/>
      <c r="G330" s="180">
        <v>43101</v>
      </c>
      <c r="H330" s="177"/>
      <c r="I330" s="177"/>
      <c r="J330" s="8" t="s">
        <v>4901</v>
      </c>
    </row>
    <row r="331" spans="1:10" ht="10.5" hidden="1" customHeight="1">
      <c r="A331" s="181" t="s">
        <v>648</v>
      </c>
      <c r="B331" s="173"/>
      <c r="C331" s="173" t="s">
        <v>4787</v>
      </c>
      <c r="D331" s="173"/>
      <c r="E331" s="173"/>
      <c r="F331" s="173"/>
      <c r="G331" s="180">
        <v>43101</v>
      </c>
      <c r="H331" s="177"/>
      <c r="I331" s="177"/>
      <c r="J331" s="8" t="s">
        <v>4901</v>
      </c>
    </row>
    <row r="332" spans="1:10" ht="10.5" hidden="1" customHeight="1">
      <c r="A332" s="181" t="s">
        <v>649</v>
      </c>
      <c r="B332" s="173"/>
      <c r="C332" s="173" t="s">
        <v>4787</v>
      </c>
      <c r="D332" s="173"/>
      <c r="E332" s="173"/>
      <c r="F332" s="173"/>
      <c r="G332" s="180">
        <v>43101</v>
      </c>
      <c r="H332" s="177"/>
      <c r="I332" s="177"/>
      <c r="J332" s="8" t="s">
        <v>4901</v>
      </c>
    </row>
    <row r="333" spans="1:10" ht="10.5" hidden="1" customHeight="1">
      <c r="A333" s="181" t="s">
        <v>650</v>
      </c>
      <c r="B333" s="173"/>
      <c r="C333" s="173" t="s">
        <v>4787</v>
      </c>
      <c r="D333" s="173"/>
      <c r="E333" s="173"/>
      <c r="F333" s="173"/>
      <c r="G333" s="180">
        <v>43101</v>
      </c>
      <c r="H333" s="177"/>
      <c r="I333" s="177"/>
      <c r="J333" s="8" t="s">
        <v>4901</v>
      </c>
    </row>
    <row r="334" spans="1:10" ht="10.5" hidden="1" customHeight="1">
      <c r="A334" s="181" t="s">
        <v>651</v>
      </c>
      <c r="B334" s="173"/>
      <c r="C334" s="173" t="s">
        <v>4787</v>
      </c>
      <c r="D334" s="173"/>
      <c r="E334" s="173"/>
      <c r="F334" s="173"/>
      <c r="G334" s="180">
        <v>43101</v>
      </c>
      <c r="H334" s="177"/>
      <c r="I334" s="177"/>
      <c r="J334" s="8" t="s">
        <v>4901</v>
      </c>
    </row>
    <row r="335" spans="1:10" ht="10.5" hidden="1" customHeight="1">
      <c r="A335" s="181" t="s">
        <v>652</v>
      </c>
      <c r="B335" s="173"/>
      <c r="C335" s="173" t="s">
        <v>4789</v>
      </c>
      <c r="D335" s="173"/>
      <c r="E335" s="173"/>
      <c r="F335" s="173"/>
      <c r="G335" s="180">
        <v>43101</v>
      </c>
      <c r="H335" s="177"/>
      <c r="I335" s="177"/>
      <c r="J335" s="8" t="s">
        <v>4888</v>
      </c>
    </row>
    <row r="336" spans="1:10" ht="10.5" hidden="1" customHeight="1">
      <c r="A336" s="181" t="s">
        <v>653</v>
      </c>
      <c r="B336" s="173"/>
      <c r="C336" s="173" t="s">
        <v>4789</v>
      </c>
      <c r="D336" s="173"/>
      <c r="E336" s="173"/>
      <c r="F336" s="173"/>
      <c r="G336" s="180">
        <v>43101</v>
      </c>
      <c r="H336" s="177"/>
      <c r="I336" s="177"/>
      <c r="J336" s="8" t="s">
        <v>4888</v>
      </c>
    </row>
    <row r="337" spans="1:10" ht="10.5" hidden="1" customHeight="1">
      <c r="A337" s="181" t="s">
        <v>654</v>
      </c>
      <c r="B337" s="173"/>
      <c r="C337" s="173" t="s">
        <v>4789</v>
      </c>
      <c r="D337" s="173"/>
      <c r="E337" s="173"/>
      <c r="F337" s="173"/>
      <c r="G337" s="180">
        <v>43101</v>
      </c>
      <c r="H337" s="177"/>
      <c r="I337" s="177"/>
      <c r="J337" s="8" t="s">
        <v>4888</v>
      </c>
    </row>
    <row r="338" spans="1:10" ht="10.5" hidden="1" customHeight="1">
      <c r="A338" s="181" t="s">
        <v>655</v>
      </c>
      <c r="B338" s="173"/>
      <c r="C338" s="173" t="s">
        <v>4789</v>
      </c>
      <c r="D338" s="173"/>
      <c r="E338" s="173"/>
      <c r="F338" s="173"/>
      <c r="G338" s="180">
        <v>43101</v>
      </c>
      <c r="H338" s="177"/>
      <c r="I338" s="177"/>
      <c r="J338" s="8" t="s">
        <v>4888</v>
      </c>
    </row>
    <row r="339" spans="1:10" ht="10.5" hidden="1" customHeight="1">
      <c r="A339" s="181" t="s">
        <v>656</v>
      </c>
      <c r="B339" s="173"/>
      <c r="C339" s="173" t="s">
        <v>4788</v>
      </c>
      <c r="D339" s="173"/>
      <c r="E339" s="173"/>
      <c r="F339" s="173"/>
      <c r="G339" s="180">
        <v>43101</v>
      </c>
      <c r="H339" s="177"/>
      <c r="I339" s="177"/>
      <c r="J339" s="8" t="s">
        <v>4900</v>
      </c>
    </row>
    <row r="340" spans="1:10" ht="10.5" hidden="1" customHeight="1">
      <c r="A340" s="181" t="s">
        <v>657</v>
      </c>
      <c r="B340" s="173"/>
      <c r="C340" s="173" t="s">
        <v>4788</v>
      </c>
      <c r="D340" s="173"/>
      <c r="E340" s="173"/>
      <c r="F340" s="173"/>
      <c r="G340" s="180">
        <v>43101</v>
      </c>
      <c r="H340" s="177"/>
      <c r="I340" s="177"/>
      <c r="J340" s="8" t="s">
        <v>4900</v>
      </c>
    </row>
    <row r="341" spans="1:10" ht="11.25" hidden="1" customHeight="1">
      <c r="A341" s="181" t="s">
        <v>658</v>
      </c>
      <c r="B341" s="173"/>
      <c r="C341" s="173" t="s">
        <v>4788</v>
      </c>
      <c r="D341" s="173"/>
      <c r="E341" s="173"/>
      <c r="F341" s="173"/>
      <c r="G341" s="180">
        <v>43101</v>
      </c>
      <c r="H341" s="177"/>
      <c r="I341" s="177"/>
      <c r="J341" s="8" t="s">
        <v>4900</v>
      </c>
    </row>
    <row r="342" spans="1:10" ht="11.25" hidden="1" customHeight="1">
      <c r="A342" s="181" t="s">
        <v>659</v>
      </c>
      <c r="B342" s="173"/>
      <c r="C342" s="173" t="s">
        <v>4788</v>
      </c>
      <c r="D342" s="173"/>
      <c r="E342" s="173"/>
      <c r="F342" s="173"/>
      <c r="G342" s="180">
        <v>43101</v>
      </c>
      <c r="H342" s="177"/>
      <c r="I342" s="177"/>
      <c r="J342" s="8" t="s">
        <v>4900</v>
      </c>
    </row>
    <row r="343" spans="1:10" ht="11.25" hidden="1" customHeight="1">
      <c r="A343" s="181" t="s">
        <v>660</v>
      </c>
      <c r="B343" s="173"/>
      <c r="C343" s="173" t="s">
        <v>4788</v>
      </c>
      <c r="D343" s="173"/>
      <c r="E343" s="173"/>
      <c r="F343" s="173"/>
      <c r="G343" s="180">
        <v>43101</v>
      </c>
      <c r="H343" s="177"/>
      <c r="I343" s="177"/>
      <c r="J343" s="8" t="s">
        <v>4900</v>
      </c>
    </row>
    <row r="344" spans="1:10" ht="11.25" hidden="1" customHeight="1">
      <c r="A344" s="181" t="s">
        <v>661</v>
      </c>
      <c r="B344" s="173"/>
      <c r="C344" s="173" t="s">
        <v>4787</v>
      </c>
      <c r="D344" s="173"/>
      <c r="E344" s="173"/>
      <c r="F344" s="173"/>
      <c r="G344" s="180">
        <v>43101</v>
      </c>
      <c r="H344" s="177"/>
      <c r="I344" s="177"/>
      <c r="J344" s="8" t="s">
        <v>4901</v>
      </c>
    </row>
    <row r="345" spans="1:10" ht="11.25" hidden="1" customHeight="1">
      <c r="A345" s="181" t="s">
        <v>662</v>
      </c>
      <c r="B345" s="173"/>
      <c r="C345" s="173" t="s">
        <v>4786</v>
      </c>
      <c r="D345" s="173"/>
      <c r="E345" s="173"/>
      <c r="F345" s="173"/>
      <c r="G345" s="180">
        <v>43101</v>
      </c>
      <c r="H345" s="177"/>
      <c r="I345" s="177"/>
      <c r="J345" s="8" t="s">
        <v>4902</v>
      </c>
    </row>
    <row r="346" spans="1:10" ht="11.25" hidden="1" customHeight="1">
      <c r="A346" s="181" t="s">
        <v>663</v>
      </c>
      <c r="B346" s="173"/>
      <c r="C346" s="173" t="s">
        <v>4786</v>
      </c>
      <c r="D346" s="173"/>
      <c r="E346" s="173"/>
      <c r="F346" s="173"/>
      <c r="G346" s="180">
        <v>43101</v>
      </c>
      <c r="H346" s="177"/>
      <c r="I346" s="177"/>
      <c r="J346" s="8" t="s">
        <v>4902</v>
      </c>
    </row>
    <row r="347" spans="1:10" ht="11.25" hidden="1" customHeight="1">
      <c r="A347" s="181" t="s">
        <v>664</v>
      </c>
      <c r="B347" s="173"/>
      <c r="C347" s="173" t="s">
        <v>4787</v>
      </c>
      <c r="D347" s="173"/>
      <c r="E347" s="173"/>
      <c r="F347" s="173"/>
      <c r="G347" s="180">
        <v>43101</v>
      </c>
      <c r="H347" s="177"/>
      <c r="I347" s="177"/>
      <c r="J347" s="8" t="s">
        <v>4901</v>
      </c>
    </row>
    <row r="348" spans="1:10" ht="11.25" hidden="1" customHeight="1">
      <c r="A348" s="181" t="s">
        <v>665</v>
      </c>
      <c r="B348" s="173"/>
      <c r="C348" s="173" t="s">
        <v>4786</v>
      </c>
      <c r="D348" s="173"/>
      <c r="E348" s="173"/>
      <c r="F348" s="173"/>
      <c r="G348" s="180">
        <v>43101</v>
      </c>
      <c r="H348" s="177"/>
      <c r="I348" s="177"/>
      <c r="J348" s="8" t="s">
        <v>4902</v>
      </c>
    </row>
    <row r="349" spans="1:10" ht="11.25" hidden="1" customHeight="1">
      <c r="A349" s="181" t="s">
        <v>666</v>
      </c>
      <c r="B349" s="173"/>
      <c r="C349" s="173" t="s">
        <v>4786</v>
      </c>
      <c r="D349" s="173"/>
      <c r="E349" s="173"/>
      <c r="F349" s="173"/>
      <c r="G349" s="180">
        <v>43101</v>
      </c>
      <c r="H349" s="177"/>
      <c r="I349" s="177"/>
      <c r="J349" s="8" t="s">
        <v>4902</v>
      </c>
    </row>
    <row r="350" spans="1:10" ht="11.25" hidden="1" customHeight="1">
      <c r="A350" s="181" t="s">
        <v>667</v>
      </c>
      <c r="B350" s="173"/>
      <c r="C350" s="173" t="s">
        <v>4786</v>
      </c>
      <c r="D350" s="173"/>
      <c r="E350" s="173"/>
      <c r="F350" s="173"/>
      <c r="G350" s="180">
        <v>43101</v>
      </c>
      <c r="H350" s="177"/>
      <c r="I350" s="177"/>
      <c r="J350" s="8" t="s">
        <v>4902</v>
      </c>
    </row>
    <row r="351" spans="1:10" ht="11.25" hidden="1" customHeight="1">
      <c r="A351" s="181" t="s">
        <v>668</v>
      </c>
      <c r="B351" s="173"/>
      <c r="C351" s="173" t="s">
        <v>4786</v>
      </c>
      <c r="D351" s="173"/>
      <c r="E351" s="173"/>
      <c r="F351" s="173"/>
      <c r="G351" s="180">
        <v>43101</v>
      </c>
      <c r="H351" s="177"/>
      <c r="I351" s="177"/>
      <c r="J351" s="8" t="s">
        <v>4902</v>
      </c>
    </row>
    <row r="352" spans="1:10" ht="11.25" hidden="1" customHeight="1">
      <c r="A352" s="181" t="s">
        <v>669</v>
      </c>
      <c r="B352" s="173"/>
      <c r="C352" s="173" t="s">
        <v>4786</v>
      </c>
      <c r="D352" s="173"/>
      <c r="E352" s="173"/>
      <c r="F352" s="173"/>
      <c r="G352" s="180">
        <v>43101</v>
      </c>
      <c r="H352" s="177"/>
      <c r="I352" s="177"/>
      <c r="J352" s="8" t="s">
        <v>4902</v>
      </c>
    </row>
    <row r="353" spans="1:10" ht="11.25" hidden="1" customHeight="1">
      <c r="A353" s="181" t="s">
        <v>670</v>
      </c>
      <c r="B353" s="173"/>
      <c r="C353" s="173" t="s">
        <v>4786</v>
      </c>
      <c r="D353" s="173"/>
      <c r="E353" s="173"/>
      <c r="F353" s="173"/>
      <c r="G353" s="180">
        <v>43101</v>
      </c>
      <c r="H353" s="177"/>
      <c r="I353" s="177"/>
      <c r="J353" s="8" t="s">
        <v>4902</v>
      </c>
    </row>
    <row r="354" spans="1:10" ht="11.25" hidden="1" customHeight="1">
      <c r="A354" s="181" t="s">
        <v>671</v>
      </c>
      <c r="B354" s="173"/>
      <c r="C354" s="173" t="s">
        <v>4786</v>
      </c>
      <c r="D354" s="173"/>
      <c r="E354" s="173"/>
      <c r="F354" s="173"/>
      <c r="G354" s="180">
        <v>43101</v>
      </c>
      <c r="H354" s="177"/>
      <c r="I354" s="177"/>
      <c r="J354" s="8" t="s">
        <v>4902</v>
      </c>
    </row>
    <row r="355" spans="1:10" ht="11.25" hidden="1" customHeight="1">
      <c r="A355" s="181" t="s">
        <v>672</v>
      </c>
      <c r="B355" s="173"/>
      <c r="C355" s="173" t="s">
        <v>4786</v>
      </c>
      <c r="D355" s="173"/>
      <c r="E355" s="173"/>
      <c r="F355" s="173"/>
      <c r="G355" s="180">
        <v>43101</v>
      </c>
      <c r="H355" s="177"/>
      <c r="I355" s="177"/>
      <c r="J355" s="8" t="s">
        <v>4902</v>
      </c>
    </row>
    <row r="356" spans="1:10" ht="11.25" hidden="1" customHeight="1">
      <c r="A356" s="181" t="s">
        <v>673</v>
      </c>
      <c r="B356" s="173"/>
      <c r="C356" s="173" t="s">
        <v>4786</v>
      </c>
      <c r="D356" s="173"/>
      <c r="E356" s="173"/>
      <c r="F356" s="173"/>
      <c r="G356" s="180">
        <v>43101</v>
      </c>
      <c r="H356" s="177"/>
      <c r="I356" s="177"/>
      <c r="J356" s="8" t="s">
        <v>4902</v>
      </c>
    </row>
    <row r="357" spans="1:10" ht="11.25" hidden="1" customHeight="1">
      <c r="A357" s="181" t="s">
        <v>674</v>
      </c>
      <c r="B357" s="173"/>
      <c r="C357" s="173" t="s">
        <v>4786</v>
      </c>
      <c r="D357" s="173"/>
      <c r="E357" s="173"/>
      <c r="F357" s="173"/>
      <c r="G357" s="180">
        <v>43101</v>
      </c>
      <c r="H357" s="177"/>
      <c r="I357" s="177"/>
      <c r="J357" s="8" t="s">
        <v>4902</v>
      </c>
    </row>
    <row r="358" spans="1:10" ht="11.25" hidden="1" customHeight="1">
      <c r="A358" s="181" t="s">
        <v>675</v>
      </c>
      <c r="B358" s="173"/>
      <c r="C358" s="173" t="s">
        <v>4786</v>
      </c>
      <c r="D358" s="173"/>
      <c r="E358" s="173"/>
      <c r="F358" s="173"/>
      <c r="G358" s="180">
        <v>43101</v>
      </c>
      <c r="H358" s="177"/>
      <c r="I358" s="177"/>
      <c r="J358" s="8" t="s">
        <v>4902</v>
      </c>
    </row>
    <row r="359" spans="1:10" ht="11.25" hidden="1" customHeight="1">
      <c r="A359" s="181" t="s">
        <v>676</v>
      </c>
      <c r="B359" s="173"/>
      <c r="C359" s="173" t="s">
        <v>4786</v>
      </c>
      <c r="D359" s="173"/>
      <c r="E359" s="173"/>
      <c r="F359" s="173"/>
      <c r="G359" s="180">
        <v>43101</v>
      </c>
      <c r="H359" s="177"/>
      <c r="I359" s="177"/>
      <c r="J359" s="8" t="s">
        <v>4902</v>
      </c>
    </row>
    <row r="360" spans="1:10" ht="11.25" hidden="1" customHeight="1">
      <c r="A360" s="181" t="s">
        <v>677</v>
      </c>
      <c r="B360" s="173"/>
      <c r="C360" s="173" t="s">
        <v>4788</v>
      </c>
      <c r="D360" s="173"/>
      <c r="E360" s="173"/>
      <c r="F360" s="173"/>
      <c r="G360" s="180">
        <v>43101</v>
      </c>
      <c r="H360" s="177"/>
      <c r="I360" s="177"/>
      <c r="J360" s="8" t="s">
        <v>4900</v>
      </c>
    </row>
    <row r="361" spans="1:10" ht="11.25" hidden="1" customHeight="1">
      <c r="A361" s="181" t="s">
        <v>678</v>
      </c>
      <c r="B361" s="173"/>
      <c r="C361" s="173" t="s">
        <v>4786</v>
      </c>
      <c r="D361" s="173"/>
      <c r="E361" s="173"/>
      <c r="F361" s="173"/>
      <c r="G361" s="180">
        <v>43101</v>
      </c>
      <c r="H361" s="177"/>
      <c r="I361" s="177"/>
      <c r="J361" s="8" t="s">
        <v>4902</v>
      </c>
    </row>
    <row r="362" spans="1:10" ht="11.25" hidden="1" customHeight="1">
      <c r="A362" s="181" t="s">
        <v>679</v>
      </c>
      <c r="B362" s="173"/>
      <c r="C362" s="173" t="s">
        <v>4786</v>
      </c>
      <c r="D362" s="173"/>
      <c r="E362" s="173"/>
      <c r="F362" s="173"/>
      <c r="G362" s="180">
        <v>43101</v>
      </c>
      <c r="H362" s="177"/>
      <c r="I362" s="177"/>
      <c r="J362" s="8" t="s">
        <v>4902</v>
      </c>
    </row>
    <row r="363" spans="1:10" ht="11.25" hidden="1" customHeight="1">
      <c r="A363" s="181" t="s">
        <v>680</v>
      </c>
      <c r="B363" s="173"/>
      <c r="C363" s="173" t="s">
        <v>4786</v>
      </c>
      <c r="D363" s="173"/>
      <c r="E363" s="173"/>
      <c r="F363" s="173"/>
      <c r="G363" s="180">
        <v>43101</v>
      </c>
      <c r="H363" s="177"/>
      <c r="I363" s="177"/>
      <c r="J363" s="8" t="s">
        <v>4902</v>
      </c>
    </row>
    <row r="364" spans="1:10" ht="11.25" hidden="1" customHeight="1">
      <c r="A364" s="181" t="s">
        <v>681</v>
      </c>
      <c r="B364" s="173"/>
      <c r="C364" s="173" t="s">
        <v>4786</v>
      </c>
      <c r="D364" s="173"/>
      <c r="E364" s="173"/>
      <c r="F364" s="173"/>
      <c r="G364" s="180">
        <v>43101</v>
      </c>
      <c r="H364" s="177"/>
      <c r="I364" s="177"/>
      <c r="J364" s="8" t="s">
        <v>4902</v>
      </c>
    </row>
    <row r="365" spans="1:10" ht="11.25" hidden="1" customHeight="1">
      <c r="A365" s="181" t="s">
        <v>682</v>
      </c>
      <c r="B365" s="173"/>
      <c r="C365" s="173" t="s">
        <v>4786</v>
      </c>
      <c r="D365" s="173"/>
      <c r="E365" s="173"/>
      <c r="F365" s="173"/>
      <c r="G365" s="180">
        <v>43101</v>
      </c>
      <c r="H365" s="177"/>
      <c r="I365" s="177"/>
      <c r="J365" s="8" t="s">
        <v>4902</v>
      </c>
    </row>
    <row r="366" spans="1:10" ht="11.25" hidden="1" customHeight="1">
      <c r="A366" s="181" t="s">
        <v>683</v>
      </c>
      <c r="B366" s="173"/>
      <c r="C366" s="173" t="s">
        <v>4786</v>
      </c>
      <c r="D366" s="173"/>
      <c r="E366" s="173"/>
      <c r="F366" s="173"/>
      <c r="G366" s="180">
        <v>43101</v>
      </c>
      <c r="H366" s="177"/>
      <c r="I366" s="177"/>
      <c r="J366" s="8" t="s">
        <v>4902</v>
      </c>
    </row>
    <row r="367" spans="1:10" ht="11.25" hidden="1" customHeight="1">
      <c r="A367" s="181" t="s">
        <v>684</v>
      </c>
      <c r="B367" s="173"/>
      <c r="C367" s="173" t="s">
        <v>4786</v>
      </c>
      <c r="D367" s="173"/>
      <c r="E367" s="173"/>
      <c r="F367" s="173"/>
      <c r="G367" s="180">
        <v>43101</v>
      </c>
      <c r="H367" s="177"/>
      <c r="I367" s="177"/>
      <c r="J367" s="8" t="s">
        <v>4902</v>
      </c>
    </row>
    <row r="368" spans="1:10" ht="11.25" hidden="1" customHeight="1">
      <c r="A368" s="181" t="s">
        <v>685</v>
      </c>
      <c r="B368" s="173"/>
      <c r="C368" s="173" t="s">
        <v>4786</v>
      </c>
      <c r="D368" s="173"/>
      <c r="E368" s="173"/>
      <c r="F368" s="173"/>
      <c r="G368" s="180">
        <v>43101</v>
      </c>
      <c r="H368" s="177"/>
      <c r="I368" s="177"/>
      <c r="J368" s="8" t="s">
        <v>4902</v>
      </c>
    </row>
    <row r="369" spans="1:10" ht="11.25" hidden="1" customHeight="1">
      <c r="A369" s="181" t="s">
        <v>686</v>
      </c>
      <c r="B369" s="173"/>
      <c r="C369" s="173" t="s">
        <v>4786</v>
      </c>
      <c r="D369" s="173"/>
      <c r="E369" s="173"/>
      <c r="F369" s="173"/>
      <c r="G369" s="180">
        <v>43101</v>
      </c>
      <c r="H369" s="177"/>
      <c r="I369" s="177"/>
      <c r="J369" s="8" t="s">
        <v>4902</v>
      </c>
    </row>
    <row r="370" spans="1:10" ht="11.25" hidden="1" customHeight="1">
      <c r="A370" s="181" t="s">
        <v>687</v>
      </c>
      <c r="B370" s="173"/>
      <c r="C370" s="173" t="s">
        <v>4786</v>
      </c>
      <c r="D370" s="173"/>
      <c r="E370" s="173"/>
      <c r="F370" s="173"/>
      <c r="G370" s="180">
        <v>43101</v>
      </c>
      <c r="H370" s="177"/>
      <c r="I370" s="177"/>
      <c r="J370" s="8" t="s">
        <v>4902</v>
      </c>
    </row>
    <row r="371" spans="1:10" ht="11.25" hidden="1" customHeight="1">
      <c r="A371" s="181" t="s">
        <v>688</v>
      </c>
      <c r="B371" s="173"/>
      <c r="C371" s="173" t="s">
        <v>4786</v>
      </c>
      <c r="D371" s="173"/>
      <c r="E371" s="173"/>
      <c r="F371" s="173"/>
      <c r="G371" s="180">
        <v>43101</v>
      </c>
      <c r="H371" s="177"/>
      <c r="I371" s="177"/>
      <c r="J371" s="8" t="s">
        <v>4902</v>
      </c>
    </row>
    <row r="372" spans="1:10" ht="11.25" hidden="1" customHeight="1">
      <c r="A372" s="181" t="s">
        <v>689</v>
      </c>
      <c r="B372" s="173"/>
      <c r="C372" s="173" t="s">
        <v>4786</v>
      </c>
      <c r="D372" s="173"/>
      <c r="E372" s="173"/>
      <c r="F372" s="173"/>
      <c r="G372" s="180">
        <v>43101</v>
      </c>
      <c r="H372" s="177"/>
      <c r="I372" s="177"/>
      <c r="J372" s="8" t="s">
        <v>4902</v>
      </c>
    </row>
    <row r="373" spans="1:10" ht="11.25" hidden="1" customHeight="1">
      <c r="A373" s="181" t="s">
        <v>690</v>
      </c>
      <c r="B373" s="173"/>
      <c r="C373" s="173" t="s">
        <v>4786</v>
      </c>
      <c r="D373" s="173"/>
      <c r="E373" s="173"/>
      <c r="F373" s="173"/>
      <c r="G373" s="180">
        <v>43101</v>
      </c>
      <c r="H373" s="177"/>
      <c r="I373" s="177"/>
      <c r="J373" s="8" t="s">
        <v>4902</v>
      </c>
    </row>
    <row r="374" spans="1:10" ht="11.25" hidden="1" customHeight="1">
      <c r="A374" s="181" t="s">
        <v>691</v>
      </c>
      <c r="B374" s="173"/>
      <c r="C374" s="173" t="s">
        <v>4788</v>
      </c>
      <c r="D374" s="173"/>
      <c r="E374" s="173"/>
      <c r="F374" s="173"/>
      <c r="G374" s="180">
        <v>43101</v>
      </c>
      <c r="H374" s="177"/>
      <c r="I374" s="177"/>
      <c r="J374" s="8" t="s">
        <v>4900</v>
      </c>
    </row>
    <row r="375" spans="1:10" ht="11.25" hidden="1" customHeight="1">
      <c r="A375" s="181" t="s">
        <v>692</v>
      </c>
      <c r="B375" s="173"/>
      <c r="C375" s="173" t="s">
        <v>4788</v>
      </c>
      <c r="D375" s="173"/>
      <c r="E375" s="173"/>
      <c r="F375" s="173"/>
      <c r="G375" s="180">
        <v>43101</v>
      </c>
      <c r="H375" s="177"/>
      <c r="I375" s="177"/>
      <c r="J375" s="8" t="s">
        <v>4900</v>
      </c>
    </row>
    <row r="376" spans="1:10" ht="11.25" hidden="1" customHeight="1">
      <c r="A376" s="181" t="s">
        <v>693</v>
      </c>
      <c r="B376" s="173"/>
      <c r="C376" s="173" t="s">
        <v>4787</v>
      </c>
      <c r="D376" s="173"/>
      <c r="E376" s="173"/>
      <c r="F376" s="173"/>
      <c r="G376" s="180">
        <v>43101</v>
      </c>
      <c r="H376" s="177"/>
      <c r="I376" s="177"/>
      <c r="J376" s="8" t="s">
        <v>4901</v>
      </c>
    </row>
    <row r="377" spans="1:10" ht="11.25" hidden="1" customHeight="1">
      <c r="A377" s="181" t="s">
        <v>694</v>
      </c>
      <c r="B377" s="173"/>
      <c r="C377" s="173" t="s">
        <v>4787</v>
      </c>
      <c r="D377" s="173"/>
      <c r="E377" s="173"/>
      <c r="F377" s="173"/>
      <c r="G377" s="180">
        <v>43101</v>
      </c>
      <c r="H377" s="177"/>
      <c r="I377" s="177"/>
      <c r="J377" s="8" t="s">
        <v>4901</v>
      </c>
    </row>
    <row r="378" spans="1:10" ht="11.25" hidden="1" customHeight="1">
      <c r="A378" s="181" t="s">
        <v>695</v>
      </c>
      <c r="B378" s="173"/>
      <c r="C378" s="173" t="s">
        <v>4787</v>
      </c>
      <c r="D378" s="173"/>
      <c r="E378" s="173"/>
      <c r="F378" s="173"/>
      <c r="G378" s="180">
        <v>43101</v>
      </c>
      <c r="H378" s="177"/>
      <c r="I378" s="177"/>
      <c r="J378" s="8" t="s">
        <v>4901</v>
      </c>
    </row>
    <row r="379" spans="1:10" ht="11.25" hidden="1" customHeight="1">
      <c r="A379" s="181" t="s">
        <v>696</v>
      </c>
      <c r="B379" s="173"/>
      <c r="C379" s="173" t="s">
        <v>4787</v>
      </c>
      <c r="D379" s="173"/>
      <c r="E379" s="173"/>
      <c r="F379" s="173"/>
      <c r="G379" s="180">
        <v>43101</v>
      </c>
      <c r="H379" s="177"/>
      <c r="I379" s="177"/>
      <c r="J379" s="8" t="s">
        <v>4901</v>
      </c>
    </row>
    <row r="380" spans="1:10" ht="11.25" hidden="1" customHeight="1">
      <c r="A380" s="181" t="s">
        <v>697</v>
      </c>
      <c r="B380" s="173"/>
      <c r="C380" s="173" t="s">
        <v>4789</v>
      </c>
      <c r="D380" s="173"/>
      <c r="E380" s="173"/>
      <c r="F380" s="173"/>
      <c r="G380" s="180">
        <v>43101</v>
      </c>
      <c r="H380" s="177"/>
      <c r="I380" s="177"/>
      <c r="J380" s="8" t="s">
        <v>4888</v>
      </c>
    </row>
    <row r="381" spans="1:10" ht="11.25" hidden="1" customHeight="1">
      <c r="A381" s="181" t="s">
        <v>698</v>
      </c>
      <c r="B381" s="173"/>
      <c r="C381" s="173" t="s">
        <v>4789</v>
      </c>
      <c r="D381" s="173"/>
      <c r="E381" s="173"/>
      <c r="F381" s="173"/>
      <c r="G381" s="180">
        <v>43101</v>
      </c>
      <c r="H381" s="177"/>
      <c r="I381" s="177"/>
      <c r="J381" s="8" t="s">
        <v>4888</v>
      </c>
    </row>
    <row r="382" spans="1:10" ht="11.25" hidden="1" customHeight="1">
      <c r="A382" s="181" t="s">
        <v>699</v>
      </c>
      <c r="B382" s="173"/>
      <c r="C382" s="173" t="s">
        <v>4789</v>
      </c>
      <c r="D382" s="173"/>
      <c r="E382" s="173"/>
      <c r="F382" s="173"/>
      <c r="G382" s="180">
        <v>43101</v>
      </c>
      <c r="H382" s="177"/>
      <c r="I382" s="177"/>
      <c r="J382" s="8" t="s">
        <v>4888</v>
      </c>
    </row>
    <row r="383" spans="1:10" ht="11.25" hidden="1" customHeight="1">
      <c r="A383" s="181" t="s">
        <v>700</v>
      </c>
      <c r="B383" s="173"/>
      <c r="C383" s="173" t="s">
        <v>4789</v>
      </c>
      <c r="D383" s="173"/>
      <c r="E383" s="173"/>
      <c r="F383" s="173"/>
      <c r="G383" s="180">
        <v>43101</v>
      </c>
      <c r="H383" s="177"/>
      <c r="I383" s="177"/>
      <c r="J383" s="8" t="s">
        <v>4888</v>
      </c>
    </row>
    <row r="384" spans="1:10" ht="11.25" hidden="1" customHeight="1">
      <c r="A384" s="181" t="s">
        <v>701</v>
      </c>
      <c r="B384" s="173"/>
      <c r="C384" s="173" t="s">
        <v>4789</v>
      </c>
      <c r="D384" s="173"/>
      <c r="E384" s="173"/>
      <c r="F384" s="173"/>
      <c r="G384" s="180">
        <v>43101</v>
      </c>
      <c r="H384" s="177"/>
      <c r="I384" s="177"/>
      <c r="J384" s="8" t="s">
        <v>4888</v>
      </c>
    </row>
    <row r="385" spans="1:10" ht="11.25" hidden="1" customHeight="1">
      <c r="A385" s="181" t="s">
        <v>702</v>
      </c>
      <c r="B385" s="173"/>
      <c r="C385" s="173" t="s">
        <v>4789</v>
      </c>
      <c r="D385" s="173"/>
      <c r="E385" s="173"/>
      <c r="F385" s="173"/>
      <c r="G385" s="180">
        <v>43101</v>
      </c>
      <c r="H385" s="177"/>
      <c r="I385" s="177"/>
      <c r="J385" s="8" t="s">
        <v>4888</v>
      </c>
    </row>
    <row r="386" spans="1:10" ht="11.25" hidden="1" customHeight="1">
      <c r="A386" s="181" t="s">
        <v>703</v>
      </c>
      <c r="B386" s="173"/>
      <c r="C386" s="173" t="s">
        <v>4789</v>
      </c>
      <c r="D386" s="173"/>
      <c r="E386" s="173"/>
      <c r="F386" s="173"/>
      <c r="G386" s="180">
        <v>43101</v>
      </c>
      <c r="H386" s="177"/>
      <c r="I386" s="177"/>
      <c r="J386" s="8" t="s">
        <v>4888</v>
      </c>
    </row>
    <row r="387" spans="1:10" ht="11.25" hidden="1" customHeight="1">
      <c r="A387" s="181" t="s">
        <v>704</v>
      </c>
      <c r="B387" s="173"/>
      <c r="C387" s="173" t="s">
        <v>4789</v>
      </c>
      <c r="D387" s="173"/>
      <c r="E387" s="173"/>
      <c r="F387" s="173"/>
      <c r="G387" s="180">
        <v>43101</v>
      </c>
      <c r="H387" s="177"/>
      <c r="I387" s="177"/>
      <c r="J387" s="8" t="s">
        <v>4888</v>
      </c>
    </row>
    <row r="388" spans="1:10" ht="11.25" hidden="1" customHeight="1">
      <c r="A388" s="181" t="s">
        <v>705</v>
      </c>
      <c r="B388" s="173"/>
      <c r="C388" s="173" t="s">
        <v>4789</v>
      </c>
      <c r="D388" s="173"/>
      <c r="E388" s="173"/>
      <c r="F388" s="173"/>
      <c r="G388" s="180">
        <v>43101</v>
      </c>
      <c r="H388" s="177"/>
      <c r="I388" s="177"/>
      <c r="J388" s="8" t="s">
        <v>4888</v>
      </c>
    </row>
    <row r="389" spans="1:10" ht="11.25" hidden="1" customHeight="1">
      <c r="A389" s="181" t="s">
        <v>706</v>
      </c>
      <c r="B389" s="173"/>
      <c r="C389" s="173" t="s">
        <v>4786</v>
      </c>
      <c r="D389" s="173"/>
      <c r="E389" s="173"/>
      <c r="F389" s="173"/>
      <c r="G389" s="180">
        <v>43101</v>
      </c>
      <c r="H389" s="177"/>
      <c r="I389" s="177"/>
      <c r="J389" s="8" t="s">
        <v>4902</v>
      </c>
    </row>
    <row r="390" spans="1:10" ht="11.25" hidden="1" customHeight="1">
      <c r="A390" s="181" t="s">
        <v>707</v>
      </c>
      <c r="B390" s="173"/>
      <c r="C390" s="173" t="s">
        <v>4786</v>
      </c>
      <c r="D390" s="173"/>
      <c r="E390" s="173"/>
      <c r="F390" s="173"/>
      <c r="G390" s="180">
        <v>43101</v>
      </c>
      <c r="H390" s="177"/>
      <c r="I390" s="177"/>
      <c r="J390" s="8" t="s">
        <v>4902</v>
      </c>
    </row>
    <row r="391" spans="1:10" ht="11.25" hidden="1" customHeight="1">
      <c r="A391" s="181" t="s">
        <v>708</v>
      </c>
      <c r="B391" s="173"/>
      <c r="C391" s="173" t="s">
        <v>4787</v>
      </c>
      <c r="D391" s="173"/>
      <c r="E391" s="173"/>
      <c r="F391" s="173"/>
      <c r="G391" s="180">
        <v>43101</v>
      </c>
      <c r="H391" s="177"/>
      <c r="I391" s="177"/>
      <c r="J391" s="8" t="s">
        <v>4901</v>
      </c>
    </row>
    <row r="392" spans="1:10" ht="11.25" hidden="1" customHeight="1">
      <c r="A392" s="181" t="s">
        <v>709</v>
      </c>
      <c r="B392" s="173"/>
      <c r="C392" s="173" t="s">
        <v>4789</v>
      </c>
      <c r="D392" s="173"/>
      <c r="E392" s="173"/>
      <c r="F392" s="173"/>
      <c r="G392" s="180">
        <v>43101</v>
      </c>
      <c r="H392" s="177"/>
      <c r="I392" s="177"/>
      <c r="J392" s="8" t="s">
        <v>4888</v>
      </c>
    </row>
    <row r="393" spans="1:10" ht="11.25" hidden="1" customHeight="1">
      <c r="A393" s="181" t="s">
        <v>710</v>
      </c>
      <c r="B393" s="173"/>
      <c r="C393" s="173" t="s">
        <v>4789</v>
      </c>
      <c r="D393" s="173"/>
      <c r="E393" s="173"/>
      <c r="F393" s="173"/>
      <c r="G393" s="180">
        <v>43101</v>
      </c>
      <c r="H393" s="177"/>
      <c r="I393" s="177"/>
      <c r="J393" s="8" t="s">
        <v>4888</v>
      </c>
    </row>
    <row r="394" spans="1:10" ht="11.25" hidden="1" customHeight="1">
      <c r="A394" s="181" t="s">
        <v>711</v>
      </c>
      <c r="B394" s="173"/>
      <c r="C394" s="173" t="s">
        <v>4789</v>
      </c>
      <c r="D394" s="173"/>
      <c r="E394" s="173"/>
      <c r="F394" s="173"/>
      <c r="G394" s="180">
        <v>43101</v>
      </c>
      <c r="H394" s="177"/>
      <c r="I394" s="177"/>
      <c r="J394" s="8" t="s">
        <v>4888</v>
      </c>
    </row>
    <row r="395" spans="1:10" ht="11.25" hidden="1" customHeight="1">
      <c r="A395" s="181" t="s">
        <v>712</v>
      </c>
      <c r="B395" s="173"/>
      <c r="C395" s="173" t="s">
        <v>4789</v>
      </c>
      <c r="D395" s="173"/>
      <c r="E395" s="173"/>
      <c r="F395" s="173"/>
      <c r="G395" s="180">
        <v>43101</v>
      </c>
      <c r="H395" s="177"/>
      <c r="I395" s="177"/>
      <c r="J395" s="8" t="s">
        <v>4888</v>
      </c>
    </row>
    <row r="396" spans="1:10" ht="11.25" hidden="1" customHeight="1">
      <c r="A396" s="181" t="s">
        <v>713</v>
      </c>
      <c r="B396" s="173"/>
      <c r="C396" s="173" t="s">
        <v>4789</v>
      </c>
      <c r="D396" s="173"/>
      <c r="E396" s="173"/>
      <c r="F396" s="173"/>
      <c r="G396" s="180">
        <v>43101</v>
      </c>
      <c r="H396" s="177"/>
      <c r="I396" s="177"/>
      <c r="J396" s="8" t="s">
        <v>4888</v>
      </c>
    </row>
    <row r="397" spans="1:10" ht="11.25" hidden="1" customHeight="1">
      <c r="A397" s="181" t="s">
        <v>714</v>
      </c>
      <c r="B397" s="173"/>
      <c r="C397" s="173" t="s">
        <v>4789</v>
      </c>
      <c r="D397" s="173"/>
      <c r="E397" s="173"/>
      <c r="F397" s="173"/>
      <c r="G397" s="180">
        <v>43101</v>
      </c>
      <c r="H397" s="177"/>
      <c r="I397" s="177"/>
      <c r="J397" s="8" t="s">
        <v>4888</v>
      </c>
    </row>
    <row r="398" spans="1:10" ht="11.25" hidden="1" customHeight="1">
      <c r="A398" s="181" t="s">
        <v>715</v>
      </c>
      <c r="B398" s="173"/>
      <c r="C398" s="173" t="s">
        <v>4789</v>
      </c>
      <c r="D398" s="173"/>
      <c r="E398" s="173"/>
      <c r="F398" s="173"/>
      <c r="G398" s="180">
        <v>43101</v>
      </c>
      <c r="H398" s="177"/>
      <c r="I398" s="177"/>
      <c r="J398" s="8" t="s">
        <v>4888</v>
      </c>
    </row>
    <row r="399" spans="1:10" ht="11.25" hidden="1" customHeight="1">
      <c r="A399" s="181" t="s">
        <v>716</v>
      </c>
      <c r="B399" s="173"/>
      <c r="C399" s="173" t="s">
        <v>4789</v>
      </c>
      <c r="D399" s="173"/>
      <c r="E399" s="173"/>
      <c r="F399" s="173"/>
      <c r="G399" s="180">
        <v>43101</v>
      </c>
      <c r="H399" s="177"/>
      <c r="I399" s="177"/>
      <c r="J399" s="8" t="s">
        <v>4888</v>
      </c>
    </row>
    <row r="400" spans="1:10" ht="11.25" hidden="1" customHeight="1">
      <c r="A400" s="181" t="s">
        <v>717</v>
      </c>
      <c r="B400" s="173"/>
      <c r="C400" s="173" t="s">
        <v>4789</v>
      </c>
      <c r="D400" s="173"/>
      <c r="E400" s="173"/>
      <c r="F400" s="173"/>
      <c r="G400" s="180">
        <v>43101</v>
      </c>
      <c r="H400" s="177"/>
      <c r="I400" s="177"/>
      <c r="J400" s="8" t="s">
        <v>4888</v>
      </c>
    </row>
    <row r="401" spans="1:10" ht="11.25" hidden="1" customHeight="1">
      <c r="A401" s="181" t="s">
        <v>718</v>
      </c>
      <c r="B401" s="173"/>
      <c r="C401" s="173" t="s">
        <v>4789</v>
      </c>
      <c r="D401" s="173"/>
      <c r="E401" s="173"/>
      <c r="F401" s="173"/>
      <c r="G401" s="180">
        <v>43101</v>
      </c>
      <c r="H401" s="177"/>
      <c r="I401" s="177"/>
      <c r="J401" s="8" t="s">
        <v>4888</v>
      </c>
    </row>
    <row r="402" spans="1:10" ht="11.25" hidden="1" customHeight="1">
      <c r="A402" s="181" t="s">
        <v>719</v>
      </c>
      <c r="B402" s="173"/>
      <c r="C402" s="173" t="s">
        <v>4789</v>
      </c>
      <c r="D402" s="173"/>
      <c r="E402" s="173"/>
      <c r="F402" s="173"/>
      <c r="G402" s="180">
        <v>43101</v>
      </c>
      <c r="H402" s="177"/>
      <c r="I402" s="177"/>
      <c r="J402" s="8" t="s">
        <v>4888</v>
      </c>
    </row>
    <row r="403" spans="1:10" ht="11.25" hidden="1" customHeight="1">
      <c r="A403" s="181" t="s">
        <v>720</v>
      </c>
      <c r="B403" s="173"/>
      <c r="C403" s="173" t="s">
        <v>4789</v>
      </c>
      <c r="D403" s="173"/>
      <c r="E403" s="173"/>
      <c r="F403" s="173"/>
      <c r="G403" s="180">
        <v>43101</v>
      </c>
      <c r="H403" s="177"/>
      <c r="I403" s="177"/>
      <c r="J403" s="8" t="s">
        <v>4888</v>
      </c>
    </row>
    <row r="404" spans="1:10" ht="11.25" hidden="1" customHeight="1">
      <c r="A404" s="181" t="s">
        <v>722</v>
      </c>
      <c r="B404" s="173"/>
      <c r="C404" s="173" t="s">
        <v>4789</v>
      </c>
      <c r="D404" s="173"/>
      <c r="E404" s="173"/>
      <c r="F404" s="173"/>
      <c r="G404" s="180">
        <v>43101</v>
      </c>
      <c r="H404" s="177"/>
      <c r="I404" s="177"/>
      <c r="J404" s="8" t="s">
        <v>4888</v>
      </c>
    </row>
    <row r="405" spans="1:10" ht="11.25" hidden="1" customHeight="1">
      <c r="A405" s="181" t="s">
        <v>723</v>
      </c>
      <c r="B405" s="173"/>
      <c r="C405" s="173" t="s">
        <v>4787</v>
      </c>
      <c r="D405" s="173"/>
      <c r="E405" s="173"/>
      <c r="F405" s="173"/>
      <c r="G405" s="180">
        <v>43101</v>
      </c>
      <c r="H405" s="177"/>
      <c r="I405" s="177"/>
      <c r="J405" s="8" t="s">
        <v>4901</v>
      </c>
    </row>
    <row r="406" spans="1:10" ht="11.25" hidden="1" customHeight="1">
      <c r="A406" s="181" t="s">
        <v>724</v>
      </c>
      <c r="B406" s="173"/>
      <c r="C406" s="173" t="s">
        <v>4787</v>
      </c>
      <c r="D406" s="173"/>
      <c r="E406" s="173"/>
      <c r="F406" s="173"/>
      <c r="G406" s="180">
        <v>43101</v>
      </c>
      <c r="H406" s="177"/>
      <c r="I406" s="177"/>
      <c r="J406" s="8" t="s">
        <v>4901</v>
      </c>
    </row>
    <row r="407" spans="1:10" ht="11.25" hidden="1" customHeight="1">
      <c r="A407" s="181" t="s">
        <v>725</v>
      </c>
      <c r="B407" s="173"/>
      <c r="C407" s="173" t="s">
        <v>4788</v>
      </c>
      <c r="D407" s="173"/>
      <c r="E407" s="173"/>
      <c r="F407" s="173"/>
      <c r="G407" s="180">
        <v>43101</v>
      </c>
      <c r="H407" s="177"/>
      <c r="I407" s="177"/>
      <c r="J407" s="8" t="s">
        <v>4900</v>
      </c>
    </row>
    <row r="408" spans="1:10" ht="11.25" hidden="1" customHeight="1">
      <c r="A408" s="181" t="s">
        <v>726</v>
      </c>
      <c r="B408" s="173"/>
      <c r="C408" s="173" t="s">
        <v>4786</v>
      </c>
      <c r="D408" s="173"/>
      <c r="E408" s="173"/>
      <c r="F408" s="173"/>
      <c r="G408" s="180">
        <v>43101</v>
      </c>
      <c r="H408" s="177"/>
      <c r="I408" s="177"/>
      <c r="J408" s="8" t="s">
        <v>4902</v>
      </c>
    </row>
    <row r="409" spans="1:10" ht="11.25" hidden="1" customHeight="1">
      <c r="A409" s="181" t="s">
        <v>727</v>
      </c>
      <c r="B409" s="173"/>
      <c r="C409" s="173" t="s">
        <v>4788</v>
      </c>
      <c r="D409" s="173"/>
      <c r="E409" s="173"/>
      <c r="F409" s="173"/>
      <c r="G409" s="180">
        <v>43101</v>
      </c>
      <c r="H409" s="177"/>
      <c r="I409" s="177"/>
      <c r="J409" s="8" t="s">
        <v>4900</v>
      </c>
    </row>
    <row r="410" spans="1:10" ht="11.25" hidden="1" customHeight="1">
      <c r="A410" s="181" t="s">
        <v>728</v>
      </c>
      <c r="B410" s="173"/>
      <c r="C410" s="173" t="s">
        <v>4788</v>
      </c>
      <c r="D410" s="173"/>
      <c r="E410" s="173"/>
      <c r="F410" s="173"/>
      <c r="G410" s="180">
        <v>43101</v>
      </c>
      <c r="H410" s="177"/>
      <c r="I410" s="177"/>
      <c r="J410" s="8" t="s">
        <v>4900</v>
      </c>
    </row>
    <row r="411" spans="1:10" ht="11.25" hidden="1" customHeight="1">
      <c r="A411" s="181" t="s">
        <v>729</v>
      </c>
      <c r="B411" s="173"/>
      <c r="C411" s="173" t="s">
        <v>4787</v>
      </c>
      <c r="D411" s="173"/>
      <c r="E411" s="173"/>
      <c r="F411" s="173"/>
      <c r="G411" s="180">
        <v>43101</v>
      </c>
      <c r="H411" s="177"/>
      <c r="I411" s="177"/>
      <c r="J411" s="8" t="s">
        <v>4901</v>
      </c>
    </row>
    <row r="412" spans="1:10" ht="11.25" hidden="1" customHeight="1">
      <c r="A412" s="181" t="s">
        <v>730</v>
      </c>
      <c r="B412" s="173"/>
      <c r="C412" s="173" t="s">
        <v>4787</v>
      </c>
      <c r="D412" s="173"/>
      <c r="E412" s="173"/>
      <c r="F412" s="173"/>
      <c r="G412" s="180">
        <v>43101</v>
      </c>
      <c r="H412" s="177"/>
      <c r="I412" s="177"/>
      <c r="J412" s="8" t="s">
        <v>4901</v>
      </c>
    </row>
    <row r="413" spans="1:10" ht="11.25" hidden="1" customHeight="1">
      <c r="A413" s="181" t="s">
        <v>731</v>
      </c>
      <c r="B413" s="173"/>
      <c r="C413" s="173" t="s">
        <v>4788</v>
      </c>
      <c r="D413" s="173"/>
      <c r="E413" s="173"/>
      <c r="F413" s="173"/>
      <c r="G413" s="180">
        <v>43101</v>
      </c>
      <c r="H413" s="177"/>
      <c r="I413" s="177"/>
      <c r="J413" s="8" t="s">
        <v>4900</v>
      </c>
    </row>
    <row r="414" spans="1:10" ht="11.25" hidden="1" customHeight="1">
      <c r="A414" s="181" t="s">
        <v>732</v>
      </c>
      <c r="B414" s="173"/>
      <c r="C414" s="173" t="s">
        <v>4788</v>
      </c>
      <c r="D414" s="173"/>
      <c r="E414" s="173"/>
      <c r="F414" s="173"/>
      <c r="G414" s="180">
        <v>43101</v>
      </c>
      <c r="H414" s="177"/>
      <c r="I414" s="177"/>
      <c r="J414" s="8" t="s">
        <v>4900</v>
      </c>
    </row>
    <row r="415" spans="1:10" ht="11.25" hidden="1" customHeight="1">
      <c r="A415" s="181" t="s">
        <v>733</v>
      </c>
      <c r="B415" s="173"/>
      <c r="C415" s="173" t="s">
        <v>4788</v>
      </c>
      <c r="D415" s="173"/>
      <c r="E415" s="173"/>
      <c r="F415" s="173"/>
      <c r="G415" s="180">
        <v>43101</v>
      </c>
      <c r="H415" s="177"/>
      <c r="I415" s="177"/>
      <c r="J415" s="8" t="s">
        <v>4900</v>
      </c>
    </row>
    <row r="416" spans="1:10" ht="11.25" hidden="1" customHeight="1">
      <c r="A416" s="181" t="s">
        <v>734</v>
      </c>
      <c r="B416" s="173"/>
      <c r="C416" s="173" t="s">
        <v>4788</v>
      </c>
      <c r="D416" s="173"/>
      <c r="E416" s="173"/>
      <c r="F416" s="173"/>
      <c r="G416" s="180">
        <v>43101</v>
      </c>
      <c r="H416" s="177"/>
      <c r="I416" s="177"/>
      <c r="J416" s="8" t="s">
        <v>4900</v>
      </c>
    </row>
    <row r="417" spans="1:10" ht="11.25" hidden="1" customHeight="1">
      <c r="A417" s="181" t="s">
        <v>735</v>
      </c>
      <c r="B417" s="173"/>
      <c r="C417" s="173" t="s">
        <v>4788</v>
      </c>
      <c r="D417" s="173"/>
      <c r="E417" s="173"/>
      <c r="F417" s="173"/>
      <c r="G417" s="180">
        <v>43101</v>
      </c>
      <c r="H417" s="177"/>
      <c r="I417" s="177"/>
      <c r="J417" s="8" t="s">
        <v>4900</v>
      </c>
    </row>
    <row r="418" spans="1:10" ht="11.25" hidden="1" customHeight="1">
      <c r="A418" s="181" t="s">
        <v>736</v>
      </c>
      <c r="B418" s="173"/>
      <c r="C418" s="173" t="s">
        <v>4788</v>
      </c>
      <c r="D418" s="173"/>
      <c r="E418" s="173"/>
      <c r="F418" s="173"/>
      <c r="G418" s="180">
        <v>43101</v>
      </c>
      <c r="H418" s="177"/>
      <c r="I418" s="177"/>
      <c r="J418" s="8" t="s">
        <v>4900</v>
      </c>
    </row>
    <row r="419" spans="1:10" ht="11.25" hidden="1" customHeight="1">
      <c r="A419" s="181" t="s">
        <v>737</v>
      </c>
      <c r="B419" s="173"/>
      <c r="C419" s="173" t="s">
        <v>4788</v>
      </c>
      <c r="D419" s="173"/>
      <c r="E419" s="173"/>
      <c r="F419" s="173"/>
      <c r="G419" s="180">
        <v>43101</v>
      </c>
      <c r="H419" s="177"/>
      <c r="I419" s="177"/>
      <c r="J419" s="8" t="s">
        <v>4900</v>
      </c>
    </row>
    <row r="420" spans="1:10" ht="11.25" hidden="1" customHeight="1">
      <c r="A420" s="181" t="s">
        <v>738</v>
      </c>
      <c r="B420" s="173"/>
      <c r="C420" s="173" t="s">
        <v>4789</v>
      </c>
      <c r="D420" s="173"/>
      <c r="E420" s="173"/>
      <c r="F420" s="173"/>
      <c r="G420" s="180">
        <v>43101</v>
      </c>
      <c r="H420" s="177"/>
      <c r="I420" s="177"/>
      <c r="J420" s="8" t="s">
        <v>4888</v>
      </c>
    </row>
    <row r="421" spans="1:10" ht="11.25" hidden="1" customHeight="1">
      <c r="A421" s="181" t="s">
        <v>739</v>
      </c>
      <c r="B421" s="173"/>
      <c r="C421" s="173" t="s">
        <v>4789</v>
      </c>
      <c r="D421" s="173"/>
      <c r="E421" s="173"/>
      <c r="F421" s="173"/>
      <c r="G421" s="180">
        <v>43101</v>
      </c>
      <c r="H421" s="177"/>
      <c r="I421" s="177"/>
      <c r="J421" s="8" t="s">
        <v>4888</v>
      </c>
    </row>
    <row r="422" spans="1:10" ht="11.25" hidden="1" customHeight="1">
      <c r="A422" s="181" t="s">
        <v>740</v>
      </c>
      <c r="B422" s="173"/>
      <c r="C422" s="173" t="s">
        <v>4788</v>
      </c>
      <c r="D422" s="173"/>
      <c r="E422" s="173"/>
      <c r="F422" s="173"/>
      <c r="G422" s="180">
        <v>43101</v>
      </c>
      <c r="H422" s="177"/>
      <c r="I422" s="177"/>
      <c r="J422" s="8" t="s">
        <v>4900</v>
      </c>
    </row>
    <row r="423" spans="1:10" ht="11.25" hidden="1" customHeight="1">
      <c r="A423" s="181" t="s">
        <v>741</v>
      </c>
      <c r="B423" s="173"/>
      <c r="C423" s="173" t="s">
        <v>4786</v>
      </c>
      <c r="D423" s="173"/>
      <c r="E423" s="173"/>
      <c r="F423" s="173"/>
      <c r="G423" s="180">
        <v>43101</v>
      </c>
      <c r="H423" s="177"/>
      <c r="I423" s="177"/>
      <c r="J423" s="8" t="s">
        <v>4902</v>
      </c>
    </row>
    <row r="424" spans="1:10" ht="11.25" hidden="1" customHeight="1">
      <c r="A424" s="181" t="s">
        <v>742</v>
      </c>
      <c r="B424" s="173"/>
      <c r="C424" s="173" t="s">
        <v>4788</v>
      </c>
      <c r="D424" s="173"/>
      <c r="E424" s="173"/>
      <c r="F424" s="173"/>
      <c r="G424" s="180">
        <v>43101</v>
      </c>
      <c r="H424" s="177"/>
      <c r="I424" s="177"/>
      <c r="J424" s="8" t="s">
        <v>4900</v>
      </c>
    </row>
    <row r="425" spans="1:10" ht="11.25" hidden="1" customHeight="1">
      <c r="A425" s="181" t="s">
        <v>743</v>
      </c>
      <c r="B425" s="173"/>
      <c r="C425" s="173" t="s">
        <v>4789</v>
      </c>
      <c r="D425" s="173"/>
      <c r="E425" s="173"/>
      <c r="F425" s="173"/>
      <c r="G425" s="180">
        <v>43101</v>
      </c>
      <c r="H425" s="177"/>
      <c r="I425" s="177"/>
      <c r="J425" s="8" t="s">
        <v>4888</v>
      </c>
    </row>
    <row r="426" spans="1:10" ht="11.25" hidden="1" customHeight="1">
      <c r="A426" s="181" t="s">
        <v>744</v>
      </c>
      <c r="B426" s="173"/>
      <c r="C426" s="173" t="s">
        <v>4789</v>
      </c>
      <c r="D426" s="173"/>
      <c r="E426" s="173"/>
      <c r="F426" s="173"/>
      <c r="G426" s="180">
        <v>43101</v>
      </c>
      <c r="H426" s="177"/>
      <c r="I426" s="177"/>
      <c r="J426" s="8" t="s">
        <v>4888</v>
      </c>
    </row>
    <row r="427" spans="1:10" ht="11.25" hidden="1" customHeight="1">
      <c r="A427" s="181" t="s">
        <v>745</v>
      </c>
      <c r="B427" s="173"/>
      <c r="C427" s="173" t="s">
        <v>4789</v>
      </c>
      <c r="D427" s="173"/>
      <c r="E427" s="173"/>
      <c r="F427" s="173"/>
      <c r="G427" s="180">
        <v>43101</v>
      </c>
      <c r="H427" s="177"/>
      <c r="I427" s="177"/>
      <c r="J427" s="8" t="s">
        <v>4888</v>
      </c>
    </row>
    <row r="428" spans="1:10" ht="11.25" hidden="1" customHeight="1">
      <c r="A428" s="181" t="s">
        <v>746</v>
      </c>
      <c r="B428" s="173"/>
      <c r="C428" s="173" t="s">
        <v>4787</v>
      </c>
      <c r="D428" s="173"/>
      <c r="E428" s="173"/>
      <c r="F428" s="173"/>
      <c r="G428" s="180">
        <v>43101</v>
      </c>
      <c r="H428" s="177"/>
      <c r="I428" s="177"/>
      <c r="J428" s="8" t="s">
        <v>4901</v>
      </c>
    </row>
    <row r="429" spans="1:10" ht="11.25" hidden="1" customHeight="1">
      <c r="A429" s="181" t="s">
        <v>747</v>
      </c>
      <c r="B429" s="173"/>
      <c r="C429" s="173" t="s">
        <v>4787</v>
      </c>
      <c r="D429" s="173"/>
      <c r="E429" s="173"/>
      <c r="F429" s="173"/>
      <c r="G429" s="180">
        <v>43101</v>
      </c>
      <c r="H429" s="177"/>
      <c r="I429" s="177"/>
      <c r="J429" s="8" t="s">
        <v>4901</v>
      </c>
    </row>
    <row r="430" spans="1:10" ht="11.25" hidden="1" customHeight="1">
      <c r="A430" s="181" t="s">
        <v>748</v>
      </c>
      <c r="B430" s="173"/>
      <c r="C430" s="173" t="s">
        <v>4787</v>
      </c>
      <c r="D430" s="173"/>
      <c r="E430" s="173"/>
      <c r="F430" s="173"/>
      <c r="G430" s="180">
        <v>43101</v>
      </c>
      <c r="H430" s="177"/>
      <c r="I430" s="177"/>
      <c r="J430" s="8" t="s">
        <v>4901</v>
      </c>
    </row>
    <row r="431" spans="1:10" ht="11.25" hidden="1" customHeight="1">
      <c r="A431" s="181" t="s">
        <v>749</v>
      </c>
      <c r="B431" s="173"/>
      <c r="C431" s="173" t="s">
        <v>4786</v>
      </c>
      <c r="D431" s="173"/>
      <c r="E431" s="173"/>
      <c r="F431" s="173"/>
      <c r="G431" s="180">
        <v>43101</v>
      </c>
      <c r="H431" s="177"/>
      <c r="I431" s="177"/>
      <c r="J431" s="8" t="s">
        <v>4902</v>
      </c>
    </row>
    <row r="432" spans="1:10" ht="11.25" hidden="1" customHeight="1">
      <c r="A432" s="181" t="s">
        <v>750</v>
      </c>
      <c r="B432" s="173"/>
      <c r="C432" s="173" t="s">
        <v>4788</v>
      </c>
      <c r="D432" s="173"/>
      <c r="E432" s="173"/>
      <c r="F432" s="173"/>
      <c r="G432" s="180">
        <v>43101</v>
      </c>
      <c r="H432" s="177"/>
      <c r="I432" s="177"/>
      <c r="J432" s="8" t="s">
        <v>4900</v>
      </c>
    </row>
    <row r="433" spans="1:10" ht="11.25" hidden="1" customHeight="1">
      <c r="A433" s="181" t="s">
        <v>751</v>
      </c>
      <c r="B433" s="173"/>
      <c r="C433" s="173" t="s">
        <v>4788</v>
      </c>
      <c r="D433" s="173"/>
      <c r="E433" s="173"/>
      <c r="F433" s="173"/>
      <c r="G433" s="180">
        <v>43101</v>
      </c>
      <c r="H433" s="177"/>
      <c r="I433" s="177"/>
      <c r="J433" s="8" t="s">
        <v>4900</v>
      </c>
    </row>
    <row r="434" spans="1:10" ht="11.25" hidden="1" customHeight="1">
      <c r="A434" s="181" t="s">
        <v>752</v>
      </c>
      <c r="B434" s="173"/>
      <c r="C434" s="173" t="s">
        <v>4787</v>
      </c>
      <c r="D434" s="173"/>
      <c r="E434" s="173"/>
      <c r="F434" s="173"/>
      <c r="G434" s="180">
        <v>43101</v>
      </c>
      <c r="H434" s="177"/>
      <c r="I434" s="177"/>
      <c r="J434" s="8" t="s">
        <v>4901</v>
      </c>
    </row>
    <row r="435" spans="1:10" ht="11.25" hidden="1" customHeight="1">
      <c r="A435" s="181" t="s">
        <v>753</v>
      </c>
      <c r="B435" s="173"/>
      <c r="C435" s="173" t="s">
        <v>4788</v>
      </c>
      <c r="D435" s="173"/>
      <c r="E435" s="173"/>
      <c r="F435" s="173"/>
      <c r="G435" s="180">
        <v>43101</v>
      </c>
      <c r="H435" s="177"/>
      <c r="I435" s="177"/>
      <c r="J435" s="8" t="s">
        <v>4900</v>
      </c>
    </row>
    <row r="436" spans="1:10" ht="11.25" hidden="1" customHeight="1">
      <c r="A436" s="181" t="s">
        <v>754</v>
      </c>
      <c r="B436" s="173"/>
      <c r="C436" s="173" t="s">
        <v>4787</v>
      </c>
      <c r="D436" s="173"/>
      <c r="E436" s="173"/>
      <c r="F436" s="173"/>
      <c r="G436" s="180">
        <v>43101</v>
      </c>
      <c r="H436" s="177"/>
      <c r="I436" s="177"/>
      <c r="J436" s="8" t="s">
        <v>4901</v>
      </c>
    </row>
    <row r="437" spans="1:10" ht="11.25" hidden="1" customHeight="1">
      <c r="A437" s="181" t="s">
        <v>755</v>
      </c>
      <c r="B437" s="173"/>
      <c r="C437" s="173" t="s">
        <v>4787</v>
      </c>
      <c r="D437" s="173"/>
      <c r="E437" s="173"/>
      <c r="F437" s="173"/>
      <c r="G437" s="180">
        <v>43101</v>
      </c>
      <c r="H437" s="177"/>
      <c r="I437" s="177"/>
      <c r="J437" s="8" t="s">
        <v>4901</v>
      </c>
    </row>
    <row r="438" spans="1:10" ht="11.25" hidden="1" customHeight="1">
      <c r="A438" s="181" t="s">
        <v>756</v>
      </c>
      <c r="B438" s="173"/>
      <c r="C438" s="173" t="s">
        <v>4787</v>
      </c>
      <c r="D438" s="173"/>
      <c r="E438" s="173"/>
      <c r="F438" s="173"/>
      <c r="G438" s="180">
        <v>43101</v>
      </c>
      <c r="H438" s="177"/>
      <c r="I438" s="177"/>
      <c r="J438" s="8" t="s">
        <v>4901</v>
      </c>
    </row>
    <row r="439" spans="1:10" ht="11.25" hidden="1" customHeight="1">
      <c r="A439" s="181" t="s">
        <v>757</v>
      </c>
      <c r="B439" s="173"/>
      <c r="C439" s="173" t="s">
        <v>4786</v>
      </c>
      <c r="D439" s="173"/>
      <c r="E439" s="173"/>
      <c r="F439" s="173"/>
      <c r="G439" s="180">
        <v>43101</v>
      </c>
      <c r="H439" s="177"/>
      <c r="I439" s="177"/>
      <c r="J439" s="8" t="s">
        <v>4902</v>
      </c>
    </row>
    <row r="440" spans="1:10" ht="11.25" hidden="1" customHeight="1">
      <c r="A440" s="181" t="s">
        <v>758</v>
      </c>
      <c r="B440" s="173"/>
      <c r="C440" s="173" t="s">
        <v>4789</v>
      </c>
      <c r="D440" s="173"/>
      <c r="E440" s="173"/>
      <c r="F440" s="173"/>
      <c r="G440" s="180">
        <v>43101</v>
      </c>
      <c r="H440" s="177"/>
      <c r="I440" s="177"/>
      <c r="J440" s="8" t="s">
        <v>4888</v>
      </c>
    </row>
    <row r="441" spans="1:10" ht="11.25" hidden="1" customHeight="1">
      <c r="A441" s="181" t="s">
        <v>759</v>
      </c>
      <c r="B441" s="173"/>
      <c r="C441" s="173" t="s">
        <v>4787</v>
      </c>
      <c r="D441" s="173"/>
      <c r="E441" s="173"/>
      <c r="F441" s="173"/>
      <c r="G441" s="180">
        <v>43101</v>
      </c>
      <c r="H441" s="177"/>
      <c r="I441" s="177"/>
      <c r="J441" s="8" t="s">
        <v>4901</v>
      </c>
    </row>
    <row r="442" spans="1:10" ht="11.25" hidden="1" customHeight="1">
      <c r="A442" s="181" t="s">
        <v>760</v>
      </c>
      <c r="B442" s="173"/>
      <c r="C442" s="173" t="s">
        <v>4787</v>
      </c>
      <c r="D442" s="173"/>
      <c r="E442" s="173"/>
      <c r="F442" s="173"/>
      <c r="G442" s="180">
        <v>43101</v>
      </c>
      <c r="H442" s="177"/>
      <c r="I442" s="177"/>
      <c r="J442" s="8" t="s">
        <v>4901</v>
      </c>
    </row>
    <row r="443" spans="1:10" ht="11.25" hidden="1" customHeight="1">
      <c r="A443" s="181" t="s">
        <v>761</v>
      </c>
      <c r="B443" s="173"/>
      <c r="C443" s="173" t="s">
        <v>4787</v>
      </c>
      <c r="D443" s="173"/>
      <c r="E443" s="173"/>
      <c r="F443" s="173"/>
      <c r="G443" s="180">
        <v>43101</v>
      </c>
      <c r="H443" s="177"/>
      <c r="I443" s="177"/>
      <c r="J443" s="8" t="s">
        <v>4901</v>
      </c>
    </row>
    <row r="444" spans="1:10" ht="11.25" hidden="1" customHeight="1">
      <c r="A444" s="181" t="s">
        <v>762</v>
      </c>
      <c r="B444" s="173"/>
      <c r="C444" s="173" t="s">
        <v>4787</v>
      </c>
      <c r="D444" s="173"/>
      <c r="E444" s="173"/>
      <c r="F444" s="173"/>
      <c r="G444" s="180">
        <v>43101</v>
      </c>
      <c r="H444" s="177"/>
      <c r="I444" s="177"/>
      <c r="J444" s="8" t="s">
        <v>4901</v>
      </c>
    </row>
    <row r="445" spans="1:10" ht="11.25" hidden="1" customHeight="1">
      <c r="A445" s="181" t="s">
        <v>763</v>
      </c>
      <c r="B445" s="173"/>
      <c r="C445" s="173" t="s">
        <v>4787</v>
      </c>
      <c r="D445" s="173"/>
      <c r="E445" s="173"/>
      <c r="F445" s="173"/>
      <c r="G445" s="180">
        <v>43101</v>
      </c>
      <c r="H445" s="177"/>
      <c r="I445" s="177"/>
      <c r="J445" s="8" t="s">
        <v>4901</v>
      </c>
    </row>
    <row r="446" spans="1:10" ht="11.25" hidden="1" customHeight="1">
      <c r="A446" s="181" t="s">
        <v>764</v>
      </c>
      <c r="B446" s="173"/>
      <c r="C446" s="173" t="s">
        <v>4788</v>
      </c>
      <c r="D446" s="173"/>
      <c r="E446" s="173"/>
      <c r="F446" s="173"/>
      <c r="G446" s="180">
        <v>43101</v>
      </c>
      <c r="H446" s="177"/>
      <c r="I446" s="177"/>
      <c r="J446" s="8" t="s">
        <v>4900</v>
      </c>
    </row>
    <row r="447" spans="1:10" ht="11.25" hidden="1" customHeight="1">
      <c r="A447" s="181" t="s">
        <v>765</v>
      </c>
      <c r="B447" s="173"/>
      <c r="C447" s="173" t="s">
        <v>4786</v>
      </c>
      <c r="D447" s="173"/>
      <c r="E447" s="173"/>
      <c r="F447" s="173"/>
      <c r="G447" s="180">
        <v>43101</v>
      </c>
      <c r="H447" s="177"/>
      <c r="I447" s="177"/>
      <c r="J447" s="8" t="s">
        <v>4902</v>
      </c>
    </row>
    <row r="448" spans="1:10" ht="11.25" hidden="1" customHeight="1">
      <c r="A448" s="181" t="s">
        <v>766</v>
      </c>
      <c r="B448" s="173"/>
      <c r="C448" s="173" t="s">
        <v>4788</v>
      </c>
      <c r="D448" s="173"/>
      <c r="E448" s="173"/>
      <c r="F448" s="173"/>
      <c r="G448" s="180">
        <v>43101</v>
      </c>
      <c r="H448" s="177"/>
      <c r="I448" s="177"/>
      <c r="J448" s="8" t="s">
        <v>4900</v>
      </c>
    </row>
    <row r="449" spans="1:10" ht="11.25" hidden="1" customHeight="1">
      <c r="A449" s="181" t="s">
        <v>767</v>
      </c>
      <c r="B449" s="173"/>
      <c r="C449" s="173" t="s">
        <v>4789</v>
      </c>
      <c r="D449" s="173"/>
      <c r="E449" s="173"/>
      <c r="F449" s="173"/>
      <c r="G449" s="180">
        <v>43101</v>
      </c>
      <c r="H449" s="177"/>
      <c r="I449" s="177"/>
      <c r="J449" s="8" t="s">
        <v>4888</v>
      </c>
    </row>
    <row r="450" spans="1:10" ht="11.25" hidden="1" customHeight="1">
      <c r="A450" s="181" t="s">
        <v>768</v>
      </c>
      <c r="B450" s="173"/>
      <c r="C450" s="173" t="s">
        <v>4787</v>
      </c>
      <c r="D450" s="173"/>
      <c r="E450" s="173"/>
      <c r="F450" s="173"/>
      <c r="G450" s="180">
        <v>43101</v>
      </c>
      <c r="H450" s="177"/>
      <c r="I450" s="177"/>
      <c r="J450" s="8" t="s">
        <v>4901</v>
      </c>
    </row>
    <row r="451" spans="1:10" ht="11.25" hidden="1" customHeight="1">
      <c r="A451" s="181" t="s">
        <v>769</v>
      </c>
      <c r="B451" s="173"/>
      <c r="C451" s="173" t="s">
        <v>4788</v>
      </c>
      <c r="D451" s="173"/>
      <c r="E451" s="173"/>
      <c r="F451" s="173"/>
      <c r="G451" s="180">
        <v>43101</v>
      </c>
      <c r="H451" s="177"/>
      <c r="I451" s="177"/>
      <c r="J451" s="8" t="s">
        <v>4900</v>
      </c>
    </row>
    <row r="452" spans="1:10" ht="11.25" hidden="1" customHeight="1">
      <c r="A452" s="181" t="s">
        <v>770</v>
      </c>
      <c r="B452" s="173"/>
      <c r="C452" s="173" t="s">
        <v>4788</v>
      </c>
      <c r="D452" s="173"/>
      <c r="E452" s="173"/>
      <c r="F452" s="173"/>
      <c r="G452" s="180">
        <v>43101</v>
      </c>
      <c r="H452" s="177"/>
      <c r="I452" s="177"/>
      <c r="J452" s="8" t="s">
        <v>4900</v>
      </c>
    </row>
    <row r="453" spans="1:10" ht="11.25" hidden="1" customHeight="1">
      <c r="A453" s="181" t="s">
        <v>771</v>
      </c>
      <c r="B453" s="173"/>
      <c r="C453" s="173" t="s">
        <v>4788</v>
      </c>
      <c r="D453" s="173"/>
      <c r="E453" s="173"/>
      <c r="F453" s="173"/>
      <c r="G453" s="180">
        <v>43101</v>
      </c>
      <c r="H453" s="177"/>
      <c r="I453" s="177"/>
      <c r="J453" s="8" t="s">
        <v>4900</v>
      </c>
    </row>
    <row r="454" spans="1:10" ht="11.25" hidden="1" customHeight="1">
      <c r="A454" s="181" t="s">
        <v>772</v>
      </c>
      <c r="B454" s="173"/>
      <c r="C454" s="173" t="s">
        <v>4788</v>
      </c>
      <c r="D454" s="173"/>
      <c r="E454" s="173"/>
      <c r="F454" s="173"/>
      <c r="G454" s="180">
        <v>43101</v>
      </c>
      <c r="H454" s="177"/>
      <c r="I454" s="177"/>
      <c r="J454" s="8" t="s">
        <v>4900</v>
      </c>
    </row>
    <row r="455" spans="1:10" ht="11.25" hidden="1" customHeight="1">
      <c r="A455" s="181" t="s">
        <v>773</v>
      </c>
      <c r="B455" s="173"/>
      <c r="C455" s="173" t="s">
        <v>4787</v>
      </c>
      <c r="D455" s="173"/>
      <c r="E455" s="173"/>
      <c r="F455" s="173"/>
      <c r="G455" s="180">
        <v>43101</v>
      </c>
      <c r="H455" s="177"/>
      <c r="I455" s="177"/>
      <c r="J455" s="8" t="s">
        <v>4901</v>
      </c>
    </row>
    <row r="456" spans="1:10" ht="11.25" hidden="1" customHeight="1">
      <c r="A456" s="181" t="s">
        <v>774</v>
      </c>
      <c r="B456" s="173"/>
      <c r="C456" s="173" t="s">
        <v>4788</v>
      </c>
      <c r="D456" s="173"/>
      <c r="E456" s="173"/>
      <c r="F456" s="173"/>
      <c r="G456" s="180">
        <v>43101</v>
      </c>
      <c r="H456" s="177"/>
      <c r="I456" s="177"/>
      <c r="J456" s="8" t="s">
        <v>4900</v>
      </c>
    </row>
    <row r="457" spans="1:10" ht="11.25" hidden="1" customHeight="1">
      <c r="A457" s="181" t="s">
        <v>775</v>
      </c>
      <c r="B457" s="173"/>
      <c r="C457" s="173" t="s">
        <v>4788</v>
      </c>
      <c r="D457" s="173"/>
      <c r="E457" s="173"/>
      <c r="F457" s="173"/>
      <c r="G457" s="180">
        <v>43101</v>
      </c>
      <c r="H457" s="177"/>
      <c r="I457" s="177"/>
      <c r="J457" s="8" t="s">
        <v>4900</v>
      </c>
    </row>
    <row r="458" spans="1:10" ht="11.25" hidden="1" customHeight="1">
      <c r="A458" s="181" t="s">
        <v>776</v>
      </c>
      <c r="B458" s="173"/>
      <c r="C458" s="173" t="s">
        <v>4788</v>
      </c>
      <c r="D458" s="173"/>
      <c r="E458" s="173"/>
      <c r="F458" s="173"/>
      <c r="G458" s="180">
        <v>43101</v>
      </c>
      <c r="H458" s="177"/>
      <c r="I458" s="177"/>
      <c r="J458" s="8" t="s">
        <v>4900</v>
      </c>
    </row>
    <row r="459" spans="1:10" ht="11.25" hidden="1" customHeight="1">
      <c r="A459" s="181" t="s">
        <v>777</v>
      </c>
      <c r="B459" s="173"/>
      <c r="C459" s="173" t="s">
        <v>4788</v>
      </c>
      <c r="D459" s="173"/>
      <c r="E459" s="173"/>
      <c r="F459" s="173"/>
      <c r="G459" s="180">
        <v>43101</v>
      </c>
      <c r="H459" s="177"/>
      <c r="I459" s="177"/>
      <c r="J459" s="8" t="s">
        <v>4900</v>
      </c>
    </row>
    <row r="460" spans="1:10" ht="11.25" hidden="1" customHeight="1">
      <c r="A460" s="181" t="s">
        <v>778</v>
      </c>
      <c r="B460" s="173"/>
      <c r="C460" s="173" t="s">
        <v>4788</v>
      </c>
      <c r="D460" s="173"/>
      <c r="E460" s="173"/>
      <c r="F460" s="173"/>
      <c r="G460" s="180">
        <v>43101</v>
      </c>
      <c r="H460" s="177"/>
      <c r="I460" s="177"/>
      <c r="J460" s="8" t="s">
        <v>4900</v>
      </c>
    </row>
    <row r="461" spans="1:10" ht="11.25" hidden="1" customHeight="1">
      <c r="A461" s="181" t="s">
        <v>779</v>
      </c>
      <c r="B461" s="173"/>
      <c r="C461" s="173" t="s">
        <v>4789</v>
      </c>
      <c r="D461" s="173"/>
      <c r="E461" s="173"/>
      <c r="F461" s="173"/>
      <c r="G461" s="180">
        <v>43101</v>
      </c>
      <c r="H461" s="177"/>
      <c r="I461" s="177"/>
      <c r="J461" s="8" t="s">
        <v>4888</v>
      </c>
    </row>
    <row r="462" spans="1:10" ht="11.25" hidden="1" customHeight="1">
      <c r="A462" s="181" t="s">
        <v>780</v>
      </c>
      <c r="B462" s="173"/>
      <c r="C462" s="173" t="s">
        <v>4788</v>
      </c>
      <c r="D462" s="173"/>
      <c r="E462" s="173"/>
      <c r="F462" s="173"/>
      <c r="G462" s="180">
        <v>43101</v>
      </c>
      <c r="H462" s="177"/>
      <c r="I462" s="177"/>
      <c r="J462" s="8" t="s">
        <v>4900</v>
      </c>
    </row>
    <row r="463" spans="1:10" ht="11.25" hidden="1" customHeight="1">
      <c r="A463" s="181" t="s">
        <v>781</v>
      </c>
      <c r="B463" s="173"/>
      <c r="C463" s="173" t="s">
        <v>4789</v>
      </c>
      <c r="D463" s="173"/>
      <c r="E463" s="173"/>
      <c r="F463" s="173"/>
      <c r="G463" s="180">
        <v>43101</v>
      </c>
      <c r="H463" s="177"/>
      <c r="I463" s="177"/>
      <c r="J463" s="8" t="s">
        <v>4888</v>
      </c>
    </row>
    <row r="464" spans="1:10" ht="11.25" hidden="1" customHeight="1">
      <c r="A464" s="181" t="s">
        <v>782</v>
      </c>
      <c r="B464" s="173"/>
      <c r="C464" s="173" t="s">
        <v>4787</v>
      </c>
      <c r="D464" s="173"/>
      <c r="E464" s="173"/>
      <c r="F464" s="173"/>
      <c r="G464" s="180">
        <v>43101</v>
      </c>
      <c r="H464" s="177"/>
      <c r="I464" s="177"/>
      <c r="J464" s="8" t="s">
        <v>4901</v>
      </c>
    </row>
    <row r="465" spans="1:10" ht="11.25" hidden="1" customHeight="1">
      <c r="A465" s="181" t="s">
        <v>783</v>
      </c>
      <c r="B465" s="173"/>
      <c r="C465" s="173" t="s">
        <v>4786</v>
      </c>
      <c r="D465" s="173"/>
      <c r="E465" s="173"/>
      <c r="F465" s="173"/>
      <c r="G465" s="180">
        <v>43101</v>
      </c>
      <c r="H465" s="177"/>
      <c r="I465" s="177"/>
      <c r="J465" s="8" t="s">
        <v>4902</v>
      </c>
    </row>
    <row r="466" spans="1:10" ht="11.25" hidden="1" customHeight="1">
      <c r="A466" s="181" t="s">
        <v>784</v>
      </c>
      <c r="B466" s="173"/>
      <c r="C466" s="173" t="s">
        <v>4788</v>
      </c>
      <c r="D466" s="173"/>
      <c r="E466" s="173"/>
      <c r="F466" s="173"/>
      <c r="G466" s="180">
        <v>43101</v>
      </c>
      <c r="H466" s="177"/>
      <c r="I466" s="177"/>
      <c r="J466" s="8" t="s">
        <v>4900</v>
      </c>
    </row>
    <row r="467" spans="1:10" ht="11.25" hidden="1" customHeight="1">
      <c r="A467" s="181" t="s">
        <v>785</v>
      </c>
      <c r="B467" s="173"/>
      <c r="C467" s="173" t="s">
        <v>4789</v>
      </c>
      <c r="D467" s="173"/>
      <c r="E467" s="173"/>
      <c r="F467" s="173"/>
      <c r="G467" s="180">
        <v>43101</v>
      </c>
      <c r="H467" s="177"/>
      <c r="I467" s="177"/>
      <c r="J467" s="8" t="s">
        <v>4888</v>
      </c>
    </row>
    <row r="468" spans="1:10" ht="11.25" hidden="1" customHeight="1">
      <c r="A468" s="181" t="s">
        <v>786</v>
      </c>
      <c r="B468" s="173"/>
      <c r="C468" s="173" t="s">
        <v>4788</v>
      </c>
      <c r="D468" s="173"/>
      <c r="E468" s="173"/>
      <c r="F468" s="173"/>
      <c r="G468" s="180">
        <v>43101</v>
      </c>
      <c r="H468" s="177"/>
      <c r="I468" s="177"/>
      <c r="J468" s="8" t="s">
        <v>4900</v>
      </c>
    </row>
    <row r="469" spans="1:10" ht="11.25" hidden="1" customHeight="1">
      <c r="A469" s="181" t="s">
        <v>787</v>
      </c>
      <c r="B469" s="173"/>
      <c r="C469" s="173" t="s">
        <v>4789</v>
      </c>
      <c r="D469" s="173"/>
      <c r="E469" s="173"/>
      <c r="F469" s="173"/>
      <c r="G469" s="180">
        <v>43101</v>
      </c>
      <c r="H469" s="177"/>
      <c r="I469" s="177"/>
      <c r="J469" s="8" t="s">
        <v>4888</v>
      </c>
    </row>
    <row r="470" spans="1:10" ht="11.25" hidden="1" customHeight="1">
      <c r="A470" s="181" t="s">
        <v>788</v>
      </c>
      <c r="B470" s="173"/>
      <c r="C470" s="173" t="s">
        <v>4787</v>
      </c>
      <c r="D470" s="173"/>
      <c r="E470" s="173"/>
      <c r="F470" s="173"/>
      <c r="G470" s="180">
        <v>43101</v>
      </c>
      <c r="H470" s="177"/>
      <c r="I470" s="177"/>
      <c r="J470" s="8" t="s">
        <v>4901</v>
      </c>
    </row>
    <row r="471" spans="1:10" ht="11.25" hidden="1" customHeight="1">
      <c r="A471" s="181" t="s">
        <v>789</v>
      </c>
      <c r="B471" s="173"/>
      <c r="C471" s="173" t="s">
        <v>4788</v>
      </c>
      <c r="D471" s="173"/>
      <c r="E471" s="173"/>
      <c r="F471" s="173"/>
      <c r="G471" s="180">
        <v>43101</v>
      </c>
      <c r="H471" s="177"/>
      <c r="I471" s="177"/>
      <c r="J471" s="8" t="s">
        <v>4900</v>
      </c>
    </row>
    <row r="472" spans="1:10" ht="11.25" hidden="1" customHeight="1">
      <c r="A472" s="181" t="s">
        <v>790</v>
      </c>
      <c r="B472" s="173"/>
      <c r="C472" s="173" t="s">
        <v>4789</v>
      </c>
      <c r="D472" s="173"/>
      <c r="E472" s="173"/>
      <c r="F472" s="173"/>
      <c r="G472" s="180">
        <v>43101</v>
      </c>
      <c r="H472" s="177"/>
      <c r="I472" s="177"/>
      <c r="J472" s="8" t="s">
        <v>4888</v>
      </c>
    </row>
    <row r="473" spans="1:10" ht="11.25" hidden="1" customHeight="1">
      <c r="A473" s="181" t="s">
        <v>791</v>
      </c>
      <c r="B473" s="173"/>
      <c r="C473" s="173" t="s">
        <v>4789</v>
      </c>
      <c r="D473" s="173"/>
      <c r="E473" s="173"/>
      <c r="F473" s="173"/>
      <c r="G473" s="180">
        <v>43101</v>
      </c>
      <c r="H473" s="177"/>
      <c r="I473" s="177"/>
      <c r="J473" s="8" t="s">
        <v>4888</v>
      </c>
    </row>
    <row r="474" spans="1:10" ht="11.25" hidden="1" customHeight="1">
      <c r="A474" s="181" t="s">
        <v>792</v>
      </c>
      <c r="B474" s="173"/>
      <c r="C474" s="173" t="s">
        <v>4789</v>
      </c>
      <c r="D474" s="173"/>
      <c r="E474" s="173"/>
      <c r="F474" s="173"/>
      <c r="G474" s="180">
        <v>43101</v>
      </c>
      <c r="H474" s="177"/>
      <c r="I474" s="177"/>
      <c r="J474" s="8" t="s">
        <v>4888</v>
      </c>
    </row>
    <row r="475" spans="1:10" ht="11.25" hidden="1" customHeight="1">
      <c r="A475" s="181" t="s">
        <v>793</v>
      </c>
      <c r="B475" s="173"/>
      <c r="C475" s="173" t="s">
        <v>4789</v>
      </c>
      <c r="D475" s="173"/>
      <c r="E475" s="173"/>
      <c r="F475" s="173"/>
      <c r="G475" s="180">
        <v>43101</v>
      </c>
      <c r="H475" s="177"/>
      <c r="I475" s="177"/>
      <c r="J475" s="8" t="s">
        <v>4888</v>
      </c>
    </row>
    <row r="476" spans="1:10" ht="11.25" hidden="1" customHeight="1">
      <c r="A476" s="181" t="s">
        <v>794</v>
      </c>
      <c r="B476" s="173"/>
      <c r="C476" s="173" t="s">
        <v>4789</v>
      </c>
      <c r="D476" s="173"/>
      <c r="E476" s="173"/>
      <c r="F476" s="173"/>
      <c r="G476" s="180">
        <v>43101</v>
      </c>
      <c r="H476" s="177"/>
      <c r="I476" s="177"/>
      <c r="J476" s="8" t="s">
        <v>4888</v>
      </c>
    </row>
    <row r="477" spans="1:10" ht="11.25" hidden="1" customHeight="1">
      <c r="A477" s="181" t="s">
        <v>795</v>
      </c>
      <c r="B477" s="173"/>
      <c r="C477" s="173" t="s">
        <v>4789</v>
      </c>
      <c r="D477" s="173"/>
      <c r="E477" s="173"/>
      <c r="F477" s="173"/>
      <c r="G477" s="180">
        <v>43101</v>
      </c>
      <c r="H477" s="177"/>
      <c r="I477" s="177"/>
      <c r="J477" s="8" t="s">
        <v>4888</v>
      </c>
    </row>
    <row r="478" spans="1:10" ht="11.25" hidden="1" customHeight="1">
      <c r="A478" s="181" t="s">
        <v>796</v>
      </c>
      <c r="B478" s="173"/>
      <c r="C478" s="173" t="s">
        <v>4788</v>
      </c>
      <c r="D478" s="173"/>
      <c r="E478" s="173"/>
      <c r="F478" s="173"/>
      <c r="G478" s="180">
        <v>43101</v>
      </c>
      <c r="H478" s="177"/>
      <c r="I478" s="177"/>
      <c r="J478" s="8" t="s">
        <v>4900</v>
      </c>
    </row>
    <row r="479" spans="1:10" ht="11.25" hidden="1" customHeight="1">
      <c r="A479" s="181" t="s">
        <v>797</v>
      </c>
      <c r="B479" s="173"/>
      <c r="C479" s="173" t="s">
        <v>4787</v>
      </c>
      <c r="D479" s="173"/>
      <c r="E479" s="173"/>
      <c r="F479" s="173"/>
      <c r="G479" s="180">
        <v>43101</v>
      </c>
      <c r="H479" s="177"/>
      <c r="I479" s="177"/>
      <c r="J479" s="8" t="s">
        <v>4901</v>
      </c>
    </row>
    <row r="480" spans="1:10" ht="11.25" hidden="1" customHeight="1">
      <c r="A480" s="181" t="s">
        <v>798</v>
      </c>
      <c r="B480" s="173"/>
      <c r="C480" s="173" t="s">
        <v>4786</v>
      </c>
      <c r="D480" s="173"/>
      <c r="E480" s="173"/>
      <c r="F480" s="173"/>
      <c r="G480" s="180">
        <v>43101</v>
      </c>
      <c r="H480" s="177"/>
      <c r="I480" s="177"/>
      <c r="J480" s="8" t="s">
        <v>4902</v>
      </c>
    </row>
    <row r="481" spans="1:10" ht="11.25" hidden="1" customHeight="1">
      <c r="A481" s="181" t="s">
        <v>799</v>
      </c>
      <c r="B481" s="173"/>
      <c r="C481" s="173" t="s">
        <v>4786</v>
      </c>
      <c r="D481" s="173"/>
      <c r="E481" s="173"/>
      <c r="F481" s="173"/>
      <c r="G481" s="180">
        <v>43101</v>
      </c>
      <c r="H481" s="177"/>
      <c r="I481" s="177"/>
      <c r="J481" s="8" t="s">
        <v>4902</v>
      </c>
    </row>
    <row r="482" spans="1:10" ht="11.25" hidden="1" customHeight="1">
      <c r="A482" s="181" t="s">
        <v>800</v>
      </c>
      <c r="B482" s="173"/>
      <c r="C482" s="173" t="s">
        <v>4788</v>
      </c>
      <c r="D482" s="173"/>
      <c r="E482" s="173"/>
      <c r="F482" s="173"/>
      <c r="G482" s="180">
        <v>43101</v>
      </c>
      <c r="H482" s="177"/>
      <c r="I482" s="177"/>
      <c r="J482" s="8" t="s">
        <v>4900</v>
      </c>
    </row>
    <row r="483" spans="1:10" ht="11.25" hidden="1" customHeight="1">
      <c r="A483" s="181" t="s">
        <v>801</v>
      </c>
      <c r="B483" s="173"/>
      <c r="C483" s="173" t="s">
        <v>4788</v>
      </c>
      <c r="D483" s="173"/>
      <c r="E483" s="173"/>
      <c r="F483" s="173"/>
      <c r="G483" s="180">
        <v>43101</v>
      </c>
      <c r="H483" s="177"/>
      <c r="I483" s="177"/>
      <c r="J483" s="8" t="s">
        <v>4900</v>
      </c>
    </row>
    <row r="484" spans="1:10" ht="11.25" hidden="1" customHeight="1">
      <c r="A484" s="181" t="s">
        <v>802</v>
      </c>
      <c r="B484" s="173"/>
      <c r="C484" s="173" t="s">
        <v>4788</v>
      </c>
      <c r="D484" s="173"/>
      <c r="E484" s="173"/>
      <c r="F484" s="173"/>
      <c r="G484" s="180">
        <v>43101</v>
      </c>
      <c r="H484" s="177"/>
      <c r="I484" s="177"/>
      <c r="J484" s="8" t="s">
        <v>4900</v>
      </c>
    </row>
    <row r="485" spans="1:10" ht="11.25" hidden="1" customHeight="1">
      <c r="A485" s="181" t="s">
        <v>803</v>
      </c>
      <c r="B485" s="173"/>
      <c r="C485" s="173" t="s">
        <v>4786</v>
      </c>
      <c r="D485" s="173"/>
      <c r="E485" s="173"/>
      <c r="F485" s="173"/>
      <c r="G485" s="180">
        <v>43101</v>
      </c>
      <c r="H485" s="177"/>
      <c r="I485" s="177"/>
      <c r="J485" s="8" t="s">
        <v>4902</v>
      </c>
    </row>
    <row r="486" spans="1:10" ht="11.25" hidden="1" customHeight="1">
      <c r="A486" s="181" t="s">
        <v>804</v>
      </c>
      <c r="B486" s="173"/>
      <c r="C486" s="173" t="s">
        <v>4786</v>
      </c>
      <c r="D486" s="173"/>
      <c r="E486" s="173"/>
      <c r="F486" s="173"/>
      <c r="G486" s="180">
        <v>43101</v>
      </c>
      <c r="H486" s="177"/>
      <c r="I486" s="177"/>
      <c r="J486" s="8" t="s">
        <v>4902</v>
      </c>
    </row>
    <row r="487" spans="1:10" ht="11.25" hidden="1" customHeight="1">
      <c r="A487" s="181" t="s">
        <v>805</v>
      </c>
      <c r="B487" s="173"/>
      <c r="C487" s="173" t="s">
        <v>4786</v>
      </c>
      <c r="D487" s="173"/>
      <c r="E487" s="173"/>
      <c r="F487" s="173"/>
      <c r="G487" s="180">
        <v>43101</v>
      </c>
      <c r="H487" s="177"/>
      <c r="I487" s="177"/>
      <c r="J487" s="8" t="s">
        <v>4902</v>
      </c>
    </row>
    <row r="488" spans="1:10" ht="11.25" hidden="1" customHeight="1">
      <c r="A488" s="181" t="s">
        <v>806</v>
      </c>
      <c r="B488" s="173"/>
      <c r="C488" s="173" t="s">
        <v>4786</v>
      </c>
      <c r="D488" s="173"/>
      <c r="E488" s="173"/>
      <c r="F488" s="173"/>
      <c r="G488" s="180">
        <v>43101</v>
      </c>
      <c r="H488" s="177"/>
      <c r="I488" s="177"/>
      <c r="J488" s="8" t="s">
        <v>4902</v>
      </c>
    </row>
    <row r="489" spans="1:10" ht="11.25" hidden="1" customHeight="1">
      <c r="A489" s="181" t="s">
        <v>807</v>
      </c>
      <c r="B489" s="173"/>
      <c r="C489" s="173" t="s">
        <v>4786</v>
      </c>
      <c r="D489" s="173"/>
      <c r="E489" s="173"/>
      <c r="F489" s="173"/>
      <c r="G489" s="180">
        <v>43101</v>
      </c>
      <c r="H489" s="177"/>
      <c r="I489" s="177"/>
      <c r="J489" s="8" t="s">
        <v>4902</v>
      </c>
    </row>
    <row r="490" spans="1:10" ht="11.25" hidden="1" customHeight="1">
      <c r="A490" s="181" t="s">
        <v>808</v>
      </c>
      <c r="B490" s="173"/>
      <c r="C490" s="173" t="s">
        <v>4786</v>
      </c>
      <c r="D490" s="173"/>
      <c r="E490" s="173"/>
      <c r="F490" s="173"/>
      <c r="G490" s="180">
        <v>43101</v>
      </c>
      <c r="H490" s="177"/>
      <c r="I490" s="177"/>
      <c r="J490" s="8" t="s">
        <v>4902</v>
      </c>
    </row>
    <row r="491" spans="1:10" ht="11.25" hidden="1" customHeight="1">
      <c r="A491" s="181" t="s">
        <v>809</v>
      </c>
      <c r="B491" s="173"/>
      <c r="C491" s="173" t="s">
        <v>4786</v>
      </c>
      <c r="D491" s="173"/>
      <c r="E491" s="173"/>
      <c r="F491" s="173"/>
      <c r="G491" s="180">
        <v>43101</v>
      </c>
      <c r="H491" s="177"/>
      <c r="I491" s="177"/>
      <c r="J491" s="8" t="s">
        <v>4902</v>
      </c>
    </row>
    <row r="492" spans="1:10" ht="11.25" hidden="1" customHeight="1">
      <c r="A492" s="181" t="s">
        <v>810</v>
      </c>
      <c r="B492" s="173"/>
      <c r="C492" s="173" t="s">
        <v>4786</v>
      </c>
      <c r="D492" s="173"/>
      <c r="E492" s="173"/>
      <c r="F492" s="173"/>
      <c r="G492" s="180">
        <v>43101</v>
      </c>
      <c r="H492" s="177"/>
      <c r="I492" s="177"/>
      <c r="J492" s="8" t="s">
        <v>4902</v>
      </c>
    </row>
    <row r="493" spans="1:10" ht="11.25" hidden="1" customHeight="1">
      <c r="A493" s="181" t="s">
        <v>811</v>
      </c>
      <c r="B493" s="173"/>
      <c r="C493" s="173" t="s">
        <v>4786</v>
      </c>
      <c r="D493" s="173"/>
      <c r="E493" s="173"/>
      <c r="F493" s="173"/>
      <c r="G493" s="180">
        <v>43101</v>
      </c>
      <c r="H493" s="177"/>
      <c r="I493" s="177"/>
      <c r="J493" s="8" t="s">
        <v>4902</v>
      </c>
    </row>
    <row r="494" spans="1:10" ht="11.25" hidden="1" customHeight="1">
      <c r="A494" s="181" t="s">
        <v>812</v>
      </c>
      <c r="B494" s="173"/>
      <c r="C494" s="173" t="s">
        <v>4786</v>
      </c>
      <c r="D494" s="173"/>
      <c r="E494" s="173"/>
      <c r="F494" s="173"/>
      <c r="G494" s="180">
        <v>43101</v>
      </c>
      <c r="H494" s="177"/>
      <c r="I494" s="177"/>
      <c r="J494" s="8" t="s">
        <v>4902</v>
      </c>
    </row>
    <row r="495" spans="1:10" ht="11.25" hidden="1" customHeight="1">
      <c r="A495" s="181" t="s">
        <v>813</v>
      </c>
      <c r="B495" s="173"/>
      <c r="C495" s="173" t="s">
        <v>4788</v>
      </c>
      <c r="D495" s="173"/>
      <c r="E495" s="173"/>
      <c r="F495" s="173"/>
      <c r="G495" s="180">
        <v>43101</v>
      </c>
      <c r="H495" s="177"/>
      <c r="I495" s="177"/>
      <c r="J495" s="8" t="s">
        <v>4900</v>
      </c>
    </row>
    <row r="496" spans="1:10" ht="11.25" hidden="1" customHeight="1">
      <c r="A496" s="181" t="s">
        <v>814</v>
      </c>
      <c r="B496" s="173"/>
      <c r="C496" s="173" t="s">
        <v>4788</v>
      </c>
      <c r="D496" s="173"/>
      <c r="E496" s="173"/>
      <c r="F496" s="173"/>
      <c r="G496" s="180">
        <v>43101</v>
      </c>
      <c r="H496" s="177"/>
      <c r="I496" s="177"/>
      <c r="J496" s="8" t="s">
        <v>4900</v>
      </c>
    </row>
    <row r="497" spans="1:10" ht="11.25" hidden="1" customHeight="1">
      <c r="A497" s="181" t="s">
        <v>815</v>
      </c>
      <c r="B497" s="173"/>
      <c r="C497" s="173" t="s">
        <v>4787</v>
      </c>
      <c r="D497" s="173"/>
      <c r="E497" s="173"/>
      <c r="F497" s="173"/>
      <c r="G497" s="180">
        <v>43101</v>
      </c>
      <c r="H497" s="177"/>
      <c r="I497" s="177"/>
      <c r="J497" s="8" t="s">
        <v>4901</v>
      </c>
    </row>
    <row r="498" spans="1:10" ht="11.25" hidden="1" customHeight="1">
      <c r="A498" s="181" t="s">
        <v>819</v>
      </c>
      <c r="B498" s="173"/>
      <c r="C498" s="173" t="s">
        <v>4787</v>
      </c>
      <c r="D498" s="173"/>
      <c r="E498" s="173"/>
      <c r="F498" s="173"/>
      <c r="G498" s="180">
        <v>43101</v>
      </c>
      <c r="H498" s="177"/>
      <c r="I498" s="177"/>
      <c r="J498" s="8" t="s">
        <v>4901</v>
      </c>
    </row>
    <row r="499" spans="1:10" ht="11.25" hidden="1" customHeight="1">
      <c r="A499" s="181" t="s">
        <v>820</v>
      </c>
      <c r="B499" s="173"/>
      <c r="C499" s="173" t="s">
        <v>450</v>
      </c>
      <c r="D499" s="173"/>
      <c r="E499" s="173"/>
      <c r="F499" s="173"/>
      <c r="G499" s="180">
        <v>43101</v>
      </c>
      <c r="H499" s="177"/>
      <c r="I499" s="177"/>
      <c r="J499" s="8" t="s">
        <v>4895</v>
      </c>
    </row>
    <row r="500" spans="1:10" ht="11.25" hidden="1" customHeight="1">
      <c r="A500" s="181" t="s">
        <v>821</v>
      </c>
      <c r="B500" s="173"/>
      <c r="C500" s="173" t="s">
        <v>450</v>
      </c>
      <c r="D500" s="173"/>
      <c r="E500" s="173"/>
      <c r="F500" s="173"/>
      <c r="G500" s="180">
        <v>43101</v>
      </c>
      <c r="H500" s="177"/>
      <c r="I500" s="177"/>
      <c r="J500" s="8" t="s">
        <v>4895</v>
      </c>
    </row>
    <row r="501" spans="1:10" ht="11.25" hidden="1" customHeight="1">
      <c r="A501" s="181" t="s">
        <v>822</v>
      </c>
      <c r="B501" s="173"/>
      <c r="C501" s="173" t="s">
        <v>450</v>
      </c>
      <c r="D501" s="173"/>
      <c r="E501" s="173"/>
      <c r="F501" s="173"/>
      <c r="G501" s="180">
        <v>43101</v>
      </c>
      <c r="H501" s="177"/>
      <c r="I501" s="177"/>
      <c r="J501" s="8" t="s">
        <v>4895</v>
      </c>
    </row>
    <row r="502" spans="1:10" ht="11.25" hidden="1" customHeight="1">
      <c r="A502" s="181" t="s">
        <v>823</v>
      </c>
      <c r="B502" s="173"/>
      <c r="C502" s="173" t="s">
        <v>450</v>
      </c>
      <c r="D502" s="173"/>
      <c r="E502" s="173"/>
      <c r="F502" s="173"/>
      <c r="G502" s="180">
        <v>43101</v>
      </c>
      <c r="H502" s="177"/>
      <c r="I502" s="177"/>
      <c r="J502" s="8" t="s">
        <v>4895</v>
      </c>
    </row>
    <row r="503" spans="1:10" ht="11.25" hidden="1" customHeight="1">
      <c r="A503" s="181" t="s">
        <v>824</v>
      </c>
      <c r="B503" s="173"/>
      <c r="C503" s="173" t="s">
        <v>450</v>
      </c>
      <c r="D503" s="173"/>
      <c r="E503" s="173"/>
      <c r="F503" s="173"/>
      <c r="G503" s="180">
        <v>43101</v>
      </c>
      <c r="H503" s="177"/>
      <c r="I503" s="177"/>
      <c r="J503" s="8" t="s">
        <v>4895</v>
      </c>
    </row>
    <row r="504" spans="1:10" ht="11.25" hidden="1" customHeight="1">
      <c r="A504" s="181" t="s">
        <v>825</v>
      </c>
      <c r="B504" s="173"/>
      <c r="C504" s="173" t="s">
        <v>450</v>
      </c>
      <c r="D504" s="173"/>
      <c r="E504" s="173"/>
      <c r="F504" s="173"/>
      <c r="G504" s="180">
        <v>43101</v>
      </c>
      <c r="H504" s="177"/>
      <c r="I504" s="177"/>
      <c r="J504" s="8" t="s">
        <v>4895</v>
      </c>
    </row>
    <row r="505" spans="1:10" ht="11.25" hidden="1" customHeight="1">
      <c r="A505" s="181" t="s">
        <v>826</v>
      </c>
      <c r="B505" s="173"/>
      <c r="C505" s="173" t="s">
        <v>450</v>
      </c>
      <c r="D505" s="173"/>
      <c r="E505" s="173"/>
      <c r="F505" s="173"/>
      <c r="G505" s="180">
        <v>43101</v>
      </c>
      <c r="H505" s="177"/>
      <c r="I505" s="177"/>
      <c r="J505" s="8" t="s">
        <v>4895</v>
      </c>
    </row>
    <row r="506" spans="1:10" ht="11.25" hidden="1" customHeight="1">
      <c r="A506" s="181" t="s">
        <v>827</v>
      </c>
      <c r="B506" s="173"/>
      <c r="C506" s="173" t="s">
        <v>450</v>
      </c>
      <c r="D506" s="173"/>
      <c r="E506" s="173"/>
      <c r="F506" s="173"/>
      <c r="G506" s="180">
        <v>43101</v>
      </c>
      <c r="H506" s="177"/>
      <c r="I506" s="177"/>
      <c r="J506" s="8" t="s">
        <v>4895</v>
      </c>
    </row>
    <row r="507" spans="1:10" ht="11.25" hidden="1" customHeight="1">
      <c r="A507" s="181" t="s">
        <v>828</v>
      </c>
      <c r="B507" s="173"/>
      <c r="C507" s="173" t="s">
        <v>450</v>
      </c>
      <c r="D507" s="173"/>
      <c r="E507" s="173"/>
      <c r="F507" s="173"/>
      <c r="G507" s="180">
        <v>43101</v>
      </c>
      <c r="H507" s="177"/>
      <c r="I507" s="177"/>
      <c r="J507" s="8" t="s">
        <v>4895</v>
      </c>
    </row>
    <row r="508" spans="1:10" ht="11.25" hidden="1" customHeight="1">
      <c r="A508" s="181" t="s">
        <v>829</v>
      </c>
      <c r="B508" s="173"/>
      <c r="C508" s="173" t="s">
        <v>450</v>
      </c>
      <c r="D508" s="173"/>
      <c r="E508" s="173"/>
      <c r="F508" s="173"/>
      <c r="G508" s="180">
        <v>43101</v>
      </c>
      <c r="H508" s="177"/>
      <c r="I508" s="177"/>
      <c r="J508" s="8" t="s">
        <v>4895</v>
      </c>
    </row>
    <row r="509" spans="1:10" ht="11.25" hidden="1" customHeight="1">
      <c r="A509" s="181" t="s">
        <v>830</v>
      </c>
      <c r="B509" s="173"/>
      <c r="C509" s="173" t="s">
        <v>450</v>
      </c>
      <c r="D509" s="173"/>
      <c r="E509" s="173"/>
      <c r="F509" s="173"/>
      <c r="G509" s="180">
        <v>43101</v>
      </c>
      <c r="H509" s="177"/>
      <c r="I509" s="177"/>
      <c r="J509" s="8" t="s">
        <v>4895</v>
      </c>
    </row>
    <row r="510" spans="1:10" ht="11.25" hidden="1" customHeight="1">
      <c r="A510" s="181" t="s">
        <v>831</v>
      </c>
      <c r="B510" s="173"/>
      <c r="C510" s="173" t="s">
        <v>450</v>
      </c>
      <c r="D510" s="173"/>
      <c r="E510" s="173"/>
      <c r="F510" s="173"/>
      <c r="G510" s="180">
        <v>43101</v>
      </c>
      <c r="H510" s="177"/>
      <c r="I510" s="177"/>
      <c r="J510" s="8" t="s">
        <v>4895</v>
      </c>
    </row>
    <row r="511" spans="1:10" ht="11.25" hidden="1" customHeight="1">
      <c r="A511" s="181" t="s">
        <v>832</v>
      </c>
      <c r="B511" s="173"/>
      <c r="C511" s="173" t="s">
        <v>450</v>
      </c>
      <c r="D511" s="173"/>
      <c r="E511" s="173"/>
      <c r="F511" s="173"/>
      <c r="G511" s="180">
        <v>43101</v>
      </c>
      <c r="H511" s="177"/>
      <c r="I511" s="177"/>
      <c r="J511" s="8" t="s">
        <v>4895</v>
      </c>
    </row>
    <row r="512" spans="1:10" ht="11.25" hidden="1" customHeight="1">
      <c r="A512" s="181" t="s">
        <v>833</v>
      </c>
      <c r="B512" s="173"/>
      <c r="C512" s="173" t="s">
        <v>450</v>
      </c>
      <c r="D512" s="173"/>
      <c r="E512" s="173"/>
      <c r="F512" s="173"/>
      <c r="G512" s="180">
        <v>43101</v>
      </c>
      <c r="H512" s="177"/>
      <c r="I512" s="177"/>
      <c r="J512" s="8" t="s">
        <v>4895</v>
      </c>
    </row>
    <row r="513" spans="1:10" ht="11.25" hidden="1" customHeight="1">
      <c r="A513" s="181" t="s">
        <v>834</v>
      </c>
      <c r="B513" s="173"/>
      <c r="C513" s="173" t="s">
        <v>450</v>
      </c>
      <c r="D513" s="173"/>
      <c r="E513" s="173"/>
      <c r="F513" s="173"/>
      <c r="G513" s="180">
        <v>43101</v>
      </c>
      <c r="H513" s="177"/>
      <c r="I513" s="177"/>
      <c r="J513" s="8" t="s">
        <v>4895</v>
      </c>
    </row>
    <row r="514" spans="1:10" ht="11.25" hidden="1" customHeight="1">
      <c r="A514" s="181" t="s">
        <v>835</v>
      </c>
      <c r="B514" s="173"/>
      <c r="C514" s="173" t="s">
        <v>450</v>
      </c>
      <c r="D514" s="173"/>
      <c r="E514" s="173"/>
      <c r="F514" s="173"/>
      <c r="G514" s="180">
        <v>43101</v>
      </c>
      <c r="H514" s="177"/>
      <c r="I514" s="177"/>
      <c r="J514" s="8" t="s">
        <v>4895</v>
      </c>
    </row>
    <row r="515" spans="1:10" ht="11.25" hidden="1" customHeight="1">
      <c r="A515" s="181" t="s">
        <v>836</v>
      </c>
      <c r="B515" s="173"/>
      <c r="C515" s="173" t="s">
        <v>450</v>
      </c>
      <c r="D515" s="173"/>
      <c r="E515" s="173"/>
      <c r="F515" s="173"/>
      <c r="G515" s="180">
        <v>43101</v>
      </c>
      <c r="H515" s="177"/>
      <c r="I515" s="177"/>
      <c r="J515" s="8" t="s">
        <v>4895</v>
      </c>
    </row>
    <row r="516" spans="1:10" ht="11.25" hidden="1" customHeight="1">
      <c r="A516" s="181" t="s">
        <v>837</v>
      </c>
      <c r="B516" s="173"/>
      <c r="C516" s="173" t="s">
        <v>450</v>
      </c>
      <c r="D516" s="173"/>
      <c r="E516" s="173"/>
      <c r="F516" s="173"/>
      <c r="G516" s="180">
        <v>43101</v>
      </c>
      <c r="H516" s="177"/>
      <c r="I516" s="177"/>
      <c r="J516" s="8" t="s">
        <v>4895</v>
      </c>
    </row>
    <row r="517" spans="1:10" ht="11.25" hidden="1" customHeight="1">
      <c r="A517" s="181" t="s">
        <v>838</v>
      </c>
      <c r="B517" s="173"/>
      <c r="C517" s="173" t="s">
        <v>450</v>
      </c>
      <c r="D517" s="173"/>
      <c r="E517" s="173"/>
      <c r="F517" s="173"/>
      <c r="G517" s="180">
        <v>43101</v>
      </c>
      <c r="H517" s="177"/>
      <c r="I517" s="177"/>
      <c r="J517" s="8" t="s">
        <v>4895</v>
      </c>
    </row>
    <row r="518" spans="1:10" ht="11.25" hidden="1" customHeight="1">
      <c r="A518" s="181" t="s">
        <v>839</v>
      </c>
      <c r="B518" s="173"/>
      <c r="C518" s="173" t="s">
        <v>451</v>
      </c>
      <c r="D518" s="173"/>
      <c r="E518" s="173"/>
      <c r="F518" s="173"/>
      <c r="G518" s="180">
        <v>43101</v>
      </c>
      <c r="H518" s="177"/>
      <c r="I518" s="177"/>
      <c r="J518" s="8" t="s">
        <v>4889</v>
      </c>
    </row>
    <row r="519" spans="1:10" ht="11.25" hidden="1" customHeight="1">
      <c r="A519" s="181" t="s">
        <v>840</v>
      </c>
      <c r="B519" s="173"/>
      <c r="C519" s="173" t="s">
        <v>451</v>
      </c>
      <c r="D519" s="173"/>
      <c r="E519" s="173"/>
      <c r="F519" s="173"/>
      <c r="G519" s="180">
        <v>43101</v>
      </c>
      <c r="H519" s="177"/>
      <c r="I519" s="177"/>
      <c r="J519" s="8" t="s">
        <v>4889</v>
      </c>
    </row>
    <row r="520" spans="1:10" ht="11.25" hidden="1" customHeight="1">
      <c r="A520" s="181" t="s">
        <v>841</v>
      </c>
      <c r="B520" s="173"/>
      <c r="C520" s="173" t="s">
        <v>451</v>
      </c>
      <c r="D520" s="173"/>
      <c r="E520" s="173"/>
      <c r="F520" s="173"/>
      <c r="G520" s="180">
        <v>43101</v>
      </c>
      <c r="H520" s="177"/>
      <c r="I520" s="177"/>
      <c r="J520" s="8" t="s">
        <v>4889</v>
      </c>
    </row>
    <row r="521" spans="1:10" ht="11.25" hidden="1" customHeight="1">
      <c r="A521" s="181" t="s">
        <v>842</v>
      </c>
      <c r="B521" s="173"/>
      <c r="C521" s="173" t="s">
        <v>451</v>
      </c>
      <c r="D521" s="173"/>
      <c r="E521" s="173"/>
      <c r="F521" s="173"/>
      <c r="G521" s="180">
        <v>43101</v>
      </c>
      <c r="H521" s="177"/>
      <c r="I521" s="177"/>
      <c r="J521" s="8" t="s">
        <v>4889</v>
      </c>
    </row>
    <row r="522" spans="1:10" ht="11.25" hidden="1" customHeight="1">
      <c r="A522" s="181" t="s">
        <v>843</v>
      </c>
      <c r="B522" s="173"/>
      <c r="C522" s="173" t="s">
        <v>451</v>
      </c>
      <c r="D522" s="173"/>
      <c r="E522" s="173"/>
      <c r="F522" s="173"/>
      <c r="G522" s="180">
        <v>43101</v>
      </c>
      <c r="H522" s="177"/>
      <c r="I522" s="177"/>
      <c r="J522" s="8" t="s">
        <v>4889</v>
      </c>
    </row>
    <row r="523" spans="1:10" ht="11.25" hidden="1" customHeight="1">
      <c r="A523" s="181" t="s">
        <v>844</v>
      </c>
      <c r="B523" s="173"/>
      <c r="C523" s="173" t="s">
        <v>451</v>
      </c>
      <c r="D523" s="173"/>
      <c r="E523" s="173"/>
      <c r="F523" s="173"/>
      <c r="G523" s="180">
        <v>43101</v>
      </c>
      <c r="H523" s="177"/>
      <c r="I523" s="177"/>
      <c r="J523" s="8" t="s">
        <v>4889</v>
      </c>
    </row>
    <row r="524" spans="1:10" ht="11.25" hidden="1" customHeight="1">
      <c r="A524" s="181" t="s">
        <v>845</v>
      </c>
      <c r="B524" s="173"/>
      <c r="C524" s="173" t="s">
        <v>451</v>
      </c>
      <c r="D524" s="173"/>
      <c r="E524" s="173"/>
      <c r="F524" s="173"/>
      <c r="G524" s="180">
        <v>43101</v>
      </c>
      <c r="H524" s="177"/>
      <c r="I524" s="177"/>
      <c r="J524" s="8" t="s">
        <v>4889</v>
      </c>
    </row>
    <row r="525" spans="1:10" ht="11.25" hidden="1" customHeight="1">
      <c r="A525" s="181" t="s">
        <v>846</v>
      </c>
      <c r="B525" s="173"/>
      <c r="C525" s="173" t="s">
        <v>4787</v>
      </c>
      <c r="D525" s="173"/>
      <c r="E525" s="173"/>
      <c r="F525" s="173"/>
      <c r="G525" s="180">
        <v>43132</v>
      </c>
      <c r="H525" s="177"/>
      <c r="I525" s="177"/>
      <c r="J525" s="8" t="s">
        <v>4901</v>
      </c>
    </row>
    <row r="526" spans="1:10" ht="11.25" hidden="1" customHeight="1">
      <c r="A526" s="181" t="s">
        <v>847</v>
      </c>
      <c r="B526" s="173"/>
      <c r="C526" s="173" t="s">
        <v>4787</v>
      </c>
      <c r="D526" s="173"/>
      <c r="E526" s="173"/>
      <c r="F526" s="173"/>
      <c r="G526" s="180">
        <v>43132</v>
      </c>
      <c r="H526" s="177"/>
      <c r="I526" s="177"/>
      <c r="J526" s="8" t="s">
        <v>4901</v>
      </c>
    </row>
    <row r="527" spans="1:10" ht="11.25" hidden="1" customHeight="1">
      <c r="A527" s="181" t="s">
        <v>848</v>
      </c>
      <c r="B527" s="173"/>
      <c r="C527" s="173" t="s">
        <v>4787</v>
      </c>
      <c r="D527" s="173"/>
      <c r="E527" s="173"/>
      <c r="F527" s="173"/>
      <c r="G527" s="180">
        <v>43132</v>
      </c>
      <c r="H527" s="177"/>
      <c r="I527" s="177"/>
      <c r="J527" s="8" t="s">
        <v>4901</v>
      </c>
    </row>
    <row r="528" spans="1:10" ht="11.25" hidden="1" customHeight="1">
      <c r="A528" s="181" t="s">
        <v>849</v>
      </c>
      <c r="B528" s="173"/>
      <c r="C528" s="173" t="s">
        <v>4787</v>
      </c>
      <c r="D528" s="173"/>
      <c r="E528" s="173"/>
      <c r="F528" s="173"/>
      <c r="G528" s="180">
        <v>43132</v>
      </c>
      <c r="H528" s="177"/>
      <c r="I528" s="177"/>
      <c r="J528" s="8" t="s">
        <v>4901</v>
      </c>
    </row>
    <row r="529" spans="1:10" ht="11.25" hidden="1" customHeight="1">
      <c r="A529" s="181" t="s">
        <v>850</v>
      </c>
      <c r="B529" s="173"/>
      <c r="C529" s="173" t="s">
        <v>4787</v>
      </c>
      <c r="D529" s="173"/>
      <c r="E529" s="173"/>
      <c r="F529" s="173"/>
      <c r="G529" s="180">
        <v>43132</v>
      </c>
      <c r="H529" s="177"/>
      <c r="I529" s="177"/>
      <c r="J529" s="8" t="s">
        <v>4901</v>
      </c>
    </row>
    <row r="530" spans="1:10" ht="11.25" hidden="1" customHeight="1">
      <c r="A530" s="181" t="s">
        <v>851</v>
      </c>
      <c r="B530" s="173"/>
      <c r="C530" s="173" t="s">
        <v>4787</v>
      </c>
      <c r="D530" s="173"/>
      <c r="E530" s="173"/>
      <c r="F530" s="173"/>
      <c r="G530" s="180">
        <v>43132</v>
      </c>
      <c r="H530" s="177"/>
      <c r="I530" s="177"/>
      <c r="J530" s="8" t="s">
        <v>4901</v>
      </c>
    </row>
    <row r="531" spans="1:10" ht="11.25" hidden="1" customHeight="1">
      <c r="A531" s="181" t="s">
        <v>852</v>
      </c>
      <c r="B531" s="173"/>
      <c r="C531" s="173" t="s">
        <v>4787</v>
      </c>
      <c r="D531" s="173"/>
      <c r="E531" s="173"/>
      <c r="F531" s="173"/>
      <c r="G531" s="180">
        <v>43132</v>
      </c>
      <c r="H531" s="177"/>
      <c r="I531" s="177"/>
      <c r="J531" s="8" t="s">
        <v>4901</v>
      </c>
    </row>
    <row r="532" spans="1:10" ht="11.25" hidden="1" customHeight="1">
      <c r="A532" s="181" t="s">
        <v>853</v>
      </c>
      <c r="B532" s="173"/>
      <c r="C532" s="173" t="s">
        <v>4787</v>
      </c>
      <c r="D532" s="173"/>
      <c r="E532" s="173"/>
      <c r="F532" s="173"/>
      <c r="G532" s="180">
        <v>43132</v>
      </c>
      <c r="H532" s="177"/>
      <c r="I532" s="177"/>
      <c r="J532" s="8" t="s">
        <v>4901</v>
      </c>
    </row>
    <row r="533" spans="1:10" ht="11.25" hidden="1" customHeight="1">
      <c r="A533" s="181" t="s">
        <v>854</v>
      </c>
      <c r="B533" s="173"/>
      <c r="C533" s="173" t="s">
        <v>4787</v>
      </c>
      <c r="D533" s="173"/>
      <c r="E533" s="173"/>
      <c r="F533" s="173"/>
      <c r="G533" s="180">
        <v>43132</v>
      </c>
      <c r="H533" s="177"/>
      <c r="I533" s="177"/>
      <c r="J533" s="8" t="s">
        <v>4901</v>
      </c>
    </row>
    <row r="534" spans="1:10" ht="11.25" hidden="1" customHeight="1">
      <c r="A534" s="181" t="s">
        <v>855</v>
      </c>
      <c r="B534" s="173"/>
      <c r="C534" s="173" t="s">
        <v>4787</v>
      </c>
      <c r="D534" s="173"/>
      <c r="E534" s="173"/>
      <c r="F534" s="173"/>
      <c r="G534" s="180">
        <v>43132</v>
      </c>
      <c r="H534" s="177"/>
      <c r="I534" s="177"/>
      <c r="J534" s="8" t="s">
        <v>4901</v>
      </c>
    </row>
    <row r="535" spans="1:10" ht="11.25" hidden="1" customHeight="1">
      <c r="A535" s="181" t="s">
        <v>856</v>
      </c>
      <c r="B535" s="173"/>
      <c r="C535" s="173" t="s">
        <v>4787</v>
      </c>
      <c r="D535" s="173"/>
      <c r="E535" s="173"/>
      <c r="F535" s="173"/>
      <c r="G535" s="180">
        <v>43132</v>
      </c>
      <c r="H535" s="177"/>
      <c r="I535" s="177"/>
      <c r="J535" s="8" t="s">
        <v>4901</v>
      </c>
    </row>
    <row r="536" spans="1:10" ht="11.25" hidden="1" customHeight="1">
      <c r="A536" s="181" t="s">
        <v>857</v>
      </c>
      <c r="B536" s="173"/>
      <c r="C536" s="173" t="s">
        <v>4787</v>
      </c>
      <c r="D536" s="173"/>
      <c r="E536" s="173"/>
      <c r="F536" s="173"/>
      <c r="G536" s="180">
        <v>43132</v>
      </c>
      <c r="H536" s="177"/>
      <c r="I536" s="177"/>
      <c r="J536" s="8" t="s">
        <v>4901</v>
      </c>
    </row>
    <row r="537" spans="1:10" ht="11.25" hidden="1" customHeight="1">
      <c r="A537" s="181" t="s">
        <v>858</v>
      </c>
      <c r="B537" s="173"/>
      <c r="C537" s="173" t="s">
        <v>4787</v>
      </c>
      <c r="D537" s="173"/>
      <c r="E537" s="173"/>
      <c r="F537" s="173"/>
      <c r="G537" s="180">
        <v>43132</v>
      </c>
      <c r="H537" s="177"/>
      <c r="I537" s="177"/>
      <c r="J537" s="8" t="s">
        <v>4901</v>
      </c>
    </row>
    <row r="538" spans="1:10" ht="11.25" hidden="1" customHeight="1">
      <c r="A538" s="181" t="s">
        <v>859</v>
      </c>
      <c r="B538" s="173"/>
      <c r="C538" s="173" t="s">
        <v>4789</v>
      </c>
      <c r="D538" s="173"/>
      <c r="E538" s="173"/>
      <c r="F538" s="173"/>
      <c r="G538" s="180">
        <v>43132</v>
      </c>
      <c r="H538" s="177"/>
      <c r="I538" s="177"/>
      <c r="J538" s="8" t="s">
        <v>4888</v>
      </c>
    </row>
    <row r="539" spans="1:10" ht="11.25" hidden="1" customHeight="1">
      <c r="A539" s="181" t="s">
        <v>860</v>
      </c>
      <c r="B539" s="173"/>
      <c r="C539" s="173" t="s">
        <v>4789</v>
      </c>
      <c r="D539" s="173"/>
      <c r="E539" s="173"/>
      <c r="F539" s="173"/>
      <c r="G539" s="180">
        <v>43132</v>
      </c>
      <c r="H539" s="177"/>
      <c r="I539" s="177"/>
      <c r="J539" s="8" t="s">
        <v>4888</v>
      </c>
    </row>
    <row r="540" spans="1:10" ht="11.25" hidden="1" customHeight="1">
      <c r="A540" s="181" t="s">
        <v>861</v>
      </c>
      <c r="B540" s="173"/>
      <c r="C540" s="173" t="s">
        <v>4788</v>
      </c>
      <c r="D540" s="173"/>
      <c r="E540" s="173"/>
      <c r="F540" s="173"/>
      <c r="G540" s="180">
        <v>43132</v>
      </c>
      <c r="H540" s="177"/>
      <c r="I540" s="177"/>
      <c r="J540" s="8" t="s">
        <v>4900</v>
      </c>
    </row>
    <row r="541" spans="1:10" ht="11.25" hidden="1" customHeight="1">
      <c r="A541" s="181" t="s">
        <v>862</v>
      </c>
      <c r="B541" s="173"/>
      <c r="C541" s="173" t="s">
        <v>4787</v>
      </c>
      <c r="D541" s="173"/>
      <c r="E541" s="173"/>
      <c r="F541" s="173"/>
      <c r="G541" s="180">
        <v>43132</v>
      </c>
      <c r="H541" s="177"/>
      <c r="I541" s="177"/>
      <c r="J541" s="8" t="s">
        <v>4901</v>
      </c>
    </row>
    <row r="542" spans="1:10" ht="11.25" hidden="1" customHeight="1">
      <c r="A542" s="181" t="s">
        <v>863</v>
      </c>
      <c r="B542" s="173"/>
      <c r="C542" s="173" t="s">
        <v>4787</v>
      </c>
      <c r="D542" s="173"/>
      <c r="E542" s="173"/>
      <c r="F542" s="173"/>
      <c r="G542" s="180">
        <v>43132</v>
      </c>
      <c r="H542" s="177"/>
      <c r="I542" s="177"/>
      <c r="J542" s="8" t="s">
        <v>4901</v>
      </c>
    </row>
    <row r="543" spans="1:10" ht="11.25" hidden="1" customHeight="1">
      <c r="A543" s="181" t="s">
        <v>864</v>
      </c>
      <c r="B543" s="173"/>
      <c r="C543" s="173" t="s">
        <v>4786</v>
      </c>
      <c r="D543" s="173"/>
      <c r="E543" s="173"/>
      <c r="F543" s="173"/>
      <c r="G543" s="180">
        <v>43132</v>
      </c>
      <c r="H543" s="177"/>
      <c r="I543" s="177"/>
      <c r="J543" s="8" t="s">
        <v>4902</v>
      </c>
    </row>
    <row r="544" spans="1:10" ht="11.25" hidden="1" customHeight="1">
      <c r="A544" s="181" t="s">
        <v>865</v>
      </c>
      <c r="B544" s="173"/>
      <c r="C544" s="173" t="s">
        <v>4787</v>
      </c>
      <c r="D544" s="173"/>
      <c r="E544" s="173"/>
      <c r="F544" s="173"/>
      <c r="G544" s="180">
        <v>43132</v>
      </c>
      <c r="H544" s="177"/>
      <c r="I544" s="177"/>
      <c r="J544" s="8" t="s">
        <v>4901</v>
      </c>
    </row>
    <row r="545" spans="1:10" ht="11.25" hidden="1" customHeight="1">
      <c r="A545" s="181" t="s">
        <v>866</v>
      </c>
      <c r="B545" s="173"/>
      <c r="C545" s="173" t="s">
        <v>4786</v>
      </c>
      <c r="D545" s="173"/>
      <c r="E545" s="173"/>
      <c r="F545" s="173"/>
      <c r="G545" s="180">
        <v>43132</v>
      </c>
      <c r="H545" s="177"/>
      <c r="I545" s="177"/>
      <c r="J545" s="8" t="s">
        <v>4902</v>
      </c>
    </row>
    <row r="546" spans="1:10" ht="11.25" hidden="1" customHeight="1">
      <c r="A546" s="181" t="s">
        <v>867</v>
      </c>
      <c r="B546" s="173"/>
      <c r="C546" s="173" t="s">
        <v>4786</v>
      </c>
      <c r="D546" s="173"/>
      <c r="E546" s="173"/>
      <c r="F546" s="173"/>
      <c r="G546" s="180">
        <v>43132</v>
      </c>
      <c r="H546" s="177"/>
      <c r="I546" s="177"/>
      <c r="J546" s="8" t="s">
        <v>4902</v>
      </c>
    </row>
    <row r="547" spans="1:10" ht="11.25" hidden="1" customHeight="1">
      <c r="A547" s="181" t="s">
        <v>868</v>
      </c>
      <c r="B547" s="173"/>
      <c r="C547" s="173" t="s">
        <v>4786</v>
      </c>
      <c r="D547" s="173"/>
      <c r="E547" s="173"/>
      <c r="F547" s="173"/>
      <c r="G547" s="180">
        <v>43132</v>
      </c>
      <c r="H547" s="177"/>
      <c r="I547" s="177"/>
      <c r="J547" s="8" t="s">
        <v>4902</v>
      </c>
    </row>
    <row r="548" spans="1:10" ht="11.25" hidden="1" customHeight="1">
      <c r="A548" s="181" t="s">
        <v>869</v>
      </c>
      <c r="B548" s="173"/>
      <c r="C548" s="173" t="s">
        <v>4786</v>
      </c>
      <c r="D548" s="173"/>
      <c r="E548" s="173"/>
      <c r="F548" s="173"/>
      <c r="G548" s="180">
        <v>43132</v>
      </c>
      <c r="H548" s="177"/>
      <c r="I548" s="177"/>
      <c r="J548" s="8" t="s">
        <v>4902</v>
      </c>
    </row>
    <row r="549" spans="1:10" ht="11.25" hidden="1" customHeight="1">
      <c r="A549" s="181" t="s">
        <v>870</v>
      </c>
      <c r="B549" s="173"/>
      <c r="C549" s="173" t="s">
        <v>4786</v>
      </c>
      <c r="D549" s="173"/>
      <c r="E549" s="173"/>
      <c r="F549" s="173"/>
      <c r="G549" s="180">
        <v>43132</v>
      </c>
      <c r="H549" s="177"/>
      <c r="I549" s="177"/>
      <c r="J549" s="8" t="s">
        <v>4902</v>
      </c>
    </row>
    <row r="550" spans="1:10" ht="11.25" hidden="1" customHeight="1">
      <c r="A550" s="181" t="s">
        <v>871</v>
      </c>
      <c r="B550" s="173"/>
      <c r="C550" s="173" t="s">
        <v>4786</v>
      </c>
      <c r="D550" s="173"/>
      <c r="E550" s="173"/>
      <c r="F550" s="173"/>
      <c r="G550" s="180">
        <v>43132</v>
      </c>
      <c r="H550" s="177"/>
      <c r="I550" s="177"/>
      <c r="J550" s="8" t="s">
        <v>4902</v>
      </c>
    </row>
    <row r="551" spans="1:10" ht="11.25" hidden="1" customHeight="1">
      <c r="A551" s="181" t="s">
        <v>872</v>
      </c>
      <c r="B551" s="173"/>
      <c r="C551" s="173" t="s">
        <v>4786</v>
      </c>
      <c r="D551" s="173"/>
      <c r="E551" s="173"/>
      <c r="F551" s="173"/>
      <c r="G551" s="180">
        <v>43132</v>
      </c>
      <c r="H551" s="177"/>
      <c r="I551" s="177"/>
      <c r="J551" s="8" t="s">
        <v>4902</v>
      </c>
    </row>
    <row r="552" spans="1:10" ht="11.25" hidden="1" customHeight="1">
      <c r="A552" s="181" t="s">
        <v>873</v>
      </c>
      <c r="B552" s="173"/>
      <c r="C552" s="173" t="s">
        <v>4786</v>
      </c>
      <c r="D552" s="173"/>
      <c r="E552" s="173"/>
      <c r="F552" s="173"/>
      <c r="G552" s="180">
        <v>43132</v>
      </c>
      <c r="H552" s="177"/>
      <c r="I552" s="177"/>
      <c r="J552" s="8" t="s">
        <v>4902</v>
      </c>
    </row>
    <row r="553" spans="1:10" ht="11.25" hidden="1" customHeight="1">
      <c r="A553" s="181" t="s">
        <v>874</v>
      </c>
      <c r="B553" s="173"/>
      <c r="C553" s="173" t="s">
        <v>4786</v>
      </c>
      <c r="D553" s="173"/>
      <c r="E553" s="173"/>
      <c r="F553" s="173"/>
      <c r="G553" s="180">
        <v>43132</v>
      </c>
      <c r="H553" s="177"/>
      <c r="I553" s="177"/>
      <c r="J553" s="8" t="s">
        <v>4902</v>
      </c>
    </row>
    <row r="554" spans="1:10" ht="11.25" hidden="1" customHeight="1">
      <c r="A554" s="181" t="s">
        <v>875</v>
      </c>
      <c r="B554" s="173"/>
      <c r="C554" s="173" t="s">
        <v>4786</v>
      </c>
      <c r="D554" s="173"/>
      <c r="E554" s="173"/>
      <c r="F554" s="173"/>
      <c r="G554" s="180">
        <v>43132</v>
      </c>
      <c r="H554" s="177"/>
      <c r="I554" s="177"/>
      <c r="J554" s="8" t="s">
        <v>4902</v>
      </c>
    </row>
    <row r="555" spans="1:10" ht="11.25" hidden="1" customHeight="1">
      <c r="A555" s="181" t="s">
        <v>876</v>
      </c>
      <c r="B555" s="173"/>
      <c r="C555" s="173" t="s">
        <v>4786</v>
      </c>
      <c r="D555" s="173"/>
      <c r="E555" s="173"/>
      <c r="F555" s="173"/>
      <c r="G555" s="180">
        <v>43132</v>
      </c>
      <c r="H555" s="177"/>
      <c r="I555" s="177"/>
      <c r="J555" s="8" t="s">
        <v>4902</v>
      </c>
    </row>
    <row r="556" spans="1:10" ht="11.25" hidden="1" customHeight="1">
      <c r="A556" s="181" t="s">
        <v>877</v>
      </c>
      <c r="B556" s="173"/>
      <c r="C556" s="173" t="s">
        <v>4786</v>
      </c>
      <c r="D556" s="173"/>
      <c r="E556" s="173"/>
      <c r="F556" s="173"/>
      <c r="G556" s="180">
        <v>43132</v>
      </c>
      <c r="H556" s="177"/>
      <c r="I556" s="177"/>
      <c r="J556" s="8" t="s">
        <v>4902</v>
      </c>
    </row>
    <row r="557" spans="1:10" ht="11.25" hidden="1" customHeight="1">
      <c r="A557" s="181" t="s">
        <v>878</v>
      </c>
      <c r="B557" s="173"/>
      <c r="C557" s="173" t="s">
        <v>4788</v>
      </c>
      <c r="D557" s="173"/>
      <c r="E557" s="173"/>
      <c r="F557" s="173"/>
      <c r="G557" s="180">
        <v>43132</v>
      </c>
      <c r="H557" s="177"/>
      <c r="I557" s="177"/>
      <c r="J557" s="8" t="s">
        <v>4900</v>
      </c>
    </row>
    <row r="558" spans="1:10" ht="11.25" hidden="1" customHeight="1">
      <c r="A558" s="181" t="s">
        <v>879</v>
      </c>
      <c r="B558" s="173"/>
      <c r="C558" s="173" t="s">
        <v>4788</v>
      </c>
      <c r="D558" s="173"/>
      <c r="E558" s="173"/>
      <c r="F558" s="173"/>
      <c r="G558" s="180">
        <v>43132</v>
      </c>
      <c r="H558" s="177"/>
      <c r="I558" s="177"/>
      <c r="J558" s="8" t="s">
        <v>4900</v>
      </c>
    </row>
    <row r="559" spans="1:10" ht="11.25" hidden="1" customHeight="1">
      <c r="A559" s="181" t="s">
        <v>880</v>
      </c>
      <c r="B559" s="173"/>
      <c r="C559" s="173" t="s">
        <v>4788</v>
      </c>
      <c r="D559" s="173"/>
      <c r="E559" s="173"/>
      <c r="F559" s="173"/>
      <c r="G559" s="180">
        <v>43132</v>
      </c>
      <c r="H559" s="177"/>
      <c r="I559" s="177"/>
      <c r="J559" s="8" t="s">
        <v>4900</v>
      </c>
    </row>
    <row r="560" spans="1:10" ht="11.25" hidden="1" customHeight="1">
      <c r="A560" s="181" t="s">
        <v>881</v>
      </c>
      <c r="B560" s="173"/>
      <c r="C560" s="173" t="s">
        <v>4788</v>
      </c>
      <c r="D560" s="173"/>
      <c r="E560" s="173"/>
      <c r="F560" s="173"/>
      <c r="G560" s="180">
        <v>43132</v>
      </c>
      <c r="H560" s="177"/>
      <c r="I560" s="177"/>
      <c r="J560" s="8" t="s">
        <v>4900</v>
      </c>
    </row>
    <row r="561" spans="1:10" ht="11.25" hidden="1" customHeight="1">
      <c r="A561" s="181" t="s">
        <v>882</v>
      </c>
      <c r="B561" s="173"/>
      <c r="C561" s="173" t="s">
        <v>4787</v>
      </c>
      <c r="D561" s="173"/>
      <c r="E561" s="173"/>
      <c r="F561" s="173"/>
      <c r="G561" s="180">
        <v>43132</v>
      </c>
      <c r="H561" s="177"/>
      <c r="I561" s="177"/>
      <c r="J561" s="8" t="s">
        <v>4901</v>
      </c>
    </row>
    <row r="562" spans="1:10" ht="11.25" hidden="1" customHeight="1">
      <c r="A562" s="181" t="s">
        <v>883</v>
      </c>
      <c r="B562" s="173"/>
      <c r="C562" s="173" t="s">
        <v>4787</v>
      </c>
      <c r="D562" s="173"/>
      <c r="E562" s="173"/>
      <c r="F562" s="173"/>
      <c r="G562" s="180">
        <v>43132</v>
      </c>
      <c r="H562" s="177"/>
      <c r="I562" s="177"/>
      <c r="J562" s="8" t="s">
        <v>4901</v>
      </c>
    </row>
    <row r="563" spans="1:10" ht="11.25" hidden="1" customHeight="1">
      <c r="A563" s="181" t="s">
        <v>884</v>
      </c>
      <c r="B563" s="173"/>
      <c r="C563" s="173" t="s">
        <v>4787</v>
      </c>
      <c r="D563" s="173"/>
      <c r="E563" s="173"/>
      <c r="F563" s="173"/>
      <c r="G563" s="180">
        <v>43132</v>
      </c>
      <c r="H563" s="177"/>
      <c r="I563" s="177"/>
      <c r="J563" s="8" t="s">
        <v>4901</v>
      </c>
    </row>
    <row r="564" spans="1:10" ht="11.25" hidden="1" customHeight="1">
      <c r="A564" s="181" t="s">
        <v>885</v>
      </c>
      <c r="B564" s="173"/>
      <c r="C564" s="173" t="s">
        <v>4789</v>
      </c>
      <c r="D564" s="173"/>
      <c r="E564" s="173"/>
      <c r="F564" s="173"/>
      <c r="G564" s="180">
        <v>43132</v>
      </c>
      <c r="H564" s="177"/>
      <c r="I564" s="177"/>
      <c r="J564" s="8" t="s">
        <v>4888</v>
      </c>
    </row>
    <row r="565" spans="1:10" ht="11.25" hidden="1" customHeight="1">
      <c r="A565" s="181" t="s">
        <v>886</v>
      </c>
      <c r="B565" s="173"/>
      <c r="C565" s="173" t="s">
        <v>4789</v>
      </c>
      <c r="D565" s="173"/>
      <c r="E565" s="173"/>
      <c r="F565" s="173"/>
      <c r="G565" s="180">
        <v>43132</v>
      </c>
      <c r="H565" s="177"/>
      <c r="I565" s="177"/>
      <c r="J565" s="8" t="s">
        <v>4888</v>
      </c>
    </row>
    <row r="566" spans="1:10" ht="11.25" hidden="1" customHeight="1">
      <c r="A566" s="181" t="s">
        <v>887</v>
      </c>
      <c r="B566" s="173"/>
      <c r="C566" s="173" t="s">
        <v>4789</v>
      </c>
      <c r="D566" s="173"/>
      <c r="E566" s="173"/>
      <c r="F566" s="173"/>
      <c r="G566" s="180">
        <v>43132</v>
      </c>
      <c r="H566" s="177"/>
      <c r="I566" s="177"/>
      <c r="J566" s="8" t="s">
        <v>4888</v>
      </c>
    </row>
    <row r="567" spans="1:10" ht="11.25" hidden="1" customHeight="1">
      <c r="A567" s="181" t="s">
        <v>888</v>
      </c>
      <c r="B567" s="173"/>
      <c r="C567" s="173" t="s">
        <v>4789</v>
      </c>
      <c r="D567" s="173"/>
      <c r="E567" s="173"/>
      <c r="F567" s="173"/>
      <c r="G567" s="180">
        <v>43132</v>
      </c>
      <c r="H567" s="177"/>
      <c r="I567" s="177"/>
      <c r="J567" s="8" t="s">
        <v>4888</v>
      </c>
    </row>
    <row r="568" spans="1:10" ht="11.25" hidden="1" customHeight="1">
      <c r="A568" s="181" t="s">
        <v>889</v>
      </c>
      <c r="B568" s="173"/>
      <c r="C568" s="173" t="s">
        <v>4786</v>
      </c>
      <c r="D568" s="173"/>
      <c r="E568" s="173"/>
      <c r="F568" s="173"/>
      <c r="G568" s="180">
        <v>43132</v>
      </c>
      <c r="H568" s="177"/>
      <c r="I568" s="177"/>
      <c r="J568" s="8" t="s">
        <v>4902</v>
      </c>
    </row>
    <row r="569" spans="1:10" ht="11.25" hidden="1" customHeight="1">
      <c r="A569" s="181" t="s">
        <v>890</v>
      </c>
      <c r="B569" s="173"/>
      <c r="C569" s="173" t="s">
        <v>4786</v>
      </c>
      <c r="D569" s="173"/>
      <c r="E569" s="173"/>
      <c r="F569" s="173"/>
      <c r="G569" s="180">
        <v>43132</v>
      </c>
      <c r="H569" s="177"/>
      <c r="I569" s="177"/>
      <c r="J569" s="8" t="s">
        <v>4902</v>
      </c>
    </row>
    <row r="570" spans="1:10" ht="11.25" hidden="1" customHeight="1">
      <c r="A570" s="181" t="s">
        <v>891</v>
      </c>
      <c r="B570" s="173"/>
      <c r="C570" s="173" t="s">
        <v>4787</v>
      </c>
      <c r="D570" s="173"/>
      <c r="E570" s="173"/>
      <c r="F570" s="173"/>
      <c r="G570" s="180">
        <v>43132</v>
      </c>
      <c r="H570" s="177"/>
      <c r="I570" s="177"/>
      <c r="J570" s="8" t="s">
        <v>4901</v>
      </c>
    </row>
    <row r="571" spans="1:10" ht="11.25" hidden="1" customHeight="1">
      <c r="A571" s="181" t="s">
        <v>892</v>
      </c>
      <c r="B571" s="173"/>
      <c r="C571" s="173" t="s">
        <v>4787</v>
      </c>
      <c r="D571" s="173"/>
      <c r="E571" s="173"/>
      <c r="F571" s="173"/>
      <c r="G571" s="180">
        <v>43132</v>
      </c>
      <c r="H571" s="177"/>
      <c r="I571" s="177"/>
      <c r="J571" s="8" t="s">
        <v>4901</v>
      </c>
    </row>
    <row r="572" spans="1:10" ht="11.25" hidden="1" customHeight="1">
      <c r="A572" s="181" t="s">
        <v>893</v>
      </c>
      <c r="B572" s="173"/>
      <c r="C572" s="173" t="s">
        <v>4786</v>
      </c>
      <c r="D572" s="173"/>
      <c r="E572" s="173"/>
      <c r="F572" s="173"/>
      <c r="G572" s="180">
        <v>43132</v>
      </c>
      <c r="H572" s="177"/>
      <c r="I572" s="177"/>
      <c r="J572" s="8" t="s">
        <v>4902</v>
      </c>
    </row>
    <row r="573" spans="1:10" ht="11.25" hidden="1" customHeight="1">
      <c r="A573" s="181" t="s">
        <v>894</v>
      </c>
      <c r="B573" s="173"/>
      <c r="C573" s="173" t="s">
        <v>4789</v>
      </c>
      <c r="D573" s="173"/>
      <c r="E573" s="173"/>
      <c r="F573" s="173"/>
      <c r="G573" s="180">
        <v>43132</v>
      </c>
      <c r="H573" s="177"/>
      <c r="I573" s="177"/>
      <c r="J573" s="8" t="s">
        <v>4888</v>
      </c>
    </row>
    <row r="574" spans="1:10" ht="11.25" hidden="1" customHeight="1">
      <c r="A574" s="181" t="s">
        <v>895</v>
      </c>
      <c r="B574" s="173"/>
      <c r="C574" s="173" t="s">
        <v>4789</v>
      </c>
      <c r="D574" s="173"/>
      <c r="E574" s="173"/>
      <c r="F574" s="173"/>
      <c r="G574" s="180">
        <v>43132</v>
      </c>
      <c r="H574" s="177"/>
      <c r="I574" s="177"/>
      <c r="J574" s="8" t="s">
        <v>4888</v>
      </c>
    </row>
    <row r="575" spans="1:10" ht="11.25" hidden="1" customHeight="1">
      <c r="A575" s="181" t="s">
        <v>896</v>
      </c>
      <c r="B575" s="173"/>
      <c r="C575" s="173" t="s">
        <v>4786</v>
      </c>
      <c r="D575" s="173"/>
      <c r="E575" s="173"/>
      <c r="F575" s="173"/>
      <c r="G575" s="180">
        <v>43132</v>
      </c>
      <c r="H575" s="177"/>
      <c r="I575" s="177"/>
      <c r="J575" s="8" t="s">
        <v>4902</v>
      </c>
    </row>
    <row r="576" spans="1:10" ht="11.25" hidden="1" customHeight="1">
      <c r="A576" s="181" t="s">
        <v>897</v>
      </c>
      <c r="B576" s="173"/>
      <c r="C576" s="173" t="s">
        <v>4789</v>
      </c>
      <c r="D576" s="173"/>
      <c r="E576" s="173"/>
      <c r="F576" s="173"/>
      <c r="G576" s="180">
        <v>43132</v>
      </c>
      <c r="H576" s="177"/>
      <c r="I576" s="177"/>
      <c r="J576" s="8" t="s">
        <v>4888</v>
      </c>
    </row>
    <row r="577" spans="1:10" ht="11.25" hidden="1" customHeight="1">
      <c r="A577" s="181" t="s">
        <v>898</v>
      </c>
      <c r="B577" s="173"/>
      <c r="C577" s="173" t="s">
        <v>4789</v>
      </c>
      <c r="D577" s="173"/>
      <c r="E577" s="173"/>
      <c r="F577" s="173"/>
      <c r="G577" s="180">
        <v>43132</v>
      </c>
      <c r="H577" s="177"/>
      <c r="I577" s="177"/>
      <c r="J577" s="8" t="s">
        <v>4888</v>
      </c>
    </row>
    <row r="578" spans="1:10" ht="11.25" hidden="1" customHeight="1">
      <c r="A578" s="181" t="s">
        <v>899</v>
      </c>
      <c r="B578" s="173"/>
      <c r="C578" s="173" t="s">
        <v>4789</v>
      </c>
      <c r="D578" s="173"/>
      <c r="E578" s="173"/>
      <c r="F578" s="173"/>
      <c r="G578" s="180">
        <v>43132</v>
      </c>
      <c r="H578" s="177"/>
      <c r="I578" s="177"/>
      <c r="J578" s="8" t="s">
        <v>4888</v>
      </c>
    </row>
    <row r="579" spans="1:10" ht="11.25" hidden="1" customHeight="1">
      <c r="A579" s="181" t="s">
        <v>900</v>
      </c>
      <c r="B579" s="173"/>
      <c r="C579" s="173" t="s">
        <v>4789</v>
      </c>
      <c r="D579" s="173"/>
      <c r="E579" s="173"/>
      <c r="F579" s="173"/>
      <c r="G579" s="180">
        <v>43132</v>
      </c>
      <c r="H579" s="177"/>
      <c r="I579" s="177"/>
      <c r="J579" s="8" t="s">
        <v>4888</v>
      </c>
    </row>
    <row r="580" spans="1:10" ht="11.25" hidden="1" customHeight="1">
      <c r="A580" s="181" t="s">
        <v>901</v>
      </c>
      <c r="B580" s="173"/>
      <c r="C580" s="173" t="s">
        <v>4789</v>
      </c>
      <c r="D580" s="173"/>
      <c r="E580" s="173"/>
      <c r="F580" s="173"/>
      <c r="G580" s="180">
        <v>43132</v>
      </c>
      <c r="H580" s="177"/>
      <c r="I580" s="177"/>
      <c r="J580" s="8" t="s">
        <v>4888</v>
      </c>
    </row>
    <row r="581" spans="1:10" ht="11.25" hidden="1" customHeight="1">
      <c r="A581" s="181" t="s">
        <v>902</v>
      </c>
      <c r="B581" s="173"/>
      <c r="C581" s="173" t="s">
        <v>4789</v>
      </c>
      <c r="D581" s="173"/>
      <c r="E581" s="173"/>
      <c r="F581" s="173"/>
      <c r="G581" s="180">
        <v>43132</v>
      </c>
      <c r="H581" s="177"/>
      <c r="I581" s="177"/>
      <c r="J581" s="8" t="s">
        <v>4888</v>
      </c>
    </row>
    <row r="582" spans="1:10" ht="11.25" hidden="1" customHeight="1">
      <c r="A582" s="181" t="s">
        <v>903</v>
      </c>
      <c r="B582" s="173"/>
      <c r="C582" s="173" t="s">
        <v>4789</v>
      </c>
      <c r="D582" s="173"/>
      <c r="E582" s="173"/>
      <c r="F582" s="173"/>
      <c r="G582" s="180">
        <v>43132</v>
      </c>
      <c r="H582" s="177"/>
      <c r="I582" s="177"/>
      <c r="J582" s="8" t="s">
        <v>4888</v>
      </c>
    </row>
    <row r="583" spans="1:10" ht="11.25" hidden="1" customHeight="1">
      <c r="A583" s="181" t="s">
        <v>904</v>
      </c>
      <c r="B583" s="173"/>
      <c r="C583" s="173" t="s">
        <v>4789</v>
      </c>
      <c r="D583" s="173"/>
      <c r="E583" s="173"/>
      <c r="F583" s="173"/>
      <c r="G583" s="180">
        <v>43132</v>
      </c>
      <c r="H583" s="177"/>
      <c r="I583" s="177"/>
      <c r="J583" s="8" t="s">
        <v>4888</v>
      </c>
    </row>
    <row r="584" spans="1:10" ht="11.25" hidden="1" customHeight="1">
      <c r="A584" s="181" t="s">
        <v>905</v>
      </c>
      <c r="B584" s="173"/>
      <c r="C584" s="173" t="s">
        <v>4789</v>
      </c>
      <c r="D584" s="173"/>
      <c r="E584" s="173"/>
      <c r="F584" s="173"/>
      <c r="G584" s="180">
        <v>43132</v>
      </c>
      <c r="H584" s="177"/>
      <c r="I584" s="177"/>
      <c r="J584" s="8" t="s">
        <v>4888</v>
      </c>
    </row>
    <row r="585" spans="1:10" ht="11.25" hidden="1" customHeight="1">
      <c r="A585" s="181" t="s">
        <v>906</v>
      </c>
      <c r="B585" s="173"/>
      <c r="C585" s="173" t="s">
        <v>4789</v>
      </c>
      <c r="D585" s="173"/>
      <c r="E585" s="173"/>
      <c r="F585" s="173"/>
      <c r="G585" s="180">
        <v>43132</v>
      </c>
      <c r="H585" s="177"/>
      <c r="I585" s="177"/>
      <c r="J585" s="8" t="s">
        <v>4888</v>
      </c>
    </row>
    <row r="586" spans="1:10" ht="11.25" hidden="1" customHeight="1">
      <c r="A586" s="181" t="s">
        <v>907</v>
      </c>
      <c r="B586" s="173"/>
      <c r="C586" s="173" t="s">
        <v>4789</v>
      </c>
      <c r="D586" s="173"/>
      <c r="E586" s="173"/>
      <c r="F586" s="173"/>
      <c r="G586" s="180">
        <v>43132</v>
      </c>
      <c r="H586" s="177"/>
      <c r="I586" s="177"/>
      <c r="J586" s="8" t="s">
        <v>4888</v>
      </c>
    </row>
    <row r="587" spans="1:10" ht="11.25" hidden="1" customHeight="1">
      <c r="A587" s="181" t="s">
        <v>908</v>
      </c>
      <c r="B587" s="173"/>
      <c r="C587" s="173" t="s">
        <v>4789</v>
      </c>
      <c r="D587" s="173"/>
      <c r="E587" s="173"/>
      <c r="F587" s="173"/>
      <c r="G587" s="180">
        <v>43132</v>
      </c>
      <c r="H587" s="177"/>
      <c r="I587" s="177"/>
      <c r="J587" s="8" t="s">
        <v>4888</v>
      </c>
    </row>
    <row r="588" spans="1:10" ht="11.25" hidden="1" customHeight="1">
      <c r="A588" s="181" t="s">
        <v>909</v>
      </c>
      <c r="B588" s="173"/>
      <c r="C588" s="173" t="s">
        <v>4789</v>
      </c>
      <c r="D588" s="173"/>
      <c r="E588" s="173"/>
      <c r="F588" s="173"/>
      <c r="G588" s="180">
        <v>43132</v>
      </c>
      <c r="H588" s="177"/>
      <c r="I588" s="177"/>
      <c r="J588" s="8" t="s">
        <v>4888</v>
      </c>
    </row>
    <row r="589" spans="1:10" ht="11.25" hidden="1" customHeight="1">
      <c r="A589" s="181" t="s">
        <v>910</v>
      </c>
      <c r="B589" s="173"/>
      <c r="C589" s="173" t="s">
        <v>4789</v>
      </c>
      <c r="D589" s="173"/>
      <c r="E589" s="173"/>
      <c r="F589" s="173"/>
      <c r="G589" s="180">
        <v>43132</v>
      </c>
      <c r="H589" s="177"/>
      <c r="I589" s="177"/>
      <c r="J589" s="8" t="s">
        <v>4888</v>
      </c>
    </row>
    <row r="590" spans="1:10" ht="11.25" hidden="1" customHeight="1">
      <c r="A590" s="181" t="s">
        <v>911</v>
      </c>
      <c r="B590" s="173"/>
      <c r="C590" s="173" t="s">
        <v>4789</v>
      </c>
      <c r="D590" s="173"/>
      <c r="E590" s="173"/>
      <c r="F590" s="173"/>
      <c r="G590" s="180">
        <v>43132</v>
      </c>
      <c r="H590" s="177"/>
      <c r="I590" s="177"/>
      <c r="J590" s="8" t="s">
        <v>4888</v>
      </c>
    </row>
    <row r="591" spans="1:10" ht="11.25" hidden="1" customHeight="1">
      <c r="A591" s="181" t="s">
        <v>912</v>
      </c>
      <c r="B591" s="173"/>
      <c r="C591" s="173" t="s">
        <v>4787</v>
      </c>
      <c r="D591" s="173"/>
      <c r="E591" s="173"/>
      <c r="F591" s="173"/>
      <c r="G591" s="180">
        <v>43132</v>
      </c>
      <c r="H591" s="177"/>
      <c r="I591" s="177"/>
      <c r="J591" s="8" t="s">
        <v>4901</v>
      </c>
    </row>
    <row r="592" spans="1:10" ht="11.25" hidden="1" customHeight="1">
      <c r="A592" s="181" t="s">
        <v>913</v>
      </c>
      <c r="B592" s="173"/>
      <c r="C592" s="173" t="s">
        <v>4786</v>
      </c>
      <c r="D592" s="173"/>
      <c r="E592" s="173"/>
      <c r="F592" s="173"/>
      <c r="G592" s="180">
        <v>43132</v>
      </c>
      <c r="H592" s="177"/>
      <c r="I592" s="177"/>
      <c r="J592" s="8" t="s">
        <v>4902</v>
      </c>
    </row>
    <row r="593" spans="1:10" ht="11.25" hidden="1" customHeight="1">
      <c r="A593" s="181" t="s">
        <v>914</v>
      </c>
      <c r="B593" s="173"/>
      <c r="C593" s="173" t="s">
        <v>4786</v>
      </c>
      <c r="D593" s="173"/>
      <c r="E593" s="173"/>
      <c r="F593" s="173"/>
      <c r="G593" s="180">
        <v>43132</v>
      </c>
      <c r="H593" s="177"/>
      <c r="I593" s="177"/>
      <c r="J593" s="8" t="s">
        <v>4902</v>
      </c>
    </row>
    <row r="594" spans="1:10" ht="11.25" hidden="1" customHeight="1">
      <c r="A594" s="181" t="s">
        <v>915</v>
      </c>
      <c r="B594" s="173"/>
      <c r="C594" s="173" t="s">
        <v>4786</v>
      </c>
      <c r="D594" s="173"/>
      <c r="E594" s="173"/>
      <c r="F594" s="173"/>
      <c r="G594" s="180">
        <v>43132</v>
      </c>
      <c r="H594" s="177"/>
      <c r="I594" s="177"/>
      <c r="J594" s="8" t="s">
        <v>4902</v>
      </c>
    </row>
    <row r="595" spans="1:10" ht="11.25" hidden="1" customHeight="1">
      <c r="A595" s="181" t="s">
        <v>916</v>
      </c>
      <c r="B595" s="173"/>
      <c r="C595" s="173" t="s">
        <v>4789</v>
      </c>
      <c r="D595" s="173"/>
      <c r="E595" s="173"/>
      <c r="F595" s="173"/>
      <c r="G595" s="180">
        <v>43132</v>
      </c>
      <c r="H595" s="177"/>
      <c r="I595" s="177"/>
      <c r="J595" s="8" t="s">
        <v>4888</v>
      </c>
    </row>
    <row r="596" spans="1:10" ht="11.25" hidden="1" customHeight="1">
      <c r="A596" s="181" t="s">
        <v>917</v>
      </c>
      <c r="B596" s="173"/>
      <c r="C596" s="173" t="s">
        <v>4789</v>
      </c>
      <c r="D596" s="173"/>
      <c r="E596" s="173"/>
      <c r="F596" s="173"/>
      <c r="G596" s="180">
        <v>43132</v>
      </c>
      <c r="H596" s="177"/>
      <c r="I596" s="177"/>
      <c r="J596" s="8" t="s">
        <v>4888</v>
      </c>
    </row>
    <row r="597" spans="1:10" ht="11.25" hidden="1" customHeight="1">
      <c r="A597" s="181" t="s">
        <v>918</v>
      </c>
      <c r="B597" s="173"/>
      <c r="C597" s="173" t="s">
        <v>4789</v>
      </c>
      <c r="D597" s="173"/>
      <c r="E597" s="173"/>
      <c r="F597" s="173"/>
      <c r="G597" s="180">
        <v>43132</v>
      </c>
      <c r="H597" s="177"/>
      <c r="I597" s="177"/>
      <c r="J597" s="8" t="s">
        <v>4888</v>
      </c>
    </row>
    <row r="598" spans="1:10" ht="11.25" hidden="1" customHeight="1">
      <c r="A598" s="181" t="s">
        <v>920</v>
      </c>
      <c r="B598" s="173"/>
      <c r="C598" s="173" t="s">
        <v>4789</v>
      </c>
      <c r="D598" s="173"/>
      <c r="E598" s="173"/>
      <c r="F598" s="173"/>
      <c r="G598" s="180">
        <v>43132</v>
      </c>
      <c r="H598" s="177"/>
      <c r="I598" s="177"/>
      <c r="J598" s="8" t="s">
        <v>4888</v>
      </c>
    </row>
    <row r="599" spans="1:10" ht="11.25" hidden="1" customHeight="1">
      <c r="A599" s="181" t="s">
        <v>921</v>
      </c>
      <c r="B599" s="173"/>
      <c r="C599" s="173" t="s">
        <v>4788</v>
      </c>
      <c r="D599" s="173"/>
      <c r="E599" s="173"/>
      <c r="F599" s="173"/>
      <c r="G599" s="180">
        <v>43132</v>
      </c>
      <c r="H599" s="177"/>
      <c r="I599" s="177"/>
      <c r="J599" s="8" t="s">
        <v>4900</v>
      </c>
    </row>
    <row r="600" spans="1:10" ht="11.25" hidden="1" customHeight="1">
      <c r="A600" s="181" t="s">
        <v>922</v>
      </c>
      <c r="B600" s="173"/>
      <c r="C600" s="173" t="s">
        <v>4788</v>
      </c>
      <c r="D600" s="173"/>
      <c r="E600" s="173"/>
      <c r="F600" s="173"/>
      <c r="G600" s="180">
        <v>43132</v>
      </c>
      <c r="H600" s="177"/>
      <c r="I600" s="177"/>
      <c r="J600" s="8" t="s">
        <v>4900</v>
      </c>
    </row>
    <row r="601" spans="1:10" ht="11.25" hidden="1" customHeight="1">
      <c r="A601" s="181" t="s">
        <v>923</v>
      </c>
      <c r="B601" s="173"/>
      <c r="C601" s="173" t="s">
        <v>4788</v>
      </c>
      <c r="D601" s="173"/>
      <c r="E601" s="173"/>
      <c r="F601" s="173"/>
      <c r="G601" s="180">
        <v>43132</v>
      </c>
      <c r="H601" s="177"/>
      <c r="I601" s="177"/>
      <c r="J601" s="8" t="s">
        <v>4900</v>
      </c>
    </row>
    <row r="602" spans="1:10" ht="11.25" hidden="1" customHeight="1">
      <c r="A602" s="181" t="s">
        <v>924</v>
      </c>
      <c r="B602" s="173"/>
      <c r="C602" s="173" t="s">
        <v>4789</v>
      </c>
      <c r="D602" s="173"/>
      <c r="E602" s="173"/>
      <c r="F602" s="173"/>
      <c r="G602" s="180">
        <v>43132</v>
      </c>
      <c r="H602" s="177"/>
      <c r="I602" s="177"/>
      <c r="J602" s="8" t="s">
        <v>4888</v>
      </c>
    </row>
    <row r="603" spans="1:10" ht="11.25" hidden="1" customHeight="1">
      <c r="A603" s="181" t="s">
        <v>925</v>
      </c>
      <c r="B603" s="173"/>
      <c r="C603" s="173" t="s">
        <v>4788</v>
      </c>
      <c r="D603" s="173"/>
      <c r="E603" s="173"/>
      <c r="F603" s="173"/>
      <c r="G603" s="180">
        <v>43132</v>
      </c>
      <c r="H603" s="177"/>
      <c r="I603" s="177"/>
      <c r="J603" s="8" t="s">
        <v>4900</v>
      </c>
    </row>
    <row r="604" spans="1:10" ht="11.25" hidden="1" customHeight="1">
      <c r="A604" s="181" t="s">
        <v>926</v>
      </c>
      <c r="B604" s="173"/>
      <c r="C604" s="173" t="s">
        <v>4786</v>
      </c>
      <c r="D604" s="173"/>
      <c r="E604" s="173"/>
      <c r="F604" s="173"/>
      <c r="G604" s="180">
        <v>43132</v>
      </c>
      <c r="H604" s="177"/>
      <c r="I604" s="177"/>
      <c r="J604" s="8" t="s">
        <v>4902</v>
      </c>
    </row>
    <row r="605" spans="1:10" ht="11.25" hidden="1" customHeight="1">
      <c r="A605" s="181" t="s">
        <v>927</v>
      </c>
      <c r="B605" s="173"/>
      <c r="C605" s="173" t="s">
        <v>4786</v>
      </c>
      <c r="D605" s="173"/>
      <c r="E605" s="173"/>
      <c r="F605" s="173"/>
      <c r="G605" s="180">
        <v>43132</v>
      </c>
      <c r="H605" s="177"/>
      <c r="I605" s="177"/>
      <c r="J605" s="8" t="s">
        <v>4902</v>
      </c>
    </row>
    <row r="606" spans="1:10" ht="11.25" hidden="1" customHeight="1">
      <c r="A606" s="181" t="s">
        <v>928</v>
      </c>
      <c r="B606" s="173"/>
      <c r="C606" s="173" t="s">
        <v>4789</v>
      </c>
      <c r="D606" s="173"/>
      <c r="E606" s="173"/>
      <c r="F606" s="173"/>
      <c r="G606" s="180">
        <v>43132</v>
      </c>
      <c r="H606" s="177"/>
      <c r="I606" s="177"/>
      <c r="J606" s="8" t="s">
        <v>4888</v>
      </c>
    </row>
    <row r="607" spans="1:10" ht="11.25" hidden="1" customHeight="1">
      <c r="A607" s="181" t="s">
        <v>929</v>
      </c>
      <c r="B607" s="173"/>
      <c r="C607" s="173" t="s">
        <v>4788</v>
      </c>
      <c r="D607" s="173"/>
      <c r="E607" s="173"/>
      <c r="F607" s="173"/>
      <c r="G607" s="180">
        <v>43132</v>
      </c>
      <c r="H607" s="177"/>
      <c r="I607" s="177"/>
      <c r="J607" s="8" t="s">
        <v>4900</v>
      </c>
    </row>
    <row r="608" spans="1:10" ht="11.25" hidden="1" customHeight="1">
      <c r="A608" s="181" t="s">
        <v>930</v>
      </c>
      <c r="B608" s="173"/>
      <c r="C608" s="173" t="s">
        <v>4789</v>
      </c>
      <c r="D608" s="173"/>
      <c r="E608" s="173"/>
      <c r="F608" s="173"/>
      <c r="G608" s="180">
        <v>43132</v>
      </c>
      <c r="H608" s="177"/>
      <c r="I608" s="177"/>
      <c r="J608" s="8" t="s">
        <v>4888</v>
      </c>
    </row>
    <row r="609" spans="1:10" ht="11.25" hidden="1" customHeight="1">
      <c r="A609" s="181" t="s">
        <v>931</v>
      </c>
      <c r="B609" s="173"/>
      <c r="C609" s="173" t="s">
        <v>4787</v>
      </c>
      <c r="D609" s="173"/>
      <c r="E609" s="173"/>
      <c r="F609" s="173"/>
      <c r="G609" s="180">
        <v>43132</v>
      </c>
      <c r="H609" s="177"/>
      <c r="I609" s="177"/>
      <c r="J609" s="8" t="s">
        <v>4901</v>
      </c>
    </row>
    <row r="610" spans="1:10" ht="11.25" hidden="1" customHeight="1">
      <c r="A610" s="181" t="s">
        <v>932</v>
      </c>
      <c r="B610" s="173"/>
      <c r="C610" s="173" t="s">
        <v>4787</v>
      </c>
      <c r="D610" s="173"/>
      <c r="E610" s="173"/>
      <c r="F610" s="173"/>
      <c r="G610" s="180">
        <v>43132</v>
      </c>
      <c r="H610" s="177"/>
      <c r="I610" s="177"/>
      <c r="J610" s="8" t="s">
        <v>4901</v>
      </c>
    </row>
    <row r="611" spans="1:10" ht="11.25" hidden="1" customHeight="1">
      <c r="A611" s="181" t="s">
        <v>933</v>
      </c>
      <c r="B611" s="173"/>
      <c r="C611" s="173" t="s">
        <v>4787</v>
      </c>
      <c r="D611" s="173"/>
      <c r="E611" s="173"/>
      <c r="F611" s="173"/>
      <c r="G611" s="180">
        <v>43132</v>
      </c>
      <c r="H611" s="177"/>
      <c r="I611" s="177"/>
      <c r="J611" s="8" t="s">
        <v>4901</v>
      </c>
    </row>
    <row r="612" spans="1:10" ht="11.25" hidden="1" customHeight="1">
      <c r="A612" s="181" t="s">
        <v>934</v>
      </c>
      <c r="B612" s="173"/>
      <c r="C612" s="173" t="s">
        <v>4789</v>
      </c>
      <c r="D612" s="173"/>
      <c r="E612" s="173"/>
      <c r="F612" s="173"/>
      <c r="G612" s="180">
        <v>43132</v>
      </c>
      <c r="H612" s="177"/>
      <c r="I612" s="177"/>
      <c r="J612" s="8" t="s">
        <v>4888</v>
      </c>
    </row>
    <row r="613" spans="1:10" ht="11.25" hidden="1" customHeight="1">
      <c r="A613" s="181" t="s">
        <v>935</v>
      </c>
      <c r="B613" s="173"/>
      <c r="C613" s="173" t="s">
        <v>4787</v>
      </c>
      <c r="D613" s="173"/>
      <c r="E613" s="173"/>
      <c r="F613" s="173"/>
      <c r="G613" s="180">
        <v>43132</v>
      </c>
      <c r="H613" s="177"/>
      <c r="I613" s="177"/>
      <c r="J613" s="8" t="s">
        <v>4901</v>
      </c>
    </row>
    <row r="614" spans="1:10" ht="11.25" hidden="1" customHeight="1">
      <c r="A614" s="181" t="s">
        <v>936</v>
      </c>
      <c r="B614" s="173"/>
      <c r="C614" s="173" t="s">
        <v>4787</v>
      </c>
      <c r="D614" s="173"/>
      <c r="E614" s="173"/>
      <c r="F614" s="173"/>
      <c r="G614" s="180">
        <v>43132</v>
      </c>
      <c r="H614" s="177"/>
      <c r="I614" s="177"/>
      <c r="J614" s="8" t="s">
        <v>4901</v>
      </c>
    </row>
    <row r="615" spans="1:10" ht="11.25" hidden="1" customHeight="1">
      <c r="A615" s="181" t="s">
        <v>937</v>
      </c>
      <c r="B615" s="173"/>
      <c r="C615" s="173" t="s">
        <v>4787</v>
      </c>
      <c r="D615" s="173"/>
      <c r="E615" s="173"/>
      <c r="F615" s="173"/>
      <c r="G615" s="180">
        <v>43132</v>
      </c>
      <c r="H615" s="177"/>
      <c r="I615" s="177"/>
      <c r="J615" s="8" t="s">
        <v>4901</v>
      </c>
    </row>
    <row r="616" spans="1:10" ht="11.25" hidden="1" customHeight="1">
      <c r="A616" s="181" t="s">
        <v>938</v>
      </c>
      <c r="B616" s="173"/>
      <c r="C616" s="173" t="s">
        <v>4788</v>
      </c>
      <c r="D616" s="173"/>
      <c r="E616" s="173"/>
      <c r="F616" s="173"/>
      <c r="G616" s="180">
        <v>43132</v>
      </c>
      <c r="H616" s="177"/>
      <c r="I616" s="177"/>
      <c r="J616" s="8" t="s">
        <v>4900</v>
      </c>
    </row>
    <row r="617" spans="1:10" ht="11.25" hidden="1" customHeight="1">
      <c r="A617" s="181" t="s">
        <v>939</v>
      </c>
      <c r="B617" s="173"/>
      <c r="C617" s="173" t="s">
        <v>4786</v>
      </c>
      <c r="D617" s="173"/>
      <c r="E617" s="173"/>
      <c r="F617" s="173"/>
      <c r="G617" s="180">
        <v>43132</v>
      </c>
      <c r="H617" s="177"/>
      <c r="I617" s="177"/>
      <c r="J617" s="8" t="s">
        <v>4902</v>
      </c>
    </row>
    <row r="618" spans="1:10" ht="11.25" hidden="1" customHeight="1">
      <c r="A618" s="181" t="s">
        <v>940</v>
      </c>
      <c r="B618" s="173"/>
      <c r="C618" s="173" t="s">
        <v>4788</v>
      </c>
      <c r="D618" s="173"/>
      <c r="E618" s="173"/>
      <c r="F618" s="173"/>
      <c r="G618" s="180">
        <v>43132</v>
      </c>
      <c r="H618" s="177"/>
      <c r="I618" s="177"/>
      <c r="J618" s="8" t="s">
        <v>4900</v>
      </c>
    </row>
    <row r="619" spans="1:10" ht="11.25" hidden="1" customHeight="1">
      <c r="A619" s="181" t="s">
        <v>941</v>
      </c>
      <c r="B619" s="173"/>
      <c r="C619" s="173" t="s">
        <v>4788</v>
      </c>
      <c r="D619" s="173"/>
      <c r="E619" s="173"/>
      <c r="F619" s="173"/>
      <c r="G619" s="180">
        <v>43132</v>
      </c>
      <c r="H619" s="177"/>
      <c r="I619" s="177"/>
      <c r="J619" s="8" t="s">
        <v>4900</v>
      </c>
    </row>
    <row r="620" spans="1:10" ht="11.25" hidden="1" customHeight="1">
      <c r="A620" s="181" t="s">
        <v>942</v>
      </c>
      <c r="B620" s="173"/>
      <c r="C620" s="173" t="s">
        <v>4786</v>
      </c>
      <c r="D620" s="173"/>
      <c r="E620" s="173"/>
      <c r="F620" s="173"/>
      <c r="G620" s="180">
        <v>43132</v>
      </c>
      <c r="H620" s="177"/>
      <c r="I620" s="177"/>
      <c r="J620" s="8" t="s">
        <v>4902</v>
      </c>
    </row>
    <row r="621" spans="1:10" ht="11.25" hidden="1" customHeight="1">
      <c r="A621" s="181" t="s">
        <v>943</v>
      </c>
      <c r="B621" s="173"/>
      <c r="C621" s="173" t="s">
        <v>4786</v>
      </c>
      <c r="D621" s="173"/>
      <c r="E621" s="173"/>
      <c r="F621" s="173"/>
      <c r="G621" s="180">
        <v>43132</v>
      </c>
      <c r="H621" s="177"/>
      <c r="I621" s="177"/>
      <c r="J621" s="8" t="s">
        <v>4902</v>
      </c>
    </row>
    <row r="622" spans="1:10" ht="11.25" hidden="1" customHeight="1">
      <c r="A622" s="181" t="s">
        <v>944</v>
      </c>
      <c r="B622" s="173"/>
      <c r="C622" s="173" t="s">
        <v>4789</v>
      </c>
      <c r="D622" s="173"/>
      <c r="E622" s="173"/>
      <c r="F622" s="173"/>
      <c r="G622" s="180">
        <v>43132</v>
      </c>
      <c r="H622" s="177"/>
      <c r="I622" s="177"/>
      <c r="J622" s="8" t="s">
        <v>4888</v>
      </c>
    </row>
    <row r="623" spans="1:10" ht="11.25" hidden="1" customHeight="1">
      <c r="A623" s="181" t="s">
        <v>945</v>
      </c>
      <c r="B623" s="173"/>
      <c r="C623" s="173" t="s">
        <v>4789</v>
      </c>
      <c r="D623" s="173"/>
      <c r="E623" s="173"/>
      <c r="F623" s="173"/>
      <c r="G623" s="180">
        <v>43132</v>
      </c>
      <c r="H623" s="177"/>
      <c r="I623" s="177"/>
      <c r="J623" s="8" t="s">
        <v>4888</v>
      </c>
    </row>
    <row r="624" spans="1:10" ht="11.25" hidden="1" customHeight="1">
      <c r="A624" s="181" t="s">
        <v>946</v>
      </c>
      <c r="B624" s="173"/>
      <c r="C624" s="173" t="s">
        <v>4789</v>
      </c>
      <c r="D624" s="173"/>
      <c r="E624" s="173"/>
      <c r="F624" s="173"/>
      <c r="G624" s="180">
        <v>43132</v>
      </c>
      <c r="H624" s="177"/>
      <c r="I624" s="177"/>
      <c r="J624" s="8" t="s">
        <v>4888</v>
      </c>
    </row>
    <row r="625" spans="1:10" ht="11.25" hidden="1" customHeight="1">
      <c r="A625" s="181" t="s">
        <v>947</v>
      </c>
      <c r="B625" s="173"/>
      <c r="C625" s="173" t="s">
        <v>4787</v>
      </c>
      <c r="D625" s="173"/>
      <c r="E625" s="173"/>
      <c r="F625" s="173"/>
      <c r="G625" s="180">
        <v>43132</v>
      </c>
      <c r="H625" s="177"/>
      <c r="I625" s="177"/>
      <c r="J625" s="8" t="s">
        <v>4901</v>
      </c>
    </row>
    <row r="626" spans="1:10" ht="11.25" hidden="1" customHeight="1">
      <c r="A626" s="181" t="s">
        <v>948</v>
      </c>
      <c r="B626" s="173"/>
      <c r="C626" s="173" t="s">
        <v>4787</v>
      </c>
      <c r="D626" s="173"/>
      <c r="E626" s="173"/>
      <c r="F626" s="173"/>
      <c r="G626" s="180">
        <v>43132</v>
      </c>
      <c r="H626" s="177"/>
      <c r="I626" s="177"/>
      <c r="J626" s="8" t="s">
        <v>4901</v>
      </c>
    </row>
    <row r="627" spans="1:10" ht="11.25" hidden="1" customHeight="1">
      <c r="A627" s="181" t="s">
        <v>949</v>
      </c>
      <c r="B627" s="173"/>
      <c r="C627" s="173" t="s">
        <v>4786</v>
      </c>
      <c r="D627" s="173"/>
      <c r="E627" s="173"/>
      <c r="F627" s="173"/>
      <c r="G627" s="180">
        <v>43132</v>
      </c>
      <c r="H627" s="177"/>
      <c r="I627" s="177"/>
      <c r="J627" s="8" t="s">
        <v>4902</v>
      </c>
    </row>
    <row r="628" spans="1:10" ht="11.25" hidden="1" customHeight="1">
      <c r="A628" s="181" t="s">
        <v>950</v>
      </c>
      <c r="B628" s="173"/>
      <c r="C628" s="173" t="s">
        <v>4787</v>
      </c>
      <c r="D628" s="173"/>
      <c r="E628" s="173"/>
      <c r="F628" s="173"/>
      <c r="G628" s="180">
        <v>43132</v>
      </c>
      <c r="H628" s="177"/>
      <c r="I628" s="177"/>
      <c r="J628" s="8" t="s">
        <v>4901</v>
      </c>
    </row>
    <row r="629" spans="1:10" ht="11.25" hidden="1" customHeight="1">
      <c r="A629" s="181" t="s">
        <v>951</v>
      </c>
      <c r="B629" s="173"/>
      <c r="C629" s="173" t="s">
        <v>4787</v>
      </c>
      <c r="D629" s="173"/>
      <c r="E629" s="173"/>
      <c r="F629" s="173"/>
      <c r="G629" s="180">
        <v>43132</v>
      </c>
      <c r="H629" s="177"/>
      <c r="I629" s="177"/>
      <c r="J629" s="8" t="s">
        <v>4901</v>
      </c>
    </row>
    <row r="630" spans="1:10" ht="11.25" hidden="1" customHeight="1">
      <c r="A630" s="181" t="s">
        <v>952</v>
      </c>
      <c r="B630" s="173"/>
      <c r="C630" s="173" t="s">
        <v>4787</v>
      </c>
      <c r="D630" s="173"/>
      <c r="E630" s="173"/>
      <c r="F630" s="173"/>
      <c r="G630" s="180">
        <v>43132</v>
      </c>
      <c r="H630" s="177"/>
      <c r="I630" s="177"/>
      <c r="J630" s="8" t="s">
        <v>4901</v>
      </c>
    </row>
    <row r="631" spans="1:10" ht="11.25" hidden="1" customHeight="1">
      <c r="A631" s="181" t="s">
        <v>953</v>
      </c>
      <c r="B631" s="173"/>
      <c r="C631" s="173" t="s">
        <v>4787</v>
      </c>
      <c r="D631" s="173"/>
      <c r="E631" s="173"/>
      <c r="F631" s="173"/>
      <c r="G631" s="180">
        <v>43132</v>
      </c>
      <c r="H631" s="177"/>
      <c r="I631" s="177"/>
      <c r="J631" s="8" t="s">
        <v>4901</v>
      </c>
    </row>
    <row r="632" spans="1:10" ht="11.25" hidden="1" customHeight="1">
      <c r="A632" s="181" t="s">
        <v>954</v>
      </c>
      <c r="B632" s="173"/>
      <c r="C632" s="173" t="s">
        <v>4787</v>
      </c>
      <c r="D632" s="173"/>
      <c r="E632" s="173"/>
      <c r="F632" s="173"/>
      <c r="G632" s="180">
        <v>43132</v>
      </c>
      <c r="H632" s="177"/>
      <c r="I632" s="177"/>
      <c r="J632" s="8" t="s">
        <v>4901</v>
      </c>
    </row>
    <row r="633" spans="1:10" ht="11.25" hidden="1" customHeight="1">
      <c r="A633" s="181" t="s">
        <v>955</v>
      </c>
      <c r="B633" s="173"/>
      <c r="C633" s="173" t="s">
        <v>4787</v>
      </c>
      <c r="D633" s="173"/>
      <c r="E633" s="173"/>
      <c r="F633" s="173"/>
      <c r="G633" s="180">
        <v>43132</v>
      </c>
      <c r="H633" s="177"/>
      <c r="I633" s="177"/>
      <c r="J633" s="8" t="s">
        <v>4901</v>
      </c>
    </row>
    <row r="634" spans="1:10" ht="11.25" hidden="1" customHeight="1">
      <c r="A634" s="181" t="s">
        <v>956</v>
      </c>
      <c r="B634" s="173"/>
      <c r="C634" s="173" t="s">
        <v>4789</v>
      </c>
      <c r="D634" s="173"/>
      <c r="E634" s="173"/>
      <c r="F634" s="173"/>
      <c r="G634" s="180">
        <v>43132</v>
      </c>
      <c r="H634" s="177"/>
      <c r="I634" s="177"/>
      <c r="J634" s="8" t="s">
        <v>4888</v>
      </c>
    </row>
    <row r="635" spans="1:10" ht="11.25" hidden="1" customHeight="1">
      <c r="A635" s="181" t="s">
        <v>957</v>
      </c>
      <c r="B635" s="173"/>
      <c r="C635" s="173" t="s">
        <v>4788</v>
      </c>
      <c r="D635" s="173"/>
      <c r="E635" s="173"/>
      <c r="F635" s="173"/>
      <c r="G635" s="180">
        <v>43132</v>
      </c>
      <c r="H635" s="177"/>
      <c r="I635" s="177"/>
      <c r="J635" s="8" t="s">
        <v>4900</v>
      </c>
    </row>
    <row r="636" spans="1:10" ht="11.25" hidden="1" customHeight="1">
      <c r="A636" s="181" t="s">
        <v>958</v>
      </c>
      <c r="B636" s="173"/>
      <c r="C636" s="173" t="s">
        <v>4787</v>
      </c>
      <c r="D636" s="173"/>
      <c r="E636" s="173"/>
      <c r="F636" s="173"/>
      <c r="G636" s="180">
        <v>43132</v>
      </c>
      <c r="H636" s="177"/>
      <c r="I636" s="177"/>
      <c r="J636" s="8" t="s">
        <v>4901</v>
      </c>
    </row>
    <row r="637" spans="1:10" ht="11.25" hidden="1" customHeight="1">
      <c r="A637" s="181" t="s">
        <v>959</v>
      </c>
      <c r="B637" s="173"/>
      <c r="C637" s="173" t="s">
        <v>4786</v>
      </c>
      <c r="D637" s="173"/>
      <c r="E637" s="173"/>
      <c r="F637" s="173"/>
      <c r="G637" s="180">
        <v>43132</v>
      </c>
      <c r="H637" s="177"/>
      <c r="I637" s="177"/>
      <c r="J637" s="8" t="s">
        <v>4902</v>
      </c>
    </row>
    <row r="638" spans="1:10" ht="11.25" hidden="1" customHeight="1">
      <c r="A638" s="181" t="s">
        <v>960</v>
      </c>
      <c r="B638" s="173"/>
      <c r="C638" s="173" t="s">
        <v>4789</v>
      </c>
      <c r="D638" s="173"/>
      <c r="E638" s="173"/>
      <c r="F638" s="173"/>
      <c r="G638" s="180">
        <v>43132</v>
      </c>
      <c r="H638" s="177"/>
      <c r="I638" s="177"/>
      <c r="J638" s="8" t="s">
        <v>4888</v>
      </c>
    </row>
    <row r="639" spans="1:10" ht="11.25" hidden="1" customHeight="1">
      <c r="A639" s="181" t="s">
        <v>961</v>
      </c>
      <c r="B639" s="173"/>
      <c r="C639" s="173" t="s">
        <v>4788</v>
      </c>
      <c r="D639" s="173"/>
      <c r="E639" s="173"/>
      <c r="F639" s="173"/>
      <c r="G639" s="180">
        <v>43132</v>
      </c>
      <c r="H639" s="177"/>
      <c r="I639" s="177"/>
      <c r="J639" s="8" t="s">
        <v>4900</v>
      </c>
    </row>
    <row r="640" spans="1:10" ht="11.25" hidden="1" customHeight="1">
      <c r="A640" s="181" t="s">
        <v>962</v>
      </c>
      <c r="B640" s="173"/>
      <c r="C640" s="173" t="s">
        <v>4787</v>
      </c>
      <c r="D640" s="173"/>
      <c r="E640" s="173"/>
      <c r="F640" s="173"/>
      <c r="G640" s="180">
        <v>43132</v>
      </c>
      <c r="H640" s="177"/>
      <c r="I640" s="177"/>
      <c r="J640" s="8" t="s">
        <v>4901</v>
      </c>
    </row>
    <row r="641" spans="1:10" ht="11.25" hidden="1" customHeight="1">
      <c r="A641" s="181" t="s">
        <v>963</v>
      </c>
      <c r="B641" s="173"/>
      <c r="C641" s="173" t="s">
        <v>4788</v>
      </c>
      <c r="D641" s="173"/>
      <c r="E641" s="173"/>
      <c r="F641" s="173"/>
      <c r="G641" s="180">
        <v>43132</v>
      </c>
      <c r="H641" s="177"/>
      <c r="I641" s="177"/>
      <c r="J641" s="8" t="s">
        <v>4900</v>
      </c>
    </row>
    <row r="642" spans="1:10" ht="11.25" hidden="1" customHeight="1">
      <c r="A642" s="181" t="s">
        <v>964</v>
      </c>
      <c r="B642" s="173"/>
      <c r="C642" s="173" t="s">
        <v>4788</v>
      </c>
      <c r="D642" s="173"/>
      <c r="E642" s="173"/>
      <c r="F642" s="173"/>
      <c r="G642" s="180">
        <v>43132</v>
      </c>
      <c r="H642" s="177"/>
      <c r="I642" s="177"/>
      <c r="J642" s="8" t="s">
        <v>4900</v>
      </c>
    </row>
    <row r="643" spans="1:10" ht="11.25" hidden="1" customHeight="1">
      <c r="A643" s="181" t="s">
        <v>965</v>
      </c>
      <c r="B643" s="173"/>
      <c r="C643" s="173" t="s">
        <v>4788</v>
      </c>
      <c r="D643" s="173"/>
      <c r="E643" s="173"/>
      <c r="F643" s="173"/>
      <c r="G643" s="180">
        <v>43132</v>
      </c>
      <c r="H643" s="177"/>
      <c r="I643" s="177"/>
      <c r="J643" s="8" t="s">
        <v>4900</v>
      </c>
    </row>
    <row r="644" spans="1:10" ht="11.25" hidden="1" customHeight="1">
      <c r="A644" s="181" t="s">
        <v>966</v>
      </c>
      <c r="B644" s="173"/>
      <c r="C644" s="173" t="s">
        <v>4787</v>
      </c>
      <c r="D644" s="173"/>
      <c r="E644" s="173"/>
      <c r="F644" s="173"/>
      <c r="G644" s="180">
        <v>43132</v>
      </c>
      <c r="H644" s="177"/>
      <c r="I644" s="177"/>
      <c r="J644" s="8" t="s">
        <v>4901</v>
      </c>
    </row>
    <row r="645" spans="1:10" ht="11.25" hidden="1" customHeight="1">
      <c r="A645" s="181" t="s">
        <v>967</v>
      </c>
      <c r="B645" s="173"/>
      <c r="C645" s="173" t="s">
        <v>4789</v>
      </c>
      <c r="D645" s="173"/>
      <c r="E645" s="173"/>
      <c r="F645" s="173"/>
      <c r="G645" s="180">
        <v>43132</v>
      </c>
      <c r="H645" s="177"/>
      <c r="I645" s="177"/>
      <c r="J645" s="8" t="s">
        <v>4888</v>
      </c>
    </row>
    <row r="646" spans="1:10" ht="11.25" hidden="1" customHeight="1">
      <c r="A646" s="181" t="s">
        <v>968</v>
      </c>
      <c r="B646" s="173"/>
      <c r="C646" s="173" t="s">
        <v>4789</v>
      </c>
      <c r="D646" s="173"/>
      <c r="E646" s="173"/>
      <c r="F646" s="173"/>
      <c r="G646" s="180">
        <v>43132</v>
      </c>
      <c r="H646" s="177"/>
      <c r="I646" s="177"/>
      <c r="J646" s="8" t="s">
        <v>4888</v>
      </c>
    </row>
    <row r="647" spans="1:10" ht="11.25" hidden="1" customHeight="1">
      <c r="A647" s="181" t="s">
        <v>969</v>
      </c>
      <c r="B647" s="173"/>
      <c r="C647" s="173" t="s">
        <v>4788</v>
      </c>
      <c r="D647" s="173"/>
      <c r="E647" s="173"/>
      <c r="F647" s="173"/>
      <c r="G647" s="180">
        <v>43132</v>
      </c>
      <c r="H647" s="177"/>
      <c r="I647" s="177"/>
      <c r="J647" s="8" t="s">
        <v>4900</v>
      </c>
    </row>
    <row r="648" spans="1:10" ht="11.25" hidden="1" customHeight="1">
      <c r="A648" s="181" t="s">
        <v>970</v>
      </c>
      <c r="B648" s="173"/>
      <c r="C648" s="173" t="s">
        <v>4788</v>
      </c>
      <c r="D648" s="173"/>
      <c r="E648" s="173"/>
      <c r="F648" s="173"/>
      <c r="G648" s="180">
        <v>43132</v>
      </c>
      <c r="H648" s="177"/>
      <c r="I648" s="177"/>
      <c r="J648" s="8" t="s">
        <v>4900</v>
      </c>
    </row>
    <row r="649" spans="1:10" ht="11.25" hidden="1" customHeight="1">
      <c r="A649" s="181" t="s">
        <v>971</v>
      </c>
      <c r="B649" s="173"/>
      <c r="C649" s="173" t="s">
        <v>4789</v>
      </c>
      <c r="D649" s="173"/>
      <c r="E649" s="173"/>
      <c r="F649" s="173"/>
      <c r="G649" s="180">
        <v>43132</v>
      </c>
      <c r="H649" s="177"/>
      <c r="I649" s="177"/>
      <c r="J649" s="8" t="s">
        <v>4888</v>
      </c>
    </row>
    <row r="650" spans="1:10" ht="11.25" hidden="1" customHeight="1">
      <c r="A650" s="181" t="s">
        <v>972</v>
      </c>
      <c r="B650" s="173"/>
      <c r="C650" s="173" t="s">
        <v>4789</v>
      </c>
      <c r="D650" s="173"/>
      <c r="E650" s="173"/>
      <c r="F650" s="173"/>
      <c r="G650" s="180">
        <v>43132</v>
      </c>
      <c r="H650" s="177"/>
      <c r="I650" s="177"/>
      <c r="J650" s="8" t="s">
        <v>4888</v>
      </c>
    </row>
    <row r="651" spans="1:10" ht="11.25" hidden="1" customHeight="1">
      <c r="A651" s="181" t="s">
        <v>973</v>
      </c>
      <c r="B651" s="173"/>
      <c r="C651" s="173" t="s">
        <v>4789</v>
      </c>
      <c r="D651" s="173"/>
      <c r="E651" s="173"/>
      <c r="F651" s="173"/>
      <c r="G651" s="180">
        <v>43132</v>
      </c>
      <c r="H651" s="177"/>
      <c r="I651" s="177"/>
      <c r="J651" s="8" t="s">
        <v>4888</v>
      </c>
    </row>
    <row r="652" spans="1:10" ht="11.25" hidden="1" customHeight="1">
      <c r="A652" s="181" t="s">
        <v>974</v>
      </c>
      <c r="B652" s="173"/>
      <c r="C652" s="173" t="s">
        <v>4788</v>
      </c>
      <c r="D652" s="173"/>
      <c r="E652" s="173"/>
      <c r="F652" s="173"/>
      <c r="G652" s="180">
        <v>43132</v>
      </c>
      <c r="H652" s="177"/>
      <c r="I652" s="177"/>
      <c r="J652" s="8" t="s">
        <v>4900</v>
      </c>
    </row>
    <row r="653" spans="1:10" ht="11.25" hidden="1" customHeight="1">
      <c r="A653" s="181" t="s">
        <v>975</v>
      </c>
      <c r="B653" s="173"/>
      <c r="C653" s="173" t="s">
        <v>4789</v>
      </c>
      <c r="D653" s="173"/>
      <c r="E653" s="173"/>
      <c r="F653" s="173"/>
      <c r="G653" s="180">
        <v>43132</v>
      </c>
      <c r="H653" s="177"/>
      <c r="I653" s="177"/>
      <c r="J653" s="8" t="s">
        <v>4888</v>
      </c>
    </row>
    <row r="654" spans="1:10" ht="11.25" hidden="1" customHeight="1">
      <c r="A654" s="181" t="s">
        <v>976</v>
      </c>
      <c r="B654" s="173"/>
      <c r="C654" s="173" t="s">
        <v>4786</v>
      </c>
      <c r="D654" s="173"/>
      <c r="E654" s="173"/>
      <c r="F654" s="173"/>
      <c r="G654" s="180">
        <v>43132</v>
      </c>
      <c r="H654" s="177"/>
      <c r="I654" s="177"/>
      <c r="J654" s="8" t="s">
        <v>4902</v>
      </c>
    </row>
    <row r="655" spans="1:10" ht="11.25" hidden="1" customHeight="1">
      <c r="A655" s="181" t="s">
        <v>977</v>
      </c>
      <c r="B655" s="173"/>
      <c r="C655" s="173" t="s">
        <v>4786</v>
      </c>
      <c r="D655" s="173"/>
      <c r="E655" s="173"/>
      <c r="F655" s="173"/>
      <c r="G655" s="180">
        <v>43132</v>
      </c>
      <c r="H655" s="177"/>
      <c r="I655" s="177"/>
      <c r="J655" s="8" t="s">
        <v>4902</v>
      </c>
    </row>
    <row r="656" spans="1:10" ht="11.25" hidden="1" customHeight="1">
      <c r="A656" s="181" t="s">
        <v>978</v>
      </c>
      <c r="B656" s="173"/>
      <c r="C656" s="173" t="s">
        <v>4788</v>
      </c>
      <c r="D656" s="173"/>
      <c r="E656" s="173"/>
      <c r="F656" s="173"/>
      <c r="G656" s="180">
        <v>43132</v>
      </c>
      <c r="H656" s="177"/>
      <c r="I656" s="177"/>
      <c r="J656" s="8" t="s">
        <v>4900</v>
      </c>
    </row>
    <row r="657" spans="1:10" ht="11.25" hidden="1" customHeight="1">
      <c r="A657" s="181" t="s">
        <v>979</v>
      </c>
      <c r="B657" s="173"/>
      <c r="C657" s="173" t="s">
        <v>4789</v>
      </c>
      <c r="D657" s="173"/>
      <c r="E657" s="173"/>
      <c r="F657" s="173"/>
      <c r="G657" s="180">
        <v>43132</v>
      </c>
      <c r="H657" s="177"/>
      <c r="I657" s="177"/>
      <c r="J657" s="8" t="s">
        <v>4888</v>
      </c>
    </row>
    <row r="658" spans="1:10" ht="11.25" hidden="1" customHeight="1">
      <c r="A658" s="181" t="s">
        <v>980</v>
      </c>
      <c r="B658" s="173"/>
      <c r="C658" s="173" t="s">
        <v>4788</v>
      </c>
      <c r="D658" s="173"/>
      <c r="E658" s="173"/>
      <c r="F658" s="173"/>
      <c r="G658" s="180">
        <v>43132</v>
      </c>
      <c r="H658" s="177"/>
      <c r="I658" s="177"/>
      <c r="J658" s="8" t="s">
        <v>4900</v>
      </c>
    </row>
    <row r="659" spans="1:10" ht="11.25" hidden="1" customHeight="1">
      <c r="A659" s="181" t="s">
        <v>981</v>
      </c>
      <c r="B659" s="173"/>
      <c r="C659" s="173" t="s">
        <v>4787</v>
      </c>
      <c r="D659" s="173"/>
      <c r="E659" s="173"/>
      <c r="F659" s="173"/>
      <c r="G659" s="180">
        <v>43132</v>
      </c>
      <c r="H659" s="177"/>
      <c r="I659" s="177"/>
      <c r="J659" s="8" t="s">
        <v>4901</v>
      </c>
    </row>
    <row r="660" spans="1:10" ht="11.25" hidden="1" customHeight="1">
      <c r="A660" s="181" t="s">
        <v>982</v>
      </c>
      <c r="B660" s="173"/>
      <c r="C660" s="173" t="s">
        <v>4786</v>
      </c>
      <c r="D660" s="173"/>
      <c r="E660" s="173"/>
      <c r="F660" s="173"/>
      <c r="G660" s="180">
        <v>43132</v>
      </c>
      <c r="H660" s="177"/>
      <c r="I660" s="177"/>
      <c r="J660" s="8" t="s">
        <v>4902</v>
      </c>
    </row>
    <row r="661" spans="1:10" ht="11.25" hidden="1" customHeight="1">
      <c r="A661" s="181" t="s">
        <v>983</v>
      </c>
      <c r="B661" s="173"/>
      <c r="C661" s="173" t="s">
        <v>4787</v>
      </c>
      <c r="D661" s="173"/>
      <c r="E661" s="173"/>
      <c r="F661" s="173"/>
      <c r="G661" s="180">
        <v>43132</v>
      </c>
      <c r="H661" s="177"/>
      <c r="I661" s="177"/>
      <c r="J661" s="8" t="s">
        <v>4901</v>
      </c>
    </row>
    <row r="662" spans="1:10" ht="11.25" hidden="1" customHeight="1">
      <c r="A662" s="181" t="s">
        <v>984</v>
      </c>
      <c r="B662" s="173"/>
      <c r="C662" s="173" t="s">
        <v>4787</v>
      </c>
      <c r="D662" s="173"/>
      <c r="E662" s="173"/>
      <c r="F662" s="173"/>
      <c r="G662" s="180">
        <v>43132</v>
      </c>
      <c r="H662" s="177"/>
      <c r="I662" s="177"/>
      <c r="J662" s="8" t="s">
        <v>4901</v>
      </c>
    </row>
    <row r="663" spans="1:10" ht="11.25" hidden="1" customHeight="1">
      <c r="A663" s="181" t="s">
        <v>985</v>
      </c>
      <c r="B663" s="173"/>
      <c r="C663" s="173" t="s">
        <v>4787</v>
      </c>
      <c r="D663" s="173"/>
      <c r="E663" s="173"/>
      <c r="F663" s="173"/>
      <c r="G663" s="180">
        <v>43132</v>
      </c>
      <c r="H663" s="177"/>
      <c r="I663" s="177"/>
      <c r="J663" s="8" t="s">
        <v>4901</v>
      </c>
    </row>
    <row r="664" spans="1:10" ht="11.25" hidden="1" customHeight="1">
      <c r="A664" s="181" t="s">
        <v>986</v>
      </c>
      <c r="B664" s="173"/>
      <c r="C664" s="173" t="s">
        <v>4786</v>
      </c>
      <c r="D664" s="173"/>
      <c r="E664" s="173"/>
      <c r="F664" s="173"/>
      <c r="G664" s="180">
        <v>43132</v>
      </c>
      <c r="H664" s="177"/>
      <c r="I664" s="177"/>
      <c r="J664" s="8" t="s">
        <v>4902</v>
      </c>
    </row>
    <row r="665" spans="1:10" ht="11.25" hidden="1" customHeight="1">
      <c r="A665" s="181" t="s">
        <v>987</v>
      </c>
      <c r="B665" s="173"/>
      <c r="C665" s="173" t="s">
        <v>4789</v>
      </c>
      <c r="D665" s="173"/>
      <c r="E665" s="173"/>
      <c r="F665" s="173"/>
      <c r="G665" s="180">
        <v>43132</v>
      </c>
      <c r="H665" s="177"/>
      <c r="I665" s="177"/>
      <c r="J665" s="8" t="s">
        <v>4888</v>
      </c>
    </row>
    <row r="666" spans="1:10" ht="11.25" hidden="1" customHeight="1">
      <c r="A666" s="181" t="s">
        <v>988</v>
      </c>
      <c r="B666" s="173"/>
      <c r="C666" s="173" t="s">
        <v>4787</v>
      </c>
      <c r="D666" s="173"/>
      <c r="E666" s="173"/>
      <c r="F666" s="173"/>
      <c r="G666" s="180">
        <v>43132</v>
      </c>
      <c r="H666" s="177"/>
      <c r="I666" s="177"/>
      <c r="J666" s="8" t="s">
        <v>4901</v>
      </c>
    </row>
    <row r="667" spans="1:10" ht="11.25" hidden="1" customHeight="1">
      <c r="A667" s="181" t="s">
        <v>989</v>
      </c>
      <c r="B667" s="173"/>
      <c r="C667" s="173" t="s">
        <v>4786</v>
      </c>
      <c r="D667" s="173"/>
      <c r="E667" s="173"/>
      <c r="F667" s="173"/>
      <c r="G667" s="180">
        <v>43132</v>
      </c>
      <c r="H667" s="177"/>
      <c r="I667" s="177"/>
      <c r="J667" s="8" t="s">
        <v>4902</v>
      </c>
    </row>
    <row r="668" spans="1:10" ht="11.25" hidden="1" customHeight="1">
      <c r="A668" s="181" t="s">
        <v>990</v>
      </c>
      <c r="B668" s="173"/>
      <c r="C668" s="173" t="s">
        <v>4786</v>
      </c>
      <c r="D668" s="173"/>
      <c r="E668" s="173"/>
      <c r="F668" s="173"/>
      <c r="G668" s="180">
        <v>43132</v>
      </c>
      <c r="H668" s="177"/>
      <c r="I668" s="177"/>
      <c r="J668" s="8" t="s">
        <v>4902</v>
      </c>
    </row>
    <row r="669" spans="1:10" ht="11.25" hidden="1" customHeight="1">
      <c r="A669" s="181" t="s">
        <v>991</v>
      </c>
      <c r="B669" s="173"/>
      <c r="C669" s="173" t="s">
        <v>4789</v>
      </c>
      <c r="D669" s="173"/>
      <c r="E669" s="173"/>
      <c r="F669" s="173"/>
      <c r="G669" s="180">
        <v>43132</v>
      </c>
      <c r="H669" s="177"/>
      <c r="I669" s="177"/>
      <c r="J669" s="8" t="s">
        <v>4888</v>
      </c>
    </row>
    <row r="670" spans="1:10" ht="11.25" hidden="1" customHeight="1">
      <c r="A670" s="181" t="s">
        <v>992</v>
      </c>
      <c r="B670" s="173"/>
      <c r="C670" s="173" t="s">
        <v>4787</v>
      </c>
      <c r="D670" s="173"/>
      <c r="E670" s="173"/>
      <c r="F670" s="173"/>
      <c r="G670" s="180">
        <v>43132</v>
      </c>
      <c r="H670" s="177"/>
      <c r="I670" s="177"/>
      <c r="J670" s="8" t="s">
        <v>4901</v>
      </c>
    </row>
    <row r="671" spans="1:10" ht="11.25" hidden="1" customHeight="1">
      <c r="A671" s="181" t="s">
        <v>993</v>
      </c>
      <c r="B671" s="173"/>
      <c r="C671" s="173" t="s">
        <v>4787</v>
      </c>
      <c r="D671" s="173"/>
      <c r="E671" s="173"/>
      <c r="F671" s="173"/>
      <c r="G671" s="180">
        <v>43132</v>
      </c>
      <c r="H671" s="177"/>
      <c r="I671" s="177"/>
      <c r="J671" s="8" t="s">
        <v>4901</v>
      </c>
    </row>
    <row r="672" spans="1:10" ht="11.25" hidden="1" customHeight="1">
      <c r="A672" s="181" t="s">
        <v>994</v>
      </c>
      <c r="B672" s="173"/>
      <c r="C672" s="173" t="s">
        <v>4788</v>
      </c>
      <c r="D672" s="173"/>
      <c r="E672" s="173"/>
      <c r="F672" s="173"/>
      <c r="G672" s="180">
        <v>43132</v>
      </c>
      <c r="H672" s="177"/>
      <c r="I672" s="177"/>
      <c r="J672" s="8" t="s">
        <v>4900</v>
      </c>
    </row>
    <row r="673" spans="1:10" ht="11.25" hidden="1" customHeight="1">
      <c r="A673" s="181" t="s">
        <v>995</v>
      </c>
      <c r="B673" s="173"/>
      <c r="C673" s="173" t="s">
        <v>4786</v>
      </c>
      <c r="D673" s="173"/>
      <c r="E673" s="173"/>
      <c r="F673" s="173"/>
      <c r="G673" s="180">
        <v>43132</v>
      </c>
      <c r="H673" s="177"/>
      <c r="I673" s="177"/>
      <c r="J673" s="8" t="s">
        <v>4902</v>
      </c>
    </row>
    <row r="674" spans="1:10" ht="11.25" hidden="1" customHeight="1">
      <c r="A674" s="181" t="s">
        <v>996</v>
      </c>
      <c r="B674" s="173"/>
      <c r="C674" s="173" t="s">
        <v>4787</v>
      </c>
      <c r="D674" s="173"/>
      <c r="E674" s="173"/>
      <c r="F674" s="173"/>
      <c r="G674" s="180">
        <v>43132</v>
      </c>
      <c r="H674" s="177"/>
      <c r="I674" s="177"/>
      <c r="J674" s="8" t="s">
        <v>4901</v>
      </c>
    </row>
    <row r="675" spans="1:10" ht="11.25" hidden="1" customHeight="1">
      <c r="A675" s="181" t="s">
        <v>997</v>
      </c>
      <c r="B675" s="173"/>
      <c r="C675" s="173" t="s">
        <v>4788</v>
      </c>
      <c r="D675" s="173"/>
      <c r="E675" s="173"/>
      <c r="F675" s="173"/>
      <c r="G675" s="180">
        <v>43132</v>
      </c>
      <c r="H675" s="177"/>
      <c r="I675" s="177"/>
      <c r="J675" s="8" t="s">
        <v>4900</v>
      </c>
    </row>
    <row r="676" spans="1:10" ht="11.25" hidden="1" customHeight="1">
      <c r="A676" s="181" t="s">
        <v>998</v>
      </c>
      <c r="B676" s="173"/>
      <c r="C676" s="173" t="s">
        <v>4786</v>
      </c>
      <c r="D676" s="173"/>
      <c r="E676" s="173"/>
      <c r="F676" s="173"/>
      <c r="G676" s="180">
        <v>43132</v>
      </c>
      <c r="H676" s="177"/>
      <c r="I676" s="177"/>
      <c r="J676" s="8" t="s">
        <v>4902</v>
      </c>
    </row>
    <row r="677" spans="1:10" ht="11.25" hidden="1" customHeight="1">
      <c r="A677" s="181" t="s">
        <v>999</v>
      </c>
      <c r="B677" s="173"/>
      <c r="C677" s="173" t="s">
        <v>4788</v>
      </c>
      <c r="D677" s="173"/>
      <c r="E677" s="173"/>
      <c r="F677" s="173"/>
      <c r="G677" s="180">
        <v>43132</v>
      </c>
      <c r="H677" s="177"/>
      <c r="I677" s="177"/>
      <c r="J677" s="8" t="s">
        <v>4900</v>
      </c>
    </row>
    <row r="678" spans="1:10" ht="11.25" hidden="1" customHeight="1">
      <c r="A678" s="181" t="s">
        <v>1000</v>
      </c>
      <c r="B678" s="173"/>
      <c r="C678" s="173" t="s">
        <v>4786</v>
      </c>
      <c r="D678" s="173"/>
      <c r="E678" s="173"/>
      <c r="F678" s="173"/>
      <c r="G678" s="180">
        <v>43132</v>
      </c>
      <c r="H678" s="177"/>
      <c r="I678" s="177"/>
      <c r="J678" s="8" t="s">
        <v>4902</v>
      </c>
    </row>
    <row r="679" spans="1:10" ht="11.25" hidden="1" customHeight="1">
      <c r="A679" s="181" t="s">
        <v>1001</v>
      </c>
      <c r="B679" s="173"/>
      <c r="C679" s="173" t="s">
        <v>4787</v>
      </c>
      <c r="D679" s="173"/>
      <c r="E679" s="173"/>
      <c r="F679" s="173"/>
      <c r="G679" s="180">
        <v>43132</v>
      </c>
      <c r="H679" s="177"/>
      <c r="I679" s="177"/>
      <c r="J679" s="8" t="s">
        <v>4901</v>
      </c>
    </row>
    <row r="680" spans="1:10" ht="11.25" hidden="1" customHeight="1">
      <c r="A680" s="181" t="s">
        <v>1002</v>
      </c>
      <c r="B680" s="173"/>
      <c r="C680" s="173" t="s">
        <v>4786</v>
      </c>
      <c r="D680" s="173"/>
      <c r="E680" s="173"/>
      <c r="F680" s="173"/>
      <c r="G680" s="180">
        <v>43132</v>
      </c>
      <c r="H680" s="177"/>
      <c r="I680" s="177"/>
      <c r="J680" s="8" t="s">
        <v>4902</v>
      </c>
    </row>
    <row r="681" spans="1:10" ht="11.25" hidden="1" customHeight="1">
      <c r="A681" s="181" t="s">
        <v>1003</v>
      </c>
      <c r="B681" s="173"/>
      <c r="C681" s="173" t="s">
        <v>4786</v>
      </c>
      <c r="D681" s="173"/>
      <c r="E681" s="173"/>
      <c r="F681" s="173"/>
      <c r="G681" s="180">
        <v>43132</v>
      </c>
      <c r="H681" s="177"/>
      <c r="I681" s="177"/>
      <c r="J681" s="8" t="s">
        <v>4902</v>
      </c>
    </row>
    <row r="682" spans="1:10" ht="11.25" hidden="1" customHeight="1">
      <c r="A682" s="181" t="s">
        <v>1004</v>
      </c>
      <c r="B682" s="173"/>
      <c r="C682" s="173" t="s">
        <v>4786</v>
      </c>
      <c r="D682" s="173"/>
      <c r="E682" s="173"/>
      <c r="F682" s="173"/>
      <c r="G682" s="180">
        <v>43132</v>
      </c>
      <c r="H682" s="177"/>
      <c r="I682" s="177"/>
      <c r="J682" s="8" t="s">
        <v>4902</v>
      </c>
    </row>
    <row r="683" spans="1:10" ht="11.25" hidden="1" customHeight="1">
      <c r="A683" s="181" t="s">
        <v>1005</v>
      </c>
      <c r="B683" s="173"/>
      <c r="C683" s="173" t="s">
        <v>4787</v>
      </c>
      <c r="D683" s="173"/>
      <c r="E683" s="173"/>
      <c r="F683" s="173"/>
      <c r="G683" s="180">
        <v>43132</v>
      </c>
      <c r="H683" s="177"/>
      <c r="I683" s="177"/>
      <c r="J683" s="8" t="s">
        <v>4901</v>
      </c>
    </row>
    <row r="684" spans="1:10" ht="11.25" hidden="1" customHeight="1">
      <c r="A684" s="181" t="s">
        <v>1006</v>
      </c>
      <c r="B684" s="173"/>
      <c r="C684" s="173" t="s">
        <v>4788</v>
      </c>
      <c r="D684" s="173"/>
      <c r="E684" s="173"/>
      <c r="F684" s="173"/>
      <c r="G684" s="180">
        <v>43132</v>
      </c>
      <c r="H684" s="177"/>
      <c r="I684" s="177"/>
      <c r="J684" s="8" t="s">
        <v>4900</v>
      </c>
    </row>
    <row r="685" spans="1:10" ht="11.25" hidden="1" customHeight="1">
      <c r="A685" s="181" t="s">
        <v>1007</v>
      </c>
      <c r="B685" s="173"/>
      <c r="C685" s="173" t="s">
        <v>4788</v>
      </c>
      <c r="D685" s="173"/>
      <c r="E685" s="173"/>
      <c r="F685" s="173"/>
      <c r="G685" s="180">
        <v>43132</v>
      </c>
      <c r="H685" s="177"/>
      <c r="I685" s="177"/>
      <c r="J685" s="8" t="s">
        <v>4900</v>
      </c>
    </row>
    <row r="686" spans="1:10" ht="11.25" hidden="1" customHeight="1">
      <c r="A686" s="181" t="s">
        <v>1008</v>
      </c>
      <c r="B686" s="173"/>
      <c r="C686" s="173" t="s">
        <v>4788</v>
      </c>
      <c r="D686" s="173"/>
      <c r="E686" s="173"/>
      <c r="F686" s="173"/>
      <c r="G686" s="180">
        <v>43132</v>
      </c>
      <c r="H686" s="177"/>
      <c r="I686" s="177"/>
      <c r="J686" s="8" t="s">
        <v>4900</v>
      </c>
    </row>
    <row r="687" spans="1:10" ht="11.25" hidden="1" customHeight="1">
      <c r="A687" s="181" t="s">
        <v>1027</v>
      </c>
      <c r="B687" s="173"/>
      <c r="C687" s="173" t="s">
        <v>450</v>
      </c>
      <c r="D687" s="173"/>
      <c r="E687" s="173"/>
      <c r="F687" s="173"/>
      <c r="G687" s="180">
        <v>43132</v>
      </c>
      <c r="H687" s="177"/>
      <c r="I687" s="177"/>
      <c r="J687" s="8" t="s">
        <v>4895</v>
      </c>
    </row>
    <row r="688" spans="1:10" ht="11.25" hidden="1" customHeight="1">
      <c r="A688" s="181" t="s">
        <v>1028</v>
      </c>
      <c r="B688" s="173"/>
      <c r="C688" s="173" t="s">
        <v>450</v>
      </c>
      <c r="D688" s="173"/>
      <c r="E688" s="173"/>
      <c r="F688" s="173"/>
      <c r="G688" s="180">
        <v>43132</v>
      </c>
      <c r="H688" s="177"/>
      <c r="I688" s="177"/>
      <c r="J688" s="8" t="s">
        <v>4895</v>
      </c>
    </row>
    <row r="689" spans="1:10" ht="11.25" hidden="1" customHeight="1">
      <c r="A689" s="181" t="s">
        <v>1029</v>
      </c>
      <c r="B689" s="173"/>
      <c r="C689" s="173" t="s">
        <v>450</v>
      </c>
      <c r="D689" s="173"/>
      <c r="E689" s="173"/>
      <c r="F689" s="173"/>
      <c r="G689" s="180">
        <v>43132</v>
      </c>
      <c r="H689" s="177"/>
      <c r="I689" s="177"/>
      <c r="J689" s="8" t="s">
        <v>4895</v>
      </c>
    </row>
    <row r="690" spans="1:10" ht="11.25" hidden="1" customHeight="1">
      <c r="A690" s="181" t="s">
        <v>1030</v>
      </c>
      <c r="B690" s="173"/>
      <c r="C690" s="173" t="s">
        <v>450</v>
      </c>
      <c r="D690" s="173"/>
      <c r="E690" s="173"/>
      <c r="F690" s="173"/>
      <c r="G690" s="180">
        <v>43132</v>
      </c>
      <c r="H690" s="177"/>
      <c r="I690" s="177"/>
      <c r="J690" s="8" t="s">
        <v>4895</v>
      </c>
    </row>
    <row r="691" spans="1:10" ht="11.25" hidden="1" customHeight="1">
      <c r="A691" s="181" t="s">
        <v>1031</v>
      </c>
      <c r="B691" s="173"/>
      <c r="C691" s="173" t="s">
        <v>450</v>
      </c>
      <c r="D691" s="173"/>
      <c r="E691" s="173"/>
      <c r="F691" s="173"/>
      <c r="G691" s="180">
        <v>43132</v>
      </c>
      <c r="H691" s="177"/>
      <c r="I691" s="177"/>
      <c r="J691" s="8" t="s">
        <v>4895</v>
      </c>
    </row>
    <row r="692" spans="1:10" ht="11.25" hidden="1" customHeight="1">
      <c r="A692" s="181" t="s">
        <v>1032</v>
      </c>
      <c r="B692" s="173"/>
      <c r="C692" s="173" t="s">
        <v>450</v>
      </c>
      <c r="D692" s="173"/>
      <c r="E692" s="173"/>
      <c r="F692" s="173"/>
      <c r="G692" s="180">
        <v>43132</v>
      </c>
      <c r="H692" s="177"/>
      <c r="I692" s="177"/>
      <c r="J692" s="8" t="s">
        <v>4895</v>
      </c>
    </row>
    <row r="693" spans="1:10" ht="11.25" hidden="1" customHeight="1">
      <c r="A693" s="181" t="s">
        <v>1033</v>
      </c>
      <c r="B693" s="173"/>
      <c r="C693" s="173" t="s">
        <v>450</v>
      </c>
      <c r="D693" s="173"/>
      <c r="E693" s="173"/>
      <c r="F693" s="173"/>
      <c r="G693" s="180">
        <v>43132</v>
      </c>
      <c r="H693" s="177"/>
      <c r="I693" s="177"/>
      <c r="J693" s="8" t="s">
        <v>4895</v>
      </c>
    </row>
    <row r="694" spans="1:10" ht="11.25" hidden="1" customHeight="1">
      <c r="A694" s="181" t="s">
        <v>1034</v>
      </c>
      <c r="B694" s="173"/>
      <c r="C694" s="173" t="s">
        <v>450</v>
      </c>
      <c r="D694" s="173"/>
      <c r="E694" s="173"/>
      <c r="F694" s="173"/>
      <c r="G694" s="180">
        <v>43132</v>
      </c>
      <c r="H694" s="177"/>
      <c r="I694" s="177"/>
      <c r="J694" s="8" t="s">
        <v>4895</v>
      </c>
    </row>
    <row r="695" spans="1:10" ht="11.25" hidden="1" customHeight="1">
      <c r="A695" s="181" t="s">
        <v>1035</v>
      </c>
      <c r="B695" s="173"/>
      <c r="C695" s="173" t="s">
        <v>450</v>
      </c>
      <c r="D695" s="173"/>
      <c r="E695" s="173"/>
      <c r="F695" s="173"/>
      <c r="G695" s="180">
        <v>43132</v>
      </c>
      <c r="H695" s="177"/>
      <c r="I695" s="177"/>
      <c r="J695" s="8" t="s">
        <v>4895</v>
      </c>
    </row>
    <row r="696" spans="1:10" ht="11.25" hidden="1" customHeight="1">
      <c r="A696" s="181" t="s">
        <v>1036</v>
      </c>
      <c r="B696" s="173"/>
      <c r="C696" s="173" t="s">
        <v>450</v>
      </c>
      <c r="D696" s="173"/>
      <c r="E696" s="173"/>
      <c r="F696" s="173"/>
      <c r="G696" s="180">
        <v>43132</v>
      </c>
      <c r="H696" s="177"/>
      <c r="I696" s="177"/>
      <c r="J696" s="8" t="s">
        <v>4895</v>
      </c>
    </row>
    <row r="697" spans="1:10" ht="11.25" hidden="1" customHeight="1">
      <c r="A697" s="181" t="s">
        <v>1037</v>
      </c>
      <c r="B697" s="173"/>
      <c r="C697" s="173" t="s">
        <v>450</v>
      </c>
      <c r="D697" s="173"/>
      <c r="E697" s="173"/>
      <c r="F697" s="173"/>
      <c r="G697" s="180">
        <v>43132</v>
      </c>
      <c r="H697" s="177"/>
      <c r="I697" s="177"/>
      <c r="J697" s="8" t="s">
        <v>4895</v>
      </c>
    </row>
    <row r="698" spans="1:10" ht="11.25" hidden="1" customHeight="1">
      <c r="A698" s="181" t="s">
        <v>1038</v>
      </c>
      <c r="B698" s="173"/>
      <c r="C698" s="173" t="s">
        <v>450</v>
      </c>
      <c r="D698" s="173"/>
      <c r="E698" s="173"/>
      <c r="F698" s="173"/>
      <c r="G698" s="180">
        <v>43132</v>
      </c>
      <c r="H698" s="177"/>
      <c r="I698" s="177"/>
      <c r="J698" s="8" t="s">
        <v>4895</v>
      </c>
    </row>
    <row r="699" spans="1:10" ht="11.25" hidden="1" customHeight="1">
      <c r="A699" s="181" t="s">
        <v>1039</v>
      </c>
      <c r="B699" s="173"/>
      <c r="C699" s="173" t="s">
        <v>450</v>
      </c>
      <c r="D699" s="173"/>
      <c r="E699" s="173"/>
      <c r="F699" s="173"/>
      <c r="G699" s="180">
        <v>43132</v>
      </c>
      <c r="H699" s="177"/>
      <c r="I699" s="177"/>
      <c r="J699" s="8" t="s">
        <v>4895</v>
      </c>
    </row>
    <row r="700" spans="1:10" ht="11.25" hidden="1" customHeight="1">
      <c r="A700" s="181" t="s">
        <v>1040</v>
      </c>
      <c r="B700" s="173"/>
      <c r="C700" s="173" t="s">
        <v>450</v>
      </c>
      <c r="D700" s="173"/>
      <c r="E700" s="173"/>
      <c r="F700" s="173"/>
      <c r="G700" s="180">
        <v>43132</v>
      </c>
      <c r="H700" s="177"/>
      <c r="I700" s="177"/>
      <c r="J700" s="8" t="s">
        <v>4895</v>
      </c>
    </row>
    <row r="701" spans="1:10" ht="11.25" hidden="1" customHeight="1">
      <c r="A701" s="181" t="s">
        <v>1041</v>
      </c>
      <c r="B701" s="173"/>
      <c r="C701" s="173" t="s">
        <v>450</v>
      </c>
      <c r="D701" s="173"/>
      <c r="E701" s="173"/>
      <c r="F701" s="173"/>
      <c r="G701" s="180">
        <v>43132</v>
      </c>
      <c r="H701" s="177"/>
      <c r="I701" s="177"/>
      <c r="J701" s="8" t="s">
        <v>4895</v>
      </c>
    </row>
    <row r="702" spans="1:10" ht="11.25" hidden="1" customHeight="1">
      <c r="A702" s="181" t="s">
        <v>1042</v>
      </c>
      <c r="B702" s="173"/>
      <c r="C702" s="173" t="s">
        <v>450</v>
      </c>
      <c r="D702" s="173"/>
      <c r="E702" s="173"/>
      <c r="F702" s="173"/>
      <c r="G702" s="180">
        <v>43132</v>
      </c>
      <c r="H702" s="177"/>
      <c r="I702" s="177"/>
      <c r="J702" s="8" t="s">
        <v>4895</v>
      </c>
    </row>
    <row r="703" spans="1:10" ht="11.25" hidden="1" customHeight="1">
      <c r="A703" s="181" t="s">
        <v>1043</v>
      </c>
      <c r="B703" s="173"/>
      <c r="C703" s="173" t="s">
        <v>450</v>
      </c>
      <c r="D703" s="173"/>
      <c r="E703" s="173"/>
      <c r="F703" s="173"/>
      <c r="G703" s="180">
        <v>43132</v>
      </c>
      <c r="H703" s="177"/>
      <c r="I703" s="177"/>
      <c r="J703" s="8" t="s">
        <v>4895</v>
      </c>
    </row>
    <row r="704" spans="1:10" ht="11.25" hidden="1" customHeight="1">
      <c r="A704" s="181" t="s">
        <v>1044</v>
      </c>
      <c r="B704" s="173"/>
      <c r="C704" s="173" t="s">
        <v>450</v>
      </c>
      <c r="D704" s="173"/>
      <c r="E704" s="173"/>
      <c r="F704" s="173"/>
      <c r="G704" s="180">
        <v>43132</v>
      </c>
      <c r="H704" s="177"/>
      <c r="I704" s="177"/>
      <c r="J704" s="8" t="s">
        <v>4895</v>
      </c>
    </row>
    <row r="705" spans="1:10" ht="11.25" hidden="1" customHeight="1">
      <c r="A705" s="181" t="s">
        <v>1045</v>
      </c>
      <c r="B705" s="173"/>
      <c r="C705" s="173" t="s">
        <v>450</v>
      </c>
      <c r="D705" s="173"/>
      <c r="E705" s="173"/>
      <c r="F705" s="173"/>
      <c r="G705" s="180">
        <v>43132</v>
      </c>
      <c r="H705" s="177"/>
      <c r="I705" s="177"/>
      <c r="J705" s="8" t="s">
        <v>4895</v>
      </c>
    </row>
    <row r="706" spans="1:10" ht="11.25" hidden="1" customHeight="1">
      <c r="A706" s="181" t="s">
        <v>1046</v>
      </c>
      <c r="B706" s="173"/>
      <c r="C706" s="173" t="s">
        <v>450</v>
      </c>
      <c r="D706" s="173"/>
      <c r="E706" s="173"/>
      <c r="F706" s="173"/>
      <c r="G706" s="180">
        <v>43132</v>
      </c>
      <c r="H706" s="177"/>
      <c r="I706" s="177"/>
      <c r="J706" s="8" t="s">
        <v>4895</v>
      </c>
    </row>
    <row r="707" spans="1:10" ht="11.25" hidden="1" customHeight="1">
      <c r="A707" s="181" t="s">
        <v>1047</v>
      </c>
      <c r="B707" s="173"/>
      <c r="C707" s="173" t="s">
        <v>450</v>
      </c>
      <c r="D707" s="173"/>
      <c r="E707" s="173"/>
      <c r="F707" s="173"/>
      <c r="G707" s="180">
        <v>43132</v>
      </c>
      <c r="H707" s="177"/>
      <c r="I707" s="177"/>
      <c r="J707" s="8" t="s">
        <v>4895</v>
      </c>
    </row>
    <row r="708" spans="1:10" ht="11.25" hidden="1" customHeight="1">
      <c r="A708" s="181" t="s">
        <v>1048</v>
      </c>
      <c r="B708" s="173"/>
      <c r="C708" s="173" t="s">
        <v>451</v>
      </c>
      <c r="D708" s="173"/>
      <c r="E708" s="173"/>
      <c r="F708" s="173"/>
      <c r="G708" s="180">
        <v>43132</v>
      </c>
      <c r="H708" s="177"/>
      <c r="I708" s="177"/>
      <c r="J708" s="8" t="s">
        <v>4889</v>
      </c>
    </row>
    <row r="709" spans="1:10" ht="11.25" hidden="1" customHeight="1">
      <c r="A709" s="181" t="s">
        <v>1049</v>
      </c>
      <c r="B709" s="173"/>
      <c r="C709" s="173" t="s">
        <v>451</v>
      </c>
      <c r="D709" s="173"/>
      <c r="E709" s="173"/>
      <c r="F709" s="173"/>
      <c r="G709" s="180">
        <v>43132</v>
      </c>
      <c r="H709" s="177"/>
      <c r="I709" s="177"/>
      <c r="J709" s="8" t="s">
        <v>4889</v>
      </c>
    </row>
    <row r="710" spans="1:10" ht="11.25" hidden="1" customHeight="1">
      <c r="A710" s="181" t="s">
        <v>1050</v>
      </c>
      <c r="B710" s="173"/>
      <c r="C710" s="173" t="s">
        <v>451</v>
      </c>
      <c r="D710" s="173"/>
      <c r="E710" s="173"/>
      <c r="F710" s="173"/>
      <c r="G710" s="180">
        <v>43132</v>
      </c>
      <c r="H710" s="177"/>
      <c r="I710" s="177"/>
      <c r="J710" s="8" t="s">
        <v>4889</v>
      </c>
    </row>
    <row r="711" spans="1:10" ht="11.25" hidden="1" customHeight="1">
      <c r="A711" s="181" t="s">
        <v>1051</v>
      </c>
      <c r="B711" s="173"/>
      <c r="C711" s="173" t="s">
        <v>451</v>
      </c>
      <c r="D711" s="173"/>
      <c r="E711" s="173"/>
      <c r="F711" s="173"/>
      <c r="G711" s="180">
        <v>43132</v>
      </c>
      <c r="H711" s="177"/>
      <c r="I711" s="177"/>
      <c r="J711" s="8" t="s">
        <v>4889</v>
      </c>
    </row>
    <row r="712" spans="1:10" ht="11.25" hidden="1" customHeight="1">
      <c r="A712" s="181" t="s">
        <v>1052</v>
      </c>
      <c r="B712" s="173"/>
      <c r="C712" s="173" t="s">
        <v>451</v>
      </c>
      <c r="D712" s="173"/>
      <c r="E712" s="173"/>
      <c r="F712" s="173"/>
      <c r="G712" s="180">
        <v>43132</v>
      </c>
      <c r="H712" s="177"/>
      <c r="I712" s="177"/>
      <c r="J712" s="8" t="s">
        <v>4889</v>
      </c>
    </row>
    <row r="713" spans="1:10" ht="11.25" hidden="1" customHeight="1">
      <c r="A713" s="181" t="s">
        <v>1053</v>
      </c>
      <c r="B713" s="173"/>
      <c r="C713" s="173" t="s">
        <v>451</v>
      </c>
      <c r="D713" s="173"/>
      <c r="E713" s="173"/>
      <c r="F713" s="173"/>
      <c r="G713" s="180">
        <v>43132</v>
      </c>
      <c r="H713" s="177"/>
      <c r="I713" s="177"/>
      <c r="J713" s="8" t="s">
        <v>4889</v>
      </c>
    </row>
    <row r="714" spans="1:10" ht="11.25" hidden="1" customHeight="1">
      <c r="A714" s="181" t="s">
        <v>1054</v>
      </c>
      <c r="B714" s="173"/>
      <c r="C714" s="173" t="s">
        <v>451</v>
      </c>
      <c r="D714" s="173"/>
      <c r="E714" s="173"/>
      <c r="F714" s="173"/>
      <c r="G714" s="180">
        <v>43132</v>
      </c>
      <c r="H714" s="177"/>
      <c r="I714" s="177"/>
      <c r="J714" s="8" t="s">
        <v>4889</v>
      </c>
    </row>
    <row r="715" spans="1:10" ht="11.25" hidden="1" customHeight="1">
      <c r="A715" s="181" t="s">
        <v>1055</v>
      </c>
      <c r="B715" s="173"/>
      <c r="C715" s="173" t="s">
        <v>451</v>
      </c>
      <c r="D715" s="173"/>
      <c r="E715" s="173"/>
      <c r="F715" s="173"/>
      <c r="G715" s="180">
        <v>43132</v>
      </c>
      <c r="H715" s="177"/>
      <c r="I715" s="177"/>
      <c r="J715" s="8" t="s">
        <v>4889</v>
      </c>
    </row>
    <row r="716" spans="1:10" ht="11.25" hidden="1" customHeight="1">
      <c r="A716" s="181" t="s">
        <v>1056</v>
      </c>
      <c r="B716" s="173"/>
      <c r="C716" s="173" t="s">
        <v>451</v>
      </c>
      <c r="D716" s="173"/>
      <c r="E716" s="173"/>
      <c r="F716" s="173"/>
      <c r="G716" s="180">
        <v>43132</v>
      </c>
      <c r="H716" s="177"/>
      <c r="I716" s="177"/>
      <c r="J716" s="8" t="s">
        <v>4889</v>
      </c>
    </row>
    <row r="717" spans="1:10" ht="11.25" hidden="1" customHeight="1">
      <c r="A717" s="181" t="s">
        <v>1057</v>
      </c>
      <c r="B717" s="173"/>
      <c r="C717" s="173" t="s">
        <v>4789</v>
      </c>
      <c r="D717" s="173"/>
      <c r="E717" s="173"/>
      <c r="F717" s="173"/>
      <c r="G717" s="180">
        <v>43160</v>
      </c>
      <c r="H717" s="177"/>
      <c r="I717" s="177"/>
      <c r="J717" s="8" t="s">
        <v>4888</v>
      </c>
    </row>
    <row r="718" spans="1:10" ht="11.25" hidden="1" customHeight="1">
      <c r="A718" s="181" t="s">
        <v>1058</v>
      </c>
      <c r="B718" s="173"/>
      <c r="C718" s="173" t="s">
        <v>4789</v>
      </c>
      <c r="D718" s="173"/>
      <c r="E718" s="173"/>
      <c r="F718" s="173"/>
      <c r="G718" s="180">
        <v>43160</v>
      </c>
      <c r="H718" s="177"/>
      <c r="I718" s="177"/>
      <c r="J718" s="8" t="s">
        <v>4888</v>
      </c>
    </row>
    <row r="719" spans="1:10" ht="11.25" hidden="1" customHeight="1">
      <c r="A719" s="181" t="s">
        <v>1059</v>
      </c>
      <c r="B719" s="173"/>
      <c r="C719" s="173" t="s">
        <v>4786</v>
      </c>
      <c r="D719" s="173"/>
      <c r="E719" s="173"/>
      <c r="F719" s="173"/>
      <c r="G719" s="180">
        <v>43160</v>
      </c>
      <c r="H719" s="177"/>
      <c r="I719" s="177"/>
      <c r="J719" s="8" t="s">
        <v>4902</v>
      </c>
    </row>
    <row r="720" spans="1:10" ht="11.25" hidden="1" customHeight="1">
      <c r="A720" s="181" t="s">
        <v>1060</v>
      </c>
      <c r="B720" s="173"/>
      <c r="C720" s="173" t="s">
        <v>4787</v>
      </c>
      <c r="D720" s="173"/>
      <c r="E720" s="173"/>
      <c r="F720" s="173"/>
      <c r="G720" s="180">
        <v>43160</v>
      </c>
      <c r="H720" s="177"/>
      <c r="I720" s="177"/>
      <c r="J720" s="8" t="s">
        <v>4901</v>
      </c>
    </row>
    <row r="721" spans="1:10" ht="11.25" hidden="1" customHeight="1">
      <c r="A721" s="181" t="s">
        <v>1061</v>
      </c>
      <c r="B721" s="173"/>
      <c r="C721" s="173" t="s">
        <v>4787</v>
      </c>
      <c r="D721" s="173"/>
      <c r="E721" s="173"/>
      <c r="F721" s="173"/>
      <c r="G721" s="180">
        <v>43160</v>
      </c>
      <c r="H721" s="177"/>
      <c r="I721" s="177"/>
      <c r="J721" s="8" t="s">
        <v>4901</v>
      </c>
    </row>
    <row r="722" spans="1:10" ht="11.25" hidden="1" customHeight="1">
      <c r="A722" s="181" t="s">
        <v>1062</v>
      </c>
      <c r="B722" s="173"/>
      <c r="C722" s="173" t="s">
        <v>4787</v>
      </c>
      <c r="D722" s="173"/>
      <c r="E722" s="173"/>
      <c r="F722" s="173"/>
      <c r="G722" s="180">
        <v>43160</v>
      </c>
      <c r="H722" s="177"/>
      <c r="I722" s="177"/>
      <c r="J722" s="8" t="s">
        <v>4901</v>
      </c>
    </row>
    <row r="723" spans="1:10" ht="11.25" hidden="1" customHeight="1">
      <c r="A723" s="181" t="s">
        <v>1063</v>
      </c>
      <c r="B723" s="173"/>
      <c r="C723" s="173" t="s">
        <v>4787</v>
      </c>
      <c r="D723" s="173"/>
      <c r="E723" s="173"/>
      <c r="F723" s="173"/>
      <c r="G723" s="180">
        <v>43160</v>
      </c>
      <c r="H723" s="177"/>
      <c r="I723" s="177"/>
      <c r="J723" s="8" t="s">
        <v>4901</v>
      </c>
    </row>
    <row r="724" spans="1:10" ht="11.25" hidden="1" customHeight="1">
      <c r="A724" s="181" t="s">
        <v>1064</v>
      </c>
      <c r="B724" s="173"/>
      <c r="C724" s="173" t="s">
        <v>4787</v>
      </c>
      <c r="D724" s="173"/>
      <c r="E724" s="173"/>
      <c r="F724" s="173"/>
      <c r="G724" s="180">
        <v>43160</v>
      </c>
      <c r="H724" s="177"/>
      <c r="I724" s="177"/>
      <c r="J724" s="8" t="s">
        <v>4901</v>
      </c>
    </row>
    <row r="725" spans="1:10" ht="11.25" hidden="1" customHeight="1">
      <c r="A725" s="181" t="s">
        <v>1065</v>
      </c>
      <c r="B725" s="173"/>
      <c r="C725" s="173" t="s">
        <v>4787</v>
      </c>
      <c r="D725" s="173"/>
      <c r="E725" s="173"/>
      <c r="F725" s="173"/>
      <c r="G725" s="180">
        <v>43160</v>
      </c>
      <c r="H725" s="177"/>
      <c r="I725" s="177"/>
      <c r="J725" s="8" t="s">
        <v>4901</v>
      </c>
    </row>
    <row r="726" spans="1:10" ht="11.25" hidden="1" customHeight="1">
      <c r="A726" s="181" t="s">
        <v>1066</v>
      </c>
      <c r="B726" s="173"/>
      <c r="C726" s="173" t="s">
        <v>4787</v>
      </c>
      <c r="D726" s="173"/>
      <c r="E726" s="173"/>
      <c r="F726" s="173"/>
      <c r="G726" s="180">
        <v>43160</v>
      </c>
      <c r="H726" s="177"/>
      <c r="I726" s="177"/>
      <c r="J726" s="8" t="s">
        <v>4901</v>
      </c>
    </row>
    <row r="727" spans="1:10" ht="11.25" hidden="1" customHeight="1">
      <c r="A727" s="181" t="s">
        <v>1067</v>
      </c>
      <c r="B727" s="173"/>
      <c r="C727" s="173" t="s">
        <v>4787</v>
      </c>
      <c r="D727" s="173"/>
      <c r="E727" s="173"/>
      <c r="F727" s="173"/>
      <c r="G727" s="180">
        <v>43160</v>
      </c>
      <c r="H727" s="177"/>
      <c r="I727" s="177"/>
      <c r="J727" s="8" t="s">
        <v>4901</v>
      </c>
    </row>
    <row r="728" spans="1:10" ht="11.25" hidden="1" customHeight="1">
      <c r="A728" s="181" t="s">
        <v>1068</v>
      </c>
      <c r="B728" s="173"/>
      <c r="C728" s="173" t="s">
        <v>4787</v>
      </c>
      <c r="D728" s="173"/>
      <c r="E728" s="173"/>
      <c r="F728" s="173"/>
      <c r="G728" s="180">
        <v>43160</v>
      </c>
      <c r="H728" s="177"/>
      <c r="I728" s="177"/>
      <c r="J728" s="8" t="s">
        <v>4901</v>
      </c>
    </row>
    <row r="729" spans="1:10" ht="11.25" hidden="1" customHeight="1">
      <c r="A729" s="181" t="s">
        <v>1069</v>
      </c>
      <c r="B729" s="173"/>
      <c r="C729" s="173" t="s">
        <v>4787</v>
      </c>
      <c r="D729" s="173"/>
      <c r="E729" s="173"/>
      <c r="F729" s="173"/>
      <c r="G729" s="180">
        <v>43160</v>
      </c>
      <c r="H729" s="177"/>
      <c r="I729" s="177"/>
      <c r="J729" s="8" t="s">
        <v>4901</v>
      </c>
    </row>
    <row r="730" spans="1:10" ht="11.25" hidden="1" customHeight="1">
      <c r="A730" s="181" t="s">
        <v>1070</v>
      </c>
      <c r="B730" s="173"/>
      <c r="C730" s="173" t="s">
        <v>4787</v>
      </c>
      <c r="D730" s="173"/>
      <c r="E730" s="173"/>
      <c r="F730" s="173"/>
      <c r="G730" s="180">
        <v>43160</v>
      </c>
      <c r="H730" s="177"/>
      <c r="I730" s="177"/>
      <c r="J730" s="8" t="s">
        <v>4901</v>
      </c>
    </row>
    <row r="731" spans="1:10" ht="11.25" hidden="1" customHeight="1">
      <c r="A731" s="181" t="s">
        <v>1071</v>
      </c>
      <c r="B731" s="173"/>
      <c r="C731" s="173" t="s">
        <v>4787</v>
      </c>
      <c r="D731" s="173"/>
      <c r="E731" s="173"/>
      <c r="F731" s="173"/>
      <c r="G731" s="180">
        <v>43160</v>
      </c>
      <c r="H731" s="177"/>
      <c r="I731" s="177"/>
      <c r="J731" s="8" t="s">
        <v>4901</v>
      </c>
    </row>
    <row r="732" spans="1:10" ht="11.25" hidden="1" customHeight="1">
      <c r="A732" s="181" t="s">
        <v>1072</v>
      </c>
      <c r="B732" s="173"/>
      <c r="C732" s="173" t="s">
        <v>4787</v>
      </c>
      <c r="D732" s="173"/>
      <c r="E732" s="173"/>
      <c r="F732" s="173"/>
      <c r="G732" s="180">
        <v>43160</v>
      </c>
      <c r="H732" s="177"/>
      <c r="I732" s="177"/>
      <c r="J732" s="8" t="s">
        <v>4901</v>
      </c>
    </row>
    <row r="733" spans="1:10" ht="11.25" hidden="1" customHeight="1">
      <c r="A733" s="181" t="s">
        <v>1073</v>
      </c>
      <c r="B733" s="173"/>
      <c r="C733" s="173" t="s">
        <v>4787</v>
      </c>
      <c r="D733" s="173"/>
      <c r="E733" s="173"/>
      <c r="F733" s="173"/>
      <c r="G733" s="180">
        <v>43160</v>
      </c>
      <c r="H733" s="177"/>
      <c r="I733" s="177"/>
      <c r="J733" s="8" t="s">
        <v>4901</v>
      </c>
    </row>
    <row r="734" spans="1:10" ht="11.25" hidden="1" customHeight="1">
      <c r="A734" s="181" t="s">
        <v>1074</v>
      </c>
      <c r="B734" s="173"/>
      <c r="C734" s="173" t="s">
        <v>4787</v>
      </c>
      <c r="D734" s="173"/>
      <c r="E734" s="173"/>
      <c r="F734" s="173"/>
      <c r="G734" s="180">
        <v>43160</v>
      </c>
      <c r="H734" s="177"/>
      <c r="I734" s="177"/>
      <c r="J734" s="8" t="s">
        <v>4901</v>
      </c>
    </row>
    <row r="735" spans="1:10" ht="11.25" hidden="1" customHeight="1">
      <c r="A735" s="181" t="s">
        <v>1075</v>
      </c>
      <c r="B735" s="173"/>
      <c r="C735" s="173" t="s">
        <v>4787</v>
      </c>
      <c r="D735" s="173"/>
      <c r="E735" s="173"/>
      <c r="F735" s="173"/>
      <c r="G735" s="180">
        <v>43160</v>
      </c>
      <c r="H735" s="177"/>
      <c r="I735" s="177"/>
      <c r="J735" s="8" t="s">
        <v>4901</v>
      </c>
    </row>
    <row r="736" spans="1:10" ht="11.25" hidden="1" customHeight="1">
      <c r="A736" s="181" t="s">
        <v>1076</v>
      </c>
      <c r="B736" s="173"/>
      <c r="C736" s="173" t="s">
        <v>4787</v>
      </c>
      <c r="D736" s="173"/>
      <c r="E736" s="173"/>
      <c r="F736" s="173"/>
      <c r="G736" s="180">
        <v>43160</v>
      </c>
      <c r="H736" s="177"/>
      <c r="I736" s="177"/>
      <c r="J736" s="8" t="s">
        <v>4901</v>
      </c>
    </row>
    <row r="737" spans="1:10" ht="11.25" hidden="1" customHeight="1">
      <c r="A737" s="181" t="s">
        <v>1077</v>
      </c>
      <c r="B737" s="173"/>
      <c r="C737" s="173" t="s">
        <v>4789</v>
      </c>
      <c r="D737" s="173"/>
      <c r="E737" s="173"/>
      <c r="F737" s="173"/>
      <c r="G737" s="180">
        <v>43160</v>
      </c>
      <c r="H737" s="177"/>
      <c r="I737" s="177"/>
      <c r="J737" s="8" t="s">
        <v>4888</v>
      </c>
    </row>
    <row r="738" spans="1:10" ht="11.25" hidden="1" customHeight="1">
      <c r="A738" s="181" t="s">
        <v>1078</v>
      </c>
      <c r="B738" s="173"/>
      <c r="C738" s="173" t="s">
        <v>4788</v>
      </c>
      <c r="D738" s="173"/>
      <c r="E738" s="173"/>
      <c r="F738" s="173"/>
      <c r="G738" s="180">
        <v>43160</v>
      </c>
      <c r="H738" s="177"/>
      <c r="I738" s="177"/>
      <c r="J738" s="8" t="s">
        <v>4900</v>
      </c>
    </row>
    <row r="739" spans="1:10" ht="11.25" hidden="1" customHeight="1">
      <c r="A739" s="181" t="s">
        <v>1079</v>
      </c>
      <c r="B739" s="173"/>
      <c r="C739" s="173" t="s">
        <v>4786</v>
      </c>
      <c r="D739" s="173"/>
      <c r="E739" s="173"/>
      <c r="F739" s="173"/>
      <c r="G739" s="180">
        <v>43160</v>
      </c>
      <c r="H739" s="177"/>
      <c r="I739" s="177"/>
      <c r="J739" s="8" t="s">
        <v>4902</v>
      </c>
    </row>
    <row r="740" spans="1:10" ht="11.25" hidden="1" customHeight="1">
      <c r="A740" s="181" t="s">
        <v>1080</v>
      </c>
      <c r="B740" s="173"/>
      <c r="C740" s="173" t="s">
        <v>4786</v>
      </c>
      <c r="D740" s="173"/>
      <c r="E740" s="173"/>
      <c r="F740" s="173"/>
      <c r="G740" s="180">
        <v>43160</v>
      </c>
      <c r="H740" s="177"/>
      <c r="I740" s="177"/>
      <c r="J740" s="8" t="s">
        <v>4902</v>
      </c>
    </row>
    <row r="741" spans="1:10" ht="11.25" hidden="1" customHeight="1">
      <c r="A741" s="181" t="s">
        <v>1081</v>
      </c>
      <c r="B741" s="173"/>
      <c r="C741" s="173" t="s">
        <v>4786</v>
      </c>
      <c r="D741" s="173"/>
      <c r="E741" s="173"/>
      <c r="F741" s="173"/>
      <c r="G741" s="180">
        <v>43160</v>
      </c>
      <c r="H741" s="177"/>
      <c r="I741" s="177"/>
      <c r="J741" s="8" t="s">
        <v>4902</v>
      </c>
    </row>
    <row r="742" spans="1:10" ht="11.25" hidden="1" customHeight="1">
      <c r="A742" s="181" t="s">
        <v>1082</v>
      </c>
      <c r="B742" s="173"/>
      <c r="C742" s="173" t="s">
        <v>4786</v>
      </c>
      <c r="D742" s="173"/>
      <c r="E742" s="173"/>
      <c r="F742" s="173"/>
      <c r="G742" s="180">
        <v>43160</v>
      </c>
      <c r="H742" s="177"/>
      <c r="I742" s="177"/>
      <c r="J742" s="8" t="s">
        <v>4902</v>
      </c>
    </row>
    <row r="743" spans="1:10" ht="11.25" hidden="1" customHeight="1">
      <c r="A743" s="181" t="s">
        <v>1083</v>
      </c>
      <c r="B743" s="173"/>
      <c r="C743" s="173" t="s">
        <v>4786</v>
      </c>
      <c r="D743" s="173"/>
      <c r="E743" s="173"/>
      <c r="F743" s="173"/>
      <c r="G743" s="180">
        <v>43160</v>
      </c>
      <c r="H743" s="177"/>
      <c r="I743" s="177"/>
      <c r="J743" s="8" t="s">
        <v>4902</v>
      </c>
    </row>
    <row r="744" spans="1:10" ht="11.25" hidden="1" customHeight="1">
      <c r="A744" s="181" t="s">
        <v>1084</v>
      </c>
      <c r="B744" s="173"/>
      <c r="C744" s="173" t="s">
        <v>4786</v>
      </c>
      <c r="D744" s="173"/>
      <c r="E744" s="173"/>
      <c r="F744" s="173"/>
      <c r="G744" s="180">
        <v>43160</v>
      </c>
      <c r="H744" s="177"/>
      <c r="I744" s="177"/>
      <c r="J744" s="8" t="s">
        <v>4902</v>
      </c>
    </row>
    <row r="745" spans="1:10" ht="11.25" hidden="1" customHeight="1">
      <c r="A745" s="181" t="s">
        <v>1085</v>
      </c>
      <c r="B745" s="173"/>
      <c r="C745" s="173" t="s">
        <v>4786</v>
      </c>
      <c r="D745" s="173"/>
      <c r="E745" s="173"/>
      <c r="F745" s="173"/>
      <c r="G745" s="180">
        <v>43160</v>
      </c>
      <c r="H745" s="177"/>
      <c r="I745" s="177"/>
      <c r="J745" s="8" t="s">
        <v>4902</v>
      </c>
    </row>
    <row r="746" spans="1:10" ht="11.25" hidden="1" customHeight="1">
      <c r="A746" s="181" t="s">
        <v>1086</v>
      </c>
      <c r="B746" s="173"/>
      <c r="C746" s="173" t="s">
        <v>4786</v>
      </c>
      <c r="D746" s="173"/>
      <c r="E746" s="173"/>
      <c r="F746" s="173"/>
      <c r="G746" s="180">
        <v>43160</v>
      </c>
      <c r="H746" s="174">
        <v>43095</v>
      </c>
      <c r="I746" s="177"/>
      <c r="J746" s="8" t="s">
        <v>4902</v>
      </c>
    </row>
    <row r="747" spans="1:10" ht="11.25" hidden="1" customHeight="1">
      <c r="A747" s="181" t="s">
        <v>1087</v>
      </c>
      <c r="B747" s="173"/>
      <c r="C747" s="173" t="s">
        <v>4786</v>
      </c>
      <c r="D747" s="173"/>
      <c r="E747" s="173"/>
      <c r="F747" s="173"/>
      <c r="G747" s="180">
        <v>43160</v>
      </c>
      <c r="H747" s="177"/>
      <c r="I747" s="177"/>
      <c r="J747" s="8" t="s">
        <v>4902</v>
      </c>
    </row>
    <row r="748" spans="1:10" ht="11.25" hidden="1" customHeight="1">
      <c r="A748" s="181" t="s">
        <v>1088</v>
      </c>
      <c r="B748" s="173"/>
      <c r="C748" s="173" t="s">
        <v>4786</v>
      </c>
      <c r="D748" s="173"/>
      <c r="E748" s="173"/>
      <c r="F748" s="173"/>
      <c r="G748" s="180">
        <v>43160</v>
      </c>
      <c r="H748" s="177"/>
      <c r="I748" s="177"/>
      <c r="J748" s="8" t="s">
        <v>4902</v>
      </c>
    </row>
    <row r="749" spans="1:10" ht="11.25" hidden="1" customHeight="1">
      <c r="A749" s="181" t="s">
        <v>1089</v>
      </c>
      <c r="B749" s="173"/>
      <c r="C749" s="173" t="s">
        <v>4786</v>
      </c>
      <c r="D749" s="173"/>
      <c r="E749" s="173"/>
      <c r="F749" s="173"/>
      <c r="G749" s="180">
        <v>43160</v>
      </c>
      <c r="H749" s="177"/>
      <c r="I749" s="177"/>
      <c r="J749" s="8" t="s">
        <v>4902</v>
      </c>
    </row>
    <row r="750" spans="1:10" ht="11.25" hidden="1" customHeight="1">
      <c r="A750" s="181" t="s">
        <v>1090</v>
      </c>
      <c r="B750" s="173"/>
      <c r="C750" s="173" t="s">
        <v>4786</v>
      </c>
      <c r="D750" s="173"/>
      <c r="E750" s="173"/>
      <c r="F750" s="173"/>
      <c r="G750" s="180">
        <v>43160</v>
      </c>
      <c r="H750" s="177"/>
      <c r="I750" s="177"/>
      <c r="J750" s="8" t="s">
        <v>4902</v>
      </c>
    </row>
    <row r="751" spans="1:10" ht="11.25" hidden="1" customHeight="1">
      <c r="A751" s="181" t="s">
        <v>1091</v>
      </c>
      <c r="B751" s="173"/>
      <c r="C751" s="173" t="s">
        <v>4786</v>
      </c>
      <c r="D751" s="173"/>
      <c r="E751" s="173"/>
      <c r="F751" s="173"/>
      <c r="G751" s="180">
        <v>43160</v>
      </c>
      <c r="H751" s="177"/>
      <c r="I751" s="177"/>
      <c r="J751" s="8" t="s">
        <v>4902</v>
      </c>
    </row>
    <row r="752" spans="1:10" ht="11.25" hidden="1" customHeight="1">
      <c r="A752" s="181" t="s">
        <v>1092</v>
      </c>
      <c r="B752" s="173"/>
      <c r="C752" s="173" t="s">
        <v>4786</v>
      </c>
      <c r="D752" s="173"/>
      <c r="E752" s="173"/>
      <c r="F752" s="173"/>
      <c r="G752" s="180">
        <v>43160</v>
      </c>
      <c r="H752" s="177"/>
      <c r="I752" s="177"/>
      <c r="J752" s="8" t="s">
        <v>4902</v>
      </c>
    </row>
    <row r="753" spans="1:10" ht="11.25" hidden="1" customHeight="1">
      <c r="A753" s="181" t="s">
        <v>1093</v>
      </c>
      <c r="B753" s="173"/>
      <c r="C753" s="173" t="s">
        <v>4786</v>
      </c>
      <c r="D753" s="173"/>
      <c r="E753" s="173"/>
      <c r="F753" s="173"/>
      <c r="G753" s="180">
        <v>43160</v>
      </c>
      <c r="H753" s="177"/>
      <c r="I753" s="177"/>
      <c r="J753" s="8" t="s">
        <v>4902</v>
      </c>
    </row>
    <row r="754" spans="1:10" ht="11.25" hidden="1" customHeight="1">
      <c r="A754" s="181" t="s">
        <v>1094</v>
      </c>
      <c r="B754" s="173"/>
      <c r="C754" s="173" t="s">
        <v>4786</v>
      </c>
      <c r="D754" s="173"/>
      <c r="E754" s="173"/>
      <c r="F754" s="173"/>
      <c r="G754" s="180">
        <v>43160</v>
      </c>
      <c r="H754" s="177"/>
      <c r="I754" s="177"/>
      <c r="J754" s="8" t="s">
        <v>4902</v>
      </c>
    </row>
    <row r="755" spans="1:10" ht="11.25" hidden="1" customHeight="1">
      <c r="A755" s="181" t="s">
        <v>1095</v>
      </c>
      <c r="B755" s="173"/>
      <c r="C755" s="173" t="s">
        <v>4786</v>
      </c>
      <c r="D755" s="173"/>
      <c r="E755" s="173"/>
      <c r="F755" s="173"/>
      <c r="G755" s="180">
        <v>43160</v>
      </c>
      <c r="H755" s="177"/>
      <c r="I755" s="177"/>
      <c r="J755" s="8" t="s">
        <v>4902</v>
      </c>
    </row>
    <row r="756" spans="1:10" ht="11.25" hidden="1" customHeight="1">
      <c r="A756" s="181" t="s">
        <v>1096</v>
      </c>
      <c r="B756" s="173"/>
      <c r="C756" s="173" t="s">
        <v>4786</v>
      </c>
      <c r="D756" s="173"/>
      <c r="E756" s="173"/>
      <c r="F756" s="173"/>
      <c r="G756" s="180">
        <v>43160</v>
      </c>
      <c r="H756" s="177"/>
      <c r="I756" s="177"/>
      <c r="J756" s="8" t="s">
        <v>4902</v>
      </c>
    </row>
    <row r="757" spans="1:10" ht="11.25" hidden="1" customHeight="1">
      <c r="A757" s="181" t="s">
        <v>1097</v>
      </c>
      <c r="B757" s="173"/>
      <c r="C757" s="173" t="s">
        <v>4788</v>
      </c>
      <c r="D757" s="173"/>
      <c r="E757" s="173"/>
      <c r="F757" s="173"/>
      <c r="G757" s="180">
        <v>43160</v>
      </c>
      <c r="H757" s="177"/>
      <c r="I757" s="177"/>
      <c r="J757" s="8" t="s">
        <v>4900</v>
      </c>
    </row>
    <row r="758" spans="1:10" ht="11.25" hidden="1" customHeight="1">
      <c r="A758" s="181" t="s">
        <v>1098</v>
      </c>
      <c r="B758" s="173"/>
      <c r="C758" s="173" t="s">
        <v>4787</v>
      </c>
      <c r="D758" s="173"/>
      <c r="E758" s="173"/>
      <c r="F758" s="173"/>
      <c r="G758" s="180">
        <v>43160</v>
      </c>
      <c r="H758" s="177"/>
      <c r="I758" s="177"/>
      <c r="J758" s="8" t="s">
        <v>4901</v>
      </c>
    </row>
    <row r="759" spans="1:10" ht="11.25" hidden="1" customHeight="1">
      <c r="A759" s="181" t="s">
        <v>1099</v>
      </c>
      <c r="B759" s="173"/>
      <c r="C759" s="173" t="s">
        <v>4787</v>
      </c>
      <c r="D759" s="173"/>
      <c r="E759" s="173"/>
      <c r="F759" s="173"/>
      <c r="G759" s="180">
        <v>43160</v>
      </c>
      <c r="H759" s="177"/>
      <c r="I759" s="177"/>
      <c r="J759" s="8" t="s">
        <v>4901</v>
      </c>
    </row>
    <row r="760" spans="1:10" ht="11.25" hidden="1" customHeight="1">
      <c r="A760" s="181" t="s">
        <v>1100</v>
      </c>
      <c r="B760" s="173"/>
      <c r="C760" s="173" t="s">
        <v>4787</v>
      </c>
      <c r="D760" s="173"/>
      <c r="E760" s="173"/>
      <c r="F760" s="173"/>
      <c r="G760" s="180">
        <v>43160</v>
      </c>
      <c r="H760" s="177"/>
      <c r="I760" s="177"/>
      <c r="J760" s="8" t="s">
        <v>4901</v>
      </c>
    </row>
    <row r="761" spans="1:10" ht="11.25" hidden="1" customHeight="1">
      <c r="A761" s="181" t="s">
        <v>1101</v>
      </c>
      <c r="B761" s="173"/>
      <c r="C761" s="173" t="s">
        <v>4789</v>
      </c>
      <c r="D761" s="173"/>
      <c r="E761" s="173"/>
      <c r="F761" s="173"/>
      <c r="G761" s="180">
        <v>43160</v>
      </c>
      <c r="H761" s="177"/>
      <c r="I761" s="177"/>
      <c r="J761" s="8" t="s">
        <v>4888</v>
      </c>
    </row>
    <row r="762" spans="1:10" ht="11.25" hidden="1" customHeight="1">
      <c r="A762" s="181" t="s">
        <v>1102</v>
      </c>
      <c r="B762" s="173"/>
      <c r="C762" s="173" t="s">
        <v>4786</v>
      </c>
      <c r="D762" s="173"/>
      <c r="E762" s="173"/>
      <c r="F762" s="173"/>
      <c r="G762" s="180">
        <v>43160</v>
      </c>
      <c r="H762" s="177"/>
      <c r="I762" s="177"/>
      <c r="J762" s="8" t="s">
        <v>4902</v>
      </c>
    </row>
    <row r="763" spans="1:10" ht="11.25" hidden="1" customHeight="1">
      <c r="A763" s="181" t="s">
        <v>1103</v>
      </c>
      <c r="B763" s="173"/>
      <c r="C763" s="173" t="s">
        <v>4787</v>
      </c>
      <c r="D763" s="173"/>
      <c r="E763" s="173"/>
      <c r="F763" s="173"/>
      <c r="G763" s="180">
        <v>43160</v>
      </c>
      <c r="H763" s="177"/>
      <c r="I763" s="177"/>
      <c r="J763" s="8" t="s">
        <v>4901</v>
      </c>
    </row>
    <row r="764" spans="1:10" ht="11.25" hidden="1" customHeight="1">
      <c r="A764" s="181" t="s">
        <v>1104</v>
      </c>
      <c r="B764" s="173"/>
      <c r="C764" s="173" t="s">
        <v>4787</v>
      </c>
      <c r="D764" s="173"/>
      <c r="E764" s="173"/>
      <c r="F764" s="173"/>
      <c r="G764" s="180">
        <v>43160</v>
      </c>
      <c r="H764" s="177"/>
      <c r="I764" s="177"/>
      <c r="J764" s="8" t="s">
        <v>4901</v>
      </c>
    </row>
    <row r="765" spans="1:10" ht="11.25" hidden="1" customHeight="1">
      <c r="A765" s="181" t="s">
        <v>1105</v>
      </c>
      <c r="B765" s="173"/>
      <c r="C765" s="173" t="s">
        <v>4786</v>
      </c>
      <c r="D765" s="173"/>
      <c r="E765" s="173"/>
      <c r="F765" s="173"/>
      <c r="G765" s="180">
        <v>43160</v>
      </c>
      <c r="H765" s="177"/>
      <c r="I765" s="177"/>
      <c r="J765" s="8" t="s">
        <v>4902</v>
      </c>
    </row>
    <row r="766" spans="1:10" ht="11.25" hidden="1" customHeight="1">
      <c r="A766" s="181" t="s">
        <v>1106</v>
      </c>
      <c r="B766" s="173"/>
      <c r="C766" s="173" t="s">
        <v>4789</v>
      </c>
      <c r="D766" s="173"/>
      <c r="E766" s="173"/>
      <c r="F766" s="173"/>
      <c r="G766" s="180">
        <v>43160</v>
      </c>
      <c r="H766" s="177"/>
      <c r="I766" s="177"/>
      <c r="J766" s="8" t="s">
        <v>4888</v>
      </c>
    </row>
    <row r="767" spans="1:10" ht="11.25" hidden="1" customHeight="1">
      <c r="A767" s="181" t="s">
        <v>1107</v>
      </c>
      <c r="B767" s="173"/>
      <c r="C767" s="173" t="s">
        <v>4788</v>
      </c>
      <c r="D767" s="173"/>
      <c r="E767" s="173"/>
      <c r="F767" s="173"/>
      <c r="G767" s="180">
        <v>43160</v>
      </c>
      <c r="H767" s="177"/>
      <c r="I767" s="177"/>
      <c r="J767" s="8" t="s">
        <v>4900</v>
      </c>
    </row>
    <row r="768" spans="1:10" ht="11.25" hidden="1" customHeight="1">
      <c r="A768" s="181" t="s">
        <v>1108</v>
      </c>
      <c r="B768" s="173"/>
      <c r="C768" s="173" t="s">
        <v>4789</v>
      </c>
      <c r="D768" s="173"/>
      <c r="E768" s="173"/>
      <c r="F768" s="173"/>
      <c r="G768" s="180">
        <v>43160</v>
      </c>
      <c r="H768" s="177"/>
      <c r="I768" s="177"/>
      <c r="J768" s="8" t="s">
        <v>4888</v>
      </c>
    </row>
    <row r="769" spans="1:10" ht="11.25" hidden="1" customHeight="1">
      <c r="A769" s="181" t="s">
        <v>1109</v>
      </c>
      <c r="B769" s="173"/>
      <c r="C769" s="173" t="s">
        <v>4789</v>
      </c>
      <c r="D769" s="173"/>
      <c r="E769" s="173"/>
      <c r="F769" s="173"/>
      <c r="G769" s="180">
        <v>43160</v>
      </c>
      <c r="H769" s="177"/>
      <c r="I769" s="177"/>
      <c r="J769" s="8" t="s">
        <v>4888</v>
      </c>
    </row>
    <row r="770" spans="1:10" ht="11.25" hidden="1" customHeight="1">
      <c r="A770" s="181" t="s">
        <v>1110</v>
      </c>
      <c r="B770" s="173"/>
      <c r="C770" s="173" t="s">
        <v>4789</v>
      </c>
      <c r="D770" s="173"/>
      <c r="E770" s="173"/>
      <c r="F770" s="173"/>
      <c r="G770" s="180">
        <v>43160</v>
      </c>
      <c r="H770" s="177"/>
      <c r="I770" s="177"/>
      <c r="J770" s="8" t="s">
        <v>4888</v>
      </c>
    </row>
    <row r="771" spans="1:10" ht="11.25" hidden="1" customHeight="1">
      <c r="A771" s="181" t="s">
        <v>1111</v>
      </c>
      <c r="B771" s="173"/>
      <c r="C771" s="173" t="s">
        <v>4789</v>
      </c>
      <c r="D771" s="173"/>
      <c r="E771" s="173"/>
      <c r="F771" s="173"/>
      <c r="G771" s="180">
        <v>43160</v>
      </c>
      <c r="H771" s="177"/>
      <c r="I771" s="177"/>
      <c r="J771" s="8" t="s">
        <v>4888</v>
      </c>
    </row>
    <row r="772" spans="1:10" ht="11.25" hidden="1" customHeight="1">
      <c r="A772" s="181" t="s">
        <v>1112</v>
      </c>
      <c r="B772" s="173"/>
      <c r="C772" s="173" t="s">
        <v>4789</v>
      </c>
      <c r="D772" s="173"/>
      <c r="E772" s="173"/>
      <c r="F772" s="173"/>
      <c r="G772" s="180">
        <v>43160</v>
      </c>
      <c r="H772" s="177"/>
      <c r="I772" s="177"/>
      <c r="J772" s="8" t="s">
        <v>4888</v>
      </c>
    </row>
    <row r="773" spans="1:10" ht="11.25" hidden="1" customHeight="1">
      <c r="A773" s="181" t="s">
        <v>1113</v>
      </c>
      <c r="B773" s="173"/>
      <c r="C773" s="173" t="s">
        <v>4789</v>
      </c>
      <c r="D773" s="173"/>
      <c r="E773" s="173"/>
      <c r="F773" s="173"/>
      <c r="G773" s="180">
        <v>43160</v>
      </c>
      <c r="H773" s="177"/>
      <c r="I773" s="177"/>
      <c r="J773" s="8" t="s">
        <v>4888</v>
      </c>
    </row>
    <row r="774" spans="1:10" ht="11.25" hidden="1" customHeight="1">
      <c r="A774" s="181" t="s">
        <v>1114</v>
      </c>
      <c r="B774" s="173"/>
      <c r="C774" s="173" t="s">
        <v>4789</v>
      </c>
      <c r="D774" s="173"/>
      <c r="E774" s="173"/>
      <c r="F774" s="173"/>
      <c r="G774" s="180">
        <v>43160</v>
      </c>
      <c r="H774" s="177"/>
      <c r="I774" s="177"/>
      <c r="J774" s="8" t="s">
        <v>4888</v>
      </c>
    </row>
    <row r="775" spans="1:10" ht="11.25" hidden="1" customHeight="1">
      <c r="A775" s="181" t="s">
        <v>1115</v>
      </c>
      <c r="B775" s="173"/>
      <c r="C775" s="173" t="s">
        <v>4787</v>
      </c>
      <c r="D775" s="173"/>
      <c r="E775" s="173"/>
      <c r="F775" s="173"/>
      <c r="G775" s="180">
        <v>43160</v>
      </c>
      <c r="H775" s="177"/>
      <c r="I775" s="177"/>
      <c r="J775" s="8" t="s">
        <v>4901</v>
      </c>
    </row>
    <row r="776" spans="1:10" ht="11.25" hidden="1" customHeight="1">
      <c r="A776" s="181" t="s">
        <v>1116</v>
      </c>
      <c r="B776" s="173"/>
      <c r="C776" s="173" t="s">
        <v>4787</v>
      </c>
      <c r="D776" s="173"/>
      <c r="E776" s="173"/>
      <c r="F776" s="173"/>
      <c r="G776" s="180">
        <v>43160</v>
      </c>
      <c r="H776" s="177"/>
      <c r="I776" s="177"/>
      <c r="J776" s="8" t="s">
        <v>4901</v>
      </c>
    </row>
    <row r="777" spans="1:10" ht="11.25" hidden="1" customHeight="1">
      <c r="A777" s="181" t="s">
        <v>1117</v>
      </c>
      <c r="B777" s="173"/>
      <c r="C777" s="173" t="s">
        <v>4786</v>
      </c>
      <c r="D777" s="173"/>
      <c r="E777" s="173"/>
      <c r="F777" s="173"/>
      <c r="G777" s="180">
        <v>43160</v>
      </c>
      <c r="H777" s="177"/>
      <c r="I777" s="177"/>
      <c r="J777" s="8" t="s">
        <v>4902</v>
      </c>
    </row>
    <row r="778" spans="1:10" ht="11.25" hidden="1" customHeight="1">
      <c r="A778" s="181" t="s">
        <v>1118</v>
      </c>
      <c r="B778" s="173"/>
      <c r="C778" s="173" t="s">
        <v>4788</v>
      </c>
      <c r="D778" s="173"/>
      <c r="E778" s="173"/>
      <c r="F778" s="173"/>
      <c r="G778" s="180">
        <v>43160</v>
      </c>
      <c r="H778" s="177"/>
      <c r="I778" s="177"/>
      <c r="J778" s="8" t="s">
        <v>4900</v>
      </c>
    </row>
    <row r="779" spans="1:10" ht="11.25" hidden="1" customHeight="1">
      <c r="A779" s="181" t="s">
        <v>1119</v>
      </c>
      <c r="B779" s="173"/>
      <c r="C779" s="173" t="s">
        <v>4788</v>
      </c>
      <c r="D779" s="173"/>
      <c r="E779" s="173"/>
      <c r="F779" s="173"/>
      <c r="G779" s="180">
        <v>43160</v>
      </c>
      <c r="H779" s="177"/>
      <c r="I779" s="177"/>
      <c r="J779" s="8" t="s">
        <v>4900</v>
      </c>
    </row>
    <row r="780" spans="1:10" ht="11.25" hidden="1" customHeight="1">
      <c r="A780" s="181" t="s">
        <v>1120</v>
      </c>
      <c r="B780" s="173"/>
      <c r="C780" s="173" t="s">
        <v>4787</v>
      </c>
      <c r="D780" s="173"/>
      <c r="E780" s="173"/>
      <c r="F780" s="173"/>
      <c r="G780" s="180">
        <v>43160</v>
      </c>
      <c r="H780" s="177"/>
      <c r="I780" s="177"/>
      <c r="J780" s="8" t="s">
        <v>4901</v>
      </c>
    </row>
    <row r="781" spans="1:10" ht="11.25" hidden="1" customHeight="1">
      <c r="A781" s="181" t="s">
        <v>1121</v>
      </c>
      <c r="B781" s="173"/>
      <c r="C781" s="173" t="s">
        <v>4789</v>
      </c>
      <c r="D781" s="173"/>
      <c r="E781" s="173"/>
      <c r="F781" s="173"/>
      <c r="G781" s="180">
        <v>43160</v>
      </c>
      <c r="H781" s="177"/>
      <c r="I781" s="177"/>
      <c r="J781" s="8" t="s">
        <v>4888</v>
      </c>
    </row>
    <row r="782" spans="1:10" ht="11.25" hidden="1" customHeight="1">
      <c r="A782" s="181" t="s">
        <v>1122</v>
      </c>
      <c r="B782" s="173"/>
      <c r="C782" s="173" t="s">
        <v>4788</v>
      </c>
      <c r="D782" s="173"/>
      <c r="E782" s="173"/>
      <c r="F782" s="173"/>
      <c r="G782" s="180">
        <v>43160</v>
      </c>
      <c r="H782" s="177"/>
      <c r="I782" s="177"/>
      <c r="J782" s="8" t="s">
        <v>4900</v>
      </c>
    </row>
    <row r="783" spans="1:10" ht="11.25" hidden="1" customHeight="1">
      <c r="A783" s="181" t="s">
        <v>1123</v>
      </c>
      <c r="B783" s="173"/>
      <c r="C783" s="173" t="s">
        <v>4788</v>
      </c>
      <c r="D783" s="173"/>
      <c r="E783" s="173"/>
      <c r="F783" s="173"/>
      <c r="G783" s="180">
        <v>43160</v>
      </c>
      <c r="H783" s="177"/>
      <c r="I783" s="177"/>
      <c r="J783" s="8" t="s">
        <v>4900</v>
      </c>
    </row>
    <row r="784" spans="1:10" ht="11.25" hidden="1" customHeight="1">
      <c r="A784" s="181" t="s">
        <v>1124</v>
      </c>
      <c r="B784" s="173"/>
      <c r="C784" s="173" t="s">
        <v>4789</v>
      </c>
      <c r="D784" s="173"/>
      <c r="E784" s="173"/>
      <c r="F784" s="173"/>
      <c r="G784" s="180">
        <v>43160</v>
      </c>
      <c r="H784" s="177"/>
      <c r="I784" s="177"/>
      <c r="J784" s="8" t="s">
        <v>4888</v>
      </c>
    </row>
    <row r="785" spans="1:10" ht="11.25" hidden="1" customHeight="1">
      <c r="A785" s="181" t="s">
        <v>1125</v>
      </c>
      <c r="B785" s="173"/>
      <c r="C785" s="173" t="s">
        <v>4787</v>
      </c>
      <c r="D785" s="173"/>
      <c r="E785" s="173"/>
      <c r="F785" s="173"/>
      <c r="G785" s="180">
        <v>43160</v>
      </c>
      <c r="H785" s="177"/>
      <c r="I785" s="177"/>
      <c r="J785" s="8" t="s">
        <v>4901</v>
      </c>
    </row>
    <row r="786" spans="1:10" ht="11.25" hidden="1" customHeight="1">
      <c r="A786" s="181" t="s">
        <v>1126</v>
      </c>
      <c r="B786" s="173"/>
      <c r="C786" s="173" t="s">
        <v>4789</v>
      </c>
      <c r="D786" s="173"/>
      <c r="E786" s="173"/>
      <c r="F786" s="173"/>
      <c r="G786" s="180">
        <v>43160</v>
      </c>
      <c r="H786" s="177"/>
      <c r="I786" s="177"/>
      <c r="J786" s="8" t="s">
        <v>4888</v>
      </c>
    </row>
    <row r="787" spans="1:10" ht="11.25" hidden="1" customHeight="1">
      <c r="A787" s="181" t="s">
        <v>1127</v>
      </c>
      <c r="B787" s="173"/>
      <c r="C787" s="173" t="s">
        <v>4789</v>
      </c>
      <c r="D787" s="173"/>
      <c r="E787" s="173"/>
      <c r="F787" s="173"/>
      <c r="G787" s="180">
        <v>43160</v>
      </c>
      <c r="H787" s="177"/>
      <c r="I787" s="177"/>
      <c r="J787" s="8" t="s">
        <v>4888</v>
      </c>
    </row>
    <row r="788" spans="1:10" ht="11.25" hidden="1" customHeight="1">
      <c r="A788" s="181" t="s">
        <v>1128</v>
      </c>
      <c r="B788" s="173"/>
      <c r="C788" s="173" t="s">
        <v>4789</v>
      </c>
      <c r="D788" s="173"/>
      <c r="E788" s="173"/>
      <c r="F788" s="173"/>
      <c r="G788" s="180">
        <v>43160</v>
      </c>
      <c r="H788" s="177"/>
      <c r="I788" s="177"/>
      <c r="J788" s="8" t="s">
        <v>4888</v>
      </c>
    </row>
    <row r="789" spans="1:10" ht="11.25" hidden="1" customHeight="1">
      <c r="A789" s="181" t="s">
        <v>1129</v>
      </c>
      <c r="B789" s="173"/>
      <c r="C789" s="173" t="s">
        <v>4789</v>
      </c>
      <c r="D789" s="173"/>
      <c r="E789" s="173"/>
      <c r="F789" s="173"/>
      <c r="G789" s="180">
        <v>43160</v>
      </c>
      <c r="H789" s="177"/>
      <c r="I789" s="177"/>
      <c r="J789" s="8" t="s">
        <v>4888</v>
      </c>
    </row>
    <row r="790" spans="1:10" ht="11.25" hidden="1" customHeight="1">
      <c r="A790" s="181" t="s">
        <v>1130</v>
      </c>
      <c r="B790" s="173"/>
      <c r="C790" s="173" t="s">
        <v>4789</v>
      </c>
      <c r="D790" s="173"/>
      <c r="E790" s="173"/>
      <c r="F790" s="173"/>
      <c r="G790" s="180">
        <v>43160</v>
      </c>
      <c r="H790" s="177"/>
      <c r="I790" s="177"/>
      <c r="J790" s="8" t="s">
        <v>4888</v>
      </c>
    </row>
    <row r="791" spans="1:10" ht="11.25" hidden="1" customHeight="1">
      <c r="A791" s="181" t="s">
        <v>1131</v>
      </c>
      <c r="B791" s="173"/>
      <c r="C791" s="173" t="s">
        <v>4786</v>
      </c>
      <c r="D791" s="173"/>
      <c r="E791" s="173"/>
      <c r="F791" s="173"/>
      <c r="G791" s="180">
        <v>43160</v>
      </c>
      <c r="H791" s="177"/>
      <c r="I791" s="177"/>
      <c r="J791" s="8" t="s">
        <v>4902</v>
      </c>
    </row>
    <row r="792" spans="1:10" ht="11.25" hidden="1" customHeight="1">
      <c r="A792" s="181" t="s">
        <v>1132</v>
      </c>
      <c r="B792" s="173"/>
      <c r="C792" s="173" t="s">
        <v>4788</v>
      </c>
      <c r="D792" s="173"/>
      <c r="E792" s="173"/>
      <c r="F792" s="173"/>
      <c r="G792" s="180">
        <v>43160</v>
      </c>
      <c r="H792" s="177"/>
      <c r="I792" s="177"/>
      <c r="J792" s="8" t="s">
        <v>4900</v>
      </c>
    </row>
    <row r="793" spans="1:10" ht="11.25" hidden="1" customHeight="1">
      <c r="A793" s="181" t="s">
        <v>1133</v>
      </c>
      <c r="B793" s="173"/>
      <c r="C793" s="173" t="s">
        <v>4788</v>
      </c>
      <c r="D793" s="173"/>
      <c r="E793" s="173"/>
      <c r="F793" s="173"/>
      <c r="G793" s="180">
        <v>43160</v>
      </c>
      <c r="H793" s="177"/>
      <c r="I793" s="177"/>
      <c r="J793" s="8" t="s">
        <v>4900</v>
      </c>
    </row>
    <row r="794" spans="1:10" ht="11.25" hidden="1" customHeight="1">
      <c r="A794" s="181" t="s">
        <v>1134</v>
      </c>
      <c r="B794" s="173"/>
      <c r="C794" s="173" t="s">
        <v>4788</v>
      </c>
      <c r="D794" s="173"/>
      <c r="E794" s="173"/>
      <c r="F794" s="173"/>
      <c r="G794" s="180">
        <v>43160</v>
      </c>
      <c r="H794" s="177"/>
      <c r="I794" s="177"/>
      <c r="J794" s="8" t="s">
        <v>4900</v>
      </c>
    </row>
    <row r="795" spans="1:10" ht="11.25" hidden="1" customHeight="1">
      <c r="A795" s="181" t="s">
        <v>1135</v>
      </c>
      <c r="B795" s="173"/>
      <c r="C795" s="173" t="s">
        <v>4788</v>
      </c>
      <c r="D795" s="173"/>
      <c r="E795" s="173"/>
      <c r="F795" s="173"/>
      <c r="G795" s="180">
        <v>43160</v>
      </c>
      <c r="H795" s="177"/>
      <c r="I795" s="177"/>
      <c r="J795" s="8" t="s">
        <v>4900</v>
      </c>
    </row>
    <row r="796" spans="1:10" ht="11.25" hidden="1" customHeight="1">
      <c r="A796" s="181" t="s">
        <v>1136</v>
      </c>
      <c r="B796" s="173"/>
      <c r="C796" s="173" t="s">
        <v>4786</v>
      </c>
      <c r="D796" s="173"/>
      <c r="E796" s="173"/>
      <c r="F796" s="173"/>
      <c r="G796" s="180">
        <v>43160</v>
      </c>
      <c r="H796" s="177"/>
      <c r="I796" s="177"/>
      <c r="J796" s="8" t="s">
        <v>4902</v>
      </c>
    </row>
    <row r="797" spans="1:10" ht="11.25" hidden="1" customHeight="1">
      <c r="A797" s="181" t="s">
        <v>1137</v>
      </c>
      <c r="B797" s="173"/>
      <c r="C797" s="173" t="s">
        <v>4787</v>
      </c>
      <c r="D797" s="173"/>
      <c r="E797" s="173"/>
      <c r="F797" s="173"/>
      <c r="G797" s="180">
        <v>43160</v>
      </c>
      <c r="H797" s="177"/>
      <c r="I797" s="177"/>
      <c r="J797" s="8" t="s">
        <v>4901</v>
      </c>
    </row>
    <row r="798" spans="1:10" ht="11.25" hidden="1" customHeight="1">
      <c r="A798" s="181" t="s">
        <v>1138</v>
      </c>
      <c r="B798" s="173"/>
      <c r="C798" s="173" t="s">
        <v>4788</v>
      </c>
      <c r="D798" s="173"/>
      <c r="E798" s="173"/>
      <c r="F798" s="173"/>
      <c r="G798" s="180">
        <v>43160</v>
      </c>
      <c r="H798" s="177"/>
      <c r="I798" s="177"/>
      <c r="J798" s="8" t="s">
        <v>4900</v>
      </c>
    </row>
    <row r="799" spans="1:10" ht="11.25" hidden="1" customHeight="1">
      <c r="A799" s="181" t="s">
        <v>1139</v>
      </c>
      <c r="B799" s="173"/>
      <c r="C799" s="173" t="s">
        <v>4789</v>
      </c>
      <c r="D799" s="173"/>
      <c r="E799" s="173"/>
      <c r="F799" s="173"/>
      <c r="G799" s="180">
        <v>43160</v>
      </c>
      <c r="H799" s="177"/>
      <c r="I799" s="177"/>
      <c r="J799" s="8" t="s">
        <v>4888</v>
      </c>
    </row>
    <row r="800" spans="1:10" ht="11.25" hidden="1" customHeight="1">
      <c r="A800" s="181" t="s">
        <v>1140</v>
      </c>
      <c r="B800" s="173"/>
      <c r="C800" s="173" t="s">
        <v>4789</v>
      </c>
      <c r="D800" s="173"/>
      <c r="E800" s="173"/>
      <c r="F800" s="173"/>
      <c r="G800" s="180">
        <v>43160</v>
      </c>
      <c r="H800" s="177"/>
      <c r="I800" s="177"/>
      <c r="J800" s="8" t="s">
        <v>4888</v>
      </c>
    </row>
    <row r="801" spans="1:10" ht="11.25" hidden="1" customHeight="1">
      <c r="A801" s="181" t="s">
        <v>1141</v>
      </c>
      <c r="B801" s="173"/>
      <c r="C801" s="173" t="s">
        <v>4789</v>
      </c>
      <c r="D801" s="173"/>
      <c r="E801" s="173"/>
      <c r="F801" s="173"/>
      <c r="G801" s="180">
        <v>43160</v>
      </c>
      <c r="H801" s="177"/>
      <c r="I801" s="177"/>
      <c r="J801" s="8" t="s">
        <v>4888</v>
      </c>
    </row>
    <row r="802" spans="1:10" ht="11.25" hidden="1" customHeight="1">
      <c r="A802" s="181" t="s">
        <v>1142</v>
      </c>
      <c r="B802" s="173"/>
      <c r="C802" s="173" t="s">
        <v>4788</v>
      </c>
      <c r="D802" s="173"/>
      <c r="E802" s="173"/>
      <c r="F802" s="173"/>
      <c r="G802" s="180">
        <v>43160</v>
      </c>
      <c r="H802" s="177"/>
      <c r="I802" s="177"/>
      <c r="J802" s="8" t="s">
        <v>4900</v>
      </c>
    </row>
    <row r="803" spans="1:10" ht="11.25" hidden="1" customHeight="1">
      <c r="A803" s="181" t="s">
        <v>1143</v>
      </c>
      <c r="B803" s="173"/>
      <c r="C803" s="173" t="s">
        <v>4789</v>
      </c>
      <c r="D803" s="173"/>
      <c r="E803" s="173"/>
      <c r="F803" s="173"/>
      <c r="G803" s="180">
        <v>43160</v>
      </c>
      <c r="H803" s="177"/>
      <c r="I803" s="177"/>
      <c r="J803" s="8" t="s">
        <v>4888</v>
      </c>
    </row>
    <row r="804" spans="1:10" ht="11.25" hidden="1" customHeight="1">
      <c r="A804" s="181" t="s">
        <v>1144</v>
      </c>
      <c r="B804" s="173"/>
      <c r="C804" s="173" t="s">
        <v>4787</v>
      </c>
      <c r="D804" s="173"/>
      <c r="E804" s="173"/>
      <c r="F804" s="173"/>
      <c r="G804" s="180">
        <v>43160</v>
      </c>
      <c r="H804" s="177"/>
      <c r="I804" s="177"/>
      <c r="J804" s="8" t="s">
        <v>4901</v>
      </c>
    </row>
    <row r="805" spans="1:10" ht="11.25" hidden="1" customHeight="1">
      <c r="A805" s="181" t="s">
        <v>1145</v>
      </c>
      <c r="B805" s="173"/>
      <c r="C805" s="173" t="s">
        <v>4788</v>
      </c>
      <c r="D805" s="173"/>
      <c r="E805" s="173"/>
      <c r="F805" s="173"/>
      <c r="G805" s="180">
        <v>43160</v>
      </c>
      <c r="H805" s="177"/>
      <c r="I805" s="177"/>
      <c r="J805" s="8" t="s">
        <v>4900</v>
      </c>
    </row>
    <row r="806" spans="1:10" ht="11.25" hidden="1" customHeight="1">
      <c r="A806" s="181" t="s">
        <v>1146</v>
      </c>
      <c r="B806" s="173"/>
      <c r="C806" s="173" t="s">
        <v>4788</v>
      </c>
      <c r="D806" s="173"/>
      <c r="E806" s="173"/>
      <c r="F806" s="173"/>
      <c r="G806" s="180">
        <v>43160</v>
      </c>
      <c r="H806" s="177"/>
      <c r="I806" s="177"/>
      <c r="J806" s="8" t="s">
        <v>4900</v>
      </c>
    </row>
    <row r="807" spans="1:10" ht="11.25" hidden="1" customHeight="1">
      <c r="A807" s="181" t="s">
        <v>1147</v>
      </c>
      <c r="B807" s="173"/>
      <c r="C807" s="173" t="s">
        <v>4789</v>
      </c>
      <c r="D807" s="173"/>
      <c r="E807" s="173"/>
      <c r="F807" s="173"/>
      <c r="G807" s="180">
        <v>43160</v>
      </c>
      <c r="H807" s="177"/>
      <c r="I807" s="177"/>
      <c r="J807" s="8" t="s">
        <v>4888</v>
      </c>
    </row>
    <row r="808" spans="1:10" ht="11.25" hidden="1" customHeight="1">
      <c r="A808" s="181" t="s">
        <v>1148</v>
      </c>
      <c r="B808" s="173"/>
      <c r="C808" s="173" t="s">
        <v>4789</v>
      </c>
      <c r="D808" s="173"/>
      <c r="E808" s="173"/>
      <c r="F808" s="173"/>
      <c r="G808" s="180">
        <v>43160</v>
      </c>
      <c r="H808" s="177"/>
      <c r="I808" s="177"/>
      <c r="J808" s="8" t="s">
        <v>4888</v>
      </c>
    </row>
    <row r="809" spans="1:10" ht="11.25" hidden="1" customHeight="1">
      <c r="A809" s="181" t="s">
        <v>1149</v>
      </c>
      <c r="B809" s="173"/>
      <c r="C809" s="173" t="s">
        <v>4789</v>
      </c>
      <c r="D809" s="173"/>
      <c r="E809" s="173"/>
      <c r="F809" s="173"/>
      <c r="G809" s="180">
        <v>43160</v>
      </c>
      <c r="H809" s="177"/>
      <c r="I809" s="177"/>
      <c r="J809" s="8" t="s">
        <v>4888</v>
      </c>
    </row>
    <row r="810" spans="1:10" ht="11.25" hidden="1" customHeight="1">
      <c r="A810" s="181" t="s">
        <v>1150</v>
      </c>
      <c r="B810" s="173"/>
      <c r="C810" s="173" t="s">
        <v>4789</v>
      </c>
      <c r="D810" s="173"/>
      <c r="E810" s="173"/>
      <c r="F810" s="173"/>
      <c r="G810" s="180">
        <v>43160</v>
      </c>
      <c r="H810" s="177"/>
      <c r="I810" s="177"/>
      <c r="J810" s="8" t="s">
        <v>4888</v>
      </c>
    </row>
    <row r="811" spans="1:10" ht="11.25" hidden="1" customHeight="1">
      <c r="A811" s="181" t="s">
        <v>1151</v>
      </c>
      <c r="B811" s="173"/>
      <c r="C811" s="173" t="s">
        <v>4789</v>
      </c>
      <c r="D811" s="173"/>
      <c r="E811" s="173"/>
      <c r="F811" s="173"/>
      <c r="G811" s="180">
        <v>43160</v>
      </c>
      <c r="H811" s="177"/>
      <c r="I811" s="177"/>
      <c r="J811" s="8" t="s">
        <v>4888</v>
      </c>
    </row>
    <row r="812" spans="1:10" ht="11.25" hidden="1" customHeight="1">
      <c r="A812" s="181" t="s">
        <v>1152</v>
      </c>
      <c r="B812" s="173"/>
      <c r="C812" s="173" t="s">
        <v>4787</v>
      </c>
      <c r="D812" s="173"/>
      <c r="E812" s="173"/>
      <c r="F812" s="173"/>
      <c r="G812" s="180">
        <v>43160</v>
      </c>
      <c r="H812" s="177"/>
      <c r="I812" s="177"/>
      <c r="J812" s="8" t="s">
        <v>4901</v>
      </c>
    </row>
    <row r="813" spans="1:10" ht="11.25" hidden="1" customHeight="1">
      <c r="A813" s="181" t="s">
        <v>1153</v>
      </c>
      <c r="B813" s="173"/>
      <c r="C813" s="173" t="s">
        <v>4789</v>
      </c>
      <c r="D813" s="173"/>
      <c r="E813" s="173"/>
      <c r="F813" s="173"/>
      <c r="G813" s="180">
        <v>43160</v>
      </c>
      <c r="H813" s="177"/>
      <c r="I813" s="177"/>
      <c r="J813" s="8" t="s">
        <v>4888</v>
      </c>
    </row>
    <row r="814" spans="1:10" ht="11.25" hidden="1" customHeight="1">
      <c r="A814" s="181" t="s">
        <v>1154</v>
      </c>
      <c r="B814" s="173"/>
      <c r="C814" s="173" t="s">
        <v>4789</v>
      </c>
      <c r="D814" s="173"/>
      <c r="E814" s="173"/>
      <c r="F814" s="173"/>
      <c r="G814" s="180">
        <v>43160</v>
      </c>
      <c r="H814" s="177"/>
      <c r="I814" s="177"/>
      <c r="J814" s="8" t="s">
        <v>4888</v>
      </c>
    </row>
    <row r="815" spans="1:10" ht="11.25" hidden="1" customHeight="1">
      <c r="A815" s="181" t="s">
        <v>1155</v>
      </c>
      <c r="B815" s="173"/>
      <c r="C815" s="173" t="s">
        <v>4789</v>
      </c>
      <c r="D815" s="173"/>
      <c r="E815" s="173"/>
      <c r="F815" s="173"/>
      <c r="G815" s="180">
        <v>43160</v>
      </c>
      <c r="H815" s="177"/>
      <c r="I815" s="177"/>
      <c r="J815" s="8" t="s">
        <v>4888</v>
      </c>
    </row>
    <row r="816" spans="1:10" ht="11.25" hidden="1" customHeight="1">
      <c r="A816" s="181" t="s">
        <v>1156</v>
      </c>
      <c r="B816" s="173"/>
      <c r="C816" s="173" t="s">
        <v>4789</v>
      </c>
      <c r="D816" s="173"/>
      <c r="E816" s="173"/>
      <c r="F816" s="173"/>
      <c r="G816" s="180">
        <v>43160</v>
      </c>
      <c r="H816" s="177"/>
      <c r="I816" s="177"/>
      <c r="J816" s="8" t="s">
        <v>4888</v>
      </c>
    </row>
    <row r="817" spans="1:10" ht="11.25" hidden="1" customHeight="1">
      <c r="A817" s="181" t="s">
        <v>1157</v>
      </c>
      <c r="B817" s="173"/>
      <c r="C817" s="173" t="s">
        <v>4786</v>
      </c>
      <c r="D817" s="173"/>
      <c r="E817" s="173"/>
      <c r="F817" s="173"/>
      <c r="G817" s="180">
        <v>43160</v>
      </c>
      <c r="H817" s="177"/>
      <c r="I817" s="177"/>
      <c r="J817" s="8" t="s">
        <v>4902</v>
      </c>
    </row>
    <row r="818" spans="1:10" ht="11.25" hidden="1" customHeight="1">
      <c r="A818" s="181" t="s">
        <v>1158</v>
      </c>
      <c r="B818" s="173"/>
      <c r="C818" s="173" t="s">
        <v>4789</v>
      </c>
      <c r="D818" s="173"/>
      <c r="E818" s="173"/>
      <c r="F818" s="173"/>
      <c r="G818" s="180">
        <v>43160</v>
      </c>
      <c r="H818" s="177"/>
      <c r="I818" s="177"/>
      <c r="J818" s="8" t="s">
        <v>4888</v>
      </c>
    </row>
    <row r="819" spans="1:10" ht="11.25" hidden="1" customHeight="1">
      <c r="A819" s="181" t="s">
        <v>1159</v>
      </c>
      <c r="B819" s="173"/>
      <c r="C819" s="173" t="s">
        <v>4789</v>
      </c>
      <c r="D819" s="173"/>
      <c r="E819" s="173"/>
      <c r="F819" s="173"/>
      <c r="G819" s="180">
        <v>43160</v>
      </c>
      <c r="H819" s="177"/>
      <c r="I819" s="177"/>
      <c r="J819" s="8" t="s">
        <v>4888</v>
      </c>
    </row>
    <row r="820" spans="1:10" ht="11.25" hidden="1" customHeight="1">
      <c r="A820" s="181" t="s">
        <v>1160</v>
      </c>
      <c r="B820" s="173"/>
      <c r="C820" s="173" t="s">
        <v>4789</v>
      </c>
      <c r="D820" s="173"/>
      <c r="E820" s="173"/>
      <c r="F820" s="173"/>
      <c r="G820" s="180">
        <v>43160</v>
      </c>
      <c r="H820" s="177"/>
      <c r="I820" s="177"/>
      <c r="J820" s="8" t="s">
        <v>4888</v>
      </c>
    </row>
    <row r="821" spans="1:10" ht="11.25" hidden="1" customHeight="1">
      <c r="A821" s="181" t="s">
        <v>1161</v>
      </c>
      <c r="B821" s="173"/>
      <c r="C821" s="173" t="s">
        <v>4789</v>
      </c>
      <c r="D821" s="173"/>
      <c r="E821" s="173"/>
      <c r="F821" s="173"/>
      <c r="G821" s="180">
        <v>43160</v>
      </c>
      <c r="H821" s="177"/>
      <c r="I821" s="177"/>
      <c r="J821" s="8" t="s">
        <v>4888</v>
      </c>
    </row>
    <row r="822" spans="1:10" ht="11.25" hidden="1" customHeight="1">
      <c r="A822" s="181" t="s">
        <v>1162</v>
      </c>
      <c r="B822" s="173"/>
      <c r="C822" s="173" t="s">
        <v>4789</v>
      </c>
      <c r="D822" s="173"/>
      <c r="E822" s="173"/>
      <c r="F822" s="173"/>
      <c r="G822" s="180">
        <v>43160</v>
      </c>
      <c r="H822" s="177"/>
      <c r="I822" s="177"/>
      <c r="J822" s="8" t="s">
        <v>4888</v>
      </c>
    </row>
    <row r="823" spans="1:10" ht="11.25" hidden="1" customHeight="1">
      <c r="A823" s="181" t="s">
        <v>1163</v>
      </c>
      <c r="B823" s="173"/>
      <c r="C823" s="173" t="s">
        <v>4787</v>
      </c>
      <c r="D823" s="173"/>
      <c r="E823" s="173"/>
      <c r="F823" s="173"/>
      <c r="G823" s="180">
        <v>43160</v>
      </c>
      <c r="H823" s="177"/>
      <c r="I823" s="177"/>
      <c r="J823" s="8" t="s">
        <v>4901</v>
      </c>
    </row>
    <row r="824" spans="1:10" ht="11.25" hidden="1" customHeight="1">
      <c r="A824" s="181" t="s">
        <v>1164</v>
      </c>
      <c r="B824" s="173"/>
      <c r="C824" s="173" t="s">
        <v>4788</v>
      </c>
      <c r="D824" s="173"/>
      <c r="E824" s="173"/>
      <c r="F824" s="173"/>
      <c r="G824" s="180">
        <v>43160</v>
      </c>
      <c r="H824" s="177"/>
      <c r="I824" s="177"/>
      <c r="J824" s="8" t="s">
        <v>4900</v>
      </c>
    </row>
    <row r="825" spans="1:10" ht="11.25" hidden="1" customHeight="1">
      <c r="A825" s="181" t="s">
        <v>1165</v>
      </c>
      <c r="B825" s="173"/>
      <c r="C825" s="173" t="s">
        <v>4789</v>
      </c>
      <c r="D825" s="173"/>
      <c r="E825" s="173"/>
      <c r="F825" s="173"/>
      <c r="G825" s="180">
        <v>43160</v>
      </c>
      <c r="H825" s="177"/>
      <c r="I825" s="177"/>
      <c r="J825" s="8" t="s">
        <v>4888</v>
      </c>
    </row>
    <row r="826" spans="1:10" ht="11.25" hidden="1" customHeight="1">
      <c r="A826" s="181" t="s">
        <v>1166</v>
      </c>
      <c r="B826" s="173"/>
      <c r="C826" s="173" t="s">
        <v>4788</v>
      </c>
      <c r="D826" s="173"/>
      <c r="E826" s="173"/>
      <c r="F826" s="173"/>
      <c r="G826" s="180">
        <v>43160</v>
      </c>
      <c r="H826" s="177"/>
      <c r="I826" s="177"/>
      <c r="J826" s="8" t="s">
        <v>4900</v>
      </c>
    </row>
    <row r="827" spans="1:10" ht="11.25" hidden="1" customHeight="1">
      <c r="A827" s="181" t="s">
        <v>1167</v>
      </c>
      <c r="B827" s="173"/>
      <c r="C827" s="173" t="s">
        <v>4788</v>
      </c>
      <c r="D827" s="173"/>
      <c r="E827" s="173"/>
      <c r="F827" s="173"/>
      <c r="G827" s="180">
        <v>43160</v>
      </c>
      <c r="H827" s="177"/>
      <c r="I827" s="177"/>
      <c r="J827" s="8" t="s">
        <v>4900</v>
      </c>
    </row>
    <row r="828" spans="1:10" ht="11.25" hidden="1" customHeight="1">
      <c r="A828" s="181" t="s">
        <v>1168</v>
      </c>
      <c r="B828" s="173"/>
      <c r="C828" s="173" t="s">
        <v>4787</v>
      </c>
      <c r="D828" s="173"/>
      <c r="E828" s="173"/>
      <c r="F828" s="173"/>
      <c r="G828" s="180">
        <v>43160</v>
      </c>
      <c r="H828" s="177"/>
      <c r="I828" s="177"/>
      <c r="J828" s="8" t="s">
        <v>4901</v>
      </c>
    </row>
    <row r="829" spans="1:10" ht="11.25" hidden="1" customHeight="1">
      <c r="A829" s="181" t="s">
        <v>1169</v>
      </c>
      <c r="B829" s="173"/>
      <c r="C829" s="173" t="s">
        <v>4787</v>
      </c>
      <c r="D829" s="173"/>
      <c r="E829" s="173"/>
      <c r="F829" s="173"/>
      <c r="G829" s="180">
        <v>43160</v>
      </c>
      <c r="H829" s="177"/>
      <c r="I829" s="177"/>
      <c r="J829" s="8" t="s">
        <v>4901</v>
      </c>
    </row>
    <row r="830" spans="1:10" ht="11.25" hidden="1" customHeight="1">
      <c r="A830" s="181" t="s">
        <v>1170</v>
      </c>
      <c r="B830" s="173"/>
      <c r="C830" s="173" t="s">
        <v>4788</v>
      </c>
      <c r="D830" s="173"/>
      <c r="E830" s="173"/>
      <c r="F830" s="173"/>
      <c r="G830" s="180">
        <v>43160</v>
      </c>
      <c r="H830" s="177"/>
      <c r="I830" s="177"/>
      <c r="J830" s="8" t="s">
        <v>4900</v>
      </c>
    </row>
    <row r="831" spans="1:10" ht="11.25" hidden="1" customHeight="1">
      <c r="A831" s="181" t="s">
        <v>1171</v>
      </c>
      <c r="B831" s="173"/>
      <c r="C831" s="173" t="s">
        <v>4788</v>
      </c>
      <c r="D831" s="173"/>
      <c r="E831" s="173"/>
      <c r="F831" s="173"/>
      <c r="G831" s="180">
        <v>43160</v>
      </c>
      <c r="H831" s="177"/>
      <c r="I831" s="177"/>
      <c r="J831" s="8" t="s">
        <v>4900</v>
      </c>
    </row>
    <row r="832" spans="1:10" ht="11.25" hidden="1" customHeight="1">
      <c r="A832" s="181" t="s">
        <v>1172</v>
      </c>
      <c r="B832" s="173"/>
      <c r="C832" s="173" t="s">
        <v>4787</v>
      </c>
      <c r="D832" s="173"/>
      <c r="E832" s="173"/>
      <c r="F832" s="173"/>
      <c r="G832" s="180">
        <v>43160</v>
      </c>
      <c r="H832" s="177"/>
      <c r="I832" s="177"/>
      <c r="J832" s="8" t="s">
        <v>4901</v>
      </c>
    </row>
    <row r="833" spans="1:10" ht="11.25" hidden="1" customHeight="1">
      <c r="A833" s="181" t="s">
        <v>1173</v>
      </c>
      <c r="B833" s="173"/>
      <c r="C833" s="173" t="s">
        <v>4789</v>
      </c>
      <c r="D833" s="173"/>
      <c r="E833" s="173"/>
      <c r="F833" s="173"/>
      <c r="G833" s="180">
        <v>43160</v>
      </c>
      <c r="H833" s="177"/>
      <c r="I833" s="177"/>
      <c r="J833" s="8" t="s">
        <v>4888</v>
      </c>
    </row>
    <row r="834" spans="1:10" ht="11.25" hidden="1" customHeight="1">
      <c r="A834" s="181" t="s">
        <v>1174</v>
      </c>
      <c r="B834" s="173"/>
      <c r="C834" s="173" t="s">
        <v>4787</v>
      </c>
      <c r="D834" s="173"/>
      <c r="E834" s="173"/>
      <c r="F834" s="173"/>
      <c r="G834" s="180">
        <v>43160</v>
      </c>
      <c r="H834" s="177"/>
      <c r="I834" s="177"/>
      <c r="J834" s="8" t="s">
        <v>4901</v>
      </c>
    </row>
    <row r="835" spans="1:10" ht="11.25" hidden="1" customHeight="1">
      <c r="A835" s="181" t="s">
        <v>1175</v>
      </c>
      <c r="B835" s="173"/>
      <c r="C835" s="173" t="s">
        <v>4787</v>
      </c>
      <c r="D835" s="173"/>
      <c r="E835" s="173"/>
      <c r="F835" s="173"/>
      <c r="G835" s="180">
        <v>43160</v>
      </c>
      <c r="H835" s="177"/>
      <c r="I835" s="177"/>
      <c r="J835" s="8" t="s">
        <v>4901</v>
      </c>
    </row>
    <row r="836" spans="1:10" ht="11.25" hidden="1" customHeight="1">
      <c r="A836" s="181" t="s">
        <v>1176</v>
      </c>
      <c r="B836" s="173"/>
      <c r="C836" s="173" t="s">
        <v>4787</v>
      </c>
      <c r="D836" s="173"/>
      <c r="E836" s="173"/>
      <c r="F836" s="173"/>
      <c r="G836" s="180">
        <v>43160</v>
      </c>
      <c r="H836" s="177"/>
      <c r="I836" s="177"/>
      <c r="J836" s="8" t="s">
        <v>4901</v>
      </c>
    </row>
    <row r="837" spans="1:10" ht="11.25" hidden="1" customHeight="1">
      <c r="A837" s="181" t="s">
        <v>1177</v>
      </c>
      <c r="B837" s="173"/>
      <c r="C837" s="173" t="s">
        <v>4786</v>
      </c>
      <c r="D837" s="173"/>
      <c r="E837" s="173"/>
      <c r="F837" s="173"/>
      <c r="G837" s="180">
        <v>43160</v>
      </c>
      <c r="H837" s="177"/>
      <c r="I837" s="177"/>
      <c r="J837" s="8" t="s">
        <v>4902</v>
      </c>
    </row>
    <row r="838" spans="1:10" ht="11.25" hidden="1" customHeight="1">
      <c r="A838" s="181" t="s">
        <v>1178</v>
      </c>
      <c r="B838" s="173"/>
      <c r="C838" s="173" t="s">
        <v>4786</v>
      </c>
      <c r="D838" s="173"/>
      <c r="E838" s="173"/>
      <c r="F838" s="173"/>
      <c r="G838" s="180">
        <v>43160</v>
      </c>
      <c r="H838" s="177"/>
      <c r="I838" s="177"/>
      <c r="J838" s="8" t="s">
        <v>4902</v>
      </c>
    </row>
    <row r="839" spans="1:10" ht="11.25" hidden="1" customHeight="1">
      <c r="A839" s="181" t="s">
        <v>1179</v>
      </c>
      <c r="B839" s="173"/>
      <c r="C839" s="173" t="s">
        <v>4786</v>
      </c>
      <c r="D839" s="173"/>
      <c r="E839" s="173"/>
      <c r="F839" s="173"/>
      <c r="G839" s="180">
        <v>43160</v>
      </c>
      <c r="H839" s="177"/>
      <c r="I839" s="177"/>
      <c r="J839" s="8" t="s">
        <v>4902</v>
      </c>
    </row>
    <row r="840" spans="1:10" ht="11.25" hidden="1" customHeight="1">
      <c r="A840" s="181" t="s">
        <v>1180</v>
      </c>
      <c r="B840" s="173"/>
      <c r="C840" s="173" t="s">
        <v>4786</v>
      </c>
      <c r="D840" s="173"/>
      <c r="E840" s="173"/>
      <c r="F840" s="173"/>
      <c r="G840" s="180">
        <v>43160</v>
      </c>
      <c r="H840" s="177"/>
      <c r="I840" s="177"/>
      <c r="J840" s="8" t="s">
        <v>4902</v>
      </c>
    </row>
    <row r="841" spans="1:10" ht="11.25" hidden="1" customHeight="1">
      <c r="A841" s="181" t="s">
        <v>1181</v>
      </c>
      <c r="B841" s="173"/>
      <c r="C841" s="173" t="s">
        <v>4786</v>
      </c>
      <c r="D841" s="173"/>
      <c r="E841" s="173"/>
      <c r="F841" s="173"/>
      <c r="G841" s="180">
        <v>43160</v>
      </c>
      <c r="H841" s="177"/>
      <c r="I841" s="177"/>
      <c r="J841" s="8" t="s">
        <v>4902</v>
      </c>
    </row>
    <row r="842" spans="1:10" ht="11.25" hidden="1" customHeight="1">
      <c r="A842" s="181" t="s">
        <v>1182</v>
      </c>
      <c r="B842" s="173"/>
      <c r="C842" s="173" t="s">
        <v>4786</v>
      </c>
      <c r="D842" s="173"/>
      <c r="E842" s="173"/>
      <c r="F842" s="173"/>
      <c r="G842" s="180">
        <v>43160</v>
      </c>
      <c r="H842" s="177"/>
      <c r="I842" s="177"/>
      <c r="J842" s="8" t="s">
        <v>4902</v>
      </c>
    </row>
    <row r="843" spans="1:10" ht="11.25" hidden="1" customHeight="1">
      <c r="A843" s="181" t="s">
        <v>1183</v>
      </c>
      <c r="B843" s="173"/>
      <c r="C843" s="173" t="s">
        <v>4786</v>
      </c>
      <c r="D843" s="173"/>
      <c r="E843" s="173"/>
      <c r="F843" s="173"/>
      <c r="G843" s="180">
        <v>43160</v>
      </c>
      <c r="H843" s="177"/>
      <c r="I843" s="177"/>
      <c r="J843" s="8" t="s">
        <v>4902</v>
      </c>
    </row>
    <row r="844" spans="1:10" ht="11.25" hidden="1" customHeight="1">
      <c r="A844" s="181" t="s">
        <v>1184</v>
      </c>
      <c r="B844" s="173"/>
      <c r="C844" s="173" t="s">
        <v>4788</v>
      </c>
      <c r="D844" s="173"/>
      <c r="E844" s="173"/>
      <c r="F844" s="173"/>
      <c r="G844" s="180">
        <v>43160</v>
      </c>
      <c r="H844" s="177"/>
      <c r="I844" s="177"/>
      <c r="J844" s="8" t="s">
        <v>4900</v>
      </c>
    </row>
    <row r="845" spans="1:10" ht="11.25" hidden="1" customHeight="1">
      <c r="A845" s="181" t="s">
        <v>1185</v>
      </c>
      <c r="B845" s="173"/>
      <c r="C845" s="173" t="s">
        <v>4787</v>
      </c>
      <c r="D845" s="173"/>
      <c r="E845" s="173"/>
      <c r="F845" s="173"/>
      <c r="G845" s="180">
        <v>43160</v>
      </c>
      <c r="H845" s="177"/>
      <c r="I845" s="177"/>
      <c r="J845" s="8" t="s">
        <v>4901</v>
      </c>
    </row>
    <row r="846" spans="1:10" ht="11.25" hidden="1" customHeight="1">
      <c r="A846" s="181" t="s">
        <v>1186</v>
      </c>
      <c r="B846" s="173"/>
      <c r="C846" s="173" t="s">
        <v>4788</v>
      </c>
      <c r="D846" s="173"/>
      <c r="E846" s="173"/>
      <c r="F846" s="173"/>
      <c r="G846" s="180">
        <v>43160</v>
      </c>
      <c r="H846" s="177"/>
      <c r="I846" s="177"/>
      <c r="J846" s="8" t="s">
        <v>4900</v>
      </c>
    </row>
    <row r="847" spans="1:10" ht="11.25" hidden="1" customHeight="1">
      <c r="A847" s="181" t="s">
        <v>1187</v>
      </c>
      <c r="B847" s="173"/>
      <c r="C847" s="173" t="s">
        <v>4787</v>
      </c>
      <c r="D847" s="173"/>
      <c r="E847" s="173"/>
      <c r="F847" s="173"/>
      <c r="G847" s="180">
        <v>43160</v>
      </c>
      <c r="H847" s="177"/>
      <c r="I847" s="177"/>
      <c r="J847" s="8" t="s">
        <v>4901</v>
      </c>
    </row>
    <row r="848" spans="1:10" ht="11.25" hidden="1" customHeight="1">
      <c r="A848" s="181" t="s">
        <v>1188</v>
      </c>
      <c r="B848" s="173"/>
      <c r="C848" s="173" t="s">
        <v>4786</v>
      </c>
      <c r="D848" s="173"/>
      <c r="E848" s="173"/>
      <c r="F848" s="173"/>
      <c r="G848" s="180">
        <v>43160</v>
      </c>
      <c r="H848" s="177"/>
      <c r="I848" s="177"/>
      <c r="J848" s="8" t="s">
        <v>4902</v>
      </c>
    </row>
    <row r="849" spans="1:10" ht="11.25" hidden="1" customHeight="1">
      <c r="A849" s="181" t="s">
        <v>1189</v>
      </c>
      <c r="B849" s="173"/>
      <c r="C849" s="173" t="s">
        <v>4786</v>
      </c>
      <c r="D849" s="173"/>
      <c r="E849" s="173"/>
      <c r="F849" s="173"/>
      <c r="G849" s="180">
        <v>43160</v>
      </c>
      <c r="H849" s="177"/>
      <c r="I849" s="177"/>
      <c r="J849" s="8" t="s">
        <v>4902</v>
      </c>
    </row>
    <row r="850" spans="1:10" ht="11.25" hidden="1" customHeight="1">
      <c r="A850" s="181" t="s">
        <v>1190</v>
      </c>
      <c r="B850" s="173"/>
      <c r="C850" s="173" t="s">
        <v>4788</v>
      </c>
      <c r="D850" s="173"/>
      <c r="E850" s="173"/>
      <c r="F850" s="173"/>
      <c r="G850" s="180">
        <v>43160</v>
      </c>
      <c r="H850" s="177"/>
      <c r="I850" s="177"/>
      <c r="J850" s="8" t="s">
        <v>4900</v>
      </c>
    </row>
    <row r="851" spans="1:10" ht="11.25" hidden="1" customHeight="1">
      <c r="A851" s="181" t="s">
        <v>1191</v>
      </c>
      <c r="B851" s="173"/>
      <c r="C851" s="173" t="s">
        <v>4789</v>
      </c>
      <c r="D851" s="173"/>
      <c r="E851" s="173"/>
      <c r="F851" s="173"/>
      <c r="G851" s="180">
        <v>43160</v>
      </c>
      <c r="H851" s="177"/>
      <c r="I851" s="177"/>
      <c r="J851" s="8" t="s">
        <v>4888</v>
      </c>
    </row>
    <row r="852" spans="1:10" ht="11.25" hidden="1" customHeight="1">
      <c r="A852" s="181" t="s">
        <v>1192</v>
      </c>
      <c r="B852" s="173"/>
      <c r="C852" s="173" t="s">
        <v>4788</v>
      </c>
      <c r="D852" s="173"/>
      <c r="E852" s="173"/>
      <c r="F852" s="173"/>
      <c r="G852" s="180">
        <v>43160</v>
      </c>
      <c r="H852" s="177"/>
      <c r="I852" s="177"/>
      <c r="J852" s="8" t="s">
        <v>4900</v>
      </c>
    </row>
    <row r="853" spans="1:10" ht="11.25" hidden="1" customHeight="1">
      <c r="A853" s="181" t="s">
        <v>1193</v>
      </c>
      <c r="B853" s="173"/>
      <c r="C853" s="173" t="s">
        <v>4788</v>
      </c>
      <c r="D853" s="173"/>
      <c r="E853" s="173"/>
      <c r="F853" s="173"/>
      <c r="G853" s="180">
        <v>43160</v>
      </c>
      <c r="H853" s="177"/>
      <c r="I853" s="177"/>
      <c r="J853" s="8" t="s">
        <v>4900</v>
      </c>
    </row>
    <row r="854" spans="1:10" ht="11.25" hidden="1" customHeight="1">
      <c r="A854" s="181" t="s">
        <v>1194</v>
      </c>
      <c r="B854" s="173"/>
      <c r="C854" s="173" t="s">
        <v>4788</v>
      </c>
      <c r="D854" s="173"/>
      <c r="E854" s="173"/>
      <c r="F854" s="173"/>
      <c r="G854" s="180">
        <v>43160</v>
      </c>
      <c r="H854" s="177"/>
      <c r="I854" s="177"/>
      <c r="J854" s="8" t="s">
        <v>4900</v>
      </c>
    </row>
    <row r="855" spans="1:10" ht="11.25" hidden="1" customHeight="1">
      <c r="A855" s="181" t="s">
        <v>1195</v>
      </c>
      <c r="B855" s="173"/>
      <c r="C855" s="173" t="s">
        <v>4788</v>
      </c>
      <c r="D855" s="173"/>
      <c r="E855" s="173"/>
      <c r="F855" s="173"/>
      <c r="G855" s="180">
        <v>43160</v>
      </c>
      <c r="H855" s="177"/>
      <c r="I855" s="177"/>
      <c r="J855" s="8" t="s">
        <v>4900</v>
      </c>
    </row>
    <row r="856" spans="1:10" ht="11.25" hidden="1" customHeight="1">
      <c r="A856" s="181" t="s">
        <v>1196</v>
      </c>
      <c r="B856" s="173"/>
      <c r="C856" s="173" t="s">
        <v>4788</v>
      </c>
      <c r="D856" s="173"/>
      <c r="E856" s="173"/>
      <c r="F856" s="173"/>
      <c r="G856" s="180">
        <v>43160</v>
      </c>
      <c r="H856" s="177"/>
      <c r="I856" s="177"/>
      <c r="J856" s="8" t="s">
        <v>4900</v>
      </c>
    </row>
    <row r="857" spans="1:10" ht="11.25" hidden="1" customHeight="1">
      <c r="A857" s="181" t="s">
        <v>1197</v>
      </c>
      <c r="B857" s="173"/>
      <c r="C857" s="173" t="s">
        <v>4786</v>
      </c>
      <c r="D857" s="173"/>
      <c r="E857" s="173"/>
      <c r="F857" s="173"/>
      <c r="G857" s="180">
        <v>43160</v>
      </c>
      <c r="H857" s="177"/>
      <c r="I857" s="177"/>
      <c r="J857" s="8" t="s">
        <v>4902</v>
      </c>
    </row>
    <row r="858" spans="1:10" ht="11.25" hidden="1" customHeight="1">
      <c r="A858" s="181" t="s">
        <v>1198</v>
      </c>
      <c r="B858" s="173"/>
      <c r="C858" s="173" t="s">
        <v>4788</v>
      </c>
      <c r="D858" s="173"/>
      <c r="E858" s="173"/>
      <c r="F858" s="173"/>
      <c r="G858" s="180">
        <v>43160</v>
      </c>
      <c r="H858" s="177"/>
      <c r="I858" s="177"/>
      <c r="J858" s="8" t="s">
        <v>4900</v>
      </c>
    </row>
    <row r="859" spans="1:10" ht="11.25" hidden="1" customHeight="1">
      <c r="A859" s="181" t="s">
        <v>1199</v>
      </c>
      <c r="B859" s="173"/>
      <c r="C859" s="173" t="s">
        <v>4788</v>
      </c>
      <c r="D859" s="173"/>
      <c r="E859" s="173"/>
      <c r="F859" s="173"/>
      <c r="G859" s="180">
        <v>43160</v>
      </c>
      <c r="H859" s="177"/>
      <c r="I859" s="177"/>
      <c r="J859" s="8" t="s">
        <v>4900</v>
      </c>
    </row>
    <row r="860" spans="1:10" ht="11.25" hidden="1" customHeight="1">
      <c r="A860" s="181" t="s">
        <v>1200</v>
      </c>
      <c r="B860" s="173"/>
      <c r="C860" s="173" t="s">
        <v>4788</v>
      </c>
      <c r="D860" s="173"/>
      <c r="E860" s="173"/>
      <c r="F860" s="173"/>
      <c r="G860" s="180">
        <v>43160</v>
      </c>
      <c r="H860" s="177"/>
      <c r="I860" s="177"/>
      <c r="J860" s="8" t="s">
        <v>4900</v>
      </c>
    </row>
    <row r="861" spans="1:10" ht="11.25" hidden="1" customHeight="1">
      <c r="A861" s="181" t="s">
        <v>1201</v>
      </c>
      <c r="B861" s="173"/>
      <c r="C861" s="173" t="s">
        <v>4789</v>
      </c>
      <c r="D861" s="173"/>
      <c r="E861" s="173"/>
      <c r="F861" s="173"/>
      <c r="G861" s="180">
        <v>43160</v>
      </c>
      <c r="H861" s="177"/>
      <c r="I861" s="177"/>
      <c r="J861" s="8" t="s">
        <v>4888</v>
      </c>
    </row>
    <row r="862" spans="1:10" ht="11.25" hidden="1" customHeight="1">
      <c r="A862" s="181" t="s">
        <v>1202</v>
      </c>
      <c r="B862" s="173"/>
      <c r="C862" s="173" t="s">
        <v>4787</v>
      </c>
      <c r="D862" s="173"/>
      <c r="E862" s="173"/>
      <c r="F862" s="173"/>
      <c r="G862" s="180">
        <v>43160</v>
      </c>
      <c r="H862" s="177"/>
      <c r="I862" s="177"/>
      <c r="J862" s="8" t="s">
        <v>4901</v>
      </c>
    </row>
    <row r="863" spans="1:10" ht="11.25" hidden="1" customHeight="1">
      <c r="A863" s="181" t="s">
        <v>1203</v>
      </c>
      <c r="B863" s="173"/>
      <c r="C863" s="173" t="s">
        <v>4789</v>
      </c>
      <c r="D863" s="173"/>
      <c r="E863" s="173"/>
      <c r="F863" s="173"/>
      <c r="G863" s="180">
        <v>43160</v>
      </c>
      <c r="H863" s="177"/>
      <c r="I863" s="177"/>
      <c r="J863" s="8" t="s">
        <v>4888</v>
      </c>
    </row>
    <row r="864" spans="1:10" ht="11.25" hidden="1" customHeight="1">
      <c r="A864" s="181" t="s">
        <v>1204</v>
      </c>
      <c r="B864" s="173"/>
      <c r="C864" s="173" t="s">
        <v>4788</v>
      </c>
      <c r="D864" s="173"/>
      <c r="E864" s="173"/>
      <c r="F864" s="173"/>
      <c r="G864" s="180">
        <v>43160</v>
      </c>
      <c r="H864" s="177"/>
      <c r="I864" s="177"/>
      <c r="J864" s="8" t="s">
        <v>4900</v>
      </c>
    </row>
    <row r="865" spans="1:10" ht="11.25" hidden="1" customHeight="1">
      <c r="A865" s="181" t="s">
        <v>1205</v>
      </c>
      <c r="B865" s="173"/>
      <c r="C865" s="173" t="s">
        <v>4789</v>
      </c>
      <c r="D865" s="173"/>
      <c r="E865" s="173"/>
      <c r="F865" s="173"/>
      <c r="G865" s="180">
        <v>43160</v>
      </c>
      <c r="H865" s="177"/>
      <c r="I865" s="177"/>
      <c r="J865" s="8" t="s">
        <v>4888</v>
      </c>
    </row>
    <row r="866" spans="1:10" ht="11.25" hidden="1" customHeight="1">
      <c r="A866" s="181" t="s">
        <v>1206</v>
      </c>
      <c r="B866" s="173"/>
      <c r="C866" s="173" t="s">
        <v>4788</v>
      </c>
      <c r="D866" s="173"/>
      <c r="E866" s="173"/>
      <c r="F866" s="173"/>
      <c r="G866" s="180">
        <v>43160</v>
      </c>
      <c r="H866" s="177"/>
      <c r="I866" s="177"/>
      <c r="J866" s="8" t="s">
        <v>4900</v>
      </c>
    </row>
    <row r="867" spans="1:10" ht="11.25" hidden="1" customHeight="1">
      <c r="A867" s="181" t="s">
        <v>1207</v>
      </c>
      <c r="B867" s="173"/>
      <c r="C867" s="173" t="s">
        <v>4786</v>
      </c>
      <c r="D867" s="173"/>
      <c r="E867" s="173"/>
      <c r="F867" s="173"/>
      <c r="G867" s="180">
        <v>43160</v>
      </c>
      <c r="H867" s="177"/>
      <c r="I867" s="177"/>
      <c r="J867" s="8" t="s">
        <v>4902</v>
      </c>
    </row>
    <row r="868" spans="1:10" ht="11.25" hidden="1" customHeight="1">
      <c r="A868" s="181" t="s">
        <v>1208</v>
      </c>
      <c r="B868" s="173"/>
      <c r="C868" s="173" t="s">
        <v>4787</v>
      </c>
      <c r="D868" s="173"/>
      <c r="E868" s="173"/>
      <c r="F868" s="173"/>
      <c r="G868" s="180">
        <v>43160</v>
      </c>
      <c r="H868" s="177"/>
      <c r="I868" s="177"/>
      <c r="J868" s="8" t="s">
        <v>4901</v>
      </c>
    </row>
    <row r="869" spans="1:10" ht="11.25" hidden="1" customHeight="1">
      <c r="A869" s="181" t="s">
        <v>1209</v>
      </c>
      <c r="B869" s="173"/>
      <c r="C869" s="173" t="s">
        <v>4789</v>
      </c>
      <c r="D869" s="173"/>
      <c r="E869" s="173"/>
      <c r="F869" s="173"/>
      <c r="G869" s="180">
        <v>43160</v>
      </c>
      <c r="H869" s="177"/>
      <c r="I869" s="177"/>
      <c r="J869" s="8" t="s">
        <v>4888</v>
      </c>
    </row>
    <row r="870" spans="1:10" ht="11.25" hidden="1" customHeight="1">
      <c r="A870" s="181" t="s">
        <v>1210</v>
      </c>
      <c r="B870" s="173"/>
      <c r="C870" s="173" t="s">
        <v>4786</v>
      </c>
      <c r="D870" s="173"/>
      <c r="E870" s="173"/>
      <c r="F870" s="173"/>
      <c r="G870" s="180">
        <v>43160</v>
      </c>
      <c r="H870" s="177"/>
      <c r="I870" s="177"/>
      <c r="J870" s="8" t="s">
        <v>4902</v>
      </c>
    </row>
    <row r="871" spans="1:10" ht="11.25" hidden="1" customHeight="1">
      <c r="A871" s="181" t="s">
        <v>1211</v>
      </c>
      <c r="B871" s="173"/>
      <c r="C871" s="173" t="s">
        <v>4787</v>
      </c>
      <c r="D871" s="173"/>
      <c r="E871" s="173"/>
      <c r="F871" s="173"/>
      <c r="G871" s="180">
        <v>43160</v>
      </c>
      <c r="H871" s="177"/>
      <c r="I871" s="177"/>
      <c r="J871" s="8" t="s">
        <v>4901</v>
      </c>
    </row>
    <row r="872" spans="1:10" ht="11.25" hidden="1" customHeight="1">
      <c r="A872" s="181" t="s">
        <v>1212</v>
      </c>
      <c r="B872" s="173"/>
      <c r="C872" s="173" t="s">
        <v>4789</v>
      </c>
      <c r="D872" s="173"/>
      <c r="E872" s="173"/>
      <c r="F872" s="173"/>
      <c r="G872" s="180">
        <v>43160</v>
      </c>
      <c r="H872" s="177"/>
      <c r="I872" s="177"/>
      <c r="J872" s="8" t="s">
        <v>4888</v>
      </c>
    </row>
    <row r="873" spans="1:10" ht="11.25" hidden="1" customHeight="1">
      <c r="A873" s="181" t="s">
        <v>1213</v>
      </c>
      <c r="B873" s="173"/>
      <c r="C873" s="173" t="s">
        <v>4788</v>
      </c>
      <c r="D873" s="173"/>
      <c r="E873" s="173"/>
      <c r="F873" s="173"/>
      <c r="G873" s="180">
        <v>43160</v>
      </c>
      <c r="H873" s="177"/>
      <c r="I873" s="177"/>
      <c r="J873" s="8" t="s">
        <v>4900</v>
      </c>
    </row>
    <row r="874" spans="1:10" ht="11.25" hidden="1" customHeight="1">
      <c r="A874" s="181" t="s">
        <v>1214</v>
      </c>
      <c r="B874" s="173"/>
      <c r="C874" s="173" t="s">
        <v>4788</v>
      </c>
      <c r="D874" s="173"/>
      <c r="E874" s="173"/>
      <c r="F874" s="173"/>
      <c r="G874" s="180">
        <v>43160</v>
      </c>
      <c r="H874" s="177"/>
      <c r="I874" s="177"/>
      <c r="J874" s="8" t="s">
        <v>4900</v>
      </c>
    </row>
    <row r="875" spans="1:10" ht="11.25" hidden="1" customHeight="1">
      <c r="A875" s="181" t="s">
        <v>1215</v>
      </c>
      <c r="B875" s="173"/>
      <c r="C875" s="173" t="s">
        <v>4788</v>
      </c>
      <c r="D875" s="173"/>
      <c r="E875" s="173"/>
      <c r="F875" s="173"/>
      <c r="G875" s="180">
        <v>43160</v>
      </c>
      <c r="H875" s="177"/>
      <c r="I875" s="177"/>
      <c r="J875" s="8" t="s">
        <v>4900</v>
      </c>
    </row>
    <row r="876" spans="1:10" ht="11.25" hidden="1" customHeight="1">
      <c r="A876" s="181" t="s">
        <v>1216</v>
      </c>
      <c r="B876" s="173"/>
      <c r="C876" s="173" t="s">
        <v>4786</v>
      </c>
      <c r="D876" s="173"/>
      <c r="E876" s="173"/>
      <c r="F876" s="173"/>
      <c r="G876" s="180">
        <v>43160</v>
      </c>
      <c r="H876" s="177"/>
      <c r="I876" s="177"/>
      <c r="J876" s="8" t="s">
        <v>4902</v>
      </c>
    </row>
    <row r="877" spans="1:10" ht="11.25" hidden="1" customHeight="1">
      <c r="A877" s="181" t="s">
        <v>1220</v>
      </c>
      <c r="B877" s="173"/>
      <c r="C877" s="173" t="s">
        <v>4786</v>
      </c>
      <c r="D877" s="173"/>
      <c r="E877" s="173"/>
      <c r="F877" s="173"/>
      <c r="G877" s="180">
        <v>43160</v>
      </c>
      <c r="H877" s="177"/>
      <c r="I877" s="177"/>
      <c r="J877" s="8" t="s">
        <v>4902</v>
      </c>
    </row>
    <row r="878" spans="1:10" ht="11.25" hidden="1" customHeight="1">
      <c r="A878" s="181" t="s">
        <v>1221</v>
      </c>
      <c r="B878" s="173"/>
      <c r="C878" s="173" t="s">
        <v>4787</v>
      </c>
      <c r="D878" s="173"/>
      <c r="E878" s="173"/>
      <c r="F878" s="173"/>
      <c r="G878" s="180">
        <v>43160</v>
      </c>
      <c r="H878" s="177"/>
      <c r="I878" s="177"/>
      <c r="J878" s="8" t="s">
        <v>4901</v>
      </c>
    </row>
    <row r="879" spans="1:10" ht="11.25" hidden="1" customHeight="1">
      <c r="A879" s="181" t="s">
        <v>1222</v>
      </c>
      <c r="B879" s="173"/>
      <c r="C879" s="173" t="s">
        <v>4788</v>
      </c>
      <c r="D879" s="173"/>
      <c r="E879" s="173"/>
      <c r="F879" s="173"/>
      <c r="G879" s="180">
        <v>43160</v>
      </c>
      <c r="H879" s="177"/>
      <c r="I879" s="177"/>
      <c r="J879" s="8" t="s">
        <v>4900</v>
      </c>
    </row>
    <row r="880" spans="1:10" ht="11.25" hidden="1" customHeight="1">
      <c r="A880" s="181" t="s">
        <v>1231</v>
      </c>
      <c r="B880" s="173"/>
      <c r="C880" s="173" t="s">
        <v>4787</v>
      </c>
      <c r="D880" s="173"/>
      <c r="E880" s="173"/>
      <c r="F880" s="173"/>
      <c r="G880" s="180">
        <v>43160</v>
      </c>
      <c r="H880" s="177"/>
      <c r="I880" s="177"/>
      <c r="J880" s="8" t="s">
        <v>4901</v>
      </c>
    </row>
    <row r="881" spans="1:10" ht="11.25" hidden="1" customHeight="1">
      <c r="A881" s="181" t="s">
        <v>1232</v>
      </c>
      <c r="B881" s="173"/>
      <c r="C881" s="173" t="s">
        <v>4787</v>
      </c>
      <c r="D881" s="173"/>
      <c r="E881" s="173"/>
      <c r="F881" s="173"/>
      <c r="G881" s="180">
        <v>43160</v>
      </c>
      <c r="H881" s="177"/>
      <c r="I881" s="177"/>
      <c r="J881" s="8" t="s">
        <v>4901</v>
      </c>
    </row>
    <row r="882" spans="1:10" ht="11.25" hidden="1" customHeight="1">
      <c r="A882" s="181" t="s">
        <v>1237</v>
      </c>
      <c r="B882" s="173"/>
      <c r="C882" s="173" t="s">
        <v>4788</v>
      </c>
      <c r="D882" s="173"/>
      <c r="E882" s="173"/>
      <c r="F882" s="173"/>
      <c r="G882" s="180">
        <v>43160</v>
      </c>
      <c r="H882" s="177"/>
      <c r="I882" s="177"/>
      <c r="J882" s="8" t="s">
        <v>4900</v>
      </c>
    </row>
    <row r="883" spans="1:10" ht="11.25" hidden="1" customHeight="1">
      <c r="A883" s="181" t="s">
        <v>1238</v>
      </c>
      <c r="B883" s="173"/>
      <c r="C883" s="173" t="s">
        <v>450</v>
      </c>
      <c r="D883" s="173"/>
      <c r="E883" s="173"/>
      <c r="F883" s="173"/>
      <c r="G883" s="180">
        <v>43160</v>
      </c>
      <c r="H883" s="177"/>
      <c r="I883" s="177"/>
      <c r="J883" s="8" t="s">
        <v>4895</v>
      </c>
    </row>
    <row r="884" spans="1:10" ht="11.25" hidden="1" customHeight="1">
      <c r="A884" s="181" t="s">
        <v>1239</v>
      </c>
      <c r="B884" s="173"/>
      <c r="C884" s="173" t="s">
        <v>450</v>
      </c>
      <c r="D884" s="173"/>
      <c r="E884" s="173"/>
      <c r="F884" s="173"/>
      <c r="G884" s="180">
        <v>43160</v>
      </c>
      <c r="H884" s="177"/>
      <c r="I884" s="177"/>
      <c r="J884" s="8" t="s">
        <v>4895</v>
      </c>
    </row>
    <row r="885" spans="1:10" ht="11.25" hidden="1" customHeight="1">
      <c r="A885" s="181" t="s">
        <v>1240</v>
      </c>
      <c r="B885" s="173"/>
      <c r="C885" s="173" t="s">
        <v>450</v>
      </c>
      <c r="D885" s="173"/>
      <c r="E885" s="173"/>
      <c r="F885" s="173"/>
      <c r="G885" s="180">
        <v>43160</v>
      </c>
      <c r="H885" s="177"/>
      <c r="I885" s="177"/>
      <c r="J885" s="8" t="s">
        <v>4895</v>
      </c>
    </row>
    <row r="886" spans="1:10" ht="11.25" hidden="1" customHeight="1">
      <c r="A886" s="181" t="s">
        <v>1241</v>
      </c>
      <c r="B886" s="173"/>
      <c r="C886" s="173" t="s">
        <v>450</v>
      </c>
      <c r="D886" s="173"/>
      <c r="E886" s="173"/>
      <c r="F886" s="173"/>
      <c r="G886" s="180">
        <v>43160</v>
      </c>
      <c r="H886" s="177"/>
      <c r="I886" s="177"/>
      <c r="J886" s="8" t="s">
        <v>4895</v>
      </c>
    </row>
    <row r="887" spans="1:10" ht="11.25" hidden="1" customHeight="1">
      <c r="A887" s="181" t="s">
        <v>1242</v>
      </c>
      <c r="B887" s="173"/>
      <c r="C887" s="173" t="s">
        <v>450</v>
      </c>
      <c r="D887" s="173"/>
      <c r="E887" s="173"/>
      <c r="F887" s="173"/>
      <c r="G887" s="180">
        <v>43160</v>
      </c>
      <c r="H887" s="177"/>
      <c r="I887" s="177"/>
      <c r="J887" s="8" t="s">
        <v>4895</v>
      </c>
    </row>
    <row r="888" spans="1:10" ht="11.25" hidden="1" customHeight="1">
      <c r="A888" s="181" t="s">
        <v>1243</v>
      </c>
      <c r="B888" s="173"/>
      <c r="C888" s="173" t="s">
        <v>450</v>
      </c>
      <c r="D888" s="173"/>
      <c r="E888" s="173"/>
      <c r="F888" s="173"/>
      <c r="G888" s="180">
        <v>43160</v>
      </c>
      <c r="H888" s="177"/>
      <c r="I888" s="177"/>
      <c r="J888" s="8" t="s">
        <v>4895</v>
      </c>
    </row>
    <row r="889" spans="1:10" ht="11.25" hidden="1" customHeight="1">
      <c r="A889" s="181" t="s">
        <v>1244</v>
      </c>
      <c r="B889" s="173"/>
      <c r="C889" s="173" t="s">
        <v>450</v>
      </c>
      <c r="D889" s="173"/>
      <c r="E889" s="173"/>
      <c r="F889" s="173"/>
      <c r="G889" s="180">
        <v>43160</v>
      </c>
      <c r="H889" s="177"/>
      <c r="I889" s="177"/>
      <c r="J889" s="8" t="s">
        <v>4895</v>
      </c>
    </row>
    <row r="890" spans="1:10" ht="11.25" hidden="1" customHeight="1">
      <c r="A890" s="181" t="s">
        <v>1245</v>
      </c>
      <c r="B890" s="173"/>
      <c r="C890" s="173" t="s">
        <v>450</v>
      </c>
      <c r="D890" s="173"/>
      <c r="E890" s="173"/>
      <c r="F890" s="173"/>
      <c r="G890" s="180">
        <v>43160</v>
      </c>
      <c r="H890" s="177"/>
      <c r="I890" s="177"/>
      <c r="J890" s="8" t="s">
        <v>4895</v>
      </c>
    </row>
    <row r="891" spans="1:10" ht="11.25" hidden="1" customHeight="1">
      <c r="A891" s="181" t="s">
        <v>1246</v>
      </c>
      <c r="B891" s="173"/>
      <c r="C891" s="173" t="s">
        <v>450</v>
      </c>
      <c r="D891" s="173"/>
      <c r="E891" s="173"/>
      <c r="F891" s="173"/>
      <c r="G891" s="180">
        <v>43160</v>
      </c>
      <c r="H891" s="177"/>
      <c r="I891" s="177"/>
      <c r="J891" s="8" t="s">
        <v>4895</v>
      </c>
    </row>
    <row r="892" spans="1:10" ht="11.25" hidden="1" customHeight="1">
      <c r="A892" s="181" t="s">
        <v>1247</v>
      </c>
      <c r="B892" s="173"/>
      <c r="C892" s="173" t="s">
        <v>450</v>
      </c>
      <c r="D892" s="173"/>
      <c r="E892" s="173"/>
      <c r="F892" s="173"/>
      <c r="G892" s="180">
        <v>43160</v>
      </c>
      <c r="H892" s="177"/>
      <c r="I892" s="177"/>
      <c r="J892" s="8" t="s">
        <v>4895</v>
      </c>
    </row>
    <row r="893" spans="1:10" ht="11.25" hidden="1" customHeight="1">
      <c r="A893" s="181" t="s">
        <v>1248</v>
      </c>
      <c r="B893" s="173"/>
      <c r="C893" s="173" t="s">
        <v>450</v>
      </c>
      <c r="D893" s="173"/>
      <c r="E893" s="173"/>
      <c r="F893" s="173"/>
      <c r="G893" s="180">
        <v>43160</v>
      </c>
      <c r="H893" s="177"/>
      <c r="I893" s="177"/>
      <c r="J893" s="8" t="s">
        <v>4895</v>
      </c>
    </row>
    <row r="894" spans="1:10" ht="11.25" hidden="1" customHeight="1">
      <c r="A894" s="181" t="s">
        <v>1249</v>
      </c>
      <c r="B894" s="173"/>
      <c r="C894" s="173" t="s">
        <v>450</v>
      </c>
      <c r="D894" s="173"/>
      <c r="E894" s="173"/>
      <c r="F894" s="173"/>
      <c r="G894" s="180">
        <v>43160</v>
      </c>
      <c r="H894" s="177"/>
      <c r="I894" s="177"/>
      <c r="J894" s="8" t="s">
        <v>4895</v>
      </c>
    </row>
    <row r="895" spans="1:10" ht="11.25" hidden="1" customHeight="1">
      <c r="A895" s="181" t="s">
        <v>1250</v>
      </c>
      <c r="B895" s="173"/>
      <c r="C895" s="173" t="s">
        <v>450</v>
      </c>
      <c r="D895" s="173"/>
      <c r="E895" s="173"/>
      <c r="F895" s="173"/>
      <c r="G895" s="180">
        <v>43160</v>
      </c>
      <c r="H895" s="177"/>
      <c r="I895" s="177"/>
      <c r="J895" s="8" t="s">
        <v>4895</v>
      </c>
    </row>
    <row r="896" spans="1:10" ht="11.25" hidden="1" customHeight="1">
      <c r="A896" s="181" t="s">
        <v>1251</v>
      </c>
      <c r="B896" s="173"/>
      <c r="C896" s="173" t="s">
        <v>450</v>
      </c>
      <c r="D896" s="173"/>
      <c r="E896" s="173"/>
      <c r="F896" s="173"/>
      <c r="G896" s="180">
        <v>43160</v>
      </c>
      <c r="H896" s="177"/>
      <c r="I896" s="177"/>
      <c r="J896" s="8" t="s">
        <v>4895</v>
      </c>
    </row>
    <row r="897" spans="1:10" ht="11.25" hidden="1" customHeight="1">
      <c r="A897" s="181" t="s">
        <v>1252</v>
      </c>
      <c r="B897" s="173"/>
      <c r="C897" s="173" t="s">
        <v>450</v>
      </c>
      <c r="D897" s="173"/>
      <c r="E897" s="173"/>
      <c r="F897" s="173"/>
      <c r="G897" s="180">
        <v>43160</v>
      </c>
      <c r="H897" s="177"/>
      <c r="I897" s="177"/>
      <c r="J897" s="8" t="s">
        <v>4895</v>
      </c>
    </row>
    <row r="898" spans="1:10" ht="11.25" hidden="1" customHeight="1">
      <c r="A898" s="181" t="s">
        <v>1253</v>
      </c>
      <c r="B898" s="173"/>
      <c r="C898" s="173" t="s">
        <v>450</v>
      </c>
      <c r="D898" s="173"/>
      <c r="E898" s="173"/>
      <c r="F898" s="173"/>
      <c r="G898" s="180">
        <v>43160</v>
      </c>
      <c r="H898" s="177"/>
      <c r="I898" s="177"/>
      <c r="J898" s="8" t="s">
        <v>4895</v>
      </c>
    </row>
    <row r="899" spans="1:10" ht="11.25" hidden="1" customHeight="1">
      <c r="A899" s="181" t="s">
        <v>1254</v>
      </c>
      <c r="B899" s="173"/>
      <c r="C899" s="173" t="s">
        <v>450</v>
      </c>
      <c r="D899" s="173"/>
      <c r="E899" s="173"/>
      <c r="F899" s="173"/>
      <c r="G899" s="180">
        <v>43160</v>
      </c>
      <c r="H899" s="177"/>
      <c r="I899" s="177"/>
      <c r="J899" s="8" t="s">
        <v>4895</v>
      </c>
    </row>
    <row r="900" spans="1:10" ht="11.25" hidden="1" customHeight="1">
      <c r="A900" s="181" t="s">
        <v>1255</v>
      </c>
      <c r="B900" s="173"/>
      <c r="C900" s="173" t="s">
        <v>450</v>
      </c>
      <c r="D900" s="173"/>
      <c r="E900" s="173"/>
      <c r="F900" s="173"/>
      <c r="G900" s="180">
        <v>43160</v>
      </c>
      <c r="H900" s="177"/>
      <c r="I900" s="177"/>
      <c r="J900" s="8" t="s">
        <v>4895</v>
      </c>
    </row>
    <row r="901" spans="1:10" ht="11.25" hidden="1" customHeight="1">
      <c r="A901" s="181" t="s">
        <v>1256</v>
      </c>
      <c r="B901" s="173"/>
      <c r="C901" s="173" t="s">
        <v>451</v>
      </c>
      <c r="D901" s="173"/>
      <c r="E901" s="173"/>
      <c r="F901" s="173"/>
      <c r="G901" s="180">
        <v>43160</v>
      </c>
      <c r="H901" s="177"/>
      <c r="I901" s="177"/>
      <c r="J901" s="8" t="s">
        <v>4889</v>
      </c>
    </row>
    <row r="902" spans="1:10" ht="11.25" hidden="1" customHeight="1">
      <c r="A902" s="181" t="s">
        <v>1257</v>
      </c>
      <c r="B902" s="173"/>
      <c r="C902" s="173" t="s">
        <v>451</v>
      </c>
      <c r="D902" s="173"/>
      <c r="E902" s="173"/>
      <c r="F902" s="173"/>
      <c r="G902" s="180">
        <v>43160</v>
      </c>
      <c r="H902" s="177"/>
      <c r="I902" s="177"/>
      <c r="J902" s="8" t="s">
        <v>4889</v>
      </c>
    </row>
    <row r="903" spans="1:10" ht="11.25" hidden="1" customHeight="1">
      <c r="A903" s="181" t="s">
        <v>1258</v>
      </c>
      <c r="B903" s="173"/>
      <c r="C903" s="173" t="s">
        <v>451</v>
      </c>
      <c r="D903" s="173"/>
      <c r="E903" s="173"/>
      <c r="F903" s="173"/>
      <c r="G903" s="180">
        <v>43160</v>
      </c>
      <c r="H903" s="177"/>
      <c r="I903" s="177"/>
      <c r="J903" s="8" t="s">
        <v>4889</v>
      </c>
    </row>
    <row r="904" spans="1:10" ht="11.25" hidden="1" customHeight="1">
      <c r="A904" s="181" t="s">
        <v>1259</v>
      </c>
      <c r="B904" s="173"/>
      <c r="C904" s="173" t="s">
        <v>451</v>
      </c>
      <c r="D904" s="173"/>
      <c r="E904" s="173"/>
      <c r="F904" s="173"/>
      <c r="G904" s="180">
        <v>43160</v>
      </c>
      <c r="H904" s="177"/>
      <c r="I904" s="177"/>
      <c r="J904" s="8" t="s">
        <v>4889</v>
      </c>
    </row>
    <row r="905" spans="1:10" ht="11.25" hidden="1" customHeight="1">
      <c r="A905" s="181" t="s">
        <v>1260</v>
      </c>
      <c r="B905" s="173"/>
      <c r="C905" s="173" t="s">
        <v>451</v>
      </c>
      <c r="D905" s="173"/>
      <c r="E905" s="173"/>
      <c r="F905" s="173"/>
      <c r="G905" s="180">
        <v>43160</v>
      </c>
      <c r="H905" s="177"/>
      <c r="I905" s="177"/>
      <c r="J905" s="8" t="s">
        <v>4889</v>
      </c>
    </row>
    <row r="906" spans="1:10" ht="11.25" hidden="1" customHeight="1">
      <c r="A906" s="181" t="s">
        <v>1261</v>
      </c>
      <c r="B906" s="173"/>
      <c r="C906" s="173" t="s">
        <v>451</v>
      </c>
      <c r="D906" s="173"/>
      <c r="E906" s="173"/>
      <c r="F906" s="173"/>
      <c r="G906" s="180">
        <v>43160</v>
      </c>
      <c r="H906" s="177"/>
      <c r="I906" s="177"/>
      <c r="J906" s="8" t="s">
        <v>4889</v>
      </c>
    </row>
    <row r="907" spans="1:10" ht="11.25" hidden="1" customHeight="1">
      <c r="A907" s="181" t="s">
        <v>1262</v>
      </c>
      <c r="B907" s="173"/>
      <c r="C907" s="173" t="s">
        <v>451</v>
      </c>
      <c r="D907" s="173"/>
      <c r="E907" s="173"/>
      <c r="F907" s="173"/>
      <c r="G907" s="180">
        <v>43160</v>
      </c>
      <c r="H907" s="177"/>
      <c r="I907" s="177"/>
      <c r="J907" s="8" t="s">
        <v>4889</v>
      </c>
    </row>
    <row r="908" spans="1:10" ht="11.25" hidden="1" customHeight="1">
      <c r="A908" s="181" t="s">
        <v>1263</v>
      </c>
      <c r="B908" s="173"/>
      <c r="C908" s="173" t="s">
        <v>451</v>
      </c>
      <c r="D908" s="173"/>
      <c r="E908" s="173"/>
      <c r="F908" s="173"/>
      <c r="G908" s="180">
        <v>43160</v>
      </c>
      <c r="H908" s="177"/>
      <c r="I908" s="177"/>
      <c r="J908" s="8" t="s">
        <v>4889</v>
      </c>
    </row>
    <row r="909" spans="1:10" ht="11.25" hidden="1" customHeight="1">
      <c r="A909" s="181" t="s">
        <v>1264</v>
      </c>
      <c r="B909" s="173"/>
      <c r="C909" s="173" t="s">
        <v>451</v>
      </c>
      <c r="D909" s="173"/>
      <c r="E909" s="173"/>
      <c r="F909" s="173"/>
      <c r="G909" s="180">
        <v>43160</v>
      </c>
      <c r="H909" s="177"/>
      <c r="I909" s="177"/>
      <c r="J909" s="8" t="s">
        <v>4889</v>
      </c>
    </row>
    <row r="910" spans="1:10" ht="11.25" hidden="1" customHeight="1">
      <c r="A910" s="181" t="s">
        <v>1265</v>
      </c>
      <c r="B910" s="173"/>
      <c r="C910" s="173" t="s">
        <v>451</v>
      </c>
      <c r="D910" s="173"/>
      <c r="E910" s="173"/>
      <c r="F910" s="173"/>
      <c r="G910" s="180">
        <v>43160</v>
      </c>
      <c r="H910" s="177"/>
      <c r="I910" s="177"/>
      <c r="J910" s="8" t="s">
        <v>4889</v>
      </c>
    </row>
    <row r="911" spans="1:10" ht="11.25" hidden="1" customHeight="1">
      <c r="A911" s="181" t="s">
        <v>1266</v>
      </c>
      <c r="B911" s="173"/>
      <c r="C911" s="173" t="s">
        <v>4789</v>
      </c>
      <c r="D911" s="173"/>
      <c r="E911" s="173"/>
      <c r="F911" s="173"/>
      <c r="G911" s="180">
        <v>43191</v>
      </c>
      <c r="H911" s="177"/>
      <c r="I911" s="177"/>
      <c r="J911" s="8" t="s">
        <v>4888</v>
      </c>
    </row>
    <row r="912" spans="1:10" ht="11.25" hidden="1" customHeight="1">
      <c r="A912" s="181" t="s">
        <v>1268</v>
      </c>
      <c r="B912" s="173"/>
      <c r="C912" s="173" t="s">
        <v>4789</v>
      </c>
      <c r="D912" s="173"/>
      <c r="E912" s="173"/>
      <c r="F912" s="173"/>
      <c r="G912" s="180">
        <v>43191</v>
      </c>
      <c r="H912" s="177"/>
      <c r="I912" s="177"/>
      <c r="J912" s="8" t="s">
        <v>4888</v>
      </c>
    </row>
    <row r="913" spans="1:10" ht="11.25" hidden="1" customHeight="1">
      <c r="A913" s="181" t="s">
        <v>1269</v>
      </c>
      <c r="B913" s="173"/>
      <c r="C913" s="173" t="s">
        <v>4787</v>
      </c>
      <c r="D913" s="173"/>
      <c r="E913" s="173"/>
      <c r="F913" s="173"/>
      <c r="G913" s="180">
        <v>43191</v>
      </c>
      <c r="H913" s="177"/>
      <c r="I913" s="177"/>
      <c r="J913" s="8" t="s">
        <v>4901</v>
      </c>
    </row>
    <row r="914" spans="1:10" ht="11.25" hidden="1" customHeight="1">
      <c r="A914" s="181" t="s">
        <v>1270</v>
      </c>
      <c r="B914" s="173"/>
      <c r="C914" s="173" t="s">
        <v>4787</v>
      </c>
      <c r="D914" s="173"/>
      <c r="E914" s="173"/>
      <c r="F914" s="173"/>
      <c r="G914" s="180">
        <v>43191</v>
      </c>
      <c r="H914" s="177"/>
      <c r="I914" s="177"/>
      <c r="J914" s="8" t="s">
        <v>4901</v>
      </c>
    </row>
    <row r="915" spans="1:10" ht="11.25" hidden="1" customHeight="1">
      <c r="A915" s="181" t="s">
        <v>1271</v>
      </c>
      <c r="B915" s="173"/>
      <c r="C915" s="173" t="s">
        <v>4787</v>
      </c>
      <c r="D915" s="173"/>
      <c r="E915" s="173"/>
      <c r="F915" s="173"/>
      <c r="G915" s="180">
        <v>43191</v>
      </c>
      <c r="H915" s="177"/>
      <c r="I915" s="177"/>
      <c r="J915" s="8" t="s">
        <v>4901</v>
      </c>
    </row>
    <row r="916" spans="1:10" ht="11.25" hidden="1" customHeight="1">
      <c r="A916" s="181" t="s">
        <v>1272</v>
      </c>
      <c r="B916" s="173"/>
      <c r="C916" s="173" t="s">
        <v>4789</v>
      </c>
      <c r="D916" s="173"/>
      <c r="E916" s="173"/>
      <c r="F916" s="173"/>
      <c r="G916" s="180">
        <v>43191</v>
      </c>
      <c r="H916" s="177"/>
      <c r="I916" s="177"/>
      <c r="J916" s="8" t="s">
        <v>4888</v>
      </c>
    </row>
    <row r="917" spans="1:10" ht="11.25" hidden="1" customHeight="1">
      <c r="A917" s="181" t="s">
        <v>1273</v>
      </c>
      <c r="B917" s="173"/>
      <c r="C917" s="173" t="s">
        <v>4789</v>
      </c>
      <c r="D917" s="173"/>
      <c r="E917" s="173"/>
      <c r="F917" s="173"/>
      <c r="G917" s="180">
        <v>43191</v>
      </c>
      <c r="H917" s="177"/>
      <c r="I917" s="177"/>
      <c r="J917" s="8" t="s">
        <v>4888</v>
      </c>
    </row>
    <row r="918" spans="1:10" ht="11.25" hidden="1" customHeight="1">
      <c r="A918" s="181" t="s">
        <v>1274</v>
      </c>
      <c r="B918" s="173"/>
      <c r="C918" s="173" t="s">
        <v>4789</v>
      </c>
      <c r="D918" s="173"/>
      <c r="E918" s="173"/>
      <c r="F918" s="173"/>
      <c r="G918" s="180">
        <v>43191</v>
      </c>
      <c r="H918" s="177"/>
      <c r="I918" s="177"/>
      <c r="J918" s="8" t="s">
        <v>4888</v>
      </c>
    </row>
    <row r="919" spans="1:10" ht="11.25" hidden="1" customHeight="1">
      <c r="A919" s="181" t="s">
        <v>1275</v>
      </c>
      <c r="B919" s="173"/>
      <c r="C919" s="173" t="s">
        <v>4788</v>
      </c>
      <c r="D919" s="173"/>
      <c r="E919" s="173"/>
      <c r="F919" s="173"/>
      <c r="G919" s="180">
        <v>43191</v>
      </c>
      <c r="H919" s="177"/>
      <c r="I919" s="177"/>
      <c r="J919" s="8" t="s">
        <v>4900</v>
      </c>
    </row>
    <row r="920" spans="1:10" ht="11.25" hidden="1" customHeight="1">
      <c r="A920" s="181" t="s">
        <v>1276</v>
      </c>
      <c r="B920" s="173"/>
      <c r="C920" s="173" t="s">
        <v>4788</v>
      </c>
      <c r="D920" s="173"/>
      <c r="E920" s="173"/>
      <c r="F920" s="173"/>
      <c r="G920" s="180">
        <v>43191</v>
      </c>
      <c r="H920" s="177"/>
      <c r="I920" s="177"/>
      <c r="J920" s="8" t="s">
        <v>4900</v>
      </c>
    </row>
    <row r="921" spans="1:10" ht="11.25" hidden="1" customHeight="1">
      <c r="A921" s="181" t="s">
        <v>1277</v>
      </c>
      <c r="B921" s="173"/>
      <c r="C921" s="173" t="s">
        <v>4788</v>
      </c>
      <c r="D921" s="173"/>
      <c r="E921" s="173"/>
      <c r="F921" s="173"/>
      <c r="G921" s="180">
        <v>43191</v>
      </c>
      <c r="H921" s="177"/>
      <c r="I921" s="177"/>
      <c r="J921" s="8" t="s">
        <v>4900</v>
      </c>
    </row>
    <row r="922" spans="1:10" ht="11.25" hidden="1" customHeight="1">
      <c r="A922" s="181" t="s">
        <v>1278</v>
      </c>
      <c r="B922" s="173"/>
      <c r="C922" s="173" t="s">
        <v>4788</v>
      </c>
      <c r="D922" s="173"/>
      <c r="E922" s="173"/>
      <c r="F922" s="173"/>
      <c r="G922" s="180">
        <v>43191</v>
      </c>
      <c r="H922" s="177"/>
      <c r="I922" s="177"/>
      <c r="J922" s="8" t="s">
        <v>4900</v>
      </c>
    </row>
    <row r="923" spans="1:10" ht="11.25" hidden="1" customHeight="1">
      <c r="A923" s="181" t="s">
        <v>1279</v>
      </c>
      <c r="B923" s="173"/>
      <c r="C923" s="173" t="s">
        <v>4786</v>
      </c>
      <c r="D923" s="173"/>
      <c r="E923" s="173"/>
      <c r="F923" s="173"/>
      <c r="G923" s="180">
        <v>43191</v>
      </c>
      <c r="H923" s="177"/>
      <c r="I923" s="177"/>
      <c r="J923" s="8" t="s">
        <v>4902</v>
      </c>
    </row>
    <row r="924" spans="1:10" ht="11.25" hidden="1" customHeight="1">
      <c r="A924" s="181" t="s">
        <v>1280</v>
      </c>
      <c r="B924" s="173"/>
      <c r="C924" s="173" t="s">
        <v>4786</v>
      </c>
      <c r="D924" s="173"/>
      <c r="E924" s="173"/>
      <c r="F924" s="173"/>
      <c r="G924" s="180">
        <v>43191</v>
      </c>
      <c r="H924" s="177"/>
      <c r="I924" s="177"/>
      <c r="J924" s="8" t="s">
        <v>4902</v>
      </c>
    </row>
    <row r="925" spans="1:10" ht="11.25" hidden="1" customHeight="1">
      <c r="A925" s="181" t="s">
        <v>1281</v>
      </c>
      <c r="B925" s="173"/>
      <c r="C925" s="173" t="s">
        <v>4786</v>
      </c>
      <c r="D925" s="173"/>
      <c r="E925" s="173"/>
      <c r="F925" s="173"/>
      <c r="G925" s="180">
        <v>43191</v>
      </c>
      <c r="H925" s="177"/>
      <c r="I925" s="177"/>
      <c r="J925" s="8" t="s">
        <v>4902</v>
      </c>
    </row>
    <row r="926" spans="1:10" ht="11.25" hidden="1" customHeight="1">
      <c r="A926" s="181" t="s">
        <v>1282</v>
      </c>
      <c r="B926" s="173"/>
      <c r="C926" s="173" t="s">
        <v>4786</v>
      </c>
      <c r="D926" s="173"/>
      <c r="E926" s="173"/>
      <c r="F926" s="173"/>
      <c r="G926" s="180">
        <v>43191</v>
      </c>
      <c r="H926" s="177"/>
      <c r="I926" s="177"/>
      <c r="J926" s="8" t="s">
        <v>4902</v>
      </c>
    </row>
    <row r="927" spans="1:10" ht="11.25" hidden="1" customHeight="1">
      <c r="A927" s="181" t="s">
        <v>1283</v>
      </c>
      <c r="B927" s="173"/>
      <c r="C927" s="173" t="s">
        <v>4786</v>
      </c>
      <c r="D927" s="173"/>
      <c r="E927" s="173"/>
      <c r="F927" s="173"/>
      <c r="G927" s="180">
        <v>43191</v>
      </c>
      <c r="H927" s="177"/>
      <c r="I927" s="177"/>
      <c r="J927" s="8" t="s">
        <v>4902</v>
      </c>
    </row>
    <row r="928" spans="1:10" ht="11.25" hidden="1" customHeight="1">
      <c r="A928" s="181" t="s">
        <v>1284</v>
      </c>
      <c r="B928" s="173"/>
      <c r="C928" s="173" t="s">
        <v>4786</v>
      </c>
      <c r="D928" s="173"/>
      <c r="E928" s="173"/>
      <c r="F928" s="173"/>
      <c r="G928" s="180">
        <v>43191</v>
      </c>
      <c r="H928" s="177"/>
      <c r="I928" s="177"/>
      <c r="J928" s="8" t="s">
        <v>4902</v>
      </c>
    </row>
    <row r="929" spans="1:10" ht="11.25" hidden="1" customHeight="1">
      <c r="A929" s="181" t="s">
        <v>1285</v>
      </c>
      <c r="B929" s="173"/>
      <c r="C929" s="173" t="s">
        <v>4786</v>
      </c>
      <c r="D929" s="173"/>
      <c r="E929" s="173"/>
      <c r="F929" s="173"/>
      <c r="G929" s="180">
        <v>43191</v>
      </c>
      <c r="H929" s="177"/>
      <c r="I929" s="177"/>
      <c r="J929" s="8" t="s">
        <v>4902</v>
      </c>
    </row>
    <row r="930" spans="1:10" ht="11.25" hidden="1" customHeight="1">
      <c r="A930" s="181" t="s">
        <v>1286</v>
      </c>
      <c r="B930" s="173"/>
      <c r="C930" s="173" t="s">
        <v>4786</v>
      </c>
      <c r="D930" s="173"/>
      <c r="E930" s="173"/>
      <c r="F930" s="173"/>
      <c r="G930" s="180">
        <v>43191</v>
      </c>
      <c r="H930" s="177"/>
      <c r="I930" s="177"/>
      <c r="J930" s="8" t="s">
        <v>4902</v>
      </c>
    </row>
    <row r="931" spans="1:10" ht="11.25" hidden="1" customHeight="1">
      <c r="A931" s="181" t="s">
        <v>1287</v>
      </c>
      <c r="B931" s="173"/>
      <c r="C931" s="173" t="s">
        <v>4786</v>
      </c>
      <c r="D931" s="173"/>
      <c r="E931" s="173"/>
      <c r="F931" s="173"/>
      <c r="G931" s="180">
        <v>43191</v>
      </c>
      <c r="H931" s="177"/>
      <c r="I931" s="177"/>
      <c r="J931" s="8" t="s">
        <v>4902</v>
      </c>
    </row>
    <row r="932" spans="1:10" ht="11.25" hidden="1" customHeight="1">
      <c r="A932" s="181" t="s">
        <v>1288</v>
      </c>
      <c r="B932" s="173"/>
      <c r="C932" s="173" t="s">
        <v>4786</v>
      </c>
      <c r="D932" s="173"/>
      <c r="E932" s="173"/>
      <c r="F932" s="173"/>
      <c r="G932" s="180">
        <v>43191</v>
      </c>
      <c r="H932" s="177"/>
      <c r="I932" s="177"/>
      <c r="J932" s="8" t="s">
        <v>4902</v>
      </c>
    </row>
    <row r="933" spans="1:10" ht="11.25" hidden="1" customHeight="1">
      <c r="A933" s="181" t="s">
        <v>1289</v>
      </c>
      <c r="B933" s="173"/>
      <c r="C933" s="173" t="s">
        <v>4786</v>
      </c>
      <c r="D933" s="173"/>
      <c r="E933" s="173"/>
      <c r="F933" s="173"/>
      <c r="G933" s="180">
        <v>43191</v>
      </c>
      <c r="H933" s="177"/>
      <c r="I933" s="177"/>
      <c r="J933" s="8" t="s">
        <v>4902</v>
      </c>
    </row>
    <row r="934" spans="1:10" ht="11.25" hidden="1" customHeight="1">
      <c r="A934" s="181" t="s">
        <v>1290</v>
      </c>
      <c r="B934" s="173"/>
      <c r="C934" s="173" t="s">
        <v>4786</v>
      </c>
      <c r="D934" s="173"/>
      <c r="E934" s="173"/>
      <c r="F934" s="173"/>
      <c r="G934" s="180">
        <v>43191</v>
      </c>
      <c r="H934" s="177"/>
      <c r="I934" s="177"/>
      <c r="J934" s="8" t="s">
        <v>4902</v>
      </c>
    </row>
    <row r="935" spans="1:10" ht="11.25" hidden="1" customHeight="1">
      <c r="A935" s="181" t="s">
        <v>1291</v>
      </c>
      <c r="B935" s="173"/>
      <c r="C935" s="173" t="s">
        <v>4786</v>
      </c>
      <c r="D935" s="173"/>
      <c r="E935" s="173"/>
      <c r="F935" s="173"/>
      <c r="G935" s="180">
        <v>43191</v>
      </c>
      <c r="H935" s="177"/>
      <c r="I935" s="177"/>
      <c r="J935" s="8" t="s">
        <v>4902</v>
      </c>
    </row>
    <row r="936" spans="1:10" ht="11.25" hidden="1" customHeight="1">
      <c r="A936" s="181" t="s">
        <v>1292</v>
      </c>
      <c r="B936" s="173"/>
      <c r="C936" s="173" t="s">
        <v>4786</v>
      </c>
      <c r="D936" s="173"/>
      <c r="E936" s="173"/>
      <c r="F936" s="173"/>
      <c r="G936" s="180">
        <v>43191</v>
      </c>
      <c r="H936" s="177"/>
      <c r="I936" s="177"/>
      <c r="J936" s="8" t="s">
        <v>4902</v>
      </c>
    </row>
    <row r="937" spans="1:10" ht="11.25" hidden="1" customHeight="1">
      <c r="A937" s="181" t="s">
        <v>1293</v>
      </c>
      <c r="B937" s="173"/>
      <c r="C937" s="173" t="s">
        <v>4786</v>
      </c>
      <c r="D937" s="173"/>
      <c r="E937" s="173"/>
      <c r="F937" s="173"/>
      <c r="G937" s="180">
        <v>43191</v>
      </c>
      <c r="H937" s="177"/>
      <c r="I937" s="177"/>
      <c r="J937" s="8" t="s">
        <v>4902</v>
      </c>
    </row>
    <row r="938" spans="1:10" ht="11.25" hidden="1" customHeight="1">
      <c r="A938" s="181" t="s">
        <v>1294</v>
      </c>
      <c r="B938" s="173"/>
      <c r="C938" s="173" t="s">
        <v>4786</v>
      </c>
      <c r="D938" s="173"/>
      <c r="E938" s="173"/>
      <c r="F938" s="173"/>
      <c r="G938" s="180">
        <v>43191</v>
      </c>
      <c r="H938" s="177"/>
      <c r="I938" s="177"/>
      <c r="J938" s="8" t="s">
        <v>4902</v>
      </c>
    </row>
    <row r="939" spans="1:10" ht="11.25" hidden="1" customHeight="1">
      <c r="A939" s="181" t="s">
        <v>1295</v>
      </c>
      <c r="B939" s="173"/>
      <c r="C939" s="173" t="s">
        <v>4786</v>
      </c>
      <c r="D939" s="173"/>
      <c r="E939" s="173"/>
      <c r="F939" s="173"/>
      <c r="G939" s="180">
        <v>43191</v>
      </c>
      <c r="H939" s="177"/>
      <c r="I939" s="177"/>
      <c r="J939" s="8" t="s">
        <v>4902</v>
      </c>
    </row>
    <row r="940" spans="1:10" ht="11.25" hidden="1" customHeight="1">
      <c r="A940" s="181" t="s">
        <v>1296</v>
      </c>
      <c r="B940" s="173"/>
      <c r="C940" s="173" t="s">
        <v>4786</v>
      </c>
      <c r="D940" s="173"/>
      <c r="E940" s="173"/>
      <c r="F940" s="173"/>
      <c r="G940" s="180">
        <v>43191</v>
      </c>
      <c r="H940" s="177"/>
      <c r="I940" s="177"/>
      <c r="J940" s="8" t="s">
        <v>4902</v>
      </c>
    </row>
    <row r="941" spans="1:10" ht="11.25" hidden="1" customHeight="1">
      <c r="A941" s="181" t="s">
        <v>1297</v>
      </c>
      <c r="B941" s="173"/>
      <c r="C941" s="173" t="s">
        <v>4786</v>
      </c>
      <c r="D941" s="173"/>
      <c r="E941" s="173"/>
      <c r="F941" s="173"/>
      <c r="G941" s="180">
        <v>43191</v>
      </c>
      <c r="H941" s="177"/>
      <c r="I941" s="177"/>
      <c r="J941" s="8" t="s">
        <v>4902</v>
      </c>
    </row>
    <row r="942" spans="1:10" ht="11.25" hidden="1" customHeight="1">
      <c r="A942" s="181" t="s">
        <v>1298</v>
      </c>
      <c r="B942" s="173"/>
      <c r="C942" s="173" t="s">
        <v>4786</v>
      </c>
      <c r="D942" s="173"/>
      <c r="E942" s="173"/>
      <c r="F942" s="173"/>
      <c r="G942" s="180">
        <v>43191</v>
      </c>
      <c r="H942" s="177"/>
      <c r="I942" s="177"/>
      <c r="J942" s="8" t="s">
        <v>4902</v>
      </c>
    </row>
    <row r="943" spans="1:10" ht="11.25" hidden="1" customHeight="1">
      <c r="A943" s="181" t="s">
        <v>1299</v>
      </c>
      <c r="B943" s="173"/>
      <c r="C943" s="173" t="s">
        <v>4786</v>
      </c>
      <c r="D943" s="173"/>
      <c r="E943" s="173"/>
      <c r="F943" s="173"/>
      <c r="G943" s="180">
        <v>43191</v>
      </c>
      <c r="H943" s="177"/>
      <c r="I943" s="177"/>
      <c r="J943" s="8" t="s">
        <v>4902</v>
      </c>
    </row>
    <row r="944" spans="1:10" ht="11.25" hidden="1" customHeight="1">
      <c r="A944" s="181" t="s">
        <v>1300</v>
      </c>
      <c r="B944" s="173"/>
      <c r="C944" s="173" t="s">
        <v>4786</v>
      </c>
      <c r="D944" s="173"/>
      <c r="E944" s="173"/>
      <c r="F944" s="173"/>
      <c r="G944" s="180">
        <v>43191</v>
      </c>
      <c r="H944" s="177"/>
      <c r="I944" s="177"/>
      <c r="J944" s="8" t="s">
        <v>4902</v>
      </c>
    </row>
    <row r="945" spans="1:10" ht="11.25" hidden="1" customHeight="1">
      <c r="A945" s="181" t="s">
        <v>1301</v>
      </c>
      <c r="B945" s="173"/>
      <c r="C945" s="173" t="s">
        <v>4786</v>
      </c>
      <c r="D945" s="173"/>
      <c r="E945" s="173"/>
      <c r="F945" s="173"/>
      <c r="G945" s="180">
        <v>43191</v>
      </c>
      <c r="H945" s="177"/>
      <c r="I945" s="177"/>
      <c r="J945" s="8" t="s">
        <v>4902</v>
      </c>
    </row>
    <row r="946" spans="1:10" ht="11.25" hidden="1" customHeight="1">
      <c r="A946" s="181" t="s">
        <v>1302</v>
      </c>
      <c r="B946" s="173"/>
      <c r="C946" s="173" t="s">
        <v>4787</v>
      </c>
      <c r="D946" s="173"/>
      <c r="E946" s="173"/>
      <c r="F946" s="173"/>
      <c r="G946" s="180">
        <v>43191</v>
      </c>
      <c r="H946" s="177"/>
      <c r="I946" s="177"/>
      <c r="J946" s="8" t="s">
        <v>4901</v>
      </c>
    </row>
    <row r="947" spans="1:10" ht="11.25" hidden="1" customHeight="1">
      <c r="A947" s="181" t="s">
        <v>1303</v>
      </c>
      <c r="B947" s="173"/>
      <c r="C947" s="173" t="s">
        <v>4787</v>
      </c>
      <c r="D947" s="173"/>
      <c r="E947" s="173"/>
      <c r="F947" s="173"/>
      <c r="G947" s="180">
        <v>43191</v>
      </c>
      <c r="H947" s="177"/>
      <c r="I947" s="177"/>
      <c r="J947" s="8" t="s">
        <v>4901</v>
      </c>
    </row>
    <row r="948" spans="1:10" ht="11.25" hidden="1" customHeight="1">
      <c r="A948" s="181" t="s">
        <v>1304</v>
      </c>
      <c r="B948" s="173"/>
      <c r="C948" s="173" t="s">
        <v>4787</v>
      </c>
      <c r="D948" s="173"/>
      <c r="E948" s="173"/>
      <c r="F948" s="173"/>
      <c r="G948" s="180">
        <v>43191</v>
      </c>
      <c r="H948" s="177"/>
      <c r="I948" s="177"/>
      <c r="J948" s="8" t="s">
        <v>4901</v>
      </c>
    </row>
    <row r="949" spans="1:10" ht="11.25" hidden="1" customHeight="1">
      <c r="A949" s="181" t="s">
        <v>1305</v>
      </c>
      <c r="B949" s="173"/>
      <c r="C949" s="173" t="s">
        <v>4789</v>
      </c>
      <c r="D949" s="173"/>
      <c r="E949" s="173"/>
      <c r="F949" s="173"/>
      <c r="G949" s="180">
        <v>43191</v>
      </c>
      <c r="H949" s="177"/>
      <c r="I949" s="177"/>
      <c r="J949" s="8" t="s">
        <v>4888</v>
      </c>
    </row>
    <row r="950" spans="1:10" ht="11.25" hidden="1" customHeight="1">
      <c r="A950" s="181" t="s">
        <v>1306</v>
      </c>
      <c r="B950" s="173"/>
      <c r="C950" s="173" t="s">
        <v>4786</v>
      </c>
      <c r="D950" s="173"/>
      <c r="E950" s="173"/>
      <c r="F950" s="173"/>
      <c r="G950" s="180">
        <v>43191</v>
      </c>
      <c r="H950" s="177"/>
      <c r="I950" s="177"/>
      <c r="J950" s="8" t="s">
        <v>4902</v>
      </c>
    </row>
    <row r="951" spans="1:10" ht="11.25" hidden="1" customHeight="1">
      <c r="A951" s="181" t="s">
        <v>1307</v>
      </c>
      <c r="B951" s="173"/>
      <c r="C951" s="173" t="s">
        <v>4786</v>
      </c>
      <c r="D951" s="173"/>
      <c r="E951" s="173"/>
      <c r="F951" s="173"/>
      <c r="G951" s="180">
        <v>43191</v>
      </c>
      <c r="H951" s="177"/>
      <c r="I951" s="177"/>
      <c r="J951" s="8" t="s">
        <v>4902</v>
      </c>
    </row>
    <row r="952" spans="1:10" ht="11.25" hidden="1" customHeight="1">
      <c r="A952" s="181" t="s">
        <v>1308</v>
      </c>
      <c r="B952" s="173"/>
      <c r="C952" s="173" t="s">
        <v>4786</v>
      </c>
      <c r="D952" s="173"/>
      <c r="E952" s="173"/>
      <c r="F952" s="173"/>
      <c r="G952" s="180">
        <v>43191</v>
      </c>
      <c r="H952" s="177"/>
      <c r="I952" s="177"/>
      <c r="J952" s="8" t="s">
        <v>4902</v>
      </c>
    </row>
    <row r="953" spans="1:10" ht="11.25" hidden="1" customHeight="1">
      <c r="A953" s="181" t="s">
        <v>1309</v>
      </c>
      <c r="B953" s="173"/>
      <c r="C953" s="173" t="s">
        <v>4786</v>
      </c>
      <c r="D953" s="173"/>
      <c r="E953" s="173"/>
      <c r="F953" s="173"/>
      <c r="G953" s="180">
        <v>43191</v>
      </c>
      <c r="H953" s="177"/>
      <c r="I953" s="177"/>
      <c r="J953" s="8" t="s">
        <v>4902</v>
      </c>
    </row>
    <row r="954" spans="1:10" ht="11.25" hidden="1" customHeight="1">
      <c r="A954" s="181" t="s">
        <v>1310</v>
      </c>
      <c r="B954" s="173"/>
      <c r="C954" s="173" t="s">
        <v>4787</v>
      </c>
      <c r="D954" s="173"/>
      <c r="E954" s="173"/>
      <c r="F954" s="173"/>
      <c r="G954" s="180">
        <v>43191</v>
      </c>
      <c r="H954" s="177"/>
      <c r="I954" s="177"/>
      <c r="J954" s="8" t="s">
        <v>4901</v>
      </c>
    </row>
    <row r="955" spans="1:10" ht="11.25" hidden="1" customHeight="1">
      <c r="A955" s="181" t="s">
        <v>1311</v>
      </c>
      <c r="B955" s="173"/>
      <c r="C955" s="173" t="s">
        <v>4787</v>
      </c>
      <c r="D955" s="173"/>
      <c r="E955" s="173"/>
      <c r="F955" s="173"/>
      <c r="G955" s="180">
        <v>43191</v>
      </c>
      <c r="H955" s="177"/>
      <c r="I955" s="177"/>
      <c r="J955" s="8" t="s">
        <v>4901</v>
      </c>
    </row>
    <row r="956" spans="1:10" ht="11.25" hidden="1" customHeight="1">
      <c r="A956" s="181" t="s">
        <v>1312</v>
      </c>
      <c r="B956" s="173"/>
      <c r="C956" s="173" t="s">
        <v>4787</v>
      </c>
      <c r="D956" s="173"/>
      <c r="E956" s="173"/>
      <c r="F956" s="173"/>
      <c r="G956" s="180">
        <v>43191</v>
      </c>
      <c r="H956" s="177"/>
      <c r="I956" s="177"/>
      <c r="J956" s="8" t="s">
        <v>4901</v>
      </c>
    </row>
    <row r="957" spans="1:10" ht="11.25" hidden="1" customHeight="1">
      <c r="A957" s="181" t="s">
        <v>1313</v>
      </c>
      <c r="B957" s="173"/>
      <c r="C957" s="173" t="s">
        <v>4787</v>
      </c>
      <c r="D957" s="173"/>
      <c r="E957" s="173"/>
      <c r="F957" s="173"/>
      <c r="G957" s="180">
        <v>43191</v>
      </c>
      <c r="H957" s="177"/>
      <c r="I957" s="177"/>
      <c r="J957" s="8" t="s">
        <v>4901</v>
      </c>
    </row>
    <row r="958" spans="1:10" ht="11.25" hidden="1" customHeight="1">
      <c r="A958" s="181" t="s">
        <v>1314</v>
      </c>
      <c r="B958" s="173"/>
      <c r="C958" s="173" t="s">
        <v>4787</v>
      </c>
      <c r="D958" s="173"/>
      <c r="E958" s="173"/>
      <c r="F958" s="173"/>
      <c r="G958" s="180">
        <v>43191</v>
      </c>
      <c r="H958" s="177"/>
      <c r="I958" s="177"/>
      <c r="J958" s="8" t="s">
        <v>4901</v>
      </c>
    </row>
    <row r="959" spans="1:10" ht="11.25" hidden="1" customHeight="1">
      <c r="A959" s="181" t="s">
        <v>1315</v>
      </c>
      <c r="B959" s="173"/>
      <c r="C959" s="173" t="s">
        <v>4789</v>
      </c>
      <c r="D959" s="173"/>
      <c r="E959" s="173"/>
      <c r="F959" s="173"/>
      <c r="G959" s="180">
        <v>43191</v>
      </c>
      <c r="H959" s="177"/>
      <c r="I959" s="177"/>
      <c r="J959" s="8" t="s">
        <v>4888</v>
      </c>
    </row>
    <row r="960" spans="1:10" ht="11.25" hidden="1" customHeight="1">
      <c r="A960" s="181" t="s">
        <v>1316</v>
      </c>
      <c r="B960" s="173"/>
      <c r="C960" s="173" t="s">
        <v>4789</v>
      </c>
      <c r="D960" s="173"/>
      <c r="E960" s="173"/>
      <c r="F960" s="173"/>
      <c r="G960" s="180">
        <v>43191</v>
      </c>
      <c r="H960" s="177"/>
      <c r="I960" s="177"/>
      <c r="J960" s="8" t="s">
        <v>4888</v>
      </c>
    </row>
    <row r="961" spans="1:10" ht="11.25" hidden="1" customHeight="1">
      <c r="A961" s="181" t="s">
        <v>1317</v>
      </c>
      <c r="B961" s="173"/>
      <c r="C961" s="173" t="s">
        <v>4789</v>
      </c>
      <c r="D961" s="173"/>
      <c r="E961" s="173"/>
      <c r="F961" s="173"/>
      <c r="G961" s="180">
        <v>43191</v>
      </c>
      <c r="H961" s="177"/>
      <c r="I961" s="177"/>
      <c r="J961" s="8" t="s">
        <v>4888</v>
      </c>
    </row>
    <row r="962" spans="1:10" ht="11.25" hidden="1" customHeight="1">
      <c r="A962" s="181" t="s">
        <v>1318</v>
      </c>
      <c r="B962" s="173"/>
      <c r="C962" s="173" t="s">
        <v>4789</v>
      </c>
      <c r="D962" s="173"/>
      <c r="E962" s="173"/>
      <c r="F962" s="173"/>
      <c r="G962" s="180">
        <v>43191</v>
      </c>
      <c r="H962" s="177"/>
      <c r="I962" s="177"/>
      <c r="J962" s="8" t="s">
        <v>4888</v>
      </c>
    </row>
    <row r="963" spans="1:10" ht="11.25" hidden="1" customHeight="1">
      <c r="A963" s="181" t="s">
        <v>1319</v>
      </c>
      <c r="B963" s="173"/>
      <c r="C963" s="173" t="s">
        <v>4789</v>
      </c>
      <c r="D963" s="173"/>
      <c r="E963" s="173"/>
      <c r="F963" s="173"/>
      <c r="G963" s="180">
        <v>43191</v>
      </c>
      <c r="H963" s="177"/>
      <c r="I963" s="177"/>
      <c r="J963" s="8" t="s">
        <v>4888</v>
      </c>
    </row>
    <row r="964" spans="1:10" ht="11.25" hidden="1" customHeight="1">
      <c r="A964" s="181" t="s">
        <v>1320</v>
      </c>
      <c r="B964" s="173"/>
      <c r="C964" s="173" t="s">
        <v>4789</v>
      </c>
      <c r="D964" s="173"/>
      <c r="E964" s="173"/>
      <c r="F964" s="173"/>
      <c r="G964" s="180">
        <v>43191</v>
      </c>
      <c r="H964" s="177"/>
      <c r="I964" s="177"/>
      <c r="J964" s="8" t="s">
        <v>4888</v>
      </c>
    </row>
    <row r="965" spans="1:10" ht="11.25" hidden="1" customHeight="1">
      <c r="A965" s="181" t="s">
        <v>1321</v>
      </c>
      <c r="B965" s="173"/>
      <c r="C965" s="173" t="s">
        <v>4789</v>
      </c>
      <c r="D965" s="173"/>
      <c r="E965" s="173"/>
      <c r="F965" s="173"/>
      <c r="G965" s="180">
        <v>43191</v>
      </c>
      <c r="H965" s="177"/>
      <c r="I965" s="177"/>
      <c r="J965" s="8" t="s">
        <v>4888</v>
      </c>
    </row>
    <row r="966" spans="1:10" ht="11.25" hidden="1" customHeight="1">
      <c r="A966" s="181" t="s">
        <v>1322</v>
      </c>
      <c r="B966" s="173"/>
      <c r="C966" s="173" t="s">
        <v>4789</v>
      </c>
      <c r="D966" s="173"/>
      <c r="E966" s="173"/>
      <c r="F966" s="173"/>
      <c r="G966" s="180">
        <v>43191</v>
      </c>
      <c r="H966" s="177"/>
      <c r="I966" s="177"/>
      <c r="J966" s="8" t="s">
        <v>4888</v>
      </c>
    </row>
    <row r="967" spans="1:10" ht="11.25" hidden="1" customHeight="1">
      <c r="A967" s="181" t="s">
        <v>1323</v>
      </c>
      <c r="B967" s="173"/>
      <c r="C967" s="173" t="s">
        <v>4789</v>
      </c>
      <c r="D967" s="173"/>
      <c r="E967" s="173"/>
      <c r="F967" s="173"/>
      <c r="G967" s="180">
        <v>43191</v>
      </c>
      <c r="H967" s="177"/>
      <c r="I967" s="177"/>
      <c r="J967" s="8" t="s">
        <v>4888</v>
      </c>
    </row>
    <row r="968" spans="1:10" ht="11.25" hidden="1" customHeight="1">
      <c r="A968" s="181" t="s">
        <v>1324</v>
      </c>
      <c r="B968" s="173"/>
      <c r="C968" s="173" t="s">
        <v>4789</v>
      </c>
      <c r="D968" s="173"/>
      <c r="E968" s="173"/>
      <c r="F968" s="173"/>
      <c r="G968" s="180">
        <v>43191</v>
      </c>
      <c r="H968" s="177"/>
      <c r="I968" s="177"/>
      <c r="J968" s="8" t="s">
        <v>4888</v>
      </c>
    </row>
    <row r="969" spans="1:10" ht="11.25" hidden="1" customHeight="1">
      <c r="A969" s="181" t="s">
        <v>1325</v>
      </c>
      <c r="B969" s="173"/>
      <c r="C969" s="173" t="s">
        <v>4786</v>
      </c>
      <c r="D969" s="173"/>
      <c r="E969" s="173"/>
      <c r="F969" s="173"/>
      <c r="G969" s="180">
        <v>43191</v>
      </c>
      <c r="H969" s="177"/>
      <c r="I969" s="177"/>
      <c r="J969" s="8" t="s">
        <v>4902</v>
      </c>
    </row>
    <row r="970" spans="1:10" ht="11.25" hidden="1" customHeight="1">
      <c r="A970" s="181" t="s">
        <v>1326</v>
      </c>
      <c r="B970" s="173"/>
      <c r="C970" s="173" t="s">
        <v>4786</v>
      </c>
      <c r="D970" s="173"/>
      <c r="E970" s="173"/>
      <c r="F970" s="173"/>
      <c r="G970" s="180">
        <v>43191</v>
      </c>
      <c r="H970" s="177"/>
      <c r="I970" s="177"/>
      <c r="J970" s="8" t="s">
        <v>4902</v>
      </c>
    </row>
    <row r="971" spans="1:10" ht="11.25" hidden="1" customHeight="1">
      <c r="A971" s="181" t="s">
        <v>1327</v>
      </c>
      <c r="B971" s="173"/>
      <c r="C971" s="173" t="s">
        <v>4787</v>
      </c>
      <c r="D971" s="173"/>
      <c r="E971" s="173"/>
      <c r="F971" s="173"/>
      <c r="G971" s="180">
        <v>43191</v>
      </c>
      <c r="H971" s="177"/>
      <c r="I971" s="177"/>
      <c r="J971" s="8" t="s">
        <v>4901</v>
      </c>
    </row>
    <row r="972" spans="1:10" ht="11.25" hidden="1" customHeight="1">
      <c r="A972" s="181" t="s">
        <v>1328</v>
      </c>
      <c r="B972" s="173"/>
      <c r="C972" s="173" t="s">
        <v>4788</v>
      </c>
      <c r="D972" s="173"/>
      <c r="E972" s="173"/>
      <c r="F972" s="173"/>
      <c r="G972" s="180">
        <v>43191</v>
      </c>
      <c r="H972" s="177"/>
      <c r="I972" s="177"/>
      <c r="J972" s="8" t="s">
        <v>4900</v>
      </c>
    </row>
    <row r="973" spans="1:10" ht="11.25" hidden="1" customHeight="1">
      <c r="A973" s="181" t="s">
        <v>1329</v>
      </c>
      <c r="B973" s="173"/>
      <c r="C973" s="173" t="s">
        <v>4789</v>
      </c>
      <c r="D973" s="173"/>
      <c r="E973" s="173"/>
      <c r="F973" s="173"/>
      <c r="G973" s="180">
        <v>43191</v>
      </c>
      <c r="H973" s="177"/>
      <c r="I973" s="177"/>
      <c r="J973" s="8" t="s">
        <v>4888</v>
      </c>
    </row>
    <row r="974" spans="1:10" ht="11.25" hidden="1" customHeight="1">
      <c r="A974" s="181" t="s">
        <v>1330</v>
      </c>
      <c r="B974" s="173"/>
      <c r="C974" s="173" t="s">
        <v>4788</v>
      </c>
      <c r="D974" s="173"/>
      <c r="E974" s="173"/>
      <c r="F974" s="173"/>
      <c r="G974" s="180">
        <v>43191</v>
      </c>
      <c r="H974" s="177"/>
      <c r="I974" s="177"/>
      <c r="J974" s="8" t="s">
        <v>4900</v>
      </c>
    </row>
    <row r="975" spans="1:10" ht="11.25" hidden="1" customHeight="1">
      <c r="A975" s="181" t="s">
        <v>1331</v>
      </c>
      <c r="B975" s="173"/>
      <c r="C975" s="173" t="s">
        <v>4788</v>
      </c>
      <c r="D975" s="173"/>
      <c r="E975" s="173"/>
      <c r="F975" s="173"/>
      <c r="G975" s="180">
        <v>43191</v>
      </c>
      <c r="H975" s="177"/>
      <c r="I975" s="177"/>
      <c r="J975" s="8" t="s">
        <v>4900</v>
      </c>
    </row>
    <row r="976" spans="1:10" ht="11.25" hidden="1" customHeight="1">
      <c r="A976" s="181" t="s">
        <v>1332</v>
      </c>
      <c r="B976" s="173"/>
      <c r="C976" s="173" t="s">
        <v>4788</v>
      </c>
      <c r="D976" s="173"/>
      <c r="E976" s="173"/>
      <c r="F976" s="173"/>
      <c r="G976" s="180">
        <v>43191</v>
      </c>
      <c r="H976" s="177"/>
      <c r="I976" s="177"/>
      <c r="J976" s="8" t="s">
        <v>4900</v>
      </c>
    </row>
    <row r="977" spans="1:10" ht="11.25" hidden="1" customHeight="1">
      <c r="A977" s="181" t="s">
        <v>1333</v>
      </c>
      <c r="B977" s="173"/>
      <c r="C977" s="173" t="s">
        <v>4788</v>
      </c>
      <c r="D977" s="173"/>
      <c r="E977" s="173"/>
      <c r="F977" s="173"/>
      <c r="G977" s="180">
        <v>43191</v>
      </c>
      <c r="H977" s="177"/>
      <c r="I977" s="177"/>
      <c r="J977" s="8" t="s">
        <v>4900</v>
      </c>
    </row>
    <row r="978" spans="1:10" ht="11.25" hidden="1" customHeight="1">
      <c r="A978" s="181" t="s">
        <v>1334</v>
      </c>
      <c r="B978" s="173"/>
      <c r="C978" s="173" t="s">
        <v>4788</v>
      </c>
      <c r="D978" s="173"/>
      <c r="E978" s="173"/>
      <c r="F978" s="173"/>
      <c r="G978" s="180">
        <v>43191</v>
      </c>
      <c r="H978" s="177"/>
      <c r="I978" s="177"/>
      <c r="J978" s="8" t="s">
        <v>4900</v>
      </c>
    </row>
    <row r="979" spans="1:10" ht="11.25" hidden="1" customHeight="1">
      <c r="A979" s="181" t="s">
        <v>1335</v>
      </c>
      <c r="B979" s="173"/>
      <c r="C979" s="173" t="s">
        <v>4789</v>
      </c>
      <c r="D979" s="173"/>
      <c r="E979" s="173"/>
      <c r="F979" s="173"/>
      <c r="G979" s="180">
        <v>43191</v>
      </c>
      <c r="H979" s="177"/>
      <c r="I979" s="177"/>
      <c r="J979" s="8" t="s">
        <v>4888</v>
      </c>
    </row>
    <row r="980" spans="1:10" ht="11.25" hidden="1" customHeight="1">
      <c r="A980" s="181" t="s">
        <v>1336</v>
      </c>
      <c r="B980" s="173"/>
      <c r="C980" s="173" t="s">
        <v>4788</v>
      </c>
      <c r="D980" s="173"/>
      <c r="E980" s="173"/>
      <c r="F980" s="173"/>
      <c r="G980" s="180">
        <v>43191</v>
      </c>
      <c r="H980" s="177"/>
      <c r="I980" s="177"/>
      <c r="J980" s="8" t="s">
        <v>4900</v>
      </c>
    </row>
    <row r="981" spans="1:10" ht="11.25" hidden="1" customHeight="1">
      <c r="A981" s="181" t="s">
        <v>1337</v>
      </c>
      <c r="B981" s="173"/>
      <c r="C981" s="173" t="s">
        <v>4787</v>
      </c>
      <c r="D981" s="173"/>
      <c r="E981" s="173"/>
      <c r="F981" s="173"/>
      <c r="G981" s="180">
        <v>43191</v>
      </c>
      <c r="H981" s="177"/>
      <c r="I981" s="177"/>
      <c r="J981" s="8" t="s">
        <v>4901</v>
      </c>
    </row>
    <row r="982" spans="1:10" ht="11.25" hidden="1" customHeight="1">
      <c r="A982" s="181" t="s">
        <v>1338</v>
      </c>
      <c r="B982" s="173"/>
      <c r="C982" s="173" t="s">
        <v>4788</v>
      </c>
      <c r="D982" s="173"/>
      <c r="E982" s="173"/>
      <c r="F982" s="173"/>
      <c r="G982" s="180">
        <v>43191</v>
      </c>
      <c r="H982" s="177"/>
      <c r="I982" s="177"/>
      <c r="J982" s="8" t="s">
        <v>4900</v>
      </c>
    </row>
    <row r="983" spans="1:10" ht="11.25" hidden="1" customHeight="1">
      <c r="A983" s="181" t="s">
        <v>1339</v>
      </c>
      <c r="B983" s="173"/>
      <c r="C983" s="173" t="s">
        <v>4789</v>
      </c>
      <c r="D983" s="173"/>
      <c r="E983" s="173"/>
      <c r="F983" s="173"/>
      <c r="G983" s="180">
        <v>43191</v>
      </c>
      <c r="H983" s="177"/>
      <c r="I983" s="177"/>
      <c r="J983" s="8" t="s">
        <v>4888</v>
      </c>
    </row>
    <row r="984" spans="1:10" ht="11.25" hidden="1" customHeight="1">
      <c r="A984" s="181" t="s">
        <v>1340</v>
      </c>
      <c r="B984" s="173"/>
      <c r="C984" s="173" t="s">
        <v>4789</v>
      </c>
      <c r="D984" s="173"/>
      <c r="E984" s="173"/>
      <c r="F984" s="173"/>
      <c r="G984" s="180">
        <v>43191</v>
      </c>
      <c r="H984" s="177"/>
      <c r="I984" s="177"/>
      <c r="J984" s="8" t="s">
        <v>4888</v>
      </c>
    </row>
    <row r="985" spans="1:10" ht="11.25" hidden="1" customHeight="1">
      <c r="A985" s="181" t="s">
        <v>1341</v>
      </c>
      <c r="B985" s="173"/>
      <c r="C985" s="173" t="s">
        <v>4788</v>
      </c>
      <c r="D985" s="173"/>
      <c r="E985" s="173"/>
      <c r="F985" s="173"/>
      <c r="G985" s="180">
        <v>43191</v>
      </c>
      <c r="H985" s="177"/>
      <c r="I985" s="177"/>
      <c r="J985" s="8" t="s">
        <v>4900</v>
      </c>
    </row>
    <row r="986" spans="1:10" ht="11.25" hidden="1" customHeight="1">
      <c r="A986" s="181" t="s">
        <v>1342</v>
      </c>
      <c r="B986" s="173"/>
      <c r="C986" s="173" t="s">
        <v>4788</v>
      </c>
      <c r="D986" s="173"/>
      <c r="E986" s="173"/>
      <c r="F986" s="173"/>
      <c r="G986" s="180">
        <v>43191</v>
      </c>
      <c r="H986" s="177"/>
      <c r="I986" s="177"/>
      <c r="J986" s="8" t="s">
        <v>4900</v>
      </c>
    </row>
    <row r="987" spans="1:10" ht="11.25" hidden="1" customHeight="1">
      <c r="A987" s="181" t="s">
        <v>1343</v>
      </c>
      <c r="B987" s="173"/>
      <c r="C987" s="173" t="s">
        <v>4789</v>
      </c>
      <c r="D987" s="173"/>
      <c r="E987" s="173"/>
      <c r="F987" s="173"/>
      <c r="G987" s="180">
        <v>43191</v>
      </c>
      <c r="H987" s="177"/>
      <c r="I987" s="177"/>
      <c r="J987" s="8" t="s">
        <v>4888</v>
      </c>
    </row>
    <row r="988" spans="1:10" ht="11.25" hidden="1" customHeight="1">
      <c r="A988" s="181" t="s">
        <v>1344</v>
      </c>
      <c r="B988" s="173"/>
      <c r="C988" s="173" t="s">
        <v>4788</v>
      </c>
      <c r="D988" s="173"/>
      <c r="E988" s="173"/>
      <c r="F988" s="173"/>
      <c r="G988" s="180">
        <v>43191</v>
      </c>
      <c r="H988" s="177"/>
      <c r="I988" s="177"/>
      <c r="J988" s="8" t="s">
        <v>4900</v>
      </c>
    </row>
    <row r="989" spans="1:10" ht="11.25" hidden="1" customHeight="1">
      <c r="A989" s="181" t="s">
        <v>1345</v>
      </c>
      <c r="B989" s="173"/>
      <c r="C989" s="173" t="s">
        <v>4788</v>
      </c>
      <c r="D989" s="173"/>
      <c r="E989" s="173"/>
      <c r="F989" s="173"/>
      <c r="G989" s="180">
        <v>43191</v>
      </c>
      <c r="H989" s="177"/>
      <c r="I989" s="177"/>
      <c r="J989" s="8" t="s">
        <v>4900</v>
      </c>
    </row>
    <row r="990" spans="1:10" ht="11.25" hidden="1" customHeight="1">
      <c r="A990" s="181" t="s">
        <v>1346</v>
      </c>
      <c r="B990" s="173"/>
      <c r="C990" s="173" t="s">
        <v>4786</v>
      </c>
      <c r="D990" s="173"/>
      <c r="E990" s="173"/>
      <c r="F990" s="173"/>
      <c r="G990" s="180">
        <v>43191</v>
      </c>
      <c r="H990" s="177"/>
      <c r="I990" s="177"/>
      <c r="J990" s="8" t="s">
        <v>4902</v>
      </c>
    </row>
    <row r="991" spans="1:10" ht="11.25" hidden="1" customHeight="1">
      <c r="A991" s="181" t="s">
        <v>1347</v>
      </c>
      <c r="B991" s="173"/>
      <c r="C991" s="173" t="s">
        <v>4786</v>
      </c>
      <c r="D991" s="173"/>
      <c r="E991" s="173"/>
      <c r="F991" s="173"/>
      <c r="G991" s="180">
        <v>43191</v>
      </c>
      <c r="H991" s="177"/>
      <c r="I991" s="177"/>
      <c r="J991" s="8" t="s">
        <v>4902</v>
      </c>
    </row>
    <row r="992" spans="1:10" ht="11.25" hidden="1" customHeight="1">
      <c r="A992" s="181" t="s">
        <v>1348</v>
      </c>
      <c r="B992" s="173"/>
      <c r="C992" s="173" t="s">
        <v>4788</v>
      </c>
      <c r="D992" s="173"/>
      <c r="E992" s="173"/>
      <c r="F992" s="173"/>
      <c r="G992" s="180">
        <v>43191</v>
      </c>
      <c r="H992" s="177"/>
      <c r="I992" s="177"/>
      <c r="J992" s="8" t="s">
        <v>4900</v>
      </c>
    </row>
    <row r="993" spans="1:10" ht="11.25" hidden="1" customHeight="1">
      <c r="A993" s="181" t="s">
        <v>1349</v>
      </c>
      <c r="B993" s="173"/>
      <c r="C993" s="173" t="s">
        <v>4788</v>
      </c>
      <c r="D993" s="173"/>
      <c r="E993" s="173"/>
      <c r="F993" s="173"/>
      <c r="G993" s="180">
        <v>43191</v>
      </c>
      <c r="H993" s="177"/>
      <c r="I993" s="177"/>
      <c r="J993" s="8" t="s">
        <v>4900</v>
      </c>
    </row>
    <row r="994" spans="1:10" ht="11.25" hidden="1" customHeight="1">
      <c r="A994" s="181" t="s">
        <v>1350</v>
      </c>
      <c r="B994" s="173"/>
      <c r="C994" s="173" t="s">
        <v>4788</v>
      </c>
      <c r="D994" s="173"/>
      <c r="E994" s="173"/>
      <c r="F994" s="173"/>
      <c r="G994" s="180">
        <v>43191</v>
      </c>
      <c r="H994" s="177"/>
      <c r="I994" s="177"/>
      <c r="J994" s="8" t="s">
        <v>4900</v>
      </c>
    </row>
    <row r="995" spans="1:10" ht="11.25" hidden="1" customHeight="1">
      <c r="A995" s="181" t="s">
        <v>1351</v>
      </c>
      <c r="B995" s="173"/>
      <c r="C995" s="173" t="s">
        <v>4788</v>
      </c>
      <c r="D995" s="173"/>
      <c r="E995" s="173"/>
      <c r="F995" s="173"/>
      <c r="G995" s="180">
        <v>43191</v>
      </c>
      <c r="H995" s="177"/>
      <c r="I995" s="177"/>
      <c r="J995" s="8" t="s">
        <v>4900</v>
      </c>
    </row>
    <row r="996" spans="1:10" ht="11.25" hidden="1" customHeight="1">
      <c r="A996" s="181" t="s">
        <v>1352</v>
      </c>
      <c r="B996" s="173"/>
      <c r="C996" s="173" t="s">
        <v>4788</v>
      </c>
      <c r="D996" s="173"/>
      <c r="E996" s="173"/>
      <c r="F996" s="173"/>
      <c r="G996" s="180">
        <v>43191</v>
      </c>
      <c r="H996" s="177"/>
      <c r="I996" s="177"/>
      <c r="J996" s="8" t="s">
        <v>4900</v>
      </c>
    </row>
    <row r="997" spans="1:10" ht="11.25" hidden="1" customHeight="1">
      <c r="A997" s="181" t="s">
        <v>1353</v>
      </c>
      <c r="B997" s="173"/>
      <c r="C997" s="173" t="s">
        <v>4786</v>
      </c>
      <c r="D997" s="173"/>
      <c r="E997" s="173"/>
      <c r="F997" s="173"/>
      <c r="G997" s="180">
        <v>43191</v>
      </c>
      <c r="H997" s="177"/>
      <c r="I997" s="177"/>
      <c r="J997" s="8" t="s">
        <v>4902</v>
      </c>
    </row>
    <row r="998" spans="1:10" ht="11.25" hidden="1" customHeight="1">
      <c r="A998" s="181" t="s">
        <v>1354</v>
      </c>
      <c r="B998" s="173"/>
      <c r="C998" s="173" t="s">
        <v>4786</v>
      </c>
      <c r="D998" s="173"/>
      <c r="E998" s="173"/>
      <c r="F998" s="173"/>
      <c r="G998" s="180">
        <v>43191</v>
      </c>
      <c r="H998" s="177"/>
      <c r="I998" s="177"/>
      <c r="J998" s="8" t="s">
        <v>4902</v>
      </c>
    </row>
    <row r="999" spans="1:10" ht="11.25" hidden="1" customHeight="1">
      <c r="A999" s="181" t="s">
        <v>1355</v>
      </c>
      <c r="B999" s="173"/>
      <c r="C999" s="173" t="s">
        <v>4786</v>
      </c>
      <c r="D999" s="173"/>
      <c r="E999" s="173"/>
      <c r="F999" s="173"/>
      <c r="G999" s="180">
        <v>43191</v>
      </c>
      <c r="H999" s="177"/>
      <c r="I999" s="177"/>
      <c r="J999" s="8" t="s">
        <v>4902</v>
      </c>
    </row>
    <row r="1000" spans="1:10" ht="11.25" hidden="1" customHeight="1">
      <c r="A1000" s="181" t="s">
        <v>1356</v>
      </c>
      <c r="B1000" s="173"/>
      <c r="C1000" s="173" t="s">
        <v>4786</v>
      </c>
      <c r="D1000" s="173"/>
      <c r="E1000" s="173"/>
      <c r="F1000" s="173"/>
      <c r="G1000" s="180">
        <v>43191</v>
      </c>
      <c r="H1000" s="177"/>
      <c r="I1000" s="177"/>
      <c r="J1000" s="8" t="s">
        <v>4902</v>
      </c>
    </row>
    <row r="1001" spans="1:10" ht="11.25" hidden="1" customHeight="1">
      <c r="A1001" s="181" t="s">
        <v>1357</v>
      </c>
      <c r="B1001" s="173"/>
      <c r="C1001" s="173" t="s">
        <v>4786</v>
      </c>
      <c r="D1001" s="173"/>
      <c r="E1001" s="173"/>
      <c r="F1001" s="173"/>
      <c r="G1001" s="180">
        <v>43191</v>
      </c>
      <c r="H1001" s="177"/>
      <c r="I1001" s="177"/>
      <c r="J1001" s="8" t="s">
        <v>4902</v>
      </c>
    </row>
    <row r="1002" spans="1:10" ht="11.25" hidden="1" customHeight="1">
      <c r="A1002" s="181" t="s">
        <v>1358</v>
      </c>
      <c r="B1002" s="173"/>
      <c r="C1002" s="173" t="s">
        <v>4786</v>
      </c>
      <c r="D1002" s="173"/>
      <c r="E1002" s="173"/>
      <c r="F1002" s="173"/>
      <c r="G1002" s="180">
        <v>43191</v>
      </c>
      <c r="H1002" s="177"/>
      <c r="I1002" s="177"/>
      <c r="J1002" s="8" t="s">
        <v>4902</v>
      </c>
    </row>
    <row r="1003" spans="1:10" ht="11.25" hidden="1" customHeight="1">
      <c r="A1003" s="181" t="s">
        <v>1359</v>
      </c>
      <c r="B1003" s="173"/>
      <c r="C1003" s="173" t="s">
        <v>4786</v>
      </c>
      <c r="D1003" s="173"/>
      <c r="E1003" s="173"/>
      <c r="F1003" s="173"/>
      <c r="G1003" s="180">
        <v>43191</v>
      </c>
      <c r="H1003" s="177"/>
      <c r="I1003" s="177"/>
      <c r="J1003" s="8" t="s">
        <v>4902</v>
      </c>
    </row>
    <row r="1004" spans="1:10" ht="11.25" hidden="1" customHeight="1">
      <c r="A1004" s="181" t="s">
        <v>1360</v>
      </c>
      <c r="B1004" s="173"/>
      <c r="C1004" s="173" t="s">
        <v>4789</v>
      </c>
      <c r="D1004" s="173"/>
      <c r="E1004" s="173"/>
      <c r="F1004" s="173"/>
      <c r="G1004" s="180">
        <v>43191</v>
      </c>
      <c r="H1004" s="177"/>
      <c r="I1004" s="177"/>
      <c r="J1004" s="8" t="s">
        <v>4888</v>
      </c>
    </row>
    <row r="1005" spans="1:10" ht="11.25" hidden="1" customHeight="1">
      <c r="A1005" s="181" t="s">
        <v>1361</v>
      </c>
      <c r="B1005" s="173"/>
      <c r="C1005" s="173" t="s">
        <v>4789</v>
      </c>
      <c r="D1005" s="173"/>
      <c r="E1005" s="173"/>
      <c r="F1005" s="173"/>
      <c r="G1005" s="180">
        <v>43191</v>
      </c>
      <c r="H1005" s="177"/>
      <c r="I1005" s="177"/>
      <c r="J1005" s="8" t="s">
        <v>4888</v>
      </c>
    </row>
    <row r="1006" spans="1:10" ht="11.25" hidden="1" customHeight="1">
      <c r="A1006" s="181" t="s">
        <v>1362</v>
      </c>
      <c r="B1006" s="173"/>
      <c r="C1006" s="173" t="s">
        <v>4789</v>
      </c>
      <c r="D1006" s="173"/>
      <c r="E1006" s="173"/>
      <c r="F1006" s="173"/>
      <c r="G1006" s="180">
        <v>43191</v>
      </c>
      <c r="H1006" s="177"/>
      <c r="I1006" s="177"/>
      <c r="J1006" s="8" t="s">
        <v>4888</v>
      </c>
    </row>
    <row r="1007" spans="1:10" ht="11.25" hidden="1" customHeight="1">
      <c r="A1007" s="181" t="s">
        <v>1363</v>
      </c>
      <c r="B1007" s="173"/>
      <c r="C1007" s="173" t="s">
        <v>4789</v>
      </c>
      <c r="D1007" s="173"/>
      <c r="E1007" s="173"/>
      <c r="F1007" s="173"/>
      <c r="G1007" s="180">
        <v>43191</v>
      </c>
      <c r="H1007" s="177"/>
      <c r="I1007" s="177"/>
      <c r="J1007" s="8" t="s">
        <v>4888</v>
      </c>
    </row>
    <row r="1008" spans="1:10" ht="11.25" hidden="1" customHeight="1">
      <c r="A1008" s="181" t="s">
        <v>1364</v>
      </c>
      <c r="B1008" s="173"/>
      <c r="C1008" s="173" t="s">
        <v>4787</v>
      </c>
      <c r="D1008" s="173"/>
      <c r="E1008" s="173"/>
      <c r="F1008" s="173"/>
      <c r="G1008" s="180">
        <v>43191</v>
      </c>
      <c r="H1008" s="177"/>
      <c r="I1008" s="177"/>
      <c r="J1008" s="8" t="s">
        <v>4901</v>
      </c>
    </row>
    <row r="1009" spans="1:10" ht="11.25" hidden="1" customHeight="1">
      <c r="A1009" s="181" t="s">
        <v>1365</v>
      </c>
      <c r="B1009" s="173"/>
      <c r="C1009" s="173" t="s">
        <v>4787</v>
      </c>
      <c r="D1009" s="173"/>
      <c r="E1009" s="173"/>
      <c r="F1009" s="173"/>
      <c r="G1009" s="180">
        <v>43191</v>
      </c>
      <c r="H1009" s="177"/>
      <c r="I1009" s="177"/>
      <c r="J1009" s="8" t="s">
        <v>4901</v>
      </c>
    </row>
    <row r="1010" spans="1:10" ht="11.25" hidden="1" customHeight="1">
      <c r="A1010" s="181" t="s">
        <v>1366</v>
      </c>
      <c r="B1010" s="173"/>
      <c r="C1010" s="173" t="s">
        <v>4789</v>
      </c>
      <c r="D1010" s="173"/>
      <c r="E1010" s="173"/>
      <c r="F1010" s="173"/>
      <c r="G1010" s="180">
        <v>43191</v>
      </c>
      <c r="H1010" s="177"/>
      <c r="I1010" s="177"/>
      <c r="J1010" s="8" t="s">
        <v>4888</v>
      </c>
    </row>
    <row r="1011" spans="1:10" ht="11.25" hidden="1" customHeight="1">
      <c r="A1011" s="181" t="s">
        <v>1367</v>
      </c>
      <c r="B1011" s="173"/>
      <c r="C1011" s="173" t="s">
        <v>4789</v>
      </c>
      <c r="D1011" s="173"/>
      <c r="E1011" s="173"/>
      <c r="F1011" s="173"/>
      <c r="G1011" s="180">
        <v>43191</v>
      </c>
      <c r="H1011" s="177"/>
      <c r="I1011" s="177"/>
      <c r="J1011" s="8" t="s">
        <v>4888</v>
      </c>
    </row>
    <row r="1012" spans="1:10" ht="11.25" hidden="1" customHeight="1">
      <c r="A1012" s="181" t="s">
        <v>1368</v>
      </c>
      <c r="B1012" s="173"/>
      <c r="C1012" s="173" t="s">
        <v>4789</v>
      </c>
      <c r="D1012" s="173"/>
      <c r="E1012" s="173"/>
      <c r="F1012" s="173"/>
      <c r="G1012" s="180">
        <v>43191</v>
      </c>
      <c r="H1012" s="177"/>
      <c r="I1012" s="177"/>
      <c r="J1012" s="8" t="s">
        <v>4888</v>
      </c>
    </row>
    <row r="1013" spans="1:10" ht="11.25" hidden="1" customHeight="1">
      <c r="A1013" s="181" t="s">
        <v>1369</v>
      </c>
      <c r="B1013" s="173"/>
      <c r="C1013" s="173" t="s">
        <v>4788</v>
      </c>
      <c r="D1013" s="173"/>
      <c r="E1013" s="173"/>
      <c r="F1013" s="173"/>
      <c r="G1013" s="180">
        <v>43191</v>
      </c>
      <c r="H1013" s="177"/>
      <c r="I1013" s="177"/>
      <c r="J1013" s="8" t="s">
        <v>4900</v>
      </c>
    </row>
    <row r="1014" spans="1:10" ht="11.25" hidden="1" customHeight="1">
      <c r="A1014" s="181" t="s">
        <v>1370</v>
      </c>
      <c r="B1014" s="173"/>
      <c r="C1014" s="173" t="s">
        <v>4786</v>
      </c>
      <c r="D1014" s="173"/>
      <c r="E1014" s="173"/>
      <c r="F1014" s="173"/>
      <c r="G1014" s="180">
        <v>43191</v>
      </c>
      <c r="H1014" s="177"/>
      <c r="I1014" s="177"/>
      <c r="J1014" s="8" t="s">
        <v>4902</v>
      </c>
    </row>
    <row r="1015" spans="1:10" ht="11.25" hidden="1" customHeight="1">
      <c r="A1015" s="181" t="s">
        <v>1371</v>
      </c>
      <c r="B1015" s="173"/>
      <c r="C1015" s="173" t="s">
        <v>4789</v>
      </c>
      <c r="D1015" s="173"/>
      <c r="E1015" s="173"/>
      <c r="F1015" s="173"/>
      <c r="G1015" s="180">
        <v>43191</v>
      </c>
      <c r="H1015" s="177"/>
      <c r="I1015" s="177"/>
      <c r="J1015" s="8" t="s">
        <v>4888</v>
      </c>
    </row>
    <row r="1016" spans="1:10" ht="11.25" hidden="1" customHeight="1">
      <c r="A1016" s="181" t="s">
        <v>1372</v>
      </c>
      <c r="B1016" s="173"/>
      <c r="C1016" s="173" t="s">
        <v>4786</v>
      </c>
      <c r="D1016" s="173"/>
      <c r="E1016" s="173"/>
      <c r="F1016" s="173"/>
      <c r="G1016" s="180">
        <v>43191</v>
      </c>
      <c r="H1016" s="177"/>
      <c r="I1016" s="177"/>
      <c r="J1016" s="8" t="s">
        <v>4902</v>
      </c>
    </row>
    <row r="1017" spans="1:10" ht="11.25" hidden="1" customHeight="1">
      <c r="A1017" s="181" t="s">
        <v>1373</v>
      </c>
      <c r="B1017" s="173"/>
      <c r="C1017" s="173" t="s">
        <v>4789</v>
      </c>
      <c r="D1017" s="173"/>
      <c r="E1017" s="173"/>
      <c r="F1017" s="173"/>
      <c r="G1017" s="180">
        <v>43191</v>
      </c>
      <c r="H1017" s="177"/>
      <c r="I1017" s="177"/>
      <c r="J1017" s="8" t="s">
        <v>4888</v>
      </c>
    </row>
    <row r="1018" spans="1:10" ht="11.25" hidden="1" customHeight="1">
      <c r="A1018" s="181" t="s">
        <v>1374</v>
      </c>
      <c r="B1018" s="173"/>
      <c r="C1018" s="173" t="s">
        <v>4789</v>
      </c>
      <c r="D1018" s="173"/>
      <c r="E1018" s="173"/>
      <c r="F1018" s="173"/>
      <c r="G1018" s="180">
        <v>43191</v>
      </c>
      <c r="H1018" s="177"/>
      <c r="I1018" s="177"/>
      <c r="J1018" s="8" t="s">
        <v>4888</v>
      </c>
    </row>
    <row r="1019" spans="1:10" ht="11.25" hidden="1" customHeight="1">
      <c r="A1019" s="181" t="s">
        <v>1375</v>
      </c>
      <c r="B1019" s="173"/>
      <c r="C1019" s="173" t="s">
        <v>4788</v>
      </c>
      <c r="D1019" s="173"/>
      <c r="E1019" s="173"/>
      <c r="F1019" s="173"/>
      <c r="G1019" s="180">
        <v>43191</v>
      </c>
      <c r="H1019" s="177"/>
      <c r="I1019" s="177"/>
      <c r="J1019" s="8" t="s">
        <v>4900</v>
      </c>
    </row>
    <row r="1020" spans="1:10" ht="11.25" hidden="1" customHeight="1">
      <c r="A1020" s="181" t="s">
        <v>1376</v>
      </c>
      <c r="B1020" s="173"/>
      <c r="C1020" s="173" t="s">
        <v>4786</v>
      </c>
      <c r="D1020" s="173"/>
      <c r="E1020" s="173"/>
      <c r="F1020" s="173"/>
      <c r="G1020" s="180">
        <v>43191</v>
      </c>
      <c r="H1020" s="177"/>
      <c r="I1020" s="177"/>
      <c r="J1020" s="8" t="s">
        <v>4902</v>
      </c>
    </row>
    <row r="1021" spans="1:10" ht="11.25" hidden="1" customHeight="1">
      <c r="A1021" s="181" t="s">
        <v>1377</v>
      </c>
      <c r="B1021" s="173"/>
      <c r="C1021" s="173" t="s">
        <v>4787</v>
      </c>
      <c r="D1021" s="173"/>
      <c r="E1021" s="173"/>
      <c r="F1021" s="173"/>
      <c r="G1021" s="180">
        <v>43191</v>
      </c>
      <c r="H1021" s="177"/>
      <c r="I1021" s="177"/>
      <c r="J1021" s="8" t="s">
        <v>4901</v>
      </c>
    </row>
    <row r="1022" spans="1:10" ht="11.25" hidden="1" customHeight="1">
      <c r="A1022" s="181" t="s">
        <v>1378</v>
      </c>
      <c r="B1022" s="173"/>
      <c r="C1022" s="173" t="s">
        <v>4786</v>
      </c>
      <c r="D1022" s="173"/>
      <c r="E1022" s="173"/>
      <c r="F1022" s="173"/>
      <c r="G1022" s="180">
        <v>43191</v>
      </c>
      <c r="H1022" s="177"/>
      <c r="I1022" s="177"/>
      <c r="J1022" s="8" t="s">
        <v>4902</v>
      </c>
    </row>
    <row r="1023" spans="1:10" ht="11.25" hidden="1" customHeight="1">
      <c r="A1023" s="181" t="s">
        <v>1379</v>
      </c>
      <c r="B1023" s="173"/>
      <c r="C1023" s="173" t="s">
        <v>4786</v>
      </c>
      <c r="D1023" s="173"/>
      <c r="E1023" s="173"/>
      <c r="F1023" s="173"/>
      <c r="G1023" s="180">
        <v>43191</v>
      </c>
      <c r="H1023" s="177"/>
      <c r="I1023" s="177"/>
      <c r="J1023" s="8" t="s">
        <v>4902</v>
      </c>
    </row>
    <row r="1024" spans="1:10" ht="11.25" hidden="1" customHeight="1">
      <c r="A1024" s="181" t="s">
        <v>1380</v>
      </c>
      <c r="B1024" s="173"/>
      <c r="C1024" s="173" t="s">
        <v>4786</v>
      </c>
      <c r="D1024" s="173"/>
      <c r="E1024" s="173"/>
      <c r="F1024" s="173"/>
      <c r="G1024" s="180">
        <v>43191</v>
      </c>
      <c r="H1024" s="177"/>
      <c r="I1024" s="177"/>
      <c r="J1024" s="8" t="s">
        <v>4902</v>
      </c>
    </row>
    <row r="1025" spans="1:10" ht="11.25" hidden="1" customHeight="1">
      <c r="A1025" s="181" t="s">
        <v>1381</v>
      </c>
      <c r="B1025" s="173"/>
      <c r="C1025" s="173" t="s">
        <v>4786</v>
      </c>
      <c r="D1025" s="173"/>
      <c r="E1025" s="173"/>
      <c r="F1025" s="173"/>
      <c r="G1025" s="180">
        <v>43191</v>
      </c>
      <c r="H1025" s="177"/>
      <c r="I1025" s="177"/>
      <c r="J1025" s="8" t="s">
        <v>4902</v>
      </c>
    </row>
    <row r="1026" spans="1:10" ht="11.25" hidden="1" customHeight="1">
      <c r="A1026" s="181" t="s">
        <v>1382</v>
      </c>
      <c r="B1026" s="173"/>
      <c r="C1026" s="173" t="s">
        <v>4786</v>
      </c>
      <c r="D1026" s="173"/>
      <c r="E1026" s="173"/>
      <c r="F1026" s="173"/>
      <c r="G1026" s="180">
        <v>43191</v>
      </c>
      <c r="H1026" s="177"/>
      <c r="I1026" s="177"/>
      <c r="J1026" s="8" t="s">
        <v>4902</v>
      </c>
    </row>
    <row r="1027" spans="1:10" ht="11.25" hidden="1" customHeight="1">
      <c r="A1027" s="181" t="s">
        <v>1383</v>
      </c>
      <c r="B1027" s="173"/>
      <c r="C1027" s="173" t="s">
        <v>4786</v>
      </c>
      <c r="D1027" s="173"/>
      <c r="E1027" s="173"/>
      <c r="F1027" s="173"/>
      <c r="G1027" s="180">
        <v>43191</v>
      </c>
      <c r="H1027" s="177"/>
      <c r="I1027" s="177"/>
      <c r="J1027" s="8" t="s">
        <v>4902</v>
      </c>
    </row>
    <row r="1028" spans="1:10" ht="11.25" hidden="1" customHeight="1">
      <c r="A1028" s="181" t="s">
        <v>1384</v>
      </c>
      <c r="B1028" s="173"/>
      <c r="C1028" s="173" t="s">
        <v>4787</v>
      </c>
      <c r="D1028" s="173"/>
      <c r="E1028" s="173"/>
      <c r="F1028" s="173"/>
      <c r="G1028" s="180">
        <v>43191</v>
      </c>
      <c r="H1028" s="177"/>
      <c r="I1028" s="177"/>
      <c r="J1028" s="8" t="s">
        <v>4901</v>
      </c>
    </row>
    <row r="1029" spans="1:10" ht="11.25" hidden="1" customHeight="1">
      <c r="A1029" s="181" t="s">
        <v>1385</v>
      </c>
      <c r="B1029" s="173"/>
      <c r="C1029" s="173" t="s">
        <v>4786</v>
      </c>
      <c r="D1029" s="173"/>
      <c r="E1029" s="173"/>
      <c r="F1029" s="173"/>
      <c r="G1029" s="180">
        <v>43191</v>
      </c>
      <c r="H1029" s="177"/>
      <c r="I1029" s="177"/>
      <c r="J1029" s="8" t="s">
        <v>4902</v>
      </c>
    </row>
    <row r="1030" spans="1:10" ht="11.25" hidden="1" customHeight="1">
      <c r="A1030" s="181" t="s">
        <v>1386</v>
      </c>
      <c r="B1030" s="173"/>
      <c r="C1030" s="173" t="s">
        <v>4786</v>
      </c>
      <c r="D1030" s="173"/>
      <c r="E1030" s="173"/>
      <c r="F1030" s="173"/>
      <c r="G1030" s="180">
        <v>43191</v>
      </c>
      <c r="H1030" s="177"/>
      <c r="I1030" s="177"/>
      <c r="J1030" s="8" t="s">
        <v>4902</v>
      </c>
    </row>
    <row r="1031" spans="1:10" ht="11.25" hidden="1" customHeight="1">
      <c r="A1031" s="181" t="s">
        <v>1387</v>
      </c>
      <c r="B1031" s="173"/>
      <c r="C1031" s="173" t="s">
        <v>4786</v>
      </c>
      <c r="D1031" s="173"/>
      <c r="E1031" s="173"/>
      <c r="F1031" s="173"/>
      <c r="G1031" s="180">
        <v>43191</v>
      </c>
      <c r="H1031" s="177"/>
      <c r="I1031" s="177"/>
      <c r="J1031" s="8" t="s">
        <v>4902</v>
      </c>
    </row>
    <row r="1032" spans="1:10" ht="11.25" hidden="1" customHeight="1">
      <c r="A1032" s="181" t="s">
        <v>1388</v>
      </c>
      <c r="B1032" s="173"/>
      <c r="C1032" s="173" t="s">
        <v>4786</v>
      </c>
      <c r="D1032" s="173"/>
      <c r="E1032" s="173"/>
      <c r="F1032" s="173"/>
      <c r="G1032" s="180">
        <v>43191</v>
      </c>
      <c r="H1032" s="177"/>
      <c r="I1032" s="177"/>
      <c r="J1032" s="8" t="s">
        <v>4902</v>
      </c>
    </row>
    <row r="1033" spans="1:10" ht="11.25" hidden="1" customHeight="1">
      <c r="A1033" s="181" t="s">
        <v>1389</v>
      </c>
      <c r="B1033" s="173"/>
      <c r="C1033" s="173" t="s">
        <v>4788</v>
      </c>
      <c r="D1033" s="173"/>
      <c r="E1033" s="173"/>
      <c r="F1033" s="173"/>
      <c r="G1033" s="180">
        <v>43191</v>
      </c>
      <c r="H1033" s="177"/>
      <c r="I1033" s="177"/>
      <c r="J1033" s="8" t="s">
        <v>4900</v>
      </c>
    </row>
    <row r="1034" spans="1:10" ht="11.25" hidden="1" customHeight="1">
      <c r="A1034" s="181" t="s">
        <v>1390</v>
      </c>
      <c r="B1034" s="173"/>
      <c r="C1034" s="173" t="s">
        <v>4788</v>
      </c>
      <c r="D1034" s="173"/>
      <c r="E1034" s="173"/>
      <c r="F1034" s="173"/>
      <c r="G1034" s="180">
        <v>43191</v>
      </c>
      <c r="H1034" s="177"/>
      <c r="I1034" s="177"/>
      <c r="J1034" s="8" t="s">
        <v>4900</v>
      </c>
    </row>
    <row r="1035" spans="1:10" ht="11.25" hidden="1" customHeight="1">
      <c r="A1035" s="181" t="s">
        <v>1391</v>
      </c>
      <c r="B1035" s="173"/>
      <c r="C1035" s="173" t="s">
        <v>4787</v>
      </c>
      <c r="D1035" s="173"/>
      <c r="E1035" s="173"/>
      <c r="F1035" s="173"/>
      <c r="G1035" s="180">
        <v>43191</v>
      </c>
      <c r="H1035" s="177"/>
      <c r="I1035" s="177"/>
      <c r="J1035" s="8" t="s">
        <v>4901</v>
      </c>
    </row>
    <row r="1036" spans="1:10" ht="11.25" hidden="1" customHeight="1">
      <c r="A1036" s="181" t="s">
        <v>1392</v>
      </c>
      <c r="B1036" s="173"/>
      <c r="C1036" s="173" t="s">
        <v>4788</v>
      </c>
      <c r="D1036" s="173"/>
      <c r="E1036" s="173"/>
      <c r="F1036" s="173"/>
      <c r="G1036" s="180">
        <v>43191</v>
      </c>
      <c r="H1036" s="177"/>
      <c r="I1036" s="177"/>
      <c r="J1036" s="8" t="s">
        <v>4900</v>
      </c>
    </row>
    <row r="1037" spans="1:10" ht="11.25" hidden="1" customHeight="1">
      <c r="A1037" s="181" t="s">
        <v>1393</v>
      </c>
      <c r="B1037" s="173"/>
      <c r="C1037" s="173" t="s">
        <v>4788</v>
      </c>
      <c r="D1037" s="173"/>
      <c r="E1037" s="173"/>
      <c r="F1037" s="173"/>
      <c r="G1037" s="180">
        <v>43191</v>
      </c>
      <c r="H1037" s="177"/>
      <c r="I1037" s="177"/>
      <c r="J1037" s="8" t="s">
        <v>4900</v>
      </c>
    </row>
    <row r="1038" spans="1:10" ht="11.25" hidden="1" customHeight="1">
      <c r="A1038" s="181" t="s">
        <v>1394</v>
      </c>
      <c r="B1038" s="173"/>
      <c r="C1038" s="173" t="s">
        <v>4786</v>
      </c>
      <c r="D1038" s="173"/>
      <c r="E1038" s="173"/>
      <c r="F1038" s="173"/>
      <c r="G1038" s="180">
        <v>43191</v>
      </c>
      <c r="H1038" s="177"/>
      <c r="I1038" s="177"/>
      <c r="J1038" s="8" t="s">
        <v>4902</v>
      </c>
    </row>
    <row r="1039" spans="1:10" ht="11.25" hidden="1" customHeight="1">
      <c r="A1039" s="181" t="s">
        <v>1395</v>
      </c>
      <c r="B1039" s="173"/>
      <c r="C1039" s="173" t="s">
        <v>4786</v>
      </c>
      <c r="D1039" s="173"/>
      <c r="E1039" s="173"/>
      <c r="F1039" s="173"/>
      <c r="G1039" s="180">
        <v>43191</v>
      </c>
      <c r="H1039" s="177"/>
      <c r="I1039" s="177"/>
      <c r="J1039" s="8" t="s">
        <v>4902</v>
      </c>
    </row>
    <row r="1040" spans="1:10" ht="11.25" hidden="1" customHeight="1">
      <c r="A1040" s="181" t="s">
        <v>1396</v>
      </c>
      <c r="B1040" s="173"/>
      <c r="C1040" s="173" t="s">
        <v>4786</v>
      </c>
      <c r="D1040" s="173"/>
      <c r="E1040" s="173"/>
      <c r="F1040" s="173"/>
      <c r="G1040" s="180">
        <v>43191</v>
      </c>
      <c r="H1040" s="177"/>
      <c r="I1040" s="177"/>
      <c r="J1040" s="8" t="s">
        <v>4902</v>
      </c>
    </row>
    <row r="1041" spans="1:10" ht="11.25" hidden="1" customHeight="1">
      <c r="A1041" s="181" t="s">
        <v>1397</v>
      </c>
      <c r="B1041" s="173"/>
      <c r="C1041" s="173" t="s">
        <v>4786</v>
      </c>
      <c r="D1041" s="173"/>
      <c r="E1041" s="173"/>
      <c r="F1041" s="173"/>
      <c r="G1041" s="180">
        <v>43191</v>
      </c>
      <c r="H1041" s="177"/>
      <c r="I1041" s="177"/>
      <c r="J1041" s="8" t="s">
        <v>4902</v>
      </c>
    </row>
    <row r="1042" spans="1:10" ht="11.25" hidden="1" customHeight="1">
      <c r="A1042" s="181" t="s">
        <v>1398</v>
      </c>
      <c r="B1042" s="173"/>
      <c r="C1042" s="173" t="s">
        <v>4786</v>
      </c>
      <c r="D1042" s="173"/>
      <c r="E1042" s="173"/>
      <c r="F1042" s="173"/>
      <c r="G1042" s="180">
        <v>43191</v>
      </c>
      <c r="H1042" s="177"/>
      <c r="I1042" s="177"/>
      <c r="J1042" s="8" t="s">
        <v>4902</v>
      </c>
    </row>
    <row r="1043" spans="1:10" ht="11.25" hidden="1" customHeight="1">
      <c r="A1043" s="181" t="s">
        <v>1399</v>
      </c>
      <c r="B1043" s="173"/>
      <c r="C1043" s="173" t="s">
        <v>4786</v>
      </c>
      <c r="D1043" s="173"/>
      <c r="E1043" s="173"/>
      <c r="F1043" s="173"/>
      <c r="G1043" s="180">
        <v>43191</v>
      </c>
      <c r="H1043" s="177"/>
      <c r="I1043" s="177"/>
      <c r="J1043" s="8" t="s">
        <v>4902</v>
      </c>
    </row>
    <row r="1044" spans="1:10" ht="11.25" hidden="1" customHeight="1">
      <c r="A1044" s="181" t="s">
        <v>1400</v>
      </c>
      <c r="B1044" s="173"/>
      <c r="C1044" s="173" t="s">
        <v>4786</v>
      </c>
      <c r="D1044" s="173"/>
      <c r="E1044" s="173"/>
      <c r="F1044" s="173"/>
      <c r="G1044" s="180">
        <v>43191</v>
      </c>
      <c r="H1044" s="177"/>
      <c r="I1044" s="177"/>
      <c r="J1044" s="8" t="s">
        <v>4902</v>
      </c>
    </row>
    <row r="1045" spans="1:10" ht="11.25" hidden="1" customHeight="1">
      <c r="A1045" s="181" t="s">
        <v>1401</v>
      </c>
      <c r="B1045" s="173"/>
      <c r="C1045" s="173" t="s">
        <v>4788</v>
      </c>
      <c r="D1045" s="173"/>
      <c r="E1045" s="173"/>
      <c r="F1045" s="173"/>
      <c r="G1045" s="180">
        <v>43191</v>
      </c>
      <c r="H1045" s="177"/>
      <c r="I1045" s="177"/>
      <c r="J1045" s="8" t="s">
        <v>4900</v>
      </c>
    </row>
    <row r="1046" spans="1:10" ht="11.25" hidden="1" customHeight="1">
      <c r="A1046" s="181" t="s">
        <v>1402</v>
      </c>
      <c r="B1046" s="173"/>
      <c r="C1046" s="173" t="s">
        <v>4788</v>
      </c>
      <c r="D1046" s="173"/>
      <c r="E1046" s="173"/>
      <c r="F1046" s="173"/>
      <c r="G1046" s="180">
        <v>43191</v>
      </c>
      <c r="H1046" s="177"/>
      <c r="I1046" s="177"/>
      <c r="J1046" s="8" t="s">
        <v>4900</v>
      </c>
    </row>
    <row r="1047" spans="1:10" ht="11.25" hidden="1" customHeight="1">
      <c r="A1047" s="181" t="s">
        <v>1403</v>
      </c>
      <c r="B1047" s="173"/>
      <c r="C1047" s="173" t="s">
        <v>4788</v>
      </c>
      <c r="D1047" s="173"/>
      <c r="E1047" s="173"/>
      <c r="F1047" s="173"/>
      <c r="G1047" s="180">
        <v>43191</v>
      </c>
      <c r="H1047" s="177"/>
      <c r="I1047" s="177"/>
      <c r="J1047" s="8" t="s">
        <v>4900</v>
      </c>
    </row>
    <row r="1048" spans="1:10" ht="11.25" hidden="1" customHeight="1">
      <c r="A1048" s="181" t="s">
        <v>1404</v>
      </c>
      <c r="B1048" s="173"/>
      <c r="C1048" s="173" t="s">
        <v>4788</v>
      </c>
      <c r="D1048" s="173"/>
      <c r="E1048" s="173"/>
      <c r="F1048" s="173"/>
      <c r="G1048" s="180">
        <v>43191</v>
      </c>
      <c r="H1048" s="177"/>
      <c r="I1048" s="177"/>
      <c r="J1048" s="8" t="s">
        <v>4900</v>
      </c>
    </row>
    <row r="1049" spans="1:10" ht="11.25" hidden="1" customHeight="1">
      <c r="A1049" s="181" t="s">
        <v>1406</v>
      </c>
      <c r="B1049" s="173"/>
      <c r="C1049" s="173" t="s">
        <v>4787</v>
      </c>
      <c r="D1049" s="173"/>
      <c r="E1049" s="173"/>
      <c r="F1049" s="173"/>
      <c r="G1049" s="180">
        <v>43191</v>
      </c>
      <c r="H1049" s="177"/>
      <c r="I1049" s="177"/>
      <c r="J1049" s="8" t="s">
        <v>4901</v>
      </c>
    </row>
    <row r="1050" spans="1:10" ht="11.25" hidden="1" customHeight="1">
      <c r="A1050" s="181" t="s">
        <v>1407</v>
      </c>
      <c r="B1050" s="173"/>
      <c r="C1050" s="173" t="s">
        <v>4788</v>
      </c>
      <c r="D1050" s="173"/>
      <c r="E1050" s="173"/>
      <c r="F1050" s="173"/>
      <c r="G1050" s="180">
        <v>43191</v>
      </c>
      <c r="H1050" s="177"/>
      <c r="I1050" s="177"/>
      <c r="J1050" s="8" t="s">
        <v>4900</v>
      </c>
    </row>
    <row r="1051" spans="1:10" ht="11.25" hidden="1" customHeight="1">
      <c r="A1051" s="181" t="s">
        <v>1408</v>
      </c>
      <c r="B1051" s="173"/>
      <c r="C1051" s="173" t="s">
        <v>4789</v>
      </c>
      <c r="D1051" s="173"/>
      <c r="E1051" s="173"/>
      <c r="F1051" s="173"/>
      <c r="G1051" s="180">
        <v>43191</v>
      </c>
      <c r="H1051" s="177"/>
      <c r="I1051" s="177"/>
      <c r="J1051" s="8" t="s">
        <v>4888</v>
      </c>
    </row>
    <row r="1052" spans="1:10" ht="11.25" hidden="1" customHeight="1">
      <c r="A1052" s="181" t="s">
        <v>1409</v>
      </c>
      <c r="B1052" s="173"/>
      <c r="C1052" s="173" t="s">
        <v>4789</v>
      </c>
      <c r="D1052" s="173"/>
      <c r="E1052" s="173"/>
      <c r="F1052" s="173"/>
      <c r="G1052" s="180">
        <v>43191</v>
      </c>
      <c r="H1052" s="177"/>
      <c r="I1052" s="177"/>
      <c r="J1052" s="8" t="s">
        <v>4888</v>
      </c>
    </row>
    <row r="1053" spans="1:10" ht="11.25" hidden="1" customHeight="1">
      <c r="A1053" s="181" t="s">
        <v>1410</v>
      </c>
      <c r="B1053" s="173"/>
      <c r="C1053" s="173" t="s">
        <v>4789</v>
      </c>
      <c r="D1053" s="173"/>
      <c r="E1053" s="173"/>
      <c r="F1053" s="173"/>
      <c r="G1053" s="180">
        <v>43191</v>
      </c>
      <c r="H1053" s="177"/>
      <c r="I1053" s="177"/>
      <c r="J1053" s="8" t="s">
        <v>4888</v>
      </c>
    </row>
    <row r="1054" spans="1:10" ht="11.25" hidden="1" customHeight="1">
      <c r="A1054" s="181" t="s">
        <v>1411</v>
      </c>
      <c r="B1054" s="173"/>
      <c r="C1054" s="173" t="s">
        <v>4789</v>
      </c>
      <c r="D1054" s="173"/>
      <c r="E1054" s="173"/>
      <c r="F1054" s="173"/>
      <c r="G1054" s="180">
        <v>43191</v>
      </c>
      <c r="H1054" s="177"/>
      <c r="I1054" s="177"/>
      <c r="J1054" s="8" t="s">
        <v>4888</v>
      </c>
    </row>
    <row r="1055" spans="1:10" ht="11.25" hidden="1" customHeight="1">
      <c r="A1055" s="181" t="s">
        <v>1412</v>
      </c>
      <c r="B1055" s="173"/>
      <c r="C1055" s="173" t="s">
        <v>4789</v>
      </c>
      <c r="D1055" s="173"/>
      <c r="E1055" s="173"/>
      <c r="F1055" s="173"/>
      <c r="G1055" s="180">
        <v>43191</v>
      </c>
      <c r="H1055" s="177"/>
      <c r="I1055" s="177"/>
      <c r="J1055" s="8" t="s">
        <v>4888</v>
      </c>
    </row>
    <row r="1056" spans="1:10" ht="11.25" hidden="1" customHeight="1">
      <c r="A1056" s="181" t="s">
        <v>1413</v>
      </c>
      <c r="B1056" s="173"/>
      <c r="C1056" s="173" t="s">
        <v>4789</v>
      </c>
      <c r="D1056" s="173"/>
      <c r="E1056" s="173"/>
      <c r="F1056" s="173"/>
      <c r="G1056" s="180">
        <v>43191</v>
      </c>
      <c r="H1056" s="177"/>
      <c r="I1056" s="177"/>
      <c r="J1056" s="8" t="s">
        <v>4888</v>
      </c>
    </row>
    <row r="1057" spans="1:10" ht="11.25" hidden="1" customHeight="1">
      <c r="A1057" s="181" t="s">
        <v>1414</v>
      </c>
      <c r="B1057" s="173"/>
      <c r="C1057" s="173" t="s">
        <v>4789</v>
      </c>
      <c r="D1057" s="173"/>
      <c r="E1057" s="173"/>
      <c r="F1057" s="173"/>
      <c r="G1057" s="180">
        <v>43191</v>
      </c>
      <c r="H1057" s="177"/>
      <c r="I1057" s="177"/>
      <c r="J1057" s="8" t="s">
        <v>4888</v>
      </c>
    </row>
    <row r="1058" spans="1:10" ht="11.25" hidden="1" customHeight="1">
      <c r="A1058" s="181" t="s">
        <v>1415</v>
      </c>
      <c r="B1058" s="173"/>
      <c r="C1058" s="173" t="s">
        <v>4789</v>
      </c>
      <c r="D1058" s="173"/>
      <c r="E1058" s="173"/>
      <c r="F1058" s="173"/>
      <c r="G1058" s="180">
        <v>43191</v>
      </c>
      <c r="H1058" s="177"/>
      <c r="I1058" s="177"/>
      <c r="J1058" s="8" t="s">
        <v>4888</v>
      </c>
    </row>
    <row r="1059" spans="1:10" ht="11.25" hidden="1" customHeight="1">
      <c r="A1059" s="181" t="s">
        <v>1430</v>
      </c>
      <c r="B1059" s="173"/>
      <c r="C1059" s="173" t="s">
        <v>4786</v>
      </c>
      <c r="D1059" s="173"/>
      <c r="E1059" s="173"/>
      <c r="F1059" s="173"/>
      <c r="G1059" s="180">
        <v>43191</v>
      </c>
      <c r="H1059" s="177"/>
      <c r="I1059" s="177"/>
      <c r="J1059" s="8" t="s">
        <v>4902</v>
      </c>
    </row>
    <row r="1060" spans="1:10" ht="11.25" hidden="1" customHeight="1">
      <c r="A1060" s="181" t="s">
        <v>1433</v>
      </c>
      <c r="B1060" s="173"/>
      <c r="C1060" s="173" t="s">
        <v>4787</v>
      </c>
      <c r="D1060" s="173"/>
      <c r="E1060" s="173"/>
      <c r="F1060" s="173"/>
      <c r="G1060" s="180">
        <v>43191</v>
      </c>
      <c r="H1060" s="177"/>
      <c r="I1060" s="177"/>
      <c r="J1060" s="8" t="s">
        <v>4901</v>
      </c>
    </row>
    <row r="1061" spans="1:10" ht="11.25" hidden="1" customHeight="1">
      <c r="A1061" s="181" t="s">
        <v>1434</v>
      </c>
      <c r="B1061" s="173"/>
      <c r="C1061" s="173" t="s">
        <v>4787</v>
      </c>
      <c r="D1061" s="173"/>
      <c r="E1061" s="173"/>
      <c r="F1061" s="173"/>
      <c r="G1061" s="180">
        <v>43191</v>
      </c>
      <c r="H1061" s="177"/>
      <c r="I1061" s="177"/>
      <c r="J1061" s="8" t="s">
        <v>4901</v>
      </c>
    </row>
    <row r="1062" spans="1:10" ht="11.25" hidden="1" customHeight="1">
      <c r="A1062" s="181" t="s">
        <v>1435</v>
      </c>
      <c r="B1062" s="173"/>
      <c r="C1062" s="173" t="s">
        <v>4787</v>
      </c>
      <c r="D1062" s="173"/>
      <c r="E1062" s="173"/>
      <c r="F1062" s="173"/>
      <c r="G1062" s="180">
        <v>43191</v>
      </c>
      <c r="H1062" s="177"/>
      <c r="I1062" s="177"/>
      <c r="J1062" s="8" t="s">
        <v>4901</v>
      </c>
    </row>
    <row r="1063" spans="1:10" ht="11.25" hidden="1" customHeight="1">
      <c r="A1063" s="181" t="s">
        <v>1436</v>
      </c>
      <c r="B1063" s="173"/>
      <c r="C1063" s="173" t="s">
        <v>4787</v>
      </c>
      <c r="D1063" s="173"/>
      <c r="E1063" s="173"/>
      <c r="F1063" s="173"/>
      <c r="G1063" s="180">
        <v>43191</v>
      </c>
      <c r="H1063" s="177"/>
      <c r="I1063" s="177"/>
      <c r="J1063" s="8" t="s">
        <v>4901</v>
      </c>
    </row>
    <row r="1064" spans="1:10" ht="11.25" hidden="1" customHeight="1">
      <c r="A1064" s="181" t="s">
        <v>1437</v>
      </c>
      <c r="B1064" s="173"/>
      <c r="C1064" s="173" t="s">
        <v>4787</v>
      </c>
      <c r="D1064" s="173"/>
      <c r="E1064" s="173"/>
      <c r="F1064" s="173"/>
      <c r="G1064" s="180">
        <v>43191</v>
      </c>
      <c r="H1064" s="177"/>
      <c r="I1064" s="177"/>
      <c r="J1064" s="8" t="s">
        <v>4901</v>
      </c>
    </row>
    <row r="1065" spans="1:10" ht="11.25" hidden="1" customHeight="1">
      <c r="A1065" s="181" t="s">
        <v>1439</v>
      </c>
      <c r="B1065" s="173"/>
      <c r="C1065" s="173" t="s">
        <v>450</v>
      </c>
      <c r="D1065" s="173"/>
      <c r="E1065" s="173"/>
      <c r="F1065" s="173"/>
      <c r="G1065" s="180">
        <v>43191</v>
      </c>
      <c r="H1065" s="177"/>
      <c r="I1065" s="177"/>
      <c r="J1065" s="8" t="s">
        <v>4895</v>
      </c>
    </row>
    <row r="1066" spans="1:10" ht="11.25" hidden="1" customHeight="1">
      <c r="A1066" s="181" t="s">
        <v>1440</v>
      </c>
      <c r="B1066" s="173"/>
      <c r="C1066" s="173" t="s">
        <v>450</v>
      </c>
      <c r="D1066" s="173"/>
      <c r="E1066" s="173"/>
      <c r="F1066" s="173"/>
      <c r="G1066" s="180">
        <v>43191</v>
      </c>
      <c r="H1066" s="177"/>
      <c r="I1066" s="177"/>
      <c r="J1066" s="8" t="s">
        <v>4895</v>
      </c>
    </row>
    <row r="1067" spans="1:10" ht="11.25" hidden="1" customHeight="1">
      <c r="A1067" s="181" t="s">
        <v>1441</v>
      </c>
      <c r="B1067" s="173"/>
      <c r="C1067" s="173" t="s">
        <v>450</v>
      </c>
      <c r="D1067" s="173"/>
      <c r="E1067" s="173"/>
      <c r="F1067" s="173"/>
      <c r="G1067" s="180">
        <v>43191</v>
      </c>
      <c r="H1067" s="177"/>
      <c r="I1067" s="177"/>
      <c r="J1067" s="8" t="s">
        <v>4895</v>
      </c>
    </row>
    <row r="1068" spans="1:10" ht="11.25" hidden="1" customHeight="1">
      <c r="A1068" s="181" t="s">
        <v>1442</v>
      </c>
      <c r="B1068" s="173"/>
      <c r="C1068" s="173" t="s">
        <v>450</v>
      </c>
      <c r="D1068" s="173"/>
      <c r="E1068" s="173"/>
      <c r="F1068" s="173"/>
      <c r="G1068" s="180">
        <v>43191</v>
      </c>
      <c r="H1068" s="177"/>
      <c r="I1068" s="177"/>
      <c r="J1068" s="8" t="s">
        <v>4895</v>
      </c>
    </row>
    <row r="1069" spans="1:10" ht="11.25" hidden="1" customHeight="1">
      <c r="A1069" s="181" t="s">
        <v>1443</v>
      </c>
      <c r="B1069" s="173"/>
      <c r="C1069" s="173" t="s">
        <v>450</v>
      </c>
      <c r="D1069" s="173"/>
      <c r="E1069" s="173"/>
      <c r="F1069" s="173"/>
      <c r="G1069" s="180">
        <v>43191</v>
      </c>
      <c r="H1069" s="177"/>
      <c r="I1069" s="177"/>
      <c r="J1069" s="8" t="s">
        <v>4895</v>
      </c>
    </row>
    <row r="1070" spans="1:10" ht="11.25" hidden="1" customHeight="1">
      <c r="A1070" s="181" t="s">
        <v>1444</v>
      </c>
      <c r="B1070" s="173"/>
      <c r="C1070" s="173" t="s">
        <v>450</v>
      </c>
      <c r="D1070" s="173"/>
      <c r="E1070" s="173"/>
      <c r="F1070" s="173"/>
      <c r="G1070" s="180">
        <v>43191</v>
      </c>
      <c r="H1070" s="177"/>
      <c r="I1070" s="177"/>
      <c r="J1070" s="8" t="s">
        <v>4895</v>
      </c>
    </row>
    <row r="1071" spans="1:10" ht="11.25" hidden="1" customHeight="1">
      <c r="A1071" s="181" t="s">
        <v>1445</v>
      </c>
      <c r="B1071" s="173"/>
      <c r="C1071" s="173" t="s">
        <v>450</v>
      </c>
      <c r="D1071" s="173"/>
      <c r="E1071" s="173"/>
      <c r="F1071" s="173"/>
      <c r="G1071" s="180">
        <v>43191</v>
      </c>
      <c r="H1071" s="177"/>
      <c r="I1071" s="177"/>
      <c r="J1071" s="8" t="s">
        <v>4895</v>
      </c>
    </row>
    <row r="1072" spans="1:10" ht="11.25" hidden="1" customHeight="1">
      <c r="A1072" s="181" t="s">
        <v>1446</v>
      </c>
      <c r="B1072" s="173"/>
      <c r="C1072" s="173" t="s">
        <v>450</v>
      </c>
      <c r="D1072" s="173"/>
      <c r="E1072" s="173"/>
      <c r="F1072" s="173"/>
      <c r="G1072" s="180">
        <v>43191</v>
      </c>
      <c r="H1072" s="177"/>
      <c r="I1072" s="177"/>
      <c r="J1072" s="8" t="s">
        <v>4895</v>
      </c>
    </row>
    <row r="1073" spans="1:10" ht="11.25" hidden="1" customHeight="1">
      <c r="A1073" s="181" t="s">
        <v>1447</v>
      </c>
      <c r="B1073" s="173"/>
      <c r="C1073" s="173" t="s">
        <v>450</v>
      </c>
      <c r="D1073" s="173"/>
      <c r="E1073" s="173"/>
      <c r="F1073" s="173"/>
      <c r="G1073" s="180">
        <v>43191</v>
      </c>
      <c r="H1073" s="177"/>
      <c r="I1073" s="177"/>
      <c r="J1073" s="8" t="s">
        <v>4895</v>
      </c>
    </row>
    <row r="1074" spans="1:10" ht="11.25" hidden="1" customHeight="1">
      <c r="A1074" s="181" t="s">
        <v>1448</v>
      </c>
      <c r="B1074" s="173"/>
      <c r="C1074" s="173" t="s">
        <v>450</v>
      </c>
      <c r="D1074" s="173"/>
      <c r="E1074" s="173"/>
      <c r="F1074" s="173"/>
      <c r="G1074" s="180">
        <v>43191</v>
      </c>
      <c r="H1074" s="177"/>
      <c r="I1074" s="177"/>
      <c r="J1074" s="8" t="s">
        <v>4895</v>
      </c>
    </row>
    <row r="1075" spans="1:10" ht="11.25" hidden="1" customHeight="1">
      <c r="A1075" s="181" t="s">
        <v>1449</v>
      </c>
      <c r="B1075" s="173"/>
      <c r="C1075" s="173" t="s">
        <v>450</v>
      </c>
      <c r="D1075" s="173"/>
      <c r="E1075" s="173"/>
      <c r="F1075" s="173"/>
      <c r="G1075" s="180">
        <v>43191</v>
      </c>
      <c r="H1075" s="177"/>
      <c r="I1075" s="177"/>
      <c r="J1075" s="8" t="s">
        <v>4895</v>
      </c>
    </row>
    <row r="1076" spans="1:10" ht="11.25" hidden="1" customHeight="1">
      <c r="A1076" s="181" t="s">
        <v>1450</v>
      </c>
      <c r="B1076" s="173"/>
      <c r="C1076" s="173" t="s">
        <v>450</v>
      </c>
      <c r="D1076" s="173"/>
      <c r="E1076" s="173"/>
      <c r="F1076" s="173"/>
      <c r="G1076" s="180">
        <v>43191</v>
      </c>
      <c r="H1076" s="177"/>
      <c r="I1076" s="177"/>
      <c r="J1076" s="8" t="s">
        <v>4895</v>
      </c>
    </row>
    <row r="1077" spans="1:10" ht="11.25" hidden="1" customHeight="1">
      <c r="A1077" s="181" t="s">
        <v>1451</v>
      </c>
      <c r="B1077" s="173"/>
      <c r="C1077" s="173" t="s">
        <v>450</v>
      </c>
      <c r="D1077" s="173"/>
      <c r="E1077" s="173"/>
      <c r="F1077" s="173"/>
      <c r="G1077" s="180">
        <v>43191</v>
      </c>
      <c r="H1077" s="177"/>
      <c r="I1077" s="177"/>
      <c r="J1077" s="8" t="s">
        <v>4895</v>
      </c>
    </row>
    <row r="1078" spans="1:10" ht="11.25" hidden="1" customHeight="1">
      <c r="A1078" s="181" t="s">
        <v>1452</v>
      </c>
      <c r="B1078" s="173"/>
      <c r="C1078" s="173" t="s">
        <v>450</v>
      </c>
      <c r="D1078" s="173"/>
      <c r="E1078" s="173"/>
      <c r="F1078" s="173"/>
      <c r="G1078" s="180">
        <v>43191</v>
      </c>
      <c r="H1078" s="177"/>
      <c r="I1078" s="177"/>
      <c r="J1078" s="8" t="s">
        <v>4895</v>
      </c>
    </row>
    <row r="1079" spans="1:10" ht="11.25" hidden="1" customHeight="1">
      <c r="A1079" s="181" t="s">
        <v>1453</v>
      </c>
      <c r="B1079" s="173"/>
      <c r="C1079" s="173" t="s">
        <v>450</v>
      </c>
      <c r="D1079" s="173"/>
      <c r="E1079" s="173"/>
      <c r="F1079" s="173"/>
      <c r="G1079" s="180">
        <v>43191</v>
      </c>
      <c r="H1079" s="177"/>
      <c r="I1079" s="177"/>
      <c r="J1079" s="8" t="s">
        <v>4895</v>
      </c>
    </row>
    <row r="1080" spans="1:10" ht="11.25" hidden="1" customHeight="1">
      <c r="A1080" s="181" t="s">
        <v>1454</v>
      </c>
      <c r="B1080" s="173"/>
      <c r="C1080" s="173" t="s">
        <v>450</v>
      </c>
      <c r="D1080" s="173"/>
      <c r="E1080" s="173"/>
      <c r="F1080" s="173"/>
      <c r="G1080" s="180">
        <v>43191</v>
      </c>
      <c r="H1080" s="177"/>
      <c r="I1080" s="177"/>
      <c r="J1080" s="8" t="s">
        <v>4895</v>
      </c>
    </row>
    <row r="1081" spans="1:10" ht="11.25" hidden="1" customHeight="1">
      <c r="A1081" s="181" t="s">
        <v>1455</v>
      </c>
      <c r="B1081" s="173"/>
      <c r="C1081" s="173" t="s">
        <v>450</v>
      </c>
      <c r="D1081" s="173"/>
      <c r="E1081" s="173"/>
      <c r="F1081" s="173"/>
      <c r="G1081" s="180">
        <v>43191</v>
      </c>
      <c r="H1081" s="177"/>
      <c r="I1081" s="177"/>
      <c r="J1081" s="8" t="s">
        <v>4895</v>
      </c>
    </row>
    <row r="1082" spans="1:10" ht="11.25" hidden="1" customHeight="1">
      <c r="A1082" s="181" t="s">
        <v>1456</v>
      </c>
      <c r="B1082" s="173"/>
      <c r="C1082" s="173" t="s">
        <v>450</v>
      </c>
      <c r="D1082" s="173"/>
      <c r="E1082" s="173"/>
      <c r="F1082" s="173"/>
      <c r="G1082" s="180">
        <v>43191</v>
      </c>
      <c r="H1082" s="177"/>
      <c r="I1082" s="177"/>
      <c r="J1082" s="8" t="s">
        <v>4895</v>
      </c>
    </row>
    <row r="1083" spans="1:10" ht="11.25" hidden="1" customHeight="1">
      <c r="A1083" s="181" t="s">
        <v>1457</v>
      </c>
      <c r="B1083" s="173"/>
      <c r="C1083" s="173" t="s">
        <v>450</v>
      </c>
      <c r="D1083" s="173"/>
      <c r="E1083" s="173"/>
      <c r="F1083" s="173"/>
      <c r="G1083" s="180">
        <v>43191</v>
      </c>
      <c r="H1083" s="177"/>
      <c r="I1083" s="177"/>
      <c r="J1083" s="8" t="s">
        <v>4895</v>
      </c>
    </row>
    <row r="1084" spans="1:10" ht="11.25" hidden="1" customHeight="1">
      <c r="A1084" s="181" t="s">
        <v>1458</v>
      </c>
      <c r="B1084" s="173"/>
      <c r="C1084" s="173" t="s">
        <v>450</v>
      </c>
      <c r="D1084" s="173"/>
      <c r="E1084" s="173"/>
      <c r="F1084" s="173"/>
      <c r="G1084" s="180">
        <v>43191</v>
      </c>
      <c r="H1084" s="177"/>
      <c r="I1084" s="177"/>
      <c r="J1084" s="8" t="s">
        <v>4895</v>
      </c>
    </row>
    <row r="1085" spans="1:10" ht="11.25" hidden="1" customHeight="1">
      <c r="A1085" s="181" t="s">
        <v>1459</v>
      </c>
      <c r="B1085" s="173"/>
      <c r="C1085" s="173" t="s">
        <v>450</v>
      </c>
      <c r="D1085" s="173"/>
      <c r="E1085" s="173"/>
      <c r="F1085" s="173"/>
      <c r="G1085" s="180">
        <v>43191</v>
      </c>
      <c r="H1085" s="177"/>
      <c r="I1085" s="177"/>
      <c r="J1085" s="8" t="s">
        <v>4895</v>
      </c>
    </row>
    <row r="1086" spans="1:10" ht="11.25" hidden="1" customHeight="1">
      <c r="A1086" s="181" t="s">
        <v>1460</v>
      </c>
      <c r="B1086" s="173"/>
      <c r="C1086" s="173" t="s">
        <v>451</v>
      </c>
      <c r="D1086" s="173"/>
      <c r="E1086" s="173"/>
      <c r="F1086" s="173"/>
      <c r="G1086" s="180">
        <v>43191</v>
      </c>
      <c r="H1086" s="177"/>
      <c r="I1086" s="177"/>
      <c r="J1086" s="8" t="s">
        <v>4889</v>
      </c>
    </row>
    <row r="1087" spans="1:10" ht="11.25" hidden="1" customHeight="1">
      <c r="A1087" s="181" t="s">
        <v>1461</v>
      </c>
      <c r="B1087" s="173"/>
      <c r="C1087" s="173" t="s">
        <v>451</v>
      </c>
      <c r="D1087" s="173"/>
      <c r="E1087" s="173"/>
      <c r="F1087" s="173"/>
      <c r="G1087" s="180">
        <v>43191</v>
      </c>
      <c r="H1087" s="177"/>
      <c r="I1087" s="177"/>
      <c r="J1087" s="8" t="s">
        <v>4889</v>
      </c>
    </row>
    <row r="1088" spans="1:10" ht="11.25" hidden="1" customHeight="1">
      <c r="A1088" s="181" t="s">
        <v>1462</v>
      </c>
      <c r="B1088" s="173"/>
      <c r="C1088" s="173" t="s">
        <v>451</v>
      </c>
      <c r="D1088" s="173"/>
      <c r="E1088" s="173"/>
      <c r="F1088" s="173"/>
      <c r="G1088" s="180">
        <v>43191</v>
      </c>
      <c r="H1088" s="177"/>
      <c r="I1088" s="177"/>
      <c r="J1088" s="8" t="s">
        <v>4889</v>
      </c>
    </row>
    <row r="1089" spans="1:10" ht="11.25" hidden="1" customHeight="1">
      <c r="A1089" s="181" t="s">
        <v>1463</v>
      </c>
      <c r="B1089" s="173"/>
      <c r="C1089" s="173" t="s">
        <v>451</v>
      </c>
      <c r="D1089" s="173"/>
      <c r="E1089" s="173"/>
      <c r="F1089" s="173"/>
      <c r="G1089" s="180">
        <v>43191</v>
      </c>
      <c r="H1089" s="177"/>
      <c r="I1089" s="177"/>
      <c r="J1089" s="8" t="s">
        <v>4889</v>
      </c>
    </row>
    <row r="1090" spans="1:10" ht="11.25" hidden="1" customHeight="1">
      <c r="A1090" s="181" t="s">
        <v>1464</v>
      </c>
      <c r="B1090" s="173"/>
      <c r="C1090" s="173" t="s">
        <v>451</v>
      </c>
      <c r="D1090" s="173"/>
      <c r="E1090" s="173"/>
      <c r="F1090" s="173"/>
      <c r="G1090" s="180">
        <v>43191</v>
      </c>
      <c r="H1090" s="177"/>
      <c r="I1090" s="177"/>
      <c r="J1090" s="8" t="s">
        <v>4889</v>
      </c>
    </row>
    <row r="1091" spans="1:10" ht="11.25" hidden="1" customHeight="1">
      <c r="A1091" s="181" t="s">
        <v>1465</v>
      </c>
      <c r="B1091" s="173"/>
      <c r="C1091" s="173" t="s">
        <v>451</v>
      </c>
      <c r="D1091" s="173"/>
      <c r="E1091" s="173"/>
      <c r="F1091" s="173"/>
      <c r="G1091" s="180">
        <v>43191</v>
      </c>
      <c r="H1091" s="177"/>
      <c r="I1091" s="177"/>
      <c r="J1091" s="8" t="s">
        <v>4889</v>
      </c>
    </row>
    <row r="1092" spans="1:10" ht="11.25" hidden="1" customHeight="1">
      <c r="A1092" s="181" t="s">
        <v>1466</v>
      </c>
      <c r="B1092" s="173"/>
      <c r="C1092" s="173" t="s">
        <v>451</v>
      </c>
      <c r="D1092" s="173"/>
      <c r="E1092" s="173"/>
      <c r="F1092" s="173"/>
      <c r="G1092" s="180">
        <v>43191</v>
      </c>
      <c r="H1092" s="177"/>
      <c r="I1092" s="177"/>
      <c r="J1092" s="8" t="s">
        <v>4889</v>
      </c>
    </row>
    <row r="1093" spans="1:10" ht="11.25" hidden="1" customHeight="1">
      <c r="A1093" s="181" t="s">
        <v>1467</v>
      </c>
      <c r="B1093" s="173"/>
      <c r="C1093" s="173" t="s">
        <v>451</v>
      </c>
      <c r="D1093" s="173"/>
      <c r="E1093" s="173"/>
      <c r="F1093" s="173"/>
      <c r="G1093" s="180">
        <v>43191</v>
      </c>
      <c r="H1093" s="177"/>
      <c r="I1093" s="177"/>
      <c r="J1093" s="8" t="s">
        <v>4889</v>
      </c>
    </row>
    <row r="1094" spans="1:10" ht="11.25" hidden="1" customHeight="1">
      <c r="A1094" s="181" t="s">
        <v>1468</v>
      </c>
      <c r="B1094" s="173"/>
      <c r="C1094" s="173" t="s">
        <v>451</v>
      </c>
      <c r="D1094" s="173"/>
      <c r="E1094" s="173"/>
      <c r="F1094" s="173"/>
      <c r="G1094" s="180">
        <v>43191</v>
      </c>
      <c r="H1094" s="177"/>
      <c r="I1094" s="177"/>
      <c r="J1094" s="8" t="s">
        <v>4889</v>
      </c>
    </row>
    <row r="1095" spans="1:10" ht="11.25" hidden="1" customHeight="1">
      <c r="A1095" s="181" t="s">
        <v>1469</v>
      </c>
      <c r="B1095" s="173"/>
      <c r="C1095" s="173" t="s">
        <v>4786</v>
      </c>
      <c r="D1095" s="173"/>
      <c r="E1095" s="173"/>
      <c r="F1095" s="173"/>
      <c r="G1095" s="180">
        <v>43221</v>
      </c>
      <c r="H1095" s="177"/>
      <c r="I1095" s="177"/>
      <c r="J1095" s="8" t="s">
        <v>4902</v>
      </c>
    </row>
    <row r="1096" spans="1:10" ht="11.25" hidden="1" customHeight="1">
      <c r="A1096" s="181" t="s">
        <v>1470</v>
      </c>
      <c r="B1096" s="173"/>
      <c r="C1096" s="173" t="s">
        <v>4786</v>
      </c>
      <c r="D1096" s="173"/>
      <c r="E1096" s="173"/>
      <c r="F1096" s="173"/>
      <c r="G1096" s="180">
        <v>43221</v>
      </c>
      <c r="H1096" s="177"/>
      <c r="I1096" s="177"/>
      <c r="J1096" s="8" t="s">
        <v>4902</v>
      </c>
    </row>
    <row r="1097" spans="1:10" ht="11.25" hidden="1" customHeight="1">
      <c r="A1097" s="181" t="s">
        <v>1472</v>
      </c>
      <c r="B1097" s="173"/>
      <c r="C1097" s="173" t="s">
        <v>4789</v>
      </c>
      <c r="D1097" s="173"/>
      <c r="E1097" s="173"/>
      <c r="F1097" s="173"/>
      <c r="G1097" s="180">
        <v>43221</v>
      </c>
      <c r="H1097" s="177"/>
      <c r="I1097" s="177"/>
      <c r="J1097" s="8" t="s">
        <v>4888</v>
      </c>
    </row>
    <row r="1098" spans="1:10" ht="11.25" hidden="1" customHeight="1">
      <c r="A1098" s="181" t="s">
        <v>1473</v>
      </c>
      <c r="B1098" s="173"/>
      <c r="C1098" s="173" t="s">
        <v>4786</v>
      </c>
      <c r="D1098" s="173"/>
      <c r="E1098" s="173"/>
      <c r="F1098" s="173"/>
      <c r="G1098" s="180">
        <v>43221</v>
      </c>
      <c r="H1098" s="177"/>
      <c r="I1098" s="177"/>
      <c r="J1098" s="8" t="s">
        <v>4902</v>
      </c>
    </row>
    <row r="1099" spans="1:10" ht="11.25" hidden="1" customHeight="1">
      <c r="A1099" s="181" t="s">
        <v>1474</v>
      </c>
      <c r="B1099" s="173"/>
      <c r="C1099" s="173" t="s">
        <v>4787</v>
      </c>
      <c r="D1099" s="173"/>
      <c r="E1099" s="173"/>
      <c r="F1099" s="173"/>
      <c r="G1099" s="180">
        <v>43221</v>
      </c>
      <c r="H1099" s="177"/>
      <c r="I1099" s="177"/>
      <c r="J1099" s="8" t="s">
        <v>4901</v>
      </c>
    </row>
    <row r="1100" spans="1:10" ht="11.25" hidden="1" customHeight="1">
      <c r="A1100" s="181" t="s">
        <v>1475</v>
      </c>
      <c r="B1100" s="173"/>
      <c r="C1100" s="173" t="s">
        <v>4787</v>
      </c>
      <c r="D1100" s="173"/>
      <c r="E1100" s="173"/>
      <c r="F1100" s="173"/>
      <c r="G1100" s="180">
        <v>43221</v>
      </c>
      <c r="H1100" s="177"/>
      <c r="I1100" s="177"/>
      <c r="J1100" s="8" t="s">
        <v>4901</v>
      </c>
    </row>
    <row r="1101" spans="1:10" ht="11.25" hidden="1" customHeight="1">
      <c r="A1101" s="181" t="s">
        <v>1476</v>
      </c>
      <c r="B1101" s="173"/>
      <c r="C1101" s="173" t="s">
        <v>4786</v>
      </c>
      <c r="D1101" s="173"/>
      <c r="E1101" s="173"/>
      <c r="F1101" s="173"/>
      <c r="G1101" s="180">
        <v>43221</v>
      </c>
      <c r="H1101" s="177"/>
      <c r="I1101" s="177"/>
      <c r="J1101" s="8" t="s">
        <v>4902</v>
      </c>
    </row>
    <row r="1102" spans="1:10" ht="11.25" hidden="1" customHeight="1">
      <c r="A1102" s="181" t="s">
        <v>1477</v>
      </c>
      <c r="B1102" s="173"/>
      <c r="C1102" s="173" t="s">
        <v>4786</v>
      </c>
      <c r="D1102" s="173"/>
      <c r="E1102" s="173"/>
      <c r="F1102" s="173"/>
      <c r="G1102" s="180">
        <v>43221</v>
      </c>
      <c r="H1102" s="177"/>
      <c r="I1102" s="177"/>
      <c r="J1102" s="8" t="s">
        <v>4902</v>
      </c>
    </row>
    <row r="1103" spans="1:10" ht="11.25" hidden="1" customHeight="1">
      <c r="A1103" s="181" t="s">
        <v>1478</v>
      </c>
      <c r="B1103" s="173"/>
      <c r="C1103" s="173" t="s">
        <v>4786</v>
      </c>
      <c r="D1103" s="173"/>
      <c r="E1103" s="173"/>
      <c r="F1103" s="173"/>
      <c r="G1103" s="180">
        <v>43221</v>
      </c>
      <c r="H1103" s="177"/>
      <c r="I1103" s="177"/>
      <c r="J1103" s="8" t="s">
        <v>4902</v>
      </c>
    </row>
    <row r="1104" spans="1:10" ht="11.25" hidden="1" customHeight="1">
      <c r="A1104" s="181" t="s">
        <v>1479</v>
      </c>
      <c r="B1104" s="173"/>
      <c r="C1104" s="173" t="s">
        <v>4787</v>
      </c>
      <c r="D1104" s="173"/>
      <c r="E1104" s="173"/>
      <c r="F1104" s="173"/>
      <c r="G1104" s="180">
        <v>43221</v>
      </c>
      <c r="H1104" s="177"/>
      <c r="I1104" s="177"/>
      <c r="J1104" s="8" t="s">
        <v>4901</v>
      </c>
    </row>
    <row r="1105" spans="1:10" ht="11.25" hidden="1" customHeight="1">
      <c r="A1105" s="181" t="s">
        <v>1480</v>
      </c>
      <c r="B1105" s="173"/>
      <c r="C1105" s="173" t="s">
        <v>4787</v>
      </c>
      <c r="D1105" s="173"/>
      <c r="E1105" s="173"/>
      <c r="F1105" s="173"/>
      <c r="G1105" s="180">
        <v>43221</v>
      </c>
      <c r="H1105" s="177"/>
      <c r="I1105" s="177"/>
      <c r="J1105" s="8" t="s">
        <v>4901</v>
      </c>
    </row>
    <row r="1106" spans="1:10" ht="11.25" hidden="1" customHeight="1">
      <c r="A1106" s="181" t="s">
        <v>1481</v>
      </c>
      <c r="B1106" s="173"/>
      <c r="C1106" s="173" t="s">
        <v>4787</v>
      </c>
      <c r="D1106" s="173"/>
      <c r="E1106" s="173"/>
      <c r="F1106" s="173"/>
      <c r="G1106" s="180">
        <v>43221</v>
      </c>
      <c r="H1106" s="177"/>
      <c r="I1106" s="177"/>
      <c r="J1106" s="8" t="s">
        <v>4901</v>
      </c>
    </row>
    <row r="1107" spans="1:10" ht="11.25" hidden="1" customHeight="1">
      <c r="A1107" s="181" t="s">
        <v>1482</v>
      </c>
      <c r="B1107" s="173"/>
      <c r="C1107" s="173" t="s">
        <v>4787</v>
      </c>
      <c r="D1107" s="173"/>
      <c r="E1107" s="173"/>
      <c r="F1107" s="173"/>
      <c r="G1107" s="180">
        <v>43221</v>
      </c>
      <c r="H1107" s="177"/>
      <c r="I1107" s="177"/>
      <c r="J1107" s="8" t="s">
        <v>4901</v>
      </c>
    </row>
    <row r="1108" spans="1:10" ht="11.25" hidden="1" customHeight="1">
      <c r="A1108" s="181" t="s">
        <v>1483</v>
      </c>
      <c r="B1108" s="173"/>
      <c r="C1108" s="173" t="s">
        <v>4786</v>
      </c>
      <c r="D1108" s="173"/>
      <c r="E1108" s="173"/>
      <c r="F1108" s="173"/>
      <c r="G1108" s="180">
        <v>43221</v>
      </c>
      <c r="H1108" s="177"/>
      <c r="I1108" s="177"/>
      <c r="J1108" s="8" t="s">
        <v>4902</v>
      </c>
    </row>
    <row r="1109" spans="1:10" ht="11.25" hidden="1" customHeight="1">
      <c r="A1109" s="181" t="s">
        <v>1484</v>
      </c>
      <c r="B1109" s="173"/>
      <c r="C1109" s="173" t="s">
        <v>4786</v>
      </c>
      <c r="D1109" s="173"/>
      <c r="E1109" s="173"/>
      <c r="F1109" s="173"/>
      <c r="G1109" s="180">
        <v>43221</v>
      </c>
      <c r="H1109" s="177"/>
      <c r="I1109" s="177"/>
      <c r="J1109" s="8" t="s">
        <v>4902</v>
      </c>
    </row>
    <row r="1110" spans="1:10" ht="11.25" hidden="1" customHeight="1">
      <c r="A1110" s="181" t="s">
        <v>1485</v>
      </c>
      <c r="B1110" s="173"/>
      <c r="C1110" s="173" t="s">
        <v>4788</v>
      </c>
      <c r="D1110" s="173"/>
      <c r="E1110" s="173"/>
      <c r="F1110" s="173"/>
      <c r="G1110" s="180">
        <v>43221</v>
      </c>
      <c r="H1110" s="177"/>
      <c r="I1110" s="177"/>
      <c r="J1110" s="8" t="s">
        <v>4900</v>
      </c>
    </row>
    <row r="1111" spans="1:10" ht="11.25" hidden="1" customHeight="1">
      <c r="A1111" s="181" t="s">
        <v>1486</v>
      </c>
      <c r="B1111" s="173"/>
      <c r="C1111" s="173" t="s">
        <v>4786</v>
      </c>
      <c r="D1111" s="173"/>
      <c r="E1111" s="173"/>
      <c r="F1111" s="173"/>
      <c r="G1111" s="180">
        <v>43221</v>
      </c>
      <c r="H1111" s="177"/>
      <c r="I1111" s="177"/>
      <c r="J1111" s="8" t="s">
        <v>4902</v>
      </c>
    </row>
    <row r="1112" spans="1:10" ht="11.25" hidden="1" customHeight="1">
      <c r="A1112" s="181" t="s">
        <v>1487</v>
      </c>
      <c r="B1112" s="173"/>
      <c r="C1112" s="173" t="s">
        <v>4786</v>
      </c>
      <c r="D1112" s="173"/>
      <c r="E1112" s="173"/>
      <c r="F1112" s="173"/>
      <c r="G1112" s="180">
        <v>43221</v>
      </c>
      <c r="H1112" s="177"/>
      <c r="I1112" s="177"/>
      <c r="J1112" s="8" t="s">
        <v>4902</v>
      </c>
    </row>
    <row r="1113" spans="1:10" ht="11.25" hidden="1" customHeight="1">
      <c r="A1113" s="181" t="s">
        <v>1488</v>
      </c>
      <c r="B1113" s="173"/>
      <c r="C1113" s="173" t="s">
        <v>4786</v>
      </c>
      <c r="D1113" s="173"/>
      <c r="E1113" s="173"/>
      <c r="F1113" s="173"/>
      <c r="G1113" s="180">
        <v>43221</v>
      </c>
      <c r="H1113" s="177"/>
      <c r="I1113" s="177"/>
      <c r="J1113" s="8" t="s">
        <v>4902</v>
      </c>
    </row>
    <row r="1114" spans="1:10" ht="11.25" hidden="1" customHeight="1">
      <c r="A1114" s="181" t="s">
        <v>1489</v>
      </c>
      <c r="B1114" s="173"/>
      <c r="C1114" s="173" t="s">
        <v>4786</v>
      </c>
      <c r="D1114" s="173"/>
      <c r="E1114" s="173"/>
      <c r="F1114" s="173"/>
      <c r="G1114" s="180">
        <v>43221</v>
      </c>
      <c r="H1114" s="177"/>
      <c r="I1114" s="177"/>
      <c r="J1114" s="8" t="s">
        <v>4902</v>
      </c>
    </row>
    <row r="1115" spans="1:10" ht="11.25" hidden="1" customHeight="1">
      <c r="A1115" s="181" t="s">
        <v>1490</v>
      </c>
      <c r="B1115" s="173"/>
      <c r="C1115" s="173" t="s">
        <v>4788</v>
      </c>
      <c r="D1115" s="173"/>
      <c r="E1115" s="173"/>
      <c r="F1115" s="173"/>
      <c r="G1115" s="180">
        <v>43221</v>
      </c>
      <c r="H1115" s="177"/>
      <c r="I1115" s="177"/>
      <c r="J1115" s="8" t="s">
        <v>4900</v>
      </c>
    </row>
    <row r="1116" spans="1:10" ht="11.25" hidden="1" customHeight="1">
      <c r="A1116" s="181" t="s">
        <v>1491</v>
      </c>
      <c r="B1116" s="173"/>
      <c r="C1116" s="173" t="s">
        <v>4788</v>
      </c>
      <c r="D1116" s="173"/>
      <c r="E1116" s="173"/>
      <c r="F1116" s="173"/>
      <c r="G1116" s="180">
        <v>43221</v>
      </c>
      <c r="H1116" s="177"/>
      <c r="I1116" s="177"/>
      <c r="J1116" s="8" t="s">
        <v>4900</v>
      </c>
    </row>
    <row r="1117" spans="1:10" ht="11.25" hidden="1" customHeight="1">
      <c r="A1117" s="181" t="s">
        <v>1492</v>
      </c>
      <c r="B1117" s="173"/>
      <c r="C1117" s="173" t="s">
        <v>4787</v>
      </c>
      <c r="D1117" s="173"/>
      <c r="E1117" s="173"/>
      <c r="F1117" s="173"/>
      <c r="G1117" s="180">
        <v>43221</v>
      </c>
      <c r="H1117" s="177"/>
      <c r="I1117" s="177"/>
      <c r="J1117" s="8" t="s">
        <v>4901</v>
      </c>
    </row>
    <row r="1118" spans="1:10" ht="11.25" hidden="1" customHeight="1">
      <c r="A1118" s="181" t="s">
        <v>1493</v>
      </c>
      <c r="B1118" s="173"/>
      <c r="C1118" s="173" t="s">
        <v>4787</v>
      </c>
      <c r="D1118" s="173"/>
      <c r="E1118" s="173"/>
      <c r="F1118" s="173"/>
      <c r="G1118" s="180">
        <v>43221</v>
      </c>
      <c r="H1118" s="177"/>
      <c r="I1118" s="177"/>
      <c r="J1118" s="8" t="s">
        <v>4901</v>
      </c>
    </row>
    <row r="1119" spans="1:10" ht="11.25" hidden="1" customHeight="1">
      <c r="A1119" s="181" t="s">
        <v>1494</v>
      </c>
      <c r="B1119" s="173"/>
      <c r="C1119" s="173" t="s">
        <v>4787</v>
      </c>
      <c r="D1119" s="173"/>
      <c r="E1119" s="173"/>
      <c r="F1119" s="173"/>
      <c r="G1119" s="180">
        <v>43221</v>
      </c>
      <c r="H1119" s="177"/>
      <c r="I1119" s="177"/>
      <c r="J1119" s="8" t="s">
        <v>4901</v>
      </c>
    </row>
    <row r="1120" spans="1:10" ht="11.25" hidden="1" customHeight="1">
      <c r="A1120" s="181" t="s">
        <v>1495</v>
      </c>
      <c r="B1120" s="173"/>
      <c r="C1120" s="173" t="s">
        <v>4787</v>
      </c>
      <c r="D1120" s="173"/>
      <c r="E1120" s="173"/>
      <c r="F1120" s="173"/>
      <c r="G1120" s="180">
        <v>43221</v>
      </c>
      <c r="H1120" s="177"/>
      <c r="I1120" s="177"/>
      <c r="J1120" s="8" t="s">
        <v>4901</v>
      </c>
    </row>
    <row r="1121" spans="1:10" ht="11.25" hidden="1" customHeight="1">
      <c r="A1121" s="181" t="s">
        <v>1496</v>
      </c>
      <c r="B1121" s="173"/>
      <c r="C1121" s="173" t="s">
        <v>4787</v>
      </c>
      <c r="D1121" s="173"/>
      <c r="E1121" s="173"/>
      <c r="F1121" s="173"/>
      <c r="G1121" s="180">
        <v>43221</v>
      </c>
      <c r="H1121" s="177"/>
      <c r="I1121" s="177"/>
      <c r="J1121" s="8" t="s">
        <v>4901</v>
      </c>
    </row>
    <row r="1122" spans="1:10" ht="11.25" hidden="1" customHeight="1">
      <c r="A1122" s="181" t="s">
        <v>1497</v>
      </c>
      <c r="B1122" s="173"/>
      <c r="C1122" s="173" t="s">
        <v>4787</v>
      </c>
      <c r="D1122" s="173"/>
      <c r="E1122" s="173"/>
      <c r="F1122" s="173"/>
      <c r="G1122" s="180">
        <v>43221</v>
      </c>
      <c r="H1122" s="177"/>
      <c r="I1122" s="177"/>
      <c r="J1122" s="8" t="s">
        <v>4901</v>
      </c>
    </row>
    <row r="1123" spans="1:10" ht="11.25" hidden="1" customHeight="1">
      <c r="A1123" s="181" t="s">
        <v>1498</v>
      </c>
      <c r="B1123" s="173"/>
      <c r="C1123" s="173" t="s">
        <v>4787</v>
      </c>
      <c r="D1123" s="173"/>
      <c r="E1123" s="173"/>
      <c r="F1123" s="173"/>
      <c r="G1123" s="180">
        <v>43221</v>
      </c>
      <c r="H1123" s="177"/>
      <c r="I1123" s="177"/>
      <c r="J1123" s="8" t="s">
        <v>4901</v>
      </c>
    </row>
    <row r="1124" spans="1:10" ht="11.25" hidden="1" customHeight="1">
      <c r="A1124" s="181" t="s">
        <v>1499</v>
      </c>
      <c r="B1124" s="173"/>
      <c r="C1124" s="173" t="s">
        <v>4787</v>
      </c>
      <c r="D1124" s="173"/>
      <c r="E1124" s="173"/>
      <c r="F1124" s="173"/>
      <c r="G1124" s="180">
        <v>43221</v>
      </c>
      <c r="H1124" s="177"/>
      <c r="I1124" s="177"/>
      <c r="J1124" s="8" t="s">
        <v>4901</v>
      </c>
    </row>
    <row r="1125" spans="1:10" ht="11.25" hidden="1" customHeight="1">
      <c r="A1125" s="181" t="s">
        <v>1500</v>
      </c>
      <c r="B1125" s="173"/>
      <c r="C1125" s="173" t="s">
        <v>4786</v>
      </c>
      <c r="D1125" s="173"/>
      <c r="E1125" s="173"/>
      <c r="F1125" s="173"/>
      <c r="G1125" s="180">
        <v>43221</v>
      </c>
      <c r="H1125" s="177"/>
      <c r="I1125" s="177"/>
      <c r="J1125" s="8" t="s">
        <v>4902</v>
      </c>
    </row>
    <row r="1126" spans="1:10" ht="11.25" hidden="1" customHeight="1">
      <c r="A1126" s="181" t="s">
        <v>1501</v>
      </c>
      <c r="B1126" s="173"/>
      <c r="C1126" s="173" t="s">
        <v>4786</v>
      </c>
      <c r="D1126" s="173"/>
      <c r="E1126" s="173"/>
      <c r="F1126" s="173"/>
      <c r="G1126" s="180">
        <v>43221</v>
      </c>
      <c r="H1126" s="177"/>
      <c r="I1126" s="177"/>
      <c r="J1126" s="8" t="s">
        <v>4902</v>
      </c>
    </row>
    <row r="1127" spans="1:10" ht="11.25" hidden="1" customHeight="1">
      <c r="A1127" s="181" t="s">
        <v>1502</v>
      </c>
      <c r="B1127" s="173"/>
      <c r="C1127" s="173" t="s">
        <v>4786</v>
      </c>
      <c r="D1127" s="173"/>
      <c r="E1127" s="173"/>
      <c r="F1127" s="173"/>
      <c r="G1127" s="180">
        <v>43221</v>
      </c>
      <c r="H1127" s="177"/>
      <c r="I1127" s="177"/>
      <c r="J1127" s="8" t="s">
        <v>4902</v>
      </c>
    </row>
    <row r="1128" spans="1:10" ht="11.25" hidden="1" customHeight="1">
      <c r="A1128" s="181" t="s">
        <v>1503</v>
      </c>
      <c r="B1128" s="173"/>
      <c r="C1128" s="173" t="s">
        <v>4786</v>
      </c>
      <c r="D1128" s="173"/>
      <c r="E1128" s="173"/>
      <c r="F1128" s="173"/>
      <c r="G1128" s="180">
        <v>43221</v>
      </c>
      <c r="H1128" s="177"/>
      <c r="I1128" s="177"/>
      <c r="J1128" s="8" t="s">
        <v>4902</v>
      </c>
    </row>
    <row r="1129" spans="1:10" ht="11.25" hidden="1" customHeight="1">
      <c r="A1129" s="181" t="s">
        <v>1504</v>
      </c>
      <c r="B1129" s="173"/>
      <c r="C1129" s="173" t="s">
        <v>4786</v>
      </c>
      <c r="D1129" s="173"/>
      <c r="E1129" s="173"/>
      <c r="F1129" s="173"/>
      <c r="G1129" s="180">
        <v>43221</v>
      </c>
      <c r="H1129" s="177"/>
      <c r="I1129" s="177"/>
      <c r="J1129" s="8" t="s">
        <v>4902</v>
      </c>
    </row>
    <row r="1130" spans="1:10" ht="11.25" hidden="1" customHeight="1">
      <c r="A1130" s="181" t="s">
        <v>1505</v>
      </c>
      <c r="B1130" s="173"/>
      <c r="C1130" s="173" t="s">
        <v>4787</v>
      </c>
      <c r="D1130" s="173"/>
      <c r="E1130" s="173"/>
      <c r="F1130" s="173"/>
      <c r="G1130" s="180">
        <v>43221</v>
      </c>
      <c r="H1130" s="177"/>
      <c r="I1130" s="177"/>
      <c r="J1130" s="8" t="s">
        <v>4901</v>
      </c>
    </row>
    <row r="1131" spans="1:10" ht="11.25" hidden="1" customHeight="1">
      <c r="A1131" s="181" t="s">
        <v>1506</v>
      </c>
      <c r="B1131" s="173"/>
      <c r="C1131" s="173" t="s">
        <v>4787</v>
      </c>
      <c r="D1131" s="173"/>
      <c r="E1131" s="173"/>
      <c r="F1131" s="173"/>
      <c r="G1131" s="180">
        <v>43221</v>
      </c>
      <c r="H1131" s="177"/>
      <c r="I1131" s="177"/>
      <c r="J1131" s="8" t="s">
        <v>4901</v>
      </c>
    </row>
    <row r="1132" spans="1:10" ht="11.25" hidden="1" customHeight="1">
      <c r="A1132" s="181" t="s">
        <v>1507</v>
      </c>
      <c r="B1132" s="173"/>
      <c r="C1132" s="173" t="s">
        <v>4787</v>
      </c>
      <c r="D1132" s="173"/>
      <c r="E1132" s="173"/>
      <c r="F1132" s="173"/>
      <c r="G1132" s="180">
        <v>43221</v>
      </c>
      <c r="H1132" s="177"/>
      <c r="I1132" s="177"/>
      <c r="J1132" s="8" t="s">
        <v>4901</v>
      </c>
    </row>
    <row r="1133" spans="1:10" ht="11.25" hidden="1" customHeight="1">
      <c r="A1133" s="181" t="s">
        <v>1508</v>
      </c>
      <c r="B1133" s="173"/>
      <c r="C1133" s="173" t="s">
        <v>4787</v>
      </c>
      <c r="D1133" s="173"/>
      <c r="E1133" s="173"/>
      <c r="F1133" s="173"/>
      <c r="G1133" s="180">
        <v>43221</v>
      </c>
      <c r="H1133" s="177"/>
      <c r="I1133" s="177"/>
      <c r="J1133" s="8" t="s">
        <v>4901</v>
      </c>
    </row>
    <row r="1134" spans="1:10" ht="11.25" hidden="1" customHeight="1">
      <c r="A1134" s="181" t="s">
        <v>1509</v>
      </c>
      <c r="B1134" s="173"/>
      <c r="C1134" s="173" t="s">
        <v>4787</v>
      </c>
      <c r="D1134" s="173"/>
      <c r="E1134" s="173"/>
      <c r="F1134" s="173"/>
      <c r="G1134" s="180">
        <v>43221</v>
      </c>
      <c r="H1134" s="177"/>
      <c r="I1134" s="177"/>
      <c r="J1134" s="8" t="s">
        <v>4901</v>
      </c>
    </row>
    <row r="1135" spans="1:10" ht="11.25" hidden="1" customHeight="1">
      <c r="A1135" s="181" t="s">
        <v>1510</v>
      </c>
      <c r="B1135" s="173"/>
      <c r="C1135" s="173" t="s">
        <v>4787</v>
      </c>
      <c r="D1135" s="173"/>
      <c r="E1135" s="173"/>
      <c r="F1135" s="173"/>
      <c r="G1135" s="180">
        <v>43221</v>
      </c>
      <c r="H1135" s="177"/>
      <c r="I1135" s="177"/>
      <c r="J1135" s="8" t="s">
        <v>4901</v>
      </c>
    </row>
    <row r="1136" spans="1:10" ht="11.25" hidden="1" customHeight="1">
      <c r="A1136" s="181" t="s">
        <v>1511</v>
      </c>
      <c r="B1136" s="173"/>
      <c r="C1136" s="173" t="s">
        <v>4787</v>
      </c>
      <c r="D1136" s="173"/>
      <c r="E1136" s="173"/>
      <c r="F1136" s="173"/>
      <c r="G1136" s="180">
        <v>43221</v>
      </c>
      <c r="H1136" s="177"/>
      <c r="I1136" s="177"/>
      <c r="J1136" s="8" t="s">
        <v>4901</v>
      </c>
    </row>
    <row r="1137" spans="1:10" ht="11.25" hidden="1" customHeight="1">
      <c r="A1137" s="181" t="s">
        <v>1512</v>
      </c>
      <c r="B1137" s="173"/>
      <c r="C1137" s="173" t="s">
        <v>4786</v>
      </c>
      <c r="D1137" s="173"/>
      <c r="E1137" s="173"/>
      <c r="F1137" s="173"/>
      <c r="G1137" s="180">
        <v>43221</v>
      </c>
      <c r="H1137" s="177"/>
      <c r="I1137" s="177"/>
      <c r="J1137" s="8" t="s">
        <v>4902</v>
      </c>
    </row>
    <row r="1138" spans="1:10" ht="11.25" hidden="1" customHeight="1">
      <c r="A1138" s="181" t="s">
        <v>1513</v>
      </c>
      <c r="B1138" s="173"/>
      <c r="C1138" s="173" t="s">
        <v>4789</v>
      </c>
      <c r="D1138" s="173"/>
      <c r="E1138" s="173"/>
      <c r="F1138" s="173"/>
      <c r="G1138" s="180">
        <v>43221</v>
      </c>
      <c r="H1138" s="177"/>
      <c r="I1138" s="177"/>
      <c r="J1138" s="8" t="s">
        <v>4888</v>
      </c>
    </row>
    <row r="1139" spans="1:10" ht="11.25" hidden="1" customHeight="1">
      <c r="A1139" s="181" t="s">
        <v>1514</v>
      </c>
      <c r="B1139" s="173"/>
      <c r="C1139" s="173" t="s">
        <v>4789</v>
      </c>
      <c r="D1139" s="173"/>
      <c r="E1139" s="173"/>
      <c r="F1139" s="173"/>
      <c r="G1139" s="180">
        <v>43221</v>
      </c>
      <c r="H1139" s="177"/>
      <c r="I1139" s="177"/>
      <c r="J1139" s="8" t="s">
        <v>4888</v>
      </c>
    </row>
    <row r="1140" spans="1:10" ht="11.25" hidden="1" customHeight="1">
      <c r="A1140" s="181" t="s">
        <v>1515</v>
      </c>
      <c r="B1140" s="173"/>
      <c r="C1140" s="173" t="s">
        <v>4789</v>
      </c>
      <c r="D1140" s="173"/>
      <c r="E1140" s="173"/>
      <c r="F1140" s="173"/>
      <c r="G1140" s="180">
        <v>43221</v>
      </c>
      <c r="H1140" s="177"/>
      <c r="I1140" s="177"/>
      <c r="J1140" s="8" t="s">
        <v>4888</v>
      </c>
    </row>
    <row r="1141" spans="1:10" ht="11.25" hidden="1" customHeight="1">
      <c r="A1141" s="181" t="s">
        <v>1516</v>
      </c>
      <c r="B1141" s="173"/>
      <c r="C1141" s="173" t="s">
        <v>4787</v>
      </c>
      <c r="D1141" s="173"/>
      <c r="E1141" s="173"/>
      <c r="F1141" s="173"/>
      <c r="G1141" s="180">
        <v>43221</v>
      </c>
      <c r="H1141" s="177"/>
      <c r="I1141" s="177"/>
      <c r="J1141" s="8" t="s">
        <v>4901</v>
      </c>
    </row>
    <row r="1142" spans="1:10" ht="11.25" hidden="1" customHeight="1">
      <c r="A1142" s="181" t="s">
        <v>1517</v>
      </c>
      <c r="B1142" s="173"/>
      <c r="C1142" s="173" t="s">
        <v>4789</v>
      </c>
      <c r="D1142" s="173"/>
      <c r="E1142" s="173"/>
      <c r="F1142" s="173"/>
      <c r="G1142" s="180">
        <v>43221</v>
      </c>
      <c r="H1142" s="177"/>
      <c r="I1142" s="177"/>
      <c r="J1142" s="8" t="s">
        <v>4888</v>
      </c>
    </row>
    <row r="1143" spans="1:10" ht="11.25" hidden="1" customHeight="1">
      <c r="A1143" s="181" t="s">
        <v>1518</v>
      </c>
      <c r="B1143" s="173"/>
      <c r="C1143" s="173" t="s">
        <v>4789</v>
      </c>
      <c r="D1143" s="173"/>
      <c r="E1143" s="173"/>
      <c r="F1143" s="173"/>
      <c r="G1143" s="180">
        <v>43221</v>
      </c>
      <c r="H1143" s="177"/>
      <c r="I1143" s="177"/>
      <c r="J1143" s="8" t="s">
        <v>4888</v>
      </c>
    </row>
    <row r="1144" spans="1:10" ht="11.25" hidden="1" customHeight="1">
      <c r="A1144" s="181" t="s">
        <v>1519</v>
      </c>
      <c r="B1144" s="173"/>
      <c r="C1144" s="173" t="s">
        <v>4789</v>
      </c>
      <c r="D1144" s="173"/>
      <c r="E1144" s="173"/>
      <c r="F1144" s="173"/>
      <c r="G1144" s="180">
        <v>43221</v>
      </c>
      <c r="H1144" s="177"/>
      <c r="I1144" s="177"/>
      <c r="J1144" s="8" t="s">
        <v>4888</v>
      </c>
    </row>
    <row r="1145" spans="1:10" ht="11.25" hidden="1" customHeight="1">
      <c r="A1145" s="181" t="s">
        <v>1520</v>
      </c>
      <c r="B1145" s="173"/>
      <c r="C1145" s="173" t="s">
        <v>4787</v>
      </c>
      <c r="D1145" s="173"/>
      <c r="E1145" s="173"/>
      <c r="F1145" s="173"/>
      <c r="G1145" s="180">
        <v>43221</v>
      </c>
      <c r="H1145" s="177"/>
      <c r="I1145" s="177"/>
      <c r="J1145" s="8" t="s">
        <v>4901</v>
      </c>
    </row>
    <row r="1146" spans="1:10" ht="11.25" hidden="1" customHeight="1">
      <c r="A1146" s="181" t="s">
        <v>1521</v>
      </c>
      <c r="B1146" s="173"/>
      <c r="C1146" s="173" t="s">
        <v>4787</v>
      </c>
      <c r="D1146" s="173"/>
      <c r="E1146" s="173"/>
      <c r="F1146" s="173"/>
      <c r="G1146" s="180">
        <v>43221</v>
      </c>
      <c r="H1146" s="177"/>
      <c r="I1146" s="177"/>
      <c r="J1146" s="8" t="s">
        <v>4901</v>
      </c>
    </row>
    <row r="1147" spans="1:10" ht="11.25" hidden="1" customHeight="1">
      <c r="A1147" s="181" t="s">
        <v>1522</v>
      </c>
      <c r="B1147" s="173"/>
      <c r="C1147" s="173" t="s">
        <v>4787</v>
      </c>
      <c r="D1147" s="173"/>
      <c r="E1147" s="173"/>
      <c r="F1147" s="173"/>
      <c r="G1147" s="180">
        <v>43221</v>
      </c>
      <c r="H1147" s="177"/>
      <c r="I1147" s="177"/>
      <c r="J1147" s="8" t="s">
        <v>4901</v>
      </c>
    </row>
    <row r="1148" spans="1:10" ht="11.25" hidden="1" customHeight="1">
      <c r="A1148" s="181" t="s">
        <v>1523</v>
      </c>
      <c r="B1148" s="173"/>
      <c r="C1148" s="173" t="s">
        <v>4786</v>
      </c>
      <c r="D1148" s="173"/>
      <c r="E1148" s="173"/>
      <c r="F1148" s="173"/>
      <c r="G1148" s="180">
        <v>43221</v>
      </c>
      <c r="H1148" s="177"/>
      <c r="I1148" s="177"/>
      <c r="J1148" s="8" t="s">
        <v>4902</v>
      </c>
    </row>
    <row r="1149" spans="1:10" ht="11.25" hidden="1" customHeight="1">
      <c r="A1149" s="181" t="s">
        <v>1524</v>
      </c>
      <c r="B1149" s="173"/>
      <c r="C1149" s="173" t="s">
        <v>4786</v>
      </c>
      <c r="D1149" s="173"/>
      <c r="E1149" s="173"/>
      <c r="F1149" s="173"/>
      <c r="G1149" s="180">
        <v>43221</v>
      </c>
      <c r="H1149" s="177"/>
      <c r="I1149" s="177"/>
      <c r="J1149" s="8" t="s">
        <v>4902</v>
      </c>
    </row>
    <row r="1150" spans="1:10" ht="11.25" hidden="1" customHeight="1">
      <c r="A1150" s="181" t="s">
        <v>1525</v>
      </c>
      <c r="B1150" s="173"/>
      <c r="C1150" s="173" t="s">
        <v>4788</v>
      </c>
      <c r="D1150" s="173"/>
      <c r="E1150" s="173"/>
      <c r="F1150" s="173"/>
      <c r="G1150" s="180">
        <v>43221</v>
      </c>
      <c r="H1150" s="177"/>
      <c r="I1150" s="177"/>
      <c r="J1150" s="8" t="s">
        <v>4900</v>
      </c>
    </row>
    <row r="1151" spans="1:10" ht="11.25" hidden="1" customHeight="1">
      <c r="A1151" s="181" t="s">
        <v>1526</v>
      </c>
      <c r="B1151" s="173"/>
      <c r="C1151" s="173" t="s">
        <v>4786</v>
      </c>
      <c r="D1151" s="173"/>
      <c r="E1151" s="173"/>
      <c r="F1151" s="173"/>
      <c r="G1151" s="180">
        <v>43221</v>
      </c>
      <c r="H1151" s="177"/>
      <c r="I1151" s="177"/>
      <c r="J1151" s="8" t="s">
        <v>4902</v>
      </c>
    </row>
    <row r="1152" spans="1:10" ht="11.25" hidden="1" customHeight="1">
      <c r="A1152" s="181" t="s">
        <v>1527</v>
      </c>
      <c r="B1152" s="173"/>
      <c r="C1152" s="173" t="s">
        <v>4786</v>
      </c>
      <c r="D1152" s="173"/>
      <c r="E1152" s="173"/>
      <c r="F1152" s="173"/>
      <c r="G1152" s="180">
        <v>43221</v>
      </c>
      <c r="H1152" s="177"/>
      <c r="I1152" s="177"/>
      <c r="J1152" s="8" t="s">
        <v>4902</v>
      </c>
    </row>
    <row r="1153" spans="1:10" ht="11.25" hidden="1" customHeight="1">
      <c r="A1153" s="181" t="s">
        <v>1528</v>
      </c>
      <c r="B1153" s="173"/>
      <c r="C1153" s="173" t="s">
        <v>4787</v>
      </c>
      <c r="D1153" s="173"/>
      <c r="E1153" s="173"/>
      <c r="F1153" s="173"/>
      <c r="G1153" s="180">
        <v>43221</v>
      </c>
      <c r="H1153" s="177"/>
      <c r="I1153" s="177"/>
      <c r="J1153" s="8" t="s">
        <v>4901</v>
      </c>
    </row>
    <row r="1154" spans="1:10" ht="11.25" hidden="1" customHeight="1">
      <c r="A1154" s="181" t="s">
        <v>1529</v>
      </c>
      <c r="B1154" s="173"/>
      <c r="C1154" s="173" t="s">
        <v>4786</v>
      </c>
      <c r="D1154" s="173"/>
      <c r="E1154" s="173"/>
      <c r="F1154" s="173"/>
      <c r="G1154" s="180">
        <v>43221</v>
      </c>
      <c r="H1154" s="177"/>
      <c r="I1154" s="177"/>
      <c r="J1154" s="8" t="s">
        <v>4902</v>
      </c>
    </row>
    <row r="1155" spans="1:10" ht="11.25" hidden="1" customHeight="1">
      <c r="A1155" s="181" t="s">
        <v>1530</v>
      </c>
      <c r="B1155" s="173"/>
      <c r="C1155" s="173" t="s">
        <v>4788</v>
      </c>
      <c r="D1155" s="173"/>
      <c r="E1155" s="173"/>
      <c r="F1155" s="173"/>
      <c r="G1155" s="180">
        <v>43221</v>
      </c>
      <c r="H1155" s="177"/>
      <c r="I1155" s="177"/>
      <c r="J1155" s="8" t="s">
        <v>4900</v>
      </c>
    </row>
    <row r="1156" spans="1:10" ht="11.25" hidden="1" customHeight="1">
      <c r="A1156" s="181" t="s">
        <v>1531</v>
      </c>
      <c r="B1156" s="173"/>
      <c r="C1156" s="173" t="s">
        <v>4788</v>
      </c>
      <c r="D1156" s="173"/>
      <c r="E1156" s="173"/>
      <c r="F1156" s="173"/>
      <c r="G1156" s="180">
        <v>43221</v>
      </c>
      <c r="H1156" s="177"/>
      <c r="I1156" s="177"/>
      <c r="J1156" s="8" t="s">
        <v>4900</v>
      </c>
    </row>
    <row r="1157" spans="1:10" ht="11.25" hidden="1" customHeight="1">
      <c r="A1157" s="181" t="s">
        <v>1532</v>
      </c>
      <c r="B1157" s="173"/>
      <c r="C1157" s="173" t="s">
        <v>4786</v>
      </c>
      <c r="D1157" s="173"/>
      <c r="E1157" s="173"/>
      <c r="F1157" s="173"/>
      <c r="G1157" s="180">
        <v>43221</v>
      </c>
      <c r="H1157" s="177"/>
      <c r="I1157" s="177"/>
      <c r="J1157" s="8" t="s">
        <v>4902</v>
      </c>
    </row>
    <row r="1158" spans="1:10" ht="11.25" hidden="1" customHeight="1">
      <c r="A1158" s="181" t="s">
        <v>1533</v>
      </c>
      <c r="B1158" s="173"/>
      <c r="C1158" s="173" t="s">
        <v>4788</v>
      </c>
      <c r="D1158" s="173"/>
      <c r="E1158" s="173"/>
      <c r="F1158" s="173"/>
      <c r="G1158" s="180">
        <v>43221</v>
      </c>
      <c r="H1158" s="177"/>
      <c r="I1158" s="177"/>
      <c r="J1158" s="8" t="s">
        <v>4900</v>
      </c>
    </row>
    <row r="1159" spans="1:10" ht="11.25" hidden="1" customHeight="1">
      <c r="A1159" s="181" t="s">
        <v>1534</v>
      </c>
      <c r="B1159" s="173"/>
      <c r="C1159" s="173" t="s">
        <v>4789</v>
      </c>
      <c r="D1159" s="173"/>
      <c r="E1159" s="173"/>
      <c r="F1159" s="173"/>
      <c r="G1159" s="180">
        <v>43221</v>
      </c>
      <c r="H1159" s="177"/>
      <c r="I1159" s="177"/>
      <c r="J1159" s="8" t="s">
        <v>4888</v>
      </c>
    </row>
    <row r="1160" spans="1:10" ht="11.25" hidden="1" customHeight="1">
      <c r="A1160" s="181" t="s">
        <v>1535</v>
      </c>
      <c r="B1160" s="173"/>
      <c r="C1160" s="173" t="s">
        <v>4788</v>
      </c>
      <c r="D1160" s="173"/>
      <c r="E1160" s="173"/>
      <c r="F1160" s="173"/>
      <c r="G1160" s="180">
        <v>43221</v>
      </c>
      <c r="H1160" s="177"/>
      <c r="I1160" s="177"/>
      <c r="J1160" s="8" t="s">
        <v>4900</v>
      </c>
    </row>
    <row r="1161" spans="1:10" ht="11.25" hidden="1" customHeight="1">
      <c r="A1161" s="181" t="s">
        <v>1536</v>
      </c>
      <c r="B1161" s="173"/>
      <c r="C1161" s="173" t="s">
        <v>4788</v>
      </c>
      <c r="D1161" s="173"/>
      <c r="E1161" s="173"/>
      <c r="F1161" s="173"/>
      <c r="G1161" s="180">
        <v>43221</v>
      </c>
      <c r="H1161" s="177"/>
      <c r="I1161" s="177"/>
      <c r="J1161" s="8" t="s">
        <v>4900</v>
      </c>
    </row>
    <row r="1162" spans="1:10" ht="11.25" hidden="1" customHeight="1">
      <c r="A1162" s="181" t="s">
        <v>1537</v>
      </c>
      <c r="B1162" s="173"/>
      <c r="C1162" s="173" t="s">
        <v>4789</v>
      </c>
      <c r="D1162" s="173"/>
      <c r="E1162" s="173"/>
      <c r="F1162" s="173"/>
      <c r="G1162" s="180">
        <v>43221</v>
      </c>
      <c r="H1162" s="177"/>
      <c r="I1162" s="177"/>
      <c r="J1162" s="8" t="s">
        <v>4888</v>
      </c>
    </row>
    <row r="1163" spans="1:10" ht="11.25" hidden="1" customHeight="1">
      <c r="A1163" s="181" t="s">
        <v>1538</v>
      </c>
      <c r="B1163" s="173"/>
      <c r="C1163" s="173" t="s">
        <v>4787</v>
      </c>
      <c r="D1163" s="173"/>
      <c r="E1163" s="173"/>
      <c r="F1163" s="173"/>
      <c r="G1163" s="180">
        <v>43221</v>
      </c>
      <c r="H1163" s="177"/>
      <c r="I1163" s="177"/>
      <c r="J1163" s="8" t="s">
        <v>4901</v>
      </c>
    </row>
    <row r="1164" spans="1:10" ht="11.25" hidden="1" customHeight="1">
      <c r="A1164" s="181" t="s">
        <v>1539</v>
      </c>
      <c r="B1164" s="173"/>
      <c r="C1164" s="173" t="s">
        <v>4786</v>
      </c>
      <c r="D1164" s="173"/>
      <c r="E1164" s="173"/>
      <c r="F1164" s="173"/>
      <c r="G1164" s="180">
        <v>43221</v>
      </c>
      <c r="H1164" s="177"/>
      <c r="I1164" s="177"/>
      <c r="J1164" s="8" t="s">
        <v>4902</v>
      </c>
    </row>
    <row r="1165" spans="1:10" ht="11.25" hidden="1" customHeight="1">
      <c r="A1165" s="181" t="s">
        <v>1540</v>
      </c>
      <c r="B1165" s="173"/>
      <c r="C1165" s="173" t="s">
        <v>4789</v>
      </c>
      <c r="D1165" s="173"/>
      <c r="E1165" s="173"/>
      <c r="F1165" s="173"/>
      <c r="G1165" s="180">
        <v>43221</v>
      </c>
      <c r="H1165" s="177"/>
      <c r="I1165" s="177"/>
      <c r="J1165" s="8" t="s">
        <v>4888</v>
      </c>
    </row>
    <row r="1166" spans="1:10" ht="11.25" hidden="1" customHeight="1">
      <c r="A1166" s="181" t="s">
        <v>1541</v>
      </c>
      <c r="B1166" s="173"/>
      <c r="C1166" s="173" t="s">
        <v>4789</v>
      </c>
      <c r="D1166" s="173"/>
      <c r="E1166" s="173"/>
      <c r="F1166" s="173"/>
      <c r="G1166" s="180">
        <v>43221</v>
      </c>
      <c r="H1166" s="177"/>
      <c r="I1166" s="177"/>
      <c r="J1166" s="8" t="s">
        <v>4888</v>
      </c>
    </row>
    <row r="1167" spans="1:10" ht="11.25" hidden="1" customHeight="1">
      <c r="A1167" s="181" t="s">
        <v>1542</v>
      </c>
      <c r="B1167" s="173"/>
      <c r="C1167" s="173" t="s">
        <v>4789</v>
      </c>
      <c r="D1167" s="173"/>
      <c r="E1167" s="173"/>
      <c r="F1167" s="173"/>
      <c r="G1167" s="180">
        <v>43221</v>
      </c>
      <c r="H1167" s="177"/>
      <c r="I1167" s="177"/>
      <c r="J1167" s="8" t="s">
        <v>4888</v>
      </c>
    </row>
    <row r="1168" spans="1:10" ht="11.25" hidden="1" customHeight="1">
      <c r="A1168" s="181" t="s">
        <v>1543</v>
      </c>
      <c r="B1168" s="173"/>
      <c r="C1168" s="173" t="s">
        <v>4788</v>
      </c>
      <c r="D1168" s="173"/>
      <c r="E1168" s="173"/>
      <c r="F1168" s="173"/>
      <c r="G1168" s="180">
        <v>43221</v>
      </c>
      <c r="H1168" s="177"/>
      <c r="I1168" s="177"/>
      <c r="J1168" s="8" t="s">
        <v>4900</v>
      </c>
    </row>
    <row r="1169" spans="1:10" ht="11.25" hidden="1" customHeight="1">
      <c r="A1169" s="181" t="s">
        <v>1544</v>
      </c>
      <c r="B1169" s="173"/>
      <c r="C1169" s="173" t="s">
        <v>4788</v>
      </c>
      <c r="D1169" s="173"/>
      <c r="E1169" s="173"/>
      <c r="F1169" s="173"/>
      <c r="G1169" s="180">
        <v>43221</v>
      </c>
      <c r="H1169" s="177"/>
      <c r="I1169" s="177"/>
      <c r="J1169" s="8" t="s">
        <v>4900</v>
      </c>
    </row>
    <row r="1170" spans="1:10" ht="11.25" hidden="1" customHeight="1">
      <c r="A1170" s="181" t="s">
        <v>1545</v>
      </c>
      <c r="B1170" s="173"/>
      <c r="C1170" s="173" t="s">
        <v>4787</v>
      </c>
      <c r="D1170" s="173"/>
      <c r="E1170" s="173"/>
      <c r="F1170" s="173"/>
      <c r="G1170" s="180">
        <v>43221</v>
      </c>
      <c r="H1170" s="177"/>
      <c r="I1170" s="177"/>
      <c r="J1170" s="8" t="s">
        <v>4901</v>
      </c>
    </row>
    <row r="1171" spans="1:10" ht="11.25" hidden="1" customHeight="1">
      <c r="A1171" s="181" t="s">
        <v>1548</v>
      </c>
      <c r="B1171" s="173"/>
      <c r="C1171" s="173" t="s">
        <v>4786</v>
      </c>
      <c r="D1171" s="173"/>
      <c r="E1171" s="173"/>
      <c r="F1171" s="173"/>
      <c r="G1171" s="180">
        <v>43221</v>
      </c>
      <c r="H1171" s="177"/>
      <c r="I1171" s="177"/>
      <c r="J1171" s="8" t="s">
        <v>4902</v>
      </c>
    </row>
    <row r="1172" spans="1:10" ht="11.25" hidden="1" customHeight="1">
      <c r="A1172" s="181" t="s">
        <v>1549</v>
      </c>
      <c r="B1172" s="173"/>
      <c r="C1172" s="173" t="s">
        <v>4788</v>
      </c>
      <c r="D1172" s="173"/>
      <c r="E1172" s="173"/>
      <c r="F1172" s="173"/>
      <c r="G1172" s="180">
        <v>43221</v>
      </c>
      <c r="H1172" s="177"/>
      <c r="I1172" s="177"/>
      <c r="J1172" s="8" t="s">
        <v>4900</v>
      </c>
    </row>
    <row r="1173" spans="1:10" ht="11.25" hidden="1" customHeight="1">
      <c r="A1173" s="181" t="s">
        <v>1550</v>
      </c>
      <c r="B1173" s="173"/>
      <c r="C1173" s="173" t="s">
        <v>4788</v>
      </c>
      <c r="D1173" s="173"/>
      <c r="E1173" s="173"/>
      <c r="F1173" s="173"/>
      <c r="G1173" s="180">
        <v>43221</v>
      </c>
      <c r="H1173" s="177"/>
      <c r="I1173" s="177"/>
      <c r="J1173" s="8" t="s">
        <v>4900</v>
      </c>
    </row>
    <row r="1174" spans="1:10" ht="11.25" hidden="1" customHeight="1">
      <c r="A1174" s="181" t="s">
        <v>1551</v>
      </c>
      <c r="B1174" s="173"/>
      <c r="C1174" s="173" t="s">
        <v>4788</v>
      </c>
      <c r="D1174" s="173"/>
      <c r="E1174" s="173"/>
      <c r="F1174" s="173"/>
      <c r="G1174" s="180">
        <v>43221</v>
      </c>
      <c r="H1174" s="177"/>
      <c r="I1174" s="177"/>
      <c r="J1174" s="8" t="s">
        <v>4900</v>
      </c>
    </row>
    <row r="1175" spans="1:10" ht="11.25" hidden="1" customHeight="1">
      <c r="A1175" s="181" t="s">
        <v>1552</v>
      </c>
      <c r="B1175" s="173"/>
      <c r="C1175" s="173" t="s">
        <v>4787</v>
      </c>
      <c r="D1175" s="173"/>
      <c r="E1175" s="173"/>
      <c r="F1175" s="173"/>
      <c r="G1175" s="180">
        <v>43221</v>
      </c>
      <c r="H1175" s="177"/>
      <c r="I1175" s="177"/>
      <c r="J1175" s="8" t="s">
        <v>4901</v>
      </c>
    </row>
    <row r="1176" spans="1:10" ht="11.25" hidden="1" customHeight="1">
      <c r="A1176" s="181" t="s">
        <v>1553</v>
      </c>
      <c r="B1176" s="173"/>
      <c r="C1176" s="173" t="s">
        <v>4787</v>
      </c>
      <c r="D1176" s="173"/>
      <c r="E1176" s="173"/>
      <c r="F1176" s="173"/>
      <c r="G1176" s="180">
        <v>43221</v>
      </c>
      <c r="H1176" s="177"/>
      <c r="I1176" s="177"/>
      <c r="J1176" s="8" t="s">
        <v>4901</v>
      </c>
    </row>
    <row r="1177" spans="1:10" ht="11.25" hidden="1" customHeight="1">
      <c r="A1177" s="181" t="s">
        <v>1554</v>
      </c>
      <c r="B1177" s="173"/>
      <c r="C1177" s="173" t="s">
        <v>4787</v>
      </c>
      <c r="D1177" s="173"/>
      <c r="E1177" s="173"/>
      <c r="F1177" s="173"/>
      <c r="G1177" s="180">
        <v>43221</v>
      </c>
      <c r="H1177" s="177"/>
      <c r="I1177" s="177"/>
      <c r="J1177" s="8" t="s">
        <v>4901</v>
      </c>
    </row>
    <row r="1178" spans="1:10" ht="11.25" hidden="1" customHeight="1">
      <c r="A1178" s="181" t="s">
        <v>1558</v>
      </c>
      <c r="B1178" s="173"/>
      <c r="C1178" s="173" t="s">
        <v>4788</v>
      </c>
      <c r="D1178" s="173"/>
      <c r="E1178" s="173"/>
      <c r="F1178" s="173"/>
      <c r="G1178" s="180">
        <v>43221</v>
      </c>
      <c r="H1178" s="177"/>
      <c r="I1178" s="177"/>
      <c r="J1178" s="8" t="s">
        <v>4900</v>
      </c>
    </row>
    <row r="1179" spans="1:10" ht="11.25" hidden="1" customHeight="1">
      <c r="A1179" s="181" t="s">
        <v>1559</v>
      </c>
      <c r="B1179" s="173"/>
      <c r="C1179" s="173" t="s">
        <v>4789</v>
      </c>
      <c r="D1179" s="173"/>
      <c r="E1179" s="173"/>
      <c r="F1179" s="173"/>
      <c r="G1179" s="180">
        <v>43221</v>
      </c>
      <c r="H1179" s="177"/>
      <c r="I1179" s="177"/>
      <c r="J1179" s="8" t="s">
        <v>4888</v>
      </c>
    </row>
    <row r="1180" spans="1:10" ht="11.25" hidden="1" customHeight="1">
      <c r="A1180" s="181" t="s">
        <v>1560</v>
      </c>
      <c r="B1180" s="173"/>
      <c r="C1180" s="173" t="s">
        <v>4789</v>
      </c>
      <c r="D1180" s="173"/>
      <c r="E1180" s="173"/>
      <c r="F1180" s="173"/>
      <c r="G1180" s="180">
        <v>43221</v>
      </c>
      <c r="H1180" s="177"/>
      <c r="I1180" s="177"/>
      <c r="J1180" s="8" t="s">
        <v>4888</v>
      </c>
    </row>
    <row r="1181" spans="1:10" ht="11.25" hidden="1" customHeight="1">
      <c r="A1181" s="181" t="s">
        <v>1561</v>
      </c>
      <c r="B1181" s="173"/>
      <c r="C1181" s="173" t="s">
        <v>4789</v>
      </c>
      <c r="D1181" s="173"/>
      <c r="E1181" s="173"/>
      <c r="F1181" s="173"/>
      <c r="G1181" s="180">
        <v>43221</v>
      </c>
      <c r="H1181" s="177"/>
      <c r="I1181" s="177"/>
      <c r="J1181" s="8" t="s">
        <v>4888</v>
      </c>
    </row>
    <row r="1182" spans="1:10" ht="11.25" hidden="1" customHeight="1">
      <c r="A1182" s="181" t="s">
        <v>1562</v>
      </c>
      <c r="B1182" s="173"/>
      <c r="C1182" s="173" t="s">
        <v>4789</v>
      </c>
      <c r="D1182" s="173"/>
      <c r="E1182" s="173"/>
      <c r="F1182" s="173"/>
      <c r="G1182" s="180">
        <v>43221</v>
      </c>
      <c r="H1182" s="177"/>
      <c r="I1182" s="177"/>
      <c r="J1182" s="8" t="s">
        <v>4888</v>
      </c>
    </row>
    <row r="1183" spans="1:10" ht="11.25" hidden="1" customHeight="1">
      <c r="A1183" s="181" t="s">
        <v>1563</v>
      </c>
      <c r="B1183" s="173"/>
      <c r="C1183" s="173" t="s">
        <v>4789</v>
      </c>
      <c r="D1183" s="173"/>
      <c r="E1183" s="173"/>
      <c r="F1183" s="173"/>
      <c r="G1183" s="180">
        <v>43221</v>
      </c>
      <c r="H1183" s="177"/>
      <c r="I1183" s="177"/>
      <c r="J1183" s="8" t="s">
        <v>4888</v>
      </c>
    </row>
    <row r="1184" spans="1:10" ht="11.25" hidden="1" customHeight="1">
      <c r="A1184" s="181" t="s">
        <v>1564</v>
      </c>
      <c r="B1184" s="173"/>
      <c r="C1184" s="173" t="s">
        <v>4789</v>
      </c>
      <c r="D1184" s="173"/>
      <c r="E1184" s="173"/>
      <c r="F1184" s="173"/>
      <c r="G1184" s="180">
        <v>43221</v>
      </c>
      <c r="H1184" s="177"/>
      <c r="I1184" s="177"/>
      <c r="J1184" s="8" t="s">
        <v>4888</v>
      </c>
    </row>
    <row r="1185" spans="1:10" ht="11.25" hidden="1" customHeight="1">
      <c r="A1185" s="181" t="s">
        <v>1565</v>
      </c>
      <c r="B1185" s="173"/>
      <c r="C1185" s="173" t="s">
        <v>4789</v>
      </c>
      <c r="D1185" s="173"/>
      <c r="E1185" s="173"/>
      <c r="F1185" s="173"/>
      <c r="G1185" s="180">
        <v>43221</v>
      </c>
      <c r="H1185" s="177"/>
      <c r="I1185" s="177"/>
      <c r="J1185" s="8" t="s">
        <v>4888</v>
      </c>
    </row>
    <row r="1186" spans="1:10" ht="11.25" hidden="1" customHeight="1">
      <c r="A1186" s="181" t="s">
        <v>1566</v>
      </c>
      <c r="B1186" s="173"/>
      <c r="C1186" s="173" t="s">
        <v>4789</v>
      </c>
      <c r="D1186" s="173"/>
      <c r="E1186" s="173"/>
      <c r="F1186" s="173"/>
      <c r="G1186" s="180">
        <v>43221</v>
      </c>
      <c r="H1186" s="177"/>
      <c r="I1186" s="177"/>
      <c r="J1186" s="8" t="s">
        <v>4888</v>
      </c>
    </row>
    <row r="1187" spans="1:10" ht="11.25" hidden="1" customHeight="1">
      <c r="A1187" s="181" t="s">
        <v>1567</v>
      </c>
      <c r="B1187" s="173"/>
      <c r="C1187" s="173" t="s">
        <v>4786</v>
      </c>
      <c r="D1187" s="173"/>
      <c r="E1187" s="173"/>
      <c r="F1187" s="173"/>
      <c r="G1187" s="180">
        <v>43221</v>
      </c>
      <c r="H1187" s="177"/>
      <c r="I1187" s="177"/>
      <c r="J1187" s="8" t="s">
        <v>4902</v>
      </c>
    </row>
    <row r="1188" spans="1:10" ht="11.25" hidden="1" customHeight="1">
      <c r="A1188" s="181" t="s">
        <v>1568</v>
      </c>
      <c r="B1188" s="173"/>
      <c r="C1188" s="173" t="s">
        <v>4786</v>
      </c>
      <c r="D1188" s="173"/>
      <c r="E1188" s="173"/>
      <c r="F1188" s="173"/>
      <c r="G1188" s="180">
        <v>43221</v>
      </c>
      <c r="H1188" s="177"/>
      <c r="I1188" s="177"/>
      <c r="J1188" s="8" t="s">
        <v>4902</v>
      </c>
    </row>
    <row r="1189" spans="1:10" ht="11.25" hidden="1" customHeight="1">
      <c r="A1189" s="181" t="s">
        <v>1569</v>
      </c>
      <c r="B1189" s="173"/>
      <c r="C1189" s="173" t="s">
        <v>4787</v>
      </c>
      <c r="D1189" s="173"/>
      <c r="E1189" s="173"/>
      <c r="F1189" s="173"/>
      <c r="G1189" s="180">
        <v>43221</v>
      </c>
      <c r="H1189" s="177"/>
      <c r="I1189" s="177"/>
      <c r="J1189" s="8" t="s">
        <v>4901</v>
      </c>
    </row>
    <row r="1190" spans="1:10" ht="11.25" hidden="1" customHeight="1">
      <c r="A1190" s="181" t="s">
        <v>1570</v>
      </c>
      <c r="B1190" s="173"/>
      <c r="C1190" s="173" t="s">
        <v>4787</v>
      </c>
      <c r="D1190" s="173"/>
      <c r="E1190" s="173"/>
      <c r="F1190" s="173"/>
      <c r="G1190" s="180">
        <v>43221</v>
      </c>
      <c r="H1190" s="177"/>
      <c r="I1190" s="177"/>
      <c r="J1190" s="8" t="s">
        <v>4901</v>
      </c>
    </row>
    <row r="1191" spans="1:10" ht="11.25" hidden="1" customHeight="1">
      <c r="A1191" s="181" t="s">
        <v>1571</v>
      </c>
      <c r="B1191" s="173"/>
      <c r="C1191" s="173" t="s">
        <v>4786</v>
      </c>
      <c r="D1191" s="173"/>
      <c r="E1191" s="173"/>
      <c r="F1191" s="173"/>
      <c r="G1191" s="180">
        <v>43221</v>
      </c>
      <c r="H1191" s="177"/>
      <c r="I1191" s="177"/>
      <c r="J1191" s="8" t="s">
        <v>4902</v>
      </c>
    </row>
    <row r="1192" spans="1:10" ht="11.25" hidden="1" customHeight="1">
      <c r="A1192" s="181" t="s">
        <v>1572</v>
      </c>
      <c r="B1192" s="173"/>
      <c r="C1192" s="173" t="s">
        <v>4786</v>
      </c>
      <c r="D1192" s="173"/>
      <c r="E1192" s="173"/>
      <c r="F1192" s="173"/>
      <c r="G1192" s="180">
        <v>43221</v>
      </c>
      <c r="H1192" s="177"/>
      <c r="I1192" s="177"/>
      <c r="J1192" s="8" t="s">
        <v>4902</v>
      </c>
    </row>
    <row r="1193" spans="1:10" ht="11.25" hidden="1" customHeight="1">
      <c r="A1193" s="181" t="s">
        <v>1573</v>
      </c>
      <c r="B1193" s="173"/>
      <c r="C1193" s="173" t="s">
        <v>4788</v>
      </c>
      <c r="D1193" s="173"/>
      <c r="E1193" s="173"/>
      <c r="F1193" s="173"/>
      <c r="G1193" s="180">
        <v>43221</v>
      </c>
      <c r="H1193" s="177"/>
      <c r="I1193" s="177"/>
      <c r="J1193" s="8" t="s">
        <v>4900</v>
      </c>
    </row>
    <row r="1194" spans="1:10" ht="11.25" hidden="1" customHeight="1">
      <c r="A1194" s="181" t="s">
        <v>1574</v>
      </c>
      <c r="B1194" s="173"/>
      <c r="C1194" s="173" t="s">
        <v>4787</v>
      </c>
      <c r="D1194" s="173"/>
      <c r="E1194" s="173"/>
      <c r="F1194" s="173"/>
      <c r="G1194" s="180">
        <v>43221</v>
      </c>
      <c r="H1194" s="177"/>
      <c r="I1194" s="177"/>
      <c r="J1194" s="8" t="s">
        <v>4901</v>
      </c>
    </row>
    <row r="1195" spans="1:10" ht="11.25" hidden="1" customHeight="1">
      <c r="A1195" s="181" t="s">
        <v>1575</v>
      </c>
      <c r="B1195" s="173"/>
      <c r="C1195" s="173" t="s">
        <v>4789</v>
      </c>
      <c r="D1195" s="173"/>
      <c r="E1195" s="173"/>
      <c r="F1195" s="173"/>
      <c r="G1195" s="180">
        <v>43221</v>
      </c>
      <c r="H1195" s="177"/>
      <c r="I1195" s="177"/>
      <c r="J1195" s="8" t="s">
        <v>4888</v>
      </c>
    </row>
    <row r="1196" spans="1:10" ht="11.25" hidden="1" customHeight="1">
      <c r="A1196" s="181" t="s">
        <v>1576</v>
      </c>
      <c r="B1196" s="173"/>
      <c r="C1196" s="173" t="s">
        <v>4788</v>
      </c>
      <c r="D1196" s="173"/>
      <c r="E1196" s="173"/>
      <c r="F1196" s="173"/>
      <c r="G1196" s="180">
        <v>43221</v>
      </c>
      <c r="H1196" s="177"/>
      <c r="I1196" s="177"/>
      <c r="J1196" s="8" t="s">
        <v>4900</v>
      </c>
    </row>
    <row r="1197" spans="1:10" ht="11.25" hidden="1" customHeight="1">
      <c r="A1197" s="181" t="s">
        <v>1577</v>
      </c>
      <c r="B1197" s="173"/>
      <c r="C1197" s="173" t="s">
        <v>4788</v>
      </c>
      <c r="D1197" s="173"/>
      <c r="E1197" s="173"/>
      <c r="F1197" s="173"/>
      <c r="G1197" s="180">
        <v>43221</v>
      </c>
      <c r="H1197" s="177"/>
      <c r="I1197" s="177"/>
      <c r="J1197" s="8" t="s">
        <v>4900</v>
      </c>
    </row>
    <row r="1198" spans="1:10" ht="11.25" hidden="1" customHeight="1">
      <c r="A1198" s="181" t="s">
        <v>1578</v>
      </c>
      <c r="B1198" s="173"/>
      <c r="C1198" s="173" t="s">
        <v>4788</v>
      </c>
      <c r="D1198" s="173"/>
      <c r="E1198" s="173"/>
      <c r="F1198" s="173"/>
      <c r="G1198" s="180">
        <v>43221</v>
      </c>
      <c r="H1198" s="177"/>
      <c r="I1198" s="177"/>
      <c r="J1198" s="8" t="s">
        <v>4900</v>
      </c>
    </row>
    <row r="1199" spans="1:10" ht="11.25" hidden="1" customHeight="1">
      <c r="A1199" s="181" t="s">
        <v>1579</v>
      </c>
      <c r="B1199" s="173"/>
      <c r="C1199" s="173" t="s">
        <v>4787</v>
      </c>
      <c r="D1199" s="173"/>
      <c r="E1199" s="173"/>
      <c r="F1199" s="173"/>
      <c r="G1199" s="180">
        <v>43221</v>
      </c>
      <c r="H1199" s="177"/>
      <c r="I1199" s="177"/>
      <c r="J1199" s="8" t="s">
        <v>4901</v>
      </c>
    </row>
    <row r="1200" spans="1:10" ht="11.25" hidden="1" customHeight="1">
      <c r="A1200" s="181" t="s">
        <v>1580</v>
      </c>
      <c r="B1200" s="173"/>
      <c r="C1200" s="173" t="s">
        <v>4788</v>
      </c>
      <c r="D1200" s="173"/>
      <c r="E1200" s="173"/>
      <c r="F1200" s="173"/>
      <c r="G1200" s="180">
        <v>43221</v>
      </c>
      <c r="H1200" s="177"/>
      <c r="I1200" s="177"/>
      <c r="J1200" s="8" t="s">
        <v>4900</v>
      </c>
    </row>
    <row r="1201" spans="1:10" ht="11.25" hidden="1" customHeight="1">
      <c r="A1201" s="181" t="s">
        <v>1581</v>
      </c>
      <c r="B1201" s="173"/>
      <c r="C1201" s="173" t="s">
        <v>4788</v>
      </c>
      <c r="D1201" s="173"/>
      <c r="E1201" s="173"/>
      <c r="F1201" s="173"/>
      <c r="G1201" s="180">
        <v>43221</v>
      </c>
      <c r="H1201" s="177"/>
      <c r="I1201" s="177"/>
      <c r="J1201" s="8" t="s">
        <v>4900</v>
      </c>
    </row>
    <row r="1202" spans="1:10" ht="11.25" hidden="1" customHeight="1">
      <c r="A1202" s="181" t="s">
        <v>1582</v>
      </c>
      <c r="B1202" s="173"/>
      <c r="C1202" s="173" t="s">
        <v>4786</v>
      </c>
      <c r="D1202" s="173"/>
      <c r="E1202" s="173"/>
      <c r="F1202" s="173"/>
      <c r="G1202" s="180">
        <v>43221</v>
      </c>
      <c r="H1202" s="177"/>
      <c r="I1202" s="177"/>
      <c r="J1202" s="8" t="s">
        <v>4902</v>
      </c>
    </row>
    <row r="1203" spans="1:10" ht="11.25" hidden="1" customHeight="1">
      <c r="A1203" s="181" t="s">
        <v>1583</v>
      </c>
      <c r="B1203" s="173"/>
      <c r="C1203" s="173" t="s">
        <v>4787</v>
      </c>
      <c r="D1203" s="173"/>
      <c r="E1203" s="173"/>
      <c r="F1203" s="173"/>
      <c r="G1203" s="180">
        <v>43221</v>
      </c>
      <c r="H1203" s="177"/>
      <c r="I1203" s="177"/>
      <c r="J1203" s="8" t="s">
        <v>4901</v>
      </c>
    </row>
    <row r="1204" spans="1:10" ht="11.25" hidden="1" customHeight="1">
      <c r="A1204" s="181" t="s">
        <v>1584</v>
      </c>
      <c r="B1204" s="173"/>
      <c r="C1204" s="173" t="s">
        <v>4788</v>
      </c>
      <c r="D1204" s="173"/>
      <c r="E1204" s="173"/>
      <c r="F1204" s="173"/>
      <c r="G1204" s="180">
        <v>43221</v>
      </c>
      <c r="H1204" s="177"/>
      <c r="I1204" s="177"/>
      <c r="J1204" s="8" t="s">
        <v>4900</v>
      </c>
    </row>
    <row r="1205" spans="1:10" ht="11.25" hidden="1" customHeight="1">
      <c r="A1205" s="181" t="s">
        <v>1585</v>
      </c>
      <c r="B1205" s="173"/>
      <c r="C1205" s="173" t="s">
        <v>4789</v>
      </c>
      <c r="D1205" s="173"/>
      <c r="E1205" s="173"/>
      <c r="F1205" s="173"/>
      <c r="G1205" s="180">
        <v>43221</v>
      </c>
      <c r="H1205" s="177"/>
      <c r="I1205" s="177"/>
      <c r="J1205" s="8" t="s">
        <v>4888</v>
      </c>
    </row>
    <row r="1206" spans="1:10" ht="11.25" hidden="1" customHeight="1">
      <c r="A1206" s="181" t="s">
        <v>1586</v>
      </c>
      <c r="B1206" s="173"/>
      <c r="C1206" s="173" t="s">
        <v>4788</v>
      </c>
      <c r="D1206" s="173"/>
      <c r="E1206" s="173"/>
      <c r="F1206" s="173"/>
      <c r="G1206" s="180">
        <v>43221</v>
      </c>
      <c r="H1206" s="177"/>
      <c r="I1206" s="177"/>
      <c r="J1206" s="8" t="s">
        <v>4900</v>
      </c>
    </row>
    <row r="1207" spans="1:10" ht="11.25" hidden="1" customHeight="1">
      <c r="A1207" s="181" t="s">
        <v>1587</v>
      </c>
      <c r="B1207" s="173"/>
      <c r="C1207" s="173" t="s">
        <v>4789</v>
      </c>
      <c r="D1207" s="173"/>
      <c r="E1207" s="173"/>
      <c r="F1207" s="173"/>
      <c r="G1207" s="180">
        <v>43221</v>
      </c>
      <c r="H1207" s="177"/>
      <c r="I1207" s="177"/>
      <c r="J1207" s="8" t="s">
        <v>4888</v>
      </c>
    </row>
    <row r="1208" spans="1:10" ht="11.25" hidden="1" customHeight="1">
      <c r="A1208" s="181" t="s">
        <v>1588</v>
      </c>
      <c r="B1208" s="173"/>
      <c r="C1208" s="173" t="s">
        <v>4788</v>
      </c>
      <c r="D1208" s="173"/>
      <c r="E1208" s="173"/>
      <c r="F1208" s="173"/>
      <c r="G1208" s="180">
        <v>43221</v>
      </c>
      <c r="H1208" s="177"/>
      <c r="I1208" s="177"/>
      <c r="J1208" s="8" t="s">
        <v>4900</v>
      </c>
    </row>
    <row r="1209" spans="1:10" ht="11.25" hidden="1" customHeight="1">
      <c r="A1209" s="181" t="s">
        <v>1589</v>
      </c>
      <c r="B1209" s="173"/>
      <c r="C1209" s="173" t="s">
        <v>4787</v>
      </c>
      <c r="D1209" s="173"/>
      <c r="E1209" s="173"/>
      <c r="F1209" s="173"/>
      <c r="G1209" s="180">
        <v>43221</v>
      </c>
      <c r="H1209" s="177"/>
      <c r="I1209" s="177"/>
      <c r="J1209" s="8" t="s">
        <v>4901</v>
      </c>
    </row>
    <row r="1210" spans="1:10" ht="11.25" hidden="1" customHeight="1">
      <c r="A1210" s="181" t="s">
        <v>1590</v>
      </c>
      <c r="B1210" s="173"/>
      <c r="C1210" s="173" t="s">
        <v>4788</v>
      </c>
      <c r="D1210" s="173"/>
      <c r="E1210" s="173"/>
      <c r="F1210" s="173"/>
      <c r="G1210" s="180">
        <v>43221</v>
      </c>
      <c r="H1210" s="177"/>
      <c r="I1210" s="177"/>
      <c r="J1210" s="8" t="s">
        <v>4900</v>
      </c>
    </row>
    <row r="1211" spans="1:10" ht="11.25" hidden="1" customHeight="1">
      <c r="A1211" s="181" t="s">
        <v>1591</v>
      </c>
      <c r="B1211" s="173"/>
      <c r="C1211" s="173" t="s">
        <v>4788</v>
      </c>
      <c r="D1211" s="173"/>
      <c r="E1211" s="173"/>
      <c r="F1211" s="173"/>
      <c r="G1211" s="180">
        <v>43221</v>
      </c>
      <c r="H1211" s="177"/>
      <c r="I1211" s="177"/>
      <c r="J1211" s="8" t="s">
        <v>4900</v>
      </c>
    </row>
    <row r="1212" spans="1:10" ht="11.25" hidden="1" customHeight="1">
      <c r="A1212" s="181" t="s">
        <v>1592</v>
      </c>
      <c r="B1212" s="173"/>
      <c r="C1212" s="173" t="s">
        <v>4787</v>
      </c>
      <c r="D1212" s="173"/>
      <c r="E1212" s="173"/>
      <c r="F1212" s="173"/>
      <c r="G1212" s="180">
        <v>43221</v>
      </c>
      <c r="H1212" s="177"/>
      <c r="I1212" s="177"/>
      <c r="J1212" s="8" t="s">
        <v>4901</v>
      </c>
    </row>
    <row r="1213" spans="1:10" ht="11.25" hidden="1" customHeight="1">
      <c r="A1213" s="181" t="s">
        <v>1593</v>
      </c>
      <c r="B1213" s="173"/>
      <c r="C1213" s="173" t="s">
        <v>4788</v>
      </c>
      <c r="D1213" s="173"/>
      <c r="E1213" s="173"/>
      <c r="F1213" s="173"/>
      <c r="G1213" s="180">
        <v>43221</v>
      </c>
      <c r="H1213" s="177"/>
      <c r="I1213" s="177"/>
      <c r="J1213" s="8" t="s">
        <v>4900</v>
      </c>
    </row>
    <row r="1214" spans="1:10" ht="11.25" hidden="1" customHeight="1">
      <c r="A1214" s="181" t="s">
        <v>1594</v>
      </c>
      <c r="B1214" s="173"/>
      <c r="C1214" s="173" t="s">
        <v>4789</v>
      </c>
      <c r="D1214" s="173"/>
      <c r="E1214" s="173"/>
      <c r="F1214" s="173"/>
      <c r="G1214" s="180">
        <v>43221</v>
      </c>
      <c r="H1214" s="177"/>
      <c r="I1214" s="177"/>
      <c r="J1214" s="8" t="s">
        <v>4888</v>
      </c>
    </row>
    <row r="1215" spans="1:10" ht="11.25" hidden="1" customHeight="1">
      <c r="A1215" s="181" t="s">
        <v>1595</v>
      </c>
      <c r="B1215" s="173"/>
      <c r="C1215" s="173" t="s">
        <v>4788</v>
      </c>
      <c r="D1215" s="173"/>
      <c r="E1215" s="173"/>
      <c r="F1215" s="173"/>
      <c r="G1215" s="180">
        <v>43221</v>
      </c>
      <c r="H1215" s="177"/>
      <c r="I1215" s="177"/>
      <c r="J1215" s="8" t="s">
        <v>4900</v>
      </c>
    </row>
    <row r="1216" spans="1:10" ht="11.25" hidden="1" customHeight="1">
      <c r="A1216" s="181" t="s">
        <v>1596</v>
      </c>
      <c r="B1216" s="173"/>
      <c r="C1216" s="173" t="s">
        <v>4789</v>
      </c>
      <c r="D1216" s="173"/>
      <c r="E1216" s="173"/>
      <c r="F1216" s="173"/>
      <c r="G1216" s="180">
        <v>43221</v>
      </c>
      <c r="H1216" s="177"/>
      <c r="I1216" s="177"/>
      <c r="J1216" s="8" t="s">
        <v>4888</v>
      </c>
    </row>
    <row r="1217" spans="1:10" ht="11.25" hidden="1" customHeight="1">
      <c r="A1217" s="181" t="s">
        <v>1597</v>
      </c>
      <c r="B1217" s="173"/>
      <c r="C1217" s="173" t="s">
        <v>4789</v>
      </c>
      <c r="D1217" s="173"/>
      <c r="E1217" s="173"/>
      <c r="F1217" s="173"/>
      <c r="G1217" s="180">
        <v>43221</v>
      </c>
      <c r="H1217" s="177"/>
      <c r="I1217" s="177"/>
      <c r="J1217" s="8" t="s">
        <v>4888</v>
      </c>
    </row>
    <row r="1218" spans="1:10" ht="11.25" hidden="1" customHeight="1">
      <c r="A1218" s="181" t="s">
        <v>1598</v>
      </c>
      <c r="B1218" s="173"/>
      <c r="C1218" s="173" t="s">
        <v>4786</v>
      </c>
      <c r="D1218" s="173"/>
      <c r="E1218" s="173"/>
      <c r="F1218" s="173"/>
      <c r="G1218" s="180">
        <v>43221</v>
      </c>
      <c r="H1218" s="177"/>
      <c r="I1218" s="177"/>
      <c r="J1218" s="8" t="s">
        <v>4902</v>
      </c>
    </row>
    <row r="1219" spans="1:10" ht="11.25" hidden="1" customHeight="1">
      <c r="A1219" s="181" t="s">
        <v>1599</v>
      </c>
      <c r="B1219" s="173"/>
      <c r="C1219" s="173" t="s">
        <v>4789</v>
      </c>
      <c r="D1219" s="173"/>
      <c r="E1219" s="173"/>
      <c r="F1219" s="173"/>
      <c r="G1219" s="180">
        <v>43221</v>
      </c>
      <c r="H1219" s="177"/>
      <c r="I1219" s="177"/>
      <c r="J1219" s="8" t="s">
        <v>4888</v>
      </c>
    </row>
    <row r="1220" spans="1:10" ht="11.25" hidden="1" customHeight="1">
      <c r="A1220" s="181" t="s">
        <v>1600</v>
      </c>
      <c r="B1220" s="173"/>
      <c r="C1220" s="173" t="s">
        <v>4789</v>
      </c>
      <c r="D1220" s="173"/>
      <c r="E1220" s="173"/>
      <c r="F1220" s="173"/>
      <c r="G1220" s="180">
        <v>43221</v>
      </c>
      <c r="H1220" s="177"/>
      <c r="I1220" s="177"/>
      <c r="J1220" s="8" t="s">
        <v>4888</v>
      </c>
    </row>
    <row r="1221" spans="1:10" ht="11.25" hidden="1" customHeight="1">
      <c r="A1221" s="181" t="s">
        <v>1601</v>
      </c>
      <c r="B1221" s="173"/>
      <c r="C1221" s="173" t="s">
        <v>4786</v>
      </c>
      <c r="D1221" s="173"/>
      <c r="E1221" s="173"/>
      <c r="F1221" s="173"/>
      <c r="G1221" s="180">
        <v>43221</v>
      </c>
      <c r="H1221" s="177"/>
      <c r="I1221" s="177"/>
      <c r="J1221" s="8" t="s">
        <v>4902</v>
      </c>
    </row>
    <row r="1222" spans="1:10" ht="11.25" hidden="1" customHeight="1">
      <c r="A1222" s="181" t="s">
        <v>1602</v>
      </c>
      <c r="B1222" s="173"/>
      <c r="C1222" s="173" t="s">
        <v>4786</v>
      </c>
      <c r="D1222" s="173"/>
      <c r="E1222" s="173"/>
      <c r="F1222" s="173"/>
      <c r="G1222" s="180">
        <v>43221</v>
      </c>
      <c r="H1222" s="177"/>
      <c r="I1222" s="177"/>
      <c r="J1222" s="8" t="s">
        <v>4902</v>
      </c>
    </row>
    <row r="1223" spans="1:10" ht="11.25" hidden="1" customHeight="1">
      <c r="A1223" s="181" t="s">
        <v>1603</v>
      </c>
      <c r="B1223" s="173"/>
      <c r="C1223" s="173" t="s">
        <v>4789</v>
      </c>
      <c r="D1223" s="173"/>
      <c r="E1223" s="173"/>
      <c r="F1223" s="173"/>
      <c r="G1223" s="180">
        <v>43221</v>
      </c>
      <c r="H1223" s="177"/>
      <c r="I1223" s="177"/>
      <c r="J1223" s="8" t="s">
        <v>4888</v>
      </c>
    </row>
    <row r="1224" spans="1:10" ht="11.25" hidden="1" customHeight="1">
      <c r="A1224" s="181" t="s">
        <v>1604</v>
      </c>
      <c r="B1224" s="173"/>
      <c r="C1224" s="173" t="s">
        <v>4786</v>
      </c>
      <c r="D1224" s="173"/>
      <c r="E1224" s="173"/>
      <c r="F1224" s="173"/>
      <c r="G1224" s="180">
        <v>43221</v>
      </c>
      <c r="H1224" s="177"/>
      <c r="I1224" s="177"/>
      <c r="J1224" s="8" t="s">
        <v>4902</v>
      </c>
    </row>
    <row r="1225" spans="1:10" ht="11.25" hidden="1" customHeight="1">
      <c r="A1225" s="181" t="s">
        <v>1605</v>
      </c>
      <c r="B1225" s="173"/>
      <c r="C1225" s="173" t="s">
        <v>4786</v>
      </c>
      <c r="D1225" s="173"/>
      <c r="E1225" s="173"/>
      <c r="F1225" s="173"/>
      <c r="G1225" s="180">
        <v>43221</v>
      </c>
      <c r="H1225" s="177"/>
      <c r="I1225" s="177"/>
      <c r="J1225" s="8" t="s">
        <v>4902</v>
      </c>
    </row>
    <row r="1226" spans="1:10" ht="11.25" hidden="1" customHeight="1">
      <c r="A1226" s="181" t="s">
        <v>1606</v>
      </c>
      <c r="B1226" s="173"/>
      <c r="C1226" s="173" t="s">
        <v>4788</v>
      </c>
      <c r="D1226" s="173"/>
      <c r="E1226" s="173"/>
      <c r="F1226" s="173"/>
      <c r="G1226" s="180">
        <v>43221</v>
      </c>
      <c r="H1226" s="177"/>
      <c r="I1226" s="177"/>
      <c r="J1226" s="8" t="s">
        <v>4900</v>
      </c>
    </row>
    <row r="1227" spans="1:10" ht="11.25" hidden="1" customHeight="1">
      <c r="A1227" s="181" t="s">
        <v>1607</v>
      </c>
      <c r="B1227" s="173"/>
      <c r="C1227" s="173" t="s">
        <v>4788</v>
      </c>
      <c r="D1227" s="173"/>
      <c r="E1227" s="173"/>
      <c r="F1227" s="173"/>
      <c r="G1227" s="180">
        <v>43221</v>
      </c>
      <c r="H1227" s="177"/>
      <c r="I1227" s="177"/>
      <c r="J1227" s="8" t="s">
        <v>4900</v>
      </c>
    </row>
    <row r="1228" spans="1:10" ht="11.25" hidden="1" customHeight="1">
      <c r="A1228" s="181" t="s">
        <v>1608</v>
      </c>
      <c r="B1228" s="173"/>
      <c r="C1228" s="173" t="s">
        <v>4787</v>
      </c>
      <c r="D1228" s="173"/>
      <c r="E1228" s="173"/>
      <c r="F1228" s="173"/>
      <c r="G1228" s="180">
        <v>43221</v>
      </c>
      <c r="H1228" s="177"/>
      <c r="I1228" s="177"/>
      <c r="J1228" s="8" t="s">
        <v>4901</v>
      </c>
    </row>
    <row r="1229" spans="1:10" ht="11.25" hidden="1" customHeight="1">
      <c r="A1229" s="181" t="s">
        <v>1609</v>
      </c>
      <c r="B1229" s="173"/>
      <c r="C1229" s="173" t="s">
        <v>4787</v>
      </c>
      <c r="D1229" s="173"/>
      <c r="E1229" s="173"/>
      <c r="F1229" s="173"/>
      <c r="G1229" s="180">
        <v>43221</v>
      </c>
      <c r="H1229" s="177"/>
      <c r="I1229" s="177"/>
      <c r="J1229" s="8" t="s">
        <v>4901</v>
      </c>
    </row>
    <row r="1230" spans="1:10" ht="11.25" hidden="1" customHeight="1">
      <c r="A1230" s="181" t="s">
        <v>1610</v>
      </c>
      <c r="B1230" s="173"/>
      <c r="C1230" s="173" t="s">
        <v>4787</v>
      </c>
      <c r="D1230" s="173"/>
      <c r="E1230" s="173"/>
      <c r="F1230" s="173"/>
      <c r="G1230" s="180">
        <v>43221</v>
      </c>
      <c r="H1230" s="177"/>
      <c r="I1230" s="177"/>
      <c r="J1230" s="8" t="s">
        <v>4901</v>
      </c>
    </row>
    <row r="1231" spans="1:10" ht="11.25" hidden="1" customHeight="1">
      <c r="A1231" s="181" t="s">
        <v>1611</v>
      </c>
      <c r="B1231" s="173"/>
      <c r="C1231" s="173" t="s">
        <v>4786</v>
      </c>
      <c r="D1231" s="173"/>
      <c r="E1231" s="173"/>
      <c r="F1231" s="173"/>
      <c r="G1231" s="180">
        <v>43221</v>
      </c>
      <c r="H1231" s="177"/>
      <c r="I1231" s="177"/>
      <c r="J1231" s="8" t="s">
        <v>4902</v>
      </c>
    </row>
    <row r="1232" spans="1:10" ht="11.25" hidden="1" customHeight="1">
      <c r="A1232" s="181" t="s">
        <v>1612</v>
      </c>
      <c r="B1232" s="173"/>
      <c r="C1232" s="173" t="s">
        <v>4787</v>
      </c>
      <c r="D1232" s="173"/>
      <c r="E1232" s="173"/>
      <c r="F1232" s="173"/>
      <c r="G1232" s="180">
        <v>43221</v>
      </c>
      <c r="H1232" s="177"/>
      <c r="I1232" s="177"/>
      <c r="J1232" s="8" t="s">
        <v>4901</v>
      </c>
    </row>
    <row r="1233" spans="1:10" ht="11.25" hidden="1" customHeight="1">
      <c r="A1233" s="181" t="s">
        <v>1613</v>
      </c>
      <c r="B1233" s="173"/>
      <c r="C1233" s="173" t="s">
        <v>4786</v>
      </c>
      <c r="D1233" s="173"/>
      <c r="E1233" s="173"/>
      <c r="F1233" s="173"/>
      <c r="G1233" s="180">
        <v>43221</v>
      </c>
      <c r="H1233" s="177"/>
      <c r="I1233" s="177"/>
      <c r="J1233" s="8" t="s">
        <v>4902</v>
      </c>
    </row>
    <row r="1234" spans="1:10" ht="11.25" hidden="1" customHeight="1">
      <c r="A1234" s="181" t="s">
        <v>1614</v>
      </c>
      <c r="B1234" s="173"/>
      <c r="C1234" s="173" t="s">
        <v>4786</v>
      </c>
      <c r="D1234" s="173"/>
      <c r="E1234" s="173"/>
      <c r="F1234" s="173"/>
      <c r="G1234" s="180">
        <v>43221</v>
      </c>
      <c r="H1234" s="177"/>
      <c r="I1234" s="177"/>
      <c r="J1234" s="8" t="s">
        <v>4902</v>
      </c>
    </row>
    <row r="1235" spans="1:10" ht="11.25" hidden="1" customHeight="1">
      <c r="A1235" s="181" t="s">
        <v>1615</v>
      </c>
      <c r="B1235" s="173"/>
      <c r="C1235" s="173" t="s">
        <v>4786</v>
      </c>
      <c r="D1235" s="173"/>
      <c r="E1235" s="173"/>
      <c r="F1235" s="173"/>
      <c r="G1235" s="180">
        <v>43221</v>
      </c>
      <c r="H1235" s="177"/>
      <c r="I1235" s="177"/>
      <c r="J1235" s="8" t="s">
        <v>4902</v>
      </c>
    </row>
    <row r="1236" spans="1:10" ht="11.25" hidden="1" customHeight="1">
      <c r="A1236" s="181" t="s">
        <v>1616</v>
      </c>
      <c r="B1236" s="173"/>
      <c r="C1236" s="173" t="s">
        <v>4786</v>
      </c>
      <c r="D1236" s="173"/>
      <c r="E1236" s="173"/>
      <c r="F1236" s="173"/>
      <c r="G1236" s="180">
        <v>43221</v>
      </c>
      <c r="H1236" s="177"/>
      <c r="I1236" s="177"/>
      <c r="J1236" s="8" t="s">
        <v>4902</v>
      </c>
    </row>
    <row r="1237" spans="1:10" ht="11.25" hidden="1" customHeight="1">
      <c r="A1237" s="181" t="s">
        <v>1617</v>
      </c>
      <c r="B1237" s="173"/>
      <c r="C1237" s="173" t="s">
        <v>4786</v>
      </c>
      <c r="D1237" s="173"/>
      <c r="E1237" s="173"/>
      <c r="F1237" s="173"/>
      <c r="G1237" s="180">
        <v>43221</v>
      </c>
      <c r="H1237" s="177"/>
      <c r="I1237" s="177"/>
      <c r="J1237" s="8" t="s">
        <v>4902</v>
      </c>
    </row>
    <row r="1238" spans="1:10" ht="11.25" hidden="1" customHeight="1">
      <c r="A1238" s="181" t="s">
        <v>1618</v>
      </c>
      <c r="B1238" s="173"/>
      <c r="C1238" s="173" t="s">
        <v>4788</v>
      </c>
      <c r="D1238" s="173"/>
      <c r="E1238" s="173"/>
      <c r="F1238" s="173"/>
      <c r="G1238" s="180">
        <v>43221</v>
      </c>
      <c r="H1238" s="177"/>
      <c r="I1238" s="177"/>
      <c r="J1238" s="8" t="s">
        <v>4900</v>
      </c>
    </row>
    <row r="1239" spans="1:10" ht="11.25" hidden="1" customHeight="1">
      <c r="A1239" s="181" t="s">
        <v>1619</v>
      </c>
      <c r="B1239" s="173"/>
      <c r="C1239" s="173" t="s">
        <v>4787</v>
      </c>
      <c r="D1239" s="173"/>
      <c r="E1239" s="173"/>
      <c r="F1239" s="173"/>
      <c r="G1239" s="180">
        <v>43221</v>
      </c>
      <c r="H1239" s="177"/>
      <c r="I1239" s="177"/>
      <c r="J1239" s="8" t="s">
        <v>4901</v>
      </c>
    </row>
    <row r="1240" spans="1:10" ht="11.25" hidden="1" customHeight="1">
      <c r="A1240" s="181" t="s">
        <v>1620</v>
      </c>
      <c r="B1240" s="173"/>
      <c r="C1240" s="173" t="s">
        <v>4786</v>
      </c>
      <c r="D1240" s="173"/>
      <c r="E1240" s="173"/>
      <c r="F1240" s="173"/>
      <c r="G1240" s="180">
        <v>43221</v>
      </c>
      <c r="H1240" s="177"/>
      <c r="I1240" s="177"/>
      <c r="J1240" s="8" t="s">
        <v>4902</v>
      </c>
    </row>
    <row r="1241" spans="1:10" ht="11.25" hidden="1" customHeight="1">
      <c r="A1241" s="181" t="s">
        <v>1621</v>
      </c>
      <c r="B1241" s="173"/>
      <c r="C1241" s="173" t="s">
        <v>4789</v>
      </c>
      <c r="D1241" s="173"/>
      <c r="E1241" s="173"/>
      <c r="F1241" s="173"/>
      <c r="G1241" s="180">
        <v>43221</v>
      </c>
      <c r="H1241" s="177"/>
      <c r="I1241" s="177"/>
      <c r="J1241" s="8" t="s">
        <v>4888</v>
      </c>
    </row>
    <row r="1242" spans="1:10" ht="11.25" hidden="1" customHeight="1">
      <c r="A1242" s="181" t="s">
        <v>1622</v>
      </c>
      <c r="B1242" s="173"/>
      <c r="C1242" s="173" t="s">
        <v>4789</v>
      </c>
      <c r="D1242" s="173"/>
      <c r="E1242" s="173"/>
      <c r="F1242" s="173"/>
      <c r="G1242" s="180">
        <v>43221</v>
      </c>
      <c r="H1242" s="177"/>
      <c r="I1242" s="177"/>
      <c r="J1242" s="8" t="s">
        <v>4888</v>
      </c>
    </row>
    <row r="1243" spans="1:10" ht="11.25" hidden="1" customHeight="1">
      <c r="A1243" s="181" t="s">
        <v>1623</v>
      </c>
      <c r="B1243" s="173"/>
      <c r="C1243" s="173" t="s">
        <v>4786</v>
      </c>
      <c r="D1243" s="173"/>
      <c r="E1243" s="173"/>
      <c r="F1243" s="173"/>
      <c r="G1243" s="180">
        <v>43221</v>
      </c>
      <c r="H1243" s="177"/>
      <c r="I1243" s="177"/>
      <c r="J1243" s="8" t="s">
        <v>4902</v>
      </c>
    </row>
    <row r="1244" spans="1:10" ht="11.25" hidden="1" customHeight="1">
      <c r="A1244" s="181" t="s">
        <v>1624</v>
      </c>
      <c r="B1244" s="173"/>
      <c r="C1244" s="173" t="s">
        <v>4788</v>
      </c>
      <c r="D1244" s="173"/>
      <c r="E1244" s="173"/>
      <c r="F1244" s="173"/>
      <c r="G1244" s="180">
        <v>43221</v>
      </c>
      <c r="H1244" s="177"/>
      <c r="I1244" s="177"/>
      <c r="J1244" s="8" t="s">
        <v>4900</v>
      </c>
    </row>
    <row r="1245" spans="1:10" ht="11.25" hidden="1" customHeight="1">
      <c r="A1245" s="181" t="s">
        <v>1625</v>
      </c>
      <c r="B1245" s="173"/>
      <c r="C1245" s="173" t="s">
        <v>4788</v>
      </c>
      <c r="D1245" s="173"/>
      <c r="E1245" s="173"/>
      <c r="F1245" s="173"/>
      <c r="G1245" s="180">
        <v>43221</v>
      </c>
      <c r="H1245" s="177"/>
      <c r="I1245" s="177"/>
      <c r="J1245" s="8" t="s">
        <v>4900</v>
      </c>
    </row>
    <row r="1246" spans="1:10" ht="11.25" hidden="1" customHeight="1">
      <c r="A1246" s="181" t="s">
        <v>1626</v>
      </c>
      <c r="B1246" s="173"/>
      <c r="C1246" s="173" t="s">
        <v>4787</v>
      </c>
      <c r="D1246" s="173"/>
      <c r="E1246" s="173"/>
      <c r="F1246" s="173"/>
      <c r="G1246" s="180">
        <v>43221</v>
      </c>
      <c r="H1246" s="177"/>
      <c r="I1246" s="177"/>
      <c r="J1246" s="8" t="s">
        <v>4901</v>
      </c>
    </row>
    <row r="1247" spans="1:10" ht="11.25" hidden="1" customHeight="1">
      <c r="A1247" s="181" t="s">
        <v>1627</v>
      </c>
      <c r="B1247" s="173"/>
      <c r="C1247" s="173" t="s">
        <v>4786</v>
      </c>
      <c r="D1247" s="173"/>
      <c r="E1247" s="173"/>
      <c r="F1247" s="173"/>
      <c r="G1247" s="180">
        <v>43221</v>
      </c>
      <c r="H1247" s="177"/>
      <c r="I1247" s="177"/>
      <c r="J1247" s="8" t="s">
        <v>4902</v>
      </c>
    </row>
    <row r="1248" spans="1:10" ht="11.25" hidden="1" customHeight="1">
      <c r="A1248" s="181" t="s">
        <v>1628</v>
      </c>
      <c r="B1248" s="173"/>
      <c r="C1248" s="173" t="s">
        <v>4786</v>
      </c>
      <c r="D1248" s="173"/>
      <c r="E1248" s="173"/>
      <c r="F1248" s="173"/>
      <c r="G1248" s="180">
        <v>43221</v>
      </c>
      <c r="H1248" s="177"/>
      <c r="I1248" s="177"/>
      <c r="J1248" s="8" t="s">
        <v>4902</v>
      </c>
    </row>
    <row r="1249" spans="1:10" ht="11.25" hidden="1" customHeight="1">
      <c r="A1249" s="181" t="s">
        <v>1629</v>
      </c>
      <c r="B1249" s="173"/>
      <c r="C1249" s="173" t="s">
        <v>4786</v>
      </c>
      <c r="D1249" s="173"/>
      <c r="E1249" s="173"/>
      <c r="F1249" s="173"/>
      <c r="G1249" s="180">
        <v>43221</v>
      </c>
      <c r="H1249" s="177"/>
      <c r="I1249" s="177"/>
      <c r="J1249" s="8" t="s">
        <v>4902</v>
      </c>
    </row>
    <row r="1250" spans="1:10" ht="11.25" hidden="1" customHeight="1">
      <c r="A1250" s="181" t="s">
        <v>1630</v>
      </c>
      <c r="B1250" s="173"/>
      <c r="C1250" s="173" t="s">
        <v>4786</v>
      </c>
      <c r="D1250" s="173"/>
      <c r="E1250" s="173"/>
      <c r="F1250" s="173"/>
      <c r="G1250" s="180">
        <v>43221</v>
      </c>
      <c r="H1250" s="177"/>
      <c r="I1250" s="177"/>
      <c r="J1250" s="8" t="s">
        <v>4902</v>
      </c>
    </row>
    <row r="1251" spans="1:10" ht="11.25" hidden="1" customHeight="1">
      <c r="A1251" s="181" t="s">
        <v>1631</v>
      </c>
      <c r="B1251" s="173"/>
      <c r="C1251" s="173" t="s">
        <v>4787</v>
      </c>
      <c r="D1251" s="173"/>
      <c r="E1251" s="173"/>
      <c r="F1251" s="173"/>
      <c r="G1251" s="180">
        <v>43221</v>
      </c>
      <c r="H1251" s="177"/>
      <c r="I1251" s="177"/>
      <c r="J1251" s="8" t="s">
        <v>4901</v>
      </c>
    </row>
    <row r="1252" spans="1:10" ht="11.25" hidden="1" customHeight="1">
      <c r="A1252" s="181" t="s">
        <v>1632</v>
      </c>
      <c r="B1252" s="173"/>
      <c r="C1252" s="173" t="s">
        <v>4787</v>
      </c>
      <c r="D1252" s="173"/>
      <c r="E1252" s="173"/>
      <c r="F1252" s="173"/>
      <c r="G1252" s="180">
        <v>43221</v>
      </c>
      <c r="H1252" s="177"/>
      <c r="I1252" s="177"/>
      <c r="J1252" s="8" t="s">
        <v>4901</v>
      </c>
    </row>
    <row r="1253" spans="1:10" ht="11.25" hidden="1" customHeight="1">
      <c r="A1253" s="181" t="s">
        <v>1633</v>
      </c>
      <c r="B1253" s="173"/>
      <c r="C1253" s="173" t="s">
        <v>4788</v>
      </c>
      <c r="D1253" s="173"/>
      <c r="E1253" s="173"/>
      <c r="F1253" s="173"/>
      <c r="G1253" s="180">
        <v>43221</v>
      </c>
      <c r="H1253" s="177"/>
      <c r="I1253" s="177"/>
      <c r="J1253" s="8" t="s">
        <v>4900</v>
      </c>
    </row>
    <row r="1254" spans="1:10" ht="11.25" hidden="1" customHeight="1">
      <c r="A1254" s="181" t="s">
        <v>1636</v>
      </c>
      <c r="B1254" s="173"/>
      <c r="C1254" s="173" t="s">
        <v>4789</v>
      </c>
      <c r="D1254" s="173"/>
      <c r="E1254" s="173"/>
      <c r="F1254" s="173"/>
      <c r="G1254" s="180">
        <v>43221</v>
      </c>
      <c r="H1254" s="177"/>
      <c r="I1254" s="177"/>
      <c r="J1254" s="8" t="s">
        <v>4888</v>
      </c>
    </row>
    <row r="1255" spans="1:10" ht="11.25" hidden="1" customHeight="1">
      <c r="A1255" s="181" t="s">
        <v>1637</v>
      </c>
      <c r="B1255" s="173"/>
      <c r="C1255" s="173" t="s">
        <v>4789</v>
      </c>
      <c r="D1255" s="173"/>
      <c r="E1255" s="173"/>
      <c r="F1255" s="173"/>
      <c r="G1255" s="180">
        <v>43221</v>
      </c>
      <c r="H1255" s="177"/>
      <c r="I1255" s="177"/>
      <c r="J1255" s="8" t="s">
        <v>4888</v>
      </c>
    </row>
    <row r="1256" spans="1:10" ht="11.25" hidden="1" customHeight="1">
      <c r="A1256" s="181" t="s">
        <v>1648</v>
      </c>
      <c r="B1256" s="173"/>
      <c r="C1256" s="173" t="s">
        <v>450</v>
      </c>
      <c r="D1256" s="173"/>
      <c r="E1256" s="173"/>
      <c r="F1256" s="173"/>
      <c r="G1256" s="180">
        <v>43221</v>
      </c>
      <c r="H1256" s="177"/>
      <c r="I1256" s="177"/>
      <c r="J1256" s="8" t="s">
        <v>4895</v>
      </c>
    </row>
    <row r="1257" spans="1:10" ht="11.25" hidden="1" customHeight="1">
      <c r="A1257" s="181" t="s">
        <v>1649</v>
      </c>
      <c r="B1257" s="173"/>
      <c r="C1257" s="173" t="s">
        <v>450</v>
      </c>
      <c r="D1257" s="173"/>
      <c r="E1257" s="173"/>
      <c r="F1257" s="173"/>
      <c r="G1257" s="180">
        <v>43221</v>
      </c>
      <c r="H1257" s="177"/>
      <c r="I1257" s="177"/>
      <c r="J1257" s="8" t="s">
        <v>4895</v>
      </c>
    </row>
    <row r="1258" spans="1:10" ht="11.25" hidden="1" customHeight="1">
      <c r="A1258" s="181" t="s">
        <v>1650</v>
      </c>
      <c r="B1258" s="173"/>
      <c r="C1258" s="173" t="s">
        <v>450</v>
      </c>
      <c r="D1258" s="173"/>
      <c r="E1258" s="173"/>
      <c r="F1258" s="173"/>
      <c r="G1258" s="180">
        <v>43221</v>
      </c>
      <c r="H1258" s="177"/>
      <c r="I1258" s="177"/>
      <c r="J1258" s="8" t="s">
        <v>4895</v>
      </c>
    </row>
    <row r="1259" spans="1:10" ht="11.25" hidden="1" customHeight="1">
      <c r="A1259" s="181" t="s">
        <v>1651</v>
      </c>
      <c r="B1259" s="173"/>
      <c r="C1259" s="173" t="s">
        <v>450</v>
      </c>
      <c r="D1259" s="173"/>
      <c r="E1259" s="173"/>
      <c r="F1259" s="173"/>
      <c r="G1259" s="180">
        <v>43221</v>
      </c>
      <c r="H1259" s="177"/>
      <c r="I1259" s="177"/>
      <c r="J1259" s="8" t="s">
        <v>4895</v>
      </c>
    </row>
    <row r="1260" spans="1:10" ht="11.25" hidden="1" customHeight="1">
      <c r="A1260" s="181" t="s">
        <v>1652</v>
      </c>
      <c r="B1260" s="173"/>
      <c r="C1260" s="173" t="s">
        <v>450</v>
      </c>
      <c r="D1260" s="173"/>
      <c r="E1260" s="173"/>
      <c r="F1260" s="173"/>
      <c r="G1260" s="180">
        <v>43221</v>
      </c>
      <c r="H1260" s="177"/>
      <c r="I1260" s="177"/>
      <c r="J1260" s="8" t="s">
        <v>4895</v>
      </c>
    </row>
    <row r="1261" spans="1:10" ht="11.25" hidden="1" customHeight="1">
      <c r="A1261" s="181" t="s">
        <v>1653</v>
      </c>
      <c r="B1261" s="173"/>
      <c r="C1261" s="173" t="s">
        <v>450</v>
      </c>
      <c r="D1261" s="173"/>
      <c r="E1261" s="173"/>
      <c r="F1261" s="173"/>
      <c r="G1261" s="180">
        <v>43221</v>
      </c>
      <c r="H1261" s="177"/>
      <c r="I1261" s="177"/>
      <c r="J1261" s="8" t="s">
        <v>4895</v>
      </c>
    </row>
    <row r="1262" spans="1:10" ht="11.25" hidden="1" customHeight="1">
      <c r="A1262" s="181" t="s">
        <v>1654</v>
      </c>
      <c r="B1262" s="173"/>
      <c r="C1262" s="173" t="s">
        <v>450</v>
      </c>
      <c r="D1262" s="173"/>
      <c r="E1262" s="173"/>
      <c r="F1262" s="173"/>
      <c r="G1262" s="180">
        <v>43221</v>
      </c>
      <c r="H1262" s="177"/>
      <c r="I1262" s="177"/>
      <c r="J1262" s="8" t="s">
        <v>4895</v>
      </c>
    </row>
    <row r="1263" spans="1:10" ht="11.25" hidden="1" customHeight="1">
      <c r="A1263" s="181" t="s">
        <v>1655</v>
      </c>
      <c r="B1263" s="173"/>
      <c r="C1263" s="173" t="s">
        <v>450</v>
      </c>
      <c r="D1263" s="173"/>
      <c r="E1263" s="173"/>
      <c r="F1263" s="173"/>
      <c r="G1263" s="180">
        <v>43221</v>
      </c>
      <c r="H1263" s="177"/>
      <c r="I1263" s="177"/>
      <c r="J1263" s="8" t="s">
        <v>4895</v>
      </c>
    </row>
    <row r="1264" spans="1:10" ht="11.25" hidden="1" customHeight="1">
      <c r="A1264" s="181" t="s">
        <v>1656</v>
      </c>
      <c r="B1264" s="173"/>
      <c r="C1264" s="173" t="s">
        <v>450</v>
      </c>
      <c r="D1264" s="173"/>
      <c r="E1264" s="173"/>
      <c r="F1264" s="173"/>
      <c r="G1264" s="180">
        <v>43221</v>
      </c>
      <c r="H1264" s="177"/>
      <c r="I1264" s="177"/>
      <c r="J1264" s="8" t="s">
        <v>4895</v>
      </c>
    </row>
    <row r="1265" spans="1:10" ht="11.25" hidden="1" customHeight="1">
      <c r="A1265" s="181" t="s">
        <v>1657</v>
      </c>
      <c r="B1265" s="173"/>
      <c r="C1265" s="173" t="s">
        <v>450</v>
      </c>
      <c r="D1265" s="173"/>
      <c r="E1265" s="173"/>
      <c r="F1265" s="173"/>
      <c r="G1265" s="180">
        <v>43221</v>
      </c>
      <c r="H1265" s="177"/>
      <c r="I1265" s="177"/>
      <c r="J1265" s="8" t="s">
        <v>4895</v>
      </c>
    </row>
    <row r="1266" spans="1:10" ht="11.25" hidden="1" customHeight="1">
      <c r="A1266" s="181" t="s">
        <v>1658</v>
      </c>
      <c r="B1266" s="173"/>
      <c r="C1266" s="173" t="s">
        <v>450</v>
      </c>
      <c r="D1266" s="173"/>
      <c r="E1266" s="173"/>
      <c r="F1266" s="173"/>
      <c r="G1266" s="180">
        <v>43221</v>
      </c>
      <c r="H1266" s="177"/>
      <c r="I1266" s="177"/>
      <c r="J1266" s="8" t="s">
        <v>4895</v>
      </c>
    </row>
    <row r="1267" spans="1:10" ht="11.25" hidden="1" customHeight="1">
      <c r="A1267" s="181" t="s">
        <v>1659</v>
      </c>
      <c r="B1267" s="173"/>
      <c r="C1267" s="173" t="s">
        <v>450</v>
      </c>
      <c r="D1267" s="173"/>
      <c r="E1267" s="173"/>
      <c r="F1267" s="173"/>
      <c r="G1267" s="180">
        <v>43221</v>
      </c>
      <c r="H1267" s="177"/>
      <c r="I1267" s="177"/>
      <c r="J1267" s="8" t="s">
        <v>4895</v>
      </c>
    </row>
    <row r="1268" spans="1:10" ht="11.25" hidden="1" customHeight="1">
      <c r="A1268" s="181" t="s">
        <v>1660</v>
      </c>
      <c r="B1268" s="173"/>
      <c r="C1268" s="173" t="s">
        <v>450</v>
      </c>
      <c r="D1268" s="173"/>
      <c r="E1268" s="173"/>
      <c r="F1268" s="173"/>
      <c r="G1268" s="180">
        <v>43221</v>
      </c>
      <c r="H1268" s="177"/>
      <c r="I1268" s="177"/>
      <c r="J1268" s="8" t="s">
        <v>4895</v>
      </c>
    </row>
    <row r="1269" spans="1:10" ht="11.25" hidden="1" customHeight="1">
      <c r="A1269" s="181" t="s">
        <v>1661</v>
      </c>
      <c r="B1269" s="173"/>
      <c r="C1269" s="173" t="s">
        <v>450</v>
      </c>
      <c r="D1269" s="173"/>
      <c r="E1269" s="173"/>
      <c r="F1269" s="173"/>
      <c r="G1269" s="180">
        <v>43221</v>
      </c>
      <c r="H1269" s="177"/>
      <c r="I1269" s="177"/>
      <c r="J1269" s="8" t="s">
        <v>4895</v>
      </c>
    </row>
    <row r="1270" spans="1:10" ht="11.25" hidden="1" customHeight="1">
      <c r="A1270" s="181" t="s">
        <v>1662</v>
      </c>
      <c r="B1270" s="173"/>
      <c r="C1270" s="173" t="s">
        <v>450</v>
      </c>
      <c r="D1270" s="173"/>
      <c r="E1270" s="173"/>
      <c r="F1270" s="173"/>
      <c r="G1270" s="180">
        <v>43221</v>
      </c>
      <c r="H1270" s="177"/>
      <c r="I1270" s="177"/>
      <c r="J1270" s="8" t="s">
        <v>4895</v>
      </c>
    </row>
    <row r="1271" spans="1:10" ht="11.25" hidden="1" customHeight="1">
      <c r="A1271" s="181" t="s">
        <v>1663</v>
      </c>
      <c r="B1271" s="173"/>
      <c r="C1271" s="173" t="s">
        <v>450</v>
      </c>
      <c r="D1271" s="173"/>
      <c r="E1271" s="173"/>
      <c r="F1271" s="173"/>
      <c r="G1271" s="180">
        <v>43221</v>
      </c>
      <c r="H1271" s="177"/>
      <c r="I1271" s="177"/>
      <c r="J1271" s="8" t="s">
        <v>4895</v>
      </c>
    </row>
    <row r="1272" spans="1:10" ht="11.25" hidden="1" customHeight="1">
      <c r="A1272" s="181" t="s">
        <v>1664</v>
      </c>
      <c r="B1272" s="173"/>
      <c r="C1272" s="173" t="s">
        <v>450</v>
      </c>
      <c r="D1272" s="173"/>
      <c r="E1272" s="173"/>
      <c r="F1272" s="173"/>
      <c r="G1272" s="180">
        <v>43221</v>
      </c>
      <c r="H1272" s="177"/>
      <c r="I1272" s="177"/>
      <c r="J1272" s="8" t="s">
        <v>4895</v>
      </c>
    </row>
    <row r="1273" spans="1:10" ht="11.25" hidden="1" customHeight="1">
      <c r="A1273" s="181" t="s">
        <v>1665</v>
      </c>
      <c r="B1273" s="173"/>
      <c r="C1273" s="173" t="s">
        <v>450</v>
      </c>
      <c r="D1273" s="173"/>
      <c r="E1273" s="173"/>
      <c r="F1273" s="173"/>
      <c r="G1273" s="180">
        <v>43221</v>
      </c>
      <c r="H1273" s="177"/>
      <c r="I1273" s="177"/>
      <c r="J1273" s="8" t="s">
        <v>4895</v>
      </c>
    </row>
    <row r="1274" spans="1:10" ht="11.25" hidden="1" customHeight="1">
      <c r="A1274" s="181" t="s">
        <v>1666</v>
      </c>
      <c r="B1274" s="173"/>
      <c r="C1274" s="173" t="s">
        <v>450</v>
      </c>
      <c r="D1274" s="173"/>
      <c r="E1274" s="173"/>
      <c r="F1274" s="173"/>
      <c r="G1274" s="180">
        <v>43221</v>
      </c>
      <c r="H1274" s="177"/>
      <c r="I1274" s="177"/>
      <c r="J1274" s="8" t="s">
        <v>4895</v>
      </c>
    </row>
    <row r="1275" spans="1:10" ht="11.25" hidden="1" customHeight="1">
      <c r="A1275" s="181" t="s">
        <v>1667</v>
      </c>
      <c r="B1275" s="173"/>
      <c r="C1275" s="173" t="s">
        <v>451</v>
      </c>
      <c r="D1275" s="173"/>
      <c r="E1275" s="173"/>
      <c r="F1275" s="173"/>
      <c r="G1275" s="180">
        <v>43221</v>
      </c>
      <c r="H1275" s="177"/>
      <c r="I1275" s="177"/>
      <c r="J1275" s="8" t="s">
        <v>4889</v>
      </c>
    </row>
    <row r="1276" spans="1:10" ht="11.25" hidden="1" customHeight="1">
      <c r="A1276" s="181" t="s">
        <v>1668</v>
      </c>
      <c r="B1276" s="173"/>
      <c r="C1276" s="173" t="s">
        <v>451</v>
      </c>
      <c r="D1276" s="173"/>
      <c r="E1276" s="173"/>
      <c r="F1276" s="173"/>
      <c r="G1276" s="180">
        <v>43221</v>
      </c>
      <c r="H1276" s="177"/>
      <c r="I1276" s="177"/>
      <c r="J1276" s="8" t="s">
        <v>4889</v>
      </c>
    </row>
    <row r="1277" spans="1:10" ht="11.25" hidden="1" customHeight="1">
      <c r="A1277" s="181" t="s">
        <v>1669</v>
      </c>
      <c r="B1277" s="173"/>
      <c r="C1277" s="173" t="s">
        <v>451</v>
      </c>
      <c r="D1277" s="173"/>
      <c r="E1277" s="173"/>
      <c r="F1277" s="173"/>
      <c r="G1277" s="180">
        <v>43221</v>
      </c>
      <c r="H1277" s="177"/>
      <c r="I1277" s="177"/>
      <c r="J1277" s="8" t="s">
        <v>4889</v>
      </c>
    </row>
    <row r="1278" spans="1:10" ht="11.25" hidden="1" customHeight="1">
      <c r="A1278" s="181" t="s">
        <v>1670</v>
      </c>
      <c r="B1278" s="173"/>
      <c r="C1278" s="173" t="s">
        <v>451</v>
      </c>
      <c r="D1278" s="173"/>
      <c r="E1278" s="173"/>
      <c r="F1278" s="173"/>
      <c r="G1278" s="180">
        <v>43221</v>
      </c>
      <c r="H1278" s="177"/>
      <c r="I1278" s="177"/>
      <c r="J1278" s="8" t="s">
        <v>4889</v>
      </c>
    </row>
    <row r="1279" spans="1:10" ht="11.25" hidden="1" customHeight="1">
      <c r="A1279" s="181" t="s">
        <v>1671</v>
      </c>
      <c r="B1279" s="173"/>
      <c r="C1279" s="173" t="s">
        <v>451</v>
      </c>
      <c r="D1279" s="173"/>
      <c r="E1279" s="173"/>
      <c r="F1279" s="173"/>
      <c r="G1279" s="180">
        <v>43221</v>
      </c>
      <c r="H1279" s="177"/>
      <c r="I1279" s="177"/>
      <c r="J1279" s="8" t="s">
        <v>4889</v>
      </c>
    </row>
    <row r="1280" spans="1:10" ht="11.25" hidden="1" customHeight="1">
      <c r="A1280" s="181" t="s">
        <v>1672</v>
      </c>
      <c r="B1280" s="173"/>
      <c r="C1280" s="173" t="s">
        <v>451</v>
      </c>
      <c r="D1280" s="173"/>
      <c r="E1280" s="173"/>
      <c r="F1280" s="173"/>
      <c r="G1280" s="180">
        <v>43221</v>
      </c>
      <c r="H1280" s="177"/>
      <c r="I1280" s="177"/>
      <c r="J1280" s="8" t="s">
        <v>4889</v>
      </c>
    </row>
    <row r="1281" spans="1:10" ht="11.25" hidden="1" customHeight="1">
      <c r="A1281" s="181" t="s">
        <v>1673</v>
      </c>
      <c r="B1281" s="173"/>
      <c r="C1281" s="173" t="s">
        <v>451</v>
      </c>
      <c r="D1281" s="173"/>
      <c r="E1281" s="173"/>
      <c r="F1281" s="173"/>
      <c r="G1281" s="180">
        <v>43221</v>
      </c>
      <c r="H1281" s="177"/>
      <c r="I1281" s="177"/>
      <c r="J1281" s="8" t="s">
        <v>4889</v>
      </c>
    </row>
    <row r="1282" spans="1:10" ht="11.25" hidden="1" customHeight="1">
      <c r="A1282" s="181" t="s">
        <v>1674</v>
      </c>
      <c r="B1282" s="173"/>
      <c r="C1282" s="173" t="s">
        <v>4787</v>
      </c>
      <c r="D1282" s="173"/>
      <c r="E1282" s="173"/>
      <c r="F1282" s="173"/>
      <c r="G1282" s="180">
        <v>43221</v>
      </c>
      <c r="H1282" s="177"/>
      <c r="I1282" s="177"/>
      <c r="J1282" s="8" t="s">
        <v>4901</v>
      </c>
    </row>
    <row r="1283" spans="1:10" ht="11.25" hidden="1" customHeight="1">
      <c r="A1283" s="181" t="s">
        <v>1675</v>
      </c>
      <c r="B1283" s="173"/>
      <c r="C1283" s="173" t="s">
        <v>451</v>
      </c>
      <c r="D1283" s="173"/>
      <c r="E1283" s="173"/>
      <c r="F1283" s="173"/>
      <c r="G1283" s="180">
        <v>43221</v>
      </c>
      <c r="H1283" s="177"/>
      <c r="I1283" s="177"/>
      <c r="J1283" s="8" t="s">
        <v>4889</v>
      </c>
    </row>
    <row r="1284" spans="1:10" ht="11.25" hidden="1" customHeight="1">
      <c r="A1284" s="181" t="s">
        <v>1676</v>
      </c>
      <c r="B1284" s="173"/>
      <c r="C1284" s="173" t="s">
        <v>451</v>
      </c>
      <c r="D1284" s="173"/>
      <c r="E1284" s="173"/>
      <c r="F1284" s="173"/>
      <c r="G1284" s="180">
        <v>43221</v>
      </c>
      <c r="H1284" s="177"/>
      <c r="I1284" s="177"/>
      <c r="J1284" s="8" t="s">
        <v>4889</v>
      </c>
    </row>
    <row r="1285" spans="1:10" ht="11.25" hidden="1" customHeight="1">
      <c r="A1285" s="181" t="s">
        <v>1677</v>
      </c>
      <c r="B1285" s="173"/>
      <c r="C1285" s="173" t="s">
        <v>451</v>
      </c>
      <c r="D1285" s="173"/>
      <c r="E1285" s="173"/>
      <c r="F1285" s="173"/>
      <c r="G1285" s="180">
        <v>43221</v>
      </c>
      <c r="H1285" s="177"/>
      <c r="I1285" s="177"/>
      <c r="J1285" s="8" t="s">
        <v>4889</v>
      </c>
    </row>
    <row r="1286" spans="1:10" ht="11.25" hidden="1" customHeight="1">
      <c r="A1286" s="181" t="s">
        <v>1678</v>
      </c>
      <c r="B1286" s="173"/>
      <c r="C1286" s="173" t="s">
        <v>4786</v>
      </c>
      <c r="D1286" s="173"/>
      <c r="E1286" s="173"/>
      <c r="F1286" s="173"/>
      <c r="G1286" s="180">
        <v>43252</v>
      </c>
      <c r="H1286" s="177"/>
      <c r="I1286" s="177"/>
      <c r="J1286" s="8" t="s">
        <v>4902</v>
      </c>
    </row>
    <row r="1287" spans="1:10" ht="11.25" hidden="1" customHeight="1">
      <c r="A1287" s="181" t="s">
        <v>1679</v>
      </c>
      <c r="B1287" s="173"/>
      <c r="C1287" s="173" t="s">
        <v>4789</v>
      </c>
      <c r="D1287" s="173"/>
      <c r="E1287" s="173"/>
      <c r="F1287" s="173"/>
      <c r="G1287" s="180">
        <v>43252</v>
      </c>
      <c r="H1287" s="177"/>
      <c r="I1287" s="177"/>
      <c r="J1287" s="8" t="s">
        <v>4888</v>
      </c>
    </row>
    <row r="1288" spans="1:10" ht="11.25" hidden="1" customHeight="1">
      <c r="A1288" s="181" t="s">
        <v>1680</v>
      </c>
      <c r="B1288" s="173"/>
      <c r="C1288" s="173" t="s">
        <v>4789</v>
      </c>
      <c r="D1288" s="173"/>
      <c r="E1288" s="173"/>
      <c r="F1288" s="173"/>
      <c r="G1288" s="180">
        <v>43252</v>
      </c>
      <c r="H1288" s="177"/>
      <c r="I1288" s="177"/>
      <c r="J1288" s="8" t="s">
        <v>4888</v>
      </c>
    </row>
    <row r="1289" spans="1:10" ht="11.25" hidden="1" customHeight="1">
      <c r="A1289" s="181" t="s">
        <v>1681</v>
      </c>
      <c r="B1289" s="173"/>
      <c r="C1289" s="173" t="s">
        <v>4789</v>
      </c>
      <c r="D1289" s="173"/>
      <c r="E1289" s="173"/>
      <c r="F1289" s="173"/>
      <c r="G1289" s="180">
        <v>43252</v>
      </c>
      <c r="H1289" s="177"/>
      <c r="I1289" s="177"/>
      <c r="J1289" s="8" t="s">
        <v>4888</v>
      </c>
    </row>
    <row r="1290" spans="1:10" ht="11.25" hidden="1" customHeight="1">
      <c r="A1290" s="181" t="s">
        <v>1682</v>
      </c>
      <c r="B1290" s="173"/>
      <c r="C1290" s="173" t="s">
        <v>4786</v>
      </c>
      <c r="D1290" s="173"/>
      <c r="E1290" s="173"/>
      <c r="F1290" s="173"/>
      <c r="G1290" s="180">
        <v>43252</v>
      </c>
      <c r="H1290" s="177"/>
      <c r="I1290" s="177"/>
      <c r="J1290" s="8" t="s">
        <v>4902</v>
      </c>
    </row>
    <row r="1291" spans="1:10" ht="11.25" hidden="1" customHeight="1">
      <c r="A1291" s="181" t="s">
        <v>1683</v>
      </c>
      <c r="B1291" s="173"/>
      <c r="C1291" s="173" t="s">
        <v>4786</v>
      </c>
      <c r="D1291" s="173"/>
      <c r="E1291" s="173"/>
      <c r="F1291" s="173"/>
      <c r="G1291" s="180">
        <v>43252</v>
      </c>
      <c r="H1291" s="177"/>
      <c r="I1291" s="177"/>
      <c r="J1291" s="8" t="s">
        <v>4902</v>
      </c>
    </row>
    <row r="1292" spans="1:10" ht="11.25" hidden="1" customHeight="1">
      <c r="A1292" s="181" t="s">
        <v>1684</v>
      </c>
      <c r="B1292" s="173"/>
      <c r="C1292" s="173" t="s">
        <v>4786</v>
      </c>
      <c r="D1292" s="173"/>
      <c r="E1292" s="173"/>
      <c r="F1292" s="173"/>
      <c r="G1292" s="180">
        <v>43252</v>
      </c>
      <c r="H1292" s="177"/>
      <c r="I1292" s="177"/>
      <c r="J1292" s="8" t="s">
        <v>4902</v>
      </c>
    </row>
    <row r="1293" spans="1:10" ht="11.25" hidden="1" customHeight="1">
      <c r="A1293" s="181" t="s">
        <v>1685</v>
      </c>
      <c r="B1293" s="173"/>
      <c r="C1293" s="173" t="s">
        <v>4787</v>
      </c>
      <c r="D1293" s="173"/>
      <c r="E1293" s="173"/>
      <c r="F1293" s="173"/>
      <c r="G1293" s="180">
        <v>43252</v>
      </c>
      <c r="H1293" s="177"/>
      <c r="I1293" s="177"/>
      <c r="J1293" s="8" t="s">
        <v>4901</v>
      </c>
    </row>
    <row r="1294" spans="1:10" ht="11.25" hidden="1" customHeight="1">
      <c r="A1294" s="181" t="s">
        <v>1686</v>
      </c>
      <c r="B1294" s="173"/>
      <c r="C1294" s="173" t="s">
        <v>4787</v>
      </c>
      <c r="D1294" s="173"/>
      <c r="E1294" s="173"/>
      <c r="F1294" s="173"/>
      <c r="G1294" s="180">
        <v>43252</v>
      </c>
      <c r="H1294" s="177"/>
      <c r="I1294" s="177"/>
      <c r="J1294" s="8" t="s">
        <v>4901</v>
      </c>
    </row>
    <row r="1295" spans="1:10" ht="11.25" hidden="1" customHeight="1">
      <c r="A1295" s="181" t="s">
        <v>1687</v>
      </c>
      <c r="B1295" s="173"/>
      <c r="C1295" s="173" t="s">
        <v>4787</v>
      </c>
      <c r="D1295" s="173"/>
      <c r="E1295" s="173"/>
      <c r="F1295" s="173"/>
      <c r="G1295" s="180">
        <v>43252</v>
      </c>
      <c r="H1295" s="177"/>
      <c r="I1295" s="177"/>
      <c r="J1295" s="8" t="s">
        <v>4901</v>
      </c>
    </row>
    <row r="1296" spans="1:10" ht="11.25" hidden="1" customHeight="1">
      <c r="A1296" s="181" t="s">
        <v>1688</v>
      </c>
      <c r="B1296" s="173"/>
      <c r="C1296" s="173" t="s">
        <v>4787</v>
      </c>
      <c r="D1296" s="173"/>
      <c r="E1296" s="173"/>
      <c r="F1296" s="173"/>
      <c r="G1296" s="180">
        <v>43252</v>
      </c>
      <c r="H1296" s="177"/>
      <c r="I1296" s="177"/>
      <c r="J1296" s="8" t="s">
        <v>4901</v>
      </c>
    </row>
    <row r="1297" spans="1:10" ht="11.25" hidden="1" customHeight="1">
      <c r="A1297" s="181" t="s">
        <v>1689</v>
      </c>
      <c r="B1297" s="173"/>
      <c r="C1297" s="173" t="s">
        <v>4789</v>
      </c>
      <c r="D1297" s="173"/>
      <c r="E1297" s="173"/>
      <c r="F1297" s="173"/>
      <c r="G1297" s="180">
        <v>43252</v>
      </c>
      <c r="H1297" s="177"/>
      <c r="I1297" s="177"/>
      <c r="J1297" s="8" t="s">
        <v>4888</v>
      </c>
    </row>
    <row r="1298" spans="1:10" ht="11.25" hidden="1" customHeight="1">
      <c r="A1298" s="181" t="s">
        <v>1690</v>
      </c>
      <c r="B1298" s="173"/>
      <c r="C1298" s="173" t="s">
        <v>4789</v>
      </c>
      <c r="D1298" s="173"/>
      <c r="E1298" s="173"/>
      <c r="F1298" s="173"/>
      <c r="G1298" s="180">
        <v>43252</v>
      </c>
      <c r="H1298" s="177"/>
      <c r="I1298" s="177"/>
      <c r="J1298" s="8" t="s">
        <v>4888</v>
      </c>
    </row>
    <row r="1299" spans="1:10" ht="11.25" hidden="1" customHeight="1">
      <c r="A1299" s="181" t="s">
        <v>1691</v>
      </c>
      <c r="B1299" s="173"/>
      <c r="C1299" s="173" t="s">
        <v>4788</v>
      </c>
      <c r="D1299" s="173"/>
      <c r="E1299" s="173"/>
      <c r="F1299" s="173"/>
      <c r="G1299" s="180">
        <v>43252</v>
      </c>
      <c r="H1299" s="177"/>
      <c r="I1299" s="177"/>
      <c r="J1299" s="8" t="s">
        <v>4900</v>
      </c>
    </row>
    <row r="1300" spans="1:10" ht="11.25" hidden="1" customHeight="1">
      <c r="A1300" s="181" t="s">
        <v>1692</v>
      </c>
      <c r="B1300" s="173"/>
      <c r="C1300" s="173" t="s">
        <v>4786</v>
      </c>
      <c r="D1300" s="173"/>
      <c r="E1300" s="173"/>
      <c r="F1300" s="173"/>
      <c r="G1300" s="180">
        <v>43252</v>
      </c>
      <c r="H1300" s="177"/>
      <c r="I1300" s="177"/>
      <c r="J1300" s="8" t="s">
        <v>4902</v>
      </c>
    </row>
    <row r="1301" spans="1:10" ht="11.25" hidden="1" customHeight="1">
      <c r="A1301" s="181" t="s">
        <v>1693</v>
      </c>
      <c r="B1301" s="173"/>
      <c r="C1301" s="173" t="s">
        <v>4786</v>
      </c>
      <c r="D1301" s="173"/>
      <c r="E1301" s="173"/>
      <c r="F1301" s="173"/>
      <c r="G1301" s="180">
        <v>43252</v>
      </c>
      <c r="H1301" s="177"/>
      <c r="I1301" s="177"/>
      <c r="J1301" s="8" t="s">
        <v>4902</v>
      </c>
    </row>
    <row r="1302" spans="1:10" ht="11.25" hidden="1" customHeight="1">
      <c r="A1302" s="181" t="s">
        <v>1694</v>
      </c>
      <c r="B1302" s="173"/>
      <c r="C1302" s="173" t="s">
        <v>4786</v>
      </c>
      <c r="D1302" s="173"/>
      <c r="E1302" s="173"/>
      <c r="F1302" s="173"/>
      <c r="G1302" s="180">
        <v>43252</v>
      </c>
      <c r="H1302" s="177"/>
      <c r="I1302" s="177"/>
      <c r="J1302" s="8" t="s">
        <v>4902</v>
      </c>
    </row>
    <row r="1303" spans="1:10" ht="11.25" hidden="1" customHeight="1">
      <c r="A1303" s="181" t="s">
        <v>1695</v>
      </c>
      <c r="B1303" s="173"/>
      <c r="C1303" s="173" t="s">
        <v>4786</v>
      </c>
      <c r="D1303" s="173"/>
      <c r="E1303" s="173"/>
      <c r="F1303" s="173"/>
      <c r="G1303" s="180">
        <v>43252</v>
      </c>
      <c r="H1303" s="177"/>
      <c r="I1303" s="177"/>
      <c r="J1303" s="8" t="s">
        <v>4902</v>
      </c>
    </row>
    <row r="1304" spans="1:10" ht="11.25" hidden="1" customHeight="1">
      <c r="A1304" s="181" t="s">
        <v>1696</v>
      </c>
      <c r="B1304" s="173"/>
      <c r="C1304" s="173" t="s">
        <v>4786</v>
      </c>
      <c r="D1304" s="173"/>
      <c r="E1304" s="173"/>
      <c r="F1304" s="173"/>
      <c r="G1304" s="180">
        <v>43252</v>
      </c>
      <c r="H1304" s="177"/>
      <c r="I1304" s="177"/>
      <c r="J1304" s="8" t="s">
        <v>4902</v>
      </c>
    </row>
    <row r="1305" spans="1:10" ht="11.25" hidden="1" customHeight="1">
      <c r="A1305" s="181" t="s">
        <v>1697</v>
      </c>
      <c r="B1305" s="173"/>
      <c r="C1305" s="173" t="s">
        <v>4786</v>
      </c>
      <c r="D1305" s="173"/>
      <c r="E1305" s="173"/>
      <c r="F1305" s="173"/>
      <c r="G1305" s="180">
        <v>43252</v>
      </c>
      <c r="H1305" s="177"/>
      <c r="I1305" s="177"/>
      <c r="J1305" s="8" t="s">
        <v>4902</v>
      </c>
    </row>
    <row r="1306" spans="1:10" ht="11.25" hidden="1" customHeight="1">
      <c r="A1306" s="181" t="s">
        <v>1698</v>
      </c>
      <c r="B1306" s="173"/>
      <c r="C1306" s="173" t="s">
        <v>4786</v>
      </c>
      <c r="D1306" s="173"/>
      <c r="E1306" s="173"/>
      <c r="F1306" s="173"/>
      <c r="G1306" s="180">
        <v>43252</v>
      </c>
      <c r="H1306" s="177"/>
      <c r="I1306" s="177"/>
      <c r="J1306" s="8" t="s">
        <v>4902</v>
      </c>
    </row>
    <row r="1307" spans="1:10" ht="11.25" hidden="1" customHeight="1">
      <c r="A1307" s="181" t="s">
        <v>1699</v>
      </c>
      <c r="B1307" s="173"/>
      <c r="C1307" s="173" t="s">
        <v>4786</v>
      </c>
      <c r="D1307" s="173"/>
      <c r="E1307" s="173"/>
      <c r="F1307" s="173"/>
      <c r="G1307" s="180">
        <v>43252</v>
      </c>
      <c r="H1307" s="177"/>
      <c r="I1307" s="177"/>
      <c r="J1307" s="8" t="s">
        <v>4902</v>
      </c>
    </row>
    <row r="1308" spans="1:10" ht="11.25" hidden="1" customHeight="1">
      <c r="A1308" s="181" t="s">
        <v>1700</v>
      </c>
      <c r="B1308" s="173"/>
      <c r="C1308" s="173" t="s">
        <v>4786</v>
      </c>
      <c r="D1308" s="173"/>
      <c r="E1308" s="173"/>
      <c r="F1308" s="173"/>
      <c r="G1308" s="180">
        <v>43252</v>
      </c>
      <c r="H1308" s="177"/>
      <c r="I1308" s="177"/>
      <c r="J1308" s="8" t="s">
        <v>4902</v>
      </c>
    </row>
    <row r="1309" spans="1:10" ht="11.25" hidden="1" customHeight="1">
      <c r="A1309" s="181" t="s">
        <v>1701</v>
      </c>
      <c r="B1309" s="173"/>
      <c r="C1309" s="173" t="s">
        <v>4787</v>
      </c>
      <c r="D1309" s="173"/>
      <c r="E1309" s="173"/>
      <c r="F1309" s="173"/>
      <c r="G1309" s="180">
        <v>43252</v>
      </c>
      <c r="H1309" s="177"/>
      <c r="I1309" s="177"/>
      <c r="J1309" s="8" t="s">
        <v>4901</v>
      </c>
    </row>
    <row r="1310" spans="1:10" ht="11.25" hidden="1" customHeight="1">
      <c r="A1310" s="181" t="s">
        <v>1702</v>
      </c>
      <c r="B1310" s="173"/>
      <c r="C1310" s="173" t="s">
        <v>4789</v>
      </c>
      <c r="D1310" s="173"/>
      <c r="E1310" s="173"/>
      <c r="F1310" s="173"/>
      <c r="G1310" s="180">
        <v>43252</v>
      </c>
      <c r="H1310" s="177"/>
      <c r="I1310" s="177"/>
      <c r="J1310" s="8" t="s">
        <v>4888</v>
      </c>
    </row>
    <row r="1311" spans="1:10" ht="11.25" hidden="1" customHeight="1">
      <c r="A1311" s="181" t="s">
        <v>1703</v>
      </c>
      <c r="B1311" s="173"/>
      <c r="C1311" s="173" t="s">
        <v>4789</v>
      </c>
      <c r="D1311" s="173"/>
      <c r="E1311" s="173"/>
      <c r="F1311" s="173"/>
      <c r="G1311" s="180">
        <v>43252</v>
      </c>
      <c r="H1311" s="177"/>
      <c r="I1311" s="177"/>
      <c r="J1311" s="8" t="s">
        <v>4888</v>
      </c>
    </row>
    <row r="1312" spans="1:10" ht="11.25" hidden="1" customHeight="1">
      <c r="A1312" s="181" t="s">
        <v>1704</v>
      </c>
      <c r="B1312" s="173"/>
      <c r="C1312" s="173" t="s">
        <v>4789</v>
      </c>
      <c r="D1312" s="173"/>
      <c r="E1312" s="173"/>
      <c r="F1312" s="173"/>
      <c r="G1312" s="180">
        <v>43252</v>
      </c>
      <c r="H1312" s="177"/>
      <c r="I1312" s="177"/>
      <c r="J1312" s="8" t="s">
        <v>4888</v>
      </c>
    </row>
    <row r="1313" spans="1:10" ht="11.25" hidden="1" customHeight="1">
      <c r="A1313" s="181" t="s">
        <v>1705</v>
      </c>
      <c r="B1313" s="173"/>
      <c r="C1313" s="173" t="s">
        <v>4789</v>
      </c>
      <c r="D1313" s="173"/>
      <c r="E1313" s="173"/>
      <c r="F1313" s="173"/>
      <c r="G1313" s="180">
        <v>43252</v>
      </c>
      <c r="H1313" s="177"/>
      <c r="I1313" s="177"/>
      <c r="J1313" s="8" t="s">
        <v>4888</v>
      </c>
    </row>
    <row r="1314" spans="1:10" ht="11.25" hidden="1" customHeight="1">
      <c r="A1314" s="181" t="s">
        <v>1706</v>
      </c>
      <c r="B1314" s="173"/>
      <c r="C1314" s="173" t="s">
        <v>4789</v>
      </c>
      <c r="D1314" s="173"/>
      <c r="E1314" s="173"/>
      <c r="F1314" s="173"/>
      <c r="G1314" s="180">
        <v>43252</v>
      </c>
      <c r="H1314" s="177"/>
      <c r="I1314" s="177"/>
      <c r="J1314" s="8" t="s">
        <v>4888</v>
      </c>
    </row>
    <row r="1315" spans="1:10" ht="11.25" hidden="1" customHeight="1">
      <c r="A1315" s="181" t="s">
        <v>1707</v>
      </c>
      <c r="B1315" s="173"/>
      <c r="C1315" s="173" t="s">
        <v>4786</v>
      </c>
      <c r="D1315" s="173"/>
      <c r="E1315" s="173"/>
      <c r="F1315" s="173"/>
      <c r="G1315" s="180">
        <v>43252</v>
      </c>
      <c r="H1315" s="177"/>
      <c r="I1315" s="177"/>
      <c r="J1315" s="8" t="s">
        <v>4902</v>
      </c>
    </row>
    <row r="1316" spans="1:10" ht="11.25" hidden="1" customHeight="1">
      <c r="A1316" s="181" t="s">
        <v>1708</v>
      </c>
      <c r="B1316" s="173"/>
      <c r="C1316" s="173" t="s">
        <v>4786</v>
      </c>
      <c r="D1316" s="173"/>
      <c r="E1316" s="173"/>
      <c r="F1316" s="173"/>
      <c r="G1316" s="180">
        <v>43252</v>
      </c>
      <c r="H1316" s="177"/>
      <c r="I1316" s="177"/>
      <c r="J1316" s="8" t="s">
        <v>4902</v>
      </c>
    </row>
    <row r="1317" spans="1:10" ht="11.25" hidden="1" customHeight="1">
      <c r="A1317" s="181" t="s">
        <v>1709</v>
      </c>
      <c r="B1317" s="173"/>
      <c r="C1317" s="173" t="s">
        <v>4786</v>
      </c>
      <c r="D1317" s="173"/>
      <c r="E1317" s="173"/>
      <c r="F1317" s="173"/>
      <c r="G1317" s="180">
        <v>43252</v>
      </c>
      <c r="H1317" s="177"/>
      <c r="I1317" s="177"/>
      <c r="J1317" s="8" t="s">
        <v>4902</v>
      </c>
    </row>
    <row r="1318" spans="1:10" ht="11.25" hidden="1" customHeight="1">
      <c r="A1318" s="181" t="s">
        <v>1710</v>
      </c>
      <c r="B1318" s="173"/>
      <c r="C1318" s="173" t="s">
        <v>4786</v>
      </c>
      <c r="D1318" s="173"/>
      <c r="E1318" s="173"/>
      <c r="F1318" s="173"/>
      <c r="G1318" s="180">
        <v>43252</v>
      </c>
      <c r="H1318" s="177"/>
      <c r="I1318" s="177"/>
      <c r="J1318" s="8" t="s">
        <v>4902</v>
      </c>
    </row>
    <row r="1319" spans="1:10" ht="11.25" hidden="1" customHeight="1">
      <c r="A1319" s="181" t="s">
        <v>1711</v>
      </c>
      <c r="B1319" s="173"/>
      <c r="C1319" s="173" t="s">
        <v>4787</v>
      </c>
      <c r="D1319" s="173"/>
      <c r="E1319" s="173"/>
      <c r="F1319" s="173"/>
      <c r="G1319" s="180">
        <v>43252</v>
      </c>
      <c r="H1319" s="177"/>
      <c r="I1319" s="177"/>
      <c r="J1319" s="8" t="s">
        <v>4901</v>
      </c>
    </row>
    <row r="1320" spans="1:10" ht="11.25" hidden="1" customHeight="1">
      <c r="A1320" s="181" t="s">
        <v>1712</v>
      </c>
      <c r="B1320" s="173"/>
      <c r="C1320" s="173" t="s">
        <v>4787</v>
      </c>
      <c r="D1320" s="173"/>
      <c r="E1320" s="173"/>
      <c r="F1320" s="173"/>
      <c r="G1320" s="180">
        <v>43252</v>
      </c>
      <c r="H1320" s="177"/>
      <c r="I1320" s="177"/>
      <c r="J1320" s="8" t="s">
        <v>4901</v>
      </c>
    </row>
    <row r="1321" spans="1:10" ht="11.25" hidden="1" customHeight="1">
      <c r="A1321" s="181" t="s">
        <v>1713</v>
      </c>
      <c r="B1321" s="173"/>
      <c r="C1321" s="173" t="s">
        <v>4787</v>
      </c>
      <c r="D1321" s="173"/>
      <c r="E1321" s="173"/>
      <c r="F1321" s="173"/>
      <c r="G1321" s="180">
        <v>43252</v>
      </c>
      <c r="H1321" s="177"/>
      <c r="I1321" s="177"/>
      <c r="J1321" s="8" t="s">
        <v>4901</v>
      </c>
    </row>
    <row r="1322" spans="1:10" ht="11.25" hidden="1" customHeight="1">
      <c r="A1322" s="181" t="s">
        <v>1714</v>
      </c>
      <c r="B1322" s="173"/>
      <c r="C1322" s="173" t="s">
        <v>4787</v>
      </c>
      <c r="D1322" s="173"/>
      <c r="E1322" s="173"/>
      <c r="F1322" s="173"/>
      <c r="G1322" s="180">
        <v>43252</v>
      </c>
      <c r="H1322" s="177"/>
      <c r="I1322" s="177"/>
      <c r="J1322" s="8" t="s">
        <v>4901</v>
      </c>
    </row>
    <row r="1323" spans="1:10" ht="11.25" hidden="1" customHeight="1">
      <c r="A1323" s="181" t="s">
        <v>1715</v>
      </c>
      <c r="B1323" s="173"/>
      <c r="C1323" s="173" t="s">
        <v>4789</v>
      </c>
      <c r="D1323" s="173"/>
      <c r="E1323" s="173"/>
      <c r="F1323" s="173"/>
      <c r="G1323" s="180">
        <v>43252</v>
      </c>
      <c r="H1323" s="177"/>
      <c r="I1323" s="177"/>
      <c r="J1323" s="8" t="s">
        <v>4888</v>
      </c>
    </row>
    <row r="1324" spans="1:10" ht="11.25" hidden="1" customHeight="1">
      <c r="A1324" s="181" t="s">
        <v>1716</v>
      </c>
      <c r="B1324" s="173"/>
      <c r="C1324" s="173" t="s">
        <v>4789</v>
      </c>
      <c r="D1324" s="173"/>
      <c r="E1324" s="173"/>
      <c r="F1324" s="173"/>
      <c r="G1324" s="180">
        <v>43252</v>
      </c>
      <c r="H1324" s="177"/>
      <c r="I1324" s="177"/>
      <c r="J1324" s="8" t="s">
        <v>4888</v>
      </c>
    </row>
    <row r="1325" spans="1:10" ht="11.25" hidden="1" customHeight="1">
      <c r="A1325" s="181" t="s">
        <v>1717</v>
      </c>
      <c r="B1325" s="173"/>
      <c r="C1325" s="173" t="s">
        <v>4789</v>
      </c>
      <c r="D1325" s="173"/>
      <c r="E1325" s="173"/>
      <c r="F1325" s="173"/>
      <c r="G1325" s="180">
        <v>43252</v>
      </c>
      <c r="H1325" s="177"/>
      <c r="I1325" s="177"/>
      <c r="J1325" s="8" t="s">
        <v>4888</v>
      </c>
    </row>
    <row r="1326" spans="1:10" ht="11.25" hidden="1" customHeight="1">
      <c r="A1326" s="181" t="s">
        <v>1718</v>
      </c>
      <c r="B1326" s="173"/>
      <c r="C1326" s="173" t="s">
        <v>4789</v>
      </c>
      <c r="D1326" s="173"/>
      <c r="E1326" s="173"/>
      <c r="F1326" s="173"/>
      <c r="G1326" s="180">
        <v>43252</v>
      </c>
      <c r="H1326" s="177"/>
      <c r="I1326" s="177"/>
      <c r="J1326" s="8" t="s">
        <v>4888</v>
      </c>
    </row>
    <row r="1327" spans="1:10" ht="11.25" hidden="1" customHeight="1">
      <c r="A1327" s="181" t="s">
        <v>1719</v>
      </c>
      <c r="B1327" s="173"/>
      <c r="C1327" s="173" t="s">
        <v>4789</v>
      </c>
      <c r="D1327" s="173"/>
      <c r="E1327" s="173"/>
      <c r="F1327" s="173"/>
      <c r="G1327" s="180">
        <v>43252</v>
      </c>
      <c r="H1327" s="177"/>
      <c r="I1327" s="177"/>
      <c r="J1327" s="8" t="s">
        <v>4888</v>
      </c>
    </row>
    <row r="1328" spans="1:10" ht="11.25" hidden="1" customHeight="1">
      <c r="A1328" s="181" t="s">
        <v>1720</v>
      </c>
      <c r="B1328" s="173"/>
      <c r="C1328" s="173" t="s">
        <v>4789</v>
      </c>
      <c r="D1328" s="173"/>
      <c r="E1328" s="173"/>
      <c r="F1328" s="173"/>
      <c r="G1328" s="180">
        <v>43252</v>
      </c>
      <c r="H1328" s="177"/>
      <c r="I1328" s="177"/>
      <c r="J1328" s="8" t="s">
        <v>4888</v>
      </c>
    </row>
    <row r="1329" spans="1:10" ht="11.25" hidden="1" customHeight="1">
      <c r="A1329" s="181" t="s">
        <v>1721</v>
      </c>
      <c r="B1329" s="173"/>
      <c r="C1329" s="173" t="s">
        <v>4789</v>
      </c>
      <c r="D1329" s="173"/>
      <c r="E1329" s="173"/>
      <c r="F1329" s="173"/>
      <c r="G1329" s="180">
        <v>43252</v>
      </c>
      <c r="H1329" s="177"/>
      <c r="I1329" s="177"/>
      <c r="J1329" s="8" t="s">
        <v>4888</v>
      </c>
    </row>
    <row r="1330" spans="1:10" ht="11.25" hidden="1" customHeight="1">
      <c r="A1330" s="181" t="s">
        <v>1722</v>
      </c>
      <c r="B1330" s="173"/>
      <c r="C1330" s="173" t="s">
        <v>4787</v>
      </c>
      <c r="D1330" s="173"/>
      <c r="E1330" s="173"/>
      <c r="F1330" s="173"/>
      <c r="G1330" s="180">
        <v>43252</v>
      </c>
      <c r="H1330" s="177"/>
      <c r="I1330" s="177"/>
      <c r="J1330" s="8" t="s">
        <v>4901</v>
      </c>
    </row>
    <row r="1331" spans="1:10" ht="11.25" hidden="1" customHeight="1">
      <c r="A1331" s="181" t="s">
        <v>1723</v>
      </c>
      <c r="B1331" s="173"/>
      <c r="C1331" s="173" t="s">
        <v>4787</v>
      </c>
      <c r="D1331" s="173"/>
      <c r="E1331" s="173"/>
      <c r="F1331" s="173"/>
      <c r="G1331" s="180">
        <v>43252</v>
      </c>
      <c r="H1331" s="177"/>
      <c r="I1331" s="177"/>
      <c r="J1331" s="8" t="s">
        <v>4901</v>
      </c>
    </row>
    <row r="1332" spans="1:10" ht="11.25" hidden="1" customHeight="1">
      <c r="A1332" s="181" t="s">
        <v>1724</v>
      </c>
      <c r="B1332" s="173"/>
      <c r="C1332" s="173" t="s">
        <v>4787</v>
      </c>
      <c r="D1332" s="173"/>
      <c r="E1332" s="173"/>
      <c r="F1332" s="173"/>
      <c r="G1332" s="180">
        <v>43252</v>
      </c>
      <c r="H1332" s="177"/>
      <c r="I1332" s="177"/>
      <c r="J1332" s="8" t="s">
        <v>4901</v>
      </c>
    </row>
    <row r="1333" spans="1:10" ht="11.25" hidden="1" customHeight="1">
      <c r="A1333" s="181" t="s">
        <v>1725</v>
      </c>
      <c r="B1333" s="173"/>
      <c r="C1333" s="173" t="s">
        <v>4789</v>
      </c>
      <c r="D1333" s="173"/>
      <c r="E1333" s="173"/>
      <c r="F1333" s="173"/>
      <c r="G1333" s="180">
        <v>43252</v>
      </c>
      <c r="H1333" s="177"/>
      <c r="I1333" s="177"/>
      <c r="J1333" s="8" t="s">
        <v>4888</v>
      </c>
    </row>
    <row r="1334" spans="1:10" ht="11.25" hidden="1" customHeight="1">
      <c r="A1334" s="181" t="s">
        <v>1726</v>
      </c>
      <c r="B1334" s="173"/>
      <c r="C1334" s="173" t="s">
        <v>4788</v>
      </c>
      <c r="D1334" s="173"/>
      <c r="E1334" s="173"/>
      <c r="F1334" s="173"/>
      <c r="G1334" s="180">
        <v>43252</v>
      </c>
      <c r="H1334" s="177"/>
      <c r="I1334" s="177"/>
      <c r="J1334" s="8" t="s">
        <v>4900</v>
      </c>
    </row>
    <row r="1335" spans="1:10" ht="11.25" hidden="1" customHeight="1">
      <c r="A1335" s="181" t="s">
        <v>1727</v>
      </c>
      <c r="B1335" s="173"/>
      <c r="C1335" s="173" t="s">
        <v>4786</v>
      </c>
      <c r="D1335" s="173"/>
      <c r="E1335" s="173"/>
      <c r="F1335" s="173"/>
      <c r="G1335" s="180">
        <v>43252</v>
      </c>
      <c r="H1335" s="177"/>
      <c r="I1335" s="177"/>
      <c r="J1335" s="8" t="s">
        <v>4902</v>
      </c>
    </row>
    <row r="1336" spans="1:10" ht="11.25" hidden="1" customHeight="1">
      <c r="A1336" s="181" t="s">
        <v>1728</v>
      </c>
      <c r="B1336" s="173"/>
      <c r="C1336" s="173" t="s">
        <v>4788</v>
      </c>
      <c r="D1336" s="173"/>
      <c r="E1336" s="173"/>
      <c r="F1336" s="173"/>
      <c r="G1336" s="180">
        <v>43252</v>
      </c>
      <c r="H1336" s="177"/>
      <c r="I1336" s="177"/>
      <c r="J1336" s="8" t="s">
        <v>4900</v>
      </c>
    </row>
    <row r="1337" spans="1:10" ht="11.25" hidden="1" customHeight="1">
      <c r="A1337" s="181" t="s">
        <v>1729</v>
      </c>
      <c r="B1337" s="173"/>
      <c r="C1337" s="173" t="s">
        <v>4787</v>
      </c>
      <c r="D1337" s="173"/>
      <c r="E1337" s="173"/>
      <c r="F1337" s="173"/>
      <c r="G1337" s="180">
        <v>43252</v>
      </c>
      <c r="H1337" s="177"/>
      <c r="I1337" s="177"/>
      <c r="J1337" s="8" t="s">
        <v>4901</v>
      </c>
    </row>
    <row r="1338" spans="1:10" ht="11.25" hidden="1" customHeight="1">
      <c r="A1338" s="181" t="s">
        <v>1730</v>
      </c>
      <c r="B1338" s="173"/>
      <c r="C1338" s="173" t="s">
        <v>4789</v>
      </c>
      <c r="D1338" s="173"/>
      <c r="E1338" s="173"/>
      <c r="F1338" s="173"/>
      <c r="G1338" s="180">
        <v>43252</v>
      </c>
      <c r="H1338" s="177"/>
      <c r="I1338" s="177"/>
      <c r="J1338" s="8" t="s">
        <v>4888</v>
      </c>
    </row>
    <row r="1339" spans="1:10" ht="11.25" hidden="1" customHeight="1">
      <c r="A1339" s="181" t="s">
        <v>1731</v>
      </c>
      <c r="B1339" s="173"/>
      <c r="C1339" s="173" t="s">
        <v>4786</v>
      </c>
      <c r="D1339" s="173"/>
      <c r="E1339" s="173"/>
      <c r="F1339" s="173"/>
      <c r="G1339" s="180">
        <v>43252</v>
      </c>
      <c r="H1339" s="177"/>
      <c r="I1339" s="177"/>
      <c r="J1339" s="8" t="s">
        <v>4902</v>
      </c>
    </row>
    <row r="1340" spans="1:10" ht="11.25" hidden="1" customHeight="1">
      <c r="A1340" s="181" t="s">
        <v>1732</v>
      </c>
      <c r="B1340" s="173"/>
      <c r="C1340" s="173" t="s">
        <v>4786</v>
      </c>
      <c r="D1340" s="173"/>
      <c r="E1340" s="173"/>
      <c r="F1340" s="173"/>
      <c r="G1340" s="180">
        <v>43252</v>
      </c>
      <c r="H1340" s="177"/>
      <c r="I1340" s="177"/>
      <c r="J1340" s="8" t="s">
        <v>4902</v>
      </c>
    </row>
    <row r="1341" spans="1:10" ht="11.25" hidden="1" customHeight="1">
      <c r="A1341" s="181" t="s">
        <v>1733</v>
      </c>
      <c r="B1341" s="173"/>
      <c r="C1341" s="173" t="s">
        <v>4786</v>
      </c>
      <c r="D1341" s="173"/>
      <c r="E1341" s="173"/>
      <c r="F1341" s="173"/>
      <c r="G1341" s="180">
        <v>43252</v>
      </c>
      <c r="H1341" s="177"/>
      <c r="I1341" s="177"/>
      <c r="J1341" s="8" t="s">
        <v>4902</v>
      </c>
    </row>
    <row r="1342" spans="1:10" ht="11.25" hidden="1" customHeight="1">
      <c r="A1342" s="181" t="s">
        <v>1734</v>
      </c>
      <c r="B1342" s="173"/>
      <c r="C1342" s="173" t="s">
        <v>4788</v>
      </c>
      <c r="D1342" s="173"/>
      <c r="E1342" s="173"/>
      <c r="F1342" s="173"/>
      <c r="G1342" s="180">
        <v>43252</v>
      </c>
      <c r="H1342" s="177"/>
      <c r="I1342" s="177"/>
      <c r="J1342" s="8" t="s">
        <v>4900</v>
      </c>
    </row>
    <row r="1343" spans="1:10" ht="11.25" hidden="1" customHeight="1">
      <c r="A1343" s="181" t="s">
        <v>1735</v>
      </c>
      <c r="B1343" s="173"/>
      <c r="C1343" s="173" t="s">
        <v>4788</v>
      </c>
      <c r="D1343" s="173"/>
      <c r="E1343" s="173"/>
      <c r="F1343" s="173"/>
      <c r="G1343" s="180">
        <v>43252</v>
      </c>
      <c r="H1343" s="177"/>
      <c r="I1343" s="177"/>
      <c r="J1343" s="8" t="s">
        <v>4900</v>
      </c>
    </row>
    <row r="1344" spans="1:10" ht="11.25" hidden="1" customHeight="1">
      <c r="A1344" s="181" t="s">
        <v>1736</v>
      </c>
      <c r="B1344" s="173"/>
      <c r="C1344" s="173" t="s">
        <v>4789</v>
      </c>
      <c r="D1344" s="173"/>
      <c r="E1344" s="173"/>
      <c r="F1344" s="173"/>
      <c r="G1344" s="180">
        <v>43252</v>
      </c>
      <c r="H1344" s="177"/>
      <c r="I1344" s="177"/>
      <c r="J1344" s="8" t="s">
        <v>4888</v>
      </c>
    </row>
    <row r="1345" spans="1:10" ht="11.25" hidden="1" customHeight="1">
      <c r="A1345" s="181" t="s">
        <v>1737</v>
      </c>
      <c r="B1345" s="173"/>
      <c r="C1345" s="173" t="s">
        <v>4786</v>
      </c>
      <c r="D1345" s="173"/>
      <c r="E1345" s="173"/>
      <c r="F1345" s="173"/>
      <c r="G1345" s="180">
        <v>43252</v>
      </c>
      <c r="H1345" s="177"/>
      <c r="I1345" s="177"/>
      <c r="J1345" s="8" t="s">
        <v>4902</v>
      </c>
    </row>
    <row r="1346" spans="1:10" ht="11.25" hidden="1" customHeight="1">
      <c r="A1346" s="181" t="s">
        <v>1738</v>
      </c>
      <c r="B1346" s="173"/>
      <c r="C1346" s="173" t="s">
        <v>4788</v>
      </c>
      <c r="D1346" s="173"/>
      <c r="E1346" s="173"/>
      <c r="F1346" s="173"/>
      <c r="G1346" s="180">
        <v>43252</v>
      </c>
      <c r="H1346" s="177"/>
      <c r="I1346" s="177"/>
      <c r="J1346" s="8" t="s">
        <v>4900</v>
      </c>
    </row>
    <row r="1347" spans="1:10" ht="11.25" hidden="1" customHeight="1">
      <c r="A1347" s="181" t="s">
        <v>1739</v>
      </c>
      <c r="B1347" s="173"/>
      <c r="C1347" s="173" t="s">
        <v>4788</v>
      </c>
      <c r="D1347" s="173"/>
      <c r="E1347" s="173"/>
      <c r="F1347" s="173"/>
      <c r="G1347" s="180">
        <v>43252</v>
      </c>
      <c r="H1347" s="177"/>
      <c r="I1347" s="177"/>
      <c r="J1347" s="8" t="s">
        <v>4900</v>
      </c>
    </row>
    <row r="1348" spans="1:10" ht="11.25" hidden="1" customHeight="1">
      <c r="A1348" s="181" t="s">
        <v>1740</v>
      </c>
      <c r="B1348" s="173"/>
      <c r="C1348" s="173" t="s">
        <v>4788</v>
      </c>
      <c r="D1348" s="173"/>
      <c r="E1348" s="173"/>
      <c r="F1348" s="173"/>
      <c r="G1348" s="180">
        <v>43252</v>
      </c>
      <c r="H1348" s="177"/>
      <c r="I1348" s="177"/>
      <c r="J1348" s="8" t="s">
        <v>4900</v>
      </c>
    </row>
    <row r="1349" spans="1:10" ht="11.25" hidden="1" customHeight="1">
      <c r="A1349" s="181" t="s">
        <v>1741</v>
      </c>
      <c r="B1349" s="173"/>
      <c r="C1349" s="173" t="s">
        <v>4786</v>
      </c>
      <c r="D1349" s="173"/>
      <c r="E1349" s="173"/>
      <c r="F1349" s="173"/>
      <c r="G1349" s="180">
        <v>43252</v>
      </c>
      <c r="H1349" s="177"/>
      <c r="I1349" s="177"/>
      <c r="J1349" s="8" t="s">
        <v>4902</v>
      </c>
    </row>
    <row r="1350" spans="1:10" ht="11.25" hidden="1" customHeight="1">
      <c r="A1350" s="181" t="s">
        <v>1742</v>
      </c>
      <c r="B1350" s="173"/>
      <c r="C1350" s="173" t="s">
        <v>4786</v>
      </c>
      <c r="D1350" s="173"/>
      <c r="E1350" s="173"/>
      <c r="F1350" s="173"/>
      <c r="G1350" s="180">
        <v>43252</v>
      </c>
      <c r="H1350" s="177"/>
      <c r="I1350" s="177"/>
      <c r="J1350" s="8" t="s">
        <v>4902</v>
      </c>
    </row>
    <row r="1351" spans="1:10" ht="11.25" hidden="1" customHeight="1">
      <c r="A1351" s="181" t="s">
        <v>1743</v>
      </c>
      <c r="B1351" s="173"/>
      <c r="C1351" s="173" t="s">
        <v>4789</v>
      </c>
      <c r="D1351" s="173"/>
      <c r="E1351" s="173"/>
      <c r="F1351" s="173"/>
      <c r="G1351" s="180">
        <v>43252</v>
      </c>
      <c r="H1351" s="177"/>
      <c r="I1351" s="177"/>
      <c r="J1351" s="8" t="s">
        <v>4888</v>
      </c>
    </row>
    <row r="1352" spans="1:10" ht="11.25" hidden="1" customHeight="1">
      <c r="A1352" s="181" t="s">
        <v>1744</v>
      </c>
      <c r="B1352" s="173"/>
      <c r="C1352" s="173" t="s">
        <v>4789</v>
      </c>
      <c r="D1352" s="173"/>
      <c r="E1352" s="173"/>
      <c r="F1352" s="173"/>
      <c r="G1352" s="180">
        <v>43252</v>
      </c>
      <c r="H1352" s="177"/>
      <c r="I1352" s="177"/>
      <c r="J1352" s="8" t="s">
        <v>4888</v>
      </c>
    </row>
    <row r="1353" spans="1:10" ht="11.25" hidden="1" customHeight="1">
      <c r="A1353" s="181" t="s">
        <v>1745</v>
      </c>
      <c r="B1353" s="173"/>
      <c r="C1353" s="173" t="s">
        <v>4787</v>
      </c>
      <c r="D1353" s="173"/>
      <c r="E1353" s="173"/>
      <c r="F1353" s="173"/>
      <c r="G1353" s="180">
        <v>43252</v>
      </c>
      <c r="H1353" s="177"/>
      <c r="I1353" s="177"/>
      <c r="J1353" s="8" t="s">
        <v>4901</v>
      </c>
    </row>
    <row r="1354" spans="1:10" ht="11.25" hidden="1" customHeight="1">
      <c r="A1354" s="181" t="s">
        <v>1746</v>
      </c>
      <c r="B1354" s="173"/>
      <c r="C1354" s="173" t="s">
        <v>4788</v>
      </c>
      <c r="D1354" s="173"/>
      <c r="E1354" s="173"/>
      <c r="F1354" s="173"/>
      <c r="G1354" s="180">
        <v>43252</v>
      </c>
      <c r="H1354" s="177"/>
      <c r="I1354" s="177"/>
      <c r="J1354" s="8" t="s">
        <v>4900</v>
      </c>
    </row>
    <row r="1355" spans="1:10" ht="11.25" hidden="1" customHeight="1">
      <c r="A1355" s="181" t="s">
        <v>1747</v>
      </c>
      <c r="B1355" s="173"/>
      <c r="C1355" s="173" t="s">
        <v>4786</v>
      </c>
      <c r="D1355" s="173"/>
      <c r="E1355" s="173"/>
      <c r="F1355" s="173"/>
      <c r="G1355" s="180">
        <v>43252</v>
      </c>
      <c r="H1355" s="177"/>
      <c r="I1355" s="177"/>
      <c r="J1355" s="8" t="s">
        <v>4902</v>
      </c>
    </row>
    <row r="1356" spans="1:10" ht="11.25" hidden="1" customHeight="1">
      <c r="A1356" s="181" t="s">
        <v>1748</v>
      </c>
      <c r="B1356" s="173"/>
      <c r="C1356" s="173" t="s">
        <v>4787</v>
      </c>
      <c r="D1356" s="173"/>
      <c r="E1356" s="173"/>
      <c r="F1356" s="173"/>
      <c r="G1356" s="180">
        <v>43252</v>
      </c>
      <c r="H1356" s="177"/>
      <c r="I1356" s="177"/>
      <c r="J1356" s="8" t="s">
        <v>4901</v>
      </c>
    </row>
    <row r="1357" spans="1:10" ht="11.25" hidden="1" customHeight="1">
      <c r="A1357" s="181" t="s">
        <v>1749</v>
      </c>
      <c r="B1357" s="173"/>
      <c r="C1357" s="173" t="s">
        <v>4787</v>
      </c>
      <c r="D1357" s="173"/>
      <c r="E1357" s="173"/>
      <c r="F1357" s="173"/>
      <c r="G1357" s="180">
        <v>43252</v>
      </c>
      <c r="H1357" s="177"/>
      <c r="I1357" s="177"/>
      <c r="J1357" s="8" t="s">
        <v>4901</v>
      </c>
    </row>
    <row r="1358" spans="1:10" ht="11.25" hidden="1" customHeight="1">
      <c r="A1358" s="181" t="s">
        <v>1750</v>
      </c>
      <c r="B1358" s="173"/>
      <c r="C1358" s="173" t="s">
        <v>4786</v>
      </c>
      <c r="D1358" s="173"/>
      <c r="E1358" s="173"/>
      <c r="F1358" s="173"/>
      <c r="G1358" s="180">
        <v>43252</v>
      </c>
      <c r="H1358" s="177"/>
      <c r="I1358" s="177"/>
      <c r="J1358" s="8" t="s">
        <v>4902</v>
      </c>
    </row>
    <row r="1359" spans="1:10" ht="11.25" hidden="1" customHeight="1">
      <c r="A1359" s="181" t="s">
        <v>1751</v>
      </c>
      <c r="B1359" s="173"/>
      <c r="C1359" s="173" t="s">
        <v>4789</v>
      </c>
      <c r="D1359" s="173"/>
      <c r="E1359" s="173"/>
      <c r="F1359" s="173"/>
      <c r="G1359" s="180">
        <v>43252</v>
      </c>
      <c r="H1359" s="177"/>
      <c r="I1359" s="177"/>
      <c r="J1359" s="8" t="s">
        <v>4888</v>
      </c>
    </row>
    <row r="1360" spans="1:10" ht="11.25" hidden="1" customHeight="1">
      <c r="A1360" s="181" t="s">
        <v>1752</v>
      </c>
      <c r="B1360" s="173"/>
      <c r="C1360" s="173" t="s">
        <v>4789</v>
      </c>
      <c r="D1360" s="173"/>
      <c r="E1360" s="173"/>
      <c r="F1360" s="173"/>
      <c r="G1360" s="180">
        <v>43252</v>
      </c>
      <c r="H1360" s="177"/>
      <c r="I1360" s="177"/>
      <c r="J1360" s="8" t="s">
        <v>4888</v>
      </c>
    </row>
    <row r="1361" spans="1:10" ht="11.25" hidden="1" customHeight="1">
      <c r="A1361" s="181" t="s">
        <v>1753</v>
      </c>
      <c r="B1361" s="173"/>
      <c r="C1361" s="173" t="s">
        <v>4787</v>
      </c>
      <c r="D1361" s="173"/>
      <c r="E1361" s="173"/>
      <c r="F1361" s="173"/>
      <c r="G1361" s="180">
        <v>43252</v>
      </c>
      <c r="H1361" s="177"/>
      <c r="I1361" s="177"/>
      <c r="J1361" s="8" t="s">
        <v>4901</v>
      </c>
    </row>
    <row r="1362" spans="1:10" ht="11.25" hidden="1" customHeight="1">
      <c r="A1362" s="181" t="s">
        <v>1754</v>
      </c>
      <c r="B1362" s="173"/>
      <c r="C1362" s="173" t="s">
        <v>4786</v>
      </c>
      <c r="D1362" s="173"/>
      <c r="E1362" s="173"/>
      <c r="F1362" s="173"/>
      <c r="G1362" s="180">
        <v>43252</v>
      </c>
      <c r="H1362" s="177"/>
      <c r="I1362" s="177"/>
      <c r="J1362" s="8" t="s">
        <v>4902</v>
      </c>
    </row>
    <row r="1363" spans="1:10" ht="11.25" hidden="1" customHeight="1">
      <c r="A1363" s="181" t="s">
        <v>1755</v>
      </c>
      <c r="B1363" s="173"/>
      <c r="C1363" s="173" t="s">
        <v>4786</v>
      </c>
      <c r="D1363" s="173"/>
      <c r="E1363" s="173"/>
      <c r="F1363" s="173"/>
      <c r="G1363" s="180">
        <v>43252</v>
      </c>
      <c r="H1363" s="177"/>
      <c r="I1363" s="177"/>
      <c r="J1363" s="8" t="s">
        <v>4902</v>
      </c>
    </row>
    <row r="1364" spans="1:10" ht="11.25" hidden="1" customHeight="1">
      <c r="A1364" s="181" t="s">
        <v>1756</v>
      </c>
      <c r="B1364" s="173"/>
      <c r="C1364" s="173" t="s">
        <v>4786</v>
      </c>
      <c r="D1364" s="173"/>
      <c r="E1364" s="173"/>
      <c r="F1364" s="173"/>
      <c r="G1364" s="180">
        <v>43252</v>
      </c>
      <c r="H1364" s="177"/>
      <c r="I1364" s="177"/>
      <c r="J1364" s="8" t="s">
        <v>4902</v>
      </c>
    </row>
    <row r="1365" spans="1:10" ht="11.25" hidden="1" customHeight="1">
      <c r="A1365" s="181" t="s">
        <v>1757</v>
      </c>
      <c r="B1365" s="173"/>
      <c r="C1365" s="173" t="s">
        <v>4788</v>
      </c>
      <c r="D1365" s="173"/>
      <c r="E1365" s="173"/>
      <c r="F1365" s="173"/>
      <c r="G1365" s="180">
        <v>43252</v>
      </c>
      <c r="H1365" s="177"/>
      <c r="I1365" s="177"/>
      <c r="J1365" s="8" t="s">
        <v>4900</v>
      </c>
    </row>
    <row r="1366" spans="1:10" ht="11.25" hidden="1" customHeight="1">
      <c r="A1366" s="181" t="s">
        <v>1758</v>
      </c>
      <c r="B1366" s="173"/>
      <c r="C1366" s="173" t="s">
        <v>4786</v>
      </c>
      <c r="D1366" s="173"/>
      <c r="E1366" s="173"/>
      <c r="F1366" s="173"/>
      <c r="G1366" s="180">
        <v>43252</v>
      </c>
      <c r="H1366" s="177"/>
      <c r="I1366" s="177"/>
      <c r="J1366" s="8" t="s">
        <v>4902</v>
      </c>
    </row>
    <row r="1367" spans="1:10" ht="11.25" hidden="1" customHeight="1">
      <c r="A1367" s="181" t="s">
        <v>1759</v>
      </c>
      <c r="B1367" s="173"/>
      <c r="C1367" s="173" t="s">
        <v>4786</v>
      </c>
      <c r="D1367" s="173"/>
      <c r="E1367" s="173"/>
      <c r="F1367" s="173"/>
      <c r="G1367" s="180">
        <v>43252</v>
      </c>
      <c r="H1367" s="177"/>
      <c r="I1367" s="177"/>
      <c r="J1367" s="8" t="s">
        <v>4902</v>
      </c>
    </row>
    <row r="1368" spans="1:10" ht="11.25" hidden="1" customHeight="1">
      <c r="A1368" s="181" t="s">
        <v>1760</v>
      </c>
      <c r="B1368" s="173"/>
      <c r="C1368" s="173" t="s">
        <v>4786</v>
      </c>
      <c r="D1368" s="173"/>
      <c r="E1368" s="173"/>
      <c r="F1368" s="173"/>
      <c r="G1368" s="180">
        <v>43252</v>
      </c>
      <c r="H1368" s="177"/>
      <c r="I1368" s="177"/>
      <c r="J1368" s="8" t="s">
        <v>4902</v>
      </c>
    </row>
    <row r="1369" spans="1:10" ht="11.25" hidden="1" customHeight="1">
      <c r="A1369" s="181" t="s">
        <v>1761</v>
      </c>
      <c r="B1369" s="173"/>
      <c r="C1369" s="173" t="s">
        <v>4786</v>
      </c>
      <c r="D1369" s="173"/>
      <c r="E1369" s="173"/>
      <c r="F1369" s="173"/>
      <c r="G1369" s="180">
        <v>43252</v>
      </c>
      <c r="H1369" s="177"/>
      <c r="I1369" s="177"/>
      <c r="J1369" s="8" t="s">
        <v>4902</v>
      </c>
    </row>
    <row r="1370" spans="1:10" ht="11.25" hidden="1" customHeight="1">
      <c r="A1370" s="181" t="s">
        <v>1762</v>
      </c>
      <c r="B1370" s="173"/>
      <c r="C1370" s="173" t="s">
        <v>4786</v>
      </c>
      <c r="D1370" s="173"/>
      <c r="E1370" s="173"/>
      <c r="F1370" s="173"/>
      <c r="G1370" s="180">
        <v>43252</v>
      </c>
      <c r="H1370" s="177"/>
      <c r="I1370" s="177"/>
      <c r="J1370" s="8" t="s">
        <v>4902</v>
      </c>
    </row>
    <row r="1371" spans="1:10" ht="11.25" hidden="1" customHeight="1">
      <c r="A1371" s="181" t="s">
        <v>1763</v>
      </c>
      <c r="B1371" s="173"/>
      <c r="C1371" s="173" t="s">
        <v>4786</v>
      </c>
      <c r="D1371" s="173"/>
      <c r="E1371" s="173"/>
      <c r="F1371" s="173"/>
      <c r="G1371" s="180">
        <v>43252</v>
      </c>
      <c r="H1371" s="177"/>
      <c r="I1371" s="177"/>
      <c r="J1371" s="8" t="s">
        <v>4902</v>
      </c>
    </row>
    <row r="1372" spans="1:10" ht="11.25" hidden="1" customHeight="1">
      <c r="A1372" s="181" t="s">
        <v>1764</v>
      </c>
      <c r="B1372" s="173"/>
      <c r="C1372" s="173" t="s">
        <v>4786</v>
      </c>
      <c r="D1372" s="173"/>
      <c r="E1372" s="173"/>
      <c r="F1372" s="173"/>
      <c r="G1372" s="180">
        <v>43252</v>
      </c>
      <c r="H1372" s="177"/>
      <c r="I1372" s="177"/>
      <c r="J1372" s="8" t="s">
        <v>4902</v>
      </c>
    </row>
    <row r="1373" spans="1:10" ht="11.25" hidden="1" customHeight="1">
      <c r="A1373" s="181" t="s">
        <v>1765</v>
      </c>
      <c r="B1373" s="173"/>
      <c r="C1373" s="173" t="s">
        <v>4787</v>
      </c>
      <c r="D1373" s="173"/>
      <c r="E1373" s="173"/>
      <c r="F1373" s="173"/>
      <c r="G1373" s="180">
        <v>43252</v>
      </c>
      <c r="H1373" s="177"/>
      <c r="I1373" s="177"/>
      <c r="J1373" s="8" t="s">
        <v>4901</v>
      </c>
    </row>
    <row r="1374" spans="1:10" ht="11.25" hidden="1" customHeight="1">
      <c r="A1374" s="181" t="s">
        <v>1766</v>
      </c>
      <c r="B1374" s="173"/>
      <c r="C1374" s="173" t="s">
        <v>4789</v>
      </c>
      <c r="D1374" s="173"/>
      <c r="E1374" s="173"/>
      <c r="F1374" s="173"/>
      <c r="G1374" s="180">
        <v>43252</v>
      </c>
      <c r="H1374" s="177"/>
      <c r="I1374" s="177"/>
      <c r="J1374" s="8" t="s">
        <v>4888</v>
      </c>
    </row>
    <row r="1375" spans="1:10" ht="11.25" hidden="1" customHeight="1">
      <c r="A1375" s="181" t="s">
        <v>1767</v>
      </c>
      <c r="B1375" s="173"/>
      <c r="C1375" s="173" t="s">
        <v>4788</v>
      </c>
      <c r="D1375" s="173"/>
      <c r="E1375" s="173"/>
      <c r="F1375" s="173"/>
      <c r="G1375" s="180">
        <v>43252</v>
      </c>
      <c r="H1375" s="177"/>
      <c r="I1375" s="177"/>
      <c r="J1375" s="8" t="s">
        <v>4900</v>
      </c>
    </row>
    <row r="1376" spans="1:10" ht="11.25" hidden="1" customHeight="1">
      <c r="A1376" s="181" t="s">
        <v>1768</v>
      </c>
      <c r="B1376" s="173"/>
      <c r="C1376" s="173" t="s">
        <v>4789</v>
      </c>
      <c r="D1376" s="173"/>
      <c r="E1376" s="173"/>
      <c r="F1376" s="173"/>
      <c r="G1376" s="180">
        <v>43252</v>
      </c>
      <c r="H1376" s="177"/>
      <c r="I1376" s="177"/>
      <c r="J1376" s="8" t="s">
        <v>4888</v>
      </c>
    </row>
    <row r="1377" spans="1:10" ht="11.25" hidden="1" customHeight="1">
      <c r="A1377" s="181" t="s">
        <v>1769</v>
      </c>
      <c r="B1377" s="173"/>
      <c r="C1377" s="173" t="s">
        <v>4788</v>
      </c>
      <c r="D1377" s="173"/>
      <c r="E1377" s="173"/>
      <c r="F1377" s="173"/>
      <c r="G1377" s="180">
        <v>43252</v>
      </c>
      <c r="H1377" s="177"/>
      <c r="I1377" s="177"/>
      <c r="J1377" s="8" t="s">
        <v>4900</v>
      </c>
    </row>
    <row r="1378" spans="1:10" ht="11.25" hidden="1" customHeight="1">
      <c r="A1378" s="181" t="s">
        <v>1770</v>
      </c>
      <c r="B1378" s="173"/>
      <c r="C1378" s="173" t="s">
        <v>4788</v>
      </c>
      <c r="D1378" s="173"/>
      <c r="E1378" s="173"/>
      <c r="F1378" s="173"/>
      <c r="G1378" s="180">
        <v>43252</v>
      </c>
      <c r="H1378" s="177"/>
      <c r="I1378" s="177"/>
      <c r="J1378" s="8" t="s">
        <v>4900</v>
      </c>
    </row>
    <row r="1379" spans="1:10" ht="11.25" hidden="1" customHeight="1">
      <c r="A1379" s="181" t="s">
        <v>1771</v>
      </c>
      <c r="B1379" s="173"/>
      <c r="C1379" s="173" t="s">
        <v>4788</v>
      </c>
      <c r="D1379" s="173"/>
      <c r="E1379" s="173"/>
      <c r="F1379" s="173"/>
      <c r="G1379" s="180">
        <v>43252</v>
      </c>
      <c r="H1379" s="177"/>
      <c r="I1379" s="177"/>
      <c r="J1379" s="8" t="s">
        <v>4900</v>
      </c>
    </row>
    <row r="1380" spans="1:10" ht="11.25" hidden="1" customHeight="1">
      <c r="A1380" s="181" t="s">
        <v>1772</v>
      </c>
      <c r="B1380" s="173"/>
      <c r="C1380" s="173" t="s">
        <v>4788</v>
      </c>
      <c r="D1380" s="173"/>
      <c r="E1380" s="173"/>
      <c r="F1380" s="173"/>
      <c r="G1380" s="180">
        <v>43252</v>
      </c>
      <c r="H1380" s="177"/>
      <c r="I1380" s="177"/>
      <c r="J1380" s="8" t="s">
        <v>4900</v>
      </c>
    </row>
    <row r="1381" spans="1:10" ht="11.25" hidden="1" customHeight="1">
      <c r="A1381" s="181" t="s">
        <v>1773</v>
      </c>
      <c r="B1381" s="173"/>
      <c r="C1381" s="173" t="s">
        <v>4786</v>
      </c>
      <c r="D1381" s="173"/>
      <c r="E1381" s="173"/>
      <c r="F1381" s="173"/>
      <c r="G1381" s="180">
        <v>43252</v>
      </c>
      <c r="H1381" s="177"/>
      <c r="I1381" s="177"/>
      <c r="J1381" s="8" t="s">
        <v>4902</v>
      </c>
    </row>
    <row r="1382" spans="1:10" ht="11.25" hidden="1" customHeight="1">
      <c r="A1382" s="181" t="s">
        <v>1774</v>
      </c>
      <c r="B1382" s="173"/>
      <c r="C1382" s="173" t="s">
        <v>4788</v>
      </c>
      <c r="D1382" s="173"/>
      <c r="E1382" s="173"/>
      <c r="F1382" s="173"/>
      <c r="G1382" s="180">
        <v>43252</v>
      </c>
      <c r="H1382" s="177"/>
      <c r="I1382" s="177"/>
      <c r="J1382" s="8" t="s">
        <v>4900</v>
      </c>
    </row>
    <row r="1383" spans="1:10" ht="11.25" hidden="1" customHeight="1">
      <c r="A1383" s="181" t="s">
        <v>1775</v>
      </c>
      <c r="B1383" s="173"/>
      <c r="C1383" s="173" t="s">
        <v>4788</v>
      </c>
      <c r="D1383" s="173"/>
      <c r="E1383" s="173"/>
      <c r="F1383" s="173"/>
      <c r="G1383" s="180">
        <v>43252</v>
      </c>
      <c r="H1383" s="177"/>
      <c r="I1383" s="177"/>
      <c r="J1383" s="8" t="s">
        <v>4900</v>
      </c>
    </row>
    <row r="1384" spans="1:10" ht="11.25" hidden="1" customHeight="1">
      <c r="A1384" s="181" t="s">
        <v>1776</v>
      </c>
      <c r="B1384" s="173"/>
      <c r="C1384" s="173" t="s">
        <v>4788</v>
      </c>
      <c r="D1384" s="173"/>
      <c r="E1384" s="173"/>
      <c r="F1384" s="173"/>
      <c r="G1384" s="180">
        <v>43252</v>
      </c>
      <c r="H1384" s="177"/>
      <c r="I1384" s="177"/>
      <c r="J1384" s="8" t="s">
        <v>4900</v>
      </c>
    </row>
    <row r="1385" spans="1:10" ht="11.25" hidden="1" customHeight="1">
      <c r="A1385" s="181" t="s">
        <v>1777</v>
      </c>
      <c r="B1385" s="173"/>
      <c r="C1385" s="173" t="s">
        <v>4788</v>
      </c>
      <c r="D1385" s="173"/>
      <c r="E1385" s="173"/>
      <c r="F1385" s="173"/>
      <c r="G1385" s="180">
        <v>43252</v>
      </c>
      <c r="H1385" s="177"/>
      <c r="I1385" s="177"/>
      <c r="J1385" s="8" t="s">
        <v>4900</v>
      </c>
    </row>
    <row r="1386" spans="1:10" ht="11.25" hidden="1" customHeight="1">
      <c r="A1386" s="181" t="s">
        <v>1778</v>
      </c>
      <c r="B1386" s="173"/>
      <c r="C1386" s="173" t="s">
        <v>4786</v>
      </c>
      <c r="D1386" s="173"/>
      <c r="E1386" s="173"/>
      <c r="F1386" s="173"/>
      <c r="G1386" s="180">
        <v>43252</v>
      </c>
      <c r="H1386" s="177"/>
      <c r="I1386" s="177"/>
      <c r="J1386" s="8" t="s">
        <v>4902</v>
      </c>
    </row>
    <row r="1387" spans="1:10" ht="11.25" hidden="1" customHeight="1">
      <c r="A1387" s="181" t="s">
        <v>1779</v>
      </c>
      <c r="B1387" s="173"/>
      <c r="C1387" s="173" t="s">
        <v>4788</v>
      </c>
      <c r="D1387" s="173"/>
      <c r="E1387" s="173"/>
      <c r="F1387" s="173"/>
      <c r="G1387" s="180">
        <v>43252</v>
      </c>
      <c r="H1387" s="177"/>
      <c r="I1387" s="177"/>
      <c r="J1387" s="8" t="s">
        <v>4900</v>
      </c>
    </row>
    <row r="1388" spans="1:10" ht="11.25" hidden="1" customHeight="1">
      <c r="A1388" s="181" t="s">
        <v>1780</v>
      </c>
      <c r="B1388" s="173"/>
      <c r="C1388" s="173" t="s">
        <v>4789</v>
      </c>
      <c r="D1388" s="173"/>
      <c r="E1388" s="173"/>
      <c r="F1388" s="173"/>
      <c r="G1388" s="180">
        <v>43252</v>
      </c>
      <c r="H1388" s="177"/>
      <c r="I1388" s="177"/>
      <c r="J1388" s="8" t="s">
        <v>4888</v>
      </c>
    </row>
    <row r="1389" spans="1:10" ht="11.25" hidden="1" customHeight="1">
      <c r="A1389" s="181" t="s">
        <v>1781</v>
      </c>
      <c r="B1389" s="173"/>
      <c r="C1389" s="173" t="s">
        <v>4787</v>
      </c>
      <c r="D1389" s="173"/>
      <c r="E1389" s="173"/>
      <c r="F1389" s="173"/>
      <c r="G1389" s="180">
        <v>43252</v>
      </c>
      <c r="H1389" s="177"/>
      <c r="I1389" s="177"/>
      <c r="J1389" s="8" t="s">
        <v>4901</v>
      </c>
    </row>
    <row r="1390" spans="1:10" ht="11.25" hidden="1" customHeight="1">
      <c r="A1390" s="181" t="s">
        <v>1782</v>
      </c>
      <c r="B1390" s="173"/>
      <c r="C1390" s="173" t="s">
        <v>4788</v>
      </c>
      <c r="D1390" s="173"/>
      <c r="E1390" s="173"/>
      <c r="F1390" s="173"/>
      <c r="G1390" s="180">
        <v>43252</v>
      </c>
      <c r="H1390" s="177"/>
      <c r="I1390" s="177"/>
      <c r="J1390" s="8" t="s">
        <v>4900</v>
      </c>
    </row>
    <row r="1391" spans="1:10" ht="11.25" hidden="1" customHeight="1">
      <c r="A1391" s="181" t="s">
        <v>1783</v>
      </c>
      <c r="B1391" s="173"/>
      <c r="C1391" s="173" t="s">
        <v>4786</v>
      </c>
      <c r="D1391" s="173"/>
      <c r="E1391" s="173"/>
      <c r="F1391" s="173"/>
      <c r="G1391" s="180">
        <v>43252</v>
      </c>
      <c r="H1391" s="177"/>
      <c r="I1391" s="177"/>
      <c r="J1391" s="8" t="s">
        <v>4902</v>
      </c>
    </row>
    <row r="1392" spans="1:10" ht="11.25" hidden="1" customHeight="1">
      <c r="A1392" s="181" t="s">
        <v>1784</v>
      </c>
      <c r="B1392" s="173"/>
      <c r="C1392" s="173" t="s">
        <v>4787</v>
      </c>
      <c r="D1392" s="173"/>
      <c r="E1392" s="173"/>
      <c r="F1392" s="173"/>
      <c r="G1392" s="180">
        <v>43252</v>
      </c>
      <c r="H1392" s="177"/>
      <c r="I1392" s="177"/>
      <c r="J1392" s="8" t="s">
        <v>4901</v>
      </c>
    </row>
    <row r="1393" spans="1:10" ht="11.25" hidden="1" customHeight="1">
      <c r="A1393" s="181" t="s">
        <v>1785</v>
      </c>
      <c r="B1393" s="173"/>
      <c r="C1393" s="173" t="s">
        <v>4786</v>
      </c>
      <c r="D1393" s="173"/>
      <c r="E1393" s="173"/>
      <c r="F1393" s="173"/>
      <c r="G1393" s="180">
        <v>43252</v>
      </c>
      <c r="H1393" s="177"/>
      <c r="I1393" s="177"/>
      <c r="J1393" s="8" t="s">
        <v>4902</v>
      </c>
    </row>
    <row r="1394" spans="1:10" ht="11.25" hidden="1" customHeight="1">
      <c r="A1394" s="181" t="s">
        <v>1786</v>
      </c>
      <c r="B1394" s="173"/>
      <c r="C1394" s="173" t="s">
        <v>4788</v>
      </c>
      <c r="D1394" s="173"/>
      <c r="E1394" s="173"/>
      <c r="F1394" s="173"/>
      <c r="G1394" s="180">
        <v>43252</v>
      </c>
      <c r="H1394" s="177"/>
      <c r="I1394" s="177"/>
      <c r="J1394" s="8" t="s">
        <v>4900</v>
      </c>
    </row>
    <row r="1395" spans="1:10" ht="11.25" hidden="1" customHeight="1">
      <c r="A1395" s="181" t="s">
        <v>1787</v>
      </c>
      <c r="B1395" s="173"/>
      <c r="C1395" s="173" t="s">
        <v>4789</v>
      </c>
      <c r="D1395" s="173"/>
      <c r="E1395" s="173"/>
      <c r="F1395" s="173"/>
      <c r="G1395" s="180">
        <v>43252</v>
      </c>
      <c r="H1395" s="177"/>
      <c r="I1395" s="177"/>
      <c r="J1395" s="8" t="s">
        <v>4888</v>
      </c>
    </row>
    <row r="1396" spans="1:10" ht="11.25" hidden="1" customHeight="1">
      <c r="A1396" s="181" t="s">
        <v>1788</v>
      </c>
      <c r="B1396" s="173"/>
      <c r="C1396" s="173" t="s">
        <v>4788</v>
      </c>
      <c r="D1396" s="173"/>
      <c r="E1396" s="173"/>
      <c r="F1396" s="173"/>
      <c r="G1396" s="180">
        <v>43252</v>
      </c>
      <c r="H1396" s="177"/>
      <c r="I1396" s="177"/>
      <c r="J1396" s="8" t="s">
        <v>4900</v>
      </c>
    </row>
    <row r="1397" spans="1:10" ht="11.25" hidden="1" customHeight="1">
      <c r="A1397" s="181" t="s">
        <v>1789</v>
      </c>
      <c r="B1397" s="173"/>
      <c r="C1397" s="173" t="s">
        <v>4787</v>
      </c>
      <c r="D1397" s="173"/>
      <c r="E1397" s="173"/>
      <c r="F1397" s="173"/>
      <c r="G1397" s="180">
        <v>43252</v>
      </c>
      <c r="H1397" s="177"/>
      <c r="I1397" s="177"/>
      <c r="J1397" s="8" t="s">
        <v>4901</v>
      </c>
    </row>
    <row r="1398" spans="1:10" ht="11.25" hidden="1" customHeight="1">
      <c r="A1398" s="181" t="s">
        <v>1790</v>
      </c>
      <c r="B1398" s="173"/>
      <c r="C1398" s="173" t="s">
        <v>4787</v>
      </c>
      <c r="D1398" s="173"/>
      <c r="E1398" s="173"/>
      <c r="F1398" s="173"/>
      <c r="G1398" s="180">
        <v>43252</v>
      </c>
      <c r="H1398" s="177"/>
      <c r="I1398" s="177"/>
      <c r="J1398" s="8" t="s">
        <v>4901</v>
      </c>
    </row>
    <row r="1399" spans="1:10" ht="11.25" hidden="1" customHeight="1">
      <c r="A1399" s="181" t="s">
        <v>1791</v>
      </c>
      <c r="B1399" s="173"/>
      <c r="C1399" s="173" t="s">
        <v>4787</v>
      </c>
      <c r="D1399" s="173"/>
      <c r="E1399" s="173"/>
      <c r="F1399" s="173"/>
      <c r="G1399" s="180">
        <v>43252</v>
      </c>
      <c r="H1399" s="177"/>
      <c r="I1399" s="177"/>
      <c r="J1399" s="8" t="s">
        <v>4901</v>
      </c>
    </row>
    <row r="1400" spans="1:10" ht="11.25" hidden="1" customHeight="1">
      <c r="A1400" s="181" t="s">
        <v>1792</v>
      </c>
      <c r="B1400" s="173"/>
      <c r="C1400" s="173" t="s">
        <v>4787</v>
      </c>
      <c r="D1400" s="173"/>
      <c r="E1400" s="173"/>
      <c r="F1400" s="173"/>
      <c r="G1400" s="180">
        <v>43252</v>
      </c>
      <c r="H1400" s="177"/>
      <c r="I1400" s="177"/>
      <c r="J1400" s="8" t="s">
        <v>4901</v>
      </c>
    </row>
    <row r="1401" spans="1:10" ht="11.25" hidden="1" customHeight="1">
      <c r="A1401" s="181" t="s">
        <v>1793</v>
      </c>
      <c r="B1401" s="173"/>
      <c r="C1401" s="173" t="s">
        <v>4786</v>
      </c>
      <c r="D1401" s="173"/>
      <c r="E1401" s="173"/>
      <c r="F1401" s="173"/>
      <c r="G1401" s="180">
        <v>43252</v>
      </c>
      <c r="H1401" s="177"/>
      <c r="I1401" s="177"/>
      <c r="J1401" s="8" t="s">
        <v>4902</v>
      </c>
    </row>
    <row r="1402" spans="1:10" ht="11.25" hidden="1" customHeight="1">
      <c r="A1402" s="181" t="s">
        <v>1794</v>
      </c>
      <c r="B1402" s="173"/>
      <c r="C1402" s="173" t="s">
        <v>4787</v>
      </c>
      <c r="D1402" s="173"/>
      <c r="E1402" s="173"/>
      <c r="F1402" s="173"/>
      <c r="G1402" s="180">
        <v>43252</v>
      </c>
      <c r="H1402" s="177"/>
      <c r="I1402" s="177"/>
      <c r="J1402" s="8" t="s">
        <v>4901</v>
      </c>
    </row>
    <row r="1403" spans="1:10" ht="11.25" hidden="1" customHeight="1">
      <c r="A1403" s="181" t="s">
        <v>1795</v>
      </c>
      <c r="B1403" s="173"/>
      <c r="C1403" s="173" t="s">
        <v>4788</v>
      </c>
      <c r="D1403" s="173"/>
      <c r="E1403" s="173"/>
      <c r="F1403" s="173"/>
      <c r="G1403" s="180">
        <v>43252</v>
      </c>
      <c r="H1403" s="177"/>
      <c r="I1403" s="177"/>
      <c r="J1403" s="8" t="s">
        <v>4900</v>
      </c>
    </row>
    <row r="1404" spans="1:10" ht="11.25" hidden="1" customHeight="1">
      <c r="A1404" s="181" t="s">
        <v>1796</v>
      </c>
      <c r="B1404" s="173"/>
      <c r="C1404" s="173" t="s">
        <v>4789</v>
      </c>
      <c r="D1404" s="173"/>
      <c r="E1404" s="173"/>
      <c r="F1404" s="173"/>
      <c r="G1404" s="180">
        <v>43252</v>
      </c>
      <c r="H1404" s="177"/>
      <c r="I1404" s="177"/>
      <c r="J1404" s="8" t="s">
        <v>4888</v>
      </c>
    </row>
    <row r="1405" spans="1:10" ht="11.25" hidden="1" customHeight="1">
      <c r="A1405" s="181" t="s">
        <v>1797</v>
      </c>
      <c r="B1405" s="173"/>
      <c r="C1405" s="173" t="s">
        <v>4788</v>
      </c>
      <c r="D1405" s="173"/>
      <c r="E1405" s="173"/>
      <c r="F1405" s="173"/>
      <c r="G1405" s="180">
        <v>43252</v>
      </c>
      <c r="H1405" s="177"/>
      <c r="I1405" s="177"/>
      <c r="J1405" s="8" t="s">
        <v>4900</v>
      </c>
    </row>
    <row r="1406" spans="1:10" ht="11.25" hidden="1" customHeight="1">
      <c r="A1406" s="181" t="s">
        <v>1798</v>
      </c>
      <c r="B1406" s="173"/>
      <c r="C1406" s="173" t="s">
        <v>4788</v>
      </c>
      <c r="D1406" s="173"/>
      <c r="E1406" s="173"/>
      <c r="F1406" s="173"/>
      <c r="G1406" s="180">
        <v>43252</v>
      </c>
      <c r="H1406" s="177"/>
      <c r="I1406" s="177"/>
      <c r="J1406" s="8" t="s">
        <v>4900</v>
      </c>
    </row>
    <row r="1407" spans="1:10" ht="11.25" hidden="1" customHeight="1">
      <c r="A1407" s="181" t="s">
        <v>1799</v>
      </c>
      <c r="B1407" s="173"/>
      <c r="C1407" s="173" t="s">
        <v>4788</v>
      </c>
      <c r="D1407" s="173"/>
      <c r="E1407" s="173"/>
      <c r="F1407" s="173"/>
      <c r="G1407" s="180">
        <v>43252</v>
      </c>
      <c r="H1407" s="177"/>
      <c r="I1407" s="177"/>
      <c r="J1407" s="8" t="s">
        <v>4900</v>
      </c>
    </row>
    <row r="1408" spans="1:10" ht="11.25" hidden="1" customHeight="1">
      <c r="A1408" s="181" t="s">
        <v>1800</v>
      </c>
      <c r="B1408" s="173"/>
      <c r="C1408" s="173" t="s">
        <v>4789</v>
      </c>
      <c r="D1408" s="173"/>
      <c r="E1408" s="173"/>
      <c r="F1408" s="173"/>
      <c r="G1408" s="180">
        <v>43252</v>
      </c>
      <c r="H1408" s="177"/>
      <c r="I1408" s="177"/>
      <c r="J1408" s="8" t="s">
        <v>4888</v>
      </c>
    </row>
    <row r="1409" spans="1:10" ht="11.25" hidden="1" customHeight="1">
      <c r="A1409" s="181" t="s">
        <v>1801</v>
      </c>
      <c r="B1409" s="173"/>
      <c r="C1409" s="173" t="s">
        <v>4788</v>
      </c>
      <c r="D1409" s="173"/>
      <c r="E1409" s="173"/>
      <c r="F1409" s="173"/>
      <c r="G1409" s="180">
        <v>43252</v>
      </c>
      <c r="H1409" s="177"/>
      <c r="I1409" s="177"/>
      <c r="J1409" s="8" t="s">
        <v>4900</v>
      </c>
    </row>
    <row r="1410" spans="1:10" ht="11.25" hidden="1" customHeight="1">
      <c r="A1410" s="181" t="s">
        <v>1802</v>
      </c>
      <c r="B1410" s="173"/>
      <c r="C1410" s="173" t="s">
        <v>4788</v>
      </c>
      <c r="D1410" s="173"/>
      <c r="E1410" s="173"/>
      <c r="F1410" s="173"/>
      <c r="G1410" s="180">
        <v>43252</v>
      </c>
      <c r="H1410" s="177"/>
      <c r="I1410" s="177"/>
      <c r="J1410" s="8" t="s">
        <v>4900</v>
      </c>
    </row>
    <row r="1411" spans="1:10" ht="11.25" hidden="1" customHeight="1">
      <c r="A1411" s="181" t="s">
        <v>1803</v>
      </c>
      <c r="B1411" s="173"/>
      <c r="C1411" s="173" t="s">
        <v>4788</v>
      </c>
      <c r="D1411" s="173"/>
      <c r="E1411" s="173"/>
      <c r="F1411" s="173"/>
      <c r="G1411" s="180">
        <v>43252</v>
      </c>
      <c r="H1411" s="177"/>
      <c r="I1411" s="177"/>
      <c r="J1411" s="8" t="s">
        <v>4900</v>
      </c>
    </row>
    <row r="1412" spans="1:10" ht="11.25" hidden="1" customHeight="1">
      <c r="A1412" s="181" t="s">
        <v>1804</v>
      </c>
      <c r="B1412" s="173"/>
      <c r="C1412" s="173" t="s">
        <v>4788</v>
      </c>
      <c r="D1412" s="173"/>
      <c r="E1412" s="173"/>
      <c r="F1412" s="173"/>
      <c r="G1412" s="180">
        <v>43252</v>
      </c>
      <c r="H1412" s="177"/>
      <c r="I1412" s="177"/>
      <c r="J1412" s="8" t="s">
        <v>4900</v>
      </c>
    </row>
    <row r="1413" spans="1:10" ht="11.25" hidden="1" customHeight="1">
      <c r="A1413" s="181" t="s">
        <v>1805</v>
      </c>
      <c r="B1413" s="173"/>
      <c r="C1413" s="173" t="s">
        <v>4787</v>
      </c>
      <c r="D1413" s="173"/>
      <c r="E1413" s="173"/>
      <c r="F1413" s="173"/>
      <c r="G1413" s="180">
        <v>43252</v>
      </c>
      <c r="H1413" s="177"/>
      <c r="I1413" s="177"/>
      <c r="J1413" s="8" t="s">
        <v>4901</v>
      </c>
    </row>
    <row r="1414" spans="1:10" ht="11.25" hidden="1" customHeight="1">
      <c r="A1414" s="181" t="s">
        <v>1806</v>
      </c>
      <c r="B1414" s="173"/>
      <c r="C1414" s="173" t="s">
        <v>4788</v>
      </c>
      <c r="D1414" s="173"/>
      <c r="E1414" s="173"/>
      <c r="F1414" s="173"/>
      <c r="G1414" s="180">
        <v>43252</v>
      </c>
      <c r="H1414" s="177"/>
      <c r="I1414" s="177"/>
      <c r="J1414" s="8" t="s">
        <v>4900</v>
      </c>
    </row>
    <row r="1415" spans="1:10" ht="11.25" hidden="1" customHeight="1">
      <c r="A1415" s="181" t="s">
        <v>1807</v>
      </c>
      <c r="B1415" s="173"/>
      <c r="C1415" s="173" t="s">
        <v>4788</v>
      </c>
      <c r="D1415" s="173"/>
      <c r="E1415" s="173"/>
      <c r="F1415" s="173"/>
      <c r="G1415" s="180">
        <v>43252</v>
      </c>
      <c r="H1415" s="177"/>
      <c r="I1415" s="177"/>
      <c r="J1415" s="8" t="s">
        <v>4900</v>
      </c>
    </row>
    <row r="1416" spans="1:10" ht="11.25" hidden="1" customHeight="1">
      <c r="A1416" s="181" t="s">
        <v>1808</v>
      </c>
      <c r="B1416" s="173"/>
      <c r="C1416" s="173" t="s">
        <v>4786</v>
      </c>
      <c r="D1416" s="173"/>
      <c r="E1416" s="173"/>
      <c r="F1416" s="173"/>
      <c r="G1416" s="180">
        <v>43252</v>
      </c>
      <c r="H1416" s="177"/>
      <c r="I1416" s="177"/>
      <c r="J1416" s="8" t="s">
        <v>4902</v>
      </c>
    </row>
    <row r="1417" spans="1:10" ht="11.25" hidden="1" customHeight="1">
      <c r="A1417" s="181" t="s">
        <v>1809</v>
      </c>
      <c r="B1417" s="173"/>
      <c r="C1417" s="173" t="s">
        <v>4787</v>
      </c>
      <c r="D1417" s="173"/>
      <c r="E1417" s="173"/>
      <c r="F1417" s="173"/>
      <c r="G1417" s="180">
        <v>43252</v>
      </c>
      <c r="H1417" s="177"/>
      <c r="I1417" s="177"/>
      <c r="J1417" s="8" t="s">
        <v>4901</v>
      </c>
    </row>
    <row r="1418" spans="1:10" ht="11.25" hidden="1" customHeight="1">
      <c r="A1418" s="181" t="s">
        <v>1810</v>
      </c>
      <c r="B1418" s="173"/>
      <c r="C1418" s="173" t="s">
        <v>4786</v>
      </c>
      <c r="D1418" s="173"/>
      <c r="E1418" s="173"/>
      <c r="F1418" s="173"/>
      <c r="G1418" s="180">
        <v>43252</v>
      </c>
      <c r="H1418" s="177"/>
      <c r="I1418" s="177"/>
      <c r="J1418" s="8" t="s">
        <v>4902</v>
      </c>
    </row>
    <row r="1419" spans="1:10" ht="11.25" hidden="1" customHeight="1">
      <c r="A1419" s="181" t="s">
        <v>1811</v>
      </c>
      <c r="B1419" s="173"/>
      <c r="C1419" s="173" t="s">
        <v>4786</v>
      </c>
      <c r="D1419" s="173"/>
      <c r="E1419" s="173"/>
      <c r="F1419" s="173"/>
      <c r="G1419" s="180">
        <v>43252</v>
      </c>
      <c r="H1419" s="177"/>
      <c r="I1419" s="177"/>
      <c r="J1419" s="8" t="s">
        <v>4902</v>
      </c>
    </row>
    <row r="1420" spans="1:10" ht="11.25" hidden="1" customHeight="1">
      <c r="A1420" s="181" t="s">
        <v>1812</v>
      </c>
      <c r="B1420" s="173"/>
      <c r="C1420" s="173" t="s">
        <v>4786</v>
      </c>
      <c r="D1420" s="173"/>
      <c r="E1420" s="173"/>
      <c r="F1420" s="173"/>
      <c r="G1420" s="180">
        <v>43252</v>
      </c>
      <c r="H1420" s="177"/>
      <c r="I1420" s="177"/>
      <c r="J1420" s="8" t="s">
        <v>4902</v>
      </c>
    </row>
    <row r="1421" spans="1:10" ht="11.25" hidden="1" customHeight="1">
      <c r="A1421" s="181" t="s">
        <v>1813</v>
      </c>
      <c r="B1421" s="173"/>
      <c r="C1421" s="173" t="s">
        <v>4786</v>
      </c>
      <c r="D1421" s="173"/>
      <c r="E1421" s="173"/>
      <c r="F1421" s="173"/>
      <c r="G1421" s="180">
        <v>43252</v>
      </c>
      <c r="H1421" s="177"/>
      <c r="I1421" s="177"/>
      <c r="J1421" s="8" t="s">
        <v>4902</v>
      </c>
    </row>
    <row r="1422" spans="1:10" ht="11.25" hidden="1" customHeight="1">
      <c r="A1422" s="181" t="s">
        <v>1814</v>
      </c>
      <c r="B1422" s="173"/>
      <c r="C1422" s="173" t="s">
        <v>4788</v>
      </c>
      <c r="D1422" s="173"/>
      <c r="E1422" s="173"/>
      <c r="F1422" s="173"/>
      <c r="G1422" s="180">
        <v>43252</v>
      </c>
      <c r="H1422" s="177"/>
      <c r="I1422" s="177"/>
      <c r="J1422" s="8" t="s">
        <v>4900</v>
      </c>
    </row>
    <row r="1423" spans="1:10" ht="11.25" hidden="1" customHeight="1">
      <c r="A1423" s="181" t="s">
        <v>1824</v>
      </c>
      <c r="B1423" s="173"/>
      <c r="C1423" s="173" t="s">
        <v>4789</v>
      </c>
      <c r="D1423" s="173"/>
      <c r="E1423" s="173"/>
      <c r="F1423" s="173"/>
      <c r="G1423" s="180">
        <v>43252</v>
      </c>
      <c r="H1423" s="177"/>
      <c r="I1423" s="177"/>
      <c r="J1423" s="8" t="s">
        <v>4888</v>
      </c>
    </row>
    <row r="1424" spans="1:10" ht="11.25" hidden="1" customHeight="1">
      <c r="A1424" s="181" t="s">
        <v>1825</v>
      </c>
      <c r="B1424" s="173"/>
      <c r="C1424" s="173" t="s">
        <v>4789</v>
      </c>
      <c r="D1424" s="173"/>
      <c r="E1424" s="173"/>
      <c r="F1424" s="173"/>
      <c r="G1424" s="180">
        <v>43252</v>
      </c>
      <c r="H1424" s="177"/>
      <c r="I1424" s="177"/>
      <c r="J1424" s="8" t="s">
        <v>4888</v>
      </c>
    </row>
    <row r="1425" spans="1:10" ht="11.25" hidden="1" customHeight="1">
      <c r="A1425" s="181" t="s">
        <v>1826</v>
      </c>
      <c r="B1425" s="173"/>
      <c r="C1425" s="173" t="s">
        <v>4789</v>
      </c>
      <c r="D1425" s="173"/>
      <c r="E1425" s="173"/>
      <c r="F1425" s="173"/>
      <c r="G1425" s="180">
        <v>43252</v>
      </c>
      <c r="H1425" s="177"/>
      <c r="I1425" s="177"/>
      <c r="J1425" s="8" t="s">
        <v>4888</v>
      </c>
    </row>
    <row r="1426" spans="1:10" ht="11.25" hidden="1" customHeight="1">
      <c r="A1426" s="181" t="s">
        <v>1827</v>
      </c>
      <c r="B1426" s="173"/>
      <c r="C1426" s="173" t="s">
        <v>4789</v>
      </c>
      <c r="D1426" s="173"/>
      <c r="E1426" s="173"/>
      <c r="F1426" s="173"/>
      <c r="G1426" s="180">
        <v>43252</v>
      </c>
      <c r="H1426" s="177"/>
      <c r="I1426" s="177"/>
      <c r="J1426" s="8" t="s">
        <v>4888</v>
      </c>
    </row>
    <row r="1427" spans="1:10" ht="11.25" hidden="1" customHeight="1">
      <c r="A1427" s="181" t="s">
        <v>1828</v>
      </c>
      <c r="B1427" s="173"/>
      <c r="C1427" s="173" t="s">
        <v>4789</v>
      </c>
      <c r="D1427" s="173"/>
      <c r="E1427" s="173"/>
      <c r="F1427" s="173"/>
      <c r="G1427" s="180">
        <v>43252</v>
      </c>
      <c r="H1427" s="177"/>
      <c r="I1427" s="177"/>
      <c r="J1427" s="8" t="s">
        <v>4888</v>
      </c>
    </row>
    <row r="1428" spans="1:10" ht="11.25" hidden="1" customHeight="1">
      <c r="A1428" s="181" t="s">
        <v>1829</v>
      </c>
      <c r="B1428" s="173"/>
      <c r="C1428" s="173" t="s">
        <v>4789</v>
      </c>
      <c r="D1428" s="173"/>
      <c r="E1428" s="173"/>
      <c r="F1428" s="173"/>
      <c r="G1428" s="180">
        <v>43252</v>
      </c>
      <c r="H1428" s="177"/>
      <c r="I1428" s="177"/>
      <c r="J1428" s="8" t="s">
        <v>4888</v>
      </c>
    </row>
    <row r="1429" spans="1:10" ht="11.25" hidden="1" customHeight="1">
      <c r="A1429" s="181" t="s">
        <v>1842</v>
      </c>
      <c r="B1429" s="173"/>
      <c r="C1429" s="173" t="s">
        <v>4787</v>
      </c>
      <c r="D1429" s="173"/>
      <c r="E1429" s="173"/>
      <c r="F1429" s="173"/>
      <c r="G1429" s="180">
        <v>43252</v>
      </c>
      <c r="H1429" s="177"/>
      <c r="I1429" s="177"/>
      <c r="J1429" s="8" t="s">
        <v>4901</v>
      </c>
    </row>
    <row r="1430" spans="1:10" ht="11.25" hidden="1" customHeight="1">
      <c r="A1430" s="181" t="s">
        <v>1852</v>
      </c>
      <c r="B1430" s="173"/>
      <c r="C1430" s="173" t="s">
        <v>4787</v>
      </c>
      <c r="D1430" s="173"/>
      <c r="E1430" s="173"/>
      <c r="F1430" s="173"/>
      <c r="G1430" s="180">
        <v>43252</v>
      </c>
      <c r="H1430" s="177"/>
      <c r="I1430" s="177"/>
      <c r="J1430" s="8" t="s">
        <v>4901</v>
      </c>
    </row>
    <row r="1431" spans="1:10" ht="11.25" hidden="1" customHeight="1">
      <c r="A1431" s="181" t="s">
        <v>1853</v>
      </c>
      <c r="B1431" s="173"/>
      <c r="C1431" s="173" t="s">
        <v>450</v>
      </c>
      <c r="D1431" s="173"/>
      <c r="E1431" s="173"/>
      <c r="F1431" s="173"/>
      <c r="G1431" s="180">
        <v>43252</v>
      </c>
      <c r="H1431" s="177"/>
      <c r="I1431" s="177"/>
      <c r="J1431" s="8" t="s">
        <v>4895</v>
      </c>
    </row>
    <row r="1432" spans="1:10" ht="11.25" hidden="1" customHeight="1">
      <c r="A1432" s="181" t="s">
        <v>1854</v>
      </c>
      <c r="B1432" s="173"/>
      <c r="C1432" s="173" t="s">
        <v>450</v>
      </c>
      <c r="D1432" s="173"/>
      <c r="E1432" s="173"/>
      <c r="F1432" s="173"/>
      <c r="G1432" s="180">
        <v>43252</v>
      </c>
      <c r="H1432" s="177"/>
      <c r="I1432" s="177"/>
      <c r="J1432" s="8" t="s">
        <v>4895</v>
      </c>
    </row>
    <row r="1433" spans="1:10" ht="11.25" hidden="1" customHeight="1">
      <c r="A1433" s="181" t="s">
        <v>1855</v>
      </c>
      <c r="B1433" s="173"/>
      <c r="C1433" s="173" t="s">
        <v>450</v>
      </c>
      <c r="D1433" s="173"/>
      <c r="E1433" s="173"/>
      <c r="F1433" s="173"/>
      <c r="G1433" s="180">
        <v>43252</v>
      </c>
      <c r="H1433" s="177"/>
      <c r="I1433" s="177"/>
      <c r="J1433" s="8" t="s">
        <v>4895</v>
      </c>
    </row>
    <row r="1434" spans="1:10" ht="11.25" hidden="1" customHeight="1">
      <c r="A1434" s="181" t="s">
        <v>1856</v>
      </c>
      <c r="B1434" s="173"/>
      <c r="C1434" s="173" t="s">
        <v>450</v>
      </c>
      <c r="D1434" s="173"/>
      <c r="E1434" s="173"/>
      <c r="F1434" s="173"/>
      <c r="G1434" s="180">
        <v>43252</v>
      </c>
      <c r="H1434" s="177"/>
      <c r="I1434" s="177"/>
      <c r="J1434" s="8" t="s">
        <v>4895</v>
      </c>
    </row>
    <row r="1435" spans="1:10" ht="11.25" hidden="1" customHeight="1">
      <c r="A1435" s="181" t="s">
        <v>1857</v>
      </c>
      <c r="B1435" s="173"/>
      <c r="C1435" s="173" t="s">
        <v>450</v>
      </c>
      <c r="D1435" s="173"/>
      <c r="E1435" s="173"/>
      <c r="F1435" s="173"/>
      <c r="G1435" s="180">
        <v>43252</v>
      </c>
      <c r="H1435" s="177"/>
      <c r="I1435" s="177"/>
      <c r="J1435" s="8" t="s">
        <v>4895</v>
      </c>
    </row>
    <row r="1436" spans="1:10" ht="11.25" hidden="1" customHeight="1">
      <c r="A1436" s="181" t="s">
        <v>1858</v>
      </c>
      <c r="B1436" s="173"/>
      <c r="C1436" s="173" t="s">
        <v>450</v>
      </c>
      <c r="D1436" s="173"/>
      <c r="E1436" s="173"/>
      <c r="F1436" s="173"/>
      <c r="G1436" s="180">
        <v>43252</v>
      </c>
      <c r="H1436" s="177"/>
      <c r="I1436" s="177"/>
      <c r="J1436" s="8" t="s">
        <v>4895</v>
      </c>
    </row>
    <row r="1437" spans="1:10" ht="11.25" hidden="1" customHeight="1">
      <c r="A1437" s="181" t="s">
        <v>1859</v>
      </c>
      <c r="B1437" s="173"/>
      <c r="C1437" s="173" t="s">
        <v>450</v>
      </c>
      <c r="D1437" s="173"/>
      <c r="E1437" s="173"/>
      <c r="F1437" s="173"/>
      <c r="G1437" s="180">
        <v>43252</v>
      </c>
      <c r="H1437" s="177"/>
      <c r="I1437" s="177"/>
      <c r="J1437" s="8" t="s">
        <v>4895</v>
      </c>
    </row>
    <row r="1438" spans="1:10" ht="11.25" hidden="1" customHeight="1">
      <c r="A1438" s="181" t="s">
        <v>1860</v>
      </c>
      <c r="B1438" s="173"/>
      <c r="C1438" s="173" t="s">
        <v>450</v>
      </c>
      <c r="D1438" s="173"/>
      <c r="E1438" s="173"/>
      <c r="F1438" s="173"/>
      <c r="G1438" s="180">
        <v>43252</v>
      </c>
      <c r="H1438" s="177"/>
      <c r="I1438" s="177"/>
      <c r="J1438" s="8" t="s">
        <v>4895</v>
      </c>
    </row>
    <row r="1439" spans="1:10" ht="11.25" hidden="1" customHeight="1">
      <c r="A1439" s="181" t="s">
        <v>1861</v>
      </c>
      <c r="B1439" s="173"/>
      <c r="C1439" s="173" t="s">
        <v>450</v>
      </c>
      <c r="D1439" s="173"/>
      <c r="E1439" s="173"/>
      <c r="F1439" s="173"/>
      <c r="G1439" s="180">
        <v>43252</v>
      </c>
      <c r="H1439" s="177"/>
      <c r="I1439" s="177"/>
      <c r="J1439" s="8" t="s">
        <v>4895</v>
      </c>
    </row>
    <row r="1440" spans="1:10" ht="11.25" hidden="1" customHeight="1">
      <c r="A1440" s="181" t="s">
        <v>1862</v>
      </c>
      <c r="B1440" s="173"/>
      <c r="C1440" s="173" t="s">
        <v>450</v>
      </c>
      <c r="D1440" s="173"/>
      <c r="E1440" s="173"/>
      <c r="F1440" s="173"/>
      <c r="G1440" s="180">
        <v>43252</v>
      </c>
      <c r="H1440" s="177"/>
      <c r="I1440" s="177"/>
      <c r="J1440" s="8" t="s">
        <v>4895</v>
      </c>
    </row>
    <row r="1441" spans="1:10" ht="11.25" hidden="1" customHeight="1">
      <c r="A1441" s="181" t="s">
        <v>1863</v>
      </c>
      <c r="B1441" s="173"/>
      <c r="C1441" s="173" t="s">
        <v>450</v>
      </c>
      <c r="D1441" s="173"/>
      <c r="E1441" s="173"/>
      <c r="F1441" s="173"/>
      <c r="G1441" s="180">
        <v>43252</v>
      </c>
      <c r="H1441" s="177"/>
      <c r="I1441" s="177"/>
      <c r="J1441" s="8" t="s">
        <v>4895</v>
      </c>
    </row>
    <row r="1442" spans="1:10" ht="11.25" hidden="1" customHeight="1">
      <c r="A1442" s="181" t="s">
        <v>1864</v>
      </c>
      <c r="B1442" s="173"/>
      <c r="C1442" s="173" t="s">
        <v>450</v>
      </c>
      <c r="D1442" s="173"/>
      <c r="E1442" s="173"/>
      <c r="F1442" s="173"/>
      <c r="G1442" s="180">
        <v>43252</v>
      </c>
      <c r="H1442" s="177"/>
      <c r="I1442" s="177"/>
      <c r="J1442" s="8" t="s">
        <v>4895</v>
      </c>
    </row>
    <row r="1443" spans="1:10" ht="11.25" hidden="1" customHeight="1">
      <c r="A1443" s="181" t="s">
        <v>1865</v>
      </c>
      <c r="B1443" s="173"/>
      <c r="C1443" s="173" t="s">
        <v>450</v>
      </c>
      <c r="D1443" s="173"/>
      <c r="E1443" s="173"/>
      <c r="F1443" s="173"/>
      <c r="G1443" s="180">
        <v>43252</v>
      </c>
      <c r="H1443" s="177"/>
      <c r="I1443" s="177"/>
      <c r="J1443" s="8" t="s">
        <v>4895</v>
      </c>
    </row>
    <row r="1444" spans="1:10" ht="11.25" hidden="1" customHeight="1">
      <c r="A1444" s="181" t="s">
        <v>1866</v>
      </c>
      <c r="B1444" s="173"/>
      <c r="C1444" s="173" t="s">
        <v>450</v>
      </c>
      <c r="D1444" s="173"/>
      <c r="E1444" s="173"/>
      <c r="F1444" s="173"/>
      <c r="G1444" s="180">
        <v>43252</v>
      </c>
      <c r="H1444" s="177"/>
      <c r="I1444" s="177"/>
      <c r="J1444" s="8" t="s">
        <v>4895</v>
      </c>
    </row>
    <row r="1445" spans="1:10" ht="11.25" hidden="1" customHeight="1">
      <c r="A1445" s="181" t="s">
        <v>1867</v>
      </c>
      <c r="B1445" s="173"/>
      <c r="C1445" s="173" t="s">
        <v>450</v>
      </c>
      <c r="D1445" s="173"/>
      <c r="E1445" s="173"/>
      <c r="F1445" s="173"/>
      <c r="G1445" s="180">
        <v>43252</v>
      </c>
      <c r="H1445" s="177"/>
      <c r="I1445" s="177"/>
      <c r="J1445" s="8" t="s">
        <v>4895</v>
      </c>
    </row>
    <row r="1446" spans="1:10" ht="11.25" hidden="1" customHeight="1">
      <c r="A1446" s="181" t="s">
        <v>1868</v>
      </c>
      <c r="B1446" s="173"/>
      <c r="C1446" s="173" t="s">
        <v>450</v>
      </c>
      <c r="D1446" s="173"/>
      <c r="E1446" s="173"/>
      <c r="F1446" s="173"/>
      <c r="G1446" s="180">
        <v>43252</v>
      </c>
      <c r="H1446" s="177"/>
      <c r="I1446" s="177"/>
      <c r="J1446" s="8" t="s">
        <v>4895</v>
      </c>
    </row>
    <row r="1447" spans="1:10" ht="11.25" hidden="1" customHeight="1">
      <c r="A1447" s="181" t="s">
        <v>1869</v>
      </c>
      <c r="B1447" s="173"/>
      <c r="C1447" s="173" t="s">
        <v>450</v>
      </c>
      <c r="D1447" s="173"/>
      <c r="E1447" s="173"/>
      <c r="F1447" s="173"/>
      <c r="G1447" s="180">
        <v>43252</v>
      </c>
      <c r="H1447" s="177"/>
      <c r="I1447" s="177"/>
      <c r="J1447" s="8" t="s">
        <v>4895</v>
      </c>
    </row>
    <row r="1448" spans="1:10" ht="11.25" hidden="1" customHeight="1">
      <c r="A1448" s="181" t="s">
        <v>1870</v>
      </c>
      <c r="B1448" s="173"/>
      <c r="C1448" s="173" t="s">
        <v>451</v>
      </c>
      <c r="D1448" s="173"/>
      <c r="E1448" s="173"/>
      <c r="F1448" s="173"/>
      <c r="G1448" s="180">
        <v>43252</v>
      </c>
      <c r="H1448" s="177"/>
      <c r="I1448" s="177"/>
      <c r="J1448" s="8" t="s">
        <v>4889</v>
      </c>
    </row>
    <row r="1449" spans="1:10" ht="11.25" hidden="1" customHeight="1">
      <c r="A1449" s="181" t="s">
        <v>1871</v>
      </c>
      <c r="B1449" s="173"/>
      <c r="C1449" s="173" t="s">
        <v>451</v>
      </c>
      <c r="D1449" s="173"/>
      <c r="E1449" s="173"/>
      <c r="F1449" s="173"/>
      <c r="G1449" s="180">
        <v>43252</v>
      </c>
      <c r="H1449" s="177"/>
      <c r="I1449" s="177"/>
      <c r="J1449" s="8" t="s">
        <v>4889</v>
      </c>
    </row>
    <row r="1450" spans="1:10" ht="11.25" hidden="1" customHeight="1">
      <c r="A1450" s="181" t="s">
        <v>1872</v>
      </c>
      <c r="B1450" s="173"/>
      <c r="C1450" s="173" t="s">
        <v>451</v>
      </c>
      <c r="D1450" s="173"/>
      <c r="E1450" s="173"/>
      <c r="F1450" s="173"/>
      <c r="G1450" s="180">
        <v>43252</v>
      </c>
      <c r="H1450" s="177"/>
      <c r="I1450" s="177"/>
      <c r="J1450" s="8" t="s">
        <v>4889</v>
      </c>
    </row>
    <row r="1451" spans="1:10" ht="11.25" hidden="1" customHeight="1">
      <c r="A1451" s="181" t="s">
        <v>1873</v>
      </c>
      <c r="B1451" s="173"/>
      <c r="C1451" s="173" t="s">
        <v>451</v>
      </c>
      <c r="D1451" s="173"/>
      <c r="E1451" s="173"/>
      <c r="F1451" s="173"/>
      <c r="G1451" s="180">
        <v>43252</v>
      </c>
      <c r="H1451" s="177"/>
      <c r="I1451" s="177"/>
      <c r="J1451" s="8" t="s">
        <v>4889</v>
      </c>
    </row>
    <row r="1452" spans="1:10" ht="11.25" hidden="1" customHeight="1">
      <c r="A1452" s="181" t="s">
        <v>1874</v>
      </c>
      <c r="B1452" s="173"/>
      <c r="C1452" s="173" t="s">
        <v>451</v>
      </c>
      <c r="D1452" s="173"/>
      <c r="E1452" s="173"/>
      <c r="F1452" s="173"/>
      <c r="G1452" s="180">
        <v>43252</v>
      </c>
      <c r="H1452" s="177"/>
      <c r="I1452" s="177"/>
      <c r="J1452" s="8" t="s">
        <v>4889</v>
      </c>
    </row>
    <row r="1453" spans="1:10" ht="11.25" hidden="1" customHeight="1">
      <c r="A1453" s="181" t="s">
        <v>1875</v>
      </c>
      <c r="B1453" s="173"/>
      <c r="C1453" s="173" t="s">
        <v>451</v>
      </c>
      <c r="D1453" s="173"/>
      <c r="E1453" s="173"/>
      <c r="F1453" s="173"/>
      <c r="G1453" s="180">
        <v>43252</v>
      </c>
      <c r="H1453" s="177"/>
      <c r="I1453" s="177"/>
      <c r="J1453" s="8" t="s">
        <v>4889</v>
      </c>
    </row>
    <row r="1454" spans="1:10" ht="11.25" hidden="1" customHeight="1">
      <c r="A1454" s="181" t="s">
        <v>1876</v>
      </c>
      <c r="B1454" s="173"/>
      <c r="C1454" s="173" t="s">
        <v>451</v>
      </c>
      <c r="D1454" s="173"/>
      <c r="E1454" s="173"/>
      <c r="F1454" s="173"/>
      <c r="G1454" s="180">
        <v>43252</v>
      </c>
      <c r="H1454" s="177"/>
      <c r="I1454" s="177"/>
      <c r="J1454" s="8" t="s">
        <v>4889</v>
      </c>
    </row>
    <row r="1455" spans="1:10" ht="11.25" hidden="1" customHeight="1">
      <c r="A1455" s="181" t="s">
        <v>1877</v>
      </c>
      <c r="B1455" s="173"/>
      <c r="C1455" s="173" t="s">
        <v>451</v>
      </c>
      <c r="D1455" s="173"/>
      <c r="E1455" s="173"/>
      <c r="F1455" s="173"/>
      <c r="G1455" s="180">
        <v>43252</v>
      </c>
      <c r="H1455" s="177"/>
      <c r="I1455" s="177"/>
      <c r="J1455" s="8" t="s">
        <v>4889</v>
      </c>
    </row>
    <row r="1456" spans="1:10" ht="11.25" hidden="1" customHeight="1">
      <c r="A1456" s="181" t="s">
        <v>1878</v>
      </c>
      <c r="B1456" s="173"/>
      <c r="C1456" s="173" t="s">
        <v>451</v>
      </c>
      <c r="D1456" s="173"/>
      <c r="E1456" s="173"/>
      <c r="F1456" s="173"/>
      <c r="G1456" s="180">
        <v>43252</v>
      </c>
      <c r="H1456" s="177"/>
      <c r="I1456" s="177"/>
      <c r="J1456" s="8" t="s">
        <v>4889</v>
      </c>
    </row>
    <row r="1457" spans="1:10" ht="11.25" hidden="1" customHeight="1">
      <c r="A1457" s="181" t="s">
        <v>1879</v>
      </c>
      <c r="B1457" s="173"/>
      <c r="C1457" s="173" t="s">
        <v>4789</v>
      </c>
      <c r="D1457" s="173"/>
      <c r="E1457" s="173"/>
      <c r="F1457" s="173"/>
      <c r="G1457" s="180">
        <v>43282</v>
      </c>
      <c r="H1457" s="177"/>
      <c r="I1457" s="177"/>
      <c r="J1457" s="8" t="s">
        <v>4888</v>
      </c>
    </row>
    <row r="1458" spans="1:10" ht="11.25" hidden="1" customHeight="1">
      <c r="A1458" s="181" t="s">
        <v>1880</v>
      </c>
      <c r="B1458" s="173"/>
      <c r="C1458" s="173" t="s">
        <v>4789</v>
      </c>
      <c r="D1458" s="173"/>
      <c r="E1458" s="173"/>
      <c r="F1458" s="173"/>
      <c r="G1458" s="180">
        <v>43282</v>
      </c>
      <c r="H1458" s="177"/>
      <c r="I1458" s="177"/>
      <c r="J1458" s="8" t="s">
        <v>4888</v>
      </c>
    </row>
    <row r="1459" spans="1:10" ht="11.25" hidden="1" customHeight="1">
      <c r="A1459" s="181" t="s">
        <v>1881</v>
      </c>
      <c r="B1459" s="173"/>
      <c r="C1459" s="173" t="s">
        <v>4789</v>
      </c>
      <c r="D1459" s="173"/>
      <c r="E1459" s="173"/>
      <c r="F1459" s="173"/>
      <c r="G1459" s="180">
        <v>43282</v>
      </c>
      <c r="H1459" s="177"/>
      <c r="I1459" s="177"/>
      <c r="J1459" s="8" t="s">
        <v>4888</v>
      </c>
    </row>
    <row r="1460" spans="1:10" ht="11.25" hidden="1" customHeight="1">
      <c r="A1460" s="181" t="s">
        <v>1882</v>
      </c>
      <c r="B1460" s="173"/>
      <c r="C1460" s="173" t="s">
        <v>4786</v>
      </c>
      <c r="D1460" s="173"/>
      <c r="E1460" s="173"/>
      <c r="F1460" s="173"/>
      <c r="G1460" s="180">
        <v>43282</v>
      </c>
      <c r="H1460" s="177"/>
      <c r="I1460" s="177"/>
      <c r="J1460" s="8" t="s">
        <v>4902</v>
      </c>
    </row>
    <row r="1461" spans="1:10" ht="11.25" hidden="1" customHeight="1">
      <c r="A1461" s="181" t="s">
        <v>1883</v>
      </c>
      <c r="B1461" s="173"/>
      <c r="C1461" s="173" t="s">
        <v>4787</v>
      </c>
      <c r="D1461" s="173"/>
      <c r="E1461" s="173"/>
      <c r="F1461" s="173"/>
      <c r="G1461" s="180">
        <v>43282</v>
      </c>
      <c r="H1461" s="177"/>
      <c r="I1461" s="177"/>
      <c r="J1461" s="8" t="s">
        <v>4901</v>
      </c>
    </row>
    <row r="1462" spans="1:10" ht="11.25" hidden="1" customHeight="1">
      <c r="A1462" s="181" t="s">
        <v>1884</v>
      </c>
      <c r="B1462" s="173"/>
      <c r="C1462" s="173" t="s">
        <v>4787</v>
      </c>
      <c r="D1462" s="173"/>
      <c r="E1462" s="173"/>
      <c r="F1462" s="173"/>
      <c r="G1462" s="180">
        <v>43282</v>
      </c>
      <c r="H1462" s="177"/>
      <c r="I1462" s="177"/>
      <c r="J1462" s="8" t="s">
        <v>4901</v>
      </c>
    </row>
    <row r="1463" spans="1:10" ht="11.25" hidden="1" customHeight="1">
      <c r="A1463" s="181" t="s">
        <v>1885</v>
      </c>
      <c r="B1463" s="173"/>
      <c r="C1463" s="173" t="s">
        <v>4787</v>
      </c>
      <c r="D1463" s="173"/>
      <c r="E1463" s="173"/>
      <c r="F1463" s="173"/>
      <c r="G1463" s="180">
        <v>43282</v>
      </c>
      <c r="H1463" s="177"/>
      <c r="I1463" s="177"/>
      <c r="J1463" s="8" t="s">
        <v>4901</v>
      </c>
    </row>
    <row r="1464" spans="1:10" ht="11.25" hidden="1" customHeight="1">
      <c r="A1464" s="181" t="s">
        <v>1886</v>
      </c>
      <c r="B1464" s="173"/>
      <c r="C1464" s="173" t="s">
        <v>4787</v>
      </c>
      <c r="D1464" s="173"/>
      <c r="E1464" s="173"/>
      <c r="F1464" s="173"/>
      <c r="G1464" s="180">
        <v>43282</v>
      </c>
      <c r="H1464" s="177"/>
      <c r="I1464" s="177"/>
      <c r="J1464" s="8" t="s">
        <v>4901</v>
      </c>
    </row>
    <row r="1465" spans="1:10" ht="11.25" hidden="1" customHeight="1">
      <c r="A1465" s="181" t="s">
        <v>1887</v>
      </c>
      <c r="B1465" s="173"/>
      <c r="C1465" s="173" t="s">
        <v>4787</v>
      </c>
      <c r="D1465" s="173"/>
      <c r="E1465" s="173"/>
      <c r="F1465" s="173"/>
      <c r="G1465" s="180">
        <v>43282</v>
      </c>
      <c r="H1465" s="177"/>
      <c r="I1465" s="177"/>
      <c r="J1465" s="8" t="s">
        <v>4901</v>
      </c>
    </row>
    <row r="1466" spans="1:10" ht="11.25" hidden="1" customHeight="1">
      <c r="A1466" s="181" t="s">
        <v>1888</v>
      </c>
      <c r="B1466" s="173"/>
      <c r="C1466" s="173" t="s">
        <v>4787</v>
      </c>
      <c r="D1466" s="173"/>
      <c r="E1466" s="173"/>
      <c r="F1466" s="173"/>
      <c r="G1466" s="180">
        <v>43282</v>
      </c>
      <c r="H1466" s="177"/>
      <c r="I1466" s="177"/>
      <c r="J1466" s="8" t="s">
        <v>4901</v>
      </c>
    </row>
    <row r="1467" spans="1:10" ht="11.25" hidden="1" customHeight="1">
      <c r="A1467" s="181" t="s">
        <v>1889</v>
      </c>
      <c r="B1467" s="173"/>
      <c r="C1467" s="173" t="s">
        <v>4789</v>
      </c>
      <c r="D1467" s="173"/>
      <c r="E1467" s="173"/>
      <c r="F1467" s="173"/>
      <c r="G1467" s="180">
        <v>43282</v>
      </c>
      <c r="H1467" s="177"/>
      <c r="I1467" s="177"/>
      <c r="J1467" s="8" t="s">
        <v>4888</v>
      </c>
    </row>
    <row r="1468" spans="1:10" ht="11.25" hidden="1" customHeight="1">
      <c r="A1468" s="181" t="s">
        <v>1890</v>
      </c>
      <c r="B1468" s="173"/>
      <c r="C1468" s="173" t="s">
        <v>4788</v>
      </c>
      <c r="D1468" s="173"/>
      <c r="E1468" s="173"/>
      <c r="F1468" s="173"/>
      <c r="G1468" s="180">
        <v>43282</v>
      </c>
      <c r="H1468" s="177"/>
      <c r="I1468" s="177"/>
      <c r="J1468" s="8" t="s">
        <v>4900</v>
      </c>
    </row>
    <row r="1469" spans="1:10" ht="11.25" hidden="1" customHeight="1">
      <c r="A1469" s="181" t="s">
        <v>1891</v>
      </c>
      <c r="B1469" s="173"/>
      <c r="C1469" s="173" t="s">
        <v>4788</v>
      </c>
      <c r="D1469" s="173"/>
      <c r="E1469" s="173"/>
      <c r="F1469" s="173"/>
      <c r="G1469" s="180">
        <v>43282</v>
      </c>
      <c r="H1469" s="177"/>
      <c r="I1469" s="177"/>
      <c r="J1469" s="8" t="s">
        <v>4900</v>
      </c>
    </row>
    <row r="1470" spans="1:10" ht="11.25" hidden="1" customHeight="1">
      <c r="A1470" s="181" t="s">
        <v>1892</v>
      </c>
      <c r="B1470" s="173"/>
      <c r="C1470" s="173" t="s">
        <v>4788</v>
      </c>
      <c r="D1470" s="173"/>
      <c r="E1470" s="173"/>
      <c r="F1470" s="173"/>
      <c r="G1470" s="180">
        <v>43282</v>
      </c>
      <c r="H1470" s="177"/>
      <c r="I1470" s="177"/>
      <c r="J1470" s="8" t="s">
        <v>4900</v>
      </c>
    </row>
    <row r="1471" spans="1:10" ht="11.25" hidden="1" customHeight="1">
      <c r="A1471" s="181" t="s">
        <v>1893</v>
      </c>
      <c r="B1471" s="173"/>
      <c r="C1471" s="173" t="s">
        <v>4788</v>
      </c>
      <c r="D1471" s="173"/>
      <c r="E1471" s="173"/>
      <c r="F1471" s="173"/>
      <c r="G1471" s="180">
        <v>43282</v>
      </c>
      <c r="H1471" s="177"/>
      <c r="I1471" s="177"/>
      <c r="J1471" s="8" t="s">
        <v>4900</v>
      </c>
    </row>
    <row r="1472" spans="1:10" ht="11.25" hidden="1" customHeight="1">
      <c r="A1472" s="181" t="s">
        <v>1894</v>
      </c>
      <c r="B1472" s="173"/>
      <c r="C1472" s="173" t="s">
        <v>4786</v>
      </c>
      <c r="D1472" s="173"/>
      <c r="E1472" s="173"/>
      <c r="F1472" s="173"/>
      <c r="G1472" s="180">
        <v>43282</v>
      </c>
      <c r="H1472" s="177"/>
      <c r="I1472" s="177"/>
      <c r="J1472" s="8" t="s">
        <v>4902</v>
      </c>
    </row>
    <row r="1473" spans="1:10" ht="11.25" hidden="1" customHeight="1">
      <c r="A1473" s="181" t="s">
        <v>1895</v>
      </c>
      <c r="B1473" s="173"/>
      <c r="C1473" s="173" t="s">
        <v>4786</v>
      </c>
      <c r="D1473" s="173"/>
      <c r="E1473" s="173"/>
      <c r="F1473" s="173"/>
      <c r="G1473" s="180">
        <v>43282</v>
      </c>
      <c r="H1473" s="177"/>
      <c r="I1473" s="177"/>
      <c r="J1473" s="8" t="s">
        <v>4902</v>
      </c>
    </row>
    <row r="1474" spans="1:10" ht="11.25" hidden="1" customHeight="1">
      <c r="A1474" s="181" t="s">
        <v>1896</v>
      </c>
      <c r="B1474" s="173"/>
      <c r="C1474" s="173" t="s">
        <v>4786</v>
      </c>
      <c r="D1474" s="173"/>
      <c r="E1474" s="173"/>
      <c r="F1474" s="173"/>
      <c r="G1474" s="180">
        <v>43282</v>
      </c>
      <c r="H1474" s="177"/>
      <c r="I1474" s="177"/>
      <c r="J1474" s="8" t="s">
        <v>4902</v>
      </c>
    </row>
    <row r="1475" spans="1:10" ht="11.25" hidden="1" customHeight="1">
      <c r="A1475" s="181" t="s">
        <v>1897</v>
      </c>
      <c r="B1475" s="173"/>
      <c r="C1475" s="173" t="s">
        <v>4786</v>
      </c>
      <c r="D1475" s="173"/>
      <c r="E1475" s="173"/>
      <c r="F1475" s="173"/>
      <c r="G1475" s="180">
        <v>43282</v>
      </c>
      <c r="H1475" s="177"/>
      <c r="I1475" s="177"/>
      <c r="J1475" s="8" t="s">
        <v>4902</v>
      </c>
    </row>
    <row r="1476" spans="1:10" ht="11.25" hidden="1" customHeight="1">
      <c r="A1476" s="181" t="s">
        <v>1898</v>
      </c>
      <c r="B1476" s="173"/>
      <c r="C1476" s="173" t="s">
        <v>4786</v>
      </c>
      <c r="D1476" s="173"/>
      <c r="E1476" s="173"/>
      <c r="F1476" s="173"/>
      <c r="G1476" s="180">
        <v>43282</v>
      </c>
      <c r="H1476" s="177"/>
      <c r="I1476" s="177"/>
      <c r="J1476" s="8" t="s">
        <v>4902</v>
      </c>
    </row>
    <row r="1477" spans="1:10" ht="11.25" hidden="1" customHeight="1">
      <c r="A1477" s="181" t="s">
        <v>1899</v>
      </c>
      <c r="B1477" s="173"/>
      <c r="C1477" s="173" t="s">
        <v>4786</v>
      </c>
      <c r="D1477" s="173"/>
      <c r="E1477" s="173"/>
      <c r="F1477" s="173"/>
      <c r="G1477" s="180">
        <v>43282</v>
      </c>
      <c r="H1477" s="177"/>
      <c r="I1477" s="177"/>
      <c r="J1477" s="8" t="s">
        <v>4902</v>
      </c>
    </row>
    <row r="1478" spans="1:10" ht="11.25" hidden="1" customHeight="1">
      <c r="A1478" s="181" t="s">
        <v>1900</v>
      </c>
      <c r="B1478" s="173"/>
      <c r="C1478" s="173" t="s">
        <v>4786</v>
      </c>
      <c r="D1478" s="173"/>
      <c r="E1478" s="173"/>
      <c r="F1478" s="173"/>
      <c r="G1478" s="180">
        <v>43282</v>
      </c>
      <c r="H1478" s="177"/>
      <c r="I1478" s="177"/>
      <c r="J1478" s="8" t="s">
        <v>4902</v>
      </c>
    </row>
    <row r="1479" spans="1:10" ht="11.25" hidden="1" customHeight="1">
      <c r="A1479" s="181" t="s">
        <v>1901</v>
      </c>
      <c r="B1479" s="173"/>
      <c r="C1479" s="173" t="s">
        <v>4786</v>
      </c>
      <c r="D1479" s="173"/>
      <c r="E1479" s="173"/>
      <c r="F1479" s="173"/>
      <c r="G1479" s="180">
        <v>43282</v>
      </c>
      <c r="H1479" s="177"/>
      <c r="I1479" s="177"/>
      <c r="J1479" s="8" t="s">
        <v>4902</v>
      </c>
    </row>
    <row r="1480" spans="1:10" ht="11.25" hidden="1" customHeight="1">
      <c r="A1480" s="181" t="s">
        <v>1902</v>
      </c>
      <c r="B1480" s="173"/>
      <c r="C1480" s="173" t="s">
        <v>4786</v>
      </c>
      <c r="D1480" s="173"/>
      <c r="E1480" s="173"/>
      <c r="F1480" s="173"/>
      <c r="G1480" s="180">
        <v>43282</v>
      </c>
      <c r="H1480" s="177"/>
      <c r="I1480" s="177"/>
      <c r="J1480" s="8" t="s">
        <v>4902</v>
      </c>
    </row>
    <row r="1481" spans="1:10" ht="11.25" hidden="1" customHeight="1">
      <c r="A1481" s="181" t="s">
        <v>1903</v>
      </c>
      <c r="B1481" s="173"/>
      <c r="C1481" s="173" t="s">
        <v>4786</v>
      </c>
      <c r="D1481" s="173"/>
      <c r="E1481" s="173"/>
      <c r="F1481" s="173"/>
      <c r="G1481" s="180">
        <v>43282</v>
      </c>
      <c r="H1481" s="177"/>
      <c r="I1481" s="177"/>
      <c r="J1481" s="8" t="s">
        <v>4902</v>
      </c>
    </row>
    <row r="1482" spans="1:10" ht="11.25" hidden="1" customHeight="1">
      <c r="A1482" s="181" t="s">
        <v>1904</v>
      </c>
      <c r="B1482" s="173"/>
      <c r="C1482" s="173" t="s">
        <v>4786</v>
      </c>
      <c r="D1482" s="173"/>
      <c r="E1482" s="173"/>
      <c r="F1482" s="173"/>
      <c r="G1482" s="180">
        <v>43282</v>
      </c>
      <c r="H1482" s="177"/>
      <c r="I1482" s="177"/>
      <c r="J1482" s="8" t="s">
        <v>4902</v>
      </c>
    </row>
    <row r="1483" spans="1:10" ht="11.25" hidden="1" customHeight="1">
      <c r="A1483" s="181" t="s">
        <v>1905</v>
      </c>
      <c r="B1483" s="173"/>
      <c r="C1483" s="173" t="s">
        <v>4786</v>
      </c>
      <c r="D1483" s="173"/>
      <c r="E1483" s="173"/>
      <c r="F1483" s="173"/>
      <c r="G1483" s="180">
        <v>43282</v>
      </c>
      <c r="H1483" s="177"/>
      <c r="I1483" s="177"/>
      <c r="J1483" s="8" t="s">
        <v>4902</v>
      </c>
    </row>
    <row r="1484" spans="1:10" ht="11.25" hidden="1" customHeight="1">
      <c r="A1484" s="181" t="s">
        <v>1906</v>
      </c>
      <c r="B1484" s="173"/>
      <c r="C1484" s="173" t="s">
        <v>4786</v>
      </c>
      <c r="D1484" s="173"/>
      <c r="E1484" s="173"/>
      <c r="F1484" s="173"/>
      <c r="G1484" s="180">
        <v>43282</v>
      </c>
      <c r="H1484" s="177"/>
      <c r="I1484" s="177"/>
      <c r="J1484" s="8" t="s">
        <v>4902</v>
      </c>
    </row>
    <row r="1485" spans="1:10" ht="11.25" hidden="1" customHeight="1">
      <c r="A1485" s="181" t="s">
        <v>1907</v>
      </c>
      <c r="B1485" s="173"/>
      <c r="C1485" s="173" t="s">
        <v>4786</v>
      </c>
      <c r="D1485" s="173"/>
      <c r="E1485" s="173"/>
      <c r="F1485" s="173"/>
      <c r="G1485" s="180">
        <v>43282</v>
      </c>
      <c r="H1485" s="177"/>
      <c r="I1485" s="177"/>
      <c r="J1485" s="8" t="s">
        <v>4902</v>
      </c>
    </row>
    <row r="1486" spans="1:10" ht="11.25" hidden="1" customHeight="1">
      <c r="A1486" s="181" t="s">
        <v>1908</v>
      </c>
      <c r="B1486" s="173"/>
      <c r="C1486" s="173" t="s">
        <v>4786</v>
      </c>
      <c r="D1486" s="173"/>
      <c r="E1486" s="173"/>
      <c r="F1486" s="173"/>
      <c r="G1486" s="180">
        <v>43282</v>
      </c>
      <c r="H1486" s="177"/>
      <c r="I1486" s="177"/>
      <c r="J1486" s="8" t="s">
        <v>4902</v>
      </c>
    </row>
    <row r="1487" spans="1:10" ht="11.25" hidden="1" customHeight="1">
      <c r="A1487" s="181" t="s">
        <v>1909</v>
      </c>
      <c r="B1487" s="173"/>
      <c r="C1487" s="173" t="s">
        <v>4787</v>
      </c>
      <c r="D1487" s="173"/>
      <c r="E1487" s="173"/>
      <c r="F1487" s="173"/>
      <c r="G1487" s="180">
        <v>43282</v>
      </c>
      <c r="H1487" s="177"/>
      <c r="I1487" s="177"/>
      <c r="J1487" s="8" t="s">
        <v>4901</v>
      </c>
    </row>
    <row r="1488" spans="1:10" ht="11.25" hidden="1" customHeight="1">
      <c r="A1488" s="181" t="s">
        <v>1910</v>
      </c>
      <c r="B1488" s="173"/>
      <c r="C1488" s="173" t="s">
        <v>4787</v>
      </c>
      <c r="D1488" s="173"/>
      <c r="E1488" s="173"/>
      <c r="F1488" s="173"/>
      <c r="G1488" s="180">
        <v>43282</v>
      </c>
      <c r="H1488" s="177"/>
      <c r="I1488" s="177"/>
      <c r="J1488" s="8" t="s">
        <v>4901</v>
      </c>
    </row>
    <row r="1489" spans="1:10" ht="11.25" hidden="1" customHeight="1">
      <c r="A1489" s="181" t="s">
        <v>1911</v>
      </c>
      <c r="B1489" s="173"/>
      <c r="C1489" s="173" t="s">
        <v>4787</v>
      </c>
      <c r="D1489" s="173"/>
      <c r="E1489" s="173"/>
      <c r="F1489" s="173"/>
      <c r="G1489" s="180">
        <v>43282</v>
      </c>
      <c r="H1489" s="177"/>
      <c r="I1489" s="177"/>
      <c r="J1489" s="8" t="s">
        <v>4901</v>
      </c>
    </row>
    <row r="1490" spans="1:10" ht="11.25" hidden="1" customHeight="1">
      <c r="A1490" s="181" t="s">
        <v>1912</v>
      </c>
      <c r="B1490" s="173"/>
      <c r="C1490" s="173" t="s">
        <v>4786</v>
      </c>
      <c r="D1490" s="173"/>
      <c r="E1490" s="173"/>
      <c r="F1490" s="173"/>
      <c r="G1490" s="180">
        <v>43282</v>
      </c>
      <c r="H1490" s="177"/>
      <c r="I1490" s="177"/>
      <c r="J1490" s="8" t="s">
        <v>4902</v>
      </c>
    </row>
    <row r="1491" spans="1:10" ht="11.25" hidden="1" customHeight="1">
      <c r="A1491" s="181" t="s">
        <v>1913</v>
      </c>
      <c r="B1491" s="173"/>
      <c r="C1491" s="173" t="s">
        <v>4786</v>
      </c>
      <c r="D1491" s="173"/>
      <c r="E1491" s="173"/>
      <c r="F1491" s="173"/>
      <c r="G1491" s="180">
        <v>43282</v>
      </c>
      <c r="H1491" s="177"/>
      <c r="I1491" s="177"/>
      <c r="J1491" s="8" t="s">
        <v>4902</v>
      </c>
    </row>
    <row r="1492" spans="1:10" ht="11.25" hidden="1" customHeight="1">
      <c r="A1492" s="181" t="s">
        <v>1914</v>
      </c>
      <c r="B1492" s="173"/>
      <c r="C1492" s="173" t="s">
        <v>4787</v>
      </c>
      <c r="D1492" s="173"/>
      <c r="E1492" s="173"/>
      <c r="F1492" s="173"/>
      <c r="G1492" s="180">
        <v>43282</v>
      </c>
      <c r="H1492" s="177"/>
      <c r="I1492" s="177"/>
      <c r="J1492" s="8" t="s">
        <v>4901</v>
      </c>
    </row>
    <row r="1493" spans="1:10" ht="11.25" hidden="1" customHeight="1">
      <c r="A1493" s="181" t="s">
        <v>1915</v>
      </c>
      <c r="B1493" s="173"/>
      <c r="C1493" s="173" t="s">
        <v>4787</v>
      </c>
      <c r="D1493" s="173"/>
      <c r="E1493" s="173"/>
      <c r="F1493" s="173"/>
      <c r="G1493" s="180">
        <v>43282</v>
      </c>
      <c r="H1493" s="177"/>
      <c r="I1493" s="177"/>
      <c r="J1493" s="8" t="s">
        <v>4901</v>
      </c>
    </row>
    <row r="1494" spans="1:10" ht="11.25" hidden="1" customHeight="1">
      <c r="A1494" s="181" t="s">
        <v>1916</v>
      </c>
      <c r="B1494" s="173"/>
      <c r="C1494" s="173" t="s">
        <v>4787</v>
      </c>
      <c r="D1494" s="173"/>
      <c r="E1494" s="173"/>
      <c r="F1494" s="173"/>
      <c r="G1494" s="180">
        <v>43282</v>
      </c>
      <c r="H1494" s="177"/>
      <c r="I1494" s="177"/>
      <c r="J1494" s="8" t="s">
        <v>4901</v>
      </c>
    </row>
    <row r="1495" spans="1:10" ht="11.25" hidden="1" customHeight="1">
      <c r="A1495" s="181" t="s">
        <v>1917</v>
      </c>
      <c r="B1495" s="173"/>
      <c r="C1495" s="173" t="s">
        <v>4787</v>
      </c>
      <c r="D1495" s="173"/>
      <c r="E1495" s="173"/>
      <c r="F1495" s="173"/>
      <c r="G1495" s="180">
        <v>43282</v>
      </c>
      <c r="H1495" s="177"/>
      <c r="I1495" s="177"/>
      <c r="J1495" s="8" t="s">
        <v>4901</v>
      </c>
    </row>
    <row r="1496" spans="1:10" ht="11.25" hidden="1" customHeight="1">
      <c r="A1496" s="181" t="s">
        <v>1918</v>
      </c>
      <c r="B1496" s="173"/>
      <c r="C1496" s="173" t="s">
        <v>4787</v>
      </c>
      <c r="D1496" s="173"/>
      <c r="E1496" s="173"/>
      <c r="F1496" s="173"/>
      <c r="G1496" s="180">
        <v>43282</v>
      </c>
      <c r="H1496" s="177"/>
      <c r="I1496" s="177"/>
      <c r="J1496" s="8" t="s">
        <v>4901</v>
      </c>
    </row>
    <row r="1497" spans="1:10" ht="11.25" hidden="1" customHeight="1">
      <c r="A1497" s="181" t="s">
        <v>1919</v>
      </c>
      <c r="B1497" s="173"/>
      <c r="C1497" s="173" t="s">
        <v>4786</v>
      </c>
      <c r="D1497" s="173"/>
      <c r="E1497" s="173"/>
      <c r="F1497" s="173"/>
      <c r="G1497" s="180">
        <v>43282</v>
      </c>
      <c r="H1497" s="177"/>
      <c r="I1497" s="177"/>
      <c r="J1497" s="8" t="s">
        <v>4902</v>
      </c>
    </row>
    <row r="1498" spans="1:10" ht="11.25" hidden="1" customHeight="1">
      <c r="A1498" s="181" t="s">
        <v>1920</v>
      </c>
      <c r="B1498" s="173"/>
      <c r="C1498" s="173" t="s">
        <v>4789</v>
      </c>
      <c r="D1498" s="173"/>
      <c r="E1498" s="173"/>
      <c r="F1498" s="173"/>
      <c r="G1498" s="180">
        <v>43282</v>
      </c>
      <c r="H1498" s="177"/>
      <c r="I1498" s="177"/>
      <c r="J1498" s="8" t="s">
        <v>4888</v>
      </c>
    </row>
    <row r="1499" spans="1:10" ht="11.25" hidden="1" customHeight="1">
      <c r="A1499" s="181" t="s">
        <v>1921</v>
      </c>
      <c r="B1499" s="173"/>
      <c r="C1499" s="173" t="s">
        <v>4789</v>
      </c>
      <c r="D1499" s="173"/>
      <c r="E1499" s="173"/>
      <c r="F1499" s="173"/>
      <c r="G1499" s="180">
        <v>43282</v>
      </c>
      <c r="H1499" s="177"/>
      <c r="I1499" s="177"/>
      <c r="J1499" s="8" t="s">
        <v>4888</v>
      </c>
    </row>
    <row r="1500" spans="1:10" ht="11.25" hidden="1" customHeight="1">
      <c r="A1500" s="181" t="s">
        <v>1922</v>
      </c>
      <c r="B1500" s="173"/>
      <c r="C1500" s="173" t="s">
        <v>4786</v>
      </c>
      <c r="D1500" s="173"/>
      <c r="E1500" s="173"/>
      <c r="F1500" s="173"/>
      <c r="G1500" s="180">
        <v>43282</v>
      </c>
      <c r="H1500" s="177"/>
      <c r="I1500" s="177"/>
      <c r="J1500" s="8" t="s">
        <v>4902</v>
      </c>
    </row>
    <row r="1501" spans="1:10" ht="11.25" hidden="1" customHeight="1">
      <c r="A1501" s="181" t="s">
        <v>1923</v>
      </c>
      <c r="B1501" s="173"/>
      <c r="C1501" s="173" t="s">
        <v>4789</v>
      </c>
      <c r="D1501" s="173"/>
      <c r="E1501" s="173"/>
      <c r="F1501" s="173"/>
      <c r="G1501" s="180">
        <v>43282</v>
      </c>
      <c r="H1501" s="177"/>
      <c r="I1501" s="177"/>
      <c r="J1501" s="8" t="s">
        <v>4888</v>
      </c>
    </row>
    <row r="1502" spans="1:10" ht="11.25" hidden="1" customHeight="1">
      <c r="A1502" s="181" t="s">
        <v>1924</v>
      </c>
      <c r="B1502" s="173"/>
      <c r="C1502" s="173" t="s">
        <v>4789</v>
      </c>
      <c r="D1502" s="173"/>
      <c r="E1502" s="173"/>
      <c r="F1502" s="173"/>
      <c r="G1502" s="180">
        <v>43282</v>
      </c>
      <c r="H1502" s="177"/>
      <c r="I1502" s="177"/>
      <c r="J1502" s="8" t="s">
        <v>4888</v>
      </c>
    </row>
    <row r="1503" spans="1:10" ht="11.25" hidden="1" customHeight="1">
      <c r="A1503" s="181" t="s">
        <v>1925</v>
      </c>
      <c r="B1503" s="173"/>
      <c r="C1503" s="173" t="s">
        <v>4789</v>
      </c>
      <c r="D1503" s="173"/>
      <c r="E1503" s="173"/>
      <c r="F1503" s="173"/>
      <c r="G1503" s="180">
        <v>43282</v>
      </c>
      <c r="H1503" s="177"/>
      <c r="I1503" s="177"/>
      <c r="J1503" s="8" t="s">
        <v>4888</v>
      </c>
    </row>
    <row r="1504" spans="1:10" ht="11.25" hidden="1" customHeight="1">
      <c r="A1504" s="181" t="s">
        <v>1926</v>
      </c>
      <c r="B1504" s="173"/>
      <c r="C1504" s="173" t="s">
        <v>4789</v>
      </c>
      <c r="D1504" s="173"/>
      <c r="E1504" s="173"/>
      <c r="F1504" s="173"/>
      <c r="G1504" s="180">
        <v>43282</v>
      </c>
      <c r="H1504" s="177"/>
      <c r="I1504" s="177"/>
      <c r="J1504" s="8" t="s">
        <v>4888</v>
      </c>
    </row>
    <row r="1505" spans="1:10" ht="11.25" hidden="1" customHeight="1">
      <c r="A1505" s="181" t="s">
        <v>1927</v>
      </c>
      <c r="B1505" s="173"/>
      <c r="C1505" s="173" t="s">
        <v>4789</v>
      </c>
      <c r="D1505" s="173"/>
      <c r="E1505" s="173"/>
      <c r="F1505" s="173"/>
      <c r="G1505" s="180">
        <v>43282</v>
      </c>
      <c r="H1505" s="177"/>
      <c r="I1505" s="177"/>
      <c r="J1505" s="8" t="s">
        <v>4888</v>
      </c>
    </row>
    <row r="1506" spans="1:10" ht="11.25" hidden="1" customHeight="1">
      <c r="A1506" s="181" t="s">
        <v>1928</v>
      </c>
      <c r="B1506" s="173"/>
      <c r="C1506" s="173" t="s">
        <v>4789</v>
      </c>
      <c r="D1506" s="173"/>
      <c r="E1506" s="173"/>
      <c r="F1506" s="173"/>
      <c r="G1506" s="180">
        <v>43282</v>
      </c>
      <c r="H1506" s="177"/>
      <c r="I1506" s="177"/>
      <c r="J1506" s="8" t="s">
        <v>4888</v>
      </c>
    </row>
    <row r="1507" spans="1:10" ht="11.25" hidden="1" customHeight="1">
      <c r="A1507" s="181" t="s">
        <v>1929</v>
      </c>
      <c r="B1507" s="173"/>
      <c r="C1507" s="173" t="s">
        <v>4789</v>
      </c>
      <c r="D1507" s="173"/>
      <c r="E1507" s="173"/>
      <c r="F1507" s="173"/>
      <c r="G1507" s="180">
        <v>43282</v>
      </c>
      <c r="H1507" s="177"/>
      <c r="I1507" s="177"/>
      <c r="J1507" s="8" t="s">
        <v>4888</v>
      </c>
    </row>
    <row r="1508" spans="1:10" ht="11.25" hidden="1" customHeight="1">
      <c r="A1508" s="181" t="s">
        <v>1930</v>
      </c>
      <c r="B1508" s="173"/>
      <c r="C1508" s="173" t="s">
        <v>4789</v>
      </c>
      <c r="D1508" s="173"/>
      <c r="E1508" s="173"/>
      <c r="F1508" s="173"/>
      <c r="G1508" s="180">
        <v>43282</v>
      </c>
      <c r="H1508" s="177"/>
      <c r="I1508" s="177"/>
      <c r="J1508" s="8" t="s">
        <v>4888</v>
      </c>
    </row>
    <row r="1509" spans="1:10" ht="11.25" hidden="1" customHeight="1">
      <c r="A1509" s="181" t="s">
        <v>1931</v>
      </c>
      <c r="B1509" s="173"/>
      <c r="C1509" s="173" t="s">
        <v>4789</v>
      </c>
      <c r="D1509" s="173"/>
      <c r="E1509" s="173"/>
      <c r="F1509" s="173"/>
      <c r="G1509" s="180">
        <v>43282</v>
      </c>
      <c r="H1509" s="177"/>
      <c r="I1509" s="177"/>
      <c r="J1509" s="8" t="s">
        <v>4888</v>
      </c>
    </row>
    <row r="1510" spans="1:10" ht="11.25" hidden="1" customHeight="1">
      <c r="A1510" s="181" t="s">
        <v>1932</v>
      </c>
      <c r="B1510" s="173"/>
      <c r="C1510" s="173" t="s">
        <v>4789</v>
      </c>
      <c r="D1510" s="173"/>
      <c r="E1510" s="173"/>
      <c r="F1510" s="173"/>
      <c r="G1510" s="180">
        <v>43282</v>
      </c>
      <c r="H1510" s="177"/>
      <c r="I1510" s="177"/>
      <c r="J1510" s="8" t="s">
        <v>4888</v>
      </c>
    </row>
    <row r="1511" spans="1:10" ht="11.25" hidden="1" customHeight="1">
      <c r="A1511" s="181" t="s">
        <v>1933</v>
      </c>
      <c r="B1511" s="173"/>
      <c r="C1511" s="173" t="s">
        <v>4789</v>
      </c>
      <c r="D1511" s="173"/>
      <c r="E1511" s="173"/>
      <c r="F1511" s="173"/>
      <c r="G1511" s="180">
        <v>43282</v>
      </c>
      <c r="H1511" s="177"/>
      <c r="I1511" s="177"/>
      <c r="J1511" s="8" t="s">
        <v>4888</v>
      </c>
    </row>
    <row r="1512" spans="1:10" ht="11.25" hidden="1" customHeight="1">
      <c r="A1512" s="181" t="s">
        <v>1934</v>
      </c>
      <c r="B1512" s="173"/>
      <c r="C1512" s="173" t="s">
        <v>4789</v>
      </c>
      <c r="D1512" s="173"/>
      <c r="E1512" s="173"/>
      <c r="F1512" s="173"/>
      <c r="G1512" s="180">
        <v>43282</v>
      </c>
      <c r="H1512" s="177"/>
      <c r="I1512" s="177"/>
      <c r="J1512" s="8" t="s">
        <v>4888</v>
      </c>
    </row>
    <row r="1513" spans="1:10" ht="11.25" hidden="1" customHeight="1">
      <c r="A1513" s="181" t="s">
        <v>1935</v>
      </c>
      <c r="B1513" s="173"/>
      <c r="C1513" s="173" t="s">
        <v>4787</v>
      </c>
      <c r="D1513" s="173"/>
      <c r="E1513" s="173"/>
      <c r="F1513" s="173"/>
      <c r="G1513" s="180">
        <v>43282</v>
      </c>
      <c r="H1513" s="177"/>
      <c r="I1513" s="177"/>
      <c r="J1513" s="8" t="s">
        <v>4901</v>
      </c>
    </row>
    <row r="1514" spans="1:10" ht="11.25" hidden="1" customHeight="1">
      <c r="A1514" s="181" t="s">
        <v>1936</v>
      </c>
      <c r="B1514" s="173"/>
      <c r="C1514" s="173" t="s">
        <v>4787</v>
      </c>
      <c r="D1514" s="173"/>
      <c r="E1514" s="173"/>
      <c r="F1514" s="173"/>
      <c r="G1514" s="180">
        <v>43282</v>
      </c>
      <c r="H1514" s="177"/>
      <c r="I1514" s="177"/>
      <c r="J1514" s="8" t="s">
        <v>4901</v>
      </c>
    </row>
    <row r="1515" spans="1:10" ht="11.25" hidden="1" customHeight="1">
      <c r="A1515" s="181" t="s">
        <v>1937</v>
      </c>
      <c r="B1515" s="173"/>
      <c r="C1515" s="173" t="s">
        <v>4787</v>
      </c>
      <c r="D1515" s="173"/>
      <c r="E1515" s="173"/>
      <c r="F1515" s="173"/>
      <c r="G1515" s="180">
        <v>43282</v>
      </c>
      <c r="H1515" s="177"/>
      <c r="I1515" s="177"/>
      <c r="J1515" s="8" t="s">
        <v>4901</v>
      </c>
    </row>
    <row r="1516" spans="1:10" ht="11.25" hidden="1" customHeight="1">
      <c r="A1516" s="181" t="s">
        <v>1938</v>
      </c>
      <c r="B1516" s="173"/>
      <c r="C1516" s="173" t="s">
        <v>4786</v>
      </c>
      <c r="D1516" s="173"/>
      <c r="E1516" s="173"/>
      <c r="F1516" s="173"/>
      <c r="G1516" s="180">
        <v>43282</v>
      </c>
      <c r="H1516" s="177"/>
      <c r="I1516" s="177"/>
      <c r="J1516" s="8" t="s">
        <v>4902</v>
      </c>
    </row>
    <row r="1517" spans="1:10" ht="11.25" hidden="1" customHeight="1">
      <c r="A1517" s="181" t="s">
        <v>1939</v>
      </c>
      <c r="B1517" s="173"/>
      <c r="C1517" s="173" t="s">
        <v>4787</v>
      </c>
      <c r="D1517" s="173"/>
      <c r="E1517" s="173"/>
      <c r="F1517" s="173"/>
      <c r="G1517" s="180">
        <v>43282</v>
      </c>
      <c r="H1517" s="177"/>
      <c r="I1517" s="177"/>
      <c r="J1517" s="8" t="s">
        <v>4901</v>
      </c>
    </row>
    <row r="1518" spans="1:10" ht="11.25" hidden="1" customHeight="1">
      <c r="A1518" s="181" t="s">
        <v>1940</v>
      </c>
      <c r="B1518" s="173"/>
      <c r="C1518" s="173" t="s">
        <v>4789</v>
      </c>
      <c r="D1518" s="173"/>
      <c r="E1518" s="173"/>
      <c r="F1518" s="173"/>
      <c r="G1518" s="180">
        <v>43282</v>
      </c>
      <c r="H1518" s="177"/>
      <c r="I1518" s="177"/>
      <c r="J1518" s="8" t="s">
        <v>4888</v>
      </c>
    </row>
    <row r="1519" spans="1:10" ht="11.25" hidden="1" customHeight="1">
      <c r="A1519" s="181" t="s">
        <v>1941</v>
      </c>
      <c r="B1519" s="173"/>
      <c r="C1519" s="173" t="s">
        <v>4786</v>
      </c>
      <c r="D1519" s="173"/>
      <c r="E1519" s="173"/>
      <c r="F1519" s="173"/>
      <c r="G1519" s="180">
        <v>43282</v>
      </c>
      <c r="H1519" s="177"/>
      <c r="I1519" s="177"/>
      <c r="J1519" s="8" t="s">
        <v>4902</v>
      </c>
    </row>
    <row r="1520" spans="1:10" ht="11.25" hidden="1" customHeight="1">
      <c r="A1520" s="181" t="s">
        <v>1942</v>
      </c>
      <c r="B1520" s="173"/>
      <c r="C1520" s="173" t="s">
        <v>4786</v>
      </c>
      <c r="D1520" s="173"/>
      <c r="E1520" s="173"/>
      <c r="F1520" s="173"/>
      <c r="G1520" s="180">
        <v>43282</v>
      </c>
      <c r="H1520" s="177"/>
      <c r="I1520" s="177"/>
      <c r="J1520" s="8" t="s">
        <v>4902</v>
      </c>
    </row>
    <row r="1521" spans="1:10" ht="11.25" hidden="1" customHeight="1">
      <c r="A1521" s="181" t="s">
        <v>1943</v>
      </c>
      <c r="B1521" s="173"/>
      <c r="C1521" s="173" t="s">
        <v>4789</v>
      </c>
      <c r="D1521" s="173"/>
      <c r="E1521" s="173"/>
      <c r="F1521" s="173"/>
      <c r="G1521" s="180">
        <v>43282</v>
      </c>
      <c r="H1521" s="177"/>
      <c r="I1521" s="177"/>
      <c r="J1521" s="8" t="s">
        <v>4888</v>
      </c>
    </row>
    <row r="1522" spans="1:10" ht="11.25" hidden="1" customHeight="1">
      <c r="A1522" s="181" t="s">
        <v>1944</v>
      </c>
      <c r="B1522" s="173"/>
      <c r="C1522" s="173" t="s">
        <v>4788</v>
      </c>
      <c r="D1522" s="173"/>
      <c r="E1522" s="173"/>
      <c r="F1522" s="173"/>
      <c r="G1522" s="180">
        <v>43282</v>
      </c>
      <c r="H1522" s="177"/>
      <c r="I1522" s="177"/>
      <c r="J1522" s="8" t="s">
        <v>4900</v>
      </c>
    </row>
    <row r="1523" spans="1:10" ht="11.25" hidden="1" customHeight="1">
      <c r="A1523" s="181" t="s">
        <v>1945</v>
      </c>
      <c r="B1523" s="173"/>
      <c r="C1523" s="173" t="s">
        <v>4788</v>
      </c>
      <c r="D1523" s="173"/>
      <c r="E1523" s="173"/>
      <c r="F1523" s="173"/>
      <c r="G1523" s="180">
        <v>43282</v>
      </c>
      <c r="H1523" s="177"/>
      <c r="I1523" s="177"/>
      <c r="J1523" s="8" t="s">
        <v>4900</v>
      </c>
    </row>
    <row r="1524" spans="1:10" ht="11.25" hidden="1" customHeight="1">
      <c r="A1524" s="181" t="s">
        <v>1946</v>
      </c>
      <c r="B1524" s="173"/>
      <c r="C1524" s="173" t="s">
        <v>4789</v>
      </c>
      <c r="D1524" s="173"/>
      <c r="E1524" s="173"/>
      <c r="F1524" s="173"/>
      <c r="G1524" s="180">
        <v>43282</v>
      </c>
      <c r="H1524" s="177"/>
      <c r="I1524" s="177"/>
      <c r="J1524" s="8" t="s">
        <v>4888</v>
      </c>
    </row>
    <row r="1525" spans="1:10" ht="11.25" hidden="1" customHeight="1">
      <c r="A1525" s="181" t="s">
        <v>1947</v>
      </c>
      <c r="B1525" s="173"/>
      <c r="C1525" s="173" t="s">
        <v>4787</v>
      </c>
      <c r="D1525" s="173"/>
      <c r="E1525" s="173"/>
      <c r="F1525" s="173"/>
      <c r="G1525" s="180">
        <v>43282</v>
      </c>
      <c r="H1525" s="177"/>
      <c r="I1525" s="177"/>
      <c r="J1525" s="8" t="s">
        <v>4901</v>
      </c>
    </row>
    <row r="1526" spans="1:10" ht="11.25" hidden="1" customHeight="1">
      <c r="A1526" s="181" t="s">
        <v>1948</v>
      </c>
      <c r="B1526" s="173"/>
      <c r="C1526" s="173" t="s">
        <v>4786</v>
      </c>
      <c r="D1526" s="173"/>
      <c r="E1526" s="173"/>
      <c r="F1526" s="173"/>
      <c r="G1526" s="180">
        <v>43282</v>
      </c>
      <c r="H1526" s="177"/>
      <c r="I1526" s="177"/>
      <c r="J1526" s="8" t="s">
        <v>4902</v>
      </c>
    </row>
    <row r="1527" spans="1:10" ht="11.25" hidden="1" customHeight="1">
      <c r="A1527" s="181" t="s">
        <v>1949</v>
      </c>
      <c r="B1527" s="173"/>
      <c r="C1527" s="173" t="s">
        <v>4786</v>
      </c>
      <c r="D1527" s="173"/>
      <c r="E1527" s="173"/>
      <c r="F1527" s="173"/>
      <c r="G1527" s="180">
        <v>43282</v>
      </c>
      <c r="H1527" s="177"/>
      <c r="I1527" s="177"/>
      <c r="J1527" s="8" t="s">
        <v>4902</v>
      </c>
    </row>
    <row r="1528" spans="1:10" ht="11.25" hidden="1" customHeight="1">
      <c r="A1528" s="181" t="s">
        <v>1950</v>
      </c>
      <c r="B1528" s="173"/>
      <c r="C1528" s="173" t="s">
        <v>4786</v>
      </c>
      <c r="D1528" s="173"/>
      <c r="E1528" s="173"/>
      <c r="F1528" s="173"/>
      <c r="G1528" s="180">
        <v>43282</v>
      </c>
      <c r="H1528" s="177"/>
      <c r="I1528" s="177"/>
      <c r="J1528" s="8" t="s">
        <v>4902</v>
      </c>
    </row>
    <row r="1529" spans="1:10" ht="11.25" hidden="1" customHeight="1">
      <c r="A1529" s="181" t="s">
        <v>1951</v>
      </c>
      <c r="B1529" s="173"/>
      <c r="C1529" s="173" t="s">
        <v>4786</v>
      </c>
      <c r="D1529" s="173"/>
      <c r="E1529" s="173"/>
      <c r="F1529" s="173"/>
      <c r="G1529" s="180">
        <v>43282</v>
      </c>
      <c r="H1529" s="177"/>
      <c r="I1529" s="177"/>
      <c r="J1529" s="8" t="s">
        <v>4902</v>
      </c>
    </row>
    <row r="1530" spans="1:10" ht="11.25" hidden="1" customHeight="1">
      <c r="A1530" s="181" t="s">
        <v>1952</v>
      </c>
      <c r="B1530" s="173"/>
      <c r="C1530" s="173" t="s">
        <v>4786</v>
      </c>
      <c r="D1530" s="173"/>
      <c r="E1530" s="173"/>
      <c r="F1530" s="173"/>
      <c r="G1530" s="180">
        <v>43282</v>
      </c>
      <c r="H1530" s="177"/>
      <c r="I1530" s="177"/>
      <c r="J1530" s="8" t="s">
        <v>4902</v>
      </c>
    </row>
    <row r="1531" spans="1:10" ht="11.25" hidden="1" customHeight="1">
      <c r="A1531" s="181" t="s">
        <v>1953</v>
      </c>
      <c r="B1531" s="173"/>
      <c r="C1531" s="173" t="s">
        <v>4789</v>
      </c>
      <c r="D1531" s="173"/>
      <c r="E1531" s="173"/>
      <c r="F1531" s="173"/>
      <c r="G1531" s="180">
        <v>43282</v>
      </c>
      <c r="H1531" s="177"/>
      <c r="I1531" s="177"/>
      <c r="J1531" s="8" t="s">
        <v>4888</v>
      </c>
    </row>
    <row r="1532" spans="1:10" ht="11.25" hidden="1" customHeight="1">
      <c r="A1532" s="181" t="s">
        <v>1954</v>
      </c>
      <c r="B1532" s="173"/>
      <c r="C1532" s="173" t="s">
        <v>4786</v>
      </c>
      <c r="D1532" s="173"/>
      <c r="E1532" s="173"/>
      <c r="F1532" s="173"/>
      <c r="G1532" s="180">
        <v>43282</v>
      </c>
      <c r="H1532" s="177"/>
      <c r="I1532" s="177"/>
      <c r="J1532" s="8" t="s">
        <v>4902</v>
      </c>
    </row>
    <row r="1533" spans="1:10" ht="11.25" hidden="1" customHeight="1">
      <c r="A1533" s="181" t="s">
        <v>1955</v>
      </c>
      <c r="B1533" s="173"/>
      <c r="C1533" s="173" t="s">
        <v>4788</v>
      </c>
      <c r="D1533" s="173"/>
      <c r="E1533" s="173"/>
      <c r="F1533" s="173"/>
      <c r="G1533" s="180">
        <v>43282</v>
      </c>
      <c r="H1533" s="177"/>
      <c r="I1533" s="177"/>
      <c r="J1533" s="8" t="s">
        <v>4900</v>
      </c>
    </row>
    <row r="1534" spans="1:10" ht="11.25" hidden="1" customHeight="1">
      <c r="A1534" s="181" t="s">
        <v>1956</v>
      </c>
      <c r="B1534" s="173"/>
      <c r="C1534" s="173" t="s">
        <v>4787</v>
      </c>
      <c r="D1534" s="173"/>
      <c r="E1534" s="173"/>
      <c r="F1534" s="173"/>
      <c r="G1534" s="180">
        <v>43282</v>
      </c>
      <c r="H1534" s="177"/>
      <c r="I1534" s="177"/>
      <c r="J1534" s="8" t="s">
        <v>4901</v>
      </c>
    </row>
    <row r="1535" spans="1:10" ht="11.25" hidden="1" customHeight="1">
      <c r="A1535" s="181" t="s">
        <v>1957</v>
      </c>
      <c r="B1535" s="173"/>
      <c r="C1535" s="173" t="s">
        <v>4786</v>
      </c>
      <c r="D1535" s="173"/>
      <c r="E1535" s="173"/>
      <c r="F1535" s="173"/>
      <c r="G1535" s="180">
        <v>43282</v>
      </c>
      <c r="H1535" s="177"/>
      <c r="I1535" s="177"/>
      <c r="J1535" s="8" t="s">
        <v>4902</v>
      </c>
    </row>
    <row r="1536" spans="1:10" ht="11.25" hidden="1" customHeight="1">
      <c r="A1536" s="181" t="s">
        <v>1958</v>
      </c>
      <c r="B1536" s="173"/>
      <c r="C1536" s="173" t="s">
        <v>4787</v>
      </c>
      <c r="D1536" s="173"/>
      <c r="E1536" s="173"/>
      <c r="F1536" s="173"/>
      <c r="G1536" s="180">
        <v>43282</v>
      </c>
      <c r="H1536" s="177"/>
      <c r="I1536" s="177"/>
      <c r="J1536" s="8" t="s">
        <v>4901</v>
      </c>
    </row>
    <row r="1537" spans="1:10" ht="11.25" hidden="1" customHeight="1">
      <c r="A1537" s="181" t="s">
        <v>1959</v>
      </c>
      <c r="B1537" s="173"/>
      <c r="C1537" s="173" t="s">
        <v>4788</v>
      </c>
      <c r="D1537" s="173"/>
      <c r="E1537" s="173"/>
      <c r="F1537" s="173"/>
      <c r="G1537" s="180">
        <v>43282</v>
      </c>
      <c r="H1537" s="177"/>
      <c r="I1537" s="177"/>
      <c r="J1537" s="8" t="s">
        <v>4900</v>
      </c>
    </row>
    <row r="1538" spans="1:10" hidden="1">
      <c r="A1538" s="181" t="s">
        <v>1960</v>
      </c>
      <c r="B1538" s="173"/>
      <c r="C1538" s="173" t="s">
        <v>4787</v>
      </c>
      <c r="D1538" s="173"/>
      <c r="E1538" s="173"/>
      <c r="F1538" s="173"/>
      <c r="G1538" s="180">
        <v>43282</v>
      </c>
      <c r="H1538" s="174"/>
      <c r="I1538" s="174"/>
      <c r="J1538" s="8" t="s">
        <v>4901</v>
      </c>
    </row>
    <row r="1539" spans="1:10" ht="11.25" hidden="1" customHeight="1">
      <c r="A1539" s="181" t="s">
        <v>1961</v>
      </c>
      <c r="B1539" s="173"/>
      <c r="C1539" s="173" t="s">
        <v>4787</v>
      </c>
      <c r="D1539" s="173"/>
      <c r="E1539" s="173"/>
      <c r="F1539" s="173"/>
      <c r="G1539" s="180">
        <v>43282</v>
      </c>
      <c r="H1539" s="177"/>
      <c r="I1539" s="177"/>
      <c r="J1539" s="8" t="s">
        <v>4901</v>
      </c>
    </row>
    <row r="1540" spans="1:10" ht="11.25" hidden="1" customHeight="1">
      <c r="A1540" s="181" t="s">
        <v>1962</v>
      </c>
      <c r="B1540" s="173"/>
      <c r="C1540" s="173" t="s">
        <v>4789</v>
      </c>
      <c r="D1540" s="173"/>
      <c r="E1540" s="173"/>
      <c r="F1540" s="173"/>
      <c r="G1540" s="180">
        <v>43282</v>
      </c>
      <c r="H1540" s="177"/>
      <c r="I1540" s="177"/>
      <c r="J1540" s="8" t="s">
        <v>4888</v>
      </c>
    </row>
    <row r="1541" spans="1:10" ht="11.25" hidden="1" customHeight="1">
      <c r="A1541" s="181" t="s">
        <v>1963</v>
      </c>
      <c r="B1541" s="173"/>
      <c r="C1541" s="173" t="s">
        <v>4789</v>
      </c>
      <c r="D1541" s="173"/>
      <c r="E1541" s="173"/>
      <c r="F1541" s="173"/>
      <c r="G1541" s="180">
        <v>43282</v>
      </c>
      <c r="H1541" s="177"/>
      <c r="I1541" s="177"/>
      <c r="J1541" s="8" t="s">
        <v>4888</v>
      </c>
    </row>
    <row r="1542" spans="1:10" ht="11.25" hidden="1" customHeight="1">
      <c r="A1542" s="181" t="s">
        <v>1964</v>
      </c>
      <c r="B1542" s="173"/>
      <c r="C1542" s="173" t="s">
        <v>4789</v>
      </c>
      <c r="D1542" s="173"/>
      <c r="E1542" s="173"/>
      <c r="F1542" s="173"/>
      <c r="G1542" s="180">
        <v>43282</v>
      </c>
      <c r="H1542" s="177"/>
      <c r="I1542" s="177"/>
      <c r="J1542" s="8" t="s">
        <v>4888</v>
      </c>
    </row>
    <row r="1543" spans="1:10" ht="11.25" hidden="1" customHeight="1">
      <c r="A1543" s="181" t="s">
        <v>1965</v>
      </c>
      <c r="B1543" s="173"/>
      <c r="C1543" s="173" t="s">
        <v>4786</v>
      </c>
      <c r="D1543" s="173"/>
      <c r="E1543" s="173"/>
      <c r="F1543" s="173"/>
      <c r="G1543" s="180">
        <v>43282</v>
      </c>
      <c r="H1543" s="177"/>
      <c r="I1543" s="177"/>
      <c r="J1543" s="8" t="s">
        <v>4902</v>
      </c>
    </row>
    <row r="1544" spans="1:10" ht="11.25" hidden="1" customHeight="1">
      <c r="A1544" s="181" t="s">
        <v>1966</v>
      </c>
      <c r="B1544" s="173"/>
      <c r="C1544" s="173" t="s">
        <v>4789</v>
      </c>
      <c r="D1544" s="173"/>
      <c r="E1544" s="173"/>
      <c r="F1544" s="173"/>
      <c r="G1544" s="180">
        <v>43282</v>
      </c>
      <c r="H1544" s="177"/>
      <c r="I1544" s="177"/>
      <c r="J1544" s="8" t="s">
        <v>4888</v>
      </c>
    </row>
    <row r="1545" spans="1:10" ht="11.25" hidden="1" customHeight="1">
      <c r="A1545" s="181" t="s">
        <v>1967</v>
      </c>
      <c r="B1545" s="173"/>
      <c r="C1545" s="173" t="s">
        <v>4786</v>
      </c>
      <c r="D1545" s="173"/>
      <c r="E1545" s="173"/>
      <c r="F1545" s="173"/>
      <c r="G1545" s="180">
        <v>43282</v>
      </c>
      <c r="H1545" s="177"/>
      <c r="I1545" s="177"/>
      <c r="J1545" s="8" t="s">
        <v>4902</v>
      </c>
    </row>
    <row r="1546" spans="1:10" ht="11.25" hidden="1" customHeight="1">
      <c r="A1546" s="181" t="s">
        <v>1968</v>
      </c>
      <c r="B1546" s="173"/>
      <c r="C1546" s="173" t="s">
        <v>4786</v>
      </c>
      <c r="D1546" s="173"/>
      <c r="E1546" s="173"/>
      <c r="F1546" s="173"/>
      <c r="G1546" s="180">
        <v>43282</v>
      </c>
      <c r="H1546" s="177"/>
      <c r="I1546" s="177"/>
      <c r="J1546" s="8" t="s">
        <v>4902</v>
      </c>
    </row>
    <row r="1547" spans="1:10" ht="11.25" hidden="1" customHeight="1">
      <c r="A1547" s="181" t="s">
        <v>1969</v>
      </c>
      <c r="B1547" s="173"/>
      <c r="C1547" s="173" t="s">
        <v>4786</v>
      </c>
      <c r="D1547" s="173"/>
      <c r="E1547" s="173"/>
      <c r="F1547" s="173"/>
      <c r="G1547" s="180">
        <v>43282</v>
      </c>
      <c r="H1547" s="177"/>
      <c r="I1547" s="177"/>
      <c r="J1547" s="8" t="s">
        <v>4902</v>
      </c>
    </row>
    <row r="1548" spans="1:10" ht="11.25" hidden="1" customHeight="1">
      <c r="A1548" s="181" t="s">
        <v>1970</v>
      </c>
      <c r="B1548" s="173"/>
      <c r="C1548" s="173" t="s">
        <v>4789</v>
      </c>
      <c r="D1548" s="173"/>
      <c r="E1548" s="173"/>
      <c r="F1548" s="173"/>
      <c r="G1548" s="180">
        <v>43282</v>
      </c>
      <c r="H1548" s="177"/>
      <c r="I1548" s="177"/>
      <c r="J1548" s="8" t="s">
        <v>4888</v>
      </c>
    </row>
    <row r="1549" spans="1:10" ht="11.25" hidden="1" customHeight="1">
      <c r="A1549" s="181" t="s">
        <v>1971</v>
      </c>
      <c r="B1549" s="173"/>
      <c r="C1549" s="173" t="s">
        <v>4787</v>
      </c>
      <c r="D1549" s="173"/>
      <c r="E1549" s="173"/>
      <c r="F1549" s="173"/>
      <c r="G1549" s="180">
        <v>43282</v>
      </c>
      <c r="H1549" s="177"/>
      <c r="I1549" s="177"/>
      <c r="J1549" s="8" t="s">
        <v>4901</v>
      </c>
    </row>
    <row r="1550" spans="1:10" ht="11.25" hidden="1" customHeight="1">
      <c r="A1550" s="181" t="s">
        <v>1972</v>
      </c>
      <c r="B1550" s="173"/>
      <c r="C1550" s="173" t="s">
        <v>4787</v>
      </c>
      <c r="D1550" s="173"/>
      <c r="E1550" s="173"/>
      <c r="F1550" s="173"/>
      <c r="G1550" s="180">
        <v>43282</v>
      </c>
      <c r="H1550" s="177"/>
      <c r="I1550" s="177"/>
      <c r="J1550" s="8" t="s">
        <v>4901</v>
      </c>
    </row>
    <row r="1551" spans="1:10" ht="11.25" hidden="1" customHeight="1">
      <c r="A1551" s="181" t="s">
        <v>1973</v>
      </c>
      <c r="B1551" s="173"/>
      <c r="C1551" s="173" t="s">
        <v>4786</v>
      </c>
      <c r="D1551" s="173"/>
      <c r="E1551" s="173"/>
      <c r="F1551" s="173"/>
      <c r="G1551" s="180">
        <v>43282</v>
      </c>
      <c r="H1551" s="177"/>
      <c r="I1551" s="177"/>
      <c r="J1551" s="8" t="s">
        <v>4902</v>
      </c>
    </row>
    <row r="1552" spans="1:10" ht="11.25" hidden="1" customHeight="1">
      <c r="A1552" s="181" t="s">
        <v>1974</v>
      </c>
      <c r="B1552" s="173"/>
      <c r="C1552" s="173" t="s">
        <v>4787</v>
      </c>
      <c r="D1552" s="173"/>
      <c r="E1552" s="173"/>
      <c r="F1552" s="173"/>
      <c r="G1552" s="180">
        <v>43282</v>
      </c>
      <c r="H1552" s="177"/>
      <c r="I1552" s="177"/>
      <c r="J1552" s="8" t="s">
        <v>4901</v>
      </c>
    </row>
    <row r="1553" spans="1:10" ht="11.25" hidden="1" customHeight="1">
      <c r="A1553" s="181" t="s">
        <v>1976</v>
      </c>
      <c r="B1553" s="173"/>
      <c r="C1553" s="173" t="s">
        <v>4788</v>
      </c>
      <c r="D1553" s="173"/>
      <c r="E1553" s="173"/>
      <c r="F1553" s="173"/>
      <c r="G1553" s="180">
        <v>43282</v>
      </c>
      <c r="H1553" s="177"/>
      <c r="I1553" s="177"/>
      <c r="J1553" s="8" t="s">
        <v>4900</v>
      </c>
    </row>
    <row r="1554" spans="1:10" ht="11.25" hidden="1" customHeight="1">
      <c r="A1554" s="181" t="s">
        <v>1977</v>
      </c>
      <c r="B1554" s="173"/>
      <c r="C1554" s="173" t="s">
        <v>4789</v>
      </c>
      <c r="D1554" s="173"/>
      <c r="E1554" s="173"/>
      <c r="F1554" s="173"/>
      <c r="G1554" s="180">
        <v>43282</v>
      </c>
      <c r="H1554" s="177"/>
      <c r="I1554" s="177"/>
      <c r="J1554" s="8" t="s">
        <v>4888</v>
      </c>
    </row>
    <row r="1555" spans="1:10" ht="11.25" hidden="1" customHeight="1">
      <c r="A1555" s="181" t="s">
        <v>1978</v>
      </c>
      <c r="B1555" s="173"/>
      <c r="C1555" s="173" t="s">
        <v>4789</v>
      </c>
      <c r="D1555" s="173"/>
      <c r="E1555" s="173"/>
      <c r="F1555" s="173"/>
      <c r="G1555" s="180">
        <v>43282</v>
      </c>
      <c r="H1555" s="177"/>
      <c r="I1555" s="177"/>
      <c r="J1555" s="8" t="s">
        <v>4888</v>
      </c>
    </row>
    <row r="1556" spans="1:10" ht="11.25" hidden="1" customHeight="1">
      <c r="A1556" s="181" t="s">
        <v>1979</v>
      </c>
      <c r="B1556" s="173"/>
      <c r="C1556" s="173" t="s">
        <v>4787</v>
      </c>
      <c r="D1556" s="173"/>
      <c r="E1556" s="173"/>
      <c r="F1556" s="173"/>
      <c r="G1556" s="180">
        <v>43282</v>
      </c>
      <c r="H1556" s="177"/>
      <c r="I1556" s="177"/>
      <c r="J1556" s="8" t="s">
        <v>4901</v>
      </c>
    </row>
    <row r="1557" spans="1:10" ht="11.25" hidden="1" customHeight="1">
      <c r="A1557" s="181" t="s">
        <v>1980</v>
      </c>
      <c r="B1557" s="173"/>
      <c r="C1557" s="173" t="s">
        <v>4787</v>
      </c>
      <c r="D1557" s="173"/>
      <c r="E1557" s="173"/>
      <c r="F1557" s="173"/>
      <c r="G1557" s="180">
        <v>43282</v>
      </c>
      <c r="H1557" s="177"/>
      <c r="I1557" s="177"/>
      <c r="J1557" s="8" t="s">
        <v>4901</v>
      </c>
    </row>
    <row r="1558" spans="1:10" ht="11.25" hidden="1" customHeight="1">
      <c r="A1558" s="181" t="s">
        <v>1981</v>
      </c>
      <c r="B1558" s="173"/>
      <c r="C1558" s="173" t="s">
        <v>4787</v>
      </c>
      <c r="D1558" s="173"/>
      <c r="E1558" s="173"/>
      <c r="F1558" s="173"/>
      <c r="G1558" s="180">
        <v>43282</v>
      </c>
      <c r="H1558" s="177"/>
      <c r="I1558" s="177"/>
      <c r="J1558" s="8" t="s">
        <v>4901</v>
      </c>
    </row>
    <row r="1559" spans="1:10" ht="11.25" hidden="1" customHeight="1">
      <c r="A1559" s="181" t="s">
        <v>1982</v>
      </c>
      <c r="B1559" s="173"/>
      <c r="C1559" s="173" t="s">
        <v>4789</v>
      </c>
      <c r="D1559" s="173"/>
      <c r="E1559" s="173"/>
      <c r="F1559" s="173"/>
      <c r="G1559" s="180">
        <v>43282</v>
      </c>
      <c r="H1559" s="177"/>
      <c r="I1559" s="177"/>
      <c r="J1559" s="8" t="s">
        <v>4888</v>
      </c>
    </row>
    <row r="1560" spans="1:10" ht="11.25" hidden="1" customHeight="1">
      <c r="A1560" s="181" t="s">
        <v>1983</v>
      </c>
      <c r="B1560" s="173"/>
      <c r="C1560" s="173" t="s">
        <v>4789</v>
      </c>
      <c r="D1560" s="173"/>
      <c r="E1560" s="173"/>
      <c r="F1560" s="173"/>
      <c r="G1560" s="180">
        <v>43282</v>
      </c>
      <c r="H1560" s="177"/>
      <c r="I1560" s="177"/>
      <c r="J1560" s="8" t="s">
        <v>4888</v>
      </c>
    </row>
    <row r="1561" spans="1:10" ht="11.25" hidden="1" customHeight="1">
      <c r="A1561" s="181" t="s">
        <v>1984</v>
      </c>
      <c r="B1561" s="173"/>
      <c r="C1561" s="173" t="s">
        <v>4789</v>
      </c>
      <c r="D1561" s="173"/>
      <c r="E1561" s="173"/>
      <c r="F1561" s="173"/>
      <c r="G1561" s="180">
        <v>43282</v>
      </c>
      <c r="H1561" s="177"/>
      <c r="I1561" s="177"/>
      <c r="J1561" s="8" t="s">
        <v>4888</v>
      </c>
    </row>
    <row r="1562" spans="1:10" ht="11.25" hidden="1" customHeight="1">
      <c r="A1562" s="181" t="s">
        <v>1985</v>
      </c>
      <c r="B1562" s="173"/>
      <c r="C1562" s="173" t="s">
        <v>4788</v>
      </c>
      <c r="D1562" s="173"/>
      <c r="E1562" s="173"/>
      <c r="F1562" s="173"/>
      <c r="G1562" s="180">
        <v>43282</v>
      </c>
      <c r="H1562" s="177"/>
      <c r="I1562" s="177"/>
      <c r="J1562" s="8" t="s">
        <v>4900</v>
      </c>
    </row>
    <row r="1563" spans="1:10" ht="11.25" hidden="1" customHeight="1">
      <c r="A1563" s="181" t="s">
        <v>1986</v>
      </c>
      <c r="B1563" s="173"/>
      <c r="C1563" s="173" t="s">
        <v>4788</v>
      </c>
      <c r="D1563" s="173"/>
      <c r="E1563" s="173"/>
      <c r="F1563" s="173"/>
      <c r="G1563" s="180">
        <v>43282</v>
      </c>
      <c r="H1563" s="177"/>
      <c r="I1563" s="177"/>
      <c r="J1563" s="8" t="s">
        <v>4900</v>
      </c>
    </row>
    <row r="1564" spans="1:10" ht="11.25" hidden="1" customHeight="1">
      <c r="A1564" s="181" t="s">
        <v>1987</v>
      </c>
      <c r="B1564" s="173"/>
      <c r="C1564" s="173" t="s">
        <v>4786</v>
      </c>
      <c r="D1564" s="173"/>
      <c r="E1564" s="173"/>
      <c r="F1564" s="173"/>
      <c r="G1564" s="180">
        <v>43282</v>
      </c>
      <c r="H1564" s="177"/>
      <c r="I1564" s="177"/>
      <c r="J1564" s="8" t="s">
        <v>4902</v>
      </c>
    </row>
    <row r="1565" spans="1:10" ht="11.25" hidden="1" customHeight="1">
      <c r="A1565" s="181" t="s">
        <v>1988</v>
      </c>
      <c r="B1565" s="173"/>
      <c r="C1565" s="173" t="s">
        <v>4787</v>
      </c>
      <c r="D1565" s="173"/>
      <c r="E1565" s="173"/>
      <c r="F1565" s="173"/>
      <c r="G1565" s="180">
        <v>43282</v>
      </c>
      <c r="H1565" s="177"/>
      <c r="I1565" s="177"/>
      <c r="J1565" s="8" t="s">
        <v>4901</v>
      </c>
    </row>
    <row r="1566" spans="1:10" ht="11.25" hidden="1" customHeight="1">
      <c r="A1566" s="181" t="s">
        <v>1989</v>
      </c>
      <c r="B1566" s="173"/>
      <c r="C1566" s="173" t="s">
        <v>4786</v>
      </c>
      <c r="D1566" s="173"/>
      <c r="E1566" s="173"/>
      <c r="F1566" s="173"/>
      <c r="G1566" s="180">
        <v>43282</v>
      </c>
      <c r="H1566" s="177"/>
      <c r="I1566" s="177"/>
      <c r="J1566" s="8" t="s">
        <v>4902</v>
      </c>
    </row>
    <row r="1567" spans="1:10" ht="11.25" hidden="1" customHeight="1">
      <c r="A1567" s="181" t="s">
        <v>1990</v>
      </c>
      <c r="B1567" s="173"/>
      <c r="C1567" s="173" t="s">
        <v>4787</v>
      </c>
      <c r="D1567" s="173"/>
      <c r="E1567" s="173"/>
      <c r="F1567" s="173"/>
      <c r="G1567" s="180">
        <v>43282</v>
      </c>
      <c r="H1567" s="177"/>
      <c r="I1567" s="177"/>
      <c r="J1567" s="8" t="s">
        <v>4901</v>
      </c>
    </row>
    <row r="1568" spans="1:10" ht="11.25" hidden="1" customHeight="1">
      <c r="A1568" s="181" t="s">
        <v>1991</v>
      </c>
      <c r="B1568" s="173"/>
      <c r="C1568" s="173" t="s">
        <v>4787</v>
      </c>
      <c r="D1568" s="173"/>
      <c r="E1568" s="173"/>
      <c r="F1568" s="173"/>
      <c r="G1568" s="180">
        <v>43282</v>
      </c>
      <c r="H1568" s="177"/>
      <c r="I1568" s="177"/>
      <c r="J1568" s="8" t="s">
        <v>4901</v>
      </c>
    </row>
    <row r="1569" spans="1:10" ht="11.25" hidden="1" customHeight="1">
      <c r="A1569" s="181" t="s">
        <v>1992</v>
      </c>
      <c r="B1569" s="173"/>
      <c r="C1569" s="173" t="s">
        <v>4787</v>
      </c>
      <c r="D1569" s="173"/>
      <c r="E1569" s="173"/>
      <c r="F1569" s="173"/>
      <c r="G1569" s="180">
        <v>43282</v>
      </c>
      <c r="H1569" s="177"/>
      <c r="I1569" s="177"/>
      <c r="J1569" s="8" t="s">
        <v>4901</v>
      </c>
    </row>
    <row r="1570" spans="1:10" ht="11.25" hidden="1" customHeight="1">
      <c r="A1570" s="181" t="s">
        <v>1993</v>
      </c>
      <c r="B1570" s="173"/>
      <c r="C1570" s="173" t="s">
        <v>4786</v>
      </c>
      <c r="D1570" s="173"/>
      <c r="E1570" s="173"/>
      <c r="F1570" s="173"/>
      <c r="G1570" s="180">
        <v>43282</v>
      </c>
      <c r="H1570" s="177"/>
      <c r="I1570" s="177"/>
      <c r="J1570" s="8" t="s">
        <v>4902</v>
      </c>
    </row>
    <row r="1571" spans="1:10" ht="11.25" hidden="1" customHeight="1">
      <c r="A1571" s="181" t="s">
        <v>1994</v>
      </c>
      <c r="B1571" s="173"/>
      <c r="C1571" s="173" t="s">
        <v>4786</v>
      </c>
      <c r="D1571" s="173"/>
      <c r="E1571" s="173"/>
      <c r="F1571" s="173"/>
      <c r="G1571" s="180">
        <v>43282</v>
      </c>
      <c r="H1571" s="177"/>
      <c r="I1571" s="177"/>
      <c r="J1571" s="8" t="s">
        <v>4902</v>
      </c>
    </row>
    <row r="1572" spans="1:10" ht="11.25" hidden="1" customHeight="1">
      <c r="A1572" s="181" t="s">
        <v>1995</v>
      </c>
      <c r="B1572" s="173"/>
      <c r="C1572" s="173" t="s">
        <v>4786</v>
      </c>
      <c r="D1572" s="173"/>
      <c r="E1572" s="173"/>
      <c r="F1572" s="173"/>
      <c r="G1572" s="180">
        <v>43282</v>
      </c>
      <c r="H1572" s="177"/>
      <c r="I1572" s="177"/>
      <c r="J1572" s="8" t="s">
        <v>4902</v>
      </c>
    </row>
    <row r="1573" spans="1:10" ht="11.25" hidden="1" customHeight="1">
      <c r="A1573" s="181" t="s">
        <v>1996</v>
      </c>
      <c r="B1573" s="173"/>
      <c r="C1573" s="173" t="s">
        <v>4786</v>
      </c>
      <c r="D1573" s="173"/>
      <c r="E1573" s="173"/>
      <c r="F1573" s="173"/>
      <c r="G1573" s="180">
        <v>43282</v>
      </c>
      <c r="H1573" s="177"/>
      <c r="I1573" s="177"/>
      <c r="J1573" s="8" t="s">
        <v>4902</v>
      </c>
    </row>
    <row r="1574" spans="1:10" ht="11.25" hidden="1" customHeight="1">
      <c r="A1574" s="181" t="s">
        <v>1997</v>
      </c>
      <c r="B1574" s="173"/>
      <c r="C1574" s="173" t="s">
        <v>4786</v>
      </c>
      <c r="D1574" s="173"/>
      <c r="E1574" s="173"/>
      <c r="F1574" s="173"/>
      <c r="G1574" s="180">
        <v>43282</v>
      </c>
      <c r="H1574" s="177"/>
      <c r="I1574" s="177"/>
      <c r="J1574" s="8" t="s">
        <v>4902</v>
      </c>
    </row>
    <row r="1575" spans="1:10" ht="11.25" hidden="1" customHeight="1">
      <c r="A1575" s="181" t="s">
        <v>1998</v>
      </c>
      <c r="B1575" s="173"/>
      <c r="C1575" s="173" t="s">
        <v>4786</v>
      </c>
      <c r="D1575" s="173"/>
      <c r="E1575" s="173"/>
      <c r="F1575" s="173"/>
      <c r="G1575" s="180">
        <v>43282</v>
      </c>
      <c r="H1575" s="177"/>
      <c r="I1575" s="177"/>
      <c r="J1575" s="8" t="s">
        <v>4902</v>
      </c>
    </row>
    <row r="1576" spans="1:10" ht="11.25" hidden="1" customHeight="1">
      <c r="A1576" s="181" t="s">
        <v>1999</v>
      </c>
      <c r="B1576" s="173"/>
      <c r="C1576" s="173" t="s">
        <v>4788</v>
      </c>
      <c r="D1576" s="173"/>
      <c r="E1576" s="173"/>
      <c r="F1576" s="173"/>
      <c r="G1576" s="180">
        <v>43282</v>
      </c>
      <c r="H1576" s="177"/>
      <c r="I1576" s="177"/>
      <c r="J1576" s="8" t="s">
        <v>4900</v>
      </c>
    </row>
    <row r="1577" spans="1:10" ht="11.25" hidden="1" customHeight="1">
      <c r="A1577" s="181" t="s">
        <v>2000</v>
      </c>
      <c r="B1577" s="173"/>
      <c r="C1577" s="173" t="s">
        <v>4786</v>
      </c>
      <c r="D1577" s="173"/>
      <c r="E1577" s="173"/>
      <c r="F1577" s="173"/>
      <c r="G1577" s="180">
        <v>43282</v>
      </c>
      <c r="H1577" s="177"/>
      <c r="I1577" s="177"/>
      <c r="J1577" s="8" t="s">
        <v>4902</v>
      </c>
    </row>
    <row r="1578" spans="1:10" ht="11.25" hidden="1" customHeight="1">
      <c r="A1578" s="181" t="s">
        <v>2001</v>
      </c>
      <c r="B1578" s="173"/>
      <c r="C1578" s="173" t="s">
        <v>4786</v>
      </c>
      <c r="D1578" s="173"/>
      <c r="E1578" s="173"/>
      <c r="F1578" s="173"/>
      <c r="G1578" s="180">
        <v>43282</v>
      </c>
      <c r="H1578" s="177"/>
      <c r="I1578" s="177"/>
      <c r="J1578" s="8" t="s">
        <v>4902</v>
      </c>
    </row>
    <row r="1579" spans="1:10" ht="11.25" hidden="1" customHeight="1">
      <c r="A1579" s="181" t="s">
        <v>2002</v>
      </c>
      <c r="B1579" s="173"/>
      <c r="C1579" s="173" t="s">
        <v>4788</v>
      </c>
      <c r="D1579" s="173"/>
      <c r="E1579" s="173"/>
      <c r="F1579" s="173"/>
      <c r="G1579" s="180">
        <v>43282</v>
      </c>
      <c r="H1579" s="177"/>
      <c r="I1579" s="177"/>
      <c r="J1579" s="8" t="s">
        <v>4900</v>
      </c>
    </row>
    <row r="1580" spans="1:10" ht="11.25" hidden="1" customHeight="1">
      <c r="A1580" s="181" t="s">
        <v>2003</v>
      </c>
      <c r="B1580" s="173"/>
      <c r="C1580" s="173" t="s">
        <v>4788</v>
      </c>
      <c r="D1580" s="173"/>
      <c r="E1580" s="173"/>
      <c r="F1580" s="173"/>
      <c r="G1580" s="180">
        <v>43282</v>
      </c>
      <c r="H1580" s="177"/>
      <c r="I1580" s="177"/>
      <c r="J1580" s="8" t="s">
        <v>4900</v>
      </c>
    </row>
    <row r="1581" spans="1:10" ht="11.25" hidden="1" customHeight="1">
      <c r="A1581" s="181" t="s">
        <v>2004</v>
      </c>
      <c r="B1581" s="173"/>
      <c r="C1581" s="173" t="s">
        <v>4789</v>
      </c>
      <c r="D1581" s="173"/>
      <c r="E1581" s="173"/>
      <c r="F1581" s="173"/>
      <c r="G1581" s="180">
        <v>43282</v>
      </c>
      <c r="H1581" s="177"/>
      <c r="I1581" s="177"/>
      <c r="J1581" s="8" t="s">
        <v>4888</v>
      </c>
    </row>
    <row r="1582" spans="1:10" ht="11.25" hidden="1" customHeight="1">
      <c r="A1582" s="181" t="s">
        <v>2005</v>
      </c>
      <c r="B1582" s="173"/>
      <c r="C1582" s="173" t="s">
        <v>4788</v>
      </c>
      <c r="D1582" s="173"/>
      <c r="E1582" s="173"/>
      <c r="F1582" s="173"/>
      <c r="G1582" s="180">
        <v>43282</v>
      </c>
      <c r="H1582" s="177"/>
      <c r="I1582" s="177"/>
      <c r="J1582" s="8" t="s">
        <v>4900</v>
      </c>
    </row>
    <row r="1583" spans="1:10" ht="11.25" hidden="1" customHeight="1">
      <c r="A1583" s="181" t="s">
        <v>2006</v>
      </c>
      <c r="B1583" s="173"/>
      <c r="C1583" s="173" t="s">
        <v>4788</v>
      </c>
      <c r="D1583" s="173"/>
      <c r="E1583" s="173"/>
      <c r="F1583" s="173"/>
      <c r="G1583" s="180">
        <v>43282</v>
      </c>
      <c r="H1583" s="177"/>
      <c r="I1583" s="177"/>
      <c r="J1583" s="8" t="s">
        <v>4900</v>
      </c>
    </row>
    <row r="1584" spans="1:10" ht="11.25" hidden="1" customHeight="1">
      <c r="A1584" s="181" t="s">
        <v>2007</v>
      </c>
      <c r="B1584" s="173"/>
      <c r="C1584" s="173" t="s">
        <v>4788</v>
      </c>
      <c r="D1584" s="173"/>
      <c r="E1584" s="173"/>
      <c r="F1584" s="173"/>
      <c r="G1584" s="180">
        <v>43282</v>
      </c>
      <c r="H1584" s="177"/>
      <c r="I1584" s="177"/>
      <c r="J1584" s="8" t="s">
        <v>4900</v>
      </c>
    </row>
    <row r="1585" spans="1:10" ht="11.25" hidden="1" customHeight="1">
      <c r="A1585" s="181" t="s">
        <v>2008</v>
      </c>
      <c r="B1585" s="173"/>
      <c r="C1585" s="173" t="s">
        <v>4788</v>
      </c>
      <c r="D1585" s="173"/>
      <c r="E1585" s="173"/>
      <c r="F1585" s="173"/>
      <c r="G1585" s="180">
        <v>43282</v>
      </c>
      <c r="H1585" s="177"/>
      <c r="I1585" s="177"/>
      <c r="J1585" s="8" t="s">
        <v>4900</v>
      </c>
    </row>
    <row r="1586" spans="1:10" ht="11.25" hidden="1" customHeight="1">
      <c r="A1586" s="181" t="s">
        <v>2009</v>
      </c>
      <c r="B1586" s="173"/>
      <c r="C1586" s="173" t="s">
        <v>4788</v>
      </c>
      <c r="D1586" s="173"/>
      <c r="E1586" s="173"/>
      <c r="F1586" s="173"/>
      <c r="G1586" s="180">
        <v>43282</v>
      </c>
      <c r="H1586" s="177"/>
      <c r="I1586" s="177"/>
      <c r="J1586" s="8" t="s">
        <v>4900</v>
      </c>
    </row>
    <row r="1587" spans="1:10" ht="11.25" hidden="1" customHeight="1">
      <c r="A1587" s="181" t="s">
        <v>2010</v>
      </c>
      <c r="B1587" s="173"/>
      <c r="C1587" s="173" t="s">
        <v>4786</v>
      </c>
      <c r="D1587" s="173"/>
      <c r="E1587" s="173"/>
      <c r="F1587" s="173"/>
      <c r="G1587" s="180">
        <v>43282</v>
      </c>
      <c r="H1587" s="177"/>
      <c r="I1587" s="177"/>
      <c r="J1587" s="8" t="s">
        <v>4902</v>
      </c>
    </row>
    <row r="1588" spans="1:10" ht="11.25" hidden="1" customHeight="1">
      <c r="A1588" s="181" t="s">
        <v>2011</v>
      </c>
      <c r="B1588" s="173"/>
      <c r="C1588" s="173" t="s">
        <v>4787</v>
      </c>
      <c r="D1588" s="173"/>
      <c r="E1588" s="173"/>
      <c r="F1588" s="173"/>
      <c r="G1588" s="180">
        <v>43282</v>
      </c>
      <c r="H1588" s="177"/>
      <c r="I1588" s="177"/>
      <c r="J1588" s="8" t="s">
        <v>4901</v>
      </c>
    </row>
    <row r="1589" spans="1:10" ht="11.25" hidden="1" customHeight="1">
      <c r="A1589" s="181" t="s">
        <v>2012</v>
      </c>
      <c r="B1589" s="173"/>
      <c r="C1589" s="173" t="s">
        <v>4788</v>
      </c>
      <c r="D1589" s="173"/>
      <c r="E1589" s="173"/>
      <c r="F1589" s="173"/>
      <c r="G1589" s="180">
        <v>43282</v>
      </c>
      <c r="H1589" s="177"/>
      <c r="I1589" s="177"/>
      <c r="J1589" s="8" t="s">
        <v>4900</v>
      </c>
    </row>
    <row r="1590" spans="1:10" ht="11.25" hidden="1" customHeight="1">
      <c r="A1590" s="181" t="s">
        <v>2013</v>
      </c>
      <c r="B1590" s="173"/>
      <c r="C1590" s="173" t="s">
        <v>4788</v>
      </c>
      <c r="D1590" s="173"/>
      <c r="E1590" s="173"/>
      <c r="F1590" s="173"/>
      <c r="G1590" s="180">
        <v>43282</v>
      </c>
      <c r="H1590" s="177"/>
      <c r="I1590" s="177"/>
      <c r="J1590" s="8" t="s">
        <v>4900</v>
      </c>
    </row>
    <row r="1591" spans="1:10" hidden="1">
      <c r="A1591" s="181" t="s">
        <v>5204</v>
      </c>
      <c r="B1591" s="173"/>
      <c r="C1591" s="173" t="s">
        <v>4788</v>
      </c>
      <c r="D1591" s="173"/>
      <c r="E1591" s="173" t="s">
        <v>4983</v>
      </c>
      <c r="F1591" s="173" t="s">
        <v>4982</v>
      </c>
      <c r="G1591" s="180">
        <v>43070</v>
      </c>
      <c r="H1591" s="174">
        <v>43103</v>
      </c>
      <c r="I1591" s="174">
        <v>43103</v>
      </c>
      <c r="J1591" s="8" t="s">
        <v>4900</v>
      </c>
    </row>
    <row r="1592" spans="1:10" ht="11.25" hidden="1" customHeight="1">
      <c r="A1592" s="181" t="s">
        <v>2015</v>
      </c>
      <c r="B1592" s="173"/>
      <c r="C1592" s="173" t="s">
        <v>4788</v>
      </c>
      <c r="D1592" s="173"/>
      <c r="E1592" s="173"/>
      <c r="F1592" s="173"/>
      <c r="G1592" s="180">
        <v>43282</v>
      </c>
      <c r="H1592" s="177"/>
      <c r="I1592" s="177"/>
      <c r="J1592" s="8" t="s">
        <v>4900</v>
      </c>
    </row>
    <row r="1593" spans="1:10" ht="11.25" hidden="1" customHeight="1">
      <c r="A1593" s="181" t="s">
        <v>2016</v>
      </c>
      <c r="B1593" s="173"/>
      <c r="C1593" s="173" t="s">
        <v>4788</v>
      </c>
      <c r="D1593" s="173"/>
      <c r="E1593" s="173"/>
      <c r="F1593" s="173"/>
      <c r="G1593" s="180">
        <v>43282</v>
      </c>
      <c r="H1593" s="177"/>
      <c r="I1593" s="177"/>
      <c r="J1593" s="8" t="s">
        <v>4900</v>
      </c>
    </row>
    <row r="1594" spans="1:10" ht="11.25" hidden="1" customHeight="1">
      <c r="A1594" s="181" t="s">
        <v>2017</v>
      </c>
      <c r="B1594" s="173"/>
      <c r="C1594" s="173" t="s">
        <v>4789</v>
      </c>
      <c r="D1594" s="173"/>
      <c r="E1594" s="173"/>
      <c r="F1594" s="173"/>
      <c r="G1594" s="180">
        <v>43282</v>
      </c>
      <c r="H1594" s="177"/>
      <c r="I1594" s="177"/>
      <c r="J1594" s="8" t="s">
        <v>4888</v>
      </c>
    </row>
    <row r="1595" spans="1:10" ht="11.25" hidden="1" customHeight="1">
      <c r="A1595" s="181" t="s">
        <v>2018</v>
      </c>
      <c r="B1595" s="173"/>
      <c r="C1595" s="173" t="s">
        <v>4788</v>
      </c>
      <c r="D1595" s="173"/>
      <c r="E1595" s="173"/>
      <c r="F1595" s="173"/>
      <c r="G1595" s="180">
        <v>43282</v>
      </c>
      <c r="H1595" s="177"/>
      <c r="I1595" s="177"/>
      <c r="J1595" s="8" t="s">
        <v>4900</v>
      </c>
    </row>
    <row r="1596" spans="1:10" ht="11.25" hidden="1" customHeight="1">
      <c r="A1596" s="181" t="s">
        <v>2019</v>
      </c>
      <c r="B1596" s="173"/>
      <c r="C1596" s="173" t="s">
        <v>4786</v>
      </c>
      <c r="D1596" s="173"/>
      <c r="E1596" s="173"/>
      <c r="F1596" s="173"/>
      <c r="G1596" s="180">
        <v>43282</v>
      </c>
      <c r="H1596" s="177"/>
      <c r="I1596" s="177"/>
      <c r="J1596" s="8" t="s">
        <v>4902</v>
      </c>
    </row>
    <row r="1597" spans="1:10" ht="11.25" hidden="1" customHeight="1">
      <c r="A1597" s="181" t="s">
        <v>2020</v>
      </c>
      <c r="B1597" s="173"/>
      <c r="C1597" s="173" t="s">
        <v>4787</v>
      </c>
      <c r="D1597" s="173"/>
      <c r="E1597" s="173"/>
      <c r="F1597" s="173"/>
      <c r="G1597" s="180">
        <v>43282</v>
      </c>
      <c r="H1597" s="177"/>
      <c r="I1597" s="177"/>
      <c r="J1597" s="8" t="s">
        <v>4901</v>
      </c>
    </row>
    <row r="1598" spans="1:10" ht="11.25" hidden="1" customHeight="1">
      <c r="A1598" s="181" t="s">
        <v>2021</v>
      </c>
      <c r="B1598" s="173"/>
      <c r="C1598" s="173" t="s">
        <v>4788</v>
      </c>
      <c r="D1598" s="173"/>
      <c r="E1598" s="173"/>
      <c r="F1598" s="173"/>
      <c r="G1598" s="180">
        <v>43282</v>
      </c>
      <c r="H1598" s="177"/>
      <c r="I1598" s="177"/>
      <c r="J1598" s="8" t="s">
        <v>4900</v>
      </c>
    </row>
    <row r="1599" spans="1:10" ht="11.25" hidden="1" customHeight="1">
      <c r="A1599" s="181" t="s">
        <v>2022</v>
      </c>
      <c r="B1599" s="173"/>
      <c r="C1599" s="173" t="s">
        <v>4788</v>
      </c>
      <c r="D1599" s="173"/>
      <c r="E1599" s="173"/>
      <c r="F1599" s="173"/>
      <c r="G1599" s="180">
        <v>43282</v>
      </c>
      <c r="H1599" s="177"/>
      <c r="I1599" s="177"/>
      <c r="J1599" s="8" t="s">
        <v>4900</v>
      </c>
    </row>
    <row r="1600" spans="1:10" ht="11.25" hidden="1" customHeight="1">
      <c r="A1600" s="181" t="s">
        <v>2023</v>
      </c>
      <c r="B1600" s="173"/>
      <c r="C1600" s="173" t="s">
        <v>4788</v>
      </c>
      <c r="D1600" s="173"/>
      <c r="E1600" s="173"/>
      <c r="F1600" s="173"/>
      <c r="G1600" s="180">
        <v>43282</v>
      </c>
      <c r="H1600" s="177"/>
      <c r="I1600" s="177"/>
      <c r="J1600" s="8" t="s">
        <v>4900</v>
      </c>
    </row>
    <row r="1601" spans="1:10" ht="11.25" hidden="1" customHeight="1">
      <c r="A1601" s="181" t="s">
        <v>2024</v>
      </c>
      <c r="B1601" s="173"/>
      <c r="C1601" s="173" t="s">
        <v>4788</v>
      </c>
      <c r="D1601" s="173"/>
      <c r="E1601" s="173"/>
      <c r="F1601" s="173"/>
      <c r="G1601" s="180">
        <v>43282</v>
      </c>
      <c r="H1601" s="177"/>
      <c r="I1601" s="177"/>
      <c r="J1601" s="8" t="s">
        <v>4900</v>
      </c>
    </row>
    <row r="1602" spans="1:10" ht="11.25" hidden="1" customHeight="1">
      <c r="A1602" s="181" t="s">
        <v>2025</v>
      </c>
      <c r="B1602" s="173"/>
      <c r="C1602" s="173" t="s">
        <v>4788</v>
      </c>
      <c r="D1602" s="173"/>
      <c r="E1602" s="173"/>
      <c r="F1602" s="173"/>
      <c r="G1602" s="180">
        <v>43282</v>
      </c>
      <c r="H1602" s="177"/>
      <c r="I1602" s="177"/>
      <c r="J1602" s="8" t="s">
        <v>4900</v>
      </c>
    </row>
    <row r="1603" spans="1:10" ht="11.25" hidden="1" customHeight="1">
      <c r="A1603" s="181" t="s">
        <v>2026</v>
      </c>
      <c r="B1603" s="173"/>
      <c r="C1603" s="173" t="s">
        <v>4788</v>
      </c>
      <c r="D1603" s="173"/>
      <c r="E1603" s="173"/>
      <c r="F1603" s="173"/>
      <c r="G1603" s="180">
        <v>43282</v>
      </c>
      <c r="H1603" s="177"/>
      <c r="I1603" s="177"/>
      <c r="J1603" s="8" t="s">
        <v>4900</v>
      </c>
    </row>
    <row r="1604" spans="1:10" ht="11.25" hidden="1" customHeight="1">
      <c r="A1604" s="181" t="s">
        <v>2027</v>
      </c>
      <c r="B1604" s="173"/>
      <c r="C1604" s="173" t="s">
        <v>4788</v>
      </c>
      <c r="D1604" s="173"/>
      <c r="E1604" s="173"/>
      <c r="F1604" s="173"/>
      <c r="G1604" s="180">
        <v>43282</v>
      </c>
      <c r="H1604" s="177"/>
      <c r="I1604" s="177"/>
      <c r="J1604" s="8" t="s">
        <v>4900</v>
      </c>
    </row>
    <row r="1605" spans="1:10" ht="11.25" hidden="1" customHeight="1">
      <c r="A1605" s="181" t="s">
        <v>2028</v>
      </c>
      <c r="B1605" s="173"/>
      <c r="C1605" s="173" t="s">
        <v>4786</v>
      </c>
      <c r="D1605" s="173"/>
      <c r="E1605" s="173"/>
      <c r="F1605" s="173"/>
      <c r="G1605" s="180">
        <v>43282</v>
      </c>
      <c r="H1605" s="177"/>
      <c r="I1605" s="177"/>
      <c r="J1605" s="8" t="s">
        <v>4902</v>
      </c>
    </row>
    <row r="1606" spans="1:10" ht="11.25" hidden="1" customHeight="1">
      <c r="A1606" s="181" t="s">
        <v>2029</v>
      </c>
      <c r="B1606" s="173"/>
      <c r="C1606" s="173" t="s">
        <v>4786</v>
      </c>
      <c r="D1606" s="173"/>
      <c r="E1606" s="173"/>
      <c r="F1606" s="173"/>
      <c r="G1606" s="180">
        <v>43282</v>
      </c>
      <c r="H1606" s="177"/>
      <c r="I1606" s="177"/>
      <c r="J1606" s="8" t="s">
        <v>4902</v>
      </c>
    </row>
    <row r="1607" spans="1:10" ht="11.25" hidden="1" customHeight="1">
      <c r="A1607" s="181" t="s">
        <v>2030</v>
      </c>
      <c r="B1607" s="173"/>
      <c r="C1607" s="173" t="s">
        <v>4786</v>
      </c>
      <c r="D1607" s="173"/>
      <c r="E1607" s="173"/>
      <c r="F1607" s="173"/>
      <c r="G1607" s="180">
        <v>43282</v>
      </c>
      <c r="H1607" s="177"/>
      <c r="I1607" s="177"/>
      <c r="J1607" s="8" t="s">
        <v>4902</v>
      </c>
    </row>
    <row r="1608" spans="1:10" ht="11.25" hidden="1" customHeight="1">
      <c r="A1608" s="181" t="s">
        <v>2031</v>
      </c>
      <c r="B1608" s="173"/>
      <c r="C1608" s="173" t="s">
        <v>4786</v>
      </c>
      <c r="D1608" s="173"/>
      <c r="E1608" s="173"/>
      <c r="F1608" s="173"/>
      <c r="G1608" s="180">
        <v>43282</v>
      </c>
      <c r="H1608" s="177"/>
      <c r="I1608" s="177"/>
      <c r="J1608" s="8" t="s">
        <v>4902</v>
      </c>
    </row>
    <row r="1609" spans="1:10" ht="11.25" hidden="1" customHeight="1">
      <c r="A1609" s="181" t="s">
        <v>2032</v>
      </c>
      <c r="B1609" s="173"/>
      <c r="C1609" s="173" t="s">
        <v>4788</v>
      </c>
      <c r="D1609" s="173"/>
      <c r="E1609" s="173"/>
      <c r="F1609" s="173"/>
      <c r="G1609" s="180">
        <v>43282</v>
      </c>
      <c r="H1609" s="177"/>
      <c r="I1609" s="177"/>
      <c r="J1609" s="8" t="s">
        <v>4900</v>
      </c>
    </row>
    <row r="1610" spans="1:10" ht="11.25" hidden="1" customHeight="1">
      <c r="A1610" s="181" t="s">
        <v>2033</v>
      </c>
      <c r="B1610" s="173"/>
      <c r="C1610" s="173" t="s">
        <v>4787</v>
      </c>
      <c r="D1610" s="173"/>
      <c r="E1610" s="173"/>
      <c r="F1610" s="173"/>
      <c r="G1610" s="180">
        <v>43282</v>
      </c>
      <c r="H1610" s="177"/>
      <c r="I1610" s="177"/>
      <c r="J1610" s="8" t="s">
        <v>4901</v>
      </c>
    </row>
    <row r="1611" spans="1:10" ht="11.25" hidden="1" customHeight="1">
      <c r="A1611" s="181" t="s">
        <v>2048</v>
      </c>
      <c r="B1611" s="173"/>
      <c r="C1611" s="173" t="s">
        <v>4787</v>
      </c>
      <c r="D1611" s="173"/>
      <c r="E1611" s="173"/>
      <c r="F1611" s="173"/>
      <c r="G1611" s="180">
        <v>43282</v>
      </c>
      <c r="H1611" s="177"/>
      <c r="I1611" s="177"/>
      <c r="J1611" s="8" t="s">
        <v>4901</v>
      </c>
    </row>
    <row r="1612" spans="1:10" ht="11.25" hidden="1" customHeight="1">
      <c r="A1612" s="181" t="s">
        <v>2049</v>
      </c>
      <c r="B1612" s="173"/>
      <c r="C1612" s="173" t="s">
        <v>450</v>
      </c>
      <c r="D1612" s="173"/>
      <c r="E1612" s="173"/>
      <c r="F1612" s="173"/>
      <c r="G1612" s="180">
        <v>43282</v>
      </c>
      <c r="H1612" s="177"/>
      <c r="I1612" s="177"/>
      <c r="J1612" s="8" t="s">
        <v>4895</v>
      </c>
    </row>
    <row r="1613" spans="1:10" ht="11.25" hidden="1" customHeight="1">
      <c r="A1613" s="181" t="s">
        <v>2050</v>
      </c>
      <c r="B1613" s="173"/>
      <c r="C1613" s="173" t="s">
        <v>450</v>
      </c>
      <c r="D1613" s="173"/>
      <c r="E1613" s="173"/>
      <c r="F1613" s="173"/>
      <c r="G1613" s="180">
        <v>43282</v>
      </c>
      <c r="H1613" s="177"/>
      <c r="I1613" s="177"/>
      <c r="J1613" s="8" t="s">
        <v>4895</v>
      </c>
    </row>
    <row r="1614" spans="1:10" ht="11.25" hidden="1" customHeight="1">
      <c r="A1614" s="181" t="s">
        <v>2051</v>
      </c>
      <c r="B1614" s="173"/>
      <c r="C1614" s="173" t="s">
        <v>450</v>
      </c>
      <c r="D1614" s="173"/>
      <c r="E1614" s="173"/>
      <c r="F1614" s="173"/>
      <c r="G1614" s="180">
        <v>43282</v>
      </c>
      <c r="H1614" s="177"/>
      <c r="I1614" s="177"/>
      <c r="J1614" s="8" t="s">
        <v>4895</v>
      </c>
    </row>
    <row r="1615" spans="1:10" ht="11.25" hidden="1" customHeight="1">
      <c r="A1615" s="181" t="s">
        <v>2052</v>
      </c>
      <c r="B1615" s="173"/>
      <c r="C1615" s="173" t="s">
        <v>450</v>
      </c>
      <c r="D1615" s="173"/>
      <c r="E1615" s="173"/>
      <c r="F1615" s="173"/>
      <c r="G1615" s="180">
        <v>43282</v>
      </c>
      <c r="H1615" s="177"/>
      <c r="I1615" s="177"/>
      <c r="J1615" s="8" t="s">
        <v>4895</v>
      </c>
    </row>
    <row r="1616" spans="1:10" ht="11.25" hidden="1" customHeight="1">
      <c r="A1616" s="181" t="s">
        <v>2053</v>
      </c>
      <c r="B1616" s="173"/>
      <c r="C1616" s="173" t="s">
        <v>450</v>
      </c>
      <c r="D1616" s="173"/>
      <c r="E1616" s="173"/>
      <c r="F1616" s="173"/>
      <c r="G1616" s="180">
        <v>43282</v>
      </c>
      <c r="H1616" s="177"/>
      <c r="I1616" s="177"/>
      <c r="J1616" s="8" t="s">
        <v>4895</v>
      </c>
    </row>
    <row r="1617" spans="1:10" ht="11.25" hidden="1" customHeight="1">
      <c r="A1617" s="181" t="s">
        <v>2054</v>
      </c>
      <c r="B1617" s="173"/>
      <c r="C1617" s="173" t="s">
        <v>450</v>
      </c>
      <c r="D1617" s="173"/>
      <c r="E1617" s="173"/>
      <c r="F1617" s="173"/>
      <c r="G1617" s="180">
        <v>43282</v>
      </c>
      <c r="H1617" s="177"/>
      <c r="I1617" s="177"/>
      <c r="J1617" s="8" t="s">
        <v>4895</v>
      </c>
    </row>
    <row r="1618" spans="1:10" ht="11.25" hidden="1" customHeight="1">
      <c r="A1618" s="181" t="s">
        <v>2055</v>
      </c>
      <c r="B1618" s="173"/>
      <c r="C1618" s="173" t="s">
        <v>450</v>
      </c>
      <c r="D1618" s="173"/>
      <c r="E1618" s="173"/>
      <c r="F1618" s="173"/>
      <c r="G1618" s="180">
        <v>43282</v>
      </c>
      <c r="H1618" s="177"/>
      <c r="I1618" s="177"/>
      <c r="J1618" s="8" t="s">
        <v>4895</v>
      </c>
    </row>
    <row r="1619" spans="1:10" ht="11.25" hidden="1" customHeight="1">
      <c r="A1619" s="181" t="s">
        <v>2056</v>
      </c>
      <c r="B1619" s="173"/>
      <c r="C1619" s="173" t="s">
        <v>450</v>
      </c>
      <c r="D1619" s="173"/>
      <c r="E1619" s="173"/>
      <c r="F1619" s="173"/>
      <c r="G1619" s="180">
        <v>43282</v>
      </c>
      <c r="H1619" s="177"/>
      <c r="I1619" s="177"/>
      <c r="J1619" s="8" t="s">
        <v>4895</v>
      </c>
    </row>
    <row r="1620" spans="1:10" ht="11.25" hidden="1" customHeight="1">
      <c r="A1620" s="181" t="s">
        <v>2057</v>
      </c>
      <c r="B1620" s="173"/>
      <c r="C1620" s="173" t="s">
        <v>450</v>
      </c>
      <c r="D1620" s="173"/>
      <c r="E1620" s="173"/>
      <c r="F1620" s="173"/>
      <c r="G1620" s="180">
        <v>43282</v>
      </c>
      <c r="H1620" s="177"/>
      <c r="I1620" s="177"/>
      <c r="J1620" s="8" t="s">
        <v>4895</v>
      </c>
    </row>
    <row r="1621" spans="1:10" ht="11.25" hidden="1" customHeight="1">
      <c r="A1621" s="181" t="s">
        <v>2058</v>
      </c>
      <c r="B1621" s="173"/>
      <c r="C1621" s="173" t="s">
        <v>450</v>
      </c>
      <c r="D1621" s="173"/>
      <c r="E1621" s="173"/>
      <c r="F1621" s="173"/>
      <c r="G1621" s="180">
        <v>43282</v>
      </c>
      <c r="H1621" s="177"/>
      <c r="I1621" s="177"/>
      <c r="J1621" s="8" t="s">
        <v>4895</v>
      </c>
    </row>
    <row r="1622" spans="1:10" ht="11.25" hidden="1" customHeight="1">
      <c r="A1622" s="181" t="s">
        <v>2059</v>
      </c>
      <c r="B1622" s="173"/>
      <c r="C1622" s="173" t="s">
        <v>450</v>
      </c>
      <c r="D1622" s="173"/>
      <c r="E1622" s="173"/>
      <c r="F1622" s="173"/>
      <c r="G1622" s="180">
        <v>43282</v>
      </c>
      <c r="H1622" s="177"/>
      <c r="I1622" s="177"/>
      <c r="J1622" s="8" t="s">
        <v>4895</v>
      </c>
    </row>
    <row r="1623" spans="1:10" ht="11.25" hidden="1" customHeight="1">
      <c r="A1623" s="181" t="s">
        <v>2060</v>
      </c>
      <c r="B1623" s="173"/>
      <c r="C1623" s="173" t="s">
        <v>450</v>
      </c>
      <c r="D1623" s="173"/>
      <c r="E1623" s="173"/>
      <c r="F1623" s="173"/>
      <c r="G1623" s="180">
        <v>43282</v>
      </c>
      <c r="H1623" s="177"/>
      <c r="I1623" s="177"/>
      <c r="J1623" s="8" t="s">
        <v>4895</v>
      </c>
    </row>
    <row r="1624" spans="1:10" ht="11.25" hidden="1" customHeight="1">
      <c r="A1624" s="181" t="s">
        <v>2061</v>
      </c>
      <c r="B1624" s="173"/>
      <c r="C1624" s="173" t="s">
        <v>450</v>
      </c>
      <c r="D1624" s="173"/>
      <c r="E1624" s="173"/>
      <c r="F1624" s="173"/>
      <c r="G1624" s="180">
        <v>43282</v>
      </c>
      <c r="H1624" s="177"/>
      <c r="I1624" s="177"/>
      <c r="J1624" s="8" t="s">
        <v>4895</v>
      </c>
    </row>
    <row r="1625" spans="1:10" ht="11.25" hidden="1" customHeight="1">
      <c r="A1625" s="181" t="s">
        <v>2062</v>
      </c>
      <c r="B1625" s="173"/>
      <c r="C1625" s="173" t="s">
        <v>450</v>
      </c>
      <c r="D1625" s="173"/>
      <c r="E1625" s="173"/>
      <c r="F1625" s="173"/>
      <c r="G1625" s="180">
        <v>43282</v>
      </c>
      <c r="H1625" s="177"/>
      <c r="I1625" s="177"/>
      <c r="J1625" s="8" t="s">
        <v>4895</v>
      </c>
    </row>
    <row r="1626" spans="1:10" ht="11.25" hidden="1" customHeight="1">
      <c r="A1626" s="181" t="s">
        <v>2063</v>
      </c>
      <c r="B1626" s="173"/>
      <c r="C1626" s="173" t="s">
        <v>450</v>
      </c>
      <c r="D1626" s="173"/>
      <c r="E1626" s="173"/>
      <c r="F1626" s="173"/>
      <c r="G1626" s="180">
        <v>43282</v>
      </c>
      <c r="H1626" s="177"/>
      <c r="I1626" s="177"/>
      <c r="J1626" s="8" t="s">
        <v>4895</v>
      </c>
    </row>
    <row r="1627" spans="1:10" ht="11.25" hidden="1" customHeight="1">
      <c r="A1627" s="181" t="s">
        <v>2064</v>
      </c>
      <c r="B1627" s="173"/>
      <c r="C1627" s="173" t="s">
        <v>450</v>
      </c>
      <c r="D1627" s="173"/>
      <c r="E1627" s="173"/>
      <c r="F1627" s="173"/>
      <c r="G1627" s="180">
        <v>43282</v>
      </c>
      <c r="H1627" s="177"/>
      <c r="I1627" s="177"/>
      <c r="J1627" s="8" t="s">
        <v>4895</v>
      </c>
    </row>
    <row r="1628" spans="1:10" ht="11.25" hidden="1" customHeight="1">
      <c r="A1628" s="181" t="s">
        <v>2065</v>
      </c>
      <c r="B1628" s="173"/>
      <c r="C1628" s="173" t="s">
        <v>450</v>
      </c>
      <c r="D1628" s="173"/>
      <c r="E1628" s="173"/>
      <c r="F1628" s="173"/>
      <c r="G1628" s="180">
        <v>43282</v>
      </c>
      <c r="H1628" s="177"/>
      <c r="I1628" s="177"/>
      <c r="J1628" s="8" t="s">
        <v>4895</v>
      </c>
    </row>
    <row r="1629" spans="1:10" ht="11.25" hidden="1" customHeight="1">
      <c r="A1629" s="181" t="s">
        <v>2066</v>
      </c>
      <c r="B1629" s="173"/>
      <c r="C1629" s="173" t="s">
        <v>450</v>
      </c>
      <c r="D1629" s="173"/>
      <c r="E1629" s="173"/>
      <c r="F1629" s="173"/>
      <c r="G1629" s="180">
        <v>43282</v>
      </c>
      <c r="H1629" s="177"/>
      <c r="I1629" s="177"/>
      <c r="J1629" s="8" t="s">
        <v>4895</v>
      </c>
    </row>
    <row r="1630" spans="1:10" ht="11.25" hidden="1" customHeight="1">
      <c r="A1630" s="181" t="s">
        <v>2067</v>
      </c>
      <c r="B1630" s="173"/>
      <c r="C1630" s="173" t="s">
        <v>450</v>
      </c>
      <c r="D1630" s="173"/>
      <c r="E1630" s="173"/>
      <c r="F1630" s="173"/>
      <c r="G1630" s="180">
        <v>43282</v>
      </c>
      <c r="H1630" s="177"/>
      <c r="I1630" s="177"/>
      <c r="J1630" s="8" t="s">
        <v>4895</v>
      </c>
    </row>
    <row r="1631" spans="1:10" ht="11.25" hidden="1" customHeight="1">
      <c r="A1631" s="181" t="s">
        <v>2068</v>
      </c>
      <c r="B1631" s="173"/>
      <c r="C1631" s="173" t="s">
        <v>450</v>
      </c>
      <c r="D1631" s="173"/>
      <c r="E1631" s="173"/>
      <c r="F1631" s="173"/>
      <c r="G1631" s="180">
        <v>43282</v>
      </c>
      <c r="H1631" s="177"/>
      <c r="I1631" s="177"/>
      <c r="J1631" s="8" t="s">
        <v>4895</v>
      </c>
    </row>
    <row r="1632" spans="1:10" ht="11.25" hidden="1" customHeight="1">
      <c r="A1632" s="181" t="s">
        <v>2069</v>
      </c>
      <c r="B1632" s="173"/>
      <c r="C1632" s="173" t="s">
        <v>451</v>
      </c>
      <c r="D1632" s="173"/>
      <c r="E1632" s="173"/>
      <c r="F1632" s="173"/>
      <c r="G1632" s="180">
        <v>43282</v>
      </c>
      <c r="H1632" s="177"/>
      <c r="I1632" s="177"/>
      <c r="J1632" s="8" t="s">
        <v>4889</v>
      </c>
    </row>
    <row r="1633" spans="1:10" ht="11.25" hidden="1" customHeight="1">
      <c r="A1633" s="181" t="s">
        <v>2070</v>
      </c>
      <c r="B1633" s="173"/>
      <c r="C1633" s="173" t="s">
        <v>451</v>
      </c>
      <c r="D1633" s="173"/>
      <c r="E1633" s="173"/>
      <c r="F1633" s="173"/>
      <c r="G1633" s="180">
        <v>43282</v>
      </c>
      <c r="H1633" s="177"/>
      <c r="I1633" s="177"/>
      <c r="J1633" s="8" t="s">
        <v>4889</v>
      </c>
    </row>
    <row r="1634" spans="1:10" ht="11.25" hidden="1" customHeight="1">
      <c r="A1634" s="181" t="s">
        <v>2071</v>
      </c>
      <c r="B1634" s="173"/>
      <c r="C1634" s="173" t="s">
        <v>451</v>
      </c>
      <c r="D1634" s="173"/>
      <c r="E1634" s="173"/>
      <c r="F1634" s="173"/>
      <c r="G1634" s="180">
        <v>43282</v>
      </c>
      <c r="H1634" s="177"/>
      <c r="I1634" s="177"/>
      <c r="J1634" s="8" t="s">
        <v>4889</v>
      </c>
    </row>
    <row r="1635" spans="1:10" ht="11.25" hidden="1" customHeight="1">
      <c r="A1635" s="181" t="s">
        <v>2072</v>
      </c>
      <c r="B1635" s="173"/>
      <c r="C1635" s="173" t="s">
        <v>451</v>
      </c>
      <c r="D1635" s="173"/>
      <c r="E1635" s="173"/>
      <c r="F1635" s="173"/>
      <c r="G1635" s="180">
        <v>43282</v>
      </c>
      <c r="H1635" s="177"/>
      <c r="I1635" s="177"/>
      <c r="J1635" s="8" t="s">
        <v>4889</v>
      </c>
    </row>
    <row r="1636" spans="1:10" ht="11.25" hidden="1" customHeight="1">
      <c r="A1636" s="181" t="s">
        <v>2073</v>
      </c>
      <c r="B1636" s="173"/>
      <c r="C1636" s="173" t="s">
        <v>451</v>
      </c>
      <c r="D1636" s="173"/>
      <c r="E1636" s="173"/>
      <c r="F1636" s="173"/>
      <c r="G1636" s="180">
        <v>43282</v>
      </c>
      <c r="H1636" s="177"/>
      <c r="I1636" s="177"/>
      <c r="J1636" s="8" t="s">
        <v>4889</v>
      </c>
    </row>
    <row r="1637" spans="1:10" ht="11.25" hidden="1" customHeight="1">
      <c r="A1637" s="181" t="s">
        <v>2074</v>
      </c>
      <c r="B1637" s="173"/>
      <c r="C1637" s="173" t="s">
        <v>451</v>
      </c>
      <c r="D1637" s="173"/>
      <c r="E1637" s="173"/>
      <c r="F1637" s="173"/>
      <c r="G1637" s="180">
        <v>43282</v>
      </c>
      <c r="H1637" s="177"/>
      <c r="I1637" s="177"/>
      <c r="J1637" s="8" t="s">
        <v>4889</v>
      </c>
    </row>
    <row r="1638" spans="1:10" ht="11.25" hidden="1" customHeight="1">
      <c r="A1638" s="181" t="s">
        <v>2075</v>
      </c>
      <c r="B1638" s="173"/>
      <c r="C1638" s="173" t="s">
        <v>451</v>
      </c>
      <c r="D1638" s="173"/>
      <c r="E1638" s="173"/>
      <c r="F1638" s="173"/>
      <c r="G1638" s="180">
        <v>43282</v>
      </c>
      <c r="H1638" s="177"/>
      <c r="I1638" s="177"/>
      <c r="J1638" s="8" t="s">
        <v>4889</v>
      </c>
    </row>
    <row r="1639" spans="1:10" ht="11.25" hidden="1" customHeight="1">
      <c r="A1639" s="181" t="s">
        <v>2076</v>
      </c>
      <c r="B1639" s="173"/>
      <c r="C1639" s="173" t="s">
        <v>451</v>
      </c>
      <c r="D1639" s="173"/>
      <c r="E1639" s="173"/>
      <c r="F1639" s="173"/>
      <c r="G1639" s="180">
        <v>43282</v>
      </c>
      <c r="H1639" s="177"/>
      <c r="I1639" s="177"/>
      <c r="J1639" s="8" t="s">
        <v>4889</v>
      </c>
    </row>
    <row r="1640" spans="1:10" ht="11.25" hidden="1" customHeight="1">
      <c r="A1640" s="181" t="s">
        <v>2077</v>
      </c>
      <c r="B1640" s="173"/>
      <c r="C1640" s="173" t="s">
        <v>451</v>
      </c>
      <c r="D1640" s="173"/>
      <c r="E1640" s="173"/>
      <c r="F1640" s="173"/>
      <c r="G1640" s="180">
        <v>43282</v>
      </c>
      <c r="H1640" s="177"/>
      <c r="I1640" s="177"/>
      <c r="J1640" s="8" t="s">
        <v>4889</v>
      </c>
    </row>
    <row r="1641" spans="1:10" ht="11.25" hidden="1" customHeight="1">
      <c r="A1641" s="181" t="s">
        <v>2078</v>
      </c>
      <c r="B1641" s="173"/>
      <c r="C1641" s="173" t="s">
        <v>451</v>
      </c>
      <c r="D1641" s="173"/>
      <c r="E1641" s="173"/>
      <c r="F1641" s="173"/>
      <c r="G1641" s="180">
        <v>43282</v>
      </c>
      <c r="H1641" s="177"/>
      <c r="I1641" s="177"/>
      <c r="J1641" s="8" t="s">
        <v>4889</v>
      </c>
    </row>
    <row r="1642" spans="1:10" ht="11.25" hidden="1" customHeight="1">
      <c r="A1642" s="181" t="s">
        <v>2079</v>
      </c>
      <c r="B1642" s="173"/>
      <c r="C1642" s="173" t="s">
        <v>4789</v>
      </c>
      <c r="D1642" s="173"/>
      <c r="E1642" s="173"/>
      <c r="F1642" s="173"/>
      <c r="G1642" s="180">
        <v>43313</v>
      </c>
      <c r="H1642" s="177"/>
      <c r="I1642" s="177"/>
      <c r="J1642" s="8" t="s">
        <v>4888</v>
      </c>
    </row>
    <row r="1643" spans="1:10" ht="11.25" hidden="1" customHeight="1">
      <c r="A1643" s="181" t="s">
        <v>2080</v>
      </c>
      <c r="B1643" s="173"/>
      <c r="C1643" s="173" t="s">
        <v>4786</v>
      </c>
      <c r="D1643" s="173"/>
      <c r="E1643" s="173"/>
      <c r="F1643" s="173"/>
      <c r="G1643" s="180">
        <v>43313</v>
      </c>
      <c r="H1643" s="177"/>
      <c r="I1643" s="177"/>
      <c r="J1643" s="8" t="s">
        <v>4902</v>
      </c>
    </row>
    <row r="1644" spans="1:10" ht="11.25" hidden="1" customHeight="1">
      <c r="A1644" s="181" t="s">
        <v>2081</v>
      </c>
      <c r="B1644" s="173"/>
      <c r="C1644" s="173" t="s">
        <v>4786</v>
      </c>
      <c r="D1644" s="173"/>
      <c r="E1644" s="173"/>
      <c r="F1644" s="173"/>
      <c r="G1644" s="180">
        <v>43313</v>
      </c>
      <c r="H1644" s="177"/>
      <c r="I1644" s="177"/>
      <c r="J1644" s="8" t="s">
        <v>4902</v>
      </c>
    </row>
    <row r="1645" spans="1:10" ht="11.25" hidden="1" customHeight="1">
      <c r="A1645" s="181" t="s">
        <v>2082</v>
      </c>
      <c r="B1645" s="173"/>
      <c r="C1645" s="173" t="s">
        <v>4787</v>
      </c>
      <c r="D1645" s="173"/>
      <c r="E1645" s="173"/>
      <c r="F1645" s="173"/>
      <c r="G1645" s="180">
        <v>43313</v>
      </c>
      <c r="H1645" s="177"/>
      <c r="I1645" s="177"/>
      <c r="J1645" s="8" t="s">
        <v>4901</v>
      </c>
    </row>
    <row r="1646" spans="1:10" ht="11.25" hidden="1" customHeight="1">
      <c r="A1646" s="181" t="s">
        <v>2083</v>
      </c>
      <c r="B1646" s="173"/>
      <c r="C1646" s="173" t="s">
        <v>4787</v>
      </c>
      <c r="D1646" s="173"/>
      <c r="E1646" s="173"/>
      <c r="F1646" s="173"/>
      <c r="G1646" s="180">
        <v>43313</v>
      </c>
      <c r="H1646" s="177"/>
      <c r="I1646" s="177"/>
      <c r="J1646" s="8" t="s">
        <v>4901</v>
      </c>
    </row>
    <row r="1647" spans="1:10" ht="11.25" hidden="1" customHeight="1">
      <c r="A1647" s="181" t="s">
        <v>2084</v>
      </c>
      <c r="B1647" s="173"/>
      <c r="C1647" s="173" t="s">
        <v>4787</v>
      </c>
      <c r="D1647" s="173"/>
      <c r="E1647" s="173"/>
      <c r="F1647" s="173"/>
      <c r="G1647" s="180">
        <v>43313</v>
      </c>
      <c r="H1647" s="177"/>
      <c r="I1647" s="177"/>
      <c r="J1647" s="8" t="s">
        <v>4901</v>
      </c>
    </row>
    <row r="1648" spans="1:10" ht="11.25" hidden="1" customHeight="1">
      <c r="A1648" s="181" t="s">
        <v>2085</v>
      </c>
      <c r="B1648" s="173"/>
      <c r="C1648" s="173" t="s">
        <v>4787</v>
      </c>
      <c r="D1648" s="173"/>
      <c r="E1648" s="173"/>
      <c r="F1648" s="173"/>
      <c r="G1648" s="180">
        <v>43313</v>
      </c>
      <c r="H1648" s="177"/>
      <c r="I1648" s="177"/>
      <c r="J1648" s="8" t="s">
        <v>4901</v>
      </c>
    </row>
    <row r="1649" spans="1:10" ht="11.25" hidden="1" customHeight="1">
      <c r="A1649" s="181" t="s">
        <v>2086</v>
      </c>
      <c r="B1649" s="173"/>
      <c r="C1649" s="173" t="s">
        <v>4787</v>
      </c>
      <c r="D1649" s="173"/>
      <c r="E1649" s="173"/>
      <c r="F1649" s="173"/>
      <c r="G1649" s="180">
        <v>43313</v>
      </c>
      <c r="H1649" s="177"/>
      <c r="I1649" s="177"/>
      <c r="J1649" s="8" t="s">
        <v>4901</v>
      </c>
    </row>
    <row r="1650" spans="1:10" ht="11.25" hidden="1" customHeight="1">
      <c r="A1650" s="181" t="s">
        <v>2087</v>
      </c>
      <c r="B1650" s="173"/>
      <c r="C1650" s="173" t="s">
        <v>4787</v>
      </c>
      <c r="D1650" s="173"/>
      <c r="E1650" s="173"/>
      <c r="F1650" s="173"/>
      <c r="G1650" s="180">
        <v>43313</v>
      </c>
      <c r="H1650" s="177"/>
      <c r="I1650" s="177"/>
      <c r="J1650" s="8" t="s">
        <v>4901</v>
      </c>
    </row>
    <row r="1651" spans="1:10" ht="11.25" hidden="1" customHeight="1">
      <c r="A1651" s="181" t="s">
        <v>2088</v>
      </c>
      <c r="B1651" s="173"/>
      <c r="C1651" s="173" t="s">
        <v>4787</v>
      </c>
      <c r="D1651" s="173"/>
      <c r="E1651" s="173"/>
      <c r="F1651" s="173"/>
      <c r="G1651" s="180">
        <v>43313</v>
      </c>
      <c r="H1651" s="177"/>
      <c r="I1651" s="177"/>
      <c r="J1651" s="8" t="s">
        <v>4901</v>
      </c>
    </row>
    <row r="1652" spans="1:10" ht="11.25" hidden="1" customHeight="1">
      <c r="A1652" s="181" t="s">
        <v>2089</v>
      </c>
      <c r="B1652" s="173"/>
      <c r="C1652" s="173" t="s">
        <v>4787</v>
      </c>
      <c r="D1652" s="173"/>
      <c r="E1652" s="173"/>
      <c r="F1652" s="173"/>
      <c r="G1652" s="180">
        <v>43313</v>
      </c>
      <c r="H1652" s="177"/>
      <c r="I1652" s="177"/>
      <c r="J1652" s="8" t="s">
        <v>4901</v>
      </c>
    </row>
    <row r="1653" spans="1:10" ht="11.25" hidden="1" customHeight="1">
      <c r="A1653" s="181" t="s">
        <v>2090</v>
      </c>
      <c r="B1653" s="173"/>
      <c r="C1653" s="173" t="s">
        <v>4787</v>
      </c>
      <c r="D1653" s="173"/>
      <c r="E1653" s="173"/>
      <c r="F1653" s="173"/>
      <c r="G1653" s="180">
        <v>43313</v>
      </c>
      <c r="H1653" s="177"/>
      <c r="I1653" s="177"/>
      <c r="J1653" s="8" t="s">
        <v>4901</v>
      </c>
    </row>
    <row r="1654" spans="1:10" ht="11.25" hidden="1" customHeight="1">
      <c r="A1654" s="181" t="s">
        <v>2091</v>
      </c>
      <c r="B1654" s="173"/>
      <c r="C1654" s="173" t="s">
        <v>4787</v>
      </c>
      <c r="D1654" s="173"/>
      <c r="E1654" s="173"/>
      <c r="F1654" s="173"/>
      <c r="G1654" s="180">
        <v>43313</v>
      </c>
      <c r="H1654" s="177"/>
      <c r="I1654" s="177"/>
      <c r="J1654" s="8" t="s">
        <v>4901</v>
      </c>
    </row>
    <row r="1655" spans="1:10" ht="11.25" hidden="1" customHeight="1">
      <c r="A1655" s="181" t="s">
        <v>2092</v>
      </c>
      <c r="B1655" s="173"/>
      <c r="C1655" s="173" t="s">
        <v>4787</v>
      </c>
      <c r="D1655" s="173"/>
      <c r="E1655" s="173"/>
      <c r="F1655" s="173"/>
      <c r="G1655" s="180">
        <v>43313</v>
      </c>
      <c r="H1655" s="177"/>
      <c r="I1655" s="177"/>
      <c r="J1655" s="8" t="s">
        <v>4901</v>
      </c>
    </row>
    <row r="1656" spans="1:10" ht="11.25" hidden="1" customHeight="1">
      <c r="A1656" s="181" t="s">
        <v>2093</v>
      </c>
      <c r="B1656" s="173"/>
      <c r="C1656" s="173" t="s">
        <v>4787</v>
      </c>
      <c r="D1656" s="173"/>
      <c r="E1656" s="173"/>
      <c r="F1656" s="173"/>
      <c r="G1656" s="180">
        <v>43313</v>
      </c>
      <c r="H1656" s="177"/>
      <c r="I1656" s="177"/>
      <c r="J1656" s="8" t="s">
        <v>4901</v>
      </c>
    </row>
    <row r="1657" spans="1:10" ht="11.25" hidden="1" customHeight="1">
      <c r="A1657" s="181" t="s">
        <v>2094</v>
      </c>
      <c r="B1657" s="173"/>
      <c r="C1657" s="173" t="s">
        <v>4787</v>
      </c>
      <c r="D1657" s="173"/>
      <c r="E1657" s="173"/>
      <c r="F1657" s="173"/>
      <c r="G1657" s="180">
        <v>43313</v>
      </c>
      <c r="H1657" s="177"/>
      <c r="I1657" s="177"/>
      <c r="J1657" s="8" t="s">
        <v>4901</v>
      </c>
    </row>
    <row r="1658" spans="1:10" ht="11.25" hidden="1" customHeight="1">
      <c r="A1658" s="181" t="s">
        <v>2095</v>
      </c>
      <c r="B1658" s="173"/>
      <c r="C1658" s="173" t="s">
        <v>4787</v>
      </c>
      <c r="D1658" s="173"/>
      <c r="E1658" s="173"/>
      <c r="F1658" s="173"/>
      <c r="G1658" s="180">
        <v>43313</v>
      </c>
      <c r="H1658" s="177"/>
      <c r="I1658" s="177"/>
      <c r="J1658" s="8" t="s">
        <v>4901</v>
      </c>
    </row>
    <row r="1659" spans="1:10" ht="11.25" hidden="1" customHeight="1">
      <c r="A1659" s="181" t="s">
        <v>2096</v>
      </c>
      <c r="B1659" s="173"/>
      <c r="C1659" s="173" t="s">
        <v>4787</v>
      </c>
      <c r="D1659" s="173"/>
      <c r="E1659" s="173"/>
      <c r="F1659" s="173"/>
      <c r="G1659" s="180">
        <v>43313</v>
      </c>
      <c r="H1659" s="177"/>
      <c r="I1659" s="177"/>
      <c r="J1659" s="8" t="s">
        <v>4901</v>
      </c>
    </row>
    <row r="1660" spans="1:10" ht="11.25" hidden="1" customHeight="1">
      <c r="A1660" s="181" t="s">
        <v>2097</v>
      </c>
      <c r="B1660" s="173"/>
      <c r="C1660" s="173" t="s">
        <v>4787</v>
      </c>
      <c r="D1660" s="173"/>
      <c r="E1660" s="173"/>
      <c r="F1660" s="173"/>
      <c r="G1660" s="180">
        <v>43313</v>
      </c>
      <c r="H1660" s="177"/>
      <c r="I1660" s="177"/>
      <c r="J1660" s="8" t="s">
        <v>4901</v>
      </c>
    </row>
    <row r="1661" spans="1:10" ht="11.25" hidden="1" customHeight="1">
      <c r="A1661" s="181" t="s">
        <v>2098</v>
      </c>
      <c r="B1661" s="173"/>
      <c r="C1661" s="173" t="s">
        <v>4787</v>
      </c>
      <c r="D1661" s="173"/>
      <c r="E1661" s="173"/>
      <c r="F1661" s="173"/>
      <c r="G1661" s="180">
        <v>43313</v>
      </c>
      <c r="H1661" s="177"/>
      <c r="I1661" s="177"/>
      <c r="J1661" s="8" t="s">
        <v>4901</v>
      </c>
    </row>
    <row r="1662" spans="1:10" ht="11.25" hidden="1" customHeight="1">
      <c r="A1662" s="181" t="s">
        <v>2099</v>
      </c>
      <c r="B1662" s="173"/>
      <c r="C1662" s="173" t="s">
        <v>4788</v>
      </c>
      <c r="D1662" s="173"/>
      <c r="E1662" s="173"/>
      <c r="F1662" s="173"/>
      <c r="G1662" s="180">
        <v>43313</v>
      </c>
      <c r="H1662" s="177"/>
      <c r="I1662" s="177"/>
      <c r="J1662" s="8" t="s">
        <v>4900</v>
      </c>
    </row>
    <row r="1663" spans="1:10" ht="11.25" hidden="1" customHeight="1">
      <c r="A1663" s="181" t="s">
        <v>2100</v>
      </c>
      <c r="B1663" s="173"/>
      <c r="C1663" s="173" t="s">
        <v>4787</v>
      </c>
      <c r="D1663" s="173"/>
      <c r="E1663" s="173"/>
      <c r="F1663" s="173"/>
      <c r="G1663" s="180">
        <v>43313</v>
      </c>
      <c r="H1663" s="177"/>
      <c r="I1663" s="177"/>
      <c r="J1663" s="8" t="s">
        <v>4901</v>
      </c>
    </row>
    <row r="1664" spans="1:10" ht="11.25" hidden="1" customHeight="1">
      <c r="A1664" s="181" t="s">
        <v>2101</v>
      </c>
      <c r="B1664" s="173"/>
      <c r="C1664" s="173" t="s">
        <v>4787</v>
      </c>
      <c r="D1664" s="173"/>
      <c r="E1664" s="173"/>
      <c r="F1664" s="173"/>
      <c r="G1664" s="180">
        <v>43313</v>
      </c>
      <c r="H1664" s="177"/>
      <c r="I1664" s="177"/>
      <c r="J1664" s="8" t="s">
        <v>4901</v>
      </c>
    </row>
    <row r="1665" spans="1:10" ht="11.25" hidden="1" customHeight="1">
      <c r="A1665" s="181" t="s">
        <v>2102</v>
      </c>
      <c r="B1665" s="173"/>
      <c r="C1665" s="173" t="s">
        <v>4787</v>
      </c>
      <c r="D1665" s="173"/>
      <c r="E1665" s="173"/>
      <c r="F1665" s="173"/>
      <c r="G1665" s="180">
        <v>43313</v>
      </c>
      <c r="H1665" s="177"/>
      <c r="I1665" s="177"/>
      <c r="J1665" s="8" t="s">
        <v>4901</v>
      </c>
    </row>
    <row r="1666" spans="1:10" ht="11.25" hidden="1" customHeight="1">
      <c r="A1666" s="181" t="s">
        <v>2103</v>
      </c>
      <c r="B1666" s="173"/>
      <c r="C1666" s="173" t="s">
        <v>4787</v>
      </c>
      <c r="D1666" s="173"/>
      <c r="E1666" s="173"/>
      <c r="F1666" s="173"/>
      <c r="G1666" s="180">
        <v>43313</v>
      </c>
      <c r="H1666" s="177"/>
      <c r="I1666" s="177"/>
      <c r="J1666" s="8" t="s">
        <v>4901</v>
      </c>
    </row>
    <row r="1667" spans="1:10" ht="11.25" hidden="1" customHeight="1">
      <c r="A1667" s="181" t="s">
        <v>2104</v>
      </c>
      <c r="B1667" s="173"/>
      <c r="C1667" s="173" t="s">
        <v>4787</v>
      </c>
      <c r="D1667" s="173"/>
      <c r="E1667" s="173"/>
      <c r="F1667" s="173"/>
      <c r="G1667" s="180">
        <v>43313</v>
      </c>
      <c r="H1667" s="177"/>
      <c r="I1667" s="177"/>
      <c r="J1667" s="8" t="s">
        <v>4901</v>
      </c>
    </row>
    <row r="1668" spans="1:10" ht="11.25" hidden="1" customHeight="1">
      <c r="A1668" s="181" t="s">
        <v>2105</v>
      </c>
      <c r="B1668" s="173"/>
      <c r="C1668" s="173" t="s">
        <v>4787</v>
      </c>
      <c r="D1668" s="173"/>
      <c r="E1668" s="173"/>
      <c r="F1668" s="173"/>
      <c r="G1668" s="180">
        <v>43313</v>
      </c>
      <c r="H1668" s="177"/>
      <c r="I1668" s="177"/>
      <c r="J1668" s="8" t="s">
        <v>4901</v>
      </c>
    </row>
    <row r="1669" spans="1:10" ht="11.25" hidden="1" customHeight="1">
      <c r="A1669" s="181" t="s">
        <v>2106</v>
      </c>
      <c r="B1669" s="173"/>
      <c r="C1669" s="173" t="s">
        <v>4787</v>
      </c>
      <c r="D1669" s="173"/>
      <c r="E1669" s="173"/>
      <c r="F1669" s="173"/>
      <c r="G1669" s="180">
        <v>43313</v>
      </c>
      <c r="H1669" s="177"/>
      <c r="I1669" s="177"/>
      <c r="J1669" s="8" t="s">
        <v>4901</v>
      </c>
    </row>
    <row r="1670" spans="1:10" ht="11.25" hidden="1" customHeight="1">
      <c r="A1670" s="181" t="s">
        <v>2107</v>
      </c>
      <c r="B1670" s="173"/>
      <c r="C1670" s="173" t="s">
        <v>4787</v>
      </c>
      <c r="D1670" s="173"/>
      <c r="E1670" s="173"/>
      <c r="F1670" s="173"/>
      <c r="G1670" s="180">
        <v>43313</v>
      </c>
      <c r="H1670" s="177"/>
      <c r="I1670" s="177"/>
      <c r="J1670" s="8" t="s">
        <v>4901</v>
      </c>
    </row>
    <row r="1671" spans="1:10" ht="11.25" hidden="1" customHeight="1">
      <c r="A1671" s="181" t="s">
        <v>2108</v>
      </c>
      <c r="B1671" s="173"/>
      <c r="C1671" s="173" t="s">
        <v>4787</v>
      </c>
      <c r="D1671" s="173"/>
      <c r="E1671" s="173"/>
      <c r="F1671" s="173"/>
      <c r="G1671" s="180">
        <v>43313</v>
      </c>
      <c r="H1671" s="177"/>
      <c r="I1671" s="177"/>
      <c r="J1671" s="8" t="s">
        <v>4901</v>
      </c>
    </row>
    <row r="1672" spans="1:10" ht="11.25" hidden="1" customHeight="1">
      <c r="A1672" s="181" t="s">
        <v>2109</v>
      </c>
      <c r="B1672" s="173"/>
      <c r="C1672" s="173" t="s">
        <v>4787</v>
      </c>
      <c r="D1672" s="173"/>
      <c r="E1672" s="173"/>
      <c r="F1672" s="173"/>
      <c r="G1672" s="180">
        <v>43313</v>
      </c>
      <c r="H1672" s="177"/>
      <c r="I1672" s="177"/>
      <c r="J1672" s="8" t="s">
        <v>4901</v>
      </c>
    </row>
    <row r="1673" spans="1:10" ht="11.25" hidden="1" customHeight="1">
      <c r="A1673" s="181" t="s">
        <v>2110</v>
      </c>
      <c r="B1673" s="173"/>
      <c r="C1673" s="173" t="s">
        <v>4787</v>
      </c>
      <c r="D1673" s="173"/>
      <c r="E1673" s="173"/>
      <c r="F1673" s="173"/>
      <c r="G1673" s="180">
        <v>43313</v>
      </c>
      <c r="H1673" s="177"/>
      <c r="I1673" s="177"/>
      <c r="J1673" s="8" t="s">
        <v>4901</v>
      </c>
    </row>
    <row r="1674" spans="1:10" ht="11.25" hidden="1" customHeight="1">
      <c r="A1674" s="181" t="s">
        <v>2111</v>
      </c>
      <c r="B1674" s="173"/>
      <c r="C1674" s="173" t="s">
        <v>4787</v>
      </c>
      <c r="D1674" s="173"/>
      <c r="E1674" s="173"/>
      <c r="F1674" s="173"/>
      <c r="G1674" s="180">
        <v>43313</v>
      </c>
      <c r="H1674" s="177"/>
      <c r="I1674" s="177"/>
      <c r="J1674" s="8" t="s">
        <v>4901</v>
      </c>
    </row>
    <row r="1675" spans="1:10" ht="11.25" hidden="1" customHeight="1">
      <c r="A1675" s="181" t="s">
        <v>2112</v>
      </c>
      <c r="B1675" s="173"/>
      <c r="C1675" s="173" t="s">
        <v>4787</v>
      </c>
      <c r="D1675" s="173"/>
      <c r="E1675" s="173"/>
      <c r="F1675" s="173"/>
      <c r="G1675" s="180">
        <v>43313</v>
      </c>
      <c r="H1675" s="177"/>
      <c r="I1675" s="177"/>
      <c r="J1675" s="8" t="s">
        <v>4901</v>
      </c>
    </row>
    <row r="1676" spans="1:10" ht="11.25" hidden="1" customHeight="1">
      <c r="A1676" s="181" t="s">
        <v>2113</v>
      </c>
      <c r="B1676" s="173"/>
      <c r="C1676" s="173" t="s">
        <v>4787</v>
      </c>
      <c r="D1676" s="173"/>
      <c r="E1676" s="173"/>
      <c r="F1676" s="173"/>
      <c r="G1676" s="180">
        <v>43313</v>
      </c>
      <c r="H1676" s="177"/>
      <c r="I1676" s="177"/>
      <c r="J1676" s="8" t="s">
        <v>4901</v>
      </c>
    </row>
    <row r="1677" spans="1:10" ht="11.25" hidden="1" customHeight="1">
      <c r="A1677" s="181" t="s">
        <v>2114</v>
      </c>
      <c r="B1677" s="173"/>
      <c r="C1677" s="173" t="s">
        <v>4787</v>
      </c>
      <c r="D1677" s="173"/>
      <c r="E1677" s="173"/>
      <c r="F1677" s="173"/>
      <c r="G1677" s="180">
        <v>43313</v>
      </c>
      <c r="H1677" s="177"/>
      <c r="I1677" s="177"/>
      <c r="J1677" s="8" t="s">
        <v>4901</v>
      </c>
    </row>
    <row r="1678" spans="1:10" ht="11.25" hidden="1" customHeight="1">
      <c r="A1678" s="181" t="s">
        <v>2115</v>
      </c>
      <c r="B1678" s="173"/>
      <c r="C1678" s="173" t="s">
        <v>4787</v>
      </c>
      <c r="D1678" s="173"/>
      <c r="E1678" s="173"/>
      <c r="F1678" s="173"/>
      <c r="G1678" s="180">
        <v>43313</v>
      </c>
      <c r="H1678" s="177"/>
      <c r="I1678" s="177"/>
      <c r="J1678" s="8" t="s">
        <v>4901</v>
      </c>
    </row>
    <row r="1679" spans="1:10" ht="11.25" hidden="1" customHeight="1">
      <c r="A1679" s="181" t="s">
        <v>2116</v>
      </c>
      <c r="B1679" s="173"/>
      <c r="C1679" s="173" t="s">
        <v>4787</v>
      </c>
      <c r="D1679" s="173"/>
      <c r="E1679" s="173"/>
      <c r="F1679" s="173"/>
      <c r="G1679" s="180">
        <v>43313</v>
      </c>
      <c r="H1679" s="177"/>
      <c r="I1679" s="177"/>
      <c r="J1679" s="8" t="s">
        <v>4901</v>
      </c>
    </row>
    <row r="1680" spans="1:10" ht="11.25" hidden="1" customHeight="1">
      <c r="A1680" s="181" t="s">
        <v>2117</v>
      </c>
      <c r="B1680" s="173"/>
      <c r="C1680" s="173" t="s">
        <v>4788</v>
      </c>
      <c r="D1680" s="173"/>
      <c r="E1680" s="173"/>
      <c r="F1680" s="173"/>
      <c r="G1680" s="180">
        <v>43313</v>
      </c>
      <c r="H1680" s="177"/>
      <c r="I1680" s="177"/>
      <c r="J1680" s="8" t="s">
        <v>4900</v>
      </c>
    </row>
    <row r="1681" spans="1:10" ht="11.25" hidden="1" customHeight="1">
      <c r="A1681" s="181" t="s">
        <v>2118</v>
      </c>
      <c r="B1681" s="173"/>
      <c r="C1681" s="173" t="s">
        <v>4788</v>
      </c>
      <c r="D1681" s="173"/>
      <c r="E1681" s="173"/>
      <c r="F1681" s="173"/>
      <c r="G1681" s="180">
        <v>43313</v>
      </c>
      <c r="H1681" s="177"/>
      <c r="I1681" s="177"/>
      <c r="J1681" s="8" t="s">
        <v>4900</v>
      </c>
    </row>
    <row r="1682" spans="1:10" ht="11.25" hidden="1" customHeight="1">
      <c r="A1682" s="181" t="s">
        <v>2119</v>
      </c>
      <c r="B1682" s="173"/>
      <c r="C1682" s="173" t="s">
        <v>4788</v>
      </c>
      <c r="D1682" s="173"/>
      <c r="E1682" s="173"/>
      <c r="F1682" s="173"/>
      <c r="G1682" s="180">
        <v>43313</v>
      </c>
      <c r="H1682" s="177"/>
      <c r="I1682" s="177"/>
      <c r="J1682" s="8" t="s">
        <v>4900</v>
      </c>
    </row>
    <row r="1683" spans="1:10" ht="11.25" hidden="1" customHeight="1">
      <c r="A1683" s="181" t="s">
        <v>2120</v>
      </c>
      <c r="B1683" s="173"/>
      <c r="C1683" s="173" t="s">
        <v>4787</v>
      </c>
      <c r="D1683" s="173"/>
      <c r="E1683" s="173"/>
      <c r="F1683" s="173"/>
      <c r="G1683" s="180">
        <v>43313</v>
      </c>
      <c r="H1683" s="177"/>
      <c r="I1683" s="177"/>
      <c r="J1683" s="8" t="s">
        <v>4901</v>
      </c>
    </row>
    <row r="1684" spans="1:10" ht="11.25" hidden="1" customHeight="1">
      <c r="A1684" s="181" t="s">
        <v>2121</v>
      </c>
      <c r="B1684" s="173"/>
      <c r="C1684" s="173" t="s">
        <v>4789</v>
      </c>
      <c r="D1684" s="173"/>
      <c r="E1684" s="173"/>
      <c r="F1684" s="173"/>
      <c r="G1684" s="180">
        <v>43313</v>
      </c>
      <c r="H1684" s="177"/>
      <c r="I1684" s="177"/>
      <c r="J1684" s="8" t="s">
        <v>4888</v>
      </c>
    </row>
    <row r="1685" spans="1:10" ht="11.25" hidden="1" customHeight="1">
      <c r="A1685" s="181" t="s">
        <v>2122</v>
      </c>
      <c r="B1685" s="173"/>
      <c r="C1685" s="173" t="s">
        <v>4789</v>
      </c>
      <c r="D1685" s="173"/>
      <c r="E1685" s="173"/>
      <c r="F1685" s="173"/>
      <c r="G1685" s="180">
        <v>43313</v>
      </c>
      <c r="H1685" s="177"/>
      <c r="I1685" s="177"/>
      <c r="J1685" s="8" t="s">
        <v>4888</v>
      </c>
    </row>
    <row r="1686" spans="1:10" ht="11.25" hidden="1" customHeight="1">
      <c r="A1686" s="181" t="s">
        <v>2123</v>
      </c>
      <c r="B1686" s="173"/>
      <c r="C1686" s="173" t="s">
        <v>4786</v>
      </c>
      <c r="D1686" s="173"/>
      <c r="E1686" s="173"/>
      <c r="F1686" s="173"/>
      <c r="G1686" s="180">
        <v>43313</v>
      </c>
      <c r="H1686" s="177"/>
      <c r="I1686" s="177"/>
      <c r="J1686" s="8" t="s">
        <v>4902</v>
      </c>
    </row>
    <row r="1687" spans="1:10" ht="11.25" hidden="1" customHeight="1">
      <c r="A1687" s="181" t="s">
        <v>2124</v>
      </c>
      <c r="B1687" s="173"/>
      <c r="C1687" s="173" t="s">
        <v>4789</v>
      </c>
      <c r="D1687" s="173"/>
      <c r="E1687" s="173"/>
      <c r="F1687" s="173"/>
      <c r="G1687" s="180">
        <v>43313</v>
      </c>
      <c r="H1687" s="177"/>
      <c r="I1687" s="177"/>
      <c r="J1687" s="8" t="s">
        <v>4888</v>
      </c>
    </row>
    <row r="1688" spans="1:10" ht="11.25" hidden="1" customHeight="1">
      <c r="A1688" s="181" t="s">
        <v>2125</v>
      </c>
      <c r="B1688" s="173"/>
      <c r="C1688" s="173" t="s">
        <v>4786</v>
      </c>
      <c r="D1688" s="173"/>
      <c r="E1688" s="173"/>
      <c r="F1688" s="173"/>
      <c r="G1688" s="180">
        <v>43313</v>
      </c>
      <c r="H1688" s="177"/>
      <c r="I1688" s="177"/>
      <c r="J1688" s="8" t="s">
        <v>4902</v>
      </c>
    </row>
    <row r="1689" spans="1:10" ht="11.25" hidden="1" customHeight="1">
      <c r="A1689" s="181" t="s">
        <v>2126</v>
      </c>
      <c r="B1689" s="173"/>
      <c r="C1689" s="173" t="s">
        <v>4786</v>
      </c>
      <c r="D1689" s="173"/>
      <c r="E1689" s="173"/>
      <c r="F1689" s="173"/>
      <c r="G1689" s="180">
        <v>43313</v>
      </c>
      <c r="H1689" s="177"/>
      <c r="I1689" s="177"/>
      <c r="J1689" s="8" t="s">
        <v>4902</v>
      </c>
    </row>
    <row r="1690" spans="1:10" ht="11.25" hidden="1" customHeight="1">
      <c r="A1690" s="181" t="s">
        <v>2127</v>
      </c>
      <c r="B1690" s="173"/>
      <c r="C1690" s="173" t="s">
        <v>4786</v>
      </c>
      <c r="D1690" s="173"/>
      <c r="E1690" s="173"/>
      <c r="F1690" s="173"/>
      <c r="G1690" s="180">
        <v>43313</v>
      </c>
      <c r="H1690" s="177"/>
      <c r="I1690" s="177"/>
      <c r="J1690" s="8" t="s">
        <v>4902</v>
      </c>
    </row>
    <row r="1691" spans="1:10" ht="11.25" hidden="1" customHeight="1">
      <c r="A1691" s="181" t="s">
        <v>2128</v>
      </c>
      <c r="B1691" s="173"/>
      <c r="C1691" s="173" t="s">
        <v>4786</v>
      </c>
      <c r="D1691" s="173"/>
      <c r="E1691" s="173"/>
      <c r="F1691" s="173"/>
      <c r="G1691" s="180">
        <v>43313</v>
      </c>
      <c r="H1691" s="177"/>
      <c r="I1691" s="177"/>
      <c r="J1691" s="8" t="s">
        <v>4902</v>
      </c>
    </row>
    <row r="1692" spans="1:10" ht="11.25" hidden="1" customHeight="1">
      <c r="A1692" s="181" t="s">
        <v>2129</v>
      </c>
      <c r="B1692" s="173"/>
      <c r="C1692" s="173" t="s">
        <v>4786</v>
      </c>
      <c r="D1692" s="173"/>
      <c r="E1692" s="173"/>
      <c r="F1692" s="173"/>
      <c r="G1692" s="180">
        <v>43313</v>
      </c>
      <c r="H1692" s="177"/>
      <c r="I1692" s="177"/>
      <c r="J1692" s="8" t="s">
        <v>4902</v>
      </c>
    </row>
    <row r="1693" spans="1:10" ht="11.25" hidden="1" customHeight="1">
      <c r="A1693" s="181" t="s">
        <v>2130</v>
      </c>
      <c r="B1693" s="173"/>
      <c r="C1693" s="173" t="s">
        <v>4786</v>
      </c>
      <c r="D1693" s="173"/>
      <c r="E1693" s="173"/>
      <c r="F1693" s="173"/>
      <c r="G1693" s="180">
        <v>43313</v>
      </c>
      <c r="H1693" s="177"/>
      <c r="I1693" s="177"/>
      <c r="J1693" s="8" t="s">
        <v>4902</v>
      </c>
    </row>
    <row r="1694" spans="1:10" ht="11.25" hidden="1" customHeight="1">
      <c r="A1694" s="181" t="s">
        <v>2131</v>
      </c>
      <c r="B1694" s="173"/>
      <c r="C1694" s="173" t="s">
        <v>4786</v>
      </c>
      <c r="D1694" s="173"/>
      <c r="E1694" s="173"/>
      <c r="F1694" s="173"/>
      <c r="G1694" s="180">
        <v>43313</v>
      </c>
      <c r="H1694" s="177"/>
      <c r="I1694" s="177"/>
      <c r="J1694" s="8" t="s">
        <v>4902</v>
      </c>
    </row>
    <row r="1695" spans="1:10" ht="11.25" hidden="1" customHeight="1">
      <c r="A1695" s="181" t="s">
        <v>2132</v>
      </c>
      <c r="B1695" s="173"/>
      <c r="C1695" s="173" t="s">
        <v>4786</v>
      </c>
      <c r="D1695" s="173"/>
      <c r="E1695" s="173"/>
      <c r="F1695" s="173"/>
      <c r="G1695" s="180">
        <v>43313</v>
      </c>
      <c r="H1695" s="177"/>
      <c r="I1695" s="177"/>
      <c r="J1695" s="8" t="s">
        <v>4902</v>
      </c>
    </row>
    <row r="1696" spans="1:10" ht="11.25" hidden="1" customHeight="1">
      <c r="A1696" s="181" t="s">
        <v>2133</v>
      </c>
      <c r="B1696" s="173"/>
      <c r="C1696" s="173" t="s">
        <v>4786</v>
      </c>
      <c r="D1696" s="173"/>
      <c r="E1696" s="173"/>
      <c r="F1696" s="173"/>
      <c r="G1696" s="180">
        <v>43313</v>
      </c>
      <c r="H1696" s="177"/>
      <c r="I1696" s="177"/>
      <c r="J1696" s="8" t="s">
        <v>4902</v>
      </c>
    </row>
    <row r="1697" spans="1:10" ht="11.25" hidden="1" customHeight="1">
      <c r="A1697" s="181" t="s">
        <v>2134</v>
      </c>
      <c r="B1697" s="173"/>
      <c r="C1697" s="173" t="s">
        <v>4788</v>
      </c>
      <c r="D1697" s="173"/>
      <c r="E1697" s="173"/>
      <c r="F1697" s="173"/>
      <c r="G1697" s="180">
        <v>43313</v>
      </c>
      <c r="H1697" s="177"/>
      <c r="I1697" s="177"/>
      <c r="J1697" s="8" t="s">
        <v>4900</v>
      </c>
    </row>
    <row r="1698" spans="1:10" ht="11.25" hidden="1" customHeight="1">
      <c r="A1698" s="181" t="s">
        <v>2135</v>
      </c>
      <c r="B1698" s="173"/>
      <c r="C1698" s="173" t="s">
        <v>4788</v>
      </c>
      <c r="D1698" s="173"/>
      <c r="E1698" s="173"/>
      <c r="F1698" s="173"/>
      <c r="G1698" s="180">
        <v>43313</v>
      </c>
      <c r="H1698" s="177"/>
      <c r="I1698" s="177"/>
      <c r="J1698" s="8" t="s">
        <v>4900</v>
      </c>
    </row>
    <row r="1699" spans="1:10" ht="11.25" hidden="1" customHeight="1">
      <c r="A1699" s="181" t="s">
        <v>2136</v>
      </c>
      <c r="B1699" s="173"/>
      <c r="C1699" s="173" t="s">
        <v>4786</v>
      </c>
      <c r="D1699" s="173"/>
      <c r="E1699" s="173"/>
      <c r="F1699" s="173"/>
      <c r="G1699" s="180">
        <v>43313</v>
      </c>
      <c r="H1699" s="177"/>
      <c r="I1699" s="177"/>
      <c r="J1699" s="8" t="s">
        <v>4902</v>
      </c>
    </row>
    <row r="1700" spans="1:10" ht="11.25" hidden="1" customHeight="1">
      <c r="A1700" s="181" t="s">
        <v>2139</v>
      </c>
      <c r="B1700" s="173"/>
      <c r="C1700" s="173" t="s">
        <v>4786</v>
      </c>
      <c r="D1700" s="173"/>
      <c r="E1700" s="173"/>
      <c r="F1700" s="173"/>
      <c r="G1700" s="180">
        <v>43313</v>
      </c>
      <c r="H1700" s="177"/>
      <c r="I1700" s="177"/>
      <c r="J1700" s="8" t="s">
        <v>4902</v>
      </c>
    </row>
    <row r="1701" spans="1:10" ht="11.25" hidden="1" customHeight="1">
      <c r="A1701" s="181" t="s">
        <v>2205</v>
      </c>
      <c r="B1701" s="173"/>
      <c r="C1701" s="173" t="s">
        <v>450</v>
      </c>
      <c r="D1701" s="173"/>
      <c r="E1701" s="173"/>
      <c r="F1701" s="173"/>
      <c r="G1701" s="180">
        <v>43313</v>
      </c>
      <c r="H1701" s="177"/>
      <c r="I1701" s="177"/>
      <c r="J1701" s="8" t="s">
        <v>4895</v>
      </c>
    </row>
    <row r="1702" spans="1:10" ht="11.25" hidden="1" customHeight="1">
      <c r="A1702" s="181" t="s">
        <v>2206</v>
      </c>
      <c r="B1702" s="173"/>
      <c r="C1702" s="173" t="s">
        <v>450</v>
      </c>
      <c r="D1702" s="173"/>
      <c r="E1702" s="173"/>
      <c r="F1702" s="173"/>
      <c r="G1702" s="180">
        <v>43313</v>
      </c>
      <c r="H1702" s="177"/>
      <c r="I1702" s="177"/>
      <c r="J1702" s="8" t="s">
        <v>4895</v>
      </c>
    </row>
    <row r="1703" spans="1:10" ht="11.25" hidden="1" customHeight="1">
      <c r="A1703" s="181" t="s">
        <v>2207</v>
      </c>
      <c r="B1703" s="173"/>
      <c r="C1703" s="173" t="s">
        <v>450</v>
      </c>
      <c r="D1703" s="173"/>
      <c r="E1703" s="173"/>
      <c r="F1703" s="173"/>
      <c r="G1703" s="180">
        <v>43313</v>
      </c>
      <c r="H1703" s="177"/>
      <c r="I1703" s="177"/>
      <c r="J1703" s="8" t="s">
        <v>4895</v>
      </c>
    </row>
    <row r="1704" spans="1:10" ht="11.25" hidden="1" customHeight="1">
      <c r="A1704" s="181" t="s">
        <v>2208</v>
      </c>
      <c r="B1704" s="173"/>
      <c r="C1704" s="173" t="s">
        <v>450</v>
      </c>
      <c r="D1704" s="173"/>
      <c r="E1704" s="173"/>
      <c r="F1704" s="173"/>
      <c r="G1704" s="180">
        <v>43313</v>
      </c>
      <c r="H1704" s="177"/>
      <c r="I1704" s="177"/>
      <c r="J1704" s="8" t="s">
        <v>4895</v>
      </c>
    </row>
    <row r="1705" spans="1:10" ht="11.25" hidden="1" customHeight="1">
      <c r="A1705" s="181" t="s">
        <v>2209</v>
      </c>
      <c r="B1705" s="173"/>
      <c r="C1705" s="173" t="s">
        <v>450</v>
      </c>
      <c r="D1705" s="173"/>
      <c r="E1705" s="173"/>
      <c r="F1705" s="173"/>
      <c r="G1705" s="180">
        <v>43313</v>
      </c>
      <c r="H1705" s="177"/>
      <c r="I1705" s="177"/>
      <c r="J1705" s="8" t="s">
        <v>4895</v>
      </c>
    </row>
    <row r="1706" spans="1:10" ht="11.25" hidden="1" customHeight="1">
      <c r="A1706" s="181" t="s">
        <v>2210</v>
      </c>
      <c r="B1706" s="173"/>
      <c r="C1706" s="173" t="s">
        <v>450</v>
      </c>
      <c r="D1706" s="173"/>
      <c r="E1706" s="173"/>
      <c r="F1706" s="173"/>
      <c r="G1706" s="180">
        <v>43313</v>
      </c>
      <c r="H1706" s="177"/>
      <c r="I1706" s="177"/>
      <c r="J1706" s="8" t="s">
        <v>4895</v>
      </c>
    </row>
    <row r="1707" spans="1:10" ht="11.25" hidden="1" customHeight="1">
      <c r="A1707" s="181" t="s">
        <v>2211</v>
      </c>
      <c r="B1707" s="173"/>
      <c r="C1707" s="173" t="s">
        <v>450</v>
      </c>
      <c r="D1707" s="173"/>
      <c r="E1707" s="173"/>
      <c r="F1707" s="173"/>
      <c r="G1707" s="180">
        <v>43313</v>
      </c>
      <c r="H1707" s="177"/>
      <c r="I1707" s="177"/>
      <c r="J1707" s="8" t="s">
        <v>4895</v>
      </c>
    </row>
    <row r="1708" spans="1:10" ht="11.25" hidden="1" customHeight="1">
      <c r="A1708" s="181" t="s">
        <v>2212</v>
      </c>
      <c r="B1708" s="173"/>
      <c r="C1708" s="173" t="s">
        <v>450</v>
      </c>
      <c r="D1708" s="173"/>
      <c r="E1708" s="173"/>
      <c r="F1708" s="173"/>
      <c r="G1708" s="180">
        <v>43313</v>
      </c>
      <c r="H1708" s="177"/>
      <c r="I1708" s="177"/>
      <c r="J1708" s="8" t="s">
        <v>4895</v>
      </c>
    </row>
    <row r="1709" spans="1:10" ht="11.25" hidden="1" customHeight="1">
      <c r="A1709" s="181" t="s">
        <v>2214</v>
      </c>
      <c r="B1709" s="173"/>
      <c r="C1709" s="173" t="s">
        <v>450</v>
      </c>
      <c r="D1709" s="173"/>
      <c r="E1709" s="173"/>
      <c r="F1709" s="173"/>
      <c r="G1709" s="180">
        <v>43313</v>
      </c>
      <c r="H1709" s="177"/>
      <c r="I1709" s="177"/>
      <c r="J1709" s="8" t="s">
        <v>4895</v>
      </c>
    </row>
    <row r="1710" spans="1:10" ht="11.25" hidden="1" customHeight="1">
      <c r="A1710" s="181" t="s">
        <v>2215</v>
      </c>
      <c r="B1710" s="173"/>
      <c r="C1710" s="173" t="s">
        <v>450</v>
      </c>
      <c r="D1710" s="173"/>
      <c r="E1710" s="173"/>
      <c r="F1710" s="173"/>
      <c r="G1710" s="180">
        <v>43313</v>
      </c>
      <c r="H1710" s="177"/>
      <c r="I1710" s="177"/>
      <c r="J1710" s="8" t="s">
        <v>4895</v>
      </c>
    </row>
    <row r="1711" spans="1:10" ht="11.25" hidden="1" customHeight="1">
      <c r="A1711" s="181" t="s">
        <v>2216</v>
      </c>
      <c r="B1711" s="173"/>
      <c r="C1711" s="173" t="s">
        <v>450</v>
      </c>
      <c r="D1711" s="173"/>
      <c r="E1711" s="173"/>
      <c r="F1711" s="173"/>
      <c r="G1711" s="180">
        <v>43313</v>
      </c>
      <c r="H1711" s="177"/>
      <c r="I1711" s="177"/>
      <c r="J1711" s="8" t="s">
        <v>4895</v>
      </c>
    </row>
    <row r="1712" spans="1:10" ht="11.25" hidden="1" customHeight="1">
      <c r="A1712" s="181" t="s">
        <v>2217</v>
      </c>
      <c r="B1712" s="173"/>
      <c r="C1712" s="173" t="s">
        <v>450</v>
      </c>
      <c r="D1712" s="173"/>
      <c r="E1712" s="173"/>
      <c r="F1712" s="173"/>
      <c r="G1712" s="180">
        <v>43313</v>
      </c>
      <c r="H1712" s="177"/>
      <c r="I1712" s="177"/>
      <c r="J1712" s="8" t="s">
        <v>4895</v>
      </c>
    </row>
    <row r="1713" spans="1:10" ht="11.25" hidden="1" customHeight="1">
      <c r="A1713" s="181" t="s">
        <v>2218</v>
      </c>
      <c r="B1713" s="173"/>
      <c r="C1713" s="173" t="s">
        <v>450</v>
      </c>
      <c r="D1713" s="173"/>
      <c r="E1713" s="173"/>
      <c r="F1713" s="173"/>
      <c r="G1713" s="180">
        <v>43313</v>
      </c>
      <c r="H1713" s="177"/>
      <c r="I1713" s="177"/>
      <c r="J1713" s="8" t="s">
        <v>4895</v>
      </c>
    </row>
    <row r="1714" spans="1:10" ht="11.25" hidden="1" customHeight="1">
      <c r="A1714" s="181" t="s">
        <v>2219</v>
      </c>
      <c r="B1714" s="173"/>
      <c r="C1714" s="173" t="s">
        <v>450</v>
      </c>
      <c r="D1714" s="173"/>
      <c r="E1714" s="173"/>
      <c r="F1714" s="173"/>
      <c r="G1714" s="180">
        <v>43313</v>
      </c>
      <c r="H1714" s="177"/>
      <c r="I1714" s="177"/>
      <c r="J1714" s="8" t="s">
        <v>4895</v>
      </c>
    </row>
    <row r="1715" spans="1:10" ht="11.25" hidden="1" customHeight="1">
      <c r="A1715" s="181" t="s">
        <v>2220</v>
      </c>
      <c r="B1715" s="173"/>
      <c r="C1715" s="173" t="s">
        <v>450</v>
      </c>
      <c r="D1715" s="173"/>
      <c r="E1715" s="173"/>
      <c r="F1715" s="173"/>
      <c r="G1715" s="180">
        <v>43313</v>
      </c>
      <c r="H1715" s="177"/>
      <c r="I1715" s="177"/>
      <c r="J1715" s="8" t="s">
        <v>4895</v>
      </c>
    </row>
    <row r="1716" spans="1:10" ht="11.25" hidden="1" customHeight="1">
      <c r="A1716" s="181" t="s">
        <v>2221</v>
      </c>
      <c r="B1716" s="173"/>
      <c r="C1716" s="173" t="s">
        <v>450</v>
      </c>
      <c r="D1716" s="173"/>
      <c r="E1716" s="173"/>
      <c r="F1716" s="173"/>
      <c r="G1716" s="180">
        <v>43313</v>
      </c>
      <c r="H1716" s="177"/>
      <c r="I1716" s="177"/>
      <c r="J1716" s="8" t="s">
        <v>4895</v>
      </c>
    </row>
    <row r="1717" spans="1:10" ht="11.25" hidden="1" customHeight="1">
      <c r="A1717" s="181" t="s">
        <v>2222</v>
      </c>
      <c r="B1717" s="173"/>
      <c r="C1717" s="173" t="s">
        <v>450</v>
      </c>
      <c r="D1717" s="173"/>
      <c r="E1717" s="173"/>
      <c r="F1717" s="173"/>
      <c r="G1717" s="180">
        <v>43313</v>
      </c>
      <c r="H1717" s="177"/>
      <c r="I1717" s="177"/>
      <c r="J1717" s="8" t="s">
        <v>4895</v>
      </c>
    </row>
    <row r="1718" spans="1:10" ht="11.25" hidden="1" customHeight="1">
      <c r="A1718" s="181" t="s">
        <v>2223</v>
      </c>
      <c r="B1718" s="173"/>
      <c r="C1718" s="173" t="s">
        <v>450</v>
      </c>
      <c r="D1718" s="173"/>
      <c r="E1718" s="173"/>
      <c r="F1718" s="173"/>
      <c r="G1718" s="180">
        <v>43313</v>
      </c>
      <c r="H1718" s="177"/>
      <c r="I1718" s="177"/>
      <c r="J1718" s="8" t="s">
        <v>4895</v>
      </c>
    </row>
    <row r="1719" spans="1:10" ht="11.25" hidden="1" customHeight="1">
      <c r="A1719" s="181" t="s">
        <v>2224</v>
      </c>
      <c r="B1719" s="173"/>
      <c r="C1719" s="173" t="s">
        <v>450</v>
      </c>
      <c r="D1719" s="173"/>
      <c r="E1719" s="173"/>
      <c r="F1719" s="173"/>
      <c r="G1719" s="180">
        <v>43313</v>
      </c>
      <c r="H1719" s="177"/>
      <c r="I1719" s="177"/>
      <c r="J1719" s="8" t="s">
        <v>4895</v>
      </c>
    </row>
    <row r="1720" spans="1:10" ht="11.25" hidden="1" customHeight="1">
      <c r="A1720" s="181" t="s">
        <v>2225</v>
      </c>
      <c r="B1720" s="173"/>
      <c r="C1720" s="173" t="s">
        <v>451</v>
      </c>
      <c r="D1720" s="173"/>
      <c r="E1720" s="173"/>
      <c r="F1720" s="173"/>
      <c r="G1720" s="180">
        <v>43313</v>
      </c>
      <c r="H1720" s="177"/>
      <c r="I1720" s="177"/>
      <c r="J1720" s="8" t="s">
        <v>4889</v>
      </c>
    </row>
    <row r="1721" spans="1:10" ht="11.25" hidden="1" customHeight="1">
      <c r="A1721" s="181" t="s">
        <v>2226</v>
      </c>
      <c r="B1721" s="173"/>
      <c r="C1721" s="173" t="s">
        <v>451</v>
      </c>
      <c r="D1721" s="173"/>
      <c r="E1721" s="173"/>
      <c r="F1721" s="173"/>
      <c r="G1721" s="180">
        <v>43313</v>
      </c>
      <c r="H1721" s="177"/>
      <c r="I1721" s="177"/>
      <c r="J1721" s="8" t="s">
        <v>4889</v>
      </c>
    </row>
    <row r="1722" spans="1:10" ht="11.25" hidden="1" customHeight="1">
      <c r="A1722" s="181" t="s">
        <v>2227</v>
      </c>
      <c r="B1722" s="173"/>
      <c r="C1722" s="173" t="s">
        <v>451</v>
      </c>
      <c r="D1722" s="173"/>
      <c r="E1722" s="173"/>
      <c r="F1722" s="173"/>
      <c r="G1722" s="180">
        <v>43313</v>
      </c>
      <c r="H1722" s="177"/>
      <c r="I1722" s="177"/>
      <c r="J1722" s="8" t="s">
        <v>4889</v>
      </c>
    </row>
    <row r="1723" spans="1:10" ht="11.25" hidden="1" customHeight="1">
      <c r="A1723" s="181" t="s">
        <v>2228</v>
      </c>
      <c r="B1723" s="173"/>
      <c r="C1723" s="173" t="s">
        <v>451</v>
      </c>
      <c r="D1723" s="173"/>
      <c r="E1723" s="173"/>
      <c r="F1723" s="173"/>
      <c r="G1723" s="180">
        <v>43313</v>
      </c>
      <c r="H1723" s="177"/>
      <c r="I1723" s="177"/>
      <c r="J1723" s="8" t="s">
        <v>4889</v>
      </c>
    </row>
    <row r="1724" spans="1:10" ht="11.25" hidden="1" customHeight="1">
      <c r="A1724" s="181" t="s">
        <v>2229</v>
      </c>
      <c r="B1724" s="173"/>
      <c r="C1724" s="173" t="s">
        <v>451</v>
      </c>
      <c r="D1724" s="173"/>
      <c r="E1724" s="173"/>
      <c r="F1724" s="173"/>
      <c r="G1724" s="180">
        <v>43313</v>
      </c>
      <c r="H1724" s="177"/>
      <c r="I1724" s="177"/>
      <c r="J1724" s="8" t="s">
        <v>4889</v>
      </c>
    </row>
    <row r="1725" spans="1:10" ht="11.25" hidden="1" customHeight="1">
      <c r="A1725" s="181" t="s">
        <v>2230</v>
      </c>
      <c r="B1725" s="173"/>
      <c r="C1725" s="173" t="s">
        <v>451</v>
      </c>
      <c r="D1725" s="173"/>
      <c r="E1725" s="173"/>
      <c r="F1725" s="173"/>
      <c r="G1725" s="180">
        <v>43313</v>
      </c>
      <c r="H1725" s="177"/>
      <c r="I1725" s="177"/>
      <c r="J1725" s="8" t="s">
        <v>4889</v>
      </c>
    </row>
    <row r="1726" spans="1:10" ht="11.25" hidden="1" customHeight="1">
      <c r="A1726" s="181" t="s">
        <v>2231</v>
      </c>
      <c r="B1726" s="173"/>
      <c r="C1726" s="173" t="s">
        <v>451</v>
      </c>
      <c r="D1726" s="173"/>
      <c r="E1726" s="173"/>
      <c r="F1726" s="173"/>
      <c r="G1726" s="180">
        <v>43313</v>
      </c>
      <c r="H1726" s="177"/>
      <c r="I1726" s="177"/>
      <c r="J1726" s="8" t="s">
        <v>4889</v>
      </c>
    </row>
    <row r="1727" spans="1:10" ht="11.25" hidden="1" customHeight="1">
      <c r="A1727" s="181" t="s">
        <v>2232</v>
      </c>
      <c r="B1727" s="173"/>
      <c r="C1727" s="173" t="s">
        <v>451</v>
      </c>
      <c r="D1727" s="173"/>
      <c r="E1727" s="173"/>
      <c r="F1727" s="173"/>
      <c r="G1727" s="180">
        <v>43313</v>
      </c>
      <c r="H1727" s="177"/>
      <c r="I1727" s="177"/>
      <c r="J1727" s="8" t="s">
        <v>4889</v>
      </c>
    </row>
    <row r="1728" spans="1:10" ht="11.25" hidden="1" customHeight="1">
      <c r="A1728" s="181" t="s">
        <v>2233</v>
      </c>
      <c r="B1728" s="173"/>
      <c r="C1728" s="173" t="s">
        <v>451</v>
      </c>
      <c r="D1728" s="173"/>
      <c r="E1728" s="173"/>
      <c r="F1728" s="173"/>
      <c r="G1728" s="180">
        <v>43313</v>
      </c>
      <c r="H1728" s="177"/>
      <c r="I1728" s="177"/>
      <c r="J1728" s="8" t="s">
        <v>4889</v>
      </c>
    </row>
    <row r="1729" spans="1:10" ht="11.25" hidden="1" customHeight="1">
      <c r="A1729" s="181" t="s">
        <v>2234</v>
      </c>
      <c r="B1729" s="173"/>
      <c r="C1729" s="173" t="s">
        <v>4789</v>
      </c>
      <c r="D1729" s="173"/>
      <c r="E1729" s="173"/>
      <c r="F1729" s="173"/>
      <c r="G1729" s="180">
        <v>43344</v>
      </c>
      <c r="H1729" s="177"/>
      <c r="I1729" s="177"/>
      <c r="J1729" s="8" t="s">
        <v>4888</v>
      </c>
    </row>
    <row r="1730" spans="1:10" ht="11.25" hidden="1" customHeight="1">
      <c r="A1730" s="181" t="s">
        <v>2235</v>
      </c>
      <c r="B1730" s="173"/>
      <c r="C1730" s="173" t="s">
        <v>4789</v>
      </c>
      <c r="D1730" s="173"/>
      <c r="E1730" s="173"/>
      <c r="F1730" s="173"/>
      <c r="G1730" s="180">
        <v>43344</v>
      </c>
      <c r="H1730" s="177"/>
      <c r="I1730" s="177"/>
      <c r="J1730" s="8" t="s">
        <v>4888</v>
      </c>
    </row>
    <row r="1731" spans="1:10" ht="11.25" hidden="1" customHeight="1">
      <c r="A1731" s="181" t="s">
        <v>2236</v>
      </c>
      <c r="B1731" s="173"/>
      <c r="C1731" s="173" t="s">
        <v>4789</v>
      </c>
      <c r="D1731" s="173"/>
      <c r="E1731" s="173"/>
      <c r="F1731" s="173"/>
      <c r="G1731" s="180">
        <v>43344</v>
      </c>
      <c r="H1731" s="177"/>
      <c r="I1731" s="177"/>
      <c r="J1731" s="8" t="s">
        <v>4888</v>
      </c>
    </row>
    <row r="1732" spans="1:10" ht="11.25" hidden="1" customHeight="1">
      <c r="A1732" s="181" t="s">
        <v>2237</v>
      </c>
      <c r="B1732" s="173"/>
      <c r="C1732" s="173" t="s">
        <v>4787</v>
      </c>
      <c r="D1732" s="173"/>
      <c r="E1732" s="173"/>
      <c r="F1732" s="173"/>
      <c r="G1732" s="180">
        <v>43344</v>
      </c>
      <c r="H1732" s="177"/>
      <c r="I1732" s="177"/>
      <c r="J1732" s="8" t="s">
        <v>4901</v>
      </c>
    </row>
    <row r="1733" spans="1:10" ht="11.25" hidden="1" customHeight="1">
      <c r="A1733" s="181" t="s">
        <v>2238</v>
      </c>
      <c r="B1733" s="173"/>
      <c r="C1733" s="173" t="s">
        <v>4787</v>
      </c>
      <c r="D1733" s="173"/>
      <c r="E1733" s="173"/>
      <c r="F1733" s="173"/>
      <c r="G1733" s="180">
        <v>43344</v>
      </c>
      <c r="H1733" s="177"/>
      <c r="I1733" s="177"/>
      <c r="J1733" s="8" t="s">
        <v>4901</v>
      </c>
    </row>
    <row r="1734" spans="1:10" ht="11.25" hidden="1" customHeight="1">
      <c r="A1734" s="181" t="s">
        <v>2239</v>
      </c>
      <c r="B1734" s="173"/>
      <c r="C1734" s="173" t="s">
        <v>4786</v>
      </c>
      <c r="D1734" s="173"/>
      <c r="E1734" s="173"/>
      <c r="F1734" s="173"/>
      <c r="G1734" s="180">
        <v>43344</v>
      </c>
      <c r="H1734" s="177"/>
      <c r="I1734" s="177"/>
      <c r="J1734" s="8" t="s">
        <v>4902</v>
      </c>
    </row>
    <row r="1735" spans="1:10" ht="11.25" hidden="1" customHeight="1">
      <c r="A1735" s="181" t="s">
        <v>2240</v>
      </c>
      <c r="B1735" s="173"/>
      <c r="C1735" s="173" t="s">
        <v>4786</v>
      </c>
      <c r="D1735" s="173"/>
      <c r="E1735" s="173"/>
      <c r="F1735" s="173"/>
      <c r="G1735" s="180">
        <v>43344</v>
      </c>
      <c r="H1735" s="177"/>
      <c r="I1735" s="177"/>
      <c r="J1735" s="8" t="s">
        <v>4902</v>
      </c>
    </row>
    <row r="1736" spans="1:10" ht="11.25" hidden="1" customHeight="1">
      <c r="A1736" s="181" t="s">
        <v>2241</v>
      </c>
      <c r="B1736" s="173"/>
      <c r="C1736" s="173" t="s">
        <v>4786</v>
      </c>
      <c r="D1736" s="173"/>
      <c r="E1736" s="173"/>
      <c r="F1736" s="173"/>
      <c r="G1736" s="180">
        <v>43344</v>
      </c>
      <c r="H1736" s="177"/>
      <c r="I1736" s="177"/>
      <c r="J1736" s="8" t="s">
        <v>4902</v>
      </c>
    </row>
    <row r="1737" spans="1:10" ht="11.25" hidden="1" customHeight="1">
      <c r="A1737" s="181" t="s">
        <v>2242</v>
      </c>
      <c r="B1737" s="173"/>
      <c r="C1737" s="173" t="s">
        <v>4787</v>
      </c>
      <c r="D1737" s="173"/>
      <c r="E1737" s="173"/>
      <c r="F1737" s="173"/>
      <c r="G1737" s="180">
        <v>43344</v>
      </c>
      <c r="H1737" s="177"/>
      <c r="I1737" s="177"/>
      <c r="J1737" s="8" t="s">
        <v>4901</v>
      </c>
    </row>
    <row r="1738" spans="1:10" ht="11.25" hidden="1" customHeight="1">
      <c r="A1738" s="181" t="s">
        <v>2243</v>
      </c>
      <c r="B1738" s="173"/>
      <c r="C1738" s="173" t="s">
        <v>4786</v>
      </c>
      <c r="D1738" s="173"/>
      <c r="E1738" s="173"/>
      <c r="F1738" s="173"/>
      <c r="G1738" s="180">
        <v>43344</v>
      </c>
      <c r="H1738" s="177"/>
      <c r="I1738" s="177"/>
      <c r="J1738" s="8" t="s">
        <v>4902</v>
      </c>
    </row>
    <row r="1739" spans="1:10" ht="11.25" hidden="1" customHeight="1">
      <c r="A1739" s="181" t="s">
        <v>2244</v>
      </c>
      <c r="B1739" s="173"/>
      <c r="C1739" s="173" t="s">
        <v>4786</v>
      </c>
      <c r="D1739" s="173"/>
      <c r="E1739" s="173"/>
      <c r="F1739" s="173"/>
      <c r="G1739" s="180">
        <v>43344</v>
      </c>
      <c r="H1739" s="177"/>
      <c r="I1739" s="177"/>
      <c r="J1739" s="8" t="s">
        <v>4902</v>
      </c>
    </row>
    <row r="1740" spans="1:10" ht="11.25" hidden="1" customHeight="1">
      <c r="A1740" s="181" t="s">
        <v>2245</v>
      </c>
      <c r="B1740" s="173"/>
      <c r="C1740" s="173" t="s">
        <v>4786</v>
      </c>
      <c r="D1740" s="173"/>
      <c r="E1740" s="173"/>
      <c r="F1740" s="173"/>
      <c r="G1740" s="180">
        <v>43344</v>
      </c>
      <c r="H1740" s="177"/>
      <c r="I1740" s="177"/>
      <c r="J1740" s="8" t="s">
        <v>4902</v>
      </c>
    </row>
    <row r="1741" spans="1:10" ht="11.25" hidden="1" customHeight="1">
      <c r="A1741" s="181" t="s">
        <v>2246</v>
      </c>
      <c r="B1741" s="173"/>
      <c r="C1741" s="173" t="s">
        <v>4786</v>
      </c>
      <c r="D1741" s="173"/>
      <c r="E1741" s="173"/>
      <c r="F1741" s="173"/>
      <c r="G1741" s="180">
        <v>43344</v>
      </c>
      <c r="H1741" s="177"/>
      <c r="I1741" s="177"/>
      <c r="J1741" s="8" t="s">
        <v>4902</v>
      </c>
    </row>
    <row r="1742" spans="1:10" ht="11.25" hidden="1" customHeight="1">
      <c r="A1742" s="181" t="s">
        <v>2247</v>
      </c>
      <c r="B1742" s="173"/>
      <c r="C1742" s="173" t="s">
        <v>4787</v>
      </c>
      <c r="D1742" s="173"/>
      <c r="E1742" s="173"/>
      <c r="F1742" s="173"/>
      <c r="G1742" s="180">
        <v>43344</v>
      </c>
      <c r="H1742" s="177"/>
      <c r="I1742" s="177"/>
      <c r="J1742" s="8" t="s">
        <v>4901</v>
      </c>
    </row>
    <row r="1743" spans="1:10" ht="11.25" hidden="1" customHeight="1">
      <c r="A1743" s="181" t="s">
        <v>2248</v>
      </c>
      <c r="B1743" s="173"/>
      <c r="C1743" s="173" t="s">
        <v>4787</v>
      </c>
      <c r="D1743" s="173"/>
      <c r="E1743" s="173"/>
      <c r="F1743" s="173"/>
      <c r="G1743" s="180">
        <v>43344</v>
      </c>
      <c r="H1743" s="177"/>
      <c r="I1743" s="177"/>
      <c r="J1743" s="8" t="s">
        <v>4901</v>
      </c>
    </row>
    <row r="1744" spans="1:10" ht="11.25" hidden="1" customHeight="1">
      <c r="A1744" s="181" t="s">
        <v>2249</v>
      </c>
      <c r="B1744" s="173"/>
      <c r="C1744" s="173" t="s">
        <v>4787</v>
      </c>
      <c r="D1744" s="173"/>
      <c r="E1744" s="173"/>
      <c r="F1744" s="173"/>
      <c r="G1744" s="180">
        <v>43344</v>
      </c>
      <c r="H1744" s="177"/>
      <c r="I1744" s="177"/>
      <c r="J1744" s="8" t="s">
        <v>4901</v>
      </c>
    </row>
    <row r="1745" spans="1:10" ht="11.25" hidden="1" customHeight="1">
      <c r="A1745" s="181" t="s">
        <v>2250</v>
      </c>
      <c r="B1745" s="173"/>
      <c r="C1745" s="173" t="s">
        <v>4787</v>
      </c>
      <c r="D1745" s="173"/>
      <c r="E1745" s="173"/>
      <c r="F1745" s="173"/>
      <c r="G1745" s="180">
        <v>43344</v>
      </c>
      <c r="H1745" s="177"/>
      <c r="I1745" s="177"/>
      <c r="J1745" s="8" t="s">
        <v>4901</v>
      </c>
    </row>
    <row r="1746" spans="1:10" ht="11.25" hidden="1" customHeight="1">
      <c r="A1746" s="181" t="s">
        <v>2251</v>
      </c>
      <c r="B1746" s="173"/>
      <c r="C1746" s="173" t="s">
        <v>4787</v>
      </c>
      <c r="D1746" s="173"/>
      <c r="E1746" s="173"/>
      <c r="F1746" s="173"/>
      <c r="G1746" s="180">
        <v>43344</v>
      </c>
      <c r="H1746" s="177"/>
      <c r="I1746" s="177"/>
      <c r="J1746" s="8" t="s">
        <v>4901</v>
      </c>
    </row>
    <row r="1747" spans="1:10" ht="11.25" hidden="1" customHeight="1">
      <c r="A1747" s="181" t="s">
        <v>2252</v>
      </c>
      <c r="B1747" s="173"/>
      <c r="C1747" s="173" t="s">
        <v>4787</v>
      </c>
      <c r="D1747" s="173"/>
      <c r="E1747" s="173"/>
      <c r="F1747" s="173"/>
      <c r="G1747" s="180">
        <v>43344</v>
      </c>
      <c r="H1747" s="177"/>
      <c r="I1747" s="177"/>
      <c r="J1747" s="8" t="s">
        <v>4901</v>
      </c>
    </row>
    <row r="1748" spans="1:10" ht="11.25" hidden="1" customHeight="1">
      <c r="A1748" s="181" t="s">
        <v>2253</v>
      </c>
      <c r="B1748" s="173"/>
      <c r="C1748" s="173" t="s">
        <v>4787</v>
      </c>
      <c r="D1748" s="173"/>
      <c r="E1748" s="173"/>
      <c r="F1748" s="173"/>
      <c r="G1748" s="180">
        <v>43344</v>
      </c>
      <c r="H1748" s="177"/>
      <c r="I1748" s="177"/>
      <c r="J1748" s="8" t="s">
        <v>4901</v>
      </c>
    </row>
    <row r="1749" spans="1:10" ht="11.25" hidden="1" customHeight="1">
      <c r="A1749" s="181" t="s">
        <v>2254</v>
      </c>
      <c r="B1749" s="173"/>
      <c r="C1749" s="173" t="s">
        <v>4787</v>
      </c>
      <c r="D1749" s="173"/>
      <c r="E1749" s="173"/>
      <c r="F1749" s="173"/>
      <c r="G1749" s="180">
        <v>43344</v>
      </c>
      <c r="H1749" s="177"/>
      <c r="I1749" s="177"/>
      <c r="J1749" s="8" t="s">
        <v>4901</v>
      </c>
    </row>
    <row r="1750" spans="1:10" ht="11.25" hidden="1" customHeight="1">
      <c r="A1750" s="181" t="s">
        <v>2255</v>
      </c>
      <c r="B1750" s="173"/>
      <c r="C1750" s="173" t="s">
        <v>4787</v>
      </c>
      <c r="D1750" s="173"/>
      <c r="E1750" s="173"/>
      <c r="F1750" s="173"/>
      <c r="G1750" s="180">
        <v>43344</v>
      </c>
      <c r="H1750" s="177"/>
      <c r="I1750" s="177"/>
      <c r="J1750" s="8" t="s">
        <v>4901</v>
      </c>
    </row>
    <row r="1751" spans="1:10" ht="11.25" hidden="1" customHeight="1">
      <c r="A1751" s="181" t="s">
        <v>2256</v>
      </c>
      <c r="B1751" s="173"/>
      <c r="C1751" s="173" t="s">
        <v>4787</v>
      </c>
      <c r="D1751" s="173"/>
      <c r="E1751" s="173"/>
      <c r="F1751" s="173"/>
      <c r="G1751" s="180">
        <v>43344</v>
      </c>
      <c r="H1751" s="177"/>
      <c r="I1751" s="177"/>
      <c r="J1751" s="8" t="s">
        <v>4901</v>
      </c>
    </row>
    <row r="1752" spans="1:10" ht="11.25" hidden="1" customHeight="1">
      <c r="A1752" s="181" t="s">
        <v>2257</v>
      </c>
      <c r="B1752" s="173"/>
      <c r="C1752" s="173" t="s">
        <v>4787</v>
      </c>
      <c r="D1752" s="173"/>
      <c r="E1752" s="173"/>
      <c r="F1752" s="173"/>
      <c r="G1752" s="180">
        <v>43344</v>
      </c>
      <c r="H1752" s="177"/>
      <c r="I1752" s="177"/>
      <c r="J1752" s="8" t="s">
        <v>4901</v>
      </c>
    </row>
    <row r="1753" spans="1:10" ht="11.25" hidden="1" customHeight="1">
      <c r="A1753" s="181" t="s">
        <v>2258</v>
      </c>
      <c r="B1753" s="173"/>
      <c r="C1753" s="173" t="s">
        <v>4787</v>
      </c>
      <c r="D1753" s="173"/>
      <c r="E1753" s="173"/>
      <c r="F1753" s="173"/>
      <c r="G1753" s="180">
        <v>43344</v>
      </c>
      <c r="H1753" s="177"/>
      <c r="I1753" s="177"/>
      <c r="J1753" s="8" t="s">
        <v>4901</v>
      </c>
    </row>
    <row r="1754" spans="1:10" ht="11.25" hidden="1" customHeight="1">
      <c r="A1754" s="181" t="s">
        <v>2259</v>
      </c>
      <c r="B1754" s="173"/>
      <c r="C1754" s="173" t="s">
        <v>4789</v>
      </c>
      <c r="D1754" s="173"/>
      <c r="E1754" s="173"/>
      <c r="F1754" s="173"/>
      <c r="G1754" s="180">
        <v>43344</v>
      </c>
      <c r="H1754" s="177"/>
      <c r="I1754" s="177"/>
      <c r="J1754" s="8" t="s">
        <v>4888</v>
      </c>
    </row>
    <row r="1755" spans="1:10" ht="11.25" hidden="1" customHeight="1">
      <c r="A1755" s="181" t="s">
        <v>2260</v>
      </c>
      <c r="B1755" s="173"/>
      <c r="C1755" s="173" t="s">
        <v>4789</v>
      </c>
      <c r="D1755" s="173"/>
      <c r="E1755" s="173"/>
      <c r="F1755" s="173"/>
      <c r="G1755" s="180">
        <v>43344</v>
      </c>
      <c r="H1755" s="177"/>
      <c r="I1755" s="177"/>
      <c r="J1755" s="8" t="s">
        <v>4888</v>
      </c>
    </row>
    <row r="1756" spans="1:10" ht="11.25" hidden="1" customHeight="1">
      <c r="A1756" s="181" t="s">
        <v>2261</v>
      </c>
      <c r="B1756" s="173"/>
      <c r="C1756" s="173" t="s">
        <v>4788</v>
      </c>
      <c r="D1756" s="173"/>
      <c r="E1756" s="173"/>
      <c r="F1756" s="173"/>
      <c r="G1756" s="180">
        <v>43344</v>
      </c>
      <c r="H1756" s="177"/>
      <c r="I1756" s="177"/>
      <c r="J1756" s="8" t="s">
        <v>4900</v>
      </c>
    </row>
    <row r="1757" spans="1:10" ht="11.25" hidden="1" customHeight="1">
      <c r="A1757" s="181" t="s">
        <v>2262</v>
      </c>
      <c r="B1757" s="173"/>
      <c r="C1757" s="173" t="s">
        <v>4789</v>
      </c>
      <c r="D1757" s="173"/>
      <c r="E1757" s="173"/>
      <c r="F1757" s="173"/>
      <c r="G1757" s="180">
        <v>43344</v>
      </c>
      <c r="H1757" s="177"/>
      <c r="I1757" s="177"/>
      <c r="J1757" s="8" t="s">
        <v>4888</v>
      </c>
    </row>
    <row r="1758" spans="1:10" ht="11.25" hidden="1" customHeight="1">
      <c r="A1758" s="181" t="s">
        <v>2263</v>
      </c>
      <c r="B1758" s="173"/>
      <c r="C1758" s="173" t="s">
        <v>4789</v>
      </c>
      <c r="D1758" s="173"/>
      <c r="E1758" s="173"/>
      <c r="F1758" s="173"/>
      <c r="G1758" s="180">
        <v>43344</v>
      </c>
      <c r="H1758" s="177"/>
      <c r="I1758" s="177"/>
      <c r="J1758" s="8" t="s">
        <v>4888</v>
      </c>
    </row>
    <row r="1759" spans="1:10" ht="11.25" hidden="1" customHeight="1">
      <c r="A1759" s="181" t="s">
        <v>2264</v>
      </c>
      <c r="B1759" s="173"/>
      <c r="C1759" s="173" t="s">
        <v>4789</v>
      </c>
      <c r="D1759" s="173"/>
      <c r="E1759" s="173"/>
      <c r="F1759" s="173"/>
      <c r="G1759" s="180">
        <v>43344</v>
      </c>
      <c r="H1759" s="177"/>
      <c r="I1759" s="177"/>
      <c r="J1759" s="8" t="s">
        <v>4888</v>
      </c>
    </row>
    <row r="1760" spans="1:10" ht="11.25" hidden="1" customHeight="1">
      <c r="A1760" s="181" t="s">
        <v>2265</v>
      </c>
      <c r="B1760" s="173"/>
      <c r="C1760" s="173" t="s">
        <v>4789</v>
      </c>
      <c r="D1760" s="173"/>
      <c r="E1760" s="173"/>
      <c r="F1760" s="173"/>
      <c r="G1760" s="180">
        <v>43344</v>
      </c>
      <c r="H1760" s="177"/>
      <c r="I1760" s="177"/>
      <c r="J1760" s="8" t="s">
        <v>4888</v>
      </c>
    </row>
    <row r="1761" spans="1:10" ht="11.25" hidden="1" customHeight="1">
      <c r="A1761" s="181" t="s">
        <v>2266</v>
      </c>
      <c r="B1761" s="173"/>
      <c r="C1761" s="173" t="s">
        <v>4789</v>
      </c>
      <c r="D1761" s="173"/>
      <c r="E1761" s="173"/>
      <c r="F1761" s="173"/>
      <c r="G1761" s="180">
        <v>43344</v>
      </c>
      <c r="H1761" s="177"/>
      <c r="I1761" s="177"/>
      <c r="J1761" s="8" t="s">
        <v>4888</v>
      </c>
    </row>
    <row r="1762" spans="1:10" ht="11.25" hidden="1" customHeight="1">
      <c r="A1762" s="181" t="s">
        <v>2267</v>
      </c>
      <c r="B1762" s="173"/>
      <c r="C1762" s="173" t="s">
        <v>4789</v>
      </c>
      <c r="D1762" s="173"/>
      <c r="E1762" s="173"/>
      <c r="F1762" s="173"/>
      <c r="G1762" s="180">
        <v>43344</v>
      </c>
      <c r="H1762" s="177"/>
      <c r="I1762" s="177"/>
      <c r="J1762" s="8" t="s">
        <v>4888</v>
      </c>
    </row>
    <row r="1763" spans="1:10" ht="11.25" hidden="1" customHeight="1">
      <c r="A1763" s="181" t="s">
        <v>2268</v>
      </c>
      <c r="B1763" s="173"/>
      <c r="C1763" s="173" t="s">
        <v>71</v>
      </c>
      <c r="D1763" s="173"/>
      <c r="E1763" s="173"/>
      <c r="F1763" s="173"/>
      <c r="G1763" s="180">
        <v>43313</v>
      </c>
      <c r="H1763" s="177"/>
      <c r="I1763" s="177"/>
      <c r="J1763" s="173" t="s">
        <v>4897</v>
      </c>
    </row>
    <row r="1764" spans="1:10" ht="11.25" hidden="1" customHeight="1">
      <c r="A1764" s="181" t="s">
        <v>2269</v>
      </c>
      <c r="B1764" s="173"/>
      <c r="C1764" s="173" t="s">
        <v>4789</v>
      </c>
      <c r="D1764" s="173"/>
      <c r="E1764" s="173"/>
      <c r="F1764" s="173"/>
      <c r="G1764" s="180">
        <v>43344</v>
      </c>
      <c r="H1764" s="177"/>
      <c r="I1764" s="177"/>
      <c r="J1764" s="8" t="s">
        <v>4888</v>
      </c>
    </row>
    <row r="1765" spans="1:10" ht="11.25" hidden="1" customHeight="1">
      <c r="A1765" s="181" t="s">
        <v>2270</v>
      </c>
      <c r="B1765" s="173"/>
      <c r="C1765" s="173" t="s">
        <v>4789</v>
      </c>
      <c r="D1765" s="173"/>
      <c r="E1765" s="173"/>
      <c r="F1765" s="173"/>
      <c r="G1765" s="180">
        <v>43344</v>
      </c>
      <c r="H1765" s="177"/>
      <c r="I1765" s="177"/>
      <c r="J1765" s="8" t="s">
        <v>4888</v>
      </c>
    </row>
    <row r="1766" spans="1:10" ht="11.25" hidden="1" customHeight="1">
      <c r="A1766" s="181" t="s">
        <v>2271</v>
      </c>
      <c r="B1766" s="173"/>
      <c r="C1766" s="173" t="s">
        <v>4789</v>
      </c>
      <c r="D1766" s="173"/>
      <c r="E1766" s="173"/>
      <c r="F1766" s="173"/>
      <c r="G1766" s="180">
        <v>43344</v>
      </c>
      <c r="H1766" s="177"/>
      <c r="I1766" s="177"/>
      <c r="J1766" s="8" t="s">
        <v>4888</v>
      </c>
    </row>
    <row r="1767" spans="1:10" ht="11.25" hidden="1" customHeight="1">
      <c r="A1767" s="181" t="s">
        <v>2272</v>
      </c>
      <c r="B1767" s="173"/>
      <c r="C1767" s="173" t="s">
        <v>4789</v>
      </c>
      <c r="D1767" s="173"/>
      <c r="E1767" s="173"/>
      <c r="F1767" s="173"/>
      <c r="G1767" s="180">
        <v>43344</v>
      </c>
      <c r="H1767" s="177"/>
      <c r="I1767" s="177"/>
      <c r="J1767" s="8" t="s">
        <v>4888</v>
      </c>
    </row>
    <row r="1768" spans="1:10" ht="11.25" hidden="1" customHeight="1">
      <c r="A1768" s="181" t="s">
        <v>2273</v>
      </c>
      <c r="B1768" s="173"/>
      <c r="C1768" s="173" t="s">
        <v>4787</v>
      </c>
      <c r="D1768" s="173"/>
      <c r="E1768" s="173"/>
      <c r="F1768" s="173"/>
      <c r="G1768" s="180">
        <v>43344</v>
      </c>
      <c r="H1768" s="177"/>
      <c r="I1768" s="177"/>
      <c r="J1768" s="8" t="s">
        <v>4901</v>
      </c>
    </row>
    <row r="1769" spans="1:10" ht="11.25" hidden="1" customHeight="1">
      <c r="A1769" s="181" t="s">
        <v>2274</v>
      </c>
      <c r="B1769" s="173"/>
      <c r="C1769" s="173" t="s">
        <v>4789</v>
      </c>
      <c r="D1769" s="173"/>
      <c r="E1769" s="173"/>
      <c r="F1769" s="173"/>
      <c r="G1769" s="180">
        <v>43344</v>
      </c>
      <c r="H1769" s="177"/>
      <c r="I1769" s="177"/>
      <c r="J1769" s="8" t="s">
        <v>4888</v>
      </c>
    </row>
    <row r="1770" spans="1:10" ht="11.25" hidden="1" customHeight="1">
      <c r="A1770" s="181" t="s">
        <v>2275</v>
      </c>
      <c r="B1770" s="173"/>
      <c r="C1770" s="173" t="s">
        <v>4789</v>
      </c>
      <c r="D1770" s="173"/>
      <c r="E1770" s="173"/>
      <c r="F1770" s="173"/>
      <c r="G1770" s="180">
        <v>43344</v>
      </c>
      <c r="H1770" s="177"/>
      <c r="I1770" s="177"/>
      <c r="J1770" s="8" t="s">
        <v>4888</v>
      </c>
    </row>
    <row r="1771" spans="1:10" ht="11.25" hidden="1" customHeight="1">
      <c r="A1771" s="181" t="s">
        <v>2276</v>
      </c>
      <c r="B1771" s="173"/>
      <c r="C1771" s="173" t="s">
        <v>4787</v>
      </c>
      <c r="D1771" s="173"/>
      <c r="E1771" s="173"/>
      <c r="F1771" s="173"/>
      <c r="G1771" s="180">
        <v>43344</v>
      </c>
      <c r="H1771" s="177"/>
      <c r="I1771" s="177"/>
      <c r="J1771" s="8" t="s">
        <v>4901</v>
      </c>
    </row>
    <row r="1772" spans="1:10" ht="11.25" hidden="1" customHeight="1">
      <c r="A1772" s="181" t="s">
        <v>2277</v>
      </c>
      <c r="B1772" s="173"/>
      <c r="C1772" s="173" t="s">
        <v>4789</v>
      </c>
      <c r="D1772" s="173"/>
      <c r="E1772" s="173"/>
      <c r="F1772" s="173"/>
      <c r="G1772" s="180">
        <v>43344</v>
      </c>
      <c r="H1772" s="177"/>
      <c r="I1772" s="177"/>
      <c r="J1772" s="8" t="s">
        <v>4888</v>
      </c>
    </row>
    <row r="1773" spans="1:10" ht="11.25" hidden="1" customHeight="1">
      <c r="A1773" s="181" t="s">
        <v>2278</v>
      </c>
      <c r="B1773" s="173"/>
      <c r="C1773" s="173" t="s">
        <v>4789</v>
      </c>
      <c r="D1773" s="173"/>
      <c r="E1773" s="173"/>
      <c r="F1773" s="173"/>
      <c r="G1773" s="180">
        <v>43344</v>
      </c>
      <c r="H1773" s="177"/>
      <c r="I1773" s="177"/>
      <c r="J1773" s="8" t="s">
        <v>4888</v>
      </c>
    </row>
    <row r="1774" spans="1:10" ht="11.25" hidden="1" customHeight="1">
      <c r="A1774" s="181" t="s">
        <v>2279</v>
      </c>
      <c r="B1774" s="173"/>
      <c r="C1774" s="173" t="s">
        <v>4789</v>
      </c>
      <c r="D1774" s="173"/>
      <c r="E1774" s="173"/>
      <c r="F1774" s="173"/>
      <c r="G1774" s="180">
        <v>43344</v>
      </c>
      <c r="H1774" s="177"/>
      <c r="I1774" s="177"/>
      <c r="J1774" s="8" t="s">
        <v>4888</v>
      </c>
    </row>
    <row r="1775" spans="1:10" ht="11.25" hidden="1" customHeight="1">
      <c r="A1775" s="181" t="s">
        <v>2280</v>
      </c>
      <c r="B1775" s="173"/>
      <c r="C1775" s="173" t="s">
        <v>4786</v>
      </c>
      <c r="D1775" s="173"/>
      <c r="E1775" s="173"/>
      <c r="F1775" s="173"/>
      <c r="G1775" s="180">
        <v>43344</v>
      </c>
      <c r="H1775" s="177"/>
      <c r="I1775" s="177"/>
      <c r="J1775" s="8" t="s">
        <v>4902</v>
      </c>
    </row>
    <row r="1776" spans="1:10" ht="11.25" hidden="1" customHeight="1">
      <c r="A1776" s="181" t="s">
        <v>2281</v>
      </c>
      <c r="B1776" s="173"/>
      <c r="C1776" s="173" t="s">
        <v>4787</v>
      </c>
      <c r="D1776" s="173"/>
      <c r="E1776" s="173"/>
      <c r="F1776" s="173"/>
      <c r="G1776" s="180">
        <v>43344</v>
      </c>
      <c r="H1776" s="177"/>
      <c r="I1776" s="177"/>
      <c r="J1776" s="8" t="s">
        <v>4901</v>
      </c>
    </row>
    <row r="1777" spans="1:10" ht="11.25" hidden="1" customHeight="1">
      <c r="A1777" s="181" t="s">
        <v>2282</v>
      </c>
      <c r="B1777" s="173"/>
      <c r="C1777" s="173" t="s">
        <v>4787</v>
      </c>
      <c r="D1777" s="173"/>
      <c r="E1777" s="173"/>
      <c r="F1777" s="173"/>
      <c r="G1777" s="180">
        <v>43344</v>
      </c>
      <c r="H1777" s="177"/>
      <c r="I1777" s="177"/>
      <c r="J1777" s="8" t="s">
        <v>4901</v>
      </c>
    </row>
    <row r="1778" spans="1:10" ht="11.25" hidden="1" customHeight="1">
      <c r="A1778" s="181" t="s">
        <v>2283</v>
      </c>
      <c r="B1778" s="173"/>
      <c r="C1778" s="173" t="s">
        <v>4789</v>
      </c>
      <c r="D1778" s="173"/>
      <c r="E1778" s="173"/>
      <c r="F1778" s="173"/>
      <c r="G1778" s="180">
        <v>43344</v>
      </c>
      <c r="H1778" s="177"/>
      <c r="I1778" s="177"/>
      <c r="J1778" s="8" t="s">
        <v>4888</v>
      </c>
    </row>
    <row r="1779" spans="1:10" ht="11.25" hidden="1" customHeight="1">
      <c r="A1779" s="181" t="s">
        <v>2284</v>
      </c>
      <c r="B1779" s="173"/>
      <c r="C1779" s="173" t="s">
        <v>4788</v>
      </c>
      <c r="D1779" s="173"/>
      <c r="E1779" s="173"/>
      <c r="F1779" s="173"/>
      <c r="G1779" s="180">
        <v>43344</v>
      </c>
      <c r="H1779" s="177"/>
      <c r="I1779" s="177"/>
      <c r="J1779" s="8" t="s">
        <v>4900</v>
      </c>
    </row>
    <row r="1780" spans="1:10" ht="11.25" hidden="1" customHeight="1">
      <c r="A1780" s="181" t="s">
        <v>2285</v>
      </c>
      <c r="B1780" s="173"/>
      <c r="C1780" s="173" t="s">
        <v>4787</v>
      </c>
      <c r="D1780" s="173"/>
      <c r="E1780" s="173"/>
      <c r="F1780" s="173"/>
      <c r="G1780" s="180">
        <v>43344</v>
      </c>
      <c r="H1780" s="177"/>
      <c r="I1780" s="177"/>
      <c r="J1780" s="8" t="s">
        <v>4901</v>
      </c>
    </row>
    <row r="1781" spans="1:10" ht="11.25" hidden="1" customHeight="1">
      <c r="A1781" s="181" t="s">
        <v>2286</v>
      </c>
      <c r="B1781" s="173"/>
      <c r="C1781" s="173" t="s">
        <v>4787</v>
      </c>
      <c r="D1781" s="173"/>
      <c r="E1781" s="173"/>
      <c r="F1781" s="173"/>
      <c r="G1781" s="180">
        <v>43344</v>
      </c>
      <c r="H1781" s="177"/>
      <c r="I1781" s="177"/>
      <c r="J1781" s="8" t="s">
        <v>4901</v>
      </c>
    </row>
    <row r="1782" spans="1:10" ht="11.25" hidden="1" customHeight="1">
      <c r="A1782" s="181" t="s">
        <v>2287</v>
      </c>
      <c r="B1782" s="173"/>
      <c r="C1782" s="173" t="s">
        <v>4788</v>
      </c>
      <c r="D1782" s="173"/>
      <c r="E1782" s="173"/>
      <c r="F1782" s="173"/>
      <c r="G1782" s="180">
        <v>43344</v>
      </c>
      <c r="H1782" s="177"/>
      <c r="I1782" s="177"/>
      <c r="J1782" s="8" t="s">
        <v>4900</v>
      </c>
    </row>
    <row r="1783" spans="1:10" ht="11.25" hidden="1" customHeight="1">
      <c r="A1783" s="181" t="s">
        <v>2288</v>
      </c>
      <c r="B1783" s="173"/>
      <c r="C1783" s="173" t="s">
        <v>4788</v>
      </c>
      <c r="D1783" s="173"/>
      <c r="E1783" s="173"/>
      <c r="F1783" s="173"/>
      <c r="G1783" s="180">
        <v>43344</v>
      </c>
      <c r="H1783" s="177"/>
      <c r="I1783" s="177"/>
      <c r="J1783" s="8" t="s">
        <v>4900</v>
      </c>
    </row>
    <row r="1784" spans="1:10" ht="11.25" hidden="1" customHeight="1">
      <c r="A1784" s="181" t="s">
        <v>2289</v>
      </c>
      <c r="B1784" s="173"/>
      <c r="C1784" s="173" t="s">
        <v>4788</v>
      </c>
      <c r="D1784" s="173"/>
      <c r="E1784" s="173"/>
      <c r="F1784" s="173"/>
      <c r="G1784" s="180">
        <v>43344</v>
      </c>
      <c r="H1784" s="177"/>
      <c r="I1784" s="177"/>
      <c r="J1784" s="8" t="s">
        <v>4900</v>
      </c>
    </row>
    <row r="1785" spans="1:10" ht="11.25" hidden="1" customHeight="1">
      <c r="A1785" s="181" t="s">
        <v>2290</v>
      </c>
      <c r="B1785" s="173"/>
      <c r="C1785" s="173" t="s">
        <v>4786</v>
      </c>
      <c r="D1785" s="173"/>
      <c r="E1785" s="173"/>
      <c r="F1785" s="173"/>
      <c r="G1785" s="180">
        <v>43344</v>
      </c>
      <c r="H1785" s="177"/>
      <c r="I1785" s="177"/>
      <c r="J1785" s="8" t="s">
        <v>4902</v>
      </c>
    </row>
    <row r="1786" spans="1:10" ht="11.25" hidden="1" customHeight="1">
      <c r="A1786" s="181" t="s">
        <v>2291</v>
      </c>
      <c r="B1786" s="173"/>
      <c r="C1786" s="173" t="s">
        <v>4788</v>
      </c>
      <c r="D1786" s="173"/>
      <c r="E1786" s="173"/>
      <c r="F1786" s="173"/>
      <c r="G1786" s="180">
        <v>43344</v>
      </c>
      <c r="H1786" s="177"/>
      <c r="I1786" s="177"/>
      <c r="J1786" s="8" t="s">
        <v>4900</v>
      </c>
    </row>
    <row r="1787" spans="1:10" ht="11.25" hidden="1" customHeight="1">
      <c r="A1787" s="181" t="s">
        <v>2292</v>
      </c>
      <c r="B1787" s="173"/>
      <c r="C1787" s="173" t="s">
        <v>4789</v>
      </c>
      <c r="D1787" s="173"/>
      <c r="E1787" s="173"/>
      <c r="F1787" s="173"/>
      <c r="G1787" s="180">
        <v>43344</v>
      </c>
      <c r="H1787" s="177"/>
      <c r="I1787" s="177"/>
      <c r="J1787" s="8" t="s">
        <v>4888</v>
      </c>
    </row>
    <row r="1788" spans="1:10" ht="11.25" hidden="1" customHeight="1">
      <c r="A1788" s="181" t="s">
        <v>2293</v>
      </c>
      <c r="B1788" s="173"/>
      <c r="C1788" s="173" t="s">
        <v>4789</v>
      </c>
      <c r="D1788" s="173"/>
      <c r="E1788" s="173"/>
      <c r="F1788" s="173"/>
      <c r="G1788" s="180">
        <v>43344</v>
      </c>
      <c r="H1788" s="177"/>
      <c r="I1788" s="177"/>
      <c r="J1788" s="8" t="s">
        <v>4888</v>
      </c>
    </row>
    <row r="1789" spans="1:10" ht="11.25" hidden="1" customHeight="1">
      <c r="A1789" s="181" t="s">
        <v>2294</v>
      </c>
      <c r="B1789" s="173"/>
      <c r="C1789" s="173" t="s">
        <v>4787</v>
      </c>
      <c r="D1789" s="173"/>
      <c r="E1789" s="173"/>
      <c r="F1789" s="173"/>
      <c r="G1789" s="180">
        <v>43344</v>
      </c>
      <c r="H1789" s="177"/>
      <c r="I1789" s="177"/>
      <c r="J1789" s="8" t="s">
        <v>4901</v>
      </c>
    </row>
    <row r="1790" spans="1:10" ht="11.25" hidden="1" customHeight="1">
      <c r="A1790" s="181" t="s">
        <v>2295</v>
      </c>
      <c r="B1790" s="173"/>
      <c r="C1790" s="173" t="s">
        <v>4789</v>
      </c>
      <c r="D1790" s="173"/>
      <c r="E1790" s="173"/>
      <c r="F1790" s="173"/>
      <c r="G1790" s="180">
        <v>43344</v>
      </c>
      <c r="H1790" s="177"/>
      <c r="I1790" s="177"/>
      <c r="J1790" s="8" t="s">
        <v>4888</v>
      </c>
    </row>
    <row r="1791" spans="1:10" ht="11.25" hidden="1" customHeight="1">
      <c r="A1791" s="181" t="s">
        <v>2296</v>
      </c>
      <c r="B1791" s="173"/>
      <c r="C1791" s="173" t="s">
        <v>4787</v>
      </c>
      <c r="D1791" s="173"/>
      <c r="E1791" s="173"/>
      <c r="F1791" s="173"/>
      <c r="G1791" s="180">
        <v>43344</v>
      </c>
      <c r="H1791" s="177"/>
      <c r="I1791" s="177"/>
      <c r="J1791" s="8" t="s">
        <v>4901</v>
      </c>
    </row>
    <row r="1792" spans="1:10" ht="11.25" hidden="1" customHeight="1">
      <c r="A1792" s="181" t="s">
        <v>2297</v>
      </c>
      <c r="B1792" s="173"/>
      <c r="C1792" s="173" t="s">
        <v>4788</v>
      </c>
      <c r="D1792" s="173"/>
      <c r="E1792" s="173"/>
      <c r="F1792" s="173"/>
      <c r="G1792" s="180">
        <v>43344</v>
      </c>
      <c r="H1792" s="177"/>
      <c r="I1792" s="177"/>
      <c r="J1792" s="8" t="s">
        <v>4900</v>
      </c>
    </row>
    <row r="1793" spans="1:10" ht="11.25" hidden="1" customHeight="1">
      <c r="A1793" s="181" t="s">
        <v>2298</v>
      </c>
      <c r="B1793" s="173"/>
      <c r="C1793" s="173" t="s">
        <v>4788</v>
      </c>
      <c r="D1793" s="173"/>
      <c r="E1793" s="173"/>
      <c r="F1793" s="173"/>
      <c r="G1793" s="180">
        <v>43344</v>
      </c>
      <c r="H1793" s="177"/>
      <c r="I1793" s="177"/>
      <c r="J1793" s="8" t="s">
        <v>4900</v>
      </c>
    </row>
    <row r="1794" spans="1:10" ht="11.25" hidden="1" customHeight="1">
      <c r="A1794" s="181" t="s">
        <v>2299</v>
      </c>
      <c r="B1794" s="173"/>
      <c r="C1794" s="173" t="s">
        <v>4788</v>
      </c>
      <c r="D1794" s="173"/>
      <c r="E1794" s="173"/>
      <c r="F1794" s="173"/>
      <c r="G1794" s="180">
        <v>43344</v>
      </c>
      <c r="H1794" s="177"/>
      <c r="I1794" s="177"/>
      <c r="J1794" s="8" t="s">
        <v>4900</v>
      </c>
    </row>
    <row r="1795" spans="1:10" ht="11.25" hidden="1" customHeight="1">
      <c r="A1795" s="181" t="s">
        <v>2300</v>
      </c>
      <c r="B1795" s="173"/>
      <c r="C1795" s="173" t="s">
        <v>4786</v>
      </c>
      <c r="D1795" s="173"/>
      <c r="E1795" s="173"/>
      <c r="F1795" s="173"/>
      <c r="G1795" s="180">
        <v>43344</v>
      </c>
      <c r="H1795" s="177"/>
      <c r="I1795" s="177"/>
      <c r="J1795" s="8" t="s">
        <v>4902</v>
      </c>
    </row>
    <row r="1796" spans="1:10" ht="11.25" hidden="1" customHeight="1">
      <c r="A1796" s="181" t="s">
        <v>2301</v>
      </c>
      <c r="B1796" s="173"/>
      <c r="C1796" s="173" t="s">
        <v>4786</v>
      </c>
      <c r="D1796" s="173"/>
      <c r="E1796" s="173"/>
      <c r="F1796" s="173"/>
      <c r="G1796" s="180">
        <v>43344</v>
      </c>
      <c r="H1796" s="177"/>
      <c r="I1796" s="177"/>
      <c r="J1796" s="8" t="s">
        <v>4902</v>
      </c>
    </row>
    <row r="1797" spans="1:10" ht="11.25" hidden="1" customHeight="1">
      <c r="A1797" s="181" t="s">
        <v>2302</v>
      </c>
      <c r="B1797" s="173"/>
      <c r="C1797" s="173" t="s">
        <v>4786</v>
      </c>
      <c r="D1797" s="173"/>
      <c r="E1797" s="173"/>
      <c r="F1797" s="173"/>
      <c r="G1797" s="180">
        <v>43344</v>
      </c>
      <c r="H1797" s="177"/>
      <c r="I1797" s="177"/>
      <c r="J1797" s="8" t="s">
        <v>4902</v>
      </c>
    </row>
    <row r="1798" spans="1:10" ht="11.25" hidden="1" customHeight="1">
      <c r="A1798" s="181" t="s">
        <v>2303</v>
      </c>
      <c r="B1798" s="173"/>
      <c r="C1798" s="173" t="s">
        <v>4788</v>
      </c>
      <c r="D1798" s="173"/>
      <c r="E1798" s="173"/>
      <c r="F1798" s="173"/>
      <c r="G1798" s="180">
        <v>43344</v>
      </c>
      <c r="H1798" s="177"/>
      <c r="I1798" s="177"/>
      <c r="J1798" s="8" t="s">
        <v>4900</v>
      </c>
    </row>
    <row r="1799" spans="1:10" ht="11.25" hidden="1" customHeight="1">
      <c r="A1799" s="181" t="s">
        <v>2304</v>
      </c>
      <c r="B1799" s="173"/>
      <c r="C1799" s="173" t="s">
        <v>4788</v>
      </c>
      <c r="D1799" s="173"/>
      <c r="E1799" s="173"/>
      <c r="F1799" s="173"/>
      <c r="G1799" s="180">
        <v>43344</v>
      </c>
      <c r="H1799" s="177"/>
      <c r="I1799" s="177"/>
      <c r="J1799" s="8" t="s">
        <v>4900</v>
      </c>
    </row>
    <row r="1800" spans="1:10" ht="11.25" hidden="1" customHeight="1">
      <c r="A1800" s="181" t="s">
        <v>2305</v>
      </c>
      <c r="B1800" s="173"/>
      <c r="C1800" s="173" t="s">
        <v>4789</v>
      </c>
      <c r="D1800" s="173"/>
      <c r="E1800" s="173"/>
      <c r="F1800" s="173"/>
      <c r="G1800" s="180">
        <v>43344</v>
      </c>
      <c r="H1800" s="177"/>
      <c r="I1800" s="177"/>
      <c r="J1800" s="8" t="s">
        <v>4888</v>
      </c>
    </row>
    <row r="1801" spans="1:10" ht="11.25" hidden="1" customHeight="1">
      <c r="A1801" s="181" t="s">
        <v>2306</v>
      </c>
      <c r="B1801" s="173"/>
      <c r="C1801" s="173" t="s">
        <v>4787</v>
      </c>
      <c r="D1801" s="173"/>
      <c r="E1801" s="173"/>
      <c r="F1801" s="173"/>
      <c r="G1801" s="180">
        <v>43344</v>
      </c>
      <c r="H1801" s="177"/>
      <c r="I1801" s="177"/>
      <c r="J1801" s="8" t="s">
        <v>4901</v>
      </c>
    </row>
    <row r="1802" spans="1:10" ht="11.25" hidden="1" customHeight="1">
      <c r="A1802" s="181" t="s">
        <v>2307</v>
      </c>
      <c r="B1802" s="173"/>
      <c r="C1802" s="173" t="s">
        <v>4787</v>
      </c>
      <c r="D1802" s="173"/>
      <c r="E1802" s="173"/>
      <c r="F1802" s="173"/>
      <c r="G1802" s="180">
        <v>43344</v>
      </c>
      <c r="H1802" s="177"/>
      <c r="I1802" s="177"/>
      <c r="J1802" s="8" t="s">
        <v>4901</v>
      </c>
    </row>
    <row r="1803" spans="1:10" ht="11.25" hidden="1" customHeight="1">
      <c r="A1803" s="181" t="s">
        <v>2308</v>
      </c>
      <c r="B1803" s="173"/>
      <c r="C1803" s="173" t="s">
        <v>4788</v>
      </c>
      <c r="D1803" s="173"/>
      <c r="E1803" s="173"/>
      <c r="F1803" s="173"/>
      <c r="G1803" s="180">
        <v>43344</v>
      </c>
      <c r="H1803" s="177"/>
      <c r="I1803" s="177"/>
      <c r="J1803" s="8" t="s">
        <v>4900</v>
      </c>
    </row>
    <row r="1804" spans="1:10" ht="11.25" hidden="1" customHeight="1">
      <c r="A1804" s="181" t="s">
        <v>2309</v>
      </c>
      <c r="B1804" s="173"/>
      <c r="C1804" s="173" t="s">
        <v>4788</v>
      </c>
      <c r="D1804" s="173"/>
      <c r="E1804" s="173"/>
      <c r="F1804" s="173"/>
      <c r="G1804" s="180">
        <v>43344</v>
      </c>
      <c r="H1804" s="177"/>
      <c r="I1804" s="177"/>
      <c r="J1804" s="8" t="s">
        <v>4900</v>
      </c>
    </row>
    <row r="1805" spans="1:10" ht="11.25" hidden="1" customHeight="1">
      <c r="A1805" s="181" t="s">
        <v>2310</v>
      </c>
      <c r="B1805" s="173"/>
      <c r="C1805" s="173" t="s">
        <v>4788</v>
      </c>
      <c r="D1805" s="173"/>
      <c r="E1805" s="173"/>
      <c r="F1805" s="173"/>
      <c r="G1805" s="180">
        <v>43344</v>
      </c>
      <c r="H1805" s="177"/>
      <c r="I1805" s="177"/>
      <c r="J1805" s="8" t="s">
        <v>4900</v>
      </c>
    </row>
    <row r="1806" spans="1:10" ht="11.25" hidden="1" customHeight="1">
      <c r="A1806" s="181" t="s">
        <v>2311</v>
      </c>
      <c r="B1806" s="173"/>
      <c r="C1806" s="173" t="s">
        <v>4788</v>
      </c>
      <c r="D1806" s="173"/>
      <c r="E1806" s="173"/>
      <c r="F1806" s="173"/>
      <c r="G1806" s="180">
        <v>43344</v>
      </c>
      <c r="H1806" s="177"/>
      <c r="I1806" s="177"/>
      <c r="J1806" s="8" t="s">
        <v>4900</v>
      </c>
    </row>
    <row r="1807" spans="1:10" ht="11.25" hidden="1" customHeight="1">
      <c r="A1807" s="181" t="s">
        <v>2312</v>
      </c>
      <c r="B1807" s="173"/>
      <c r="C1807" s="173" t="s">
        <v>4788</v>
      </c>
      <c r="D1807" s="173"/>
      <c r="E1807" s="173"/>
      <c r="F1807" s="173"/>
      <c r="G1807" s="180">
        <v>43344</v>
      </c>
      <c r="H1807" s="177"/>
      <c r="I1807" s="177"/>
      <c r="J1807" s="8" t="s">
        <v>4900</v>
      </c>
    </row>
    <row r="1808" spans="1:10" ht="11.25" hidden="1" customHeight="1">
      <c r="A1808" s="181" t="s">
        <v>2313</v>
      </c>
      <c r="B1808" s="173"/>
      <c r="C1808" s="173" t="s">
        <v>4788</v>
      </c>
      <c r="D1808" s="173"/>
      <c r="E1808" s="173"/>
      <c r="F1808" s="173"/>
      <c r="G1808" s="180">
        <v>43344</v>
      </c>
      <c r="H1808" s="177"/>
      <c r="I1808" s="177"/>
      <c r="J1808" s="8" t="s">
        <v>4900</v>
      </c>
    </row>
    <row r="1809" spans="1:10" ht="11.25" hidden="1" customHeight="1">
      <c r="A1809" s="181" t="s">
        <v>2314</v>
      </c>
      <c r="B1809" s="173"/>
      <c r="C1809" s="173" t="s">
        <v>4788</v>
      </c>
      <c r="D1809" s="173"/>
      <c r="E1809" s="173"/>
      <c r="F1809" s="173"/>
      <c r="G1809" s="180">
        <v>43344</v>
      </c>
      <c r="H1809" s="177"/>
      <c r="I1809" s="177"/>
      <c r="J1809" s="8" t="s">
        <v>4900</v>
      </c>
    </row>
    <row r="1810" spans="1:10" ht="11.25" hidden="1" customHeight="1">
      <c r="A1810" s="181" t="s">
        <v>2315</v>
      </c>
      <c r="B1810" s="173"/>
      <c r="C1810" s="173" t="s">
        <v>4788</v>
      </c>
      <c r="D1810" s="173"/>
      <c r="E1810" s="173"/>
      <c r="F1810" s="173"/>
      <c r="G1810" s="180">
        <v>43344</v>
      </c>
      <c r="H1810" s="177"/>
      <c r="I1810" s="177"/>
      <c r="J1810" s="8" t="s">
        <v>4900</v>
      </c>
    </row>
    <row r="1811" spans="1:10" ht="11.25" hidden="1" customHeight="1">
      <c r="A1811" s="181" t="s">
        <v>2316</v>
      </c>
      <c r="B1811" s="173"/>
      <c r="C1811" s="173" t="s">
        <v>4786</v>
      </c>
      <c r="D1811" s="173"/>
      <c r="E1811" s="173"/>
      <c r="F1811" s="173"/>
      <c r="G1811" s="180">
        <v>43344</v>
      </c>
      <c r="H1811" s="177"/>
      <c r="I1811" s="177"/>
      <c r="J1811" s="8" t="s">
        <v>4902</v>
      </c>
    </row>
    <row r="1812" spans="1:10" ht="11.25" hidden="1" customHeight="1">
      <c r="A1812" s="181" t="s">
        <v>2317</v>
      </c>
      <c r="B1812" s="173"/>
      <c r="C1812" s="173" t="s">
        <v>4787</v>
      </c>
      <c r="D1812" s="173"/>
      <c r="E1812" s="173"/>
      <c r="F1812" s="173"/>
      <c r="G1812" s="180">
        <v>43344</v>
      </c>
      <c r="H1812" s="177"/>
      <c r="I1812" s="177"/>
      <c r="J1812" s="8" t="s">
        <v>4901</v>
      </c>
    </row>
    <row r="1813" spans="1:10" ht="11.25" hidden="1" customHeight="1">
      <c r="A1813" s="181" t="s">
        <v>2318</v>
      </c>
      <c r="B1813" s="173"/>
      <c r="C1813" s="173" t="s">
        <v>4787</v>
      </c>
      <c r="D1813" s="173"/>
      <c r="E1813" s="173"/>
      <c r="F1813" s="173"/>
      <c r="G1813" s="180">
        <v>43344</v>
      </c>
      <c r="H1813" s="177"/>
      <c r="I1813" s="177"/>
      <c r="J1813" s="8" t="s">
        <v>4901</v>
      </c>
    </row>
    <row r="1814" spans="1:10" ht="11.25" hidden="1" customHeight="1">
      <c r="A1814" s="181" t="s">
        <v>2319</v>
      </c>
      <c r="B1814" s="173"/>
      <c r="C1814" s="173" t="s">
        <v>4787</v>
      </c>
      <c r="D1814" s="173"/>
      <c r="E1814" s="173"/>
      <c r="F1814" s="173"/>
      <c r="G1814" s="180">
        <v>43344</v>
      </c>
      <c r="H1814" s="177"/>
      <c r="I1814" s="177"/>
      <c r="J1814" s="8" t="s">
        <v>4901</v>
      </c>
    </row>
    <row r="1815" spans="1:10" ht="11.25" hidden="1" customHeight="1">
      <c r="A1815" s="181" t="s">
        <v>2320</v>
      </c>
      <c r="B1815" s="173"/>
      <c r="C1815" s="173" t="s">
        <v>4788</v>
      </c>
      <c r="D1815" s="173"/>
      <c r="E1815" s="173"/>
      <c r="F1815" s="173"/>
      <c r="G1815" s="180">
        <v>43344</v>
      </c>
      <c r="H1815" s="177"/>
      <c r="I1815" s="177"/>
      <c r="J1815" s="8" t="s">
        <v>4900</v>
      </c>
    </row>
    <row r="1816" spans="1:10" ht="11.25" hidden="1" customHeight="1">
      <c r="A1816" s="181" t="s">
        <v>246</v>
      </c>
      <c r="B1816" s="173"/>
      <c r="C1816" s="173" t="s">
        <v>75</v>
      </c>
      <c r="D1816" s="173"/>
      <c r="E1816" s="173"/>
      <c r="F1816" s="173"/>
      <c r="G1816" s="180">
        <v>43405</v>
      </c>
      <c r="H1816" s="177"/>
      <c r="I1816" s="177"/>
      <c r="J1816" s="173" t="s">
        <v>4890</v>
      </c>
    </row>
    <row r="1817" spans="1:10" ht="11.25" hidden="1" customHeight="1">
      <c r="A1817" s="181" t="s">
        <v>2321</v>
      </c>
      <c r="B1817" s="173"/>
      <c r="C1817" s="173" t="s">
        <v>75</v>
      </c>
      <c r="D1817" s="173"/>
      <c r="E1817" s="173"/>
      <c r="F1817" s="173"/>
      <c r="G1817" s="180">
        <v>43101</v>
      </c>
      <c r="H1817" s="177"/>
      <c r="I1817" s="177"/>
      <c r="J1817" s="173" t="s">
        <v>4890</v>
      </c>
    </row>
    <row r="1818" spans="1:10" ht="11.25" hidden="1" customHeight="1">
      <c r="A1818" s="181" t="s">
        <v>2322</v>
      </c>
      <c r="B1818" s="173"/>
      <c r="C1818" s="173" t="s">
        <v>75</v>
      </c>
      <c r="D1818" s="173"/>
      <c r="E1818" s="173"/>
      <c r="F1818" s="173"/>
      <c r="G1818" s="180">
        <v>43101</v>
      </c>
      <c r="H1818" s="177"/>
      <c r="I1818" s="177"/>
      <c r="J1818" s="173" t="s">
        <v>4890</v>
      </c>
    </row>
    <row r="1819" spans="1:10" ht="11.25" hidden="1" customHeight="1">
      <c r="A1819" s="181" t="s">
        <v>2323</v>
      </c>
      <c r="B1819" s="173"/>
      <c r="C1819" s="173" t="s">
        <v>75</v>
      </c>
      <c r="D1819" s="173"/>
      <c r="E1819" s="173"/>
      <c r="F1819" s="173"/>
      <c r="G1819" s="180">
        <v>43252</v>
      </c>
      <c r="H1819" s="177"/>
      <c r="I1819" s="177"/>
      <c r="J1819" s="173" t="s">
        <v>4890</v>
      </c>
    </row>
    <row r="1820" spans="1:10" ht="11.25" hidden="1" customHeight="1">
      <c r="A1820" s="181" t="s">
        <v>2324</v>
      </c>
      <c r="B1820" s="173"/>
      <c r="C1820" s="173" t="s">
        <v>75</v>
      </c>
      <c r="D1820" s="173"/>
      <c r="E1820" s="173"/>
      <c r="F1820" s="173"/>
      <c r="G1820" s="180">
        <v>43282</v>
      </c>
      <c r="H1820" s="177"/>
      <c r="I1820" s="177"/>
      <c r="J1820" s="173" t="s">
        <v>4890</v>
      </c>
    </row>
    <row r="1821" spans="1:10" ht="11.25" hidden="1" customHeight="1">
      <c r="A1821" s="181" t="s">
        <v>2325</v>
      </c>
      <c r="B1821" s="173"/>
      <c r="C1821" s="173" t="s">
        <v>75</v>
      </c>
      <c r="D1821" s="173"/>
      <c r="E1821" s="173"/>
      <c r="F1821" s="173"/>
      <c r="G1821" s="180">
        <v>43252</v>
      </c>
      <c r="H1821" s="177"/>
      <c r="I1821" s="177"/>
      <c r="J1821" s="173" t="s">
        <v>4890</v>
      </c>
    </row>
    <row r="1822" spans="1:10" ht="11.25" hidden="1" customHeight="1">
      <c r="A1822" s="181" t="s">
        <v>2326</v>
      </c>
      <c r="B1822" s="173"/>
      <c r="C1822" s="173" t="s">
        <v>75</v>
      </c>
      <c r="D1822" s="173"/>
      <c r="E1822" s="173"/>
      <c r="F1822" s="173"/>
      <c r="G1822" s="180">
        <v>43374</v>
      </c>
      <c r="H1822" s="177"/>
      <c r="I1822" s="177"/>
      <c r="J1822" s="173" t="s">
        <v>4890</v>
      </c>
    </row>
    <row r="1823" spans="1:10" ht="11.25" hidden="1" customHeight="1">
      <c r="A1823" s="181" t="s">
        <v>2327</v>
      </c>
      <c r="B1823" s="173"/>
      <c r="C1823" s="173" t="s">
        <v>75</v>
      </c>
      <c r="D1823" s="173"/>
      <c r="E1823" s="173"/>
      <c r="F1823" s="173"/>
      <c r="G1823" s="180">
        <v>43374</v>
      </c>
      <c r="H1823" s="177"/>
      <c r="I1823" s="177"/>
      <c r="J1823" s="173" t="s">
        <v>4890</v>
      </c>
    </row>
    <row r="1824" spans="1:10" ht="11.25" hidden="1" customHeight="1">
      <c r="A1824" s="181" t="s">
        <v>2328</v>
      </c>
      <c r="B1824" s="173"/>
      <c r="C1824" s="173" t="s">
        <v>75</v>
      </c>
      <c r="D1824" s="173"/>
      <c r="E1824" s="173"/>
      <c r="F1824" s="173"/>
      <c r="G1824" s="180">
        <v>43252</v>
      </c>
      <c r="H1824" s="177"/>
      <c r="I1824" s="177"/>
      <c r="J1824" s="173" t="s">
        <v>4890</v>
      </c>
    </row>
    <row r="1825" spans="1:10" ht="11.25" hidden="1" customHeight="1">
      <c r="A1825" s="181" t="s">
        <v>2329</v>
      </c>
      <c r="B1825" s="173"/>
      <c r="C1825" s="173" t="s">
        <v>75</v>
      </c>
      <c r="D1825" s="173"/>
      <c r="E1825" s="173"/>
      <c r="F1825" s="173"/>
      <c r="G1825" s="180">
        <v>43313</v>
      </c>
      <c r="H1825" s="177"/>
      <c r="I1825" s="177"/>
      <c r="J1825" s="173" t="s">
        <v>4890</v>
      </c>
    </row>
    <row r="1826" spans="1:10" ht="11.25" hidden="1" customHeight="1">
      <c r="A1826" s="181" t="s">
        <v>247</v>
      </c>
      <c r="B1826" s="173"/>
      <c r="C1826" s="173" t="s">
        <v>75</v>
      </c>
      <c r="D1826" s="173"/>
      <c r="E1826" s="173"/>
      <c r="F1826" s="173"/>
      <c r="G1826" s="180">
        <v>43405</v>
      </c>
      <c r="H1826" s="177"/>
      <c r="I1826" s="177"/>
      <c r="J1826" s="173" t="s">
        <v>4890</v>
      </c>
    </row>
    <row r="1827" spans="1:10" ht="11.25" hidden="1" customHeight="1">
      <c r="A1827" s="181" t="s">
        <v>248</v>
      </c>
      <c r="B1827" s="173"/>
      <c r="C1827" s="173" t="s">
        <v>75</v>
      </c>
      <c r="D1827" s="173"/>
      <c r="E1827" s="173"/>
      <c r="F1827" s="173"/>
      <c r="G1827" s="180">
        <v>43405</v>
      </c>
      <c r="H1827" s="177"/>
      <c r="I1827" s="177"/>
      <c r="J1827" s="173" t="s">
        <v>4890</v>
      </c>
    </row>
    <row r="1828" spans="1:10" ht="11.25" hidden="1" customHeight="1">
      <c r="A1828" s="181" t="s">
        <v>2330</v>
      </c>
      <c r="B1828" s="173"/>
      <c r="C1828" s="173" t="s">
        <v>75</v>
      </c>
      <c r="D1828" s="173"/>
      <c r="E1828" s="173"/>
      <c r="F1828" s="173"/>
      <c r="G1828" s="180">
        <v>43101</v>
      </c>
      <c r="H1828" s="177"/>
      <c r="I1828" s="177"/>
      <c r="J1828" s="173" t="s">
        <v>4890</v>
      </c>
    </row>
    <row r="1829" spans="1:10" ht="11.25" hidden="1" customHeight="1">
      <c r="A1829" s="181" t="s">
        <v>2331</v>
      </c>
      <c r="B1829" s="173"/>
      <c r="C1829" s="173" t="s">
        <v>75</v>
      </c>
      <c r="D1829" s="173"/>
      <c r="E1829" s="173"/>
      <c r="F1829" s="173"/>
      <c r="G1829" s="180">
        <v>43132</v>
      </c>
      <c r="H1829" s="177"/>
      <c r="I1829" s="177"/>
      <c r="J1829" s="173" t="s">
        <v>4890</v>
      </c>
    </row>
    <row r="1830" spans="1:10" hidden="1">
      <c r="A1830" s="181" t="s">
        <v>2332</v>
      </c>
      <c r="B1830" s="173"/>
      <c r="C1830" s="173" t="s">
        <v>75</v>
      </c>
      <c r="D1830" s="173"/>
      <c r="E1830" s="173" t="s">
        <v>75</v>
      </c>
      <c r="F1830" s="173" t="str">
        <f>J1830</f>
        <v>DENILSON ANDRADE DE MELO</v>
      </c>
      <c r="G1830" s="180">
        <v>43070</v>
      </c>
      <c r="H1830" s="174">
        <v>43097</v>
      </c>
      <c r="I1830" s="174">
        <v>43103</v>
      </c>
      <c r="J1830" s="173" t="s">
        <v>4890</v>
      </c>
    </row>
    <row r="1831" spans="1:10" ht="11.25" hidden="1" customHeight="1">
      <c r="A1831" s="181" t="s">
        <v>2333</v>
      </c>
      <c r="B1831" s="173"/>
      <c r="C1831" s="173" t="s">
        <v>75</v>
      </c>
      <c r="D1831" s="173"/>
      <c r="E1831" s="173"/>
      <c r="F1831" s="173"/>
      <c r="G1831" s="180">
        <v>43282</v>
      </c>
      <c r="H1831" s="174"/>
      <c r="I1831" s="177"/>
      <c r="J1831" s="173" t="s">
        <v>4890</v>
      </c>
    </row>
    <row r="1832" spans="1:10" ht="11.25" hidden="1" customHeight="1">
      <c r="A1832" s="181" t="s">
        <v>2334</v>
      </c>
      <c r="B1832" s="173"/>
      <c r="C1832" s="173" t="s">
        <v>75</v>
      </c>
      <c r="D1832" s="173"/>
      <c r="E1832" s="173"/>
      <c r="F1832" s="173"/>
      <c r="G1832" s="180">
        <v>43160</v>
      </c>
      <c r="H1832" s="174"/>
      <c r="I1832" s="177"/>
      <c r="J1832" s="173" t="s">
        <v>4890</v>
      </c>
    </row>
    <row r="1833" spans="1:10" ht="11.25" hidden="1" customHeight="1">
      <c r="A1833" s="181" t="s">
        <v>2335</v>
      </c>
      <c r="B1833" s="173"/>
      <c r="C1833" s="173" t="s">
        <v>75</v>
      </c>
      <c r="D1833" s="173"/>
      <c r="E1833" s="173"/>
      <c r="F1833" s="173"/>
      <c r="G1833" s="180">
        <v>43132</v>
      </c>
      <c r="H1833" s="174"/>
      <c r="I1833" s="177"/>
      <c r="J1833" s="173" t="s">
        <v>4890</v>
      </c>
    </row>
    <row r="1834" spans="1:10" ht="11.25" hidden="1" customHeight="1">
      <c r="A1834" s="181" t="s">
        <v>2336</v>
      </c>
      <c r="B1834" s="173"/>
      <c r="C1834" s="173" t="s">
        <v>75</v>
      </c>
      <c r="D1834" s="173"/>
      <c r="E1834" s="173"/>
      <c r="F1834" s="173"/>
      <c r="G1834" s="180">
        <v>43252</v>
      </c>
      <c r="H1834" s="174"/>
      <c r="I1834" s="177"/>
      <c r="J1834" s="173" t="s">
        <v>4890</v>
      </c>
    </row>
    <row r="1835" spans="1:10" ht="11.25" hidden="1" customHeight="1">
      <c r="A1835" s="181" t="s">
        <v>2337</v>
      </c>
      <c r="B1835" s="173"/>
      <c r="C1835" s="173" t="s">
        <v>75</v>
      </c>
      <c r="D1835" s="173"/>
      <c r="E1835" s="173"/>
      <c r="F1835" s="173"/>
      <c r="G1835" s="180">
        <v>43374</v>
      </c>
      <c r="H1835" s="174"/>
      <c r="I1835" s="177"/>
      <c r="J1835" s="173" t="s">
        <v>4890</v>
      </c>
    </row>
    <row r="1836" spans="1:10" ht="11.25" hidden="1" customHeight="1">
      <c r="A1836" s="181" t="s">
        <v>2338</v>
      </c>
      <c r="B1836" s="173"/>
      <c r="C1836" s="173" t="s">
        <v>75</v>
      </c>
      <c r="D1836" s="173"/>
      <c r="E1836" s="173"/>
      <c r="F1836" s="173"/>
      <c r="G1836" s="180">
        <v>43132</v>
      </c>
      <c r="H1836" s="174"/>
      <c r="I1836" s="177"/>
      <c r="J1836" s="173" t="s">
        <v>4890</v>
      </c>
    </row>
    <row r="1837" spans="1:10" ht="11.25" hidden="1" customHeight="1">
      <c r="A1837" s="181" t="s">
        <v>2339</v>
      </c>
      <c r="B1837" s="173"/>
      <c r="C1837" s="173" t="s">
        <v>75</v>
      </c>
      <c r="D1837" s="173"/>
      <c r="E1837" s="173"/>
      <c r="F1837" s="173"/>
      <c r="G1837" s="180">
        <v>43344</v>
      </c>
      <c r="H1837" s="174"/>
      <c r="I1837" s="177"/>
      <c r="J1837" s="173" t="s">
        <v>4890</v>
      </c>
    </row>
    <row r="1838" spans="1:10" ht="11.25" hidden="1" customHeight="1">
      <c r="A1838" s="181" t="s">
        <v>2340</v>
      </c>
      <c r="B1838" s="173"/>
      <c r="C1838" s="173" t="s">
        <v>75</v>
      </c>
      <c r="D1838" s="173"/>
      <c r="E1838" s="173"/>
      <c r="F1838" s="173"/>
      <c r="G1838" s="180">
        <v>43252</v>
      </c>
      <c r="H1838" s="174"/>
      <c r="I1838" s="177"/>
      <c r="J1838" s="173" t="s">
        <v>4890</v>
      </c>
    </row>
    <row r="1839" spans="1:10" ht="11.25" hidden="1" customHeight="1">
      <c r="A1839" s="181" t="s">
        <v>2341</v>
      </c>
      <c r="B1839" s="173"/>
      <c r="C1839" s="173" t="s">
        <v>75</v>
      </c>
      <c r="D1839" s="173"/>
      <c r="E1839" s="173"/>
      <c r="F1839" s="173"/>
      <c r="G1839" s="180">
        <v>43344</v>
      </c>
      <c r="H1839" s="174"/>
      <c r="I1839" s="177"/>
      <c r="J1839" s="173" t="s">
        <v>4890</v>
      </c>
    </row>
    <row r="1840" spans="1:10" ht="11.25" hidden="1" customHeight="1">
      <c r="A1840" s="181" t="s">
        <v>2342</v>
      </c>
      <c r="B1840" s="173"/>
      <c r="C1840" s="173" t="s">
        <v>75</v>
      </c>
      <c r="D1840" s="173"/>
      <c r="E1840" s="173"/>
      <c r="F1840" s="173"/>
      <c r="G1840" s="180">
        <v>43344</v>
      </c>
      <c r="H1840" s="174"/>
      <c r="I1840" s="177"/>
      <c r="J1840" s="173" t="s">
        <v>4890</v>
      </c>
    </row>
    <row r="1841" spans="1:10" ht="11.25" hidden="1" customHeight="1">
      <c r="A1841" s="181" t="s">
        <v>2343</v>
      </c>
      <c r="B1841" s="173"/>
      <c r="C1841" s="173" t="s">
        <v>75</v>
      </c>
      <c r="D1841" s="173"/>
      <c r="E1841" s="173"/>
      <c r="F1841" s="173"/>
      <c r="G1841" s="180">
        <v>43344</v>
      </c>
      <c r="H1841" s="174"/>
      <c r="I1841" s="177"/>
      <c r="J1841" s="173" t="s">
        <v>4890</v>
      </c>
    </row>
    <row r="1842" spans="1:10" hidden="1">
      <c r="A1842" s="181" t="s">
        <v>2344</v>
      </c>
      <c r="B1842" s="173"/>
      <c r="C1842" s="173" t="s">
        <v>75</v>
      </c>
      <c r="D1842" s="173"/>
      <c r="E1842" s="173" t="s">
        <v>75</v>
      </c>
      <c r="F1842" s="173" t="str">
        <f>J1842</f>
        <v>DENILSON ANDRADE DE MELO</v>
      </c>
      <c r="G1842" s="180">
        <v>43070</v>
      </c>
      <c r="H1842" s="174">
        <v>43097</v>
      </c>
      <c r="I1842" s="174">
        <v>43103</v>
      </c>
      <c r="J1842" s="173" t="s">
        <v>4890</v>
      </c>
    </row>
    <row r="1843" spans="1:10" ht="11.25" hidden="1" customHeight="1">
      <c r="A1843" s="181" t="s">
        <v>2345</v>
      </c>
      <c r="B1843" s="173"/>
      <c r="C1843" s="173" t="s">
        <v>75</v>
      </c>
      <c r="D1843" s="173"/>
      <c r="E1843" s="173"/>
      <c r="F1843" s="173"/>
      <c r="G1843" s="180">
        <v>43132</v>
      </c>
      <c r="H1843" s="174"/>
      <c r="I1843" s="177"/>
      <c r="J1843" s="173" t="s">
        <v>4890</v>
      </c>
    </row>
    <row r="1844" spans="1:10" ht="11.25" hidden="1" customHeight="1">
      <c r="A1844" s="181" t="s">
        <v>2346</v>
      </c>
      <c r="B1844" s="173"/>
      <c r="C1844" s="173" t="s">
        <v>75</v>
      </c>
      <c r="D1844" s="173"/>
      <c r="E1844" s="173"/>
      <c r="F1844" s="173"/>
      <c r="G1844" s="180">
        <v>43344</v>
      </c>
      <c r="H1844" s="174"/>
      <c r="I1844" s="177"/>
      <c r="J1844" s="173" t="s">
        <v>4890</v>
      </c>
    </row>
    <row r="1845" spans="1:10" ht="11.25" hidden="1" customHeight="1">
      <c r="A1845" s="181" t="s">
        <v>2347</v>
      </c>
      <c r="B1845" s="173"/>
      <c r="C1845" s="173" t="s">
        <v>75</v>
      </c>
      <c r="D1845" s="173"/>
      <c r="E1845" s="173"/>
      <c r="F1845" s="173"/>
      <c r="G1845" s="180">
        <v>43132</v>
      </c>
      <c r="H1845" s="174"/>
      <c r="I1845" s="177"/>
      <c r="J1845" s="173" t="s">
        <v>4890</v>
      </c>
    </row>
    <row r="1846" spans="1:10" ht="11.25" hidden="1" customHeight="1">
      <c r="A1846" s="181" t="s">
        <v>2348</v>
      </c>
      <c r="B1846" s="173"/>
      <c r="C1846" s="173" t="s">
        <v>75</v>
      </c>
      <c r="D1846" s="173"/>
      <c r="E1846" s="173"/>
      <c r="F1846" s="173"/>
      <c r="G1846" s="180">
        <v>43344</v>
      </c>
      <c r="H1846" s="174"/>
      <c r="I1846" s="177"/>
      <c r="J1846" s="173" t="s">
        <v>4890</v>
      </c>
    </row>
    <row r="1847" spans="1:10" ht="11.25" hidden="1" customHeight="1">
      <c r="A1847" s="181" t="s">
        <v>2349</v>
      </c>
      <c r="B1847" s="173"/>
      <c r="C1847" s="173" t="s">
        <v>75</v>
      </c>
      <c r="D1847" s="173"/>
      <c r="E1847" s="173"/>
      <c r="F1847" s="173"/>
      <c r="G1847" s="180">
        <v>43101</v>
      </c>
      <c r="H1847" s="174"/>
      <c r="I1847" s="177"/>
      <c r="J1847" s="173" t="s">
        <v>4890</v>
      </c>
    </row>
    <row r="1848" spans="1:10" ht="11.25" hidden="1" customHeight="1">
      <c r="A1848" s="181" t="s">
        <v>2350</v>
      </c>
      <c r="B1848" s="173"/>
      <c r="C1848" s="173" t="s">
        <v>75</v>
      </c>
      <c r="D1848" s="173"/>
      <c r="E1848" s="173"/>
      <c r="F1848" s="173"/>
      <c r="G1848" s="180">
        <v>43374</v>
      </c>
      <c r="H1848" s="174"/>
      <c r="I1848" s="177"/>
      <c r="J1848" s="173" t="s">
        <v>4890</v>
      </c>
    </row>
    <row r="1849" spans="1:10" ht="11.25" hidden="1" customHeight="1">
      <c r="A1849" s="181" t="s">
        <v>2351</v>
      </c>
      <c r="B1849" s="173"/>
      <c r="C1849" s="173" t="s">
        <v>75</v>
      </c>
      <c r="D1849" s="173"/>
      <c r="E1849" s="173"/>
      <c r="F1849" s="173"/>
      <c r="G1849" s="180">
        <v>43313</v>
      </c>
      <c r="H1849" s="174"/>
      <c r="I1849" s="177"/>
      <c r="J1849" s="173" t="s">
        <v>4890</v>
      </c>
    </row>
    <row r="1850" spans="1:10" ht="11.25" hidden="1" customHeight="1">
      <c r="A1850" s="181" t="s">
        <v>2352</v>
      </c>
      <c r="B1850" s="173"/>
      <c r="C1850" s="173" t="s">
        <v>75</v>
      </c>
      <c r="D1850" s="173"/>
      <c r="E1850" s="173"/>
      <c r="F1850" s="173"/>
      <c r="G1850" s="180">
        <v>43160</v>
      </c>
      <c r="H1850" s="174"/>
      <c r="I1850" s="177"/>
      <c r="J1850" s="173" t="s">
        <v>4890</v>
      </c>
    </row>
    <row r="1851" spans="1:10" ht="11.25" hidden="1" customHeight="1">
      <c r="A1851" s="181" t="s">
        <v>2353</v>
      </c>
      <c r="B1851" s="173"/>
      <c r="C1851" s="173" t="s">
        <v>75</v>
      </c>
      <c r="D1851" s="173"/>
      <c r="E1851" s="173"/>
      <c r="F1851" s="173"/>
      <c r="G1851" s="180">
        <v>43221</v>
      </c>
      <c r="H1851" s="174"/>
      <c r="I1851" s="177"/>
      <c r="J1851" s="173" t="s">
        <v>4890</v>
      </c>
    </row>
    <row r="1852" spans="1:10" ht="11.25" hidden="1" customHeight="1">
      <c r="A1852" s="181" t="s">
        <v>2354</v>
      </c>
      <c r="B1852" s="173"/>
      <c r="C1852" s="173" t="s">
        <v>75</v>
      </c>
      <c r="D1852" s="173"/>
      <c r="E1852" s="173"/>
      <c r="F1852" s="173"/>
      <c r="G1852" s="180">
        <v>43160</v>
      </c>
      <c r="H1852" s="174"/>
      <c r="I1852" s="177"/>
      <c r="J1852" s="173" t="s">
        <v>4890</v>
      </c>
    </row>
    <row r="1853" spans="1:10" ht="11.25" hidden="1" customHeight="1">
      <c r="A1853" s="181" t="s">
        <v>2355</v>
      </c>
      <c r="B1853" s="173"/>
      <c r="C1853" s="173" t="s">
        <v>75</v>
      </c>
      <c r="D1853" s="173"/>
      <c r="E1853" s="173"/>
      <c r="F1853" s="173"/>
      <c r="G1853" s="180">
        <v>43221</v>
      </c>
      <c r="H1853" s="174"/>
      <c r="I1853" s="177"/>
      <c r="J1853" s="173" t="s">
        <v>4890</v>
      </c>
    </row>
    <row r="1854" spans="1:10" ht="11.25" hidden="1" customHeight="1">
      <c r="A1854" s="181" t="s">
        <v>2356</v>
      </c>
      <c r="B1854" s="173"/>
      <c r="C1854" s="173" t="s">
        <v>75</v>
      </c>
      <c r="D1854" s="173"/>
      <c r="E1854" s="173"/>
      <c r="F1854" s="173"/>
      <c r="G1854" s="180">
        <v>43101</v>
      </c>
      <c r="H1854" s="174"/>
      <c r="I1854" s="177"/>
      <c r="J1854" s="173" t="s">
        <v>4890</v>
      </c>
    </row>
    <row r="1855" spans="1:10" ht="11.25" hidden="1" customHeight="1">
      <c r="A1855" s="181" t="s">
        <v>2357</v>
      </c>
      <c r="B1855" s="173"/>
      <c r="C1855" s="173" t="s">
        <v>75</v>
      </c>
      <c r="D1855" s="173"/>
      <c r="E1855" s="173"/>
      <c r="F1855" s="173"/>
      <c r="G1855" s="180">
        <v>43191</v>
      </c>
      <c r="H1855" s="174"/>
      <c r="I1855" s="177"/>
      <c r="J1855" s="173" t="s">
        <v>4890</v>
      </c>
    </row>
    <row r="1856" spans="1:10" ht="11.25" hidden="1" customHeight="1">
      <c r="A1856" s="181" t="s">
        <v>2358</v>
      </c>
      <c r="B1856" s="173"/>
      <c r="C1856" s="173" t="s">
        <v>75</v>
      </c>
      <c r="D1856" s="173"/>
      <c r="E1856" s="173"/>
      <c r="F1856" s="173"/>
      <c r="G1856" s="180">
        <v>43160</v>
      </c>
      <c r="H1856" s="174"/>
      <c r="I1856" s="177"/>
      <c r="J1856" s="173" t="s">
        <v>4890</v>
      </c>
    </row>
    <row r="1857" spans="1:10" ht="11.25" hidden="1" customHeight="1">
      <c r="A1857" s="181" t="s">
        <v>2359</v>
      </c>
      <c r="B1857" s="173"/>
      <c r="C1857" s="173" t="s">
        <v>75</v>
      </c>
      <c r="D1857" s="173"/>
      <c r="E1857" s="173"/>
      <c r="F1857" s="173"/>
      <c r="G1857" s="180">
        <v>43101</v>
      </c>
      <c r="H1857" s="174"/>
      <c r="I1857" s="177"/>
      <c r="J1857" s="173" t="s">
        <v>4890</v>
      </c>
    </row>
    <row r="1858" spans="1:10" ht="11.25" hidden="1" customHeight="1">
      <c r="A1858" s="181" t="s">
        <v>249</v>
      </c>
      <c r="B1858" s="173"/>
      <c r="C1858" s="173" t="s">
        <v>75</v>
      </c>
      <c r="D1858" s="173"/>
      <c r="E1858" s="173"/>
      <c r="F1858" s="173"/>
      <c r="G1858" s="180">
        <v>43405</v>
      </c>
      <c r="H1858" s="174"/>
      <c r="I1858" s="177"/>
      <c r="J1858" s="173" t="s">
        <v>4890</v>
      </c>
    </row>
    <row r="1859" spans="1:10" ht="11.25" hidden="1" customHeight="1">
      <c r="A1859" s="181" t="s">
        <v>250</v>
      </c>
      <c r="B1859" s="173"/>
      <c r="C1859" s="173" t="s">
        <v>75</v>
      </c>
      <c r="D1859" s="173"/>
      <c r="E1859" s="173"/>
      <c r="F1859" s="173"/>
      <c r="G1859" s="180">
        <v>43405</v>
      </c>
      <c r="H1859" s="174"/>
      <c r="I1859" s="177"/>
      <c r="J1859" s="173" t="s">
        <v>4890</v>
      </c>
    </row>
    <row r="1860" spans="1:10" ht="11.25" hidden="1" customHeight="1">
      <c r="A1860" s="181" t="s">
        <v>2360</v>
      </c>
      <c r="B1860" s="173"/>
      <c r="C1860" s="173" t="s">
        <v>75</v>
      </c>
      <c r="D1860" s="173"/>
      <c r="E1860" s="173"/>
      <c r="F1860" s="173"/>
      <c r="G1860" s="180">
        <v>43101</v>
      </c>
      <c r="H1860" s="174"/>
      <c r="I1860" s="177"/>
      <c r="J1860" s="173" t="s">
        <v>4890</v>
      </c>
    </row>
    <row r="1861" spans="1:10" ht="11.25" hidden="1" customHeight="1">
      <c r="A1861" s="181" t="s">
        <v>2361</v>
      </c>
      <c r="B1861" s="173"/>
      <c r="C1861" s="173" t="s">
        <v>75</v>
      </c>
      <c r="D1861" s="173"/>
      <c r="E1861" s="173"/>
      <c r="F1861" s="173"/>
      <c r="G1861" s="180">
        <v>43101</v>
      </c>
      <c r="H1861" s="174"/>
      <c r="I1861" s="177"/>
      <c r="J1861" s="173" t="s">
        <v>4890</v>
      </c>
    </row>
    <row r="1862" spans="1:10" ht="11.25" hidden="1" customHeight="1">
      <c r="A1862" s="181" t="s">
        <v>2362</v>
      </c>
      <c r="B1862" s="173"/>
      <c r="C1862" s="173" t="s">
        <v>75</v>
      </c>
      <c r="D1862" s="173"/>
      <c r="E1862" s="173"/>
      <c r="F1862" s="173"/>
      <c r="G1862" s="180">
        <v>43101</v>
      </c>
      <c r="H1862" s="174"/>
      <c r="I1862" s="177"/>
      <c r="J1862" s="173" t="s">
        <v>4890</v>
      </c>
    </row>
    <row r="1863" spans="1:10" ht="11.25" hidden="1" customHeight="1">
      <c r="A1863" s="181" t="s">
        <v>2363</v>
      </c>
      <c r="B1863" s="173"/>
      <c r="C1863" s="173" t="s">
        <v>75</v>
      </c>
      <c r="D1863" s="173"/>
      <c r="E1863" s="173"/>
      <c r="F1863" s="173"/>
      <c r="G1863" s="180">
        <v>43101</v>
      </c>
      <c r="H1863" s="174"/>
      <c r="I1863" s="177"/>
      <c r="J1863" s="173" t="s">
        <v>4890</v>
      </c>
    </row>
    <row r="1864" spans="1:10" ht="11.25" hidden="1" customHeight="1">
      <c r="A1864" s="181" t="s">
        <v>2364</v>
      </c>
      <c r="B1864" s="173"/>
      <c r="C1864" s="173" t="s">
        <v>75</v>
      </c>
      <c r="D1864" s="173"/>
      <c r="E1864" s="173"/>
      <c r="F1864" s="173"/>
      <c r="G1864" s="180">
        <v>43221</v>
      </c>
      <c r="H1864" s="174"/>
      <c r="I1864" s="177"/>
      <c r="J1864" s="173" t="s">
        <v>4890</v>
      </c>
    </row>
    <row r="1865" spans="1:10" ht="11.25" hidden="1" customHeight="1">
      <c r="A1865" s="181" t="s">
        <v>2365</v>
      </c>
      <c r="B1865" s="173"/>
      <c r="C1865" s="173" t="s">
        <v>75</v>
      </c>
      <c r="D1865" s="173"/>
      <c r="E1865" s="173"/>
      <c r="F1865" s="173"/>
      <c r="G1865" s="180">
        <v>43101</v>
      </c>
      <c r="H1865" s="174"/>
      <c r="I1865" s="177"/>
      <c r="J1865" s="173" t="s">
        <v>4890</v>
      </c>
    </row>
    <row r="1866" spans="1:10" ht="11.25" hidden="1" customHeight="1">
      <c r="A1866" s="181" t="s">
        <v>2366</v>
      </c>
      <c r="B1866" s="173"/>
      <c r="C1866" s="173" t="s">
        <v>75</v>
      </c>
      <c r="D1866" s="173"/>
      <c r="E1866" s="173"/>
      <c r="F1866" s="173"/>
      <c r="G1866" s="180">
        <v>43282</v>
      </c>
      <c r="H1866" s="174"/>
      <c r="I1866" s="177"/>
      <c r="J1866" s="173" t="s">
        <v>4890</v>
      </c>
    </row>
    <row r="1867" spans="1:10" ht="11.25" hidden="1" customHeight="1">
      <c r="A1867" s="181" t="s">
        <v>2367</v>
      </c>
      <c r="B1867" s="173"/>
      <c r="C1867" s="173" t="s">
        <v>75</v>
      </c>
      <c r="D1867" s="173"/>
      <c r="E1867" s="173"/>
      <c r="F1867" s="173"/>
      <c r="G1867" s="180">
        <v>43101</v>
      </c>
      <c r="H1867" s="174"/>
      <c r="I1867" s="177"/>
      <c r="J1867" s="173" t="s">
        <v>4890</v>
      </c>
    </row>
    <row r="1868" spans="1:10" ht="11.25" hidden="1" customHeight="1">
      <c r="A1868" s="181" t="s">
        <v>2368</v>
      </c>
      <c r="B1868" s="173"/>
      <c r="C1868" s="173" t="s">
        <v>75</v>
      </c>
      <c r="D1868" s="173"/>
      <c r="E1868" s="173"/>
      <c r="F1868" s="173"/>
      <c r="G1868" s="180">
        <v>43101</v>
      </c>
      <c r="H1868" s="174"/>
      <c r="I1868" s="177"/>
      <c r="J1868" s="173" t="s">
        <v>4890</v>
      </c>
    </row>
    <row r="1869" spans="1:10" ht="11.25" hidden="1" customHeight="1">
      <c r="A1869" s="181" t="s">
        <v>251</v>
      </c>
      <c r="B1869" s="173"/>
      <c r="C1869" s="173" t="s">
        <v>75</v>
      </c>
      <c r="D1869" s="173"/>
      <c r="E1869" s="173"/>
      <c r="F1869" s="173"/>
      <c r="G1869" s="180">
        <v>43405</v>
      </c>
      <c r="H1869" s="174"/>
      <c r="I1869" s="177"/>
      <c r="J1869" s="173" t="s">
        <v>4890</v>
      </c>
    </row>
    <row r="1870" spans="1:10" ht="11.25" hidden="1" customHeight="1">
      <c r="A1870" s="181" t="s">
        <v>252</v>
      </c>
      <c r="B1870" s="173"/>
      <c r="C1870" s="173" t="s">
        <v>75</v>
      </c>
      <c r="D1870" s="173"/>
      <c r="E1870" s="173"/>
      <c r="F1870" s="173"/>
      <c r="G1870" s="180">
        <v>43405</v>
      </c>
      <c r="H1870" s="174"/>
      <c r="I1870" s="177"/>
      <c r="J1870" s="173" t="s">
        <v>4890</v>
      </c>
    </row>
    <row r="1871" spans="1:10" ht="11.25" hidden="1" customHeight="1">
      <c r="A1871" s="181" t="s">
        <v>2369</v>
      </c>
      <c r="B1871" s="173"/>
      <c r="C1871" s="173" t="s">
        <v>75</v>
      </c>
      <c r="D1871" s="173"/>
      <c r="E1871" s="173"/>
      <c r="F1871" s="173"/>
      <c r="G1871" s="180">
        <v>43132</v>
      </c>
      <c r="H1871" s="174"/>
      <c r="I1871" s="177"/>
      <c r="J1871" s="173" t="s">
        <v>4890</v>
      </c>
    </row>
    <row r="1872" spans="1:10" ht="11.25" hidden="1" customHeight="1">
      <c r="A1872" s="181" t="s">
        <v>2370</v>
      </c>
      <c r="B1872" s="173"/>
      <c r="C1872" s="173" t="s">
        <v>75</v>
      </c>
      <c r="D1872" s="173"/>
      <c r="E1872" s="173"/>
      <c r="F1872" s="173"/>
      <c r="G1872" s="180">
        <v>43313</v>
      </c>
      <c r="H1872" s="174"/>
      <c r="I1872" s="177"/>
      <c r="J1872" s="173" t="s">
        <v>4890</v>
      </c>
    </row>
    <row r="1873" spans="1:10" hidden="1">
      <c r="A1873" s="181" t="s">
        <v>2371</v>
      </c>
      <c r="B1873" s="173"/>
      <c r="C1873" s="173" t="s">
        <v>75</v>
      </c>
      <c r="D1873" s="173"/>
      <c r="E1873" s="173" t="s">
        <v>75</v>
      </c>
      <c r="F1873" s="173" t="str">
        <f>J1873</f>
        <v>DENILSON ANDRADE DE MELO</v>
      </c>
      <c r="G1873" s="180">
        <v>43070</v>
      </c>
      <c r="H1873" s="174">
        <v>43097</v>
      </c>
      <c r="I1873" s="174">
        <v>43103</v>
      </c>
      <c r="J1873" s="173" t="s">
        <v>4890</v>
      </c>
    </row>
    <row r="1874" spans="1:10" ht="11.25" hidden="1" customHeight="1">
      <c r="A1874" s="181" t="s">
        <v>2372</v>
      </c>
      <c r="B1874" s="173"/>
      <c r="C1874" s="173" t="s">
        <v>75</v>
      </c>
      <c r="D1874" s="173"/>
      <c r="E1874" s="173"/>
      <c r="F1874" s="173"/>
      <c r="G1874" s="180">
        <v>43132</v>
      </c>
      <c r="H1874" s="174"/>
      <c r="I1874" s="177"/>
      <c r="J1874" s="173" t="s">
        <v>4890</v>
      </c>
    </row>
    <row r="1875" spans="1:10" ht="11.25" hidden="1" customHeight="1">
      <c r="A1875" s="181" t="s">
        <v>253</v>
      </c>
      <c r="B1875" s="173"/>
      <c r="C1875" s="173" t="s">
        <v>75</v>
      </c>
      <c r="D1875" s="173"/>
      <c r="E1875" s="173"/>
      <c r="F1875" s="173"/>
      <c r="G1875" s="180">
        <v>43405</v>
      </c>
      <c r="H1875" s="174"/>
      <c r="I1875" s="177"/>
      <c r="J1875" s="173" t="s">
        <v>4890</v>
      </c>
    </row>
    <row r="1876" spans="1:10" hidden="1">
      <c r="A1876" s="181" t="s">
        <v>2373</v>
      </c>
      <c r="B1876" s="173"/>
      <c r="C1876" s="173" t="s">
        <v>75</v>
      </c>
      <c r="D1876" s="173"/>
      <c r="E1876" s="173" t="s">
        <v>75</v>
      </c>
      <c r="F1876" s="173" t="str">
        <f>J1876</f>
        <v>DENILSON ANDRADE DE MELO</v>
      </c>
      <c r="G1876" s="180">
        <v>43070</v>
      </c>
      <c r="H1876" s="174">
        <v>43097</v>
      </c>
      <c r="I1876" s="174">
        <v>43103</v>
      </c>
      <c r="J1876" s="173" t="s">
        <v>4890</v>
      </c>
    </row>
    <row r="1877" spans="1:10" ht="11.25" hidden="1" customHeight="1">
      <c r="A1877" s="181" t="s">
        <v>2374</v>
      </c>
      <c r="B1877" s="173"/>
      <c r="C1877" s="173" t="s">
        <v>75</v>
      </c>
      <c r="D1877" s="173"/>
      <c r="E1877" s="173"/>
      <c r="F1877" s="173"/>
      <c r="G1877" s="180">
        <v>43132</v>
      </c>
      <c r="H1877" s="174"/>
      <c r="I1877" s="177"/>
      <c r="J1877" s="173" t="s">
        <v>4890</v>
      </c>
    </row>
    <row r="1878" spans="1:10" ht="11.25" hidden="1" customHeight="1">
      <c r="A1878" s="181" t="s">
        <v>2375</v>
      </c>
      <c r="B1878" s="173"/>
      <c r="C1878" s="173" t="s">
        <v>75</v>
      </c>
      <c r="D1878" s="173"/>
      <c r="E1878" s="173"/>
      <c r="F1878" s="173"/>
      <c r="G1878" s="180">
        <v>43101</v>
      </c>
      <c r="H1878" s="174"/>
      <c r="I1878" s="177"/>
      <c r="J1878" s="173" t="s">
        <v>4890</v>
      </c>
    </row>
    <row r="1879" spans="1:10" ht="11.25" hidden="1" customHeight="1">
      <c r="A1879" s="181" t="s">
        <v>2376</v>
      </c>
      <c r="B1879" s="173"/>
      <c r="C1879" s="173" t="s">
        <v>75</v>
      </c>
      <c r="D1879" s="173"/>
      <c r="E1879" s="173"/>
      <c r="F1879" s="173"/>
      <c r="G1879" s="180">
        <v>43160</v>
      </c>
      <c r="H1879" s="174"/>
      <c r="I1879" s="177"/>
      <c r="J1879" s="173" t="s">
        <v>4890</v>
      </c>
    </row>
    <row r="1880" spans="1:10" ht="11.25" hidden="1" customHeight="1">
      <c r="A1880" s="181" t="s">
        <v>2377</v>
      </c>
      <c r="B1880" s="173"/>
      <c r="C1880" s="173" t="s">
        <v>75</v>
      </c>
      <c r="D1880" s="173"/>
      <c r="E1880" s="173"/>
      <c r="F1880" s="173"/>
      <c r="G1880" s="180">
        <v>43374</v>
      </c>
      <c r="H1880" s="174"/>
      <c r="I1880" s="177"/>
      <c r="J1880" s="173" t="s">
        <v>4890</v>
      </c>
    </row>
    <row r="1881" spans="1:10" ht="11.25" hidden="1" customHeight="1">
      <c r="A1881" s="181" t="s">
        <v>2378</v>
      </c>
      <c r="B1881" s="173"/>
      <c r="C1881" s="173" t="s">
        <v>75</v>
      </c>
      <c r="D1881" s="173"/>
      <c r="E1881" s="173"/>
      <c r="F1881" s="173"/>
      <c r="G1881" s="180">
        <v>43374</v>
      </c>
      <c r="H1881" s="174"/>
      <c r="I1881" s="177"/>
      <c r="J1881" s="173" t="s">
        <v>4890</v>
      </c>
    </row>
    <row r="1882" spans="1:10" ht="11.25" hidden="1" customHeight="1">
      <c r="A1882" s="181" t="s">
        <v>2379</v>
      </c>
      <c r="B1882" s="173"/>
      <c r="C1882" s="173" t="s">
        <v>75</v>
      </c>
      <c r="D1882" s="173"/>
      <c r="E1882" s="173"/>
      <c r="F1882" s="173"/>
      <c r="G1882" s="180">
        <v>43101</v>
      </c>
      <c r="H1882" s="174"/>
      <c r="I1882" s="177"/>
      <c r="J1882" s="173" t="s">
        <v>4890</v>
      </c>
    </row>
    <row r="1883" spans="1:10" ht="11.25" hidden="1" customHeight="1">
      <c r="A1883" s="181" t="s">
        <v>2380</v>
      </c>
      <c r="B1883" s="173"/>
      <c r="C1883" s="173" t="s">
        <v>75</v>
      </c>
      <c r="D1883" s="173"/>
      <c r="E1883" s="173"/>
      <c r="F1883" s="173"/>
      <c r="G1883" s="180">
        <v>43344</v>
      </c>
      <c r="H1883" s="174"/>
      <c r="I1883" s="177"/>
      <c r="J1883" s="173" t="s">
        <v>4890</v>
      </c>
    </row>
    <row r="1884" spans="1:10" ht="11.25" hidden="1" customHeight="1">
      <c r="A1884" s="181" t="s">
        <v>2381</v>
      </c>
      <c r="B1884" s="173"/>
      <c r="C1884" s="173" t="s">
        <v>75</v>
      </c>
      <c r="D1884" s="173"/>
      <c r="E1884" s="173"/>
      <c r="F1884" s="173"/>
      <c r="G1884" s="180">
        <v>43101</v>
      </c>
      <c r="H1884" s="174"/>
      <c r="I1884" s="177"/>
      <c r="J1884" s="173" t="s">
        <v>4890</v>
      </c>
    </row>
    <row r="1885" spans="1:10" ht="11.25" hidden="1" customHeight="1">
      <c r="A1885" s="181" t="s">
        <v>2382</v>
      </c>
      <c r="B1885" s="173"/>
      <c r="C1885" s="173" t="s">
        <v>75</v>
      </c>
      <c r="D1885" s="173"/>
      <c r="E1885" s="173"/>
      <c r="F1885" s="173"/>
      <c r="G1885" s="180">
        <v>43132</v>
      </c>
      <c r="H1885" s="174"/>
      <c r="I1885" s="177"/>
      <c r="J1885" s="173" t="s">
        <v>4890</v>
      </c>
    </row>
    <row r="1886" spans="1:10" ht="11.25" hidden="1" customHeight="1">
      <c r="A1886" s="181" t="s">
        <v>2383</v>
      </c>
      <c r="B1886" s="173"/>
      <c r="C1886" s="173" t="s">
        <v>75</v>
      </c>
      <c r="D1886" s="173"/>
      <c r="E1886" s="173"/>
      <c r="F1886" s="173"/>
      <c r="G1886" s="180">
        <v>43313</v>
      </c>
      <c r="H1886" s="174"/>
      <c r="I1886" s="177"/>
      <c r="J1886" s="173" t="s">
        <v>4890</v>
      </c>
    </row>
    <row r="1887" spans="1:10" ht="11.25" hidden="1" customHeight="1">
      <c r="A1887" s="181" t="s">
        <v>2384</v>
      </c>
      <c r="B1887" s="173"/>
      <c r="C1887" s="173" t="s">
        <v>75</v>
      </c>
      <c r="D1887" s="173"/>
      <c r="E1887" s="173"/>
      <c r="F1887" s="173"/>
      <c r="G1887" s="180">
        <v>43374</v>
      </c>
      <c r="H1887" s="174"/>
      <c r="I1887" s="177"/>
      <c r="J1887" s="173" t="s">
        <v>4890</v>
      </c>
    </row>
    <row r="1888" spans="1:10" ht="11.25" hidden="1" customHeight="1">
      <c r="A1888" s="181" t="s">
        <v>2385</v>
      </c>
      <c r="B1888" s="173"/>
      <c r="C1888" s="173" t="s">
        <v>75</v>
      </c>
      <c r="D1888" s="173"/>
      <c r="E1888" s="173"/>
      <c r="F1888" s="173"/>
      <c r="G1888" s="180">
        <v>43374</v>
      </c>
      <c r="H1888" s="174"/>
      <c r="I1888" s="177"/>
      <c r="J1888" s="173" t="s">
        <v>4890</v>
      </c>
    </row>
    <row r="1889" spans="1:10" ht="11.25" hidden="1" customHeight="1">
      <c r="A1889" s="181" t="s">
        <v>2386</v>
      </c>
      <c r="B1889" s="173"/>
      <c r="C1889" s="173" t="s">
        <v>75</v>
      </c>
      <c r="D1889" s="173"/>
      <c r="E1889" s="173"/>
      <c r="F1889" s="173"/>
      <c r="G1889" s="180">
        <v>43132</v>
      </c>
      <c r="H1889" s="174"/>
      <c r="I1889" s="177"/>
      <c r="J1889" s="173" t="s">
        <v>4890</v>
      </c>
    </row>
    <row r="1890" spans="1:10" ht="11.25" hidden="1" customHeight="1">
      <c r="A1890" s="181" t="s">
        <v>2387</v>
      </c>
      <c r="B1890" s="173"/>
      <c r="C1890" s="173" t="s">
        <v>75</v>
      </c>
      <c r="D1890" s="173"/>
      <c r="E1890" s="173"/>
      <c r="F1890" s="173"/>
      <c r="G1890" s="180">
        <v>43344</v>
      </c>
      <c r="H1890" s="174"/>
      <c r="I1890" s="177"/>
      <c r="J1890" s="173" t="s">
        <v>4890</v>
      </c>
    </row>
    <row r="1891" spans="1:10" ht="11.25" hidden="1" customHeight="1">
      <c r="A1891" s="181" t="s">
        <v>2388</v>
      </c>
      <c r="B1891" s="173"/>
      <c r="C1891" s="173" t="s">
        <v>75</v>
      </c>
      <c r="D1891" s="173"/>
      <c r="E1891" s="173"/>
      <c r="F1891" s="173"/>
      <c r="G1891" s="180">
        <v>43344</v>
      </c>
      <c r="H1891" s="174"/>
      <c r="I1891" s="177"/>
      <c r="J1891" s="173" t="s">
        <v>4890</v>
      </c>
    </row>
    <row r="1892" spans="1:10" ht="11.25" hidden="1" customHeight="1">
      <c r="A1892" s="181" t="s">
        <v>2389</v>
      </c>
      <c r="B1892" s="173"/>
      <c r="C1892" s="173" t="s">
        <v>75</v>
      </c>
      <c r="D1892" s="173"/>
      <c r="E1892" s="173"/>
      <c r="F1892" s="173"/>
      <c r="G1892" s="180">
        <v>43374</v>
      </c>
      <c r="H1892" s="174"/>
      <c r="I1892" s="177"/>
      <c r="J1892" s="173" t="s">
        <v>4890</v>
      </c>
    </row>
    <row r="1893" spans="1:10" ht="11.25" hidden="1" customHeight="1">
      <c r="A1893" s="181" t="s">
        <v>2390</v>
      </c>
      <c r="B1893" s="173"/>
      <c r="C1893" s="173" t="s">
        <v>75</v>
      </c>
      <c r="D1893" s="173"/>
      <c r="E1893" s="173"/>
      <c r="F1893" s="173"/>
      <c r="G1893" s="180">
        <v>43374</v>
      </c>
      <c r="H1893" s="174"/>
      <c r="I1893" s="177"/>
      <c r="J1893" s="173" t="s">
        <v>4890</v>
      </c>
    </row>
    <row r="1894" spans="1:10" ht="11.25" hidden="1" customHeight="1">
      <c r="A1894" s="181" t="s">
        <v>2391</v>
      </c>
      <c r="B1894" s="173"/>
      <c r="C1894" s="173" t="s">
        <v>75</v>
      </c>
      <c r="D1894" s="173"/>
      <c r="E1894" s="173"/>
      <c r="F1894" s="173"/>
      <c r="G1894" s="180">
        <v>43374</v>
      </c>
      <c r="H1894" s="174"/>
      <c r="I1894" s="177"/>
      <c r="J1894" s="173" t="s">
        <v>4890</v>
      </c>
    </row>
    <row r="1895" spans="1:10" ht="11.25" hidden="1" customHeight="1">
      <c r="A1895" s="181" t="s">
        <v>2392</v>
      </c>
      <c r="B1895" s="173"/>
      <c r="C1895" s="173" t="s">
        <v>75</v>
      </c>
      <c r="D1895" s="173"/>
      <c r="E1895" s="173"/>
      <c r="F1895" s="173"/>
      <c r="G1895" s="180">
        <v>43344</v>
      </c>
      <c r="H1895" s="174"/>
      <c r="I1895" s="177"/>
      <c r="J1895" s="173" t="s">
        <v>4890</v>
      </c>
    </row>
    <row r="1896" spans="1:10" hidden="1">
      <c r="A1896" s="181" t="s">
        <v>2393</v>
      </c>
      <c r="B1896" s="173"/>
      <c r="C1896" s="173" t="s">
        <v>75</v>
      </c>
      <c r="D1896" s="173"/>
      <c r="E1896" s="173" t="s">
        <v>75</v>
      </c>
      <c r="F1896" s="173" t="str">
        <f>J1896</f>
        <v>DENILSON ANDRADE DE MELO</v>
      </c>
      <c r="G1896" s="180">
        <v>43070</v>
      </c>
      <c r="H1896" s="174">
        <v>43097</v>
      </c>
      <c r="I1896" s="174">
        <v>43103</v>
      </c>
      <c r="J1896" s="173" t="s">
        <v>4890</v>
      </c>
    </row>
    <row r="1897" spans="1:10" hidden="1">
      <c r="A1897" s="181" t="s">
        <v>2394</v>
      </c>
      <c r="B1897" s="173"/>
      <c r="C1897" s="173" t="s">
        <v>75</v>
      </c>
      <c r="D1897" s="173"/>
      <c r="E1897" s="173" t="s">
        <v>75</v>
      </c>
      <c r="F1897" s="173" t="str">
        <f>J1897</f>
        <v>DENILSON ANDRADE DE MELO</v>
      </c>
      <c r="G1897" s="180">
        <v>43070</v>
      </c>
      <c r="H1897" s="174">
        <v>43097</v>
      </c>
      <c r="I1897" s="174">
        <v>43103</v>
      </c>
      <c r="J1897" s="173" t="s">
        <v>4890</v>
      </c>
    </row>
    <row r="1898" spans="1:10" hidden="1">
      <c r="A1898" s="181" t="s">
        <v>2395</v>
      </c>
      <c r="B1898" s="173"/>
      <c r="C1898" s="173" t="s">
        <v>75</v>
      </c>
      <c r="D1898" s="173"/>
      <c r="E1898" s="173" t="s">
        <v>75</v>
      </c>
      <c r="F1898" s="173" t="str">
        <f>J1898</f>
        <v>DENILSON ANDRADE DE MELO</v>
      </c>
      <c r="G1898" s="180">
        <v>43070</v>
      </c>
      <c r="H1898" s="174">
        <v>43097</v>
      </c>
      <c r="I1898" s="174">
        <v>43103</v>
      </c>
      <c r="J1898" s="173" t="s">
        <v>4890</v>
      </c>
    </row>
    <row r="1899" spans="1:10" ht="11.25" hidden="1" customHeight="1">
      <c r="A1899" s="181" t="s">
        <v>2396</v>
      </c>
      <c r="B1899" s="173"/>
      <c r="C1899" s="173" t="s">
        <v>75</v>
      </c>
      <c r="D1899" s="173"/>
      <c r="E1899" s="173"/>
      <c r="F1899" s="173"/>
      <c r="G1899" s="180">
        <v>43101</v>
      </c>
      <c r="H1899" s="174"/>
      <c r="I1899" s="177"/>
      <c r="J1899" s="173" t="s">
        <v>4890</v>
      </c>
    </row>
    <row r="1900" spans="1:10" ht="11.25" hidden="1" customHeight="1">
      <c r="A1900" s="181" t="s">
        <v>2397</v>
      </c>
      <c r="B1900" s="173"/>
      <c r="C1900" s="173" t="s">
        <v>75</v>
      </c>
      <c r="D1900" s="173"/>
      <c r="E1900" s="173"/>
      <c r="F1900" s="173"/>
      <c r="G1900" s="180">
        <v>43252</v>
      </c>
      <c r="H1900" s="174"/>
      <c r="I1900" s="177"/>
      <c r="J1900" s="173" t="s">
        <v>4890</v>
      </c>
    </row>
    <row r="1901" spans="1:10" ht="11.25" hidden="1" customHeight="1">
      <c r="A1901" s="181" t="s">
        <v>254</v>
      </c>
      <c r="B1901" s="173"/>
      <c r="C1901" s="173" t="s">
        <v>75</v>
      </c>
      <c r="D1901" s="173"/>
      <c r="E1901" s="173"/>
      <c r="F1901" s="173"/>
      <c r="G1901" s="180">
        <v>43405</v>
      </c>
      <c r="H1901" s="174"/>
      <c r="I1901" s="177"/>
      <c r="J1901" s="173" t="s">
        <v>4890</v>
      </c>
    </row>
    <row r="1902" spans="1:10" ht="11.25" hidden="1" customHeight="1">
      <c r="A1902" s="181" t="s">
        <v>255</v>
      </c>
      <c r="B1902" s="173"/>
      <c r="C1902" s="173" t="s">
        <v>75</v>
      </c>
      <c r="D1902" s="173"/>
      <c r="E1902" s="173"/>
      <c r="F1902" s="173"/>
      <c r="G1902" s="180">
        <v>43405</v>
      </c>
      <c r="H1902" s="174"/>
      <c r="I1902" s="177"/>
      <c r="J1902" s="173" t="s">
        <v>4890</v>
      </c>
    </row>
    <row r="1903" spans="1:10" ht="11.25" hidden="1" customHeight="1">
      <c r="A1903" s="181" t="s">
        <v>2398</v>
      </c>
      <c r="B1903" s="173"/>
      <c r="C1903" s="173" t="s">
        <v>75</v>
      </c>
      <c r="D1903" s="173"/>
      <c r="E1903" s="173"/>
      <c r="F1903" s="173"/>
      <c r="G1903" s="180">
        <v>43160</v>
      </c>
      <c r="H1903" s="174"/>
      <c r="I1903" s="177"/>
      <c r="J1903" s="173" t="s">
        <v>4890</v>
      </c>
    </row>
    <row r="1904" spans="1:10" ht="11.25" hidden="1" customHeight="1">
      <c r="A1904" s="181" t="s">
        <v>2399</v>
      </c>
      <c r="B1904" s="173"/>
      <c r="C1904" s="173" t="s">
        <v>75</v>
      </c>
      <c r="D1904" s="173"/>
      <c r="E1904" s="173"/>
      <c r="F1904" s="173"/>
      <c r="G1904" s="180">
        <v>43132</v>
      </c>
      <c r="H1904" s="174"/>
      <c r="I1904" s="177"/>
      <c r="J1904" s="173" t="s">
        <v>4890</v>
      </c>
    </row>
    <row r="1905" spans="1:10" ht="11.25" hidden="1" customHeight="1">
      <c r="A1905" s="181" t="s">
        <v>2400</v>
      </c>
      <c r="B1905" s="173"/>
      <c r="C1905" s="173" t="s">
        <v>75</v>
      </c>
      <c r="D1905" s="173"/>
      <c r="E1905" s="173"/>
      <c r="F1905" s="173"/>
      <c r="G1905" s="180">
        <v>43132</v>
      </c>
      <c r="H1905" s="174"/>
      <c r="I1905" s="177"/>
      <c r="J1905" s="173" t="s">
        <v>4890</v>
      </c>
    </row>
    <row r="1906" spans="1:10" ht="11.25" hidden="1" customHeight="1">
      <c r="A1906" s="181" t="s">
        <v>2401</v>
      </c>
      <c r="B1906" s="173"/>
      <c r="C1906" s="173" t="s">
        <v>75</v>
      </c>
      <c r="D1906" s="173"/>
      <c r="E1906" s="173"/>
      <c r="F1906" s="173"/>
      <c r="G1906" s="180">
        <v>43101</v>
      </c>
      <c r="H1906" s="174"/>
      <c r="I1906" s="177"/>
      <c r="J1906" s="173" t="s">
        <v>4890</v>
      </c>
    </row>
    <row r="1907" spans="1:10" ht="11.25" hidden="1" customHeight="1">
      <c r="A1907" s="181" t="s">
        <v>2402</v>
      </c>
      <c r="B1907" s="173"/>
      <c r="C1907" s="173" t="s">
        <v>75</v>
      </c>
      <c r="D1907" s="173"/>
      <c r="E1907" s="173"/>
      <c r="F1907" s="173"/>
      <c r="G1907" s="180">
        <v>43101</v>
      </c>
      <c r="H1907" s="174"/>
      <c r="I1907" s="177"/>
      <c r="J1907" s="173" t="s">
        <v>4890</v>
      </c>
    </row>
    <row r="1908" spans="1:10" ht="11.25" hidden="1" customHeight="1">
      <c r="A1908" s="181" t="s">
        <v>2403</v>
      </c>
      <c r="B1908" s="173"/>
      <c r="C1908" s="173" t="s">
        <v>75</v>
      </c>
      <c r="D1908" s="173"/>
      <c r="E1908" s="173"/>
      <c r="F1908" s="173"/>
      <c r="G1908" s="180">
        <v>43132</v>
      </c>
      <c r="H1908" s="174"/>
      <c r="I1908" s="177"/>
      <c r="J1908" s="173" t="s">
        <v>4890</v>
      </c>
    </row>
    <row r="1909" spans="1:10" ht="11.25" hidden="1" customHeight="1">
      <c r="A1909" s="181" t="s">
        <v>2404</v>
      </c>
      <c r="B1909" s="173"/>
      <c r="C1909" s="173" t="s">
        <v>75</v>
      </c>
      <c r="D1909" s="173"/>
      <c r="E1909" s="173"/>
      <c r="F1909" s="173"/>
      <c r="G1909" s="180">
        <v>43132</v>
      </c>
      <c r="H1909" s="174"/>
      <c r="I1909" s="177"/>
      <c r="J1909" s="173" t="s">
        <v>4890</v>
      </c>
    </row>
    <row r="1910" spans="1:10" ht="11.25" hidden="1" customHeight="1">
      <c r="A1910" s="181" t="s">
        <v>2405</v>
      </c>
      <c r="B1910" s="173"/>
      <c r="C1910" s="173" t="s">
        <v>75</v>
      </c>
      <c r="D1910" s="173"/>
      <c r="E1910" s="173"/>
      <c r="F1910" s="173"/>
      <c r="G1910" s="180">
        <v>43252</v>
      </c>
      <c r="H1910" s="174"/>
      <c r="I1910" s="177"/>
      <c r="J1910" s="173" t="s">
        <v>4890</v>
      </c>
    </row>
    <row r="1911" spans="1:10" ht="11.25" hidden="1" customHeight="1">
      <c r="A1911" s="181" t="s">
        <v>256</v>
      </c>
      <c r="B1911" s="173"/>
      <c r="C1911" s="173" t="s">
        <v>75</v>
      </c>
      <c r="D1911" s="173"/>
      <c r="E1911" s="173"/>
      <c r="F1911" s="173"/>
      <c r="G1911" s="180">
        <v>43405</v>
      </c>
      <c r="H1911" s="174"/>
      <c r="I1911" s="177"/>
      <c r="J1911" s="173" t="s">
        <v>4890</v>
      </c>
    </row>
    <row r="1912" spans="1:10" ht="11.25" hidden="1" customHeight="1">
      <c r="A1912" s="181" t="s">
        <v>2406</v>
      </c>
      <c r="B1912" s="173"/>
      <c r="C1912" s="173" t="s">
        <v>75</v>
      </c>
      <c r="D1912" s="173"/>
      <c r="E1912" s="173"/>
      <c r="F1912" s="173"/>
      <c r="G1912" s="180">
        <v>43101</v>
      </c>
      <c r="H1912" s="174"/>
      <c r="I1912" s="177"/>
      <c r="J1912" s="173" t="s">
        <v>4890</v>
      </c>
    </row>
    <row r="1913" spans="1:10" ht="11.25" hidden="1" customHeight="1">
      <c r="A1913" s="181" t="s">
        <v>2407</v>
      </c>
      <c r="B1913" s="173"/>
      <c r="C1913" s="173" t="s">
        <v>75</v>
      </c>
      <c r="D1913" s="173"/>
      <c r="E1913" s="173"/>
      <c r="F1913" s="173"/>
      <c r="G1913" s="180">
        <v>43101</v>
      </c>
      <c r="H1913" s="174"/>
      <c r="I1913" s="177"/>
      <c r="J1913" s="173" t="s">
        <v>4890</v>
      </c>
    </row>
    <row r="1914" spans="1:10" ht="11.25" hidden="1" customHeight="1">
      <c r="A1914" s="181" t="s">
        <v>2408</v>
      </c>
      <c r="B1914" s="173"/>
      <c r="C1914" s="173" t="s">
        <v>75</v>
      </c>
      <c r="D1914" s="173"/>
      <c r="E1914" s="173"/>
      <c r="F1914" s="173"/>
      <c r="G1914" s="180">
        <v>43160</v>
      </c>
      <c r="H1914" s="174"/>
      <c r="I1914" s="177"/>
      <c r="J1914" s="173" t="s">
        <v>4890</v>
      </c>
    </row>
    <row r="1915" spans="1:10" ht="11.25" hidden="1" customHeight="1">
      <c r="A1915" s="181" t="s">
        <v>2409</v>
      </c>
      <c r="B1915" s="173"/>
      <c r="C1915" s="173" t="s">
        <v>75</v>
      </c>
      <c r="D1915" s="173"/>
      <c r="E1915" s="173"/>
      <c r="F1915" s="173"/>
      <c r="G1915" s="180">
        <v>43221</v>
      </c>
      <c r="H1915" s="174"/>
      <c r="I1915" s="177"/>
      <c r="J1915" s="173" t="s">
        <v>4890</v>
      </c>
    </row>
    <row r="1916" spans="1:10" ht="11.25" hidden="1" customHeight="1">
      <c r="A1916" s="181" t="s">
        <v>2410</v>
      </c>
      <c r="B1916" s="173"/>
      <c r="C1916" s="173" t="s">
        <v>75</v>
      </c>
      <c r="D1916" s="173"/>
      <c r="E1916" s="173"/>
      <c r="F1916" s="173"/>
      <c r="G1916" s="180">
        <v>43344</v>
      </c>
      <c r="H1916" s="174"/>
      <c r="I1916" s="177"/>
      <c r="J1916" s="173" t="s">
        <v>4890</v>
      </c>
    </row>
    <row r="1917" spans="1:10" ht="11.25" hidden="1" customHeight="1">
      <c r="A1917" s="181" t="s">
        <v>2411</v>
      </c>
      <c r="B1917" s="173"/>
      <c r="C1917" s="173" t="s">
        <v>75</v>
      </c>
      <c r="D1917" s="173"/>
      <c r="E1917" s="173"/>
      <c r="F1917" s="173"/>
      <c r="G1917" s="180">
        <v>43252</v>
      </c>
      <c r="H1917" s="174"/>
      <c r="I1917" s="177"/>
      <c r="J1917" s="173" t="s">
        <v>4890</v>
      </c>
    </row>
    <row r="1918" spans="1:10" ht="11.25" hidden="1" customHeight="1">
      <c r="A1918" s="181" t="s">
        <v>2412</v>
      </c>
      <c r="B1918" s="173"/>
      <c r="C1918" s="173" t="s">
        <v>75</v>
      </c>
      <c r="D1918" s="173"/>
      <c r="E1918" s="173"/>
      <c r="F1918" s="173"/>
      <c r="G1918" s="180">
        <v>43252</v>
      </c>
      <c r="H1918" s="174"/>
      <c r="I1918" s="177"/>
      <c r="J1918" s="173" t="s">
        <v>4890</v>
      </c>
    </row>
    <row r="1919" spans="1:10" ht="11.25" hidden="1" customHeight="1">
      <c r="A1919" s="181" t="s">
        <v>2413</v>
      </c>
      <c r="B1919" s="173"/>
      <c r="C1919" s="173" t="s">
        <v>75</v>
      </c>
      <c r="D1919" s="173"/>
      <c r="E1919" s="173"/>
      <c r="F1919" s="173"/>
      <c r="G1919" s="180">
        <v>43252</v>
      </c>
      <c r="H1919" s="174"/>
      <c r="I1919" s="177"/>
      <c r="J1919" s="173" t="s">
        <v>4890</v>
      </c>
    </row>
    <row r="1920" spans="1:10" ht="11.25" hidden="1" customHeight="1">
      <c r="A1920" s="181" t="s">
        <v>2414</v>
      </c>
      <c r="B1920" s="173"/>
      <c r="C1920" s="173" t="s">
        <v>75</v>
      </c>
      <c r="D1920" s="173"/>
      <c r="E1920" s="173"/>
      <c r="F1920" s="173"/>
      <c r="G1920" s="180">
        <v>43101</v>
      </c>
      <c r="H1920" s="174"/>
      <c r="I1920" s="177"/>
      <c r="J1920" s="173" t="s">
        <v>4890</v>
      </c>
    </row>
    <row r="1921" spans="1:10" ht="11.25" hidden="1" customHeight="1">
      <c r="A1921" s="181" t="s">
        <v>2415</v>
      </c>
      <c r="B1921" s="173"/>
      <c r="C1921" s="173" t="s">
        <v>75</v>
      </c>
      <c r="D1921" s="173"/>
      <c r="E1921" s="173"/>
      <c r="F1921" s="173"/>
      <c r="G1921" s="180">
        <v>43252</v>
      </c>
      <c r="H1921" s="174"/>
      <c r="I1921" s="177"/>
      <c r="J1921" s="173" t="s">
        <v>4890</v>
      </c>
    </row>
    <row r="1922" spans="1:10" ht="11.25" hidden="1" customHeight="1">
      <c r="A1922" s="181" t="s">
        <v>2416</v>
      </c>
      <c r="B1922" s="173"/>
      <c r="C1922" s="173" t="s">
        <v>75</v>
      </c>
      <c r="D1922" s="173"/>
      <c r="E1922" s="173"/>
      <c r="F1922" s="173"/>
      <c r="G1922" s="180">
        <v>43252</v>
      </c>
      <c r="H1922" s="174"/>
      <c r="I1922" s="177"/>
      <c r="J1922" s="173" t="s">
        <v>4890</v>
      </c>
    </row>
    <row r="1923" spans="1:10" ht="11.25" hidden="1" customHeight="1">
      <c r="A1923" s="181" t="s">
        <v>2417</v>
      </c>
      <c r="B1923" s="173"/>
      <c r="C1923" s="173" t="s">
        <v>75</v>
      </c>
      <c r="D1923" s="173"/>
      <c r="E1923" s="173"/>
      <c r="F1923" s="173"/>
      <c r="G1923" s="180">
        <v>43132</v>
      </c>
      <c r="H1923" s="174"/>
      <c r="I1923" s="177"/>
      <c r="J1923" s="173" t="s">
        <v>4890</v>
      </c>
    </row>
    <row r="1924" spans="1:10" ht="11.25" hidden="1" customHeight="1">
      <c r="A1924" s="181" t="s">
        <v>2418</v>
      </c>
      <c r="B1924" s="173"/>
      <c r="C1924" s="173" t="s">
        <v>75</v>
      </c>
      <c r="D1924" s="173"/>
      <c r="E1924" s="173"/>
      <c r="F1924" s="173"/>
      <c r="G1924" s="180">
        <v>43132</v>
      </c>
      <c r="H1924" s="174"/>
      <c r="I1924" s="177"/>
      <c r="J1924" s="173" t="s">
        <v>4890</v>
      </c>
    </row>
    <row r="1925" spans="1:10" ht="11.25" hidden="1" customHeight="1">
      <c r="A1925" s="181" t="s">
        <v>2419</v>
      </c>
      <c r="B1925" s="173"/>
      <c r="C1925" s="173" t="s">
        <v>75</v>
      </c>
      <c r="D1925" s="173"/>
      <c r="E1925" s="173"/>
      <c r="F1925" s="173"/>
      <c r="G1925" s="180">
        <v>43132</v>
      </c>
      <c r="H1925" s="174"/>
      <c r="I1925" s="177"/>
      <c r="J1925" s="173" t="s">
        <v>4890</v>
      </c>
    </row>
    <row r="1926" spans="1:10" ht="11.25" hidden="1" customHeight="1">
      <c r="A1926" s="181" t="s">
        <v>2420</v>
      </c>
      <c r="B1926" s="173"/>
      <c r="C1926" s="173" t="s">
        <v>75</v>
      </c>
      <c r="D1926" s="173"/>
      <c r="E1926" s="173"/>
      <c r="F1926" s="173"/>
      <c r="G1926" s="180">
        <v>43282</v>
      </c>
      <c r="H1926" s="174"/>
      <c r="I1926" s="177"/>
      <c r="J1926" s="173" t="s">
        <v>4890</v>
      </c>
    </row>
    <row r="1927" spans="1:10" ht="11.25" hidden="1" customHeight="1">
      <c r="A1927" s="181" t="s">
        <v>257</v>
      </c>
      <c r="B1927" s="173"/>
      <c r="C1927" s="173" t="s">
        <v>75</v>
      </c>
      <c r="D1927" s="173"/>
      <c r="E1927" s="173"/>
      <c r="F1927" s="173"/>
      <c r="G1927" s="180">
        <v>43405</v>
      </c>
      <c r="H1927" s="174"/>
      <c r="I1927" s="177"/>
      <c r="J1927" s="173" t="s">
        <v>4890</v>
      </c>
    </row>
    <row r="1928" spans="1:10" ht="11.25" hidden="1" customHeight="1">
      <c r="A1928" s="181" t="s">
        <v>2421</v>
      </c>
      <c r="B1928" s="173"/>
      <c r="C1928" s="173" t="s">
        <v>75</v>
      </c>
      <c r="D1928" s="173"/>
      <c r="E1928" s="173"/>
      <c r="F1928" s="173"/>
      <c r="G1928" s="180">
        <v>43132</v>
      </c>
      <c r="H1928" s="174"/>
      <c r="I1928" s="177"/>
      <c r="J1928" s="173" t="s">
        <v>4890</v>
      </c>
    </row>
    <row r="1929" spans="1:10" ht="11.25" hidden="1" customHeight="1">
      <c r="A1929" s="181" t="s">
        <v>2422</v>
      </c>
      <c r="B1929" s="173"/>
      <c r="C1929" s="173" t="s">
        <v>75</v>
      </c>
      <c r="D1929" s="173"/>
      <c r="E1929" s="173"/>
      <c r="F1929" s="173"/>
      <c r="G1929" s="180">
        <v>43101</v>
      </c>
      <c r="H1929" s="174"/>
      <c r="I1929" s="177"/>
      <c r="J1929" s="173" t="s">
        <v>4890</v>
      </c>
    </row>
    <row r="1930" spans="1:10" ht="11.25" hidden="1" customHeight="1">
      <c r="A1930" s="181" t="s">
        <v>2423</v>
      </c>
      <c r="B1930" s="173"/>
      <c r="C1930" s="173" t="s">
        <v>75</v>
      </c>
      <c r="D1930" s="173"/>
      <c r="E1930" s="173"/>
      <c r="F1930" s="173"/>
      <c r="G1930" s="180">
        <v>43101</v>
      </c>
      <c r="H1930" s="174"/>
      <c r="I1930" s="177"/>
      <c r="J1930" s="173" t="s">
        <v>4890</v>
      </c>
    </row>
    <row r="1931" spans="1:10" hidden="1">
      <c r="A1931" s="181" t="s">
        <v>2424</v>
      </c>
      <c r="B1931" s="173"/>
      <c r="C1931" s="173" t="s">
        <v>75</v>
      </c>
      <c r="D1931" s="173"/>
      <c r="E1931" s="173" t="s">
        <v>75</v>
      </c>
      <c r="F1931" s="173" t="str">
        <f>J1931</f>
        <v>DENILSON ANDRADE DE MELO</v>
      </c>
      <c r="G1931" s="180">
        <v>43070</v>
      </c>
      <c r="H1931" s="174">
        <v>43089</v>
      </c>
      <c r="I1931" s="174">
        <v>43103</v>
      </c>
      <c r="J1931" s="173" t="s">
        <v>4890</v>
      </c>
    </row>
    <row r="1932" spans="1:10" ht="11.25" hidden="1" customHeight="1">
      <c r="A1932" s="181" t="s">
        <v>2425</v>
      </c>
      <c r="B1932" s="173"/>
      <c r="C1932" s="173" t="s">
        <v>75</v>
      </c>
      <c r="D1932" s="173"/>
      <c r="E1932" s="173"/>
      <c r="F1932" s="173"/>
      <c r="G1932" s="180">
        <v>43282</v>
      </c>
      <c r="H1932" s="174"/>
      <c r="I1932" s="177"/>
      <c r="J1932" s="173" t="s">
        <v>4890</v>
      </c>
    </row>
    <row r="1933" spans="1:10" ht="11.25" hidden="1" customHeight="1">
      <c r="A1933" s="181" t="s">
        <v>2426</v>
      </c>
      <c r="B1933" s="173"/>
      <c r="C1933" s="173" t="s">
        <v>75</v>
      </c>
      <c r="D1933" s="173"/>
      <c r="E1933" s="173"/>
      <c r="F1933" s="173"/>
      <c r="G1933" s="180">
        <v>43252</v>
      </c>
      <c r="H1933" s="174"/>
      <c r="I1933" s="177"/>
      <c r="J1933" s="173" t="s">
        <v>4890</v>
      </c>
    </row>
    <row r="1934" spans="1:10" ht="11.25" hidden="1" customHeight="1">
      <c r="A1934" s="181" t="s">
        <v>2427</v>
      </c>
      <c r="B1934" s="173"/>
      <c r="C1934" s="173" t="s">
        <v>75</v>
      </c>
      <c r="D1934" s="173"/>
      <c r="E1934" s="173"/>
      <c r="F1934" s="173"/>
      <c r="G1934" s="180">
        <v>43282</v>
      </c>
      <c r="H1934" s="174"/>
      <c r="I1934" s="177"/>
      <c r="J1934" s="173" t="s">
        <v>4890</v>
      </c>
    </row>
    <row r="1935" spans="1:10" ht="11.25" hidden="1" customHeight="1">
      <c r="A1935" s="181" t="s">
        <v>2428</v>
      </c>
      <c r="B1935" s="173"/>
      <c r="C1935" s="173" t="s">
        <v>75</v>
      </c>
      <c r="D1935" s="173"/>
      <c r="E1935" s="173"/>
      <c r="F1935" s="173"/>
      <c r="G1935" s="180">
        <v>43101</v>
      </c>
      <c r="H1935" s="174"/>
      <c r="I1935" s="177"/>
      <c r="J1935" s="173" t="s">
        <v>4890</v>
      </c>
    </row>
    <row r="1936" spans="1:10" ht="11.25" hidden="1" customHeight="1">
      <c r="A1936" s="181" t="s">
        <v>2429</v>
      </c>
      <c r="B1936" s="173"/>
      <c r="C1936" s="173" t="s">
        <v>75</v>
      </c>
      <c r="D1936" s="173"/>
      <c r="E1936" s="173"/>
      <c r="F1936" s="173"/>
      <c r="G1936" s="180">
        <v>43252</v>
      </c>
      <c r="H1936" s="174"/>
      <c r="I1936" s="177"/>
      <c r="J1936" s="173" t="s">
        <v>4890</v>
      </c>
    </row>
    <row r="1937" spans="1:10" ht="11.25" hidden="1" customHeight="1">
      <c r="A1937" s="181" t="s">
        <v>2430</v>
      </c>
      <c r="B1937" s="173"/>
      <c r="C1937" s="173" t="s">
        <v>75</v>
      </c>
      <c r="D1937" s="173"/>
      <c r="E1937" s="173"/>
      <c r="F1937" s="173"/>
      <c r="G1937" s="180">
        <v>43252</v>
      </c>
      <c r="H1937" s="174"/>
      <c r="I1937" s="177"/>
      <c r="J1937" s="173" t="s">
        <v>4890</v>
      </c>
    </row>
    <row r="1938" spans="1:10" ht="11.25" hidden="1" customHeight="1">
      <c r="A1938" s="181" t="s">
        <v>2431</v>
      </c>
      <c r="B1938" s="173"/>
      <c r="C1938" s="173" t="s">
        <v>75</v>
      </c>
      <c r="D1938" s="173"/>
      <c r="E1938" s="173"/>
      <c r="F1938" s="173"/>
      <c r="G1938" s="180">
        <v>43191</v>
      </c>
      <c r="H1938" s="174"/>
      <c r="I1938" s="177"/>
      <c r="J1938" s="173" t="s">
        <v>4890</v>
      </c>
    </row>
    <row r="1939" spans="1:10" ht="11.25" hidden="1" customHeight="1">
      <c r="A1939" s="181" t="s">
        <v>2432</v>
      </c>
      <c r="B1939" s="173"/>
      <c r="C1939" s="173" t="s">
        <v>75</v>
      </c>
      <c r="D1939" s="173"/>
      <c r="E1939" s="173"/>
      <c r="F1939" s="173"/>
      <c r="G1939" s="180">
        <v>43282</v>
      </c>
      <c r="H1939" s="174"/>
      <c r="I1939" s="177"/>
      <c r="J1939" s="173" t="s">
        <v>4890</v>
      </c>
    </row>
    <row r="1940" spans="1:10" ht="11.25" hidden="1" customHeight="1">
      <c r="A1940" s="181" t="s">
        <v>2433</v>
      </c>
      <c r="B1940" s="173"/>
      <c r="C1940" s="173" t="s">
        <v>75</v>
      </c>
      <c r="D1940" s="173"/>
      <c r="E1940" s="173"/>
      <c r="F1940" s="173"/>
      <c r="G1940" s="180">
        <v>43282</v>
      </c>
      <c r="H1940" s="174"/>
      <c r="I1940" s="177"/>
      <c r="J1940" s="173" t="s">
        <v>4890</v>
      </c>
    </row>
    <row r="1941" spans="1:10" hidden="1">
      <c r="A1941" s="181" t="s">
        <v>2434</v>
      </c>
      <c r="B1941" s="173"/>
      <c r="C1941" s="173" t="s">
        <v>75</v>
      </c>
      <c r="D1941" s="173"/>
      <c r="E1941" s="173" t="s">
        <v>75</v>
      </c>
      <c r="F1941" s="173" t="str">
        <f>J1941</f>
        <v>DENILSON ANDRADE DE MELO</v>
      </c>
      <c r="G1941" s="180">
        <v>43070</v>
      </c>
      <c r="H1941" s="174">
        <v>43097</v>
      </c>
      <c r="I1941" s="174">
        <v>43103</v>
      </c>
      <c r="J1941" s="173" t="s">
        <v>4890</v>
      </c>
    </row>
    <row r="1942" spans="1:10" ht="11.25" hidden="1" customHeight="1">
      <c r="A1942" s="181" t="s">
        <v>2435</v>
      </c>
      <c r="B1942" s="173"/>
      <c r="C1942" s="173" t="s">
        <v>75</v>
      </c>
      <c r="D1942" s="173"/>
      <c r="E1942" s="173"/>
      <c r="F1942" s="173"/>
      <c r="G1942" s="180">
        <v>43313</v>
      </c>
      <c r="H1942" s="174"/>
      <c r="I1942" s="177"/>
      <c r="J1942" s="173" t="s">
        <v>4890</v>
      </c>
    </row>
    <row r="1943" spans="1:10" ht="11.25" hidden="1" customHeight="1">
      <c r="A1943" s="181" t="s">
        <v>2436</v>
      </c>
      <c r="B1943" s="173"/>
      <c r="C1943" s="173" t="s">
        <v>75</v>
      </c>
      <c r="D1943" s="173"/>
      <c r="E1943" s="173"/>
      <c r="F1943" s="173"/>
      <c r="G1943" s="180">
        <v>43282</v>
      </c>
      <c r="H1943" s="174"/>
      <c r="I1943" s="177"/>
      <c r="J1943" s="173" t="s">
        <v>4890</v>
      </c>
    </row>
    <row r="1944" spans="1:10" ht="11.25" hidden="1" customHeight="1">
      <c r="A1944" s="181" t="s">
        <v>258</v>
      </c>
      <c r="B1944" s="173"/>
      <c r="C1944" s="173" t="s">
        <v>75</v>
      </c>
      <c r="D1944" s="173"/>
      <c r="E1944" s="173"/>
      <c r="F1944" s="173"/>
      <c r="G1944" s="180">
        <v>43405</v>
      </c>
      <c r="H1944" s="174"/>
      <c r="I1944" s="177"/>
      <c r="J1944" s="173" t="s">
        <v>4890</v>
      </c>
    </row>
    <row r="1945" spans="1:10" ht="11.25" hidden="1" customHeight="1">
      <c r="A1945" s="181" t="s">
        <v>2437</v>
      </c>
      <c r="B1945" s="173"/>
      <c r="C1945" s="173" t="s">
        <v>75</v>
      </c>
      <c r="D1945" s="173"/>
      <c r="E1945" s="173"/>
      <c r="F1945" s="173"/>
      <c r="G1945" s="180">
        <v>43101</v>
      </c>
      <c r="H1945" s="174"/>
      <c r="I1945" s="177"/>
      <c r="J1945" s="173" t="s">
        <v>4890</v>
      </c>
    </row>
    <row r="1946" spans="1:10" ht="11.25" hidden="1" customHeight="1">
      <c r="A1946" s="181" t="s">
        <v>2438</v>
      </c>
      <c r="B1946" s="173"/>
      <c r="C1946" s="173" t="s">
        <v>75</v>
      </c>
      <c r="D1946" s="173"/>
      <c r="E1946" s="173"/>
      <c r="F1946" s="173"/>
      <c r="G1946" s="180">
        <v>43252</v>
      </c>
      <c r="H1946" s="174"/>
      <c r="I1946" s="177"/>
      <c r="J1946" s="173" t="s">
        <v>4890</v>
      </c>
    </row>
    <row r="1947" spans="1:10" ht="11.25" hidden="1" customHeight="1">
      <c r="A1947" s="181" t="s">
        <v>2439</v>
      </c>
      <c r="B1947" s="173"/>
      <c r="C1947" s="173" t="s">
        <v>75</v>
      </c>
      <c r="D1947" s="173"/>
      <c r="E1947" s="173"/>
      <c r="F1947" s="173"/>
      <c r="G1947" s="180">
        <v>43344</v>
      </c>
      <c r="H1947" s="174"/>
      <c r="I1947" s="177"/>
      <c r="J1947" s="173" t="s">
        <v>4890</v>
      </c>
    </row>
    <row r="1948" spans="1:10" ht="11.25" hidden="1" customHeight="1">
      <c r="A1948" s="181" t="s">
        <v>2440</v>
      </c>
      <c r="B1948" s="173"/>
      <c r="C1948" s="173" t="s">
        <v>75</v>
      </c>
      <c r="D1948" s="173"/>
      <c r="E1948" s="173"/>
      <c r="F1948" s="173"/>
      <c r="G1948" s="180">
        <v>43221</v>
      </c>
      <c r="H1948" s="174"/>
      <c r="I1948" s="177"/>
      <c r="J1948" s="173" t="s">
        <v>4890</v>
      </c>
    </row>
    <row r="1949" spans="1:10" ht="11.25" hidden="1" customHeight="1">
      <c r="A1949" s="181" t="s">
        <v>2441</v>
      </c>
      <c r="B1949" s="173"/>
      <c r="C1949" s="173" t="s">
        <v>75</v>
      </c>
      <c r="D1949" s="173"/>
      <c r="E1949" s="173"/>
      <c r="F1949" s="173"/>
      <c r="G1949" s="180">
        <v>43374</v>
      </c>
      <c r="H1949" s="174"/>
      <c r="I1949" s="177"/>
      <c r="J1949" s="173" t="s">
        <v>4890</v>
      </c>
    </row>
    <row r="1950" spans="1:10" ht="11.25" hidden="1" customHeight="1">
      <c r="A1950" s="181" t="s">
        <v>2442</v>
      </c>
      <c r="B1950" s="173"/>
      <c r="C1950" s="173" t="s">
        <v>75</v>
      </c>
      <c r="D1950" s="173"/>
      <c r="E1950" s="173"/>
      <c r="F1950" s="173"/>
      <c r="G1950" s="180">
        <v>43313</v>
      </c>
      <c r="H1950" s="174"/>
      <c r="I1950" s="177"/>
      <c r="J1950" s="173" t="s">
        <v>4890</v>
      </c>
    </row>
    <row r="1951" spans="1:10" ht="11.25" hidden="1" customHeight="1">
      <c r="A1951" s="181" t="s">
        <v>2443</v>
      </c>
      <c r="B1951" s="173"/>
      <c r="C1951" s="173" t="s">
        <v>75</v>
      </c>
      <c r="D1951" s="173"/>
      <c r="E1951" s="173"/>
      <c r="F1951" s="173"/>
      <c r="G1951" s="180">
        <v>43344</v>
      </c>
      <c r="H1951" s="174"/>
      <c r="I1951" s="177"/>
      <c r="J1951" s="173" t="s">
        <v>4890</v>
      </c>
    </row>
    <row r="1952" spans="1:10" ht="11.25" hidden="1" customHeight="1">
      <c r="A1952" s="181" t="s">
        <v>2444</v>
      </c>
      <c r="B1952" s="173"/>
      <c r="C1952" s="173" t="s">
        <v>75</v>
      </c>
      <c r="D1952" s="173"/>
      <c r="E1952" s="173"/>
      <c r="F1952" s="173"/>
      <c r="G1952" s="180">
        <v>43374</v>
      </c>
      <c r="H1952" s="174"/>
      <c r="I1952" s="177"/>
      <c r="J1952" s="173" t="s">
        <v>4890</v>
      </c>
    </row>
    <row r="1953" spans="1:10" ht="11.25" hidden="1" customHeight="1">
      <c r="A1953" s="181" t="s">
        <v>2445</v>
      </c>
      <c r="B1953" s="173"/>
      <c r="C1953" s="173" t="s">
        <v>75</v>
      </c>
      <c r="D1953" s="173"/>
      <c r="E1953" s="173"/>
      <c r="F1953" s="173"/>
      <c r="G1953" s="180">
        <v>43374</v>
      </c>
      <c r="H1953" s="174"/>
      <c r="I1953" s="177"/>
      <c r="J1953" s="173" t="s">
        <v>4890</v>
      </c>
    </row>
    <row r="1954" spans="1:10" ht="11.25" hidden="1" customHeight="1">
      <c r="A1954" s="181" t="s">
        <v>2446</v>
      </c>
      <c r="B1954" s="173"/>
      <c r="C1954" s="173" t="s">
        <v>75</v>
      </c>
      <c r="D1954" s="173"/>
      <c r="E1954" s="173"/>
      <c r="F1954" s="173"/>
      <c r="G1954" s="180">
        <v>43132</v>
      </c>
      <c r="H1954" s="174"/>
      <c r="I1954" s="177"/>
      <c r="J1954" s="173" t="s">
        <v>4890</v>
      </c>
    </row>
    <row r="1955" spans="1:10" ht="11.25" hidden="1" customHeight="1">
      <c r="A1955" s="181" t="s">
        <v>2447</v>
      </c>
      <c r="B1955" s="173"/>
      <c r="C1955" s="173" t="s">
        <v>75</v>
      </c>
      <c r="D1955" s="173"/>
      <c r="E1955" s="173"/>
      <c r="F1955" s="173"/>
      <c r="G1955" s="180">
        <v>43374</v>
      </c>
      <c r="H1955" s="174"/>
      <c r="I1955" s="177"/>
      <c r="J1955" s="173" t="s">
        <v>4890</v>
      </c>
    </row>
    <row r="1956" spans="1:10" ht="11.25" hidden="1" customHeight="1">
      <c r="A1956" s="181" t="s">
        <v>2448</v>
      </c>
      <c r="B1956" s="173"/>
      <c r="C1956" s="173" t="s">
        <v>75</v>
      </c>
      <c r="D1956" s="173"/>
      <c r="E1956" s="173"/>
      <c r="F1956" s="173"/>
      <c r="G1956" s="180">
        <v>43374</v>
      </c>
      <c r="H1956" s="174"/>
      <c r="I1956" s="177"/>
      <c r="J1956" s="173" t="s">
        <v>4890</v>
      </c>
    </row>
    <row r="1957" spans="1:10" ht="11.25" hidden="1" customHeight="1">
      <c r="A1957" s="181" t="s">
        <v>2449</v>
      </c>
      <c r="B1957" s="173"/>
      <c r="C1957" s="173" t="s">
        <v>75</v>
      </c>
      <c r="D1957" s="173"/>
      <c r="E1957" s="173"/>
      <c r="F1957" s="173"/>
      <c r="G1957" s="180">
        <v>43132</v>
      </c>
      <c r="H1957" s="174"/>
      <c r="I1957" s="177"/>
      <c r="J1957" s="173" t="s">
        <v>4890</v>
      </c>
    </row>
    <row r="1958" spans="1:10" ht="11.25" hidden="1" customHeight="1">
      <c r="A1958" s="181" t="s">
        <v>2450</v>
      </c>
      <c r="B1958" s="173"/>
      <c r="C1958" s="173" t="s">
        <v>75</v>
      </c>
      <c r="D1958" s="173"/>
      <c r="E1958" s="173"/>
      <c r="F1958" s="173"/>
      <c r="G1958" s="180">
        <v>43313</v>
      </c>
      <c r="H1958" s="174"/>
      <c r="I1958" s="177"/>
      <c r="J1958" s="173" t="s">
        <v>4890</v>
      </c>
    </row>
    <row r="1959" spans="1:10" ht="11.25" hidden="1" customHeight="1">
      <c r="A1959" s="181" t="s">
        <v>2451</v>
      </c>
      <c r="B1959" s="173"/>
      <c r="C1959" s="173" t="s">
        <v>75</v>
      </c>
      <c r="D1959" s="173"/>
      <c r="E1959" s="173"/>
      <c r="F1959" s="173"/>
      <c r="G1959" s="180">
        <v>43374</v>
      </c>
      <c r="H1959" s="174"/>
      <c r="I1959" s="177"/>
      <c r="J1959" s="173" t="s">
        <v>4890</v>
      </c>
    </row>
    <row r="1960" spans="1:10" ht="11.25" hidden="1" customHeight="1">
      <c r="A1960" s="181" t="s">
        <v>2452</v>
      </c>
      <c r="B1960" s="173"/>
      <c r="C1960" s="173" t="s">
        <v>75</v>
      </c>
      <c r="D1960" s="173"/>
      <c r="E1960" s="173"/>
      <c r="F1960" s="173"/>
      <c r="G1960" s="180">
        <v>43374</v>
      </c>
      <c r="H1960" s="174"/>
      <c r="I1960" s="177"/>
      <c r="J1960" s="173" t="s">
        <v>4890</v>
      </c>
    </row>
    <row r="1961" spans="1:10" ht="11.25" hidden="1" customHeight="1">
      <c r="A1961" s="181" t="s">
        <v>2453</v>
      </c>
      <c r="B1961" s="173"/>
      <c r="C1961" s="173" t="s">
        <v>75</v>
      </c>
      <c r="D1961" s="173"/>
      <c r="E1961" s="173"/>
      <c r="F1961" s="173"/>
      <c r="G1961" s="180">
        <v>43374</v>
      </c>
      <c r="H1961" s="174"/>
      <c r="I1961" s="177"/>
      <c r="J1961" s="173" t="s">
        <v>4890</v>
      </c>
    </row>
    <row r="1962" spans="1:10" ht="11.25" hidden="1" customHeight="1">
      <c r="A1962" s="181" t="s">
        <v>2454</v>
      </c>
      <c r="B1962" s="173"/>
      <c r="C1962" s="173" t="s">
        <v>75</v>
      </c>
      <c r="D1962" s="173"/>
      <c r="E1962" s="173"/>
      <c r="F1962" s="173"/>
      <c r="G1962" s="180">
        <v>43132</v>
      </c>
      <c r="H1962" s="174"/>
      <c r="I1962" s="177"/>
      <c r="J1962" s="173" t="s">
        <v>4890</v>
      </c>
    </row>
    <row r="1963" spans="1:10" ht="11.25" hidden="1" customHeight="1">
      <c r="A1963" s="181" t="s">
        <v>2455</v>
      </c>
      <c r="B1963" s="173"/>
      <c r="C1963" s="173" t="s">
        <v>75</v>
      </c>
      <c r="D1963" s="173"/>
      <c r="E1963" s="173"/>
      <c r="F1963" s="173"/>
      <c r="G1963" s="180">
        <v>43132</v>
      </c>
      <c r="H1963" s="174"/>
      <c r="I1963" s="177"/>
      <c r="J1963" s="173" t="s">
        <v>4890</v>
      </c>
    </row>
    <row r="1964" spans="1:10" ht="11.25" hidden="1" customHeight="1">
      <c r="A1964" s="181" t="s">
        <v>2456</v>
      </c>
      <c r="B1964" s="173"/>
      <c r="C1964" s="173" t="s">
        <v>75</v>
      </c>
      <c r="D1964" s="173"/>
      <c r="E1964" s="173"/>
      <c r="F1964" s="173"/>
      <c r="G1964" s="180">
        <v>43191</v>
      </c>
      <c r="H1964" s="174"/>
      <c r="I1964" s="177"/>
      <c r="J1964" s="173" t="s">
        <v>4890</v>
      </c>
    </row>
    <row r="1965" spans="1:10" ht="11.25" hidden="1" customHeight="1">
      <c r="A1965" s="181" t="s">
        <v>2457</v>
      </c>
      <c r="B1965" s="173"/>
      <c r="C1965" s="173" t="s">
        <v>75</v>
      </c>
      <c r="D1965" s="173"/>
      <c r="E1965" s="173"/>
      <c r="F1965" s="173"/>
      <c r="G1965" s="180">
        <v>43160</v>
      </c>
      <c r="H1965" s="174"/>
      <c r="I1965" s="177"/>
      <c r="J1965" s="173" t="s">
        <v>4890</v>
      </c>
    </row>
    <row r="1966" spans="1:10" ht="11.25" hidden="1" customHeight="1">
      <c r="A1966" s="181" t="s">
        <v>259</v>
      </c>
      <c r="B1966" s="173"/>
      <c r="C1966" s="173" t="s">
        <v>75</v>
      </c>
      <c r="D1966" s="173"/>
      <c r="E1966" s="173"/>
      <c r="F1966" s="173"/>
      <c r="G1966" s="180">
        <v>43405</v>
      </c>
      <c r="H1966" s="174"/>
      <c r="I1966" s="177"/>
      <c r="J1966" s="173" t="s">
        <v>4890</v>
      </c>
    </row>
    <row r="1967" spans="1:10" ht="11.25" hidden="1" customHeight="1">
      <c r="A1967" s="181" t="s">
        <v>260</v>
      </c>
      <c r="B1967" s="173"/>
      <c r="C1967" s="173" t="s">
        <v>75</v>
      </c>
      <c r="D1967" s="173"/>
      <c r="E1967" s="173"/>
      <c r="F1967" s="173"/>
      <c r="G1967" s="180">
        <v>43405</v>
      </c>
      <c r="H1967" s="174"/>
      <c r="I1967" s="177"/>
      <c r="J1967" s="173" t="s">
        <v>4890</v>
      </c>
    </row>
    <row r="1968" spans="1:10" ht="11.25" hidden="1" customHeight="1">
      <c r="A1968" s="181" t="s">
        <v>2458</v>
      </c>
      <c r="B1968" s="173"/>
      <c r="C1968" s="173" t="s">
        <v>75</v>
      </c>
      <c r="D1968" s="173"/>
      <c r="E1968" s="173"/>
      <c r="F1968" s="173"/>
      <c r="G1968" s="180">
        <v>43132</v>
      </c>
      <c r="H1968" s="174"/>
      <c r="I1968" s="177"/>
      <c r="J1968" s="173" t="s">
        <v>4890</v>
      </c>
    </row>
    <row r="1969" spans="1:10" ht="11.25" hidden="1" customHeight="1">
      <c r="A1969" s="181" t="s">
        <v>2459</v>
      </c>
      <c r="B1969" s="173"/>
      <c r="C1969" s="173" t="s">
        <v>75</v>
      </c>
      <c r="D1969" s="173"/>
      <c r="E1969" s="173"/>
      <c r="F1969" s="173"/>
      <c r="G1969" s="180">
        <v>43282</v>
      </c>
      <c r="H1969" s="174"/>
      <c r="I1969" s="177"/>
      <c r="J1969" s="173" t="s">
        <v>4890</v>
      </c>
    </row>
    <row r="1970" spans="1:10" ht="11.25" hidden="1" customHeight="1">
      <c r="A1970" s="181" t="s">
        <v>2460</v>
      </c>
      <c r="B1970" s="173"/>
      <c r="C1970" s="173" t="s">
        <v>75</v>
      </c>
      <c r="D1970" s="173"/>
      <c r="E1970" s="173"/>
      <c r="F1970" s="173"/>
      <c r="G1970" s="180">
        <v>43132</v>
      </c>
      <c r="H1970" s="174"/>
      <c r="I1970" s="177"/>
      <c r="J1970" s="173" t="s">
        <v>4890</v>
      </c>
    </row>
    <row r="1971" spans="1:10" ht="11.25" hidden="1" customHeight="1">
      <c r="A1971" s="181" t="s">
        <v>261</v>
      </c>
      <c r="B1971" s="173"/>
      <c r="C1971" s="173" t="s">
        <v>75</v>
      </c>
      <c r="D1971" s="173"/>
      <c r="E1971" s="173"/>
      <c r="F1971" s="173"/>
      <c r="G1971" s="180">
        <v>43405</v>
      </c>
      <c r="H1971" s="174"/>
      <c r="I1971" s="177"/>
      <c r="J1971" s="173" t="s">
        <v>4890</v>
      </c>
    </row>
    <row r="1972" spans="1:10" ht="11.25" hidden="1" customHeight="1">
      <c r="A1972" s="181" t="s">
        <v>262</v>
      </c>
      <c r="B1972" s="173"/>
      <c r="C1972" s="173" t="s">
        <v>75</v>
      </c>
      <c r="D1972" s="173"/>
      <c r="E1972" s="173"/>
      <c r="F1972" s="173"/>
      <c r="G1972" s="180">
        <v>43405</v>
      </c>
      <c r="H1972" s="174"/>
      <c r="I1972" s="177"/>
      <c r="J1972" s="173" t="s">
        <v>4890</v>
      </c>
    </row>
    <row r="1973" spans="1:10" ht="11.25" hidden="1" customHeight="1">
      <c r="A1973" s="181" t="s">
        <v>2461</v>
      </c>
      <c r="B1973" s="173"/>
      <c r="C1973" s="173" t="s">
        <v>75</v>
      </c>
      <c r="D1973" s="173"/>
      <c r="E1973" s="173"/>
      <c r="F1973" s="173"/>
      <c r="G1973" s="180">
        <v>43132</v>
      </c>
      <c r="H1973" s="174"/>
      <c r="I1973" s="177"/>
      <c r="J1973" s="173" t="s">
        <v>4890</v>
      </c>
    </row>
    <row r="1974" spans="1:10" ht="11.25" hidden="1" customHeight="1">
      <c r="A1974" s="181" t="s">
        <v>2462</v>
      </c>
      <c r="B1974" s="173"/>
      <c r="C1974" s="173" t="s">
        <v>75</v>
      </c>
      <c r="D1974" s="173"/>
      <c r="E1974" s="173"/>
      <c r="F1974" s="173"/>
      <c r="G1974" s="180">
        <v>43160</v>
      </c>
      <c r="H1974" s="174"/>
      <c r="I1974" s="177"/>
      <c r="J1974" s="173" t="s">
        <v>4890</v>
      </c>
    </row>
    <row r="1975" spans="1:10" ht="11.25" hidden="1" customHeight="1">
      <c r="A1975" s="181" t="s">
        <v>2463</v>
      </c>
      <c r="B1975" s="173"/>
      <c r="C1975" s="173" t="s">
        <v>75</v>
      </c>
      <c r="D1975" s="173"/>
      <c r="E1975" s="173"/>
      <c r="F1975" s="173"/>
      <c r="G1975" s="180">
        <v>43374</v>
      </c>
      <c r="H1975" s="174"/>
      <c r="I1975" s="177"/>
      <c r="J1975" s="173" t="s">
        <v>4890</v>
      </c>
    </row>
    <row r="1976" spans="1:10" ht="11.25" hidden="1" customHeight="1">
      <c r="A1976" s="181" t="s">
        <v>2464</v>
      </c>
      <c r="B1976" s="173"/>
      <c r="C1976" s="173" t="s">
        <v>75</v>
      </c>
      <c r="D1976" s="173"/>
      <c r="E1976" s="173"/>
      <c r="F1976" s="173"/>
      <c r="G1976" s="180">
        <v>43160</v>
      </c>
      <c r="H1976" s="174"/>
      <c r="I1976" s="177"/>
      <c r="J1976" s="173" t="s">
        <v>4890</v>
      </c>
    </row>
    <row r="1977" spans="1:10" ht="11.25" hidden="1" customHeight="1">
      <c r="A1977" s="181" t="s">
        <v>2465</v>
      </c>
      <c r="B1977" s="173"/>
      <c r="C1977" s="173" t="s">
        <v>75</v>
      </c>
      <c r="D1977" s="173"/>
      <c r="E1977" s="173"/>
      <c r="F1977" s="173"/>
      <c r="G1977" s="180">
        <v>43160</v>
      </c>
      <c r="H1977" s="174"/>
      <c r="I1977" s="177"/>
      <c r="J1977" s="173" t="s">
        <v>4890</v>
      </c>
    </row>
    <row r="1978" spans="1:10" ht="11.25" hidden="1" customHeight="1">
      <c r="A1978" s="181" t="s">
        <v>2466</v>
      </c>
      <c r="B1978" s="173"/>
      <c r="C1978" s="173" t="s">
        <v>75</v>
      </c>
      <c r="D1978" s="173"/>
      <c r="E1978" s="173"/>
      <c r="F1978" s="173"/>
      <c r="G1978" s="180">
        <v>43191</v>
      </c>
      <c r="H1978" s="174"/>
      <c r="I1978" s="177"/>
      <c r="J1978" s="173" t="s">
        <v>4890</v>
      </c>
    </row>
    <row r="1979" spans="1:10" ht="11.25" hidden="1" customHeight="1">
      <c r="A1979" s="181" t="s">
        <v>2467</v>
      </c>
      <c r="B1979" s="173"/>
      <c r="C1979" s="173" t="s">
        <v>75</v>
      </c>
      <c r="D1979" s="173"/>
      <c r="E1979" s="173"/>
      <c r="F1979" s="173"/>
      <c r="G1979" s="180">
        <v>43101</v>
      </c>
      <c r="H1979" s="174"/>
      <c r="I1979" s="177"/>
      <c r="J1979" s="173" t="s">
        <v>4890</v>
      </c>
    </row>
    <row r="1980" spans="1:10" ht="11.25" hidden="1" customHeight="1">
      <c r="A1980" s="181" t="s">
        <v>2468</v>
      </c>
      <c r="B1980" s="173"/>
      <c r="C1980" s="173" t="s">
        <v>75</v>
      </c>
      <c r="D1980" s="173"/>
      <c r="E1980" s="173"/>
      <c r="F1980" s="173"/>
      <c r="G1980" s="180">
        <v>43313</v>
      </c>
      <c r="H1980" s="174"/>
      <c r="I1980" s="177"/>
      <c r="J1980" s="173" t="s">
        <v>4890</v>
      </c>
    </row>
    <row r="1981" spans="1:10" ht="11.25" hidden="1" customHeight="1">
      <c r="A1981" s="181" t="s">
        <v>2469</v>
      </c>
      <c r="B1981" s="173"/>
      <c r="C1981" s="173" t="s">
        <v>75</v>
      </c>
      <c r="D1981" s="173"/>
      <c r="E1981" s="173"/>
      <c r="F1981" s="173"/>
      <c r="G1981" s="180">
        <v>43252</v>
      </c>
      <c r="H1981" s="174"/>
      <c r="I1981" s="177"/>
      <c r="J1981" s="173" t="s">
        <v>4890</v>
      </c>
    </row>
    <row r="1982" spans="1:10" ht="11.25" hidden="1" customHeight="1">
      <c r="A1982" s="181" t="s">
        <v>2470</v>
      </c>
      <c r="B1982" s="173"/>
      <c r="C1982" s="173" t="s">
        <v>75</v>
      </c>
      <c r="D1982" s="173"/>
      <c r="E1982" s="173"/>
      <c r="F1982" s="173"/>
      <c r="G1982" s="180">
        <v>43374</v>
      </c>
      <c r="H1982" s="174"/>
      <c r="I1982" s="177"/>
      <c r="J1982" s="173" t="s">
        <v>4890</v>
      </c>
    </row>
    <row r="1983" spans="1:10" ht="11.25" hidden="1" customHeight="1">
      <c r="A1983" s="181" t="s">
        <v>2471</v>
      </c>
      <c r="B1983" s="173"/>
      <c r="C1983" s="173" t="s">
        <v>75</v>
      </c>
      <c r="D1983" s="173"/>
      <c r="E1983" s="173"/>
      <c r="F1983" s="173"/>
      <c r="G1983" s="180">
        <v>43101</v>
      </c>
      <c r="H1983" s="174"/>
      <c r="I1983" s="177"/>
      <c r="J1983" s="173" t="s">
        <v>4890</v>
      </c>
    </row>
    <row r="1984" spans="1:10" ht="11.25" hidden="1" customHeight="1">
      <c r="A1984" s="181" t="s">
        <v>2472</v>
      </c>
      <c r="B1984" s="173"/>
      <c r="C1984" s="173" t="s">
        <v>75</v>
      </c>
      <c r="D1984" s="173"/>
      <c r="E1984" s="173"/>
      <c r="F1984" s="173"/>
      <c r="G1984" s="180">
        <v>43191</v>
      </c>
      <c r="H1984" s="174"/>
      <c r="I1984" s="177"/>
      <c r="J1984" s="173" t="s">
        <v>4890</v>
      </c>
    </row>
    <row r="1985" spans="1:10" ht="11.25" hidden="1" customHeight="1">
      <c r="A1985" s="181" t="s">
        <v>2473</v>
      </c>
      <c r="B1985" s="173"/>
      <c r="C1985" s="173" t="s">
        <v>75</v>
      </c>
      <c r="D1985" s="173"/>
      <c r="E1985" s="173"/>
      <c r="F1985" s="173"/>
      <c r="G1985" s="180">
        <v>43313</v>
      </c>
      <c r="H1985" s="174"/>
      <c r="I1985" s="177"/>
      <c r="J1985" s="173" t="s">
        <v>4890</v>
      </c>
    </row>
    <row r="1986" spans="1:10" ht="11.25" hidden="1" customHeight="1">
      <c r="A1986" s="181" t="s">
        <v>2474</v>
      </c>
      <c r="B1986" s="173"/>
      <c r="C1986" s="173" t="s">
        <v>75</v>
      </c>
      <c r="D1986" s="173"/>
      <c r="E1986" s="173"/>
      <c r="F1986" s="173"/>
      <c r="G1986" s="180">
        <v>43282</v>
      </c>
      <c r="H1986" s="174"/>
      <c r="I1986" s="177"/>
      <c r="J1986" s="173" t="s">
        <v>4890</v>
      </c>
    </row>
    <row r="1987" spans="1:10" ht="11.25" hidden="1" customHeight="1">
      <c r="A1987" s="181" t="s">
        <v>2475</v>
      </c>
      <c r="B1987" s="173"/>
      <c r="C1987" s="173" t="s">
        <v>75</v>
      </c>
      <c r="D1987" s="173"/>
      <c r="E1987" s="173"/>
      <c r="F1987" s="173"/>
      <c r="G1987" s="180">
        <v>43160</v>
      </c>
      <c r="H1987" s="174"/>
      <c r="I1987" s="177"/>
      <c r="J1987" s="173" t="s">
        <v>4890</v>
      </c>
    </row>
    <row r="1988" spans="1:10" ht="11.25" hidden="1" customHeight="1">
      <c r="A1988" s="181" t="s">
        <v>2476</v>
      </c>
      <c r="B1988" s="173"/>
      <c r="C1988" s="173" t="s">
        <v>75</v>
      </c>
      <c r="D1988" s="173"/>
      <c r="E1988" s="173"/>
      <c r="F1988" s="173"/>
      <c r="G1988" s="180">
        <v>43191</v>
      </c>
      <c r="H1988" s="174"/>
      <c r="I1988" s="177"/>
      <c r="J1988" s="173" t="s">
        <v>4890</v>
      </c>
    </row>
    <row r="1989" spans="1:10" ht="11.25" hidden="1" customHeight="1">
      <c r="A1989" s="181" t="s">
        <v>2477</v>
      </c>
      <c r="B1989" s="173"/>
      <c r="C1989" s="173" t="s">
        <v>75</v>
      </c>
      <c r="D1989" s="173"/>
      <c r="E1989" s="173"/>
      <c r="F1989" s="173"/>
      <c r="G1989" s="180">
        <v>43160</v>
      </c>
      <c r="H1989" s="174"/>
      <c r="I1989" s="177"/>
      <c r="J1989" s="173" t="s">
        <v>4890</v>
      </c>
    </row>
    <row r="1990" spans="1:10" ht="11.25" hidden="1" customHeight="1">
      <c r="A1990" s="181" t="s">
        <v>2478</v>
      </c>
      <c r="B1990" s="173"/>
      <c r="C1990" s="173" t="s">
        <v>75</v>
      </c>
      <c r="D1990" s="173"/>
      <c r="E1990" s="173"/>
      <c r="F1990" s="173"/>
      <c r="G1990" s="180">
        <v>43191</v>
      </c>
      <c r="H1990" s="174"/>
      <c r="I1990" s="177"/>
      <c r="J1990" s="173" t="s">
        <v>4890</v>
      </c>
    </row>
    <row r="1991" spans="1:10" ht="11.25" hidden="1" customHeight="1">
      <c r="A1991" s="181" t="s">
        <v>2479</v>
      </c>
      <c r="B1991" s="173"/>
      <c r="C1991" s="173" t="s">
        <v>75</v>
      </c>
      <c r="D1991" s="173"/>
      <c r="E1991" s="173"/>
      <c r="F1991" s="173"/>
      <c r="G1991" s="180">
        <v>43252</v>
      </c>
      <c r="H1991" s="174"/>
      <c r="I1991" s="177"/>
      <c r="J1991" s="173" t="s">
        <v>4890</v>
      </c>
    </row>
    <row r="1992" spans="1:10" ht="11.25" hidden="1" customHeight="1">
      <c r="A1992" s="181" t="s">
        <v>2480</v>
      </c>
      <c r="B1992" s="173"/>
      <c r="C1992" s="173" t="s">
        <v>75</v>
      </c>
      <c r="D1992" s="173"/>
      <c r="E1992" s="173"/>
      <c r="F1992" s="173"/>
      <c r="G1992" s="180">
        <v>43221</v>
      </c>
      <c r="H1992" s="174"/>
      <c r="I1992" s="177"/>
      <c r="J1992" s="173" t="s">
        <v>4890</v>
      </c>
    </row>
    <row r="1993" spans="1:10" ht="11.25" hidden="1" customHeight="1">
      <c r="A1993" s="181" t="s">
        <v>2481</v>
      </c>
      <c r="B1993" s="173"/>
      <c r="C1993" s="173" t="s">
        <v>75</v>
      </c>
      <c r="D1993" s="173"/>
      <c r="E1993" s="173"/>
      <c r="F1993" s="173"/>
      <c r="G1993" s="180">
        <v>43313</v>
      </c>
      <c r="H1993" s="174"/>
      <c r="I1993" s="177"/>
      <c r="J1993" s="173" t="s">
        <v>4890</v>
      </c>
    </row>
    <row r="1994" spans="1:10" ht="11.25" hidden="1" customHeight="1">
      <c r="A1994" s="181" t="s">
        <v>2482</v>
      </c>
      <c r="B1994" s="173"/>
      <c r="C1994" s="173" t="s">
        <v>75</v>
      </c>
      <c r="D1994" s="173"/>
      <c r="E1994" s="173" t="s">
        <v>75</v>
      </c>
      <c r="F1994" s="173" t="str">
        <f>J1994</f>
        <v>DENILSON ANDRADE DE MELO</v>
      </c>
      <c r="G1994" s="180">
        <v>43070</v>
      </c>
      <c r="H1994" s="174">
        <v>43097</v>
      </c>
      <c r="I1994" s="174">
        <v>43103</v>
      </c>
      <c r="J1994" s="173" t="s">
        <v>4890</v>
      </c>
    </row>
    <row r="1995" spans="1:10" ht="11.25" hidden="1" customHeight="1">
      <c r="A1995" s="181" t="s">
        <v>2483</v>
      </c>
      <c r="B1995" s="173"/>
      <c r="C1995" s="173" t="s">
        <v>75</v>
      </c>
      <c r="D1995" s="173"/>
      <c r="E1995" s="173"/>
      <c r="F1995" s="173"/>
      <c r="G1995" s="180">
        <v>43191</v>
      </c>
      <c r="H1995" s="174"/>
      <c r="I1995" s="177"/>
      <c r="J1995" s="173" t="s">
        <v>4890</v>
      </c>
    </row>
    <row r="1996" spans="1:10" ht="11.25" hidden="1" customHeight="1">
      <c r="A1996" s="181" t="s">
        <v>2484</v>
      </c>
      <c r="B1996" s="173"/>
      <c r="C1996" s="173" t="s">
        <v>75</v>
      </c>
      <c r="D1996" s="173"/>
      <c r="E1996" s="173"/>
      <c r="F1996" s="173"/>
      <c r="G1996" s="180">
        <v>43132</v>
      </c>
      <c r="H1996" s="174"/>
      <c r="I1996" s="177"/>
      <c r="J1996" s="173" t="s">
        <v>4890</v>
      </c>
    </row>
    <row r="1997" spans="1:10" ht="11.25" hidden="1" customHeight="1">
      <c r="A1997" s="181" t="s">
        <v>2485</v>
      </c>
      <c r="B1997" s="173"/>
      <c r="C1997" s="173" t="s">
        <v>75</v>
      </c>
      <c r="D1997" s="173"/>
      <c r="E1997" s="173"/>
      <c r="F1997" s="173"/>
      <c r="G1997" s="180">
        <v>43344</v>
      </c>
      <c r="H1997" s="174"/>
      <c r="I1997" s="177"/>
      <c r="J1997" s="173" t="s">
        <v>4890</v>
      </c>
    </row>
    <row r="1998" spans="1:10" ht="11.25" hidden="1" customHeight="1">
      <c r="A1998" s="181" t="s">
        <v>2486</v>
      </c>
      <c r="B1998" s="173"/>
      <c r="C1998" s="173" t="s">
        <v>75</v>
      </c>
      <c r="D1998" s="173"/>
      <c r="E1998" s="173"/>
      <c r="F1998" s="173"/>
      <c r="G1998" s="180">
        <v>43160</v>
      </c>
      <c r="H1998" s="174"/>
      <c r="I1998" s="177"/>
      <c r="J1998" s="173" t="s">
        <v>4890</v>
      </c>
    </row>
    <row r="1999" spans="1:10" hidden="1">
      <c r="A1999" s="181" t="s">
        <v>2487</v>
      </c>
      <c r="B1999" s="173"/>
      <c r="C1999" s="173" t="s">
        <v>75</v>
      </c>
      <c r="D1999" s="173"/>
      <c r="E1999" s="173" t="s">
        <v>75</v>
      </c>
      <c r="F1999" s="173" t="str">
        <f>J1999</f>
        <v>DENILSON ANDRADE DE MELO</v>
      </c>
      <c r="G1999" s="180">
        <v>43070</v>
      </c>
      <c r="H1999" s="174">
        <v>43097</v>
      </c>
      <c r="I1999" s="174">
        <v>43103</v>
      </c>
      <c r="J1999" s="173" t="s">
        <v>4890</v>
      </c>
    </row>
    <row r="2000" spans="1:10" ht="11.25" hidden="1" customHeight="1">
      <c r="A2000" s="181" t="s">
        <v>2489</v>
      </c>
      <c r="B2000" s="173"/>
      <c r="C2000" s="173" t="s">
        <v>75</v>
      </c>
      <c r="D2000" s="173"/>
      <c r="E2000" s="173"/>
      <c r="F2000" s="173"/>
      <c r="G2000" s="180">
        <v>43191</v>
      </c>
      <c r="H2000" s="174"/>
      <c r="I2000" s="177"/>
      <c r="J2000" s="173" t="s">
        <v>4890</v>
      </c>
    </row>
    <row r="2001" spans="1:10" ht="11.25" hidden="1" customHeight="1">
      <c r="A2001" s="181" t="s">
        <v>2490</v>
      </c>
      <c r="B2001" s="173"/>
      <c r="C2001" s="173" t="s">
        <v>75</v>
      </c>
      <c r="D2001" s="173"/>
      <c r="E2001" s="173"/>
      <c r="F2001" s="173"/>
      <c r="G2001" s="180">
        <v>43313</v>
      </c>
      <c r="H2001" s="174"/>
      <c r="I2001" s="177"/>
      <c r="J2001" s="173" t="s">
        <v>4890</v>
      </c>
    </row>
    <row r="2002" spans="1:10" ht="11.25" hidden="1" customHeight="1">
      <c r="A2002" s="181" t="s">
        <v>2491</v>
      </c>
      <c r="B2002" s="173"/>
      <c r="C2002" s="173" t="s">
        <v>75</v>
      </c>
      <c r="D2002" s="173"/>
      <c r="E2002" s="173"/>
      <c r="F2002" s="173"/>
      <c r="G2002" s="180">
        <v>43101</v>
      </c>
      <c r="H2002" s="174"/>
      <c r="I2002" s="177"/>
      <c r="J2002" s="173" t="s">
        <v>4890</v>
      </c>
    </row>
    <row r="2003" spans="1:10" ht="11.25" hidden="1" customHeight="1">
      <c r="A2003" s="181" t="s">
        <v>263</v>
      </c>
      <c r="B2003" s="173"/>
      <c r="C2003" s="173" t="s">
        <v>75</v>
      </c>
      <c r="D2003" s="173"/>
      <c r="E2003" s="173"/>
      <c r="F2003" s="173"/>
      <c r="G2003" s="180">
        <v>43405</v>
      </c>
      <c r="H2003" s="174"/>
      <c r="I2003" s="177"/>
      <c r="J2003" s="173" t="s">
        <v>4890</v>
      </c>
    </row>
    <row r="2004" spans="1:10" ht="11.25" hidden="1" customHeight="1">
      <c r="A2004" s="181" t="s">
        <v>2492</v>
      </c>
      <c r="B2004" s="173"/>
      <c r="C2004" s="173" t="s">
        <v>75</v>
      </c>
      <c r="D2004" s="173"/>
      <c r="E2004" s="173"/>
      <c r="F2004" s="173"/>
      <c r="G2004" s="180">
        <v>43160</v>
      </c>
      <c r="H2004" s="174"/>
      <c r="I2004" s="177"/>
      <c r="J2004" s="173" t="s">
        <v>4890</v>
      </c>
    </row>
    <row r="2005" spans="1:10" ht="11.25" hidden="1" customHeight="1">
      <c r="A2005" s="181" t="s">
        <v>2493</v>
      </c>
      <c r="B2005" s="173"/>
      <c r="C2005" s="173" t="s">
        <v>75</v>
      </c>
      <c r="D2005" s="173"/>
      <c r="E2005" s="173"/>
      <c r="F2005" s="173"/>
      <c r="G2005" s="180">
        <v>43313</v>
      </c>
      <c r="H2005" s="174"/>
      <c r="I2005" s="177"/>
      <c r="J2005" s="173" t="s">
        <v>4890</v>
      </c>
    </row>
    <row r="2006" spans="1:10" ht="11.25" hidden="1" customHeight="1">
      <c r="A2006" s="181" t="s">
        <v>2494</v>
      </c>
      <c r="B2006" s="173"/>
      <c r="C2006" s="173" t="s">
        <v>75</v>
      </c>
      <c r="D2006" s="173"/>
      <c r="E2006" s="173"/>
      <c r="F2006" s="173"/>
      <c r="G2006" s="180">
        <v>43313</v>
      </c>
      <c r="H2006" s="174"/>
      <c r="I2006" s="177"/>
      <c r="J2006" s="173" t="s">
        <v>4890</v>
      </c>
    </row>
    <row r="2007" spans="1:10" ht="11.25" hidden="1" customHeight="1">
      <c r="A2007" s="181" t="s">
        <v>2495</v>
      </c>
      <c r="B2007" s="173"/>
      <c r="C2007" s="173" t="s">
        <v>75</v>
      </c>
      <c r="D2007" s="173"/>
      <c r="E2007" s="173"/>
      <c r="F2007" s="173"/>
      <c r="G2007" s="180">
        <v>43313</v>
      </c>
      <c r="H2007" s="174"/>
      <c r="I2007" s="177"/>
      <c r="J2007" s="173" t="s">
        <v>4890</v>
      </c>
    </row>
    <row r="2008" spans="1:10" ht="11.25" hidden="1" customHeight="1">
      <c r="A2008" s="181" t="s">
        <v>2496</v>
      </c>
      <c r="B2008" s="173"/>
      <c r="C2008" s="173" t="s">
        <v>75</v>
      </c>
      <c r="D2008" s="173"/>
      <c r="E2008" s="173"/>
      <c r="F2008" s="173"/>
      <c r="G2008" s="180">
        <v>43221</v>
      </c>
      <c r="H2008" s="174"/>
      <c r="I2008" s="177"/>
      <c r="J2008" s="173" t="s">
        <v>4890</v>
      </c>
    </row>
    <row r="2009" spans="1:10" ht="11.25" hidden="1" customHeight="1">
      <c r="A2009" s="181" t="s">
        <v>2497</v>
      </c>
      <c r="B2009" s="173"/>
      <c r="C2009" s="173" t="s">
        <v>75</v>
      </c>
      <c r="D2009" s="173"/>
      <c r="E2009" s="173"/>
      <c r="F2009" s="173"/>
      <c r="G2009" s="180">
        <v>43313</v>
      </c>
      <c r="H2009" s="174"/>
      <c r="I2009" s="177"/>
      <c r="J2009" s="173" t="s">
        <v>4890</v>
      </c>
    </row>
    <row r="2010" spans="1:10" ht="11.25" hidden="1" customHeight="1">
      <c r="A2010" s="181" t="s">
        <v>2498</v>
      </c>
      <c r="B2010" s="173"/>
      <c r="C2010" s="173" t="s">
        <v>75</v>
      </c>
      <c r="D2010" s="173"/>
      <c r="E2010" s="173"/>
      <c r="F2010" s="173"/>
      <c r="G2010" s="180">
        <v>43221</v>
      </c>
      <c r="H2010" s="174"/>
      <c r="I2010" s="177"/>
      <c r="J2010" s="173" t="s">
        <v>4890</v>
      </c>
    </row>
    <row r="2011" spans="1:10" ht="11.25" hidden="1" customHeight="1">
      <c r="A2011" s="181" t="s">
        <v>2499</v>
      </c>
      <c r="B2011" s="173"/>
      <c r="C2011" s="173" t="s">
        <v>75</v>
      </c>
      <c r="D2011" s="173"/>
      <c r="E2011" s="173"/>
      <c r="F2011" s="173"/>
      <c r="G2011" s="180">
        <v>43191</v>
      </c>
      <c r="H2011" s="174"/>
      <c r="I2011" s="177"/>
      <c r="J2011" s="173" t="s">
        <v>4890</v>
      </c>
    </row>
    <row r="2012" spans="1:10" ht="11.25" hidden="1" customHeight="1">
      <c r="A2012" s="181" t="s">
        <v>2500</v>
      </c>
      <c r="B2012" s="173"/>
      <c r="C2012" s="173" t="s">
        <v>75</v>
      </c>
      <c r="D2012" s="173"/>
      <c r="E2012" s="173"/>
      <c r="F2012" s="173"/>
      <c r="G2012" s="180">
        <v>43160</v>
      </c>
      <c r="H2012" s="174"/>
      <c r="I2012" s="177"/>
      <c r="J2012" s="173" t="s">
        <v>4890</v>
      </c>
    </row>
    <row r="2013" spans="1:10" ht="11.25" hidden="1" customHeight="1">
      <c r="A2013" s="181" t="s">
        <v>2501</v>
      </c>
      <c r="B2013" s="173"/>
      <c r="C2013" s="173" t="s">
        <v>75</v>
      </c>
      <c r="D2013" s="173"/>
      <c r="E2013" s="173"/>
      <c r="F2013" s="173"/>
      <c r="G2013" s="180">
        <v>43282</v>
      </c>
      <c r="H2013" s="174"/>
      <c r="I2013" s="177"/>
      <c r="J2013" s="173" t="s">
        <v>4890</v>
      </c>
    </row>
    <row r="2014" spans="1:10" ht="11.25" hidden="1" customHeight="1">
      <c r="A2014" s="181" t="s">
        <v>2502</v>
      </c>
      <c r="B2014" s="173"/>
      <c r="C2014" s="173" t="s">
        <v>75</v>
      </c>
      <c r="D2014" s="173"/>
      <c r="E2014" s="173"/>
      <c r="F2014" s="173"/>
      <c r="G2014" s="180">
        <v>43313</v>
      </c>
      <c r="H2014" s="174"/>
      <c r="I2014" s="177"/>
      <c r="J2014" s="173" t="s">
        <v>4890</v>
      </c>
    </row>
    <row r="2015" spans="1:10" ht="11.25" hidden="1" customHeight="1">
      <c r="A2015" s="181" t="s">
        <v>2503</v>
      </c>
      <c r="B2015" s="173"/>
      <c r="C2015" s="173" t="s">
        <v>75</v>
      </c>
      <c r="D2015" s="173"/>
      <c r="E2015" s="173"/>
      <c r="F2015" s="173"/>
      <c r="G2015" s="180">
        <v>43344</v>
      </c>
      <c r="H2015" s="174"/>
      <c r="I2015" s="177"/>
      <c r="J2015" s="173" t="s">
        <v>4890</v>
      </c>
    </row>
    <row r="2016" spans="1:10" ht="11.25" hidden="1" customHeight="1">
      <c r="A2016" s="181" t="s">
        <v>2504</v>
      </c>
      <c r="B2016" s="173"/>
      <c r="C2016" s="173" t="s">
        <v>75</v>
      </c>
      <c r="D2016" s="173"/>
      <c r="E2016" s="173"/>
      <c r="F2016" s="173"/>
      <c r="G2016" s="180">
        <v>43282</v>
      </c>
      <c r="H2016" s="174"/>
      <c r="I2016" s="177"/>
      <c r="J2016" s="173" t="s">
        <v>4890</v>
      </c>
    </row>
    <row r="2017" spans="1:10" ht="11.25" hidden="1" customHeight="1">
      <c r="A2017" s="181" t="s">
        <v>2505</v>
      </c>
      <c r="B2017" s="173"/>
      <c r="C2017" s="173" t="s">
        <v>75</v>
      </c>
      <c r="D2017" s="173"/>
      <c r="E2017" s="173"/>
      <c r="F2017" s="173"/>
      <c r="G2017" s="180">
        <v>43344</v>
      </c>
      <c r="H2017" s="174"/>
      <c r="I2017" s="177"/>
      <c r="J2017" s="173" t="s">
        <v>4890</v>
      </c>
    </row>
    <row r="2018" spans="1:10" ht="11.25" hidden="1" customHeight="1">
      <c r="A2018" s="181" t="s">
        <v>2506</v>
      </c>
      <c r="B2018" s="173"/>
      <c r="C2018" s="173" t="s">
        <v>75</v>
      </c>
      <c r="D2018" s="173"/>
      <c r="E2018" s="173"/>
      <c r="F2018" s="173"/>
      <c r="G2018" s="180">
        <v>43221</v>
      </c>
      <c r="H2018" s="174"/>
      <c r="I2018" s="177"/>
      <c r="J2018" s="173" t="s">
        <v>4890</v>
      </c>
    </row>
    <row r="2019" spans="1:10" hidden="1">
      <c r="A2019" s="181" t="s">
        <v>2507</v>
      </c>
      <c r="B2019" s="173"/>
      <c r="C2019" s="173" t="s">
        <v>75</v>
      </c>
      <c r="D2019" s="173"/>
      <c r="E2019" s="173" t="s">
        <v>75</v>
      </c>
      <c r="F2019" s="173" t="str">
        <f>J2019</f>
        <v>DENILSON ANDRADE DE MELO</v>
      </c>
      <c r="G2019" s="180">
        <v>43070</v>
      </c>
      <c r="H2019" s="174">
        <v>43097</v>
      </c>
      <c r="I2019" s="174">
        <v>43103</v>
      </c>
      <c r="J2019" s="173" t="s">
        <v>4890</v>
      </c>
    </row>
    <row r="2020" spans="1:10" ht="11.25" hidden="1" customHeight="1">
      <c r="A2020" s="181" t="s">
        <v>2508</v>
      </c>
      <c r="B2020" s="173"/>
      <c r="C2020" s="173" t="s">
        <v>75</v>
      </c>
      <c r="D2020" s="173"/>
      <c r="E2020" s="173"/>
      <c r="F2020" s="173"/>
      <c r="G2020" s="180">
        <v>43191</v>
      </c>
      <c r="H2020" s="174"/>
      <c r="I2020" s="177"/>
      <c r="J2020" s="173" t="s">
        <v>4890</v>
      </c>
    </row>
    <row r="2021" spans="1:10" ht="11.25" hidden="1" customHeight="1">
      <c r="A2021" s="181" t="s">
        <v>2509</v>
      </c>
      <c r="B2021" s="173"/>
      <c r="C2021" s="173" t="s">
        <v>75</v>
      </c>
      <c r="D2021" s="173"/>
      <c r="E2021" s="173"/>
      <c r="F2021" s="173"/>
      <c r="G2021" s="180">
        <v>43160</v>
      </c>
      <c r="H2021" s="174"/>
      <c r="I2021" s="175"/>
      <c r="J2021" s="173" t="s">
        <v>4890</v>
      </c>
    </row>
    <row r="2022" spans="1:10" ht="11.25" hidden="1" customHeight="1">
      <c r="A2022" s="181" t="s">
        <v>2510</v>
      </c>
      <c r="B2022" s="173"/>
      <c r="C2022" s="173" t="s">
        <v>75</v>
      </c>
      <c r="D2022" s="173"/>
      <c r="E2022" s="173"/>
      <c r="F2022" s="173"/>
      <c r="G2022" s="180">
        <v>43313</v>
      </c>
      <c r="H2022" s="174"/>
      <c r="I2022" s="177"/>
      <c r="J2022" s="173" t="s">
        <v>4890</v>
      </c>
    </row>
    <row r="2023" spans="1:10" ht="11.25" hidden="1" customHeight="1">
      <c r="A2023" s="181" t="s">
        <v>2511</v>
      </c>
      <c r="B2023" s="173"/>
      <c r="C2023" s="173" t="s">
        <v>75</v>
      </c>
      <c r="D2023" s="173"/>
      <c r="E2023" s="173"/>
      <c r="F2023" s="173"/>
      <c r="G2023" s="180">
        <v>43101</v>
      </c>
      <c r="H2023" s="174"/>
      <c r="I2023" s="177"/>
      <c r="J2023" s="173" t="s">
        <v>4890</v>
      </c>
    </row>
    <row r="2024" spans="1:10" ht="11.25" hidden="1" customHeight="1">
      <c r="A2024" s="181" t="s">
        <v>2512</v>
      </c>
      <c r="B2024" s="173"/>
      <c r="C2024" s="173" t="s">
        <v>75</v>
      </c>
      <c r="D2024" s="173"/>
      <c r="E2024" s="173"/>
      <c r="F2024" s="173"/>
      <c r="G2024" s="180">
        <v>43221</v>
      </c>
      <c r="H2024" s="174"/>
      <c r="I2024" s="177"/>
      <c r="J2024" s="173" t="s">
        <v>4890</v>
      </c>
    </row>
    <row r="2025" spans="1:10" ht="11.25" hidden="1" customHeight="1">
      <c r="A2025" s="181" t="s">
        <v>2513</v>
      </c>
      <c r="B2025" s="173"/>
      <c r="C2025" s="173" t="s">
        <v>75</v>
      </c>
      <c r="D2025" s="173"/>
      <c r="E2025" s="173"/>
      <c r="F2025" s="173"/>
      <c r="G2025" s="180">
        <v>43191</v>
      </c>
      <c r="H2025" s="174"/>
      <c r="I2025" s="177"/>
      <c r="J2025" s="173" t="s">
        <v>4890</v>
      </c>
    </row>
    <row r="2026" spans="1:10" ht="11.25" hidden="1" customHeight="1">
      <c r="A2026" s="181" t="s">
        <v>2514</v>
      </c>
      <c r="B2026" s="173"/>
      <c r="C2026" s="173" t="s">
        <v>75</v>
      </c>
      <c r="D2026" s="173"/>
      <c r="E2026" s="173"/>
      <c r="F2026" s="173"/>
      <c r="G2026" s="180">
        <v>43191</v>
      </c>
      <c r="H2026" s="174"/>
      <c r="I2026" s="177"/>
      <c r="J2026" s="173" t="s">
        <v>4890</v>
      </c>
    </row>
    <row r="2027" spans="1:10" ht="11.25" hidden="1" customHeight="1">
      <c r="A2027" s="181" t="s">
        <v>2515</v>
      </c>
      <c r="B2027" s="173"/>
      <c r="C2027" s="173" t="s">
        <v>75</v>
      </c>
      <c r="D2027" s="173"/>
      <c r="E2027" s="173"/>
      <c r="F2027" s="173"/>
      <c r="G2027" s="180">
        <v>43191</v>
      </c>
      <c r="H2027" s="174"/>
      <c r="I2027" s="177"/>
      <c r="J2027" s="173" t="s">
        <v>4890</v>
      </c>
    </row>
    <row r="2028" spans="1:10" ht="11.25" hidden="1" customHeight="1">
      <c r="A2028" s="181" t="s">
        <v>264</v>
      </c>
      <c r="B2028" s="173"/>
      <c r="C2028" s="173" t="s">
        <v>75</v>
      </c>
      <c r="D2028" s="173"/>
      <c r="E2028" s="173"/>
      <c r="F2028" s="173"/>
      <c r="G2028" s="180">
        <v>43405</v>
      </c>
      <c r="H2028" s="174"/>
      <c r="I2028" s="177"/>
      <c r="J2028" s="173" t="s">
        <v>4890</v>
      </c>
    </row>
    <row r="2029" spans="1:10" ht="11.25" hidden="1" customHeight="1">
      <c r="A2029" s="181" t="s">
        <v>2516</v>
      </c>
      <c r="B2029" s="173"/>
      <c r="C2029" s="173" t="s">
        <v>75</v>
      </c>
      <c r="D2029" s="173"/>
      <c r="E2029" s="173"/>
      <c r="F2029" s="173"/>
      <c r="G2029" s="180">
        <v>43282</v>
      </c>
      <c r="H2029" s="174"/>
      <c r="I2029" s="177"/>
      <c r="J2029" s="173" t="s">
        <v>4890</v>
      </c>
    </row>
    <row r="2030" spans="1:10" ht="11.25" hidden="1" customHeight="1">
      <c r="A2030" s="181" t="s">
        <v>2517</v>
      </c>
      <c r="B2030" s="173"/>
      <c r="C2030" s="173" t="s">
        <v>75</v>
      </c>
      <c r="D2030" s="173"/>
      <c r="E2030" s="173"/>
      <c r="F2030" s="173"/>
      <c r="G2030" s="180">
        <v>43221</v>
      </c>
      <c r="H2030" s="174"/>
      <c r="I2030" s="177"/>
      <c r="J2030" s="173" t="s">
        <v>4890</v>
      </c>
    </row>
    <row r="2031" spans="1:10" ht="11.25" hidden="1" customHeight="1">
      <c r="A2031" s="181" t="s">
        <v>2518</v>
      </c>
      <c r="B2031" s="173"/>
      <c r="C2031" s="173" t="s">
        <v>75</v>
      </c>
      <c r="D2031" s="173"/>
      <c r="E2031" s="173"/>
      <c r="F2031" s="173"/>
      <c r="G2031" s="180">
        <v>43252</v>
      </c>
      <c r="H2031" s="174"/>
      <c r="I2031" s="175"/>
      <c r="J2031" s="173" t="s">
        <v>4890</v>
      </c>
    </row>
    <row r="2032" spans="1:10" ht="11.25" hidden="1" customHeight="1">
      <c r="A2032" s="181" t="s">
        <v>2519</v>
      </c>
      <c r="B2032" s="173"/>
      <c r="C2032" s="173" t="s">
        <v>75</v>
      </c>
      <c r="D2032" s="173"/>
      <c r="E2032" s="173"/>
      <c r="F2032" s="173"/>
      <c r="G2032" s="180">
        <v>43282</v>
      </c>
      <c r="H2032" s="174"/>
      <c r="I2032" s="175"/>
      <c r="J2032" s="173" t="s">
        <v>4890</v>
      </c>
    </row>
    <row r="2033" spans="1:10" ht="11.25" hidden="1" customHeight="1">
      <c r="A2033" s="181" t="s">
        <v>2520</v>
      </c>
      <c r="B2033" s="173"/>
      <c r="C2033" s="173" t="s">
        <v>75</v>
      </c>
      <c r="D2033" s="173"/>
      <c r="E2033" s="173"/>
      <c r="F2033" s="173"/>
      <c r="G2033" s="180">
        <v>43221</v>
      </c>
      <c r="H2033" s="174"/>
      <c r="I2033" s="177"/>
      <c r="J2033" s="173" t="s">
        <v>4890</v>
      </c>
    </row>
    <row r="2034" spans="1:10" ht="11.25" hidden="1" customHeight="1">
      <c r="A2034" s="181" t="s">
        <v>2521</v>
      </c>
      <c r="B2034" s="173"/>
      <c r="C2034" s="173" t="s">
        <v>75</v>
      </c>
      <c r="D2034" s="173"/>
      <c r="E2034" s="173"/>
      <c r="F2034" s="173"/>
      <c r="G2034" s="180">
        <v>43132</v>
      </c>
      <c r="H2034" s="174"/>
      <c r="I2034" s="177"/>
      <c r="J2034" s="173" t="s">
        <v>4890</v>
      </c>
    </row>
    <row r="2035" spans="1:10" ht="11.25" hidden="1" customHeight="1">
      <c r="A2035" s="181" t="s">
        <v>2522</v>
      </c>
      <c r="B2035" s="173"/>
      <c r="C2035" s="173" t="s">
        <v>75</v>
      </c>
      <c r="D2035" s="173"/>
      <c r="E2035" s="173"/>
      <c r="F2035" s="173"/>
      <c r="G2035" s="180">
        <v>43252</v>
      </c>
      <c r="H2035" s="174"/>
      <c r="I2035" s="177"/>
      <c r="J2035" s="173" t="s">
        <v>4890</v>
      </c>
    </row>
    <row r="2036" spans="1:10" ht="11.25" hidden="1" customHeight="1">
      <c r="A2036" s="181" t="s">
        <v>2523</v>
      </c>
      <c r="B2036" s="173"/>
      <c r="C2036" s="173" t="s">
        <v>75</v>
      </c>
      <c r="D2036" s="173"/>
      <c r="E2036" s="173"/>
      <c r="F2036" s="173"/>
      <c r="G2036" s="180">
        <v>43132</v>
      </c>
      <c r="H2036" s="174"/>
      <c r="I2036" s="177"/>
      <c r="J2036" s="173" t="s">
        <v>4890</v>
      </c>
    </row>
    <row r="2037" spans="1:10" ht="11.25" hidden="1" customHeight="1">
      <c r="A2037" s="181" t="s">
        <v>2524</v>
      </c>
      <c r="B2037" s="173"/>
      <c r="C2037" s="173" t="s">
        <v>75</v>
      </c>
      <c r="D2037" s="173"/>
      <c r="E2037" s="173"/>
      <c r="F2037" s="173"/>
      <c r="G2037" s="180">
        <v>43101</v>
      </c>
      <c r="H2037" s="174"/>
      <c r="I2037" s="177"/>
      <c r="J2037" s="173" t="s">
        <v>4890</v>
      </c>
    </row>
    <row r="2038" spans="1:10" ht="11.25" hidden="1" customHeight="1">
      <c r="A2038" s="181" t="s">
        <v>2525</v>
      </c>
      <c r="B2038" s="173"/>
      <c r="C2038" s="173" t="s">
        <v>75</v>
      </c>
      <c r="D2038" s="173"/>
      <c r="E2038" s="173"/>
      <c r="F2038" s="173"/>
      <c r="G2038" s="180">
        <v>43344</v>
      </c>
      <c r="H2038" s="174"/>
      <c r="I2038" s="177"/>
      <c r="J2038" s="173" t="s">
        <v>4890</v>
      </c>
    </row>
    <row r="2039" spans="1:10" ht="11.25" hidden="1" customHeight="1">
      <c r="A2039" s="181" t="s">
        <v>2526</v>
      </c>
      <c r="B2039" s="173"/>
      <c r="C2039" s="173" t="s">
        <v>75</v>
      </c>
      <c r="D2039" s="173"/>
      <c r="E2039" s="173"/>
      <c r="F2039" s="173"/>
      <c r="G2039" s="180">
        <v>43221</v>
      </c>
      <c r="H2039" s="174"/>
      <c r="I2039" s="177"/>
      <c r="J2039" s="173" t="s">
        <v>4890</v>
      </c>
    </row>
    <row r="2040" spans="1:10" ht="11.25" hidden="1" customHeight="1">
      <c r="A2040" s="181" t="s">
        <v>2527</v>
      </c>
      <c r="B2040" s="173"/>
      <c r="C2040" s="173" t="s">
        <v>75</v>
      </c>
      <c r="D2040" s="173"/>
      <c r="E2040" s="173"/>
      <c r="F2040" s="173"/>
      <c r="G2040" s="180">
        <v>43160</v>
      </c>
      <c r="H2040" s="174"/>
      <c r="I2040" s="177"/>
      <c r="J2040" s="173" t="s">
        <v>4890</v>
      </c>
    </row>
    <row r="2041" spans="1:10" ht="11.25" hidden="1" customHeight="1">
      <c r="A2041" s="181" t="s">
        <v>2528</v>
      </c>
      <c r="B2041" s="173"/>
      <c r="C2041" s="173" t="s">
        <v>75</v>
      </c>
      <c r="D2041" s="173"/>
      <c r="E2041" s="173"/>
      <c r="F2041" s="173"/>
      <c r="G2041" s="180">
        <v>43160</v>
      </c>
      <c r="H2041" s="174"/>
      <c r="I2041" s="175"/>
      <c r="J2041" s="173" t="s">
        <v>4890</v>
      </c>
    </row>
    <row r="2042" spans="1:10" ht="11.25" hidden="1" customHeight="1">
      <c r="A2042" s="181" t="s">
        <v>2529</v>
      </c>
      <c r="B2042" s="173"/>
      <c r="C2042" s="173" t="s">
        <v>75</v>
      </c>
      <c r="D2042" s="173"/>
      <c r="E2042" s="173"/>
      <c r="F2042" s="173"/>
      <c r="G2042" s="180">
        <v>43252</v>
      </c>
      <c r="H2042" s="174"/>
      <c r="I2042" s="175"/>
      <c r="J2042" s="173" t="s">
        <v>4890</v>
      </c>
    </row>
    <row r="2043" spans="1:10" ht="11.25" hidden="1" customHeight="1">
      <c r="A2043" s="181" t="s">
        <v>2530</v>
      </c>
      <c r="B2043" s="173"/>
      <c r="C2043" s="173" t="s">
        <v>75</v>
      </c>
      <c r="D2043" s="173"/>
      <c r="E2043" s="173"/>
      <c r="F2043" s="173"/>
      <c r="G2043" s="180">
        <v>43132</v>
      </c>
      <c r="H2043" s="174"/>
      <c r="I2043" s="177"/>
      <c r="J2043" s="173" t="s">
        <v>4890</v>
      </c>
    </row>
    <row r="2044" spans="1:10" ht="11.25" hidden="1" customHeight="1">
      <c r="A2044" s="181" t="s">
        <v>2531</v>
      </c>
      <c r="B2044" s="173"/>
      <c r="C2044" s="173" t="s">
        <v>75</v>
      </c>
      <c r="D2044" s="173"/>
      <c r="E2044" s="173"/>
      <c r="F2044" s="173"/>
      <c r="G2044" s="180">
        <v>43221</v>
      </c>
      <c r="H2044" s="174"/>
      <c r="I2044" s="177"/>
      <c r="J2044" s="173" t="s">
        <v>4890</v>
      </c>
    </row>
    <row r="2045" spans="1:10" ht="11.25" hidden="1" customHeight="1">
      <c r="A2045" s="181" t="s">
        <v>2532</v>
      </c>
      <c r="B2045" s="173"/>
      <c r="C2045" s="173" t="s">
        <v>75</v>
      </c>
      <c r="D2045" s="173"/>
      <c r="E2045" s="173"/>
      <c r="F2045" s="173"/>
      <c r="G2045" s="180">
        <v>43252</v>
      </c>
      <c r="H2045" s="174"/>
      <c r="I2045" s="177"/>
      <c r="J2045" s="173" t="s">
        <v>4890</v>
      </c>
    </row>
    <row r="2046" spans="1:10" ht="11.25" hidden="1" customHeight="1">
      <c r="A2046" s="181" t="s">
        <v>2533</v>
      </c>
      <c r="B2046" s="173"/>
      <c r="C2046" s="173" t="s">
        <v>75</v>
      </c>
      <c r="D2046" s="173"/>
      <c r="E2046" s="173"/>
      <c r="F2046" s="173"/>
      <c r="G2046" s="180">
        <v>43252</v>
      </c>
      <c r="H2046" s="174"/>
      <c r="I2046" s="177"/>
      <c r="J2046" s="173" t="s">
        <v>4890</v>
      </c>
    </row>
    <row r="2047" spans="1:10" ht="11.25" hidden="1" customHeight="1">
      <c r="A2047" s="181" t="s">
        <v>2534</v>
      </c>
      <c r="B2047" s="173"/>
      <c r="C2047" s="173" t="s">
        <v>75</v>
      </c>
      <c r="D2047" s="173"/>
      <c r="E2047" s="173"/>
      <c r="F2047" s="173"/>
      <c r="G2047" s="180">
        <v>43252</v>
      </c>
      <c r="H2047" s="174"/>
      <c r="I2047" s="177"/>
      <c r="J2047" s="173" t="s">
        <v>4890</v>
      </c>
    </row>
    <row r="2048" spans="1:10" ht="11.25" hidden="1" customHeight="1">
      <c r="A2048" s="181" t="s">
        <v>2535</v>
      </c>
      <c r="B2048" s="173"/>
      <c r="C2048" s="173" t="s">
        <v>75</v>
      </c>
      <c r="D2048" s="173"/>
      <c r="E2048" s="173"/>
      <c r="F2048" s="173"/>
      <c r="G2048" s="180">
        <v>43282</v>
      </c>
      <c r="H2048" s="174"/>
      <c r="I2048" s="177"/>
      <c r="J2048" s="173" t="s">
        <v>4890</v>
      </c>
    </row>
    <row r="2049" spans="1:10" ht="11.25" hidden="1" customHeight="1">
      <c r="A2049" s="181" t="s">
        <v>2536</v>
      </c>
      <c r="B2049" s="173"/>
      <c r="C2049" s="173" t="s">
        <v>75</v>
      </c>
      <c r="D2049" s="173"/>
      <c r="E2049" s="173"/>
      <c r="F2049" s="173"/>
      <c r="G2049" s="180">
        <v>43282</v>
      </c>
      <c r="H2049" s="174"/>
      <c r="I2049" s="177"/>
      <c r="J2049" s="173" t="s">
        <v>4890</v>
      </c>
    </row>
    <row r="2050" spans="1:10" ht="11.25" hidden="1" customHeight="1">
      <c r="A2050" s="181" t="s">
        <v>2537</v>
      </c>
      <c r="B2050" s="173"/>
      <c r="C2050" s="173" t="s">
        <v>75</v>
      </c>
      <c r="D2050" s="173"/>
      <c r="E2050" s="173"/>
      <c r="F2050" s="173"/>
      <c r="G2050" s="180">
        <v>43282</v>
      </c>
      <c r="H2050" s="174"/>
      <c r="I2050" s="177"/>
      <c r="J2050" s="173" t="s">
        <v>4890</v>
      </c>
    </row>
    <row r="2051" spans="1:10" ht="11.25" hidden="1" customHeight="1">
      <c r="A2051" s="181" t="s">
        <v>2538</v>
      </c>
      <c r="B2051" s="173"/>
      <c r="C2051" s="173" t="s">
        <v>75</v>
      </c>
      <c r="D2051" s="173"/>
      <c r="E2051" s="173"/>
      <c r="F2051" s="173"/>
      <c r="G2051" s="180">
        <v>43282</v>
      </c>
      <c r="H2051" s="174"/>
      <c r="I2051" s="177"/>
      <c r="J2051" s="173" t="s">
        <v>4890</v>
      </c>
    </row>
    <row r="2052" spans="1:10" ht="11.25" hidden="1" customHeight="1">
      <c r="A2052" s="181" t="s">
        <v>2539</v>
      </c>
      <c r="B2052" s="173"/>
      <c r="C2052" s="173" t="s">
        <v>75</v>
      </c>
      <c r="D2052" s="173"/>
      <c r="E2052" s="173"/>
      <c r="F2052" s="173"/>
      <c r="G2052" s="180">
        <v>43313</v>
      </c>
      <c r="H2052" s="174"/>
      <c r="I2052" s="177"/>
      <c r="J2052" s="173" t="s">
        <v>4890</v>
      </c>
    </row>
    <row r="2053" spans="1:10" ht="11.25" hidden="1" customHeight="1">
      <c r="A2053" s="181" t="s">
        <v>2540</v>
      </c>
      <c r="B2053" s="173"/>
      <c r="C2053" s="173" t="s">
        <v>75</v>
      </c>
      <c r="D2053" s="173"/>
      <c r="E2053" s="173"/>
      <c r="F2053" s="173"/>
      <c r="G2053" s="180">
        <v>43101</v>
      </c>
      <c r="H2053" s="174"/>
      <c r="I2053" s="177"/>
      <c r="J2053" s="173" t="s">
        <v>4890</v>
      </c>
    </row>
    <row r="2054" spans="1:10" ht="11.25" hidden="1" customHeight="1">
      <c r="A2054" s="181" t="s">
        <v>2541</v>
      </c>
      <c r="B2054" s="173"/>
      <c r="C2054" s="173" t="s">
        <v>75</v>
      </c>
      <c r="D2054" s="173"/>
      <c r="E2054" s="173"/>
      <c r="F2054" s="173"/>
      <c r="G2054" s="180">
        <v>43160</v>
      </c>
      <c r="H2054" s="174"/>
      <c r="I2054" s="177"/>
      <c r="J2054" s="173" t="s">
        <v>4890</v>
      </c>
    </row>
    <row r="2055" spans="1:10" hidden="1">
      <c r="A2055" s="181" t="s">
        <v>2542</v>
      </c>
      <c r="B2055" s="173"/>
      <c r="C2055" s="173" t="s">
        <v>75</v>
      </c>
      <c r="D2055" s="173"/>
      <c r="E2055" s="173" t="s">
        <v>75</v>
      </c>
      <c r="F2055" s="173" t="str">
        <f>J2055</f>
        <v>DENILSON ANDRADE DE MELO</v>
      </c>
      <c r="G2055" s="180">
        <v>43070</v>
      </c>
      <c r="H2055" s="174">
        <v>43097</v>
      </c>
      <c r="I2055" s="174">
        <v>43103</v>
      </c>
      <c r="J2055" s="173" t="s">
        <v>4890</v>
      </c>
    </row>
    <row r="2056" spans="1:10" ht="11.25" hidden="1" customHeight="1">
      <c r="A2056" s="181" t="s">
        <v>2543</v>
      </c>
      <c r="B2056" s="173"/>
      <c r="C2056" s="173" t="s">
        <v>75</v>
      </c>
      <c r="D2056" s="173"/>
      <c r="E2056" s="173"/>
      <c r="F2056" s="173"/>
      <c r="G2056" s="180">
        <v>43282</v>
      </c>
      <c r="H2056" s="174"/>
      <c r="I2056" s="177"/>
      <c r="J2056" s="173" t="s">
        <v>4890</v>
      </c>
    </row>
    <row r="2057" spans="1:10" ht="11.25" hidden="1" customHeight="1">
      <c r="A2057" s="181" t="s">
        <v>2544</v>
      </c>
      <c r="B2057" s="173"/>
      <c r="C2057" s="173" t="s">
        <v>75</v>
      </c>
      <c r="D2057" s="173"/>
      <c r="E2057" s="173"/>
      <c r="F2057" s="173"/>
      <c r="G2057" s="180">
        <v>43344</v>
      </c>
      <c r="H2057" s="174"/>
      <c r="I2057" s="177"/>
      <c r="J2057" s="173" t="s">
        <v>4890</v>
      </c>
    </row>
    <row r="2058" spans="1:10" ht="11.25" hidden="1" customHeight="1">
      <c r="A2058" s="181" t="s">
        <v>2545</v>
      </c>
      <c r="B2058" s="173"/>
      <c r="C2058" s="173" t="s">
        <v>75</v>
      </c>
      <c r="D2058" s="173"/>
      <c r="E2058" s="173"/>
      <c r="F2058" s="173"/>
      <c r="G2058" s="180">
        <v>43344</v>
      </c>
      <c r="H2058" s="174"/>
      <c r="I2058" s="177"/>
      <c r="J2058" s="173" t="s">
        <v>4890</v>
      </c>
    </row>
    <row r="2059" spans="1:10" hidden="1">
      <c r="A2059" s="181" t="s">
        <v>2546</v>
      </c>
      <c r="B2059" s="173"/>
      <c r="C2059" s="173" t="s">
        <v>75</v>
      </c>
      <c r="D2059" s="173"/>
      <c r="E2059" s="173" t="s">
        <v>75</v>
      </c>
      <c r="F2059" s="173" t="str">
        <f>J2059</f>
        <v>DENILSON ANDRADE DE MELO</v>
      </c>
      <c r="G2059" s="180">
        <v>43070</v>
      </c>
      <c r="H2059" s="174">
        <v>43097</v>
      </c>
      <c r="I2059" s="174">
        <v>43103</v>
      </c>
      <c r="J2059" s="173" t="s">
        <v>4890</v>
      </c>
    </row>
    <row r="2060" spans="1:10" ht="11.25" hidden="1" customHeight="1">
      <c r="A2060" s="181" t="s">
        <v>2547</v>
      </c>
      <c r="B2060" s="173"/>
      <c r="C2060" s="173" t="s">
        <v>75</v>
      </c>
      <c r="D2060" s="173"/>
      <c r="E2060" s="173"/>
      <c r="F2060" s="173"/>
      <c r="G2060" s="180">
        <v>43344</v>
      </c>
      <c r="H2060" s="174"/>
      <c r="I2060" s="175"/>
      <c r="J2060" s="173" t="s">
        <v>4890</v>
      </c>
    </row>
    <row r="2061" spans="1:10" ht="11.25" hidden="1" customHeight="1">
      <c r="A2061" s="181" t="s">
        <v>2548</v>
      </c>
      <c r="B2061" s="173"/>
      <c r="C2061" s="173" t="s">
        <v>75</v>
      </c>
      <c r="D2061" s="173"/>
      <c r="E2061" s="173"/>
      <c r="F2061" s="173"/>
      <c r="G2061" s="180">
        <v>43191</v>
      </c>
      <c r="H2061" s="174"/>
      <c r="I2061" s="175"/>
      <c r="J2061" s="173" t="s">
        <v>4890</v>
      </c>
    </row>
    <row r="2062" spans="1:10" ht="11.25" hidden="1" customHeight="1">
      <c r="A2062" s="181" t="s">
        <v>2549</v>
      </c>
      <c r="B2062" s="173"/>
      <c r="C2062" s="173" t="s">
        <v>75</v>
      </c>
      <c r="D2062" s="173"/>
      <c r="E2062" s="173"/>
      <c r="F2062" s="173"/>
      <c r="G2062" s="180">
        <v>43160</v>
      </c>
      <c r="H2062" s="174"/>
      <c r="I2062" s="177"/>
      <c r="J2062" s="173" t="s">
        <v>4890</v>
      </c>
    </row>
    <row r="2063" spans="1:10" ht="11.25" hidden="1" customHeight="1">
      <c r="A2063" s="181" t="s">
        <v>2550</v>
      </c>
      <c r="B2063" s="173"/>
      <c r="C2063" s="173" t="s">
        <v>75</v>
      </c>
      <c r="D2063" s="173"/>
      <c r="E2063" s="173"/>
      <c r="F2063" s="173"/>
      <c r="G2063" s="180">
        <v>43191</v>
      </c>
      <c r="H2063" s="174"/>
      <c r="I2063" s="177"/>
      <c r="J2063" s="173" t="s">
        <v>4890</v>
      </c>
    </row>
    <row r="2064" spans="1:10" ht="11.25" hidden="1" customHeight="1">
      <c r="A2064" s="181" t="s">
        <v>2551</v>
      </c>
      <c r="B2064" s="173"/>
      <c r="C2064" s="173" t="s">
        <v>75</v>
      </c>
      <c r="D2064" s="173"/>
      <c r="E2064" s="173"/>
      <c r="F2064" s="173"/>
      <c r="G2064" s="180">
        <v>43191</v>
      </c>
      <c r="H2064" s="174"/>
      <c r="I2064" s="177"/>
      <c r="J2064" s="173" t="s">
        <v>4890</v>
      </c>
    </row>
    <row r="2065" spans="1:10" ht="11.25" hidden="1" customHeight="1">
      <c r="A2065" s="181" t="s">
        <v>2552</v>
      </c>
      <c r="B2065" s="173"/>
      <c r="C2065" s="173" t="s">
        <v>75</v>
      </c>
      <c r="D2065" s="173"/>
      <c r="E2065" s="173"/>
      <c r="F2065" s="173"/>
      <c r="G2065" s="180">
        <v>43160</v>
      </c>
      <c r="H2065" s="174"/>
      <c r="I2065" s="177"/>
      <c r="J2065" s="173" t="s">
        <v>4890</v>
      </c>
    </row>
    <row r="2066" spans="1:10" ht="11.25" hidden="1" customHeight="1">
      <c r="A2066" s="181" t="s">
        <v>2553</v>
      </c>
      <c r="B2066" s="173"/>
      <c r="C2066" s="173" t="s">
        <v>75</v>
      </c>
      <c r="D2066" s="173"/>
      <c r="E2066" s="173"/>
      <c r="F2066" s="173"/>
      <c r="G2066" s="180">
        <v>43160</v>
      </c>
      <c r="H2066" s="174"/>
      <c r="I2066" s="177"/>
      <c r="J2066" s="173" t="s">
        <v>4890</v>
      </c>
    </row>
    <row r="2067" spans="1:10" ht="11.25" hidden="1" customHeight="1">
      <c r="A2067" s="181" t="s">
        <v>2554</v>
      </c>
      <c r="B2067" s="173"/>
      <c r="C2067" s="173" t="s">
        <v>75</v>
      </c>
      <c r="D2067" s="173"/>
      <c r="E2067" s="173"/>
      <c r="F2067" s="173"/>
      <c r="G2067" s="180">
        <v>43282</v>
      </c>
      <c r="H2067" s="174"/>
      <c r="I2067" s="177"/>
      <c r="J2067" s="173" t="s">
        <v>4890</v>
      </c>
    </row>
    <row r="2068" spans="1:10" ht="11.25" hidden="1" customHeight="1">
      <c r="A2068" s="181" t="s">
        <v>2555</v>
      </c>
      <c r="B2068" s="173"/>
      <c r="C2068" s="173" t="s">
        <v>75</v>
      </c>
      <c r="D2068" s="173"/>
      <c r="E2068" s="173"/>
      <c r="F2068" s="173"/>
      <c r="G2068" s="180">
        <v>43282</v>
      </c>
      <c r="H2068" s="174"/>
      <c r="I2068" s="177"/>
      <c r="J2068" s="173" t="s">
        <v>4890</v>
      </c>
    </row>
    <row r="2069" spans="1:10" ht="11.25" hidden="1" customHeight="1">
      <c r="A2069" s="181" t="s">
        <v>2556</v>
      </c>
      <c r="B2069" s="173"/>
      <c r="C2069" s="173" t="s">
        <v>75</v>
      </c>
      <c r="D2069" s="173"/>
      <c r="E2069" s="173"/>
      <c r="F2069" s="173"/>
      <c r="G2069" s="180">
        <v>43282</v>
      </c>
      <c r="H2069" s="174"/>
      <c r="I2069" s="177"/>
      <c r="J2069" s="173" t="s">
        <v>4890</v>
      </c>
    </row>
    <row r="2070" spans="1:10" ht="11.25" hidden="1" customHeight="1">
      <c r="A2070" s="181" t="s">
        <v>2557</v>
      </c>
      <c r="B2070" s="173"/>
      <c r="C2070" s="173" t="s">
        <v>75</v>
      </c>
      <c r="D2070" s="173"/>
      <c r="E2070" s="173"/>
      <c r="F2070" s="173"/>
      <c r="G2070" s="180">
        <v>43160</v>
      </c>
      <c r="H2070" s="174"/>
      <c r="I2070" s="175"/>
      <c r="J2070" s="173" t="s">
        <v>4890</v>
      </c>
    </row>
    <row r="2071" spans="1:10" ht="11.25" hidden="1" customHeight="1">
      <c r="A2071" s="181" t="s">
        <v>2558</v>
      </c>
      <c r="B2071" s="173"/>
      <c r="C2071" s="173" t="s">
        <v>75</v>
      </c>
      <c r="D2071" s="173"/>
      <c r="E2071" s="173"/>
      <c r="F2071" s="173"/>
      <c r="G2071" s="180">
        <v>43313</v>
      </c>
      <c r="H2071" s="174"/>
      <c r="I2071" s="177"/>
      <c r="J2071" s="173" t="s">
        <v>4890</v>
      </c>
    </row>
    <row r="2072" spans="1:10" ht="11.25" hidden="1" customHeight="1">
      <c r="A2072" s="181" t="s">
        <v>2559</v>
      </c>
      <c r="B2072" s="173"/>
      <c r="C2072" s="173" t="s">
        <v>75</v>
      </c>
      <c r="D2072" s="173"/>
      <c r="E2072" s="173"/>
      <c r="F2072" s="173"/>
      <c r="G2072" s="180">
        <v>43191</v>
      </c>
      <c r="H2072" s="174"/>
      <c r="I2072" s="177"/>
      <c r="J2072" s="173" t="s">
        <v>4890</v>
      </c>
    </row>
    <row r="2073" spans="1:10" ht="11.25" hidden="1" customHeight="1">
      <c r="A2073" s="181" t="s">
        <v>2560</v>
      </c>
      <c r="B2073" s="173"/>
      <c r="C2073" s="173" t="s">
        <v>75</v>
      </c>
      <c r="D2073" s="173"/>
      <c r="E2073" s="173"/>
      <c r="F2073" s="173"/>
      <c r="G2073" s="180">
        <v>43374</v>
      </c>
      <c r="H2073" s="174"/>
      <c r="I2073" s="177"/>
      <c r="J2073" s="173" t="s">
        <v>4890</v>
      </c>
    </row>
    <row r="2074" spans="1:10" ht="11.25" hidden="1" customHeight="1">
      <c r="A2074" s="181" t="s">
        <v>2561</v>
      </c>
      <c r="B2074" s="173"/>
      <c r="C2074" s="173" t="s">
        <v>75</v>
      </c>
      <c r="D2074" s="173"/>
      <c r="E2074" s="173"/>
      <c r="F2074" s="173"/>
      <c r="G2074" s="180">
        <v>43221</v>
      </c>
      <c r="H2074" s="174"/>
      <c r="I2074" s="177"/>
      <c r="J2074" s="173" t="s">
        <v>4890</v>
      </c>
    </row>
    <row r="2075" spans="1:10" ht="11.25" hidden="1" customHeight="1">
      <c r="A2075" s="181" t="s">
        <v>2562</v>
      </c>
      <c r="B2075" s="173"/>
      <c r="C2075" s="173" t="s">
        <v>75</v>
      </c>
      <c r="D2075" s="173"/>
      <c r="E2075" s="173"/>
      <c r="F2075" s="173"/>
      <c r="G2075" s="180">
        <v>43313</v>
      </c>
      <c r="H2075" s="174"/>
      <c r="I2075" s="177"/>
      <c r="J2075" s="173" t="s">
        <v>4890</v>
      </c>
    </row>
    <row r="2076" spans="1:10" ht="11.25" hidden="1" customHeight="1">
      <c r="A2076" s="181" t="s">
        <v>2563</v>
      </c>
      <c r="B2076" s="173"/>
      <c r="C2076" s="173" t="s">
        <v>75</v>
      </c>
      <c r="D2076" s="173"/>
      <c r="E2076" s="173"/>
      <c r="F2076" s="173"/>
      <c r="G2076" s="180">
        <v>43191</v>
      </c>
      <c r="H2076" s="174"/>
      <c r="I2076" s="177"/>
      <c r="J2076" s="173" t="s">
        <v>4890</v>
      </c>
    </row>
    <row r="2077" spans="1:10" ht="11.25" hidden="1" customHeight="1">
      <c r="A2077" s="181" t="s">
        <v>2564</v>
      </c>
      <c r="B2077" s="173"/>
      <c r="C2077" s="173" t="s">
        <v>75</v>
      </c>
      <c r="D2077" s="173"/>
      <c r="E2077" s="173"/>
      <c r="F2077" s="173"/>
      <c r="G2077" s="180">
        <v>43374</v>
      </c>
      <c r="H2077" s="174"/>
      <c r="I2077" s="177"/>
      <c r="J2077" s="173" t="s">
        <v>4890</v>
      </c>
    </row>
    <row r="2078" spans="1:10" ht="11.25" hidden="1" customHeight="1">
      <c r="A2078" s="181" t="s">
        <v>2565</v>
      </c>
      <c r="B2078" s="173"/>
      <c r="C2078" s="173" t="s">
        <v>75</v>
      </c>
      <c r="D2078" s="173"/>
      <c r="E2078" s="173"/>
      <c r="F2078" s="173"/>
      <c r="G2078" s="180">
        <v>43101</v>
      </c>
      <c r="H2078" s="174"/>
      <c r="I2078" s="177"/>
      <c r="J2078" s="173" t="s">
        <v>4890</v>
      </c>
    </row>
    <row r="2079" spans="1:10" ht="11.25" hidden="1" customHeight="1">
      <c r="A2079" s="181" t="s">
        <v>2566</v>
      </c>
      <c r="B2079" s="173"/>
      <c r="C2079" s="173" t="s">
        <v>75</v>
      </c>
      <c r="D2079" s="173"/>
      <c r="E2079" s="173" t="s">
        <v>75</v>
      </c>
      <c r="F2079" s="173" t="str">
        <f>J2079</f>
        <v>DENILSON ANDRADE DE MELO</v>
      </c>
      <c r="G2079" s="180">
        <v>43070</v>
      </c>
      <c r="H2079" s="174">
        <v>43097</v>
      </c>
      <c r="I2079" s="174">
        <v>43103</v>
      </c>
      <c r="J2079" s="173" t="s">
        <v>4890</v>
      </c>
    </row>
    <row r="2080" spans="1:10" ht="11.25" hidden="1" customHeight="1">
      <c r="A2080" s="181" t="s">
        <v>2567</v>
      </c>
      <c r="B2080" s="173"/>
      <c r="C2080" s="173" t="s">
        <v>75</v>
      </c>
      <c r="D2080" s="173"/>
      <c r="E2080" s="173"/>
      <c r="F2080" s="173"/>
      <c r="G2080" s="180">
        <v>43221</v>
      </c>
      <c r="H2080" s="174"/>
      <c r="I2080" s="177"/>
      <c r="J2080" s="173" t="s">
        <v>4890</v>
      </c>
    </row>
    <row r="2081" spans="1:10" hidden="1">
      <c r="A2081" s="181" t="s">
        <v>2568</v>
      </c>
      <c r="B2081" s="173"/>
      <c r="C2081" s="173" t="s">
        <v>75</v>
      </c>
      <c r="D2081" s="173"/>
      <c r="E2081" s="173" t="s">
        <v>75</v>
      </c>
      <c r="F2081" s="173" t="str">
        <f>J2081</f>
        <v>DENILSON ANDRADE DE MELO</v>
      </c>
      <c r="G2081" s="180">
        <v>43070</v>
      </c>
      <c r="H2081" s="174">
        <v>43097</v>
      </c>
      <c r="I2081" s="174">
        <v>43103</v>
      </c>
      <c r="J2081" s="173" t="s">
        <v>4890</v>
      </c>
    </row>
    <row r="2082" spans="1:10" ht="11.25" hidden="1" customHeight="1">
      <c r="A2082" s="181" t="s">
        <v>2569</v>
      </c>
      <c r="B2082" s="173"/>
      <c r="C2082" s="173" t="s">
        <v>75</v>
      </c>
      <c r="D2082" s="173"/>
      <c r="E2082" s="173"/>
      <c r="F2082" s="173"/>
      <c r="G2082" s="180">
        <v>43282</v>
      </c>
      <c r="H2082" s="174"/>
      <c r="I2082" s="177"/>
      <c r="J2082" s="173" t="s">
        <v>4890</v>
      </c>
    </row>
    <row r="2083" spans="1:10" hidden="1">
      <c r="A2083" s="181" t="s">
        <v>2570</v>
      </c>
      <c r="B2083" s="173"/>
      <c r="C2083" s="173" t="s">
        <v>75</v>
      </c>
      <c r="D2083" s="173"/>
      <c r="E2083" s="173" t="s">
        <v>75</v>
      </c>
      <c r="F2083" s="173" t="str">
        <f>J2083</f>
        <v>DENILSON ANDRADE DE MELO</v>
      </c>
      <c r="G2083" s="180">
        <v>43070</v>
      </c>
      <c r="H2083" s="174">
        <v>43097</v>
      </c>
      <c r="I2083" s="174">
        <v>43103</v>
      </c>
      <c r="J2083" s="173" t="s">
        <v>4890</v>
      </c>
    </row>
    <row r="2084" spans="1:10" ht="11.25" hidden="1" customHeight="1">
      <c r="A2084" s="181" t="s">
        <v>2571</v>
      </c>
      <c r="B2084" s="173"/>
      <c r="C2084" s="173" t="s">
        <v>75</v>
      </c>
      <c r="D2084" s="173"/>
      <c r="E2084" s="173"/>
      <c r="F2084" s="173"/>
      <c r="G2084" s="180">
        <v>43252</v>
      </c>
      <c r="H2084" s="174"/>
      <c r="I2084" s="177"/>
      <c r="J2084" s="173" t="s">
        <v>4890</v>
      </c>
    </row>
    <row r="2085" spans="1:10" hidden="1">
      <c r="A2085" s="181" t="s">
        <v>2572</v>
      </c>
      <c r="B2085" s="173"/>
      <c r="C2085" s="173" t="s">
        <v>75</v>
      </c>
      <c r="D2085" s="173"/>
      <c r="E2085" s="173" t="s">
        <v>75</v>
      </c>
      <c r="F2085" s="173" t="str">
        <f>J2085</f>
        <v>DENILSON ANDRADE DE MELO</v>
      </c>
      <c r="G2085" s="180">
        <v>43070</v>
      </c>
      <c r="H2085" s="174">
        <v>43097</v>
      </c>
      <c r="I2085" s="174">
        <v>43103</v>
      </c>
      <c r="J2085" s="173" t="s">
        <v>4890</v>
      </c>
    </row>
    <row r="2086" spans="1:10" ht="11.25" hidden="1" customHeight="1">
      <c r="A2086" s="181" t="s">
        <v>2573</v>
      </c>
      <c r="B2086" s="173"/>
      <c r="C2086" s="173" t="s">
        <v>75</v>
      </c>
      <c r="D2086" s="173"/>
      <c r="E2086" s="173"/>
      <c r="F2086" s="173"/>
      <c r="G2086" s="180">
        <v>43191</v>
      </c>
      <c r="H2086" s="174"/>
      <c r="I2086" s="175"/>
      <c r="J2086" s="173" t="s">
        <v>4890</v>
      </c>
    </row>
    <row r="2087" spans="1:10" hidden="1">
      <c r="A2087" s="181" t="s">
        <v>2574</v>
      </c>
      <c r="B2087" s="173"/>
      <c r="C2087" s="173" t="s">
        <v>75</v>
      </c>
      <c r="D2087" s="173"/>
      <c r="E2087" s="173" t="s">
        <v>75</v>
      </c>
      <c r="F2087" s="173" t="str">
        <f>J2087</f>
        <v>DENILSON ANDRADE DE MELO</v>
      </c>
      <c r="G2087" s="180">
        <v>43070</v>
      </c>
      <c r="H2087" s="174">
        <v>43097</v>
      </c>
      <c r="I2087" s="174">
        <v>43103</v>
      </c>
      <c r="J2087" s="173" t="s">
        <v>4890</v>
      </c>
    </row>
    <row r="2088" spans="1:10" hidden="1">
      <c r="A2088" s="181" t="s">
        <v>2575</v>
      </c>
      <c r="B2088" s="173"/>
      <c r="C2088" s="173" t="s">
        <v>75</v>
      </c>
      <c r="D2088" s="173"/>
      <c r="E2088" s="173" t="s">
        <v>75</v>
      </c>
      <c r="F2088" s="173" t="str">
        <f>J2088</f>
        <v>DENILSON ANDRADE DE MELO</v>
      </c>
      <c r="G2088" s="180">
        <v>43070</v>
      </c>
      <c r="H2088" s="174">
        <v>43097</v>
      </c>
      <c r="I2088" s="174">
        <v>43103</v>
      </c>
      <c r="J2088" s="173" t="s">
        <v>4890</v>
      </c>
    </row>
    <row r="2089" spans="1:10" ht="11.25" hidden="1" customHeight="1">
      <c r="A2089" s="181" t="s">
        <v>2576</v>
      </c>
      <c r="B2089" s="173"/>
      <c r="C2089" s="173" t="s">
        <v>75</v>
      </c>
      <c r="D2089" s="173"/>
      <c r="E2089" s="173"/>
      <c r="F2089" s="173"/>
      <c r="G2089" s="180">
        <v>43191</v>
      </c>
      <c r="H2089" s="174"/>
      <c r="I2089" s="177"/>
      <c r="J2089" s="173" t="s">
        <v>4890</v>
      </c>
    </row>
    <row r="2090" spans="1:10" ht="11.25" hidden="1" customHeight="1">
      <c r="A2090" s="181" t="s">
        <v>2577</v>
      </c>
      <c r="B2090" s="173"/>
      <c r="C2090" s="173" t="s">
        <v>75</v>
      </c>
      <c r="D2090" s="173"/>
      <c r="E2090" s="173"/>
      <c r="F2090" s="173"/>
      <c r="G2090" s="180">
        <v>43221</v>
      </c>
      <c r="H2090" s="174"/>
      <c r="I2090" s="177"/>
      <c r="J2090" s="173" t="s">
        <v>4890</v>
      </c>
    </row>
    <row r="2091" spans="1:10" ht="11.25" hidden="1" customHeight="1">
      <c r="A2091" s="181" t="s">
        <v>2578</v>
      </c>
      <c r="B2091" s="173"/>
      <c r="C2091" s="173" t="s">
        <v>75</v>
      </c>
      <c r="D2091" s="173"/>
      <c r="E2091" s="173"/>
      <c r="F2091" s="173"/>
      <c r="G2091" s="180">
        <v>43221</v>
      </c>
      <c r="H2091" s="174"/>
      <c r="I2091" s="177"/>
      <c r="J2091" s="173" t="s">
        <v>4890</v>
      </c>
    </row>
    <row r="2092" spans="1:10" hidden="1">
      <c r="A2092" s="181" t="s">
        <v>2579</v>
      </c>
      <c r="B2092" s="173"/>
      <c r="C2092" s="173" t="s">
        <v>75</v>
      </c>
      <c r="D2092" s="173"/>
      <c r="E2092" s="173" t="s">
        <v>75</v>
      </c>
      <c r="F2092" s="173" t="str">
        <f>J2092</f>
        <v>DENILSON ANDRADE DE MELO</v>
      </c>
      <c r="G2092" s="180">
        <v>43070</v>
      </c>
      <c r="H2092" s="174">
        <v>43097</v>
      </c>
      <c r="I2092" s="174">
        <v>43103</v>
      </c>
      <c r="J2092" s="173" t="s">
        <v>4890</v>
      </c>
    </row>
    <row r="2093" spans="1:10" ht="11.25" hidden="1" customHeight="1">
      <c r="A2093" s="181" t="s">
        <v>2580</v>
      </c>
      <c r="B2093" s="173"/>
      <c r="C2093" s="173" t="s">
        <v>75</v>
      </c>
      <c r="D2093" s="173"/>
      <c r="E2093" s="173"/>
      <c r="F2093" s="173"/>
      <c r="G2093" s="180">
        <v>43313</v>
      </c>
      <c r="H2093" s="174"/>
      <c r="I2093" s="177"/>
      <c r="J2093" s="173" t="s">
        <v>4890</v>
      </c>
    </row>
    <row r="2094" spans="1:10" ht="11.25" hidden="1" customHeight="1">
      <c r="A2094" s="181" t="s">
        <v>2581</v>
      </c>
      <c r="B2094" s="173"/>
      <c r="C2094" s="173" t="s">
        <v>75</v>
      </c>
      <c r="D2094" s="173"/>
      <c r="E2094" s="173"/>
      <c r="F2094" s="173"/>
      <c r="G2094" s="180">
        <v>43282</v>
      </c>
      <c r="H2094" s="174"/>
      <c r="I2094" s="177"/>
      <c r="J2094" s="173" t="s">
        <v>4890</v>
      </c>
    </row>
    <row r="2095" spans="1:10" ht="11.25" hidden="1" customHeight="1">
      <c r="A2095" s="181" t="s">
        <v>265</v>
      </c>
      <c r="B2095" s="173"/>
      <c r="C2095" s="173" t="s">
        <v>75</v>
      </c>
      <c r="D2095" s="173"/>
      <c r="E2095" s="173"/>
      <c r="F2095" s="173"/>
      <c r="G2095" s="180">
        <v>43405</v>
      </c>
      <c r="H2095" s="174"/>
      <c r="I2095" s="177"/>
      <c r="J2095" s="173" t="s">
        <v>4890</v>
      </c>
    </row>
    <row r="2096" spans="1:10" ht="11.25" hidden="1" customHeight="1">
      <c r="A2096" s="181" t="s">
        <v>2582</v>
      </c>
      <c r="B2096" s="173"/>
      <c r="C2096" s="173" t="s">
        <v>75</v>
      </c>
      <c r="D2096" s="173"/>
      <c r="E2096" s="173"/>
      <c r="F2096" s="173"/>
      <c r="G2096" s="180">
        <v>43221</v>
      </c>
      <c r="H2096" s="174"/>
      <c r="I2096" s="177"/>
      <c r="J2096" s="173" t="s">
        <v>4890</v>
      </c>
    </row>
    <row r="2097" spans="1:10" hidden="1">
      <c r="A2097" s="181" t="s">
        <v>2583</v>
      </c>
      <c r="B2097" s="173"/>
      <c r="C2097" s="173" t="s">
        <v>75</v>
      </c>
      <c r="D2097" s="173"/>
      <c r="E2097" s="173" t="s">
        <v>75</v>
      </c>
      <c r="F2097" s="173" t="str">
        <f>J2097</f>
        <v>DENILSON ANDRADE DE MELO</v>
      </c>
      <c r="G2097" s="180">
        <v>43070</v>
      </c>
      <c r="H2097" s="174">
        <v>43097</v>
      </c>
      <c r="I2097" s="174">
        <v>43103</v>
      </c>
      <c r="J2097" s="173" t="s">
        <v>4890</v>
      </c>
    </row>
    <row r="2098" spans="1:10" ht="11.25" hidden="1" customHeight="1">
      <c r="A2098" s="181" t="s">
        <v>2584</v>
      </c>
      <c r="B2098" s="173"/>
      <c r="C2098" s="173" t="s">
        <v>75</v>
      </c>
      <c r="D2098" s="173"/>
      <c r="E2098" s="173"/>
      <c r="F2098" s="173"/>
      <c r="G2098" s="180">
        <v>43191</v>
      </c>
      <c r="H2098" s="174"/>
      <c r="I2098" s="177"/>
      <c r="J2098" s="173" t="s">
        <v>4890</v>
      </c>
    </row>
    <row r="2099" spans="1:10" ht="11.25" hidden="1" customHeight="1">
      <c r="A2099" s="181" t="s">
        <v>2585</v>
      </c>
      <c r="B2099" s="173"/>
      <c r="C2099" s="173" t="s">
        <v>75</v>
      </c>
      <c r="D2099" s="173"/>
      <c r="E2099" s="173"/>
      <c r="F2099" s="173"/>
      <c r="G2099" s="180">
        <v>43101</v>
      </c>
      <c r="H2099" s="174"/>
      <c r="I2099" s="177"/>
      <c r="J2099" s="173" t="s">
        <v>4890</v>
      </c>
    </row>
    <row r="2100" spans="1:10" ht="11.25" hidden="1" customHeight="1">
      <c r="A2100" s="181" t="s">
        <v>2586</v>
      </c>
      <c r="B2100" s="173"/>
      <c r="C2100" s="173" t="s">
        <v>75</v>
      </c>
      <c r="D2100" s="173"/>
      <c r="E2100" s="173"/>
      <c r="F2100" s="173"/>
      <c r="G2100" s="180">
        <v>43221</v>
      </c>
      <c r="H2100" s="174"/>
      <c r="I2100" s="177"/>
      <c r="J2100" s="173" t="s">
        <v>4890</v>
      </c>
    </row>
    <row r="2101" spans="1:10" ht="11.25" hidden="1" customHeight="1">
      <c r="A2101" s="181" t="s">
        <v>2587</v>
      </c>
      <c r="B2101" s="173"/>
      <c r="C2101" s="173" t="s">
        <v>75</v>
      </c>
      <c r="D2101" s="173"/>
      <c r="E2101" s="173"/>
      <c r="F2101" s="173"/>
      <c r="G2101" s="180">
        <v>43101</v>
      </c>
      <c r="H2101" s="174"/>
      <c r="I2101" s="177"/>
      <c r="J2101" s="173" t="s">
        <v>4890</v>
      </c>
    </row>
    <row r="2102" spans="1:10" ht="11.25" hidden="1" customHeight="1">
      <c r="A2102" s="181" t="s">
        <v>2588</v>
      </c>
      <c r="B2102" s="173"/>
      <c r="C2102" s="173" t="s">
        <v>75</v>
      </c>
      <c r="D2102" s="173"/>
      <c r="E2102" s="173"/>
      <c r="F2102" s="173"/>
      <c r="G2102" s="180">
        <v>43101</v>
      </c>
      <c r="H2102" s="174"/>
      <c r="I2102" s="177"/>
      <c r="J2102" s="173" t="s">
        <v>4890</v>
      </c>
    </row>
    <row r="2103" spans="1:10" ht="11.25" hidden="1" customHeight="1">
      <c r="A2103" s="181" t="s">
        <v>2589</v>
      </c>
      <c r="B2103" s="173"/>
      <c r="C2103" s="173" t="s">
        <v>75</v>
      </c>
      <c r="D2103" s="173"/>
      <c r="E2103" s="173"/>
      <c r="F2103" s="173"/>
      <c r="G2103" s="180">
        <v>43221</v>
      </c>
      <c r="H2103" s="174"/>
      <c r="I2103" s="175"/>
      <c r="J2103" s="173" t="s">
        <v>4890</v>
      </c>
    </row>
    <row r="2104" spans="1:10" ht="11.25" hidden="1" customHeight="1">
      <c r="A2104" s="181" t="s">
        <v>2590</v>
      </c>
      <c r="B2104" s="173"/>
      <c r="C2104" s="173" t="s">
        <v>75</v>
      </c>
      <c r="D2104" s="173"/>
      <c r="E2104" s="173"/>
      <c r="F2104" s="173"/>
      <c r="G2104" s="180">
        <v>43221</v>
      </c>
      <c r="H2104" s="174"/>
      <c r="I2104" s="177"/>
      <c r="J2104" s="173" t="s">
        <v>4890</v>
      </c>
    </row>
    <row r="2105" spans="1:10" ht="11.25" hidden="1" customHeight="1">
      <c r="A2105" s="181" t="s">
        <v>2591</v>
      </c>
      <c r="B2105" s="173"/>
      <c r="C2105" s="173" t="s">
        <v>75</v>
      </c>
      <c r="D2105" s="173"/>
      <c r="E2105" s="173"/>
      <c r="F2105" s="173"/>
      <c r="G2105" s="180">
        <v>43344</v>
      </c>
      <c r="H2105" s="174"/>
      <c r="I2105" s="177"/>
      <c r="J2105" s="173" t="s">
        <v>4890</v>
      </c>
    </row>
    <row r="2106" spans="1:10" ht="11.25" hidden="1" customHeight="1">
      <c r="A2106" s="181" t="s">
        <v>2592</v>
      </c>
      <c r="B2106" s="173"/>
      <c r="C2106" s="173" t="s">
        <v>75</v>
      </c>
      <c r="D2106" s="173"/>
      <c r="E2106" s="173"/>
      <c r="F2106" s="173"/>
      <c r="G2106" s="180">
        <v>43282</v>
      </c>
      <c r="H2106" s="174"/>
      <c r="I2106" s="177"/>
      <c r="J2106" s="173" t="s">
        <v>4890</v>
      </c>
    </row>
    <row r="2107" spans="1:10" ht="11.25" hidden="1" customHeight="1">
      <c r="A2107" s="181" t="s">
        <v>2593</v>
      </c>
      <c r="B2107" s="173"/>
      <c r="C2107" s="173" t="s">
        <v>75</v>
      </c>
      <c r="D2107" s="173"/>
      <c r="E2107" s="173"/>
      <c r="F2107" s="173"/>
      <c r="G2107" s="180">
        <v>43282</v>
      </c>
      <c r="H2107" s="174"/>
      <c r="I2107" s="177"/>
      <c r="J2107" s="173" t="s">
        <v>4890</v>
      </c>
    </row>
    <row r="2108" spans="1:10" ht="11.25" hidden="1" customHeight="1">
      <c r="A2108" s="181" t="s">
        <v>2594</v>
      </c>
      <c r="B2108" s="173"/>
      <c r="C2108" s="173" t="s">
        <v>75</v>
      </c>
      <c r="D2108" s="173"/>
      <c r="E2108" s="173"/>
      <c r="F2108" s="173"/>
      <c r="G2108" s="180">
        <v>43282</v>
      </c>
      <c r="H2108" s="174"/>
      <c r="I2108" s="177"/>
      <c r="J2108" s="173" t="s">
        <v>4890</v>
      </c>
    </row>
    <row r="2109" spans="1:10" ht="11.25" hidden="1" customHeight="1">
      <c r="A2109" s="181" t="s">
        <v>2595</v>
      </c>
      <c r="B2109" s="173"/>
      <c r="C2109" s="173" t="s">
        <v>75</v>
      </c>
      <c r="D2109" s="173"/>
      <c r="E2109" s="173"/>
      <c r="F2109" s="173"/>
      <c r="G2109" s="180">
        <v>43282</v>
      </c>
      <c r="H2109" s="174"/>
      <c r="I2109" s="177"/>
      <c r="J2109" s="173" t="s">
        <v>4890</v>
      </c>
    </row>
    <row r="2110" spans="1:10" ht="11.25" hidden="1" customHeight="1">
      <c r="A2110" s="181" t="s">
        <v>2596</v>
      </c>
      <c r="B2110" s="173"/>
      <c r="C2110" s="173" t="s">
        <v>75</v>
      </c>
      <c r="D2110" s="173"/>
      <c r="E2110" s="173"/>
      <c r="F2110" s="173"/>
      <c r="G2110" s="180">
        <v>43282</v>
      </c>
      <c r="H2110" s="174"/>
      <c r="I2110" s="177"/>
      <c r="J2110" s="173" t="s">
        <v>4890</v>
      </c>
    </row>
    <row r="2111" spans="1:10" ht="11.25" hidden="1" customHeight="1">
      <c r="A2111" s="181" t="s">
        <v>2597</v>
      </c>
      <c r="B2111" s="173"/>
      <c r="C2111" s="173" t="s">
        <v>75</v>
      </c>
      <c r="D2111" s="173"/>
      <c r="E2111" s="173"/>
      <c r="F2111" s="173"/>
      <c r="G2111" s="180">
        <v>43282</v>
      </c>
      <c r="H2111" s="174"/>
      <c r="I2111" s="177"/>
      <c r="J2111" s="173" t="s">
        <v>4890</v>
      </c>
    </row>
    <row r="2112" spans="1:10" ht="11.25" hidden="1" customHeight="1">
      <c r="A2112" s="181" t="s">
        <v>2598</v>
      </c>
      <c r="B2112" s="173"/>
      <c r="C2112" s="173" t="s">
        <v>75</v>
      </c>
      <c r="D2112" s="173"/>
      <c r="E2112" s="173"/>
      <c r="F2112" s="173"/>
      <c r="G2112" s="180">
        <v>43282</v>
      </c>
      <c r="H2112" s="174"/>
      <c r="I2112" s="177"/>
      <c r="J2112" s="173" t="s">
        <v>4890</v>
      </c>
    </row>
    <row r="2113" spans="1:10" ht="11.25" hidden="1" customHeight="1">
      <c r="A2113" s="181" t="s">
        <v>2599</v>
      </c>
      <c r="B2113" s="173"/>
      <c r="C2113" s="173" t="s">
        <v>75</v>
      </c>
      <c r="D2113" s="173"/>
      <c r="E2113" s="173"/>
      <c r="F2113" s="173"/>
      <c r="G2113" s="180">
        <v>43313</v>
      </c>
      <c r="H2113" s="174"/>
      <c r="I2113" s="177"/>
      <c r="J2113" s="173" t="s">
        <v>4890</v>
      </c>
    </row>
    <row r="2114" spans="1:10" hidden="1">
      <c r="A2114" s="181" t="s">
        <v>2600</v>
      </c>
      <c r="B2114" s="173"/>
      <c r="C2114" s="173" t="s">
        <v>75</v>
      </c>
      <c r="D2114" s="173"/>
      <c r="E2114" s="173" t="s">
        <v>75</v>
      </c>
      <c r="F2114" s="173" t="str">
        <f>J2114</f>
        <v>DENILSON ANDRADE DE MELO</v>
      </c>
      <c r="G2114" s="180">
        <v>43070</v>
      </c>
      <c r="H2114" s="174">
        <v>43097</v>
      </c>
      <c r="I2114" s="174">
        <v>43103</v>
      </c>
      <c r="J2114" s="173" t="s">
        <v>4890</v>
      </c>
    </row>
    <row r="2115" spans="1:10" ht="11.25" hidden="1" customHeight="1">
      <c r="A2115" s="181" t="s">
        <v>2601</v>
      </c>
      <c r="B2115" s="173"/>
      <c r="C2115" s="173" t="s">
        <v>75</v>
      </c>
      <c r="D2115" s="173"/>
      <c r="E2115" s="173"/>
      <c r="F2115" s="173"/>
      <c r="G2115" s="180">
        <v>43221</v>
      </c>
      <c r="H2115" s="174"/>
      <c r="I2115" s="177"/>
      <c r="J2115" s="173" t="s">
        <v>4890</v>
      </c>
    </row>
    <row r="2116" spans="1:10" ht="11.25" hidden="1" customHeight="1">
      <c r="A2116" s="181" t="s">
        <v>2602</v>
      </c>
      <c r="B2116" s="173"/>
      <c r="C2116" s="173" t="s">
        <v>75</v>
      </c>
      <c r="D2116" s="173"/>
      <c r="E2116" s="173"/>
      <c r="F2116" s="173"/>
      <c r="G2116" s="180">
        <v>43191</v>
      </c>
      <c r="H2116" s="174"/>
      <c r="I2116" s="177"/>
      <c r="J2116" s="173" t="s">
        <v>4890</v>
      </c>
    </row>
    <row r="2117" spans="1:10" ht="11.25" hidden="1" customHeight="1">
      <c r="A2117" s="181" t="s">
        <v>266</v>
      </c>
      <c r="B2117" s="173"/>
      <c r="C2117" s="173" t="s">
        <v>75</v>
      </c>
      <c r="D2117" s="173"/>
      <c r="E2117" s="173"/>
      <c r="F2117" s="173"/>
      <c r="G2117" s="180">
        <v>43405</v>
      </c>
      <c r="H2117" s="174"/>
      <c r="I2117" s="177"/>
      <c r="J2117" s="173" t="s">
        <v>4890</v>
      </c>
    </row>
    <row r="2118" spans="1:10" ht="11.25" hidden="1" customHeight="1">
      <c r="A2118" s="181" t="s">
        <v>2603</v>
      </c>
      <c r="B2118" s="173"/>
      <c r="C2118" s="173" t="s">
        <v>75</v>
      </c>
      <c r="D2118" s="173"/>
      <c r="E2118" s="173"/>
      <c r="F2118" s="173"/>
      <c r="G2118" s="180">
        <v>43191</v>
      </c>
      <c r="H2118" s="174"/>
      <c r="I2118" s="177"/>
      <c r="J2118" s="173" t="s">
        <v>4890</v>
      </c>
    </row>
    <row r="2119" spans="1:10" ht="11.25" hidden="1" customHeight="1">
      <c r="A2119" s="181" t="s">
        <v>2604</v>
      </c>
      <c r="B2119" s="173"/>
      <c r="C2119" s="173" t="s">
        <v>75</v>
      </c>
      <c r="D2119" s="173"/>
      <c r="E2119" s="173"/>
      <c r="F2119" s="173"/>
      <c r="G2119" s="180">
        <v>43221</v>
      </c>
      <c r="H2119" s="174"/>
      <c r="I2119" s="177"/>
      <c r="J2119" s="173" t="s">
        <v>4890</v>
      </c>
    </row>
    <row r="2120" spans="1:10" ht="11.25" hidden="1" customHeight="1">
      <c r="A2120" s="181" t="s">
        <v>2605</v>
      </c>
      <c r="B2120" s="173"/>
      <c r="C2120" s="173" t="s">
        <v>75</v>
      </c>
      <c r="D2120" s="173"/>
      <c r="E2120" s="173"/>
      <c r="F2120" s="173"/>
      <c r="G2120" s="180">
        <v>43374</v>
      </c>
      <c r="H2120" s="174"/>
      <c r="I2120" s="177"/>
      <c r="J2120" s="173" t="s">
        <v>4890</v>
      </c>
    </row>
    <row r="2121" spans="1:10" ht="11.25" hidden="1" customHeight="1">
      <c r="A2121" s="181" t="s">
        <v>2606</v>
      </c>
      <c r="B2121" s="173"/>
      <c r="C2121" s="173" t="s">
        <v>75</v>
      </c>
      <c r="D2121" s="173"/>
      <c r="E2121" s="173"/>
      <c r="F2121" s="173"/>
      <c r="G2121" s="180">
        <v>43221</v>
      </c>
      <c r="H2121" s="174"/>
      <c r="I2121" s="177"/>
      <c r="J2121" s="173" t="s">
        <v>4890</v>
      </c>
    </row>
    <row r="2122" spans="1:10" ht="11.25" hidden="1" customHeight="1">
      <c r="A2122" s="181" t="s">
        <v>2607</v>
      </c>
      <c r="B2122" s="173"/>
      <c r="C2122" s="173" t="s">
        <v>75</v>
      </c>
      <c r="D2122" s="173"/>
      <c r="E2122" s="173"/>
      <c r="F2122" s="173"/>
      <c r="G2122" s="180">
        <v>43313</v>
      </c>
      <c r="H2122" s="174"/>
      <c r="I2122" s="177"/>
      <c r="J2122" s="173" t="s">
        <v>4890</v>
      </c>
    </row>
    <row r="2123" spans="1:10" hidden="1">
      <c r="A2123" s="181" t="s">
        <v>2608</v>
      </c>
      <c r="B2123" s="173"/>
      <c r="C2123" s="173" t="s">
        <v>75</v>
      </c>
      <c r="D2123" s="173"/>
      <c r="E2123" s="173" t="s">
        <v>75</v>
      </c>
      <c r="F2123" s="173" t="str">
        <f>J2123</f>
        <v>DENILSON ANDRADE DE MELO</v>
      </c>
      <c r="G2123" s="180">
        <v>43070</v>
      </c>
      <c r="H2123" s="174">
        <v>43097</v>
      </c>
      <c r="I2123" s="174">
        <v>43103</v>
      </c>
      <c r="J2123" s="173" t="s">
        <v>4890</v>
      </c>
    </row>
    <row r="2124" spans="1:10" ht="11.25" hidden="1" customHeight="1">
      <c r="A2124" s="197" t="s">
        <v>2585</v>
      </c>
      <c r="B2124" s="173"/>
      <c r="C2124" s="173" t="s">
        <v>75</v>
      </c>
      <c r="D2124" s="173"/>
      <c r="E2124" s="173"/>
      <c r="F2124" s="173"/>
      <c r="G2124" s="180">
        <v>43101</v>
      </c>
      <c r="H2124" s="177"/>
      <c r="I2124" s="177"/>
      <c r="J2124" s="173" t="s">
        <v>4890</v>
      </c>
    </row>
    <row r="2125" spans="1:10" ht="11.25" hidden="1" customHeight="1">
      <c r="A2125" s="181" t="s">
        <v>2610</v>
      </c>
      <c r="B2125" s="173"/>
      <c r="C2125" s="173" t="s">
        <v>75</v>
      </c>
      <c r="D2125" s="173"/>
      <c r="E2125" s="173"/>
      <c r="F2125" s="173"/>
      <c r="G2125" s="180">
        <v>43191</v>
      </c>
      <c r="H2125" s="174"/>
      <c r="I2125" s="175"/>
      <c r="J2125" s="173" t="s">
        <v>4890</v>
      </c>
    </row>
    <row r="2126" spans="1:10" ht="11.25" hidden="1" customHeight="1">
      <c r="A2126" s="181" t="s">
        <v>2611</v>
      </c>
      <c r="B2126" s="173"/>
      <c r="C2126" s="173" t="s">
        <v>75</v>
      </c>
      <c r="D2126" s="173"/>
      <c r="E2126" s="173"/>
      <c r="F2126" s="173"/>
      <c r="G2126" s="180">
        <v>43191</v>
      </c>
      <c r="H2126" s="174"/>
      <c r="I2126" s="175"/>
      <c r="J2126" s="173" t="s">
        <v>4890</v>
      </c>
    </row>
    <row r="2127" spans="1:10" ht="11.25" hidden="1" customHeight="1">
      <c r="A2127" s="181" t="s">
        <v>2612</v>
      </c>
      <c r="B2127" s="173"/>
      <c r="C2127" s="173" t="s">
        <v>75</v>
      </c>
      <c r="D2127" s="173"/>
      <c r="E2127" s="173"/>
      <c r="F2127" s="173"/>
      <c r="G2127" s="180">
        <v>43313</v>
      </c>
      <c r="H2127" s="177"/>
      <c r="I2127" s="177"/>
      <c r="J2127" s="173" t="s">
        <v>4890</v>
      </c>
    </row>
    <row r="2128" spans="1:10" ht="11.25" hidden="1" customHeight="1">
      <c r="A2128" s="181" t="s">
        <v>2613</v>
      </c>
      <c r="B2128" s="173"/>
      <c r="C2128" s="173" t="s">
        <v>75</v>
      </c>
      <c r="D2128" s="173"/>
      <c r="E2128" s="173"/>
      <c r="F2128" s="173"/>
      <c r="G2128" s="180">
        <v>43313</v>
      </c>
      <c r="H2128" s="177"/>
      <c r="I2128" s="177"/>
      <c r="J2128" s="173" t="s">
        <v>4890</v>
      </c>
    </row>
    <row r="2129" spans="1:10" ht="11.25" hidden="1" customHeight="1">
      <c r="A2129" s="181" t="s">
        <v>2614</v>
      </c>
      <c r="B2129" s="173"/>
      <c r="C2129" s="173" t="s">
        <v>75</v>
      </c>
      <c r="D2129" s="173"/>
      <c r="E2129" s="173"/>
      <c r="F2129" s="173"/>
      <c r="G2129" s="180">
        <v>43313</v>
      </c>
      <c r="H2129" s="177"/>
      <c r="I2129" s="177"/>
      <c r="J2129" s="173" t="s">
        <v>4890</v>
      </c>
    </row>
    <row r="2130" spans="1:10" ht="11.25" hidden="1" customHeight="1">
      <c r="A2130" s="181" t="s">
        <v>2615</v>
      </c>
      <c r="B2130" s="173"/>
      <c r="C2130" s="173" t="s">
        <v>75</v>
      </c>
      <c r="D2130" s="173"/>
      <c r="E2130" s="173"/>
      <c r="F2130" s="173"/>
      <c r="G2130" s="180">
        <v>43344</v>
      </c>
      <c r="H2130" s="174"/>
      <c r="I2130" s="175"/>
      <c r="J2130" s="173" t="s">
        <v>4890</v>
      </c>
    </row>
    <row r="2131" spans="1:10" ht="11.25" hidden="1" customHeight="1">
      <c r="A2131" s="181" t="s">
        <v>2616</v>
      </c>
      <c r="B2131" s="173"/>
      <c r="C2131" s="173" t="s">
        <v>75</v>
      </c>
      <c r="D2131" s="173"/>
      <c r="E2131" s="173"/>
      <c r="F2131" s="173"/>
      <c r="G2131" s="180">
        <v>43313</v>
      </c>
      <c r="H2131" s="174"/>
      <c r="I2131" s="175"/>
      <c r="J2131" s="173" t="s">
        <v>4890</v>
      </c>
    </row>
    <row r="2132" spans="1:10" ht="11.25" hidden="1" customHeight="1">
      <c r="A2132" s="181" t="s">
        <v>2617</v>
      </c>
      <c r="B2132" s="173"/>
      <c r="C2132" s="173" t="s">
        <v>75</v>
      </c>
      <c r="D2132" s="173"/>
      <c r="E2132" s="173"/>
      <c r="F2132" s="173"/>
      <c r="G2132" s="180">
        <v>43344</v>
      </c>
      <c r="H2132" s="177"/>
      <c r="I2132" s="177"/>
      <c r="J2132" s="173" t="s">
        <v>4890</v>
      </c>
    </row>
    <row r="2133" spans="1:10" ht="11.25" hidden="1" customHeight="1">
      <c r="A2133" s="181" t="s">
        <v>2618</v>
      </c>
      <c r="B2133" s="173"/>
      <c r="C2133" s="173" t="s">
        <v>75</v>
      </c>
      <c r="D2133" s="173"/>
      <c r="E2133" s="173"/>
      <c r="F2133" s="173"/>
      <c r="G2133" s="180">
        <v>43313</v>
      </c>
      <c r="H2133" s="177"/>
      <c r="I2133" s="177"/>
      <c r="J2133" s="173" t="s">
        <v>4890</v>
      </c>
    </row>
    <row r="2134" spans="1:10" ht="11.25" hidden="1" customHeight="1">
      <c r="A2134" s="181" t="s">
        <v>2619</v>
      </c>
      <c r="B2134" s="173"/>
      <c r="C2134" s="173" t="s">
        <v>75</v>
      </c>
      <c r="D2134" s="173"/>
      <c r="E2134" s="173"/>
      <c r="F2134" s="173"/>
      <c r="G2134" s="180">
        <v>43344</v>
      </c>
      <c r="H2134" s="177"/>
      <c r="I2134" s="177"/>
      <c r="J2134" s="173" t="s">
        <v>4890</v>
      </c>
    </row>
    <row r="2135" spans="1:10" ht="11.25" hidden="1" customHeight="1">
      <c r="A2135" s="181" t="s">
        <v>2620</v>
      </c>
      <c r="B2135" s="173"/>
      <c r="C2135" s="173" t="s">
        <v>75</v>
      </c>
      <c r="D2135" s="173"/>
      <c r="E2135" s="173"/>
      <c r="F2135" s="173"/>
      <c r="G2135" s="180">
        <v>43313</v>
      </c>
      <c r="H2135" s="177"/>
      <c r="I2135" s="177"/>
      <c r="J2135" s="173" t="s">
        <v>4890</v>
      </c>
    </row>
    <row r="2136" spans="1:10" ht="11.25" hidden="1" customHeight="1">
      <c r="A2136" s="181" t="s">
        <v>2621</v>
      </c>
      <c r="B2136" s="173"/>
      <c r="C2136" s="173" t="s">
        <v>75</v>
      </c>
      <c r="D2136" s="173"/>
      <c r="E2136" s="173"/>
      <c r="F2136" s="173"/>
      <c r="G2136" s="180">
        <v>43313</v>
      </c>
      <c r="H2136" s="177"/>
      <c r="I2136" s="177"/>
      <c r="J2136" s="173" t="s">
        <v>4890</v>
      </c>
    </row>
    <row r="2137" spans="1:10" ht="11.25" hidden="1" customHeight="1">
      <c r="A2137" s="181" t="s">
        <v>2622</v>
      </c>
      <c r="B2137" s="173"/>
      <c r="C2137" s="173" t="s">
        <v>75</v>
      </c>
      <c r="D2137" s="173"/>
      <c r="E2137" s="173"/>
      <c r="F2137" s="173"/>
      <c r="G2137" s="180">
        <v>43313</v>
      </c>
      <c r="H2137" s="177"/>
      <c r="I2137" s="177"/>
      <c r="J2137" s="173" t="s">
        <v>4890</v>
      </c>
    </row>
    <row r="2138" spans="1:10" ht="11.25" hidden="1" customHeight="1">
      <c r="A2138" s="181" t="s">
        <v>2623</v>
      </c>
      <c r="B2138" s="173"/>
      <c r="C2138" s="173" t="s">
        <v>75</v>
      </c>
      <c r="D2138" s="173"/>
      <c r="E2138" s="173"/>
      <c r="F2138" s="173"/>
      <c r="G2138" s="180">
        <v>43313</v>
      </c>
      <c r="H2138" s="177"/>
      <c r="I2138" s="177"/>
      <c r="J2138" s="173" t="s">
        <v>4890</v>
      </c>
    </row>
    <row r="2139" spans="1:10" ht="11.25" hidden="1" customHeight="1">
      <c r="A2139" s="181" t="s">
        <v>2624</v>
      </c>
      <c r="B2139" s="173"/>
      <c r="C2139" s="173" t="s">
        <v>75</v>
      </c>
      <c r="D2139" s="173"/>
      <c r="E2139" s="173"/>
      <c r="F2139" s="173"/>
      <c r="G2139" s="180">
        <v>43313</v>
      </c>
      <c r="H2139" s="177"/>
      <c r="I2139" s="177"/>
      <c r="J2139" s="173" t="s">
        <v>4890</v>
      </c>
    </row>
    <row r="2140" spans="1:10" ht="11.25" hidden="1" customHeight="1">
      <c r="A2140" s="181" t="s">
        <v>2626</v>
      </c>
      <c r="B2140" s="173"/>
      <c r="C2140" s="173" t="s">
        <v>75</v>
      </c>
      <c r="D2140" s="173"/>
      <c r="E2140" s="173"/>
      <c r="F2140" s="173"/>
      <c r="G2140" s="180">
        <v>43313</v>
      </c>
      <c r="H2140" s="177"/>
      <c r="I2140" s="177"/>
      <c r="J2140" s="173" t="s">
        <v>4890</v>
      </c>
    </row>
    <row r="2141" spans="1:10" ht="11.25" hidden="1" customHeight="1">
      <c r="A2141" s="181" t="s">
        <v>2627</v>
      </c>
      <c r="B2141" s="173"/>
      <c r="C2141" s="173" t="s">
        <v>75</v>
      </c>
      <c r="D2141" s="173"/>
      <c r="E2141" s="173"/>
      <c r="F2141" s="173"/>
      <c r="G2141" s="180">
        <v>43344</v>
      </c>
      <c r="H2141" s="177"/>
      <c r="I2141" s="177"/>
      <c r="J2141" s="173" t="s">
        <v>4890</v>
      </c>
    </row>
    <row r="2142" spans="1:10" ht="11.25" hidden="1" customHeight="1">
      <c r="A2142" s="181" t="s">
        <v>2628</v>
      </c>
      <c r="B2142" s="173"/>
      <c r="C2142" s="173" t="s">
        <v>75</v>
      </c>
      <c r="D2142" s="173"/>
      <c r="E2142" s="173"/>
      <c r="F2142" s="173"/>
      <c r="G2142" s="180">
        <v>43344</v>
      </c>
      <c r="H2142" s="177"/>
      <c r="I2142" s="177"/>
      <c r="J2142" s="173" t="s">
        <v>4890</v>
      </c>
    </row>
    <row r="2143" spans="1:10" ht="11.25" hidden="1" customHeight="1">
      <c r="A2143" s="181" t="s">
        <v>2629</v>
      </c>
      <c r="B2143" s="173"/>
      <c r="C2143" s="173" t="s">
        <v>75</v>
      </c>
      <c r="D2143" s="173"/>
      <c r="E2143" s="173"/>
      <c r="F2143" s="173"/>
      <c r="G2143" s="180">
        <v>43344</v>
      </c>
      <c r="H2143" s="177"/>
      <c r="I2143" s="177"/>
      <c r="J2143" s="173" t="s">
        <v>4890</v>
      </c>
    </row>
    <row r="2144" spans="1:10" ht="11.25" hidden="1" customHeight="1">
      <c r="A2144" s="181" t="s">
        <v>2630</v>
      </c>
      <c r="B2144" s="173"/>
      <c r="C2144" s="173" t="s">
        <v>75</v>
      </c>
      <c r="D2144" s="173"/>
      <c r="E2144" s="173"/>
      <c r="F2144" s="173"/>
      <c r="G2144" s="180">
        <v>43282</v>
      </c>
      <c r="H2144" s="177"/>
      <c r="I2144" s="177"/>
      <c r="J2144" s="173" t="s">
        <v>4890</v>
      </c>
    </row>
    <row r="2145" spans="1:10" ht="11.25" hidden="1" customHeight="1">
      <c r="A2145" s="181" t="s">
        <v>2634</v>
      </c>
      <c r="B2145" s="173"/>
      <c r="C2145" s="173" t="s">
        <v>75</v>
      </c>
      <c r="D2145" s="173"/>
      <c r="E2145" s="173"/>
      <c r="F2145" s="173"/>
      <c r="G2145" s="180">
        <v>43344</v>
      </c>
      <c r="H2145" s="177"/>
      <c r="I2145" s="177"/>
      <c r="J2145" s="173" t="s">
        <v>4890</v>
      </c>
    </row>
    <row r="2146" spans="1:10" ht="11.25" hidden="1" customHeight="1">
      <c r="A2146" s="181" t="s">
        <v>2635</v>
      </c>
      <c r="B2146" s="173"/>
      <c r="C2146" s="173" t="s">
        <v>75</v>
      </c>
      <c r="D2146" s="173"/>
      <c r="E2146" s="173"/>
      <c r="F2146" s="173"/>
      <c r="G2146" s="180">
        <v>43344</v>
      </c>
      <c r="H2146" s="177"/>
      <c r="I2146" s="177"/>
      <c r="J2146" s="173" t="s">
        <v>4890</v>
      </c>
    </row>
    <row r="2147" spans="1:10" ht="11.25" hidden="1" customHeight="1">
      <c r="A2147" s="181" t="s">
        <v>2636</v>
      </c>
      <c r="B2147" s="173"/>
      <c r="C2147" s="173" t="s">
        <v>75</v>
      </c>
      <c r="D2147" s="173"/>
      <c r="E2147" s="173"/>
      <c r="F2147" s="173"/>
      <c r="G2147" s="180">
        <v>43344</v>
      </c>
      <c r="H2147" s="177"/>
      <c r="I2147" s="177"/>
      <c r="J2147" s="173" t="s">
        <v>4890</v>
      </c>
    </row>
    <row r="2148" spans="1:10" ht="11.25" hidden="1" customHeight="1">
      <c r="A2148" s="181" t="s">
        <v>2637</v>
      </c>
      <c r="B2148" s="173"/>
      <c r="C2148" s="173" t="s">
        <v>75</v>
      </c>
      <c r="D2148" s="173"/>
      <c r="E2148" s="173"/>
      <c r="F2148" s="173"/>
      <c r="G2148" s="180">
        <v>43344</v>
      </c>
      <c r="H2148" s="177"/>
      <c r="I2148" s="177"/>
      <c r="J2148" s="173" t="s">
        <v>4890</v>
      </c>
    </row>
    <row r="2149" spans="1:10" ht="11.25" hidden="1" customHeight="1">
      <c r="A2149" s="181" t="s">
        <v>2638</v>
      </c>
      <c r="B2149" s="173"/>
      <c r="C2149" s="173" t="s">
        <v>75</v>
      </c>
      <c r="D2149" s="173"/>
      <c r="E2149" s="173"/>
      <c r="F2149" s="173"/>
      <c r="G2149" s="180">
        <v>43374</v>
      </c>
      <c r="H2149" s="177"/>
      <c r="I2149" s="177"/>
      <c r="J2149" s="173" t="s">
        <v>4890</v>
      </c>
    </row>
    <row r="2150" spans="1:10" ht="11.25" hidden="1" customHeight="1">
      <c r="A2150" s="181" t="s">
        <v>2639</v>
      </c>
      <c r="B2150" s="173"/>
      <c r="C2150" s="173" t="s">
        <v>75</v>
      </c>
      <c r="D2150" s="173"/>
      <c r="E2150" s="173"/>
      <c r="F2150" s="173"/>
      <c r="G2150" s="180">
        <v>43374</v>
      </c>
      <c r="H2150" s="177"/>
      <c r="I2150" s="177"/>
      <c r="J2150" s="173" t="s">
        <v>4890</v>
      </c>
    </row>
    <row r="2151" spans="1:10" ht="11.25" hidden="1" customHeight="1">
      <c r="A2151" s="181" t="s">
        <v>2640</v>
      </c>
      <c r="B2151" s="173"/>
      <c r="C2151" s="173" t="s">
        <v>75</v>
      </c>
      <c r="D2151" s="173"/>
      <c r="E2151" s="173"/>
      <c r="F2151" s="173"/>
      <c r="G2151" s="180">
        <v>43374</v>
      </c>
      <c r="H2151" s="177"/>
      <c r="I2151" s="177"/>
      <c r="J2151" s="173" t="s">
        <v>4890</v>
      </c>
    </row>
    <row r="2152" spans="1:10" ht="11.25" hidden="1" customHeight="1">
      <c r="A2152" s="181" t="s">
        <v>2641</v>
      </c>
      <c r="B2152" s="173"/>
      <c r="C2152" s="173" t="s">
        <v>75</v>
      </c>
      <c r="D2152" s="173"/>
      <c r="E2152" s="173"/>
      <c r="F2152" s="173"/>
      <c r="G2152" s="180">
        <v>43374</v>
      </c>
      <c r="H2152" s="177"/>
      <c r="I2152" s="177"/>
      <c r="J2152" s="173" t="s">
        <v>4890</v>
      </c>
    </row>
    <row r="2153" spans="1:10" ht="11.25" hidden="1" customHeight="1">
      <c r="A2153" s="181" t="s">
        <v>2642</v>
      </c>
      <c r="B2153" s="173"/>
      <c r="C2153" s="173" t="s">
        <v>75</v>
      </c>
      <c r="D2153" s="173"/>
      <c r="E2153" s="173"/>
      <c r="F2153" s="173"/>
      <c r="G2153" s="180">
        <v>43374</v>
      </c>
      <c r="H2153" s="177"/>
      <c r="I2153" s="177"/>
      <c r="J2153" s="173" t="s">
        <v>4890</v>
      </c>
    </row>
    <row r="2154" spans="1:10" ht="11.25" hidden="1" customHeight="1">
      <c r="A2154" s="181" t="s">
        <v>2643</v>
      </c>
      <c r="B2154" s="173"/>
      <c r="C2154" s="173" t="s">
        <v>75</v>
      </c>
      <c r="D2154" s="173"/>
      <c r="E2154" s="173"/>
      <c r="F2154" s="173"/>
      <c r="G2154" s="180">
        <v>43374</v>
      </c>
      <c r="H2154" s="177"/>
      <c r="I2154" s="177"/>
      <c r="J2154" s="173" t="s">
        <v>4890</v>
      </c>
    </row>
    <row r="2155" spans="1:10" ht="11.25" hidden="1" customHeight="1">
      <c r="A2155" s="181" t="s">
        <v>2644</v>
      </c>
      <c r="B2155" s="173"/>
      <c r="C2155" s="173" t="s">
        <v>75</v>
      </c>
      <c r="D2155" s="173"/>
      <c r="E2155" s="173"/>
      <c r="F2155" s="173"/>
      <c r="G2155" s="180">
        <v>43374</v>
      </c>
      <c r="H2155" s="177"/>
      <c r="I2155" s="177"/>
      <c r="J2155" s="173" t="s">
        <v>4890</v>
      </c>
    </row>
    <row r="2156" spans="1:10" ht="11.25" hidden="1" customHeight="1">
      <c r="A2156" s="181" t="s">
        <v>2645</v>
      </c>
      <c r="B2156" s="173"/>
      <c r="C2156" s="173" t="s">
        <v>75</v>
      </c>
      <c r="D2156" s="173"/>
      <c r="E2156" s="173"/>
      <c r="F2156" s="173"/>
      <c r="G2156" s="180">
        <v>43374</v>
      </c>
      <c r="H2156" s="177"/>
      <c r="I2156" s="177"/>
      <c r="J2156" s="173" t="s">
        <v>4890</v>
      </c>
    </row>
    <row r="2157" spans="1:10" ht="11.25" hidden="1" customHeight="1">
      <c r="A2157" s="181" t="s">
        <v>2646</v>
      </c>
      <c r="B2157" s="173"/>
      <c r="C2157" s="173" t="s">
        <v>4786</v>
      </c>
      <c r="D2157" s="173"/>
      <c r="E2157" s="173"/>
      <c r="F2157" s="173"/>
      <c r="G2157" s="180">
        <v>43344</v>
      </c>
      <c r="H2157" s="177"/>
      <c r="I2157" s="177"/>
      <c r="J2157" s="8" t="s">
        <v>4902</v>
      </c>
    </row>
    <row r="2158" spans="1:10" ht="11.25" hidden="1" customHeight="1">
      <c r="A2158" s="181" t="s">
        <v>2647</v>
      </c>
      <c r="B2158" s="173"/>
      <c r="C2158" s="173" t="s">
        <v>4787</v>
      </c>
      <c r="D2158" s="173"/>
      <c r="E2158" s="173"/>
      <c r="F2158" s="173"/>
      <c r="G2158" s="180">
        <v>43344</v>
      </c>
      <c r="H2158" s="177"/>
      <c r="I2158" s="177"/>
      <c r="J2158" s="8" t="s">
        <v>4901</v>
      </c>
    </row>
    <row r="2159" spans="1:10" ht="11.25" hidden="1" customHeight="1">
      <c r="A2159" s="181" t="s">
        <v>2648</v>
      </c>
      <c r="B2159" s="173"/>
      <c r="C2159" s="173" t="s">
        <v>4787</v>
      </c>
      <c r="D2159" s="173"/>
      <c r="E2159" s="173"/>
      <c r="F2159" s="173"/>
      <c r="G2159" s="180">
        <v>43344</v>
      </c>
      <c r="H2159" s="177"/>
      <c r="I2159" s="177"/>
      <c r="J2159" s="8" t="s">
        <v>4901</v>
      </c>
    </row>
    <row r="2160" spans="1:10" ht="11.25" hidden="1" customHeight="1">
      <c r="A2160" s="181" t="s">
        <v>2649</v>
      </c>
      <c r="B2160" s="173"/>
      <c r="C2160" s="173" t="s">
        <v>4786</v>
      </c>
      <c r="D2160" s="173"/>
      <c r="E2160" s="173"/>
      <c r="F2160" s="173"/>
      <c r="G2160" s="180">
        <v>43344</v>
      </c>
      <c r="H2160" s="177"/>
      <c r="I2160" s="177"/>
      <c r="J2160" s="8" t="s">
        <v>4902</v>
      </c>
    </row>
    <row r="2161" spans="1:10" ht="11.25" hidden="1" customHeight="1">
      <c r="A2161" s="181" t="s">
        <v>2650</v>
      </c>
      <c r="B2161" s="173"/>
      <c r="C2161" s="173" t="s">
        <v>4786</v>
      </c>
      <c r="D2161" s="173"/>
      <c r="E2161" s="173"/>
      <c r="F2161" s="173"/>
      <c r="G2161" s="180">
        <v>43344</v>
      </c>
      <c r="H2161" s="177"/>
      <c r="I2161" s="177"/>
      <c r="J2161" s="8" t="s">
        <v>4902</v>
      </c>
    </row>
    <row r="2162" spans="1:10" ht="11.25" hidden="1" customHeight="1">
      <c r="A2162" s="181" t="s">
        <v>2651</v>
      </c>
      <c r="B2162" s="173"/>
      <c r="C2162" s="173" t="s">
        <v>4788</v>
      </c>
      <c r="D2162" s="173"/>
      <c r="E2162" s="173"/>
      <c r="F2162" s="173"/>
      <c r="G2162" s="180">
        <v>43344</v>
      </c>
      <c r="H2162" s="177"/>
      <c r="I2162" s="177"/>
      <c r="J2162" s="8" t="s">
        <v>4900</v>
      </c>
    </row>
    <row r="2163" spans="1:10" ht="11.25" hidden="1" customHeight="1">
      <c r="A2163" s="181" t="s">
        <v>2652</v>
      </c>
      <c r="B2163" s="173"/>
      <c r="C2163" s="173" t="s">
        <v>4789</v>
      </c>
      <c r="D2163" s="173"/>
      <c r="E2163" s="173"/>
      <c r="F2163" s="173"/>
      <c r="G2163" s="180">
        <v>43344</v>
      </c>
      <c r="H2163" s="174"/>
      <c r="I2163" s="175"/>
      <c r="J2163" s="8" t="s">
        <v>4888</v>
      </c>
    </row>
    <row r="2164" spans="1:10" ht="11.25" hidden="1" customHeight="1">
      <c r="A2164" s="181" t="s">
        <v>2653</v>
      </c>
      <c r="B2164" s="173"/>
      <c r="C2164" s="173" t="s">
        <v>4789</v>
      </c>
      <c r="D2164" s="173"/>
      <c r="E2164" s="173"/>
      <c r="F2164" s="173"/>
      <c r="G2164" s="180">
        <v>43344</v>
      </c>
      <c r="H2164" s="177"/>
      <c r="I2164" s="177"/>
      <c r="J2164" s="8" t="s">
        <v>4888</v>
      </c>
    </row>
    <row r="2165" spans="1:10" ht="11.25" hidden="1" customHeight="1">
      <c r="A2165" s="181" t="s">
        <v>2654</v>
      </c>
      <c r="B2165" s="173"/>
      <c r="C2165" s="173" t="s">
        <v>4786</v>
      </c>
      <c r="D2165" s="173"/>
      <c r="E2165" s="173"/>
      <c r="F2165" s="173"/>
      <c r="G2165" s="180">
        <v>43344</v>
      </c>
      <c r="H2165" s="177"/>
      <c r="I2165" s="177"/>
      <c r="J2165" s="8" t="s">
        <v>4902</v>
      </c>
    </row>
    <row r="2166" spans="1:10" ht="11.25" hidden="1" customHeight="1">
      <c r="A2166" s="181" t="s">
        <v>2655</v>
      </c>
      <c r="B2166" s="173"/>
      <c r="C2166" s="173" t="s">
        <v>4786</v>
      </c>
      <c r="D2166" s="173"/>
      <c r="E2166" s="173"/>
      <c r="F2166" s="173"/>
      <c r="G2166" s="180">
        <v>43344</v>
      </c>
      <c r="H2166" s="177"/>
      <c r="I2166" s="177"/>
      <c r="J2166" s="8" t="s">
        <v>4902</v>
      </c>
    </row>
    <row r="2167" spans="1:10" ht="11.25" hidden="1" customHeight="1">
      <c r="A2167" s="181" t="s">
        <v>2656</v>
      </c>
      <c r="B2167" s="173"/>
      <c r="C2167" s="173" t="s">
        <v>4786</v>
      </c>
      <c r="D2167" s="173"/>
      <c r="E2167" s="173"/>
      <c r="F2167" s="173"/>
      <c r="G2167" s="180">
        <v>43344</v>
      </c>
      <c r="H2167" s="177"/>
      <c r="I2167" s="177"/>
      <c r="J2167" s="8" t="s">
        <v>4902</v>
      </c>
    </row>
    <row r="2168" spans="1:10" ht="11.25" hidden="1" customHeight="1">
      <c r="A2168" s="181" t="s">
        <v>2657</v>
      </c>
      <c r="B2168" s="173"/>
      <c r="C2168" s="173" t="s">
        <v>4787</v>
      </c>
      <c r="D2168" s="173"/>
      <c r="E2168" s="173"/>
      <c r="F2168" s="173"/>
      <c r="G2168" s="180">
        <v>43344</v>
      </c>
      <c r="H2168" s="177"/>
      <c r="I2168" s="177"/>
      <c r="J2168" s="8" t="s">
        <v>4901</v>
      </c>
    </row>
    <row r="2169" spans="1:10" ht="11.25" hidden="1" customHeight="1">
      <c r="A2169" s="181" t="s">
        <v>2658</v>
      </c>
      <c r="B2169" s="173"/>
      <c r="C2169" s="173" t="s">
        <v>4789</v>
      </c>
      <c r="D2169" s="173"/>
      <c r="E2169" s="173"/>
      <c r="F2169" s="173"/>
      <c r="G2169" s="180">
        <v>43344</v>
      </c>
      <c r="H2169" s="177"/>
      <c r="I2169" s="177"/>
      <c r="J2169" s="8" t="s">
        <v>4888</v>
      </c>
    </row>
    <row r="2170" spans="1:10" ht="11.25" hidden="1" customHeight="1">
      <c r="A2170" s="181" t="s">
        <v>2659</v>
      </c>
      <c r="B2170" s="173"/>
      <c r="C2170" s="173" t="s">
        <v>4789</v>
      </c>
      <c r="D2170" s="173"/>
      <c r="E2170" s="173"/>
      <c r="F2170" s="173"/>
      <c r="G2170" s="180">
        <v>43344</v>
      </c>
      <c r="H2170" s="177"/>
      <c r="I2170" s="177"/>
      <c r="J2170" s="8" t="s">
        <v>4888</v>
      </c>
    </row>
    <row r="2171" spans="1:10" ht="11.25" hidden="1" customHeight="1">
      <c r="A2171" s="181" t="s">
        <v>2660</v>
      </c>
      <c r="B2171" s="173"/>
      <c r="C2171" s="173" t="s">
        <v>4787</v>
      </c>
      <c r="D2171" s="173"/>
      <c r="E2171" s="173"/>
      <c r="F2171" s="173"/>
      <c r="G2171" s="180">
        <v>43344</v>
      </c>
      <c r="H2171" s="177"/>
      <c r="I2171" s="177"/>
      <c r="J2171" s="8" t="s">
        <v>4901</v>
      </c>
    </row>
    <row r="2172" spans="1:10" ht="11.25" hidden="1" customHeight="1">
      <c r="A2172" s="181" t="s">
        <v>2661</v>
      </c>
      <c r="B2172" s="173"/>
      <c r="C2172" s="173" t="s">
        <v>4789</v>
      </c>
      <c r="D2172" s="173"/>
      <c r="E2172" s="173"/>
      <c r="F2172" s="173"/>
      <c r="G2172" s="180">
        <v>43344</v>
      </c>
      <c r="H2172" s="177"/>
      <c r="I2172" s="177"/>
      <c r="J2172" s="8" t="s">
        <v>4888</v>
      </c>
    </row>
    <row r="2173" spans="1:10" ht="11.25" hidden="1" customHeight="1">
      <c r="A2173" s="181" t="s">
        <v>2662</v>
      </c>
      <c r="B2173" s="173"/>
      <c r="C2173" s="173" t="s">
        <v>4788</v>
      </c>
      <c r="D2173" s="173"/>
      <c r="E2173" s="173"/>
      <c r="F2173" s="173"/>
      <c r="G2173" s="180">
        <v>43344</v>
      </c>
      <c r="H2173" s="177"/>
      <c r="I2173" s="177"/>
      <c r="J2173" s="8" t="s">
        <v>4900</v>
      </c>
    </row>
    <row r="2174" spans="1:10" ht="11.25" hidden="1" customHeight="1">
      <c r="A2174" s="181" t="s">
        <v>2663</v>
      </c>
      <c r="B2174" s="173"/>
      <c r="C2174" s="173" t="s">
        <v>4788</v>
      </c>
      <c r="D2174" s="173"/>
      <c r="E2174" s="173"/>
      <c r="F2174" s="173"/>
      <c r="G2174" s="180">
        <v>43344</v>
      </c>
      <c r="H2174" s="177"/>
      <c r="I2174" s="177"/>
      <c r="J2174" s="8" t="s">
        <v>4900</v>
      </c>
    </row>
    <row r="2175" spans="1:10" ht="11.25" hidden="1" customHeight="1">
      <c r="A2175" s="181" t="s">
        <v>2664</v>
      </c>
      <c r="B2175" s="173"/>
      <c r="C2175" s="173" t="s">
        <v>4789</v>
      </c>
      <c r="D2175" s="173"/>
      <c r="E2175" s="173"/>
      <c r="F2175" s="173"/>
      <c r="G2175" s="180">
        <v>43344</v>
      </c>
      <c r="H2175" s="177"/>
      <c r="I2175" s="177"/>
      <c r="J2175" s="8" t="s">
        <v>4888</v>
      </c>
    </row>
    <row r="2176" spans="1:10" ht="11.25" hidden="1" customHeight="1">
      <c r="A2176" s="181" t="s">
        <v>2665</v>
      </c>
      <c r="B2176" s="173"/>
      <c r="C2176" s="173" t="s">
        <v>4787</v>
      </c>
      <c r="D2176" s="173"/>
      <c r="E2176" s="173"/>
      <c r="F2176" s="173"/>
      <c r="G2176" s="180">
        <v>43344</v>
      </c>
      <c r="H2176" s="177"/>
      <c r="I2176" s="177"/>
      <c r="J2176" s="8" t="s">
        <v>4901</v>
      </c>
    </row>
    <row r="2177" spans="1:10" ht="11.25" hidden="1" customHeight="1">
      <c r="A2177" s="181" t="s">
        <v>2666</v>
      </c>
      <c r="B2177" s="173"/>
      <c r="C2177" s="173" t="s">
        <v>4789</v>
      </c>
      <c r="D2177" s="173"/>
      <c r="E2177" s="173"/>
      <c r="F2177" s="173"/>
      <c r="G2177" s="180">
        <v>43344</v>
      </c>
      <c r="H2177" s="177"/>
      <c r="I2177" s="177"/>
      <c r="J2177" s="8" t="s">
        <v>4888</v>
      </c>
    </row>
    <row r="2178" spans="1:10" ht="11.25" hidden="1" customHeight="1">
      <c r="A2178" s="181" t="s">
        <v>2667</v>
      </c>
      <c r="B2178" s="173"/>
      <c r="C2178" s="173" t="s">
        <v>4788</v>
      </c>
      <c r="D2178" s="173"/>
      <c r="E2178" s="173"/>
      <c r="F2178" s="173"/>
      <c r="G2178" s="180">
        <v>43344</v>
      </c>
      <c r="H2178" s="177"/>
      <c r="I2178" s="177"/>
      <c r="J2178" s="8" t="s">
        <v>4900</v>
      </c>
    </row>
    <row r="2179" spans="1:10" ht="11.25" hidden="1" customHeight="1">
      <c r="A2179" s="181" t="s">
        <v>2668</v>
      </c>
      <c r="B2179" s="173"/>
      <c r="C2179" s="173" t="s">
        <v>4788</v>
      </c>
      <c r="D2179" s="173"/>
      <c r="E2179" s="173"/>
      <c r="F2179" s="173"/>
      <c r="G2179" s="180">
        <v>43344</v>
      </c>
      <c r="H2179" s="177"/>
      <c r="I2179" s="177"/>
      <c r="J2179" s="8" t="s">
        <v>4900</v>
      </c>
    </row>
    <row r="2180" spans="1:10" ht="11.25" hidden="1" customHeight="1">
      <c r="A2180" s="181" t="s">
        <v>2669</v>
      </c>
      <c r="B2180" s="173"/>
      <c r="C2180" s="173" t="s">
        <v>4788</v>
      </c>
      <c r="D2180" s="173"/>
      <c r="E2180" s="173"/>
      <c r="F2180" s="173"/>
      <c r="G2180" s="180">
        <v>43344</v>
      </c>
      <c r="H2180" s="177"/>
      <c r="I2180" s="177"/>
      <c r="J2180" s="8" t="s">
        <v>4900</v>
      </c>
    </row>
    <row r="2181" spans="1:10" ht="11.25" hidden="1" customHeight="1">
      <c r="A2181" s="181" t="s">
        <v>2670</v>
      </c>
      <c r="B2181" s="173"/>
      <c r="C2181" s="173" t="s">
        <v>4787</v>
      </c>
      <c r="D2181" s="173"/>
      <c r="E2181" s="173"/>
      <c r="F2181" s="173"/>
      <c r="G2181" s="180">
        <v>43344</v>
      </c>
      <c r="H2181" s="177"/>
      <c r="I2181" s="177"/>
      <c r="J2181" s="8" t="s">
        <v>4901</v>
      </c>
    </row>
    <row r="2182" spans="1:10" ht="11.25" hidden="1" customHeight="1">
      <c r="A2182" s="181" t="s">
        <v>2671</v>
      </c>
      <c r="B2182" s="173"/>
      <c r="C2182" s="173" t="s">
        <v>4788</v>
      </c>
      <c r="D2182" s="173"/>
      <c r="E2182" s="173"/>
      <c r="F2182" s="173"/>
      <c r="G2182" s="180">
        <v>43344</v>
      </c>
      <c r="H2182" s="177"/>
      <c r="I2182" s="177"/>
      <c r="J2182" s="8" t="s">
        <v>4900</v>
      </c>
    </row>
    <row r="2183" spans="1:10" ht="11.25" hidden="1" customHeight="1">
      <c r="A2183" s="181" t="s">
        <v>2672</v>
      </c>
      <c r="B2183" s="173"/>
      <c r="C2183" s="173" t="s">
        <v>4788</v>
      </c>
      <c r="D2183" s="173"/>
      <c r="E2183" s="173"/>
      <c r="F2183" s="173"/>
      <c r="G2183" s="180">
        <v>43344</v>
      </c>
      <c r="H2183" s="177"/>
      <c r="I2183" s="177"/>
      <c r="J2183" s="8" t="s">
        <v>4900</v>
      </c>
    </row>
    <row r="2184" spans="1:10" ht="11.25" hidden="1" customHeight="1">
      <c r="A2184" s="181" t="s">
        <v>2673</v>
      </c>
      <c r="B2184" s="173"/>
      <c r="C2184" s="173" t="s">
        <v>4788</v>
      </c>
      <c r="D2184" s="173"/>
      <c r="E2184" s="173"/>
      <c r="F2184" s="173"/>
      <c r="G2184" s="180">
        <v>43344</v>
      </c>
      <c r="H2184" s="177"/>
      <c r="I2184" s="177"/>
      <c r="J2184" s="8" t="s">
        <v>4900</v>
      </c>
    </row>
    <row r="2185" spans="1:10" ht="11.25" hidden="1" customHeight="1">
      <c r="A2185" s="181" t="s">
        <v>2674</v>
      </c>
      <c r="B2185" s="173"/>
      <c r="C2185" s="173" t="s">
        <v>4788</v>
      </c>
      <c r="D2185" s="173"/>
      <c r="E2185" s="173"/>
      <c r="F2185" s="173"/>
      <c r="G2185" s="180">
        <v>43344</v>
      </c>
      <c r="H2185" s="177"/>
      <c r="I2185" s="177"/>
      <c r="J2185" s="8" t="s">
        <v>4900</v>
      </c>
    </row>
    <row r="2186" spans="1:10" ht="11.25" hidden="1" customHeight="1">
      <c r="A2186" s="181" t="s">
        <v>2675</v>
      </c>
      <c r="B2186" s="173"/>
      <c r="C2186" s="173" t="s">
        <v>4788</v>
      </c>
      <c r="D2186" s="173"/>
      <c r="E2186" s="173"/>
      <c r="F2186" s="173"/>
      <c r="G2186" s="180">
        <v>43344</v>
      </c>
      <c r="H2186" s="177"/>
      <c r="I2186" s="177"/>
      <c r="J2186" s="8" t="s">
        <v>4900</v>
      </c>
    </row>
    <row r="2187" spans="1:10" ht="11.25" hidden="1" customHeight="1">
      <c r="A2187" s="181" t="s">
        <v>2676</v>
      </c>
      <c r="B2187" s="173"/>
      <c r="C2187" s="173" t="s">
        <v>4788</v>
      </c>
      <c r="D2187" s="173"/>
      <c r="E2187" s="173"/>
      <c r="F2187" s="173"/>
      <c r="G2187" s="180">
        <v>43344</v>
      </c>
      <c r="H2187" s="177"/>
      <c r="I2187" s="177"/>
      <c r="J2187" s="8" t="s">
        <v>4900</v>
      </c>
    </row>
    <row r="2188" spans="1:10" ht="11.25" hidden="1" customHeight="1">
      <c r="A2188" s="181" t="s">
        <v>2677</v>
      </c>
      <c r="B2188" s="173"/>
      <c r="C2188" s="173" t="s">
        <v>4788</v>
      </c>
      <c r="D2188" s="173"/>
      <c r="E2188" s="173"/>
      <c r="F2188" s="173"/>
      <c r="G2188" s="180">
        <v>43344</v>
      </c>
      <c r="H2188" s="174"/>
      <c r="I2188" s="175"/>
      <c r="J2188" s="8" t="s">
        <v>4900</v>
      </c>
    </row>
    <row r="2189" spans="1:10" ht="11.25" hidden="1" customHeight="1">
      <c r="A2189" s="181" t="s">
        <v>2678</v>
      </c>
      <c r="B2189" s="173"/>
      <c r="C2189" s="173" t="s">
        <v>4789</v>
      </c>
      <c r="D2189" s="173"/>
      <c r="E2189" s="173"/>
      <c r="F2189" s="173"/>
      <c r="G2189" s="180">
        <v>43344</v>
      </c>
      <c r="H2189" s="177"/>
      <c r="I2189" s="177"/>
      <c r="J2189" s="8" t="s">
        <v>4888</v>
      </c>
    </row>
    <row r="2190" spans="1:10" ht="11.25" hidden="1" customHeight="1">
      <c r="A2190" s="181" t="s">
        <v>2679</v>
      </c>
      <c r="B2190" s="173"/>
      <c r="C2190" s="173" t="s">
        <v>4787</v>
      </c>
      <c r="D2190" s="173"/>
      <c r="E2190" s="173"/>
      <c r="F2190" s="173"/>
      <c r="G2190" s="180">
        <v>43344</v>
      </c>
      <c r="H2190" s="177"/>
      <c r="I2190" s="177"/>
      <c r="J2190" s="8" t="s">
        <v>4901</v>
      </c>
    </row>
    <row r="2191" spans="1:10" ht="11.25" hidden="1" customHeight="1">
      <c r="A2191" s="181" t="s">
        <v>2680</v>
      </c>
      <c r="B2191" s="173"/>
      <c r="C2191" s="173" t="s">
        <v>4787</v>
      </c>
      <c r="D2191" s="173"/>
      <c r="E2191" s="173"/>
      <c r="F2191" s="173"/>
      <c r="G2191" s="180">
        <v>43344</v>
      </c>
      <c r="H2191" s="177"/>
      <c r="I2191" s="177"/>
      <c r="J2191" s="8" t="s">
        <v>4901</v>
      </c>
    </row>
    <row r="2192" spans="1:10" ht="11.25" hidden="1" customHeight="1">
      <c r="A2192" s="181" t="s">
        <v>2681</v>
      </c>
      <c r="B2192" s="173"/>
      <c r="C2192" s="173" t="s">
        <v>4789</v>
      </c>
      <c r="D2192" s="173"/>
      <c r="E2192" s="173"/>
      <c r="F2192" s="173"/>
      <c r="G2192" s="180">
        <v>43344</v>
      </c>
      <c r="H2192" s="177"/>
      <c r="I2192" s="177"/>
      <c r="J2192" s="8" t="s">
        <v>4888</v>
      </c>
    </row>
    <row r="2193" spans="1:10" ht="11.25" hidden="1" customHeight="1">
      <c r="A2193" s="181" t="s">
        <v>2682</v>
      </c>
      <c r="B2193" s="173"/>
      <c r="C2193" s="173" t="s">
        <v>4786</v>
      </c>
      <c r="D2193" s="173"/>
      <c r="E2193" s="173"/>
      <c r="F2193" s="173"/>
      <c r="G2193" s="180">
        <v>43344</v>
      </c>
      <c r="H2193" s="177"/>
      <c r="I2193" s="177"/>
      <c r="J2193" s="8" t="s">
        <v>4902</v>
      </c>
    </row>
    <row r="2194" spans="1:10" ht="11.25" hidden="1" customHeight="1">
      <c r="A2194" s="181" t="s">
        <v>2683</v>
      </c>
      <c r="B2194" s="173"/>
      <c r="C2194" s="173" t="s">
        <v>4786</v>
      </c>
      <c r="D2194" s="173"/>
      <c r="E2194" s="173"/>
      <c r="F2194" s="173"/>
      <c r="G2194" s="180">
        <v>43344</v>
      </c>
      <c r="H2194" s="177"/>
      <c r="I2194" s="177"/>
      <c r="J2194" s="8" t="s">
        <v>4902</v>
      </c>
    </row>
    <row r="2195" spans="1:10" ht="11.25" hidden="1" customHeight="1">
      <c r="A2195" s="181" t="s">
        <v>2684</v>
      </c>
      <c r="B2195" s="173"/>
      <c r="C2195" s="173" t="s">
        <v>4786</v>
      </c>
      <c r="D2195" s="173"/>
      <c r="E2195" s="173"/>
      <c r="F2195" s="173"/>
      <c r="G2195" s="180">
        <v>43344</v>
      </c>
      <c r="H2195" s="177"/>
      <c r="I2195" s="177"/>
      <c r="J2195" s="8" t="s">
        <v>4902</v>
      </c>
    </row>
    <row r="2196" spans="1:10" ht="11.25" hidden="1" customHeight="1">
      <c r="A2196" s="181" t="s">
        <v>2685</v>
      </c>
      <c r="B2196" s="173"/>
      <c r="C2196" s="173" t="s">
        <v>4786</v>
      </c>
      <c r="D2196" s="173"/>
      <c r="E2196" s="173"/>
      <c r="F2196" s="173"/>
      <c r="G2196" s="180">
        <v>43344</v>
      </c>
      <c r="H2196" s="177"/>
      <c r="I2196" s="177"/>
      <c r="J2196" s="8" t="s">
        <v>4902</v>
      </c>
    </row>
    <row r="2197" spans="1:10" ht="11.25" hidden="1" customHeight="1">
      <c r="A2197" s="181" t="s">
        <v>2686</v>
      </c>
      <c r="B2197" s="173"/>
      <c r="C2197" s="173" t="s">
        <v>4788</v>
      </c>
      <c r="D2197" s="173"/>
      <c r="E2197" s="173"/>
      <c r="F2197" s="173"/>
      <c r="G2197" s="180">
        <v>43344</v>
      </c>
      <c r="H2197" s="177"/>
      <c r="I2197" s="177"/>
      <c r="J2197" s="8" t="s">
        <v>4900</v>
      </c>
    </row>
    <row r="2198" spans="1:10" ht="11.25" hidden="1" customHeight="1">
      <c r="A2198" s="181" t="s">
        <v>2687</v>
      </c>
      <c r="B2198" s="173"/>
      <c r="C2198" s="173" t="s">
        <v>4788</v>
      </c>
      <c r="D2198" s="173"/>
      <c r="E2198" s="173"/>
      <c r="F2198" s="173"/>
      <c r="G2198" s="180">
        <v>43344</v>
      </c>
      <c r="H2198" s="177"/>
      <c r="I2198" s="177"/>
      <c r="J2198" s="8" t="s">
        <v>4900</v>
      </c>
    </row>
    <row r="2199" spans="1:10" ht="11.25" hidden="1" customHeight="1">
      <c r="A2199" s="181" t="s">
        <v>2689</v>
      </c>
      <c r="B2199" s="173"/>
      <c r="C2199" s="173" t="s">
        <v>4787</v>
      </c>
      <c r="D2199" s="173"/>
      <c r="E2199" s="173"/>
      <c r="F2199" s="173"/>
      <c r="G2199" s="180">
        <v>43344</v>
      </c>
      <c r="H2199" s="177"/>
      <c r="I2199" s="177"/>
      <c r="J2199" s="8" t="s">
        <v>4901</v>
      </c>
    </row>
    <row r="2200" spans="1:10" ht="11.25" hidden="1" customHeight="1">
      <c r="A2200" s="181" t="s">
        <v>2690</v>
      </c>
      <c r="B2200" s="173"/>
      <c r="C2200" s="173" t="s">
        <v>4788</v>
      </c>
      <c r="D2200" s="173"/>
      <c r="E2200" s="173"/>
      <c r="F2200" s="173"/>
      <c r="G2200" s="180">
        <v>43344</v>
      </c>
      <c r="H2200" s="177"/>
      <c r="I2200" s="177"/>
      <c r="J2200" s="8" t="s">
        <v>4900</v>
      </c>
    </row>
    <row r="2201" spans="1:10" ht="11.25" hidden="1" customHeight="1">
      <c r="A2201" s="181" t="s">
        <v>2691</v>
      </c>
      <c r="B2201" s="173"/>
      <c r="C2201" s="173" t="s">
        <v>4788</v>
      </c>
      <c r="D2201" s="173"/>
      <c r="E2201" s="173"/>
      <c r="F2201" s="173"/>
      <c r="G2201" s="180">
        <v>43344</v>
      </c>
      <c r="H2201" s="177"/>
      <c r="I2201" s="177"/>
      <c r="J2201" s="8" t="s">
        <v>4900</v>
      </c>
    </row>
    <row r="2202" spans="1:10" ht="11.25" hidden="1" customHeight="1">
      <c r="A2202" s="181" t="s">
        <v>2692</v>
      </c>
      <c r="B2202" s="173"/>
      <c r="C2202" s="173" t="s">
        <v>4788</v>
      </c>
      <c r="D2202" s="173"/>
      <c r="E2202" s="173"/>
      <c r="F2202" s="173"/>
      <c r="G2202" s="180">
        <v>43344</v>
      </c>
      <c r="H2202" s="177"/>
      <c r="I2202" s="177"/>
      <c r="J2202" s="8" t="s">
        <v>4900</v>
      </c>
    </row>
    <row r="2203" spans="1:10" ht="11.25" hidden="1" customHeight="1">
      <c r="A2203" s="181" t="s">
        <v>2693</v>
      </c>
      <c r="B2203" s="173"/>
      <c r="C2203" s="173" t="s">
        <v>4788</v>
      </c>
      <c r="D2203" s="173"/>
      <c r="E2203" s="173"/>
      <c r="F2203" s="173"/>
      <c r="G2203" s="180">
        <v>43344</v>
      </c>
      <c r="H2203" s="177"/>
      <c r="I2203" s="177"/>
      <c r="J2203" s="8" t="s">
        <v>4900</v>
      </c>
    </row>
    <row r="2204" spans="1:10" ht="11.25" hidden="1" customHeight="1">
      <c r="A2204" s="181" t="s">
        <v>2694</v>
      </c>
      <c r="B2204" s="173"/>
      <c r="C2204" s="173" t="s">
        <v>4788</v>
      </c>
      <c r="D2204" s="173"/>
      <c r="E2204" s="173"/>
      <c r="F2204" s="173"/>
      <c r="G2204" s="180">
        <v>43344</v>
      </c>
      <c r="H2204" s="177"/>
      <c r="I2204" s="177"/>
      <c r="J2204" s="8" t="s">
        <v>4900</v>
      </c>
    </row>
    <row r="2205" spans="1:10" ht="11.25" hidden="1" customHeight="1">
      <c r="A2205" s="181" t="s">
        <v>2695</v>
      </c>
      <c r="B2205" s="173"/>
      <c r="C2205" s="173" t="s">
        <v>4787</v>
      </c>
      <c r="D2205" s="173"/>
      <c r="E2205" s="173"/>
      <c r="F2205" s="173"/>
      <c r="G2205" s="180">
        <v>43344</v>
      </c>
      <c r="H2205" s="177"/>
      <c r="I2205" s="177"/>
      <c r="J2205" s="8" t="s">
        <v>4901</v>
      </c>
    </row>
    <row r="2206" spans="1:10" ht="11.25" hidden="1" customHeight="1">
      <c r="A2206" s="181" t="s">
        <v>2696</v>
      </c>
      <c r="B2206" s="173"/>
      <c r="C2206" s="173" t="s">
        <v>4787</v>
      </c>
      <c r="D2206" s="173"/>
      <c r="E2206" s="173"/>
      <c r="F2206" s="173"/>
      <c r="G2206" s="180">
        <v>43344</v>
      </c>
      <c r="H2206" s="177"/>
      <c r="I2206" s="177"/>
      <c r="J2206" s="8" t="s">
        <v>4901</v>
      </c>
    </row>
    <row r="2207" spans="1:10" ht="11.25" hidden="1" customHeight="1">
      <c r="A2207" s="181" t="s">
        <v>2697</v>
      </c>
      <c r="B2207" s="173"/>
      <c r="C2207" s="173" t="s">
        <v>4788</v>
      </c>
      <c r="D2207" s="173"/>
      <c r="E2207" s="173"/>
      <c r="F2207" s="173"/>
      <c r="G2207" s="180">
        <v>43344</v>
      </c>
      <c r="H2207" s="177"/>
      <c r="I2207" s="177"/>
      <c r="J2207" s="8" t="s">
        <v>4900</v>
      </c>
    </row>
    <row r="2208" spans="1:10" ht="11.25" hidden="1" customHeight="1">
      <c r="A2208" s="181" t="s">
        <v>2698</v>
      </c>
      <c r="B2208" s="173"/>
      <c r="C2208" s="173" t="s">
        <v>4788</v>
      </c>
      <c r="D2208" s="173"/>
      <c r="E2208" s="173"/>
      <c r="F2208" s="173"/>
      <c r="G2208" s="180">
        <v>43344</v>
      </c>
      <c r="H2208" s="177"/>
      <c r="I2208" s="177"/>
      <c r="J2208" s="8" t="s">
        <v>4900</v>
      </c>
    </row>
    <row r="2209" spans="1:10" ht="11.25" hidden="1" customHeight="1">
      <c r="A2209" s="181" t="s">
        <v>2699</v>
      </c>
      <c r="B2209" s="173"/>
      <c r="C2209" s="173" t="s">
        <v>4788</v>
      </c>
      <c r="D2209" s="173"/>
      <c r="E2209" s="173"/>
      <c r="F2209" s="173"/>
      <c r="G2209" s="180">
        <v>43344</v>
      </c>
      <c r="H2209" s="177"/>
      <c r="I2209" s="177"/>
      <c r="J2209" s="8" t="s">
        <v>4900</v>
      </c>
    </row>
    <row r="2210" spans="1:10" ht="11.25" hidden="1" customHeight="1">
      <c r="A2210" s="181" t="s">
        <v>2700</v>
      </c>
      <c r="B2210" s="173"/>
      <c r="C2210" s="173" t="s">
        <v>4788</v>
      </c>
      <c r="D2210" s="173"/>
      <c r="E2210" s="173"/>
      <c r="F2210" s="173"/>
      <c r="G2210" s="180">
        <v>43344</v>
      </c>
      <c r="H2210" s="177"/>
      <c r="I2210" s="177"/>
      <c r="J2210" s="8" t="s">
        <v>4900</v>
      </c>
    </row>
    <row r="2211" spans="1:10" ht="11.25" hidden="1" customHeight="1">
      <c r="A2211" s="181" t="s">
        <v>2701</v>
      </c>
      <c r="B2211" s="173"/>
      <c r="C2211" s="173" t="s">
        <v>4788</v>
      </c>
      <c r="D2211" s="173"/>
      <c r="E2211" s="173"/>
      <c r="F2211" s="173"/>
      <c r="G2211" s="180">
        <v>43344</v>
      </c>
      <c r="H2211" s="177"/>
      <c r="I2211" s="177"/>
      <c r="J2211" s="8" t="s">
        <v>4900</v>
      </c>
    </row>
    <row r="2212" spans="1:10" ht="11.25" hidden="1" customHeight="1">
      <c r="A2212" s="181" t="s">
        <v>2702</v>
      </c>
      <c r="B2212" s="173"/>
      <c r="C2212" s="173" t="s">
        <v>4788</v>
      </c>
      <c r="D2212" s="173"/>
      <c r="E2212" s="173"/>
      <c r="F2212" s="173"/>
      <c r="G2212" s="180">
        <v>43344</v>
      </c>
      <c r="H2212" s="177"/>
      <c r="I2212" s="177"/>
      <c r="J2212" s="8" t="s">
        <v>4900</v>
      </c>
    </row>
    <row r="2213" spans="1:10" ht="11.25" hidden="1" customHeight="1">
      <c r="A2213" s="181" t="s">
        <v>2703</v>
      </c>
      <c r="B2213" s="173"/>
      <c r="C2213" s="173" t="s">
        <v>4786</v>
      </c>
      <c r="D2213" s="173"/>
      <c r="E2213" s="173"/>
      <c r="F2213" s="173"/>
      <c r="G2213" s="180">
        <v>43344</v>
      </c>
      <c r="H2213" s="177"/>
      <c r="I2213" s="177"/>
      <c r="J2213" s="8" t="s">
        <v>4902</v>
      </c>
    </row>
    <row r="2214" spans="1:10" ht="11.25" hidden="1" customHeight="1">
      <c r="A2214" s="181" t="s">
        <v>2704</v>
      </c>
      <c r="B2214" s="173"/>
      <c r="C2214" s="173" t="s">
        <v>4786</v>
      </c>
      <c r="D2214" s="173"/>
      <c r="E2214" s="173"/>
      <c r="F2214" s="173"/>
      <c r="G2214" s="180">
        <v>43344</v>
      </c>
      <c r="H2214" s="177"/>
      <c r="I2214" s="177"/>
      <c r="J2214" s="8" t="s">
        <v>4902</v>
      </c>
    </row>
    <row r="2215" spans="1:10" ht="11.25" hidden="1" customHeight="1">
      <c r="A2215" s="181" t="s">
        <v>2705</v>
      </c>
      <c r="B2215" s="173"/>
      <c r="C2215" s="173" t="s">
        <v>4788</v>
      </c>
      <c r="D2215" s="173"/>
      <c r="E2215" s="173"/>
      <c r="F2215" s="173"/>
      <c r="G2215" s="180">
        <v>43344</v>
      </c>
      <c r="H2215" s="177"/>
      <c r="I2215" s="177"/>
      <c r="J2215" s="8" t="s">
        <v>4900</v>
      </c>
    </row>
    <row r="2216" spans="1:10" ht="11.25" hidden="1" customHeight="1">
      <c r="A2216" s="181" t="s">
        <v>2706</v>
      </c>
      <c r="B2216" s="173"/>
      <c r="C2216" s="173" t="s">
        <v>4786</v>
      </c>
      <c r="D2216" s="173"/>
      <c r="E2216" s="173"/>
      <c r="F2216" s="173"/>
      <c r="G2216" s="180">
        <v>43344</v>
      </c>
      <c r="H2216" s="177"/>
      <c r="I2216" s="177"/>
      <c r="J2216" s="8" t="s">
        <v>4902</v>
      </c>
    </row>
    <row r="2217" spans="1:10" ht="11.25" hidden="1" customHeight="1">
      <c r="A2217" s="181" t="s">
        <v>2707</v>
      </c>
      <c r="B2217" s="173"/>
      <c r="C2217" s="173" t="s">
        <v>4787</v>
      </c>
      <c r="D2217" s="173"/>
      <c r="E2217" s="173"/>
      <c r="F2217" s="173"/>
      <c r="G2217" s="180">
        <v>43344</v>
      </c>
      <c r="H2217" s="177"/>
      <c r="I2217" s="177"/>
      <c r="J2217" s="8" t="s">
        <v>4901</v>
      </c>
    </row>
    <row r="2218" spans="1:10" ht="11.25" hidden="1" customHeight="1">
      <c r="A2218" s="181" t="s">
        <v>2708</v>
      </c>
      <c r="B2218" s="173"/>
      <c r="C2218" s="173" t="s">
        <v>4787</v>
      </c>
      <c r="D2218" s="173"/>
      <c r="E2218" s="173"/>
      <c r="F2218" s="173"/>
      <c r="G2218" s="180">
        <v>43344</v>
      </c>
      <c r="H2218" s="177"/>
      <c r="I2218" s="177"/>
      <c r="J2218" s="8" t="s">
        <v>4901</v>
      </c>
    </row>
    <row r="2219" spans="1:10" ht="11.25" hidden="1" customHeight="1">
      <c r="A2219" s="181" t="s">
        <v>2711</v>
      </c>
      <c r="B2219" s="173"/>
      <c r="C2219" s="173" t="s">
        <v>4786</v>
      </c>
      <c r="D2219" s="173"/>
      <c r="E2219" s="173"/>
      <c r="F2219" s="173"/>
      <c r="G2219" s="180">
        <v>43344</v>
      </c>
      <c r="H2219" s="177"/>
      <c r="I2219" s="177"/>
      <c r="J2219" s="8" t="s">
        <v>4902</v>
      </c>
    </row>
    <row r="2220" spans="1:10" ht="11.25" hidden="1" customHeight="1">
      <c r="A2220" s="181" t="s">
        <v>2717</v>
      </c>
      <c r="B2220" s="173"/>
      <c r="C2220" s="173" t="s">
        <v>4789</v>
      </c>
      <c r="D2220" s="173"/>
      <c r="E2220" s="173"/>
      <c r="F2220" s="173"/>
      <c r="G2220" s="180">
        <v>43344</v>
      </c>
      <c r="H2220" s="177"/>
      <c r="I2220" s="177"/>
      <c r="J2220" s="8" t="s">
        <v>4888</v>
      </c>
    </row>
    <row r="2221" spans="1:10" ht="11.25" hidden="1" customHeight="1">
      <c r="A2221" s="181" t="s">
        <v>2730</v>
      </c>
      <c r="B2221" s="173"/>
      <c r="C2221" s="173" t="s">
        <v>450</v>
      </c>
      <c r="D2221" s="173"/>
      <c r="E2221" s="173"/>
      <c r="F2221" s="173"/>
      <c r="G2221" s="180">
        <v>43344</v>
      </c>
      <c r="H2221" s="177"/>
      <c r="I2221" s="177"/>
      <c r="J2221" s="8" t="s">
        <v>4895</v>
      </c>
    </row>
    <row r="2222" spans="1:10" ht="11.25" hidden="1" customHeight="1">
      <c r="A2222" s="181" t="s">
        <v>2731</v>
      </c>
      <c r="B2222" s="173"/>
      <c r="C2222" s="173" t="s">
        <v>450</v>
      </c>
      <c r="D2222" s="173"/>
      <c r="E2222" s="173"/>
      <c r="F2222" s="173"/>
      <c r="G2222" s="180">
        <v>43344</v>
      </c>
      <c r="H2222" s="177"/>
      <c r="I2222" s="177"/>
      <c r="J2222" s="8" t="s">
        <v>4895</v>
      </c>
    </row>
    <row r="2223" spans="1:10" ht="11.25" hidden="1" customHeight="1">
      <c r="A2223" s="181" t="s">
        <v>2732</v>
      </c>
      <c r="B2223" s="173"/>
      <c r="C2223" s="173" t="s">
        <v>450</v>
      </c>
      <c r="D2223" s="173"/>
      <c r="E2223" s="173"/>
      <c r="F2223" s="173"/>
      <c r="G2223" s="180">
        <v>43344</v>
      </c>
      <c r="H2223" s="177"/>
      <c r="I2223" s="177"/>
      <c r="J2223" s="8" t="s">
        <v>4895</v>
      </c>
    </row>
    <row r="2224" spans="1:10" ht="11.25" hidden="1" customHeight="1">
      <c r="A2224" s="181" t="s">
        <v>2733</v>
      </c>
      <c r="B2224" s="173"/>
      <c r="C2224" s="173" t="s">
        <v>450</v>
      </c>
      <c r="D2224" s="173"/>
      <c r="E2224" s="173"/>
      <c r="F2224" s="173"/>
      <c r="G2224" s="180">
        <v>43344</v>
      </c>
      <c r="H2224" s="177"/>
      <c r="I2224" s="177"/>
      <c r="J2224" s="8" t="s">
        <v>4895</v>
      </c>
    </row>
    <row r="2225" spans="1:10" ht="11.25" hidden="1" customHeight="1">
      <c r="A2225" s="181" t="s">
        <v>2734</v>
      </c>
      <c r="B2225" s="173"/>
      <c r="C2225" s="173" t="s">
        <v>450</v>
      </c>
      <c r="D2225" s="173"/>
      <c r="E2225" s="173"/>
      <c r="F2225" s="173"/>
      <c r="G2225" s="180">
        <v>43344</v>
      </c>
      <c r="H2225" s="177"/>
      <c r="I2225" s="177"/>
      <c r="J2225" s="8" t="s">
        <v>4895</v>
      </c>
    </row>
    <row r="2226" spans="1:10" ht="11.25" hidden="1" customHeight="1">
      <c r="A2226" s="181" t="s">
        <v>2735</v>
      </c>
      <c r="B2226" s="173"/>
      <c r="C2226" s="173" t="s">
        <v>450</v>
      </c>
      <c r="D2226" s="173"/>
      <c r="E2226" s="173"/>
      <c r="F2226" s="173"/>
      <c r="G2226" s="180">
        <v>43344</v>
      </c>
      <c r="H2226" s="177"/>
      <c r="I2226" s="177"/>
      <c r="J2226" s="8" t="s">
        <v>4895</v>
      </c>
    </row>
    <row r="2227" spans="1:10" ht="11.25" hidden="1" customHeight="1">
      <c r="A2227" s="181" t="s">
        <v>2736</v>
      </c>
      <c r="B2227" s="173"/>
      <c r="C2227" s="173" t="s">
        <v>450</v>
      </c>
      <c r="D2227" s="173"/>
      <c r="E2227" s="173"/>
      <c r="F2227" s="173"/>
      <c r="G2227" s="180">
        <v>43344</v>
      </c>
      <c r="H2227" s="177"/>
      <c r="I2227" s="177"/>
      <c r="J2227" s="8" t="s">
        <v>4895</v>
      </c>
    </row>
    <row r="2228" spans="1:10" ht="11.25" hidden="1" customHeight="1">
      <c r="A2228" s="181" t="s">
        <v>2737</v>
      </c>
      <c r="B2228" s="173"/>
      <c r="C2228" s="173" t="s">
        <v>450</v>
      </c>
      <c r="D2228" s="173"/>
      <c r="E2228" s="173"/>
      <c r="F2228" s="173"/>
      <c r="G2228" s="180">
        <v>43344</v>
      </c>
      <c r="H2228" s="177"/>
      <c r="I2228" s="177"/>
      <c r="J2228" s="8" t="s">
        <v>4895</v>
      </c>
    </row>
    <row r="2229" spans="1:10" ht="11.25" hidden="1" customHeight="1">
      <c r="A2229" s="181" t="s">
        <v>2738</v>
      </c>
      <c r="B2229" s="173"/>
      <c r="C2229" s="173" t="s">
        <v>450</v>
      </c>
      <c r="D2229" s="173"/>
      <c r="E2229" s="173"/>
      <c r="F2229" s="173"/>
      <c r="G2229" s="180">
        <v>43344</v>
      </c>
      <c r="H2229" s="177"/>
      <c r="I2229" s="177"/>
      <c r="J2229" s="8" t="s">
        <v>4895</v>
      </c>
    </row>
    <row r="2230" spans="1:10" ht="11.25" hidden="1" customHeight="1">
      <c r="A2230" s="181" t="s">
        <v>2739</v>
      </c>
      <c r="B2230" s="173"/>
      <c r="C2230" s="173" t="s">
        <v>450</v>
      </c>
      <c r="D2230" s="173"/>
      <c r="E2230" s="173"/>
      <c r="F2230" s="173"/>
      <c r="G2230" s="180">
        <v>43344</v>
      </c>
      <c r="H2230" s="177"/>
      <c r="I2230" s="177"/>
      <c r="J2230" s="8" t="s">
        <v>4895</v>
      </c>
    </row>
    <row r="2231" spans="1:10" ht="11.25" hidden="1" customHeight="1">
      <c r="A2231" s="181" t="s">
        <v>2740</v>
      </c>
      <c r="B2231" s="173"/>
      <c r="C2231" s="173" t="s">
        <v>450</v>
      </c>
      <c r="D2231" s="173"/>
      <c r="E2231" s="173"/>
      <c r="F2231" s="173"/>
      <c r="G2231" s="180">
        <v>43344</v>
      </c>
      <c r="H2231" s="177"/>
      <c r="I2231" s="177"/>
      <c r="J2231" s="8" t="s">
        <v>4895</v>
      </c>
    </row>
    <row r="2232" spans="1:10" ht="11.25" hidden="1" customHeight="1">
      <c r="A2232" s="181" t="s">
        <v>2741</v>
      </c>
      <c r="B2232" s="173"/>
      <c r="C2232" s="173" t="s">
        <v>450</v>
      </c>
      <c r="D2232" s="173"/>
      <c r="E2232" s="173"/>
      <c r="F2232" s="173"/>
      <c r="G2232" s="180">
        <v>43344</v>
      </c>
      <c r="H2232" s="177"/>
      <c r="I2232" s="177"/>
      <c r="J2232" s="8" t="s">
        <v>4895</v>
      </c>
    </row>
    <row r="2233" spans="1:10" ht="11.25" hidden="1" customHeight="1">
      <c r="A2233" s="181" t="s">
        <v>2742</v>
      </c>
      <c r="B2233" s="173"/>
      <c r="C2233" s="173" t="s">
        <v>450</v>
      </c>
      <c r="D2233" s="173"/>
      <c r="E2233" s="173"/>
      <c r="F2233" s="173"/>
      <c r="G2233" s="180">
        <v>43344</v>
      </c>
      <c r="H2233" s="177"/>
      <c r="I2233" s="177"/>
      <c r="J2233" s="8" t="s">
        <v>4895</v>
      </c>
    </row>
    <row r="2234" spans="1:10" ht="11.25" hidden="1" customHeight="1">
      <c r="A2234" s="181" t="s">
        <v>2743</v>
      </c>
      <c r="B2234" s="173"/>
      <c r="C2234" s="173" t="s">
        <v>450</v>
      </c>
      <c r="D2234" s="173"/>
      <c r="E2234" s="173"/>
      <c r="F2234" s="173"/>
      <c r="G2234" s="180">
        <v>43344</v>
      </c>
      <c r="H2234" s="177"/>
      <c r="I2234" s="177"/>
      <c r="J2234" s="8" t="s">
        <v>4895</v>
      </c>
    </row>
    <row r="2235" spans="1:10" ht="11.25" hidden="1" customHeight="1">
      <c r="A2235" s="181" t="s">
        <v>2744</v>
      </c>
      <c r="B2235" s="173"/>
      <c r="C2235" s="173" t="s">
        <v>450</v>
      </c>
      <c r="D2235" s="173"/>
      <c r="E2235" s="173"/>
      <c r="F2235" s="173"/>
      <c r="G2235" s="180">
        <v>43344</v>
      </c>
      <c r="H2235" s="177"/>
      <c r="I2235" s="177"/>
      <c r="J2235" s="8" t="s">
        <v>4895</v>
      </c>
    </row>
    <row r="2236" spans="1:10" ht="11.25" hidden="1" customHeight="1">
      <c r="A2236" s="181" t="s">
        <v>2745</v>
      </c>
      <c r="B2236" s="173"/>
      <c r="C2236" s="173" t="s">
        <v>450</v>
      </c>
      <c r="D2236" s="173"/>
      <c r="E2236" s="173"/>
      <c r="F2236" s="173"/>
      <c r="G2236" s="180">
        <v>43344</v>
      </c>
      <c r="H2236" s="177"/>
      <c r="I2236" s="177"/>
      <c r="J2236" s="8" t="s">
        <v>4895</v>
      </c>
    </row>
    <row r="2237" spans="1:10" ht="11.25" hidden="1" customHeight="1">
      <c r="A2237" s="181" t="s">
        <v>2746</v>
      </c>
      <c r="B2237" s="173"/>
      <c r="C2237" s="173" t="s">
        <v>450</v>
      </c>
      <c r="D2237" s="173"/>
      <c r="E2237" s="173"/>
      <c r="F2237" s="173"/>
      <c r="G2237" s="180">
        <v>43344</v>
      </c>
      <c r="H2237" s="177"/>
      <c r="I2237" s="177"/>
      <c r="J2237" s="8" t="s">
        <v>4895</v>
      </c>
    </row>
    <row r="2238" spans="1:10" ht="11.25" hidden="1" customHeight="1">
      <c r="A2238" s="181" t="s">
        <v>2747</v>
      </c>
      <c r="B2238" s="173"/>
      <c r="C2238" s="173" t="s">
        <v>450</v>
      </c>
      <c r="D2238" s="173"/>
      <c r="E2238" s="173"/>
      <c r="F2238" s="173"/>
      <c r="G2238" s="180">
        <v>43344</v>
      </c>
      <c r="H2238" s="177"/>
      <c r="I2238" s="177"/>
      <c r="J2238" s="8" t="s">
        <v>4895</v>
      </c>
    </row>
    <row r="2239" spans="1:10" ht="11.25" hidden="1" customHeight="1">
      <c r="A2239" s="181" t="s">
        <v>2748</v>
      </c>
      <c r="B2239" s="173"/>
      <c r="C2239" s="173" t="s">
        <v>450</v>
      </c>
      <c r="D2239" s="173"/>
      <c r="E2239" s="173"/>
      <c r="F2239" s="173"/>
      <c r="G2239" s="180">
        <v>43344</v>
      </c>
      <c r="H2239" s="177"/>
      <c r="I2239" s="177"/>
      <c r="J2239" s="8" t="s">
        <v>4895</v>
      </c>
    </row>
    <row r="2240" spans="1:10" ht="11.25" hidden="1" customHeight="1">
      <c r="A2240" s="181" t="s">
        <v>2749</v>
      </c>
      <c r="B2240" s="173"/>
      <c r="C2240" s="173" t="s">
        <v>450</v>
      </c>
      <c r="D2240" s="173"/>
      <c r="E2240" s="173"/>
      <c r="F2240" s="173"/>
      <c r="G2240" s="180">
        <v>43344</v>
      </c>
      <c r="H2240" s="177"/>
      <c r="I2240" s="177"/>
      <c r="J2240" s="8" t="s">
        <v>4895</v>
      </c>
    </row>
    <row r="2241" spans="1:10" ht="11.25" hidden="1" customHeight="1">
      <c r="A2241" s="181" t="s">
        <v>2750</v>
      </c>
      <c r="B2241" s="173"/>
      <c r="C2241" s="173" t="s">
        <v>450</v>
      </c>
      <c r="D2241" s="173"/>
      <c r="E2241" s="173"/>
      <c r="F2241" s="173"/>
      <c r="G2241" s="180">
        <v>43344</v>
      </c>
      <c r="H2241" s="177"/>
      <c r="I2241" s="177"/>
      <c r="J2241" s="8" t="s">
        <v>4895</v>
      </c>
    </row>
    <row r="2242" spans="1:10" ht="11.25" hidden="1" customHeight="1">
      <c r="A2242" s="181" t="s">
        <v>2751</v>
      </c>
      <c r="B2242" s="173"/>
      <c r="C2242" s="173" t="s">
        <v>451</v>
      </c>
      <c r="D2242" s="173"/>
      <c r="E2242" s="173"/>
      <c r="F2242" s="173"/>
      <c r="G2242" s="180">
        <v>43344</v>
      </c>
      <c r="H2242" s="177"/>
      <c r="I2242" s="177"/>
      <c r="J2242" s="8" t="s">
        <v>4889</v>
      </c>
    </row>
    <row r="2243" spans="1:10" ht="11.25" hidden="1" customHeight="1">
      <c r="A2243" s="181" t="s">
        <v>2752</v>
      </c>
      <c r="B2243" s="173"/>
      <c r="C2243" s="173" t="s">
        <v>451</v>
      </c>
      <c r="D2243" s="173"/>
      <c r="E2243" s="173"/>
      <c r="F2243" s="173"/>
      <c r="G2243" s="180">
        <v>43344</v>
      </c>
      <c r="H2243" s="177"/>
      <c r="I2243" s="177"/>
      <c r="J2243" s="8" t="s">
        <v>4889</v>
      </c>
    </row>
    <row r="2244" spans="1:10" ht="11.25" hidden="1" customHeight="1">
      <c r="A2244" s="181" t="s">
        <v>2753</v>
      </c>
      <c r="B2244" s="173"/>
      <c r="C2244" s="173" t="s">
        <v>451</v>
      </c>
      <c r="D2244" s="173"/>
      <c r="E2244" s="173"/>
      <c r="F2244" s="173"/>
      <c r="G2244" s="180">
        <v>43344</v>
      </c>
      <c r="H2244" s="177"/>
      <c r="I2244" s="177"/>
      <c r="J2244" s="8" t="s">
        <v>4889</v>
      </c>
    </row>
    <row r="2245" spans="1:10" ht="11.25" hidden="1" customHeight="1">
      <c r="A2245" s="181" t="s">
        <v>2754</v>
      </c>
      <c r="B2245" s="173"/>
      <c r="C2245" s="173" t="s">
        <v>451</v>
      </c>
      <c r="D2245" s="173"/>
      <c r="E2245" s="173"/>
      <c r="F2245" s="173"/>
      <c r="G2245" s="180">
        <v>43344</v>
      </c>
      <c r="H2245" s="177"/>
      <c r="I2245" s="177"/>
      <c r="J2245" s="8" t="s">
        <v>4889</v>
      </c>
    </row>
    <row r="2246" spans="1:10" ht="11.25" hidden="1" customHeight="1">
      <c r="A2246" s="181" t="s">
        <v>2755</v>
      </c>
      <c r="B2246" s="173"/>
      <c r="C2246" s="173" t="s">
        <v>451</v>
      </c>
      <c r="D2246" s="173"/>
      <c r="E2246" s="173"/>
      <c r="F2246" s="173"/>
      <c r="G2246" s="180">
        <v>43344</v>
      </c>
      <c r="H2246" s="177"/>
      <c r="I2246" s="177"/>
      <c r="J2246" s="8" t="s">
        <v>4889</v>
      </c>
    </row>
    <row r="2247" spans="1:10" ht="11.25" hidden="1" customHeight="1">
      <c r="A2247" s="181" t="s">
        <v>2756</v>
      </c>
      <c r="B2247" s="173"/>
      <c r="C2247" s="173" t="s">
        <v>451</v>
      </c>
      <c r="D2247" s="173"/>
      <c r="E2247" s="173"/>
      <c r="F2247" s="173"/>
      <c r="G2247" s="180">
        <v>43344</v>
      </c>
      <c r="H2247" s="177"/>
      <c r="I2247" s="177"/>
      <c r="J2247" s="8" t="s">
        <v>4889</v>
      </c>
    </row>
    <row r="2248" spans="1:10" ht="11.25" hidden="1" customHeight="1">
      <c r="A2248" s="181" t="s">
        <v>2757</v>
      </c>
      <c r="B2248" s="173"/>
      <c r="C2248" s="173" t="s">
        <v>451</v>
      </c>
      <c r="D2248" s="173"/>
      <c r="E2248" s="173"/>
      <c r="F2248" s="173"/>
      <c r="G2248" s="180">
        <v>43344</v>
      </c>
      <c r="H2248" s="177"/>
      <c r="I2248" s="177"/>
      <c r="J2248" s="8" t="s">
        <v>4889</v>
      </c>
    </row>
    <row r="2249" spans="1:10" ht="11.25" hidden="1" customHeight="1">
      <c r="A2249" s="181" t="s">
        <v>2758</v>
      </c>
      <c r="B2249" s="173"/>
      <c r="C2249" s="173" t="s">
        <v>451</v>
      </c>
      <c r="D2249" s="173"/>
      <c r="E2249" s="173"/>
      <c r="F2249" s="173"/>
      <c r="G2249" s="180">
        <v>43344</v>
      </c>
      <c r="H2249" s="177"/>
      <c r="I2249" s="177"/>
      <c r="J2249" s="8" t="s">
        <v>4889</v>
      </c>
    </row>
    <row r="2250" spans="1:10" ht="11.25" hidden="1" customHeight="1">
      <c r="A2250" s="181" t="s">
        <v>2759</v>
      </c>
      <c r="B2250" s="173"/>
      <c r="C2250" s="173" t="s">
        <v>451</v>
      </c>
      <c r="D2250" s="173"/>
      <c r="E2250" s="173"/>
      <c r="F2250" s="173"/>
      <c r="G2250" s="180">
        <v>43344</v>
      </c>
      <c r="H2250" s="177"/>
      <c r="I2250" s="177"/>
      <c r="J2250" s="8" t="s">
        <v>4889</v>
      </c>
    </row>
    <row r="2251" spans="1:10" ht="11.25" hidden="1" customHeight="1">
      <c r="A2251" s="181" t="s">
        <v>2760</v>
      </c>
      <c r="B2251" s="173"/>
      <c r="C2251" s="173" t="s">
        <v>4789</v>
      </c>
      <c r="D2251" s="173"/>
      <c r="E2251" s="173"/>
      <c r="F2251" s="173"/>
      <c r="G2251" s="180">
        <v>43374</v>
      </c>
      <c r="H2251" s="177"/>
      <c r="I2251" s="177"/>
      <c r="J2251" s="8" t="s">
        <v>4888</v>
      </c>
    </row>
    <row r="2252" spans="1:10" ht="11.25" hidden="1" customHeight="1">
      <c r="A2252" s="181" t="s">
        <v>2761</v>
      </c>
      <c r="B2252" s="173"/>
      <c r="C2252" s="173" t="s">
        <v>4786</v>
      </c>
      <c r="D2252" s="173"/>
      <c r="E2252" s="173"/>
      <c r="F2252" s="173"/>
      <c r="G2252" s="180">
        <v>43374</v>
      </c>
      <c r="H2252" s="177"/>
      <c r="I2252" s="177"/>
      <c r="J2252" s="8" t="s">
        <v>4902</v>
      </c>
    </row>
    <row r="2253" spans="1:10" ht="11.25" hidden="1" customHeight="1">
      <c r="A2253" s="181" t="s">
        <v>2762</v>
      </c>
      <c r="B2253" s="173"/>
      <c r="C2253" s="173" t="s">
        <v>4787</v>
      </c>
      <c r="D2253" s="173"/>
      <c r="E2253" s="173"/>
      <c r="F2253" s="173"/>
      <c r="G2253" s="180">
        <v>43374</v>
      </c>
      <c r="H2253" s="177"/>
      <c r="I2253" s="177"/>
      <c r="J2253" s="8" t="s">
        <v>4901</v>
      </c>
    </row>
    <row r="2254" spans="1:10" ht="11.25" hidden="1" customHeight="1">
      <c r="A2254" s="181" t="s">
        <v>2763</v>
      </c>
      <c r="B2254" s="173"/>
      <c r="C2254" s="173" t="s">
        <v>4787</v>
      </c>
      <c r="D2254" s="173"/>
      <c r="E2254" s="173"/>
      <c r="F2254" s="173"/>
      <c r="G2254" s="180">
        <v>43374</v>
      </c>
      <c r="H2254" s="177"/>
      <c r="I2254" s="177"/>
      <c r="J2254" s="8" t="s">
        <v>4901</v>
      </c>
    </row>
    <row r="2255" spans="1:10" ht="11.25" hidden="1" customHeight="1">
      <c r="A2255" s="181" t="s">
        <v>2764</v>
      </c>
      <c r="B2255" s="173"/>
      <c r="C2255" s="173" t="s">
        <v>4787</v>
      </c>
      <c r="D2255" s="173"/>
      <c r="E2255" s="173"/>
      <c r="F2255" s="173"/>
      <c r="G2255" s="180">
        <v>43374</v>
      </c>
      <c r="H2255" s="174"/>
      <c r="I2255" s="175"/>
      <c r="J2255" s="8" t="s">
        <v>4901</v>
      </c>
    </row>
    <row r="2256" spans="1:10" ht="11.25" hidden="1" customHeight="1">
      <c r="A2256" s="181" t="s">
        <v>2765</v>
      </c>
      <c r="B2256" s="173"/>
      <c r="C2256" s="173" t="s">
        <v>4789</v>
      </c>
      <c r="D2256" s="173"/>
      <c r="E2256" s="173"/>
      <c r="F2256" s="173"/>
      <c r="G2256" s="180">
        <v>43374</v>
      </c>
      <c r="H2256" s="177"/>
      <c r="I2256" s="177"/>
      <c r="J2256" s="8" t="s">
        <v>4888</v>
      </c>
    </row>
    <row r="2257" spans="1:10" ht="11.25" hidden="1" customHeight="1">
      <c r="A2257" s="181" t="s">
        <v>2766</v>
      </c>
      <c r="B2257" s="173"/>
      <c r="C2257" s="173" t="s">
        <v>4786</v>
      </c>
      <c r="D2257" s="173"/>
      <c r="E2257" s="173"/>
      <c r="F2257" s="173"/>
      <c r="G2257" s="180">
        <v>43374</v>
      </c>
      <c r="H2257" s="177"/>
      <c r="I2257" s="177"/>
      <c r="J2257" s="8" t="s">
        <v>4902</v>
      </c>
    </row>
    <row r="2258" spans="1:10" ht="11.25" hidden="1" customHeight="1">
      <c r="A2258" s="181" t="s">
        <v>2767</v>
      </c>
      <c r="B2258" s="173"/>
      <c r="C2258" s="173" t="s">
        <v>4786</v>
      </c>
      <c r="D2258" s="173"/>
      <c r="E2258" s="173"/>
      <c r="F2258" s="173"/>
      <c r="G2258" s="180">
        <v>43374</v>
      </c>
      <c r="H2258" s="177"/>
      <c r="I2258" s="177"/>
      <c r="J2258" s="8" t="s">
        <v>4902</v>
      </c>
    </row>
    <row r="2259" spans="1:10" ht="11.25" hidden="1" customHeight="1">
      <c r="A2259" s="181" t="s">
        <v>2768</v>
      </c>
      <c r="B2259" s="173"/>
      <c r="C2259" s="173" t="s">
        <v>4786</v>
      </c>
      <c r="D2259" s="173"/>
      <c r="E2259" s="173"/>
      <c r="F2259" s="173"/>
      <c r="G2259" s="180">
        <v>43374</v>
      </c>
      <c r="H2259" s="177"/>
      <c r="I2259" s="177"/>
      <c r="J2259" s="8" t="s">
        <v>4902</v>
      </c>
    </row>
    <row r="2260" spans="1:10" ht="11.25" hidden="1" customHeight="1">
      <c r="A2260" s="181" t="s">
        <v>2769</v>
      </c>
      <c r="B2260" s="173"/>
      <c r="C2260" s="173" t="s">
        <v>4786</v>
      </c>
      <c r="D2260" s="173"/>
      <c r="E2260" s="173"/>
      <c r="F2260" s="173"/>
      <c r="G2260" s="180">
        <v>43374</v>
      </c>
      <c r="H2260" s="177"/>
      <c r="I2260" s="177"/>
      <c r="J2260" s="8" t="s">
        <v>4902</v>
      </c>
    </row>
    <row r="2261" spans="1:10" ht="11.25" hidden="1" customHeight="1">
      <c r="A2261" s="181" t="s">
        <v>2770</v>
      </c>
      <c r="B2261" s="173"/>
      <c r="C2261" s="173" t="s">
        <v>4786</v>
      </c>
      <c r="D2261" s="173"/>
      <c r="E2261" s="173"/>
      <c r="F2261" s="173"/>
      <c r="G2261" s="180">
        <v>43374</v>
      </c>
      <c r="H2261" s="177"/>
      <c r="I2261" s="177"/>
      <c r="J2261" s="8" t="s">
        <v>4902</v>
      </c>
    </row>
    <row r="2262" spans="1:10" ht="11.25" hidden="1" customHeight="1">
      <c r="A2262" s="181" t="s">
        <v>2771</v>
      </c>
      <c r="B2262" s="173"/>
      <c r="C2262" s="173" t="s">
        <v>4786</v>
      </c>
      <c r="D2262" s="173"/>
      <c r="E2262" s="173"/>
      <c r="F2262" s="173"/>
      <c r="G2262" s="180">
        <v>43374</v>
      </c>
      <c r="H2262" s="177"/>
      <c r="I2262" s="177"/>
      <c r="J2262" s="8" t="s">
        <v>4902</v>
      </c>
    </row>
    <row r="2263" spans="1:10" ht="11.25" hidden="1" customHeight="1">
      <c r="A2263" s="181" t="s">
        <v>2772</v>
      </c>
      <c r="B2263" s="173"/>
      <c r="C2263" s="173" t="s">
        <v>4786</v>
      </c>
      <c r="D2263" s="173"/>
      <c r="E2263" s="173"/>
      <c r="F2263" s="173"/>
      <c r="G2263" s="180">
        <v>43374</v>
      </c>
      <c r="H2263" s="177"/>
      <c r="I2263" s="177"/>
      <c r="J2263" s="8" t="s">
        <v>4902</v>
      </c>
    </row>
    <row r="2264" spans="1:10" ht="11.25" hidden="1" customHeight="1">
      <c r="A2264" s="181" t="s">
        <v>2773</v>
      </c>
      <c r="B2264" s="173"/>
      <c r="C2264" s="173" t="s">
        <v>4786</v>
      </c>
      <c r="D2264" s="173"/>
      <c r="E2264" s="173"/>
      <c r="F2264" s="173"/>
      <c r="G2264" s="180">
        <v>43374</v>
      </c>
      <c r="H2264" s="177"/>
      <c r="I2264" s="177"/>
      <c r="J2264" s="8" t="s">
        <v>4902</v>
      </c>
    </row>
    <row r="2265" spans="1:10" ht="11.25" hidden="1" customHeight="1">
      <c r="A2265" s="181" t="s">
        <v>2774</v>
      </c>
      <c r="B2265" s="173"/>
      <c r="C2265" s="173" t="s">
        <v>4786</v>
      </c>
      <c r="D2265" s="173"/>
      <c r="E2265" s="173"/>
      <c r="F2265" s="173"/>
      <c r="G2265" s="180">
        <v>43374</v>
      </c>
      <c r="H2265" s="177"/>
      <c r="I2265" s="177"/>
      <c r="J2265" s="8" t="s">
        <v>4902</v>
      </c>
    </row>
    <row r="2266" spans="1:10" ht="11.25" hidden="1" customHeight="1">
      <c r="A2266" s="181" t="s">
        <v>2775</v>
      </c>
      <c r="B2266" s="173"/>
      <c r="C2266" s="173" t="s">
        <v>4786</v>
      </c>
      <c r="D2266" s="173"/>
      <c r="E2266" s="173"/>
      <c r="F2266" s="173"/>
      <c r="G2266" s="180">
        <v>43374</v>
      </c>
      <c r="H2266" s="177"/>
      <c r="I2266" s="177"/>
      <c r="J2266" s="8" t="s">
        <v>4902</v>
      </c>
    </row>
    <row r="2267" spans="1:10" ht="11.25" hidden="1" customHeight="1">
      <c r="A2267" s="181" t="s">
        <v>2776</v>
      </c>
      <c r="B2267" s="173"/>
      <c r="C2267" s="173" t="s">
        <v>4787</v>
      </c>
      <c r="D2267" s="173"/>
      <c r="E2267" s="173"/>
      <c r="F2267" s="173"/>
      <c r="G2267" s="180">
        <v>43374</v>
      </c>
      <c r="H2267" s="177"/>
      <c r="I2267" s="177"/>
      <c r="J2267" s="8" t="s">
        <v>4901</v>
      </c>
    </row>
    <row r="2268" spans="1:10" ht="11.25" hidden="1" customHeight="1">
      <c r="A2268" s="181" t="s">
        <v>2777</v>
      </c>
      <c r="B2268" s="173"/>
      <c r="C2268" s="173" t="s">
        <v>4787</v>
      </c>
      <c r="D2268" s="173"/>
      <c r="E2268" s="173"/>
      <c r="F2268" s="173"/>
      <c r="G2268" s="180">
        <v>43374</v>
      </c>
      <c r="H2268" s="177"/>
      <c r="I2268" s="177"/>
      <c r="J2268" s="8" t="s">
        <v>4901</v>
      </c>
    </row>
    <row r="2269" spans="1:10" ht="11.25" hidden="1" customHeight="1">
      <c r="A2269" s="181" t="s">
        <v>2778</v>
      </c>
      <c r="B2269" s="173"/>
      <c r="C2269" s="173" t="s">
        <v>4786</v>
      </c>
      <c r="D2269" s="173"/>
      <c r="E2269" s="173"/>
      <c r="F2269" s="173"/>
      <c r="G2269" s="180">
        <v>43374</v>
      </c>
      <c r="H2269" s="177"/>
      <c r="I2269" s="177"/>
      <c r="J2269" s="8" t="s">
        <v>4902</v>
      </c>
    </row>
    <row r="2270" spans="1:10" ht="11.25" hidden="1" customHeight="1">
      <c r="A2270" s="181" t="s">
        <v>2779</v>
      </c>
      <c r="B2270" s="173"/>
      <c r="C2270" s="173" t="s">
        <v>4786</v>
      </c>
      <c r="D2270" s="173"/>
      <c r="E2270" s="173"/>
      <c r="F2270" s="173"/>
      <c r="G2270" s="180">
        <v>43374</v>
      </c>
      <c r="H2270" s="177"/>
      <c r="I2270" s="177"/>
      <c r="J2270" s="8" t="s">
        <v>4902</v>
      </c>
    </row>
    <row r="2271" spans="1:10" ht="11.25" hidden="1" customHeight="1">
      <c r="A2271" s="181" t="s">
        <v>2780</v>
      </c>
      <c r="B2271" s="173"/>
      <c r="C2271" s="173" t="s">
        <v>4786</v>
      </c>
      <c r="D2271" s="173"/>
      <c r="E2271" s="173"/>
      <c r="F2271" s="173"/>
      <c r="G2271" s="180">
        <v>43374</v>
      </c>
      <c r="H2271" s="177"/>
      <c r="I2271" s="177"/>
      <c r="J2271" s="8" t="s">
        <v>4902</v>
      </c>
    </row>
    <row r="2272" spans="1:10" ht="11.25" hidden="1" customHeight="1">
      <c r="A2272" s="181" t="s">
        <v>2781</v>
      </c>
      <c r="B2272" s="173"/>
      <c r="C2272" s="173" t="s">
        <v>4789</v>
      </c>
      <c r="D2272" s="173"/>
      <c r="E2272" s="173"/>
      <c r="F2272" s="173"/>
      <c r="G2272" s="180">
        <v>43374</v>
      </c>
      <c r="H2272" s="177"/>
      <c r="I2272" s="177"/>
      <c r="J2272" s="8" t="s">
        <v>4888</v>
      </c>
    </row>
    <row r="2273" spans="1:10" ht="11.25" hidden="1" customHeight="1">
      <c r="A2273" s="181" t="s">
        <v>2782</v>
      </c>
      <c r="B2273" s="173"/>
      <c r="C2273" s="173" t="s">
        <v>4789</v>
      </c>
      <c r="D2273" s="173"/>
      <c r="E2273" s="173"/>
      <c r="F2273" s="173"/>
      <c r="G2273" s="180">
        <v>43374</v>
      </c>
      <c r="H2273" s="177"/>
      <c r="I2273" s="177"/>
      <c r="J2273" s="8" t="s">
        <v>4888</v>
      </c>
    </row>
    <row r="2274" spans="1:10" ht="11.25" hidden="1" customHeight="1">
      <c r="A2274" s="181" t="s">
        <v>2783</v>
      </c>
      <c r="B2274" s="173"/>
      <c r="C2274" s="173" t="s">
        <v>4786</v>
      </c>
      <c r="D2274" s="173"/>
      <c r="E2274" s="173"/>
      <c r="F2274" s="173"/>
      <c r="G2274" s="180">
        <v>43374</v>
      </c>
      <c r="H2274" s="177"/>
      <c r="I2274" s="177"/>
      <c r="J2274" s="8" t="s">
        <v>4902</v>
      </c>
    </row>
    <row r="2275" spans="1:10" ht="11.25" hidden="1" customHeight="1">
      <c r="A2275" s="181" t="s">
        <v>2784</v>
      </c>
      <c r="B2275" s="173"/>
      <c r="C2275" s="173" t="s">
        <v>4786</v>
      </c>
      <c r="D2275" s="173"/>
      <c r="E2275" s="173"/>
      <c r="F2275" s="173"/>
      <c r="G2275" s="180">
        <v>43374</v>
      </c>
      <c r="H2275" s="177"/>
      <c r="I2275" s="177"/>
      <c r="J2275" s="8" t="s">
        <v>4902</v>
      </c>
    </row>
    <row r="2276" spans="1:10" ht="11.25" hidden="1" customHeight="1">
      <c r="A2276" s="181" t="s">
        <v>2785</v>
      </c>
      <c r="B2276" s="173"/>
      <c r="C2276" s="173" t="s">
        <v>4786</v>
      </c>
      <c r="D2276" s="173"/>
      <c r="E2276" s="173"/>
      <c r="F2276" s="173"/>
      <c r="G2276" s="180">
        <v>43374</v>
      </c>
      <c r="H2276" s="177"/>
      <c r="I2276" s="177"/>
      <c r="J2276" s="8" t="s">
        <v>4902</v>
      </c>
    </row>
    <row r="2277" spans="1:10" ht="11.25" hidden="1" customHeight="1">
      <c r="A2277" s="181" t="s">
        <v>2786</v>
      </c>
      <c r="B2277" s="173"/>
      <c r="C2277" s="173" t="s">
        <v>4786</v>
      </c>
      <c r="D2277" s="173"/>
      <c r="E2277" s="173"/>
      <c r="F2277" s="173"/>
      <c r="G2277" s="180">
        <v>43374</v>
      </c>
      <c r="H2277" s="174"/>
      <c r="I2277" s="175"/>
      <c r="J2277" s="8" t="s">
        <v>4902</v>
      </c>
    </row>
    <row r="2278" spans="1:10" ht="11.25" hidden="1" customHeight="1">
      <c r="A2278" s="181" t="s">
        <v>2787</v>
      </c>
      <c r="B2278" s="173"/>
      <c r="C2278" s="173" t="s">
        <v>4786</v>
      </c>
      <c r="D2278" s="173"/>
      <c r="E2278" s="173"/>
      <c r="F2278" s="173"/>
      <c r="G2278" s="180">
        <v>43374</v>
      </c>
      <c r="H2278" s="177"/>
      <c r="I2278" s="177"/>
      <c r="J2278" s="8" t="s">
        <v>4902</v>
      </c>
    </row>
    <row r="2279" spans="1:10" ht="11.25" hidden="1" customHeight="1">
      <c r="A2279" s="181" t="s">
        <v>2788</v>
      </c>
      <c r="B2279" s="173"/>
      <c r="C2279" s="173" t="s">
        <v>4786</v>
      </c>
      <c r="D2279" s="173"/>
      <c r="E2279" s="173"/>
      <c r="F2279" s="173"/>
      <c r="G2279" s="180">
        <v>43374</v>
      </c>
      <c r="H2279" s="177"/>
      <c r="I2279" s="177"/>
      <c r="J2279" s="8" t="s">
        <v>4902</v>
      </c>
    </row>
    <row r="2280" spans="1:10" ht="11.25" hidden="1" customHeight="1">
      <c r="A2280" s="181" t="s">
        <v>2789</v>
      </c>
      <c r="B2280" s="173"/>
      <c r="C2280" s="173" t="s">
        <v>4786</v>
      </c>
      <c r="D2280" s="173"/>
      <c r="E2280" s="173"/>
      <c r="F2280" s="173"/>
      <c r="G2280" s="180">
        <v>43374</v>
      </c>
      <c r="H2280" s="177"/>
      <c r="I2280" s="177"/>
      <c r="J2280" s="8" t="s">
        <v>4902</v>
      </c>
    </row>
    <row r="2281" spans="1:10" ht="11.25" hidden="1" customHeight="1">
      <c r="A2281" s="181" t="s">
        <v>2790</v>
      </c>
      <c r="B2281" s="173"/>
      <c r="C2281" s="173" t="s">
        <v>4787</v>
      </c>
      <c r="D2281" s="173"/>
      <c r="E2281" s="173"/>
      <c r="F2281" s="173"/>
      <c r="G2281" s="180">
        <v>43374</v>
      </c>
      <c r="H2281" s="177"/>
      <c r="I2281" s="177"/>
      <c r="J2281" s="8" t="s">
        <v>4901</v>
      </c>
    </row>
    <row r="2282" spans="1:10" ht="11.25" hidden="1" customHeight="1">
      <c r="A2282" s="181" t="s">
        <v>2791</v>
      </c>
      <c r="B2282" s="173"/>
      <c r="C2282" s="173" t="s">
        <v>4787</v>
      </c>
      <c r="D2282" s="173"/>
      <c r="E2282" s="173"/>
      <c r="F2282" s="173"/>
      <c r="G2282" s="180">
        <v>43374</v>
      </c>
      <c r="H2282" s="177"/>
      <c r="I2282" s="177"/>
      <c r="J2282" s="8" t="s">
        <v>4901</v>
      </c>
    </row>
    <row r="2283" spans="1:10" ht="11.25" hidden="1" customHeight="1">
      <c r="A2283" s="181" t="s">
        <v>2792</v>
      </c>
      <c r="B2283" s="173"/>
      <c r="C2283" s="173" t="s">
        <v>4787</v>
      </c>
      <c r="D2283" s="173"/>
      <c r="E2283" s="173"/>
      <c r="F2283" s="173"/>
      <c r="G2283" s="180">
        <v>43374</v>
      </c>
      <c r="H2283" s="177"/>
      <c r="I2283" s="177"/>
      <c r="J2283" s="8" t="s">
        <v>4901</v>
      </c>
    </row>
    <row r="2284" spans="1:10" ht="11.25" hidden="1" customHeight="1">
      <c r="A2284" s="181" t="s">
        <v>2793</v>
      </c>
      <c r="B2284" s="173"/>
      <c r="C2284" s="173" t="s">
        <v>4787</v>
      </c>
      <c r="D2284" s="173"/>
      <c r="E2284" s="173"/>
      <c r="F2284" s="173"/>
      <c r="G2284" s="180">
        <v>43374</v>
      </c>
      <c r="H2284" s="177"/>
      <c r="I2284" s="177"/>
      <c r="J2284" s="8" t="s">
        <v>4901</v>
      </c>
    </row>
    <row r="2285" spans="1:10" ht="11.25" hidden="1" customHeight="1">
      <c r="A2285" s="181" t="s">
        <v>2794</v>
      </c>
      <c r="B2285" s="173"/>
      <c r="C2285" s="173" t="s">
        <v>4786</v>
      </c>
      <c r="D2285" s="173"/>
      <c r="E2285" s="173"/>
      <c r="F2285" s="173"/>
      <c r="G2285" s="180">
        <v>43374</v>
      </c>
      <c r="H2285" s="177"/>
      <c r="I2285" s="177"/>
      <c r="J2285" s="8" t="s">
        <v>4902</v>
      </c>
    </row>
    <row r="2286" spans="1:10" ht="11.25" hidden="1" customHeight="1">
      <c r="A2286" s="181" t="s">
        <v>2795</v>
      </c>
      <c r="B2286" s="173"/>
      <c r="C2286" s="173" t="s">
        <v>4786</v>
      </c>
      <c r="D2286" s="173"/>
      <c r="E2286" s="173"/>
      <c r="F2286" s="173"/>
      <c r="G2286" s="180">
        <v>43374</v>
      </c>
      <c r="H2286" s="177"/>
      <c r="I2286" s="177"/>
      <c r="J2286" s="8" t="s">
        <v>4902</v>
      </c>
    </row>
    <row r="2287" spans="1:10" ht="11.25" hidden="1" customHeight="1">
      <c r="A2287" s="181" t="s">
        <v>2796</v>
      </c>
      <c r="B2287" s="173"/>
      <c r="C2287" s="173" t="s">
        <v>4786</v>
      </c>
      <c r="D2287" s="173"/>
      <c r="E2287" s="173"/>
      <c r="F2287" s="173"/>
      <c r="G2287" s="180">
        <v>43374</v>
      </c>
      <c r="H2287" s="177"/>
      <c r="I2287" s="177"/>
      <c r="J2287" s="8" t="s">
        <v>4902</v>
      </c>
    </row>
    <row r="2288" spans="1:10" ht="11.25" hidden="1" customHeight="1">
      <c r="A2288" s="181" t="s">
        <v>2797</v>
      </c>
      <c r="B2288" s="173"/>
      <c r="C2288" s="173" t="s">
        <v>4789</v>
      </c>
      <c r="D2288" s="173"/>
      <c r="E2288" s="173"/>
      <c r="F2288" s="173"/>
      <c r="G2288" s="180">
        <v>43374</v>
      </c>
      <c r="H2288" s="177"/>
      <c r="I2288" s="177"/>
      <c r="J2288" s="8" t="s">
        <v>4888</v>
      </c>
    </row>
    <row r="2289" spans="1:10" ht="11.25" hidden="1" customHeight="1">
      <c r="A2289" s="181" t="s">
        <v>2798</v>
      </c>
      <c r="B2289" s="173"/>
      <c r="C2289" s="173" t="s">
        <v>4788</v>
      </c>
      <c r="D2289" s="173"/>
      <c r="E2289" s="173"/>
      <c r="F2289" s="173"/>
      <c r="G2289" s="180">
        <v>43374</v>
      </c>
      <c r="H2289" s="177"/>
      <c r="I2289" s="177"/>
      <c r="J2289" s="8" t="s">
        <v>4900</v>
      </c>
    </row>
    <row r="2290" spans="1:10" ht="11.25" hidden="1" customHeight="1">
      <c r="A2290" s="181" t="s">
        <v>2799</v>
      </c>
      <c r="B2290" s="173"/>
      <c r="C2290" s="173" t="s">
        <v>4789</v>
      </c>
      <c r="D2290" s="173"/>
      <c r="E2290" s="173"/>
      <c r="F2290" s="173"/>
      <c r="G2290" s="180">
        <v>43374</v>
      </c>
      <c r="H2290" s="177"/>
      <c r="I2290" s="177"/>
      <c r="J2290" s="8" t="s">
        <v>4888</v>
      </c>
    </row>
    <row r="2291" spans="1:10" ht="11.25" hidden="1" customHeight="1">
      <c r="A2291" s="181" t="s">
        <v>2800</v>
      </c>
      <c r="B2291" s="173"/>
      <c r="C2291" s="173" t="s">
        <v>4789</v>
      </c>
      <c r="D2291" s="173"/>
      <c r="E2291" s="173"/>
      <c r="F2291" s="173"/>
      <c r="G2291" s="180">
        <v>43374</v>
      </c>
      <c r="H2291" s="177"/>
      <c r="I2291" s="177"/>
      <c r="J2291" s="8" t="s">
        <v>4888</v>
      </c>
    </row>
    <row r="2292" spans="1:10" ht="11.25" hidden="1" customHeight="1">
      <c r="A2292" s="181" t="s">
        <v>2801</v>
      </c>
      <c r="B2292" s="173"/>
      <c r="C2292" s="173" t="s">
        <v>4789</v>
      </c>
      <c r="D2292" s="173"/>
      <c r="E2292" s="173"/>
      <c r="F2292" s="173"/>
      <c r="G2292" s="180">
        <v>43374</v>
      </c>
      <c r="H2292" s="177"/>
      <c r="I2292" s="177"/>
      <c r="J2292" s="8" t="s">
        <v>4888</v>
      </c>
    </row>
    <row r="2293" spans="1:10" ht="11.25" hidden="1" customHeight="1">
      <c r="A2293" s="181" t="s">
        <v>2802</v>
      </c>
      <c r="B2293" s="173"/>
      <c r="C2293" s="173" t="s">
        <v>4789</v>
      </c>
      <c r="D2293" s="173"/>
      <c r="E2293" s="173"/>
      <c r="F2293" s="173"/>
      <c r="G2293" s="180">
        <v>43374</v>
      </c>
      <c r="H2293" s="177"/>
      <c r="I2293" s="177"/>
      <c r="J2293" s="8" t="s">
        <v>4888</v>
      </c>
    </row>
    <row r="2294" spans="1:10" ht="11.25" hidden="1" customHeight="1">
      <c r="A2294" s="181" t="s">
        <v>2803</v>
      </c>
      <c r="B2294" s="173"/>
      <c r="C2294" s="173" t="s">
        <v>4789</v>
      </c>
      <c r="D2294" s="173"/>
      <c r="E2294" s="173"/>
      <c r="F2294" s="173"/>
      <c r="G2294" s="180">
        <v>43374</v>
      </c>
      <c r="H2294" s="177"/>
      <c r="I2294" s="177"/>
      <c r="J2294" s="8" t="s">
        <v>4888</v>
      </c>
    </row>
    <row r="2295" spans="1:10" ht="11.25" hidden="1" customHeight="1">
      <c r="A2295" s="181" t="s">
        <v>2804</v>
      </c>
      <c r="B2295" s="173"/>
      <c r="C2295" s="173" t="s">
        <v>4789</v>
      </c>
      <c r="D2295" s="173"/>
      <c r="E2295" s="173"/>
      <c r="F2295" s="173"/>
      <c r="G2295" s="180">
        <v>43374</v>
      </c>
      <c r="H2295" s="177"/>
      <c r="I2295" s="177"/>
      <c r="J2295" s="8" t="s">
        <v>4888</v>
      </c>
    </row>
    <row r="2296" spans="1:10" ht="11.25" hidden="1" customHeight="1">
      <c r="A2296" s="181" t="s">
        <v>2805</v>
      </c>
      <c r="B2296" s="173"/>
      <c r="C2296" s="173" t="s">
        <v>4787</v>
      </c>
      <c r="D2296" s="173"/>
      <c r="E2296" s="173"/>
      <c r="F2296" s="173"/>
      <c r="G2296" s="180">
        <v>43374</v>
      </c>
      <c r="H2296" s="177"/>
      <c r="I2296" s="177"/>
      <c r="J2296" s="8" t="s">
        <v>4901</v>
      </c>
    </row>
    <row r="2297" spans="1:10" ht="11.25" hidden="1" customHeight="1">
      <c r="A2297" s="181" t="s">
        <v>2806</v>
      </c>
      <c r="B2297" s="173"/>
      <c r="C2297" s="173" t="s">
        <v>4789</v>
      </c>
      <c r="D2297" s="173"/>
      <c r="E2297" s="173"/>
      <c r="F2297" s="173"/>
      <c r="G2297" s="180">
        <v>43374</v>
      </c>
      <c r="H2297" s="177"/>
      <c r="I2297" s="177"/>
      <c r="J2297" s="8" t="s">
        <v>4888</v>
      </c>
    </row>
    <row r="2298" spans="1:10" ht="11.25" hidden="1" customHeight="1">
      <c r="A2298" s="181" t="s">
        <v>2807</v>
      </c>
      <c r="B2298" s="173"/>
      <c r="C2298" s="173" t="s">
        <v>4786</v>
      </c>
      <c r="D2298" s="173"/>
      <c r="E2298" s="173"/>
      <c r="F2298" s="173"/>
      <c r="G2298" s="180">
        <v>43374</v>
      </c>
      <c r="H2298" s="177"/>
      <c r="I2298" s="177"/>
      <c r="J2298" s="8" t="s">
        <v>4902</v>
      </c>
    </row>
    <row r="2299" spans="1:10" ht="11.25" hidden="1" customHeight="1">
      <c r="A2299" s="181" t="s">
        <v>2808</v>
      </c>
      <c r="B2299" s="173"/>
      <c r="C2299" s="173" t="s">
        <v>4787</v>
      </c>
      <c r="D2299" s="173"/>
      <c r="E2299" s="173"/>
      <c r="F2299" s="173"/>
      <c r="G2299" s="180">
        <v>43374</v>
      </c>
      <c r="H2299" s="177"/>
      <c r="I2299" s="177"/>
      <c r="J2299" s="8" t="s">
        <v>4901</v>
      </c>
    </row>
    <row r="2300" spans="1:10" ht="11.25" hidden="1" customHeight="1">
      <c r="A2300" s="181" t="s">
        <v>2809</v>
      </c>
      <c r="B2300" s="173"/>
      <c r="C2300" s="173" t="s">
        <v>4788</v>
      </c>
      <c r="D2300" s="173"/>
      <c r="E2300" s="173"/>
      <c r="F2300" s="173"/>
      <c r="G2300" s="180">
        <v>43374</v>
      </c>
      <c r="H2300" s="177"/>
      <c r="I2300" s="177"/>
      <c r="J2300" s="8" t="s">
        <v>4900</v>
      </c>
    </row>
    <row r="2301" spans="1:10" ht="11.25" hidden="1" customHeight="1">
      <c r="A2301" s="181" t="s">
        <v>2810</v>
      </c>
      <c r="B2301" s="173"/>
      <c r="C2301" s="173" t="s">
        <v>4789</v>
      </c>
      <c r="D2301" s="173"/>
      <c r="E2301" s="173"/>
      <c r="F2301" s="173"/>
      <c r="G2301" s="180">
        <v>43374</v>
      </c>
      <c r="H2301" s="177"/>
      <c r="I2301" s="177"/>
      <c r="J2301" s="8" t="s">
        <v>4888</v>
      </c>
    </row>
    <row r="2302" spans="1:10" ht="11.25" hidden="1" customHeight="1">
      <c r="A2302" s="181" t="s">
        <v>2811</v>
      </c>
      <c r="B2302" s="173"/>
      <c r="C2302" s="173" t="s">
        <v>4789</v>
      </c>
      <c r="D2302" s="173"/>
      <c r="E2302" s="173"/>
      <c r="F2302" s="173"/>
      <c r="G2302" s="180">
        <v>43374</v>
      </c>
      <c r="H2302" s="177"/>
      <c r="I2302" s="177"/>
      <c r="J2302" s="8" t="s">
        <v>4888</v>
      </c>
    </row>
    <row r="2303" spans="1:10" ht="11.25" hidden="1" customHeight="1">
      <c r="A2303" s="181" t="s">
        <v>2812</v>
      </c>
      <c r="B2303" s="173"/>
      <c r="C2303" s="173" t="s">
        <v>4789</v>
      </c>
      <c r="D2303" s="173"/>
      <c r="E2303" s="173"/>
      <c r="F2303" s="173"/>
      <c r="G2303" s="180">
        <v>43374</v>
      </c>
      <c r="H2303" s="177"/>
      <c r="I2303" s="177"/>
      <c r="J2303" s="8" t="s">
        <v>4888</v>
      </c>
    </row>
    <row r="2304" spans="1:10" ht="11.25" hidden="1" customHeight="1">
      <c r="A2304" s="181" t="s">
        <v>2813</v>
      </c>
      <c r="B2304" s="173"/>
      <c r="C2304" s="173" t="s">
        <v>4788</v>
      </c>
      <c r="D2304" s="173"/>
      <c r="E2304" s="173"/>
      <c r="F2304" s="173"/>
      <c r="G2304" s="180">
        <v>43374</v>
      </c>
      <c r="H2304" s="177"/>
      <c r="I2304" s="177"/>
      <c r="J2304" s="8" t="s">
        <v>4900</v>
      </c>
    </row>
    <row r="2305" spans="1:10" ht="11.25" hidden="1" customHeight="1">
      <c r="A2305" s="181" t="s">
        <v>2814</v>
      </c>
      <c r="B2305" s="173"/>
      <c r="C2305" s="173" t="s">
        <v>4786</v>
      </c>
      <c r="D2305" s="173"/>
      <c r="E2305" s="173"/>
      <c r="F2305" s="173"/>
      <c r="G2305" s="180">
        <v>43374</v>
      </c>
      <c r="H2305" s="177"/>
      <c r="I2305" s="177"/>
      <c r="J2305" s="8" t="s">
        <v>4902</v>
      </c>
    </row>
    <row r="2306" spans="1:10" ht="11.25" hidden="1" customHeight="1">
      <c r="A2306" s="181" t="s">
        <v>2815</v>
      </c>
      <c r="B2306" s="173"/>
      <c r="C2306" s="173" t="s">
        <v>4788</v>
      </c>
      <c r="D2306" s="173"/>
      <c r="E2306" s="173"/>
      <c r="F2306" s="173"/>
      <c r="G2306" s="180">
        <v>43374</v>
      </c>
      <c r="H2306" s="177"/>
      <c r="I2306" s="177"/>
      <c r="J2306" s="8" t="s">
        <v>4900</v>
      </c>
    </row>
    <row r="2307" spans="1:10" ht="11.25" hidden="1" customHeight="1">
      <c r="A2307" s="181" t="s">
        <v>2816</v>
      </c>
      <c r="B2307" s="173"/>
      <c r="C2307" s="173" t="s">
        <v>4788</v>
      </c>
      <c r="D2307" s="173"/>
      <c r="E2307" s="173"/>
      <c r="F2307" s="173"/>
      <c r="G2307" s="180">
        <v>43374</v>
      </c>
      <c r="H2307" s="177"/>
      <c r="I2307" s="177"/>
      <c r="J2307" s="8" t="s">
        <v>4900</v>
      </c>
    </row>
    <row r="2308" spans="1:10" ht="11.25" hidden="1" customHeight="1">
      <c r="A2308" s="181" t="s">
        <v>2817</v>
      </c>
      <c r="B2308" s="173"/>
      <c r="C2308" s="173" t="s">
        <v>4788</v>
      </c>
      <c r="D2308" s="173"/>
      <c r="E2308" s="173"/>
      <c r="F2308" s="173"/>
      <c r="G2308" s="180">
        <v>43374</v>
      </c>
      <c r="H2308" s="177"/>
      <c r="I2308" s="177"/>
      <c r="J2308" s="8" t="s">
        <v>4900</v>
      </c>
    </row>
    <row r="2309" spans="1:10" ht="11.25" hidden="1" customHeight="1">
      <c r="A2309" s="181" t="s">
        <v>2818</v>
      </c>
      <c r="B2309" s="173"/>
      <c r="C2309" s="173" t="s">
        <v>4786</v>
      </c>
      <c r="D2309" s="173"/>
      <c r="E2309" s="173"/>
      <c r="F2309" s="173"/>
      <c r="G2309" s="180">
        <v>43374</v>
      </c>
      <c r="H2309" s="177"/>
      <c r="I2309" s="177"/>
      <c r="J2309" s="8" t="s">
        <v>4902</v>
      </c>
    </row>
    <row r="2310" spans="1:10" ht="11.25" hidden="1" customHeight="1">
      <c r="A2310" s="181" t="s">
        <v>2819</v>
      </c>
      <c r="B2310" s="173"/>
      <c r="C2310" s="173" t="s">
        <v>4789</v>
      </c>
      <c r="D2310" s="173"/>
      <c r="E2310" s="173"/>
      <c r="F2310" s="173"/>
      <c r="G2310" s="180">
        <v>43374</v>
      </c>
      <c r="H2310" s="177"/>
      <c r="I2310" s="177"/>
      <c r="J2310" s="8" t="s">
        <v>4888</v>
      </c>
    </row>
    <row r="2311" spans="1:10" ht="11.25" hidden="1" customHeight="1">
      <c r="A2311" s="181" t="s">
        <v>2820</v>
      </c>
      <c r="B2311" s="173"/>
      <c r="C2311" s="173" t="s">
        <v>4789</v>
      </c>
      <c r="D2311" s="173"/>
      <c r="E2311" s="173"/>
      <c r="F2311" s="173"/>
      <c r="G2311" s="180">
        <v>43374</v>
      </c>
      <c r="H2311" s="177"/>
      <c r="I2311" s="177"/>
      <c r="J2311" s="8" t="s">
        <v>4888</v>
      </c>
    </row>
    <row r="2312" spans="1:10" ht="11.25" hidden="1" customHeight="1">
      <c r="A2312" s="181" t="s">
        <v>2821</v>
      </c>
      <c r="B2312" s="173"/>
      <c r="C2312" s="173" t="s">
        <v>4789</v>
      </c>
      <c r="D2312" s="173"/>
      <c r="E2312" s="173"/>
      <c r="F2312" s="173"/>
      <c r="G2312" s="180">
        <v>43374</v>
      </c>
      <c r="H2312" s="177"/>
      <c r="I2312" s="177"/>
      <c r="J2312" s="8" t="s">
        <v>4888</v>
      </c>
    </row>
    <row r="2313" spans="1:10" ht="11.25" hidden="1" customHeight="1">
      <c r="A2313" s="181" t="s">
        <v>2822</v>
      </c>
      <c r="B2313" s="173"/>
      <c r="C2313" s="173" t="s">
        <v>4786</v>
      </c>
      <c r="D2313" s="173"/>
      <c r="E2313" s="173"/>
      <c r="F2313" s="173"/>
      <c r="G2313" s="180">
        <v>43374</v>
      </c>
      <c r="H2313" s="177"/>
      <c r="I2313" s="177"/>
      <c r="J2313" s="8" t="s">
        <v>4902</v>
      </c>
    </row>
    <row r="2314" spans="1:10" ht="11.25" hidden="1" customHeight="1">
      <c r="A2314" s="181" t="s">
        <v>2823</v>
      </c>
      <c r="B2314" s="173"/>
      <c r="C2314" s="173" t="s">
        <v>4786</v>
      </c>
      <c r="D2314" s="173"/>
      <c r="E2314" s="173"/>
      <c r="F2314" s="173"/>
      <c r="G2314" s="180">
        <v>43374</v>
      </c>
      <c r="H2314" s="177"/>
      <c r="I2314" s="177"/>
      <c r="J2314" s="8" t="s">
        <v>4902</v>
      </c>
    </row>
    <row r="2315" spans="1:10" ht="11.25" hidden="1" customHeight="1">
      <c r="A2315" s="181" t="s">
        <v>2824</v>
      </c>
      <c r="B2315" s="173"/>
      <c r="C2315" s="173" t="s">
        <v>4788</v>
      </c>
      <c r="D2315" s="173"/>
      <c r="E2315" s="173"/>
      <c r="F2315" s="173"/>
      <c r="G2315" s="180">
        <v>43374</v>
      </c>
      <c r="H2315" s="177"/>
      <c r="I2315" s="177"/>
      <c r="J2315" s="8" t="s">
        <v>4900</v>
      </c>
    </row>
    <row r="2316" spans="1:10" ht="11.25" hidden="1" customHeight="1">
      <c r="A2316" s="181" t="s">
        <v>2825</v>
      </c>
      <c r="B2316" s="173"/>
      <c r="C2316" s="173" t="s">
        <v>4788</v>
      </c>
      <c r="D2316" s="173"/>
      <c r="E2316" s="173"/>
      <c r="F2316" s="173"/>
      <c r="G2316" s="180">
        <v>43374</v>
      </c>
      <c r="H2316" s="177"/>
      <c r="I2316" s="177"/>
      <c r="J2316" s="8" t="s">
        <v>4900</v>
      </c>
    </row>
    <row r="2317" spans="1:10" ht="11.25" hidden="1" customHeight="1">
      <c r="A2317" s="181" t="s">
        <v>2826</v>
      </c>
      <c r="B2317" s="173"/>
      <c r="C2317" s="173" t="s">
        <v>4789</v>
      </c>
      <c r="D2317" s="173"/>
      <c r="E2317" s="173"/>
      <c r="F2317" s="173"/>
      <c r="G2317" s="180">
        <v>43374</v>
      </c>
      <c r="H2317" s="177"/>
      <c r="I2317" s="177"/>
      <c r="J2317" s="8" t="s">
        <v>4888</v>
      </c>
    </row>
    <row r="2318" spans="1:10" ht="11.25" hidden="1" customHeight="1">
      <c r="A2318" s="181" t="s">
        <v>2827</v>
      </c>
      <c r="B2318" s="173"/>
      <c r="C2318" s="173" t="s">
        <v>4787</v>
      </c>
      <c r="D2318" s="173"/>
      <c r="E2318" s="173"/>
      <c r="F2318" s="173"/>
      <c r="G2318" s="180">
        <v>43374</v>
      </c>
      <c r="H2318" s="177"/>
      <c r="I2318" s="177"/>
      <c r="J2318" s="8" t="s">
        <v>4901</v>
      </c>
    </row>
    <row r="2319" spans="1:10" ht="11.25" hidden="1" customHeight="1">
      <c r="A2319" s="181" t="s">
        <v>2828</v>
      </c>
      <c r="B2319" s="173"/>
      <c r="C2319" s="173" t="s">
        <v>4787</v>
      </c>
      <c r="D2319" s="173"/>
      <c r="E2319" s="173"/>
      <c r="F2319" s="173"/>
      <c r="G2319" s="180">
        <v>43374</v>
      </c>
      <c r="H2319" s="177"/>
      <c r="I2319" s="177"/>
      <c r="J2319" s="8" t="s">
        <v>4901</v>
      </c>
    </row>
    <row r="2320" spans="1:10" ht="11.25" hidden="1" customHeight="1">
      <c r="A2320" s="181" t="s">
        <v>2829</v>
      </c>
      <c r="B2320" s="173"/>
      <c r="C2320" s="173" t="s">
        <v>4786</v>
      </c>
      <c r="D2320" s="173"/>
      <c r="E2320" s="173"/>
      <c r="F2320" s="173"/>
      <c r="G2320" s="180">
        <v>43374</v>
      </c>
      <c r="H2320" s="177"/>
      <c r="I2320" s="177"/>
      <c r="J2320" s="8" t="s">
        <v>4902</v>
      </c>
    </row>
    <row r="2321" spans="1:10" ht="11.25" hidden="1" customHeight="1">
      <c r="A2321" s="181" t="s">
        <v>2830</v>
      </c>
      <c r="B2321" s="173"/>
      <c r="C2321" s="173" t="s">
        <v>4788</v>
      </c>
      <c r="D2321" s="173"/>
      <c r="E2321" s="173"/>
      <c r="F2321" s="173"/>
      <c r="G2321" s="180">
        <v>43374</v>
      </c>
      <c r="H2321" s="177"/>
      <c r="I2321" s="177"/>
      <c r="J2321" s="8" t="s">
        <v>4900</v>
      </c>
    </row>
    <row r="2322" spans="1:10" ht="11.25" hidden="1" customHeight="1">
      <c r="A2322" s="181" t="s">
        <v>2831</v>
      </c>
      <c r="B2322" s="173"/>
      <c r="C2322" s="173" t="s">
        <v>4789</v>
      </c>
      <c r="D2322" s="173"/>
      <c r="E2322" s="173"/>
      <c r="F2322" s="173"/>
      <c r="G2322" s="180">
        <v>43374</v>
      </c>
      <c r="H2322" s="177"/>
      <c r="I2322" s="177"/>
      <c r="J2322" s="8" t="s">
        <v>4888</v>
      </c>
    </row>
    <row r="2323" spans="1:10" ht="11.25" hidden="1" customHeight="1">
      <c r="A2323" s="181" t="s">
        <v>2832</v>
      </c>
      <c r="B2323" s="173"/>
      <c r="C2323" s="173" t="s">
        <v>4787</v>
      </c>
      <c r="D2323" s="173"/>
      <c r="E2323" s="173"/>
      <c r="F2323" s="173"/>
      <c r="G2323" s="180">
        <v>43374</v>
      </c>
      <c r="H2323" s="177"/>
      <c r="I2323" s="177"/>
      <c r="J2323" s="8" t="s">
        <v>4901</v>
      </c>
    </row>
    <row r="2324" spans="1:10" ht="11.25" hidden="1" customHeight="1">
      <c r="A2324" s="181" t="s">
        <v>2833</v>
      </c>
      <c r="B2324" s="173"/>
      <c r="C2324" s="173" t="s">
        <v>4788</v>
      </c>
      <c r="D2324" s="173"/>
      <c r="E2324" s="173"/>
      <c r="F2324" s="173"/>
      <c r="G2324" s="180">
        <v>43374</v>
      </c>
      <c r="H2324" s="177"/>
      <c r="I2324" s="177"/>
      <c r="J2324" s="8" t="s">
        <v>4900</v>
      </c>
    </row>
    <row r="2325" spans="1:10" ht="11.25" hidden="1" customHeight="1">
      <c r="A2325" s="181" t="s">
        <v>2834</v>
      </c>
      <c r="B2325" s="173"/>
      <c r="C2325" s="173" t="s">
        <v>4788</v>
      </c>
      <c r="D2325" s="173"/>
      <c r="E2325" s="173"/>
      <c r="F2325" s="173"/>
      <c r="G2325" s="180">
        <v>43374</v>
      </c>
      <c r="H2325" s="177"/>
      <c r="I2325" s="177"/>
      <c r="J2325" s="8" t="s">
        <v>4900</v>
      </c>
    </row>
    <row r="2326" spans="1:10" ht="11.25" hidden="1" customHeight="1">
      <c r="A2326" s="181" t="s">
        <v>2835</v>
      </c>
      <c r="B2326" s="173"/>
      <c r="C2326" s="173" t="s">
        <v>4788</v>
      </c>
      <c r="D2326" s="173"/>
      <c r="E2326" s="173"/>
      <c r="F2326" s="173"/>
      <c r="G2326" s="180">
        <v>43374</v>
      </c>
      <c r="H2326" s="177"/>
      <c r="I2326" s="177"/>
      <c r="J2326" s="8" t="s">
        <v>4900</v>
      </c>
    </row>
    <row r="2327" spans="1:10" ht="11.25" hidden="1" customHeight="1">
      <c r="A2327" s="181" t="s">
        <v>2836</v>
      </c>
      <c r="B2327" s="173"/>
      <c r="C2327" s="173" t="s">
        <v>4788</v>
      </c>
      <c r="D2327" s="173"/>
      <c r="E2327" s="173"/>
      <c r="F2327" s="173"/>
      <c r="G2327" s="180">
        <v>43374</v>
      </c>
      <c r="H2327" s="177"/>
      <c r="I2327" s="177"/>
      <c r="J2327" s="8" t="s">
        <v>4900</v>
      </c>
    </row>
    <row r="2328" spans="1:10" ht="11.25" hidden="1" customHeight="1">
      <c r="A2328" s="181" t="s">
        <v>2837</v>
      </c>
      <c r="B2328" s="173"/>
      <c r="C2328" s="173" t="s">
        <v>4788</v>
      </c>
      <c r="D2328" s="173"/>
      <c r="E2328" s="173"/>
      <c r="F2328" s="173"/>
      <c r="G2328" s="180">
        <v>43374</v>
      </c>
      <c r="H2328" s="177"/>
      <c r="I2328" s="177"/>
      <c r="J2328" s="8" t="s">
        <v>4900</v>
      </c>
    </row>
    <row r="2329" spans="1:10" ht="11.25" hidden="1" customHeight="1">
      <c r="A2329" s="181" t="s">
        <v>2838</v>
      </c>
      <c r="B2329" s="173"/>
      <c r="C2329" s="173" t="s">
        <v>4787</v>
      </c>
      <c r="D2329" s="173"/>
      <c r="E2329" s="173"/>
      <c r="F2329" s="173"/>
      <c r="G2329" s="180">
        <v>43374</v>
      </c>
      <c r="H2329" s="177"/>
      <c r="I2329" s="177"/>
      <c r="J2329" s="8" t="s">
        <v>4901</v>
      </c>
    </row>
    <row r="2330" spans="1:10" ht="11.25" hidden="1" customHeight="1">
      <c r="A2330" s="181" t="s">
        <v>2839</v>
      </c>
      <c r="B2330" s="173"/>
      <c r="C2330" s="173" t="s">
        <v>4789</v>
      </c>
      <c r="D2330" s="173"/>
      <c r="E2330" s="173"/>
      <c r="F2330" s="173"/>
      <c r="G2330" s="180">
        <v>43374</v>
      </c>
      <c r="H2330" s="177"/>
      <c r="I2330" s="177"/>
      <c r="J2330" s="8" t="s">
        <v>4888</v>
      </c>
    </row>
    <row r="2331" spans="1:10" ht="11.25" hidden="1" customHeight="1">
      <c r="A2331" s="181" t="s">
        <v>2840</v>
      </c>
      <c r="B2331" s="173"/>
      <c r="C2331" s="173" t="s">
        <v>4789</v>
      </c>
      <c r="D2331" s="173"/>
      <c r="E2331" s="173"/>
      <c r="F2331" s="173"/>
      <c r="G2331" s="180">
        <v>43374</v>
      </c>
      <c r="H2331" s="177"/>
      <c r="I2331" s="177"/>
      <c r="J2331" s="8" t="s">
        <v>4888</v>
      </c>
    </row>
    <row r="2332" spans="1:10" ht="11.25" hidden="1" customHeight="1">
      <c r="A2332" s="181" t="s">
        <v>2841</v>
      </c>
      <c r="B2332" s="173"/>
      <c r="C2332" s="173" t="s">
        <v>4789</v>
      </c>
      <c r="D2332" s="173"/>
      <c r="E2332" s="173"/>
      <c r="F2332" s="173"/>
      <c r="G2332" s="180">
        <v>43374</v>
      </c>
      <c r="H2332" s="177"/>
      <c r="I2332" s="177"/>
      <c r="J2332" s="8" t="s">
        <v>4888</v>
      </c>
    </row>
    <row r="2333" spans="1:10" ht="11.25" hidden="1" customHeight="1">
      <c r="A2333" s="181" t="s">
        <v>2842</v>
      </c>
      <c r="B2333" s="173"/>
      <c r="C2333" s="173" t="s">
        <v>4789</v>
      </c>
      <c r="D2333" s="173"/>
      <c r="E2333" s="173"/>
      <c r="F2333" s="173"/>
      <c r="G2333" s="180">
        <v>43374</v>
      </c>
      <c r="H2333" s="177"/>
      <c r="I2333" s="177"/>
      <c r="J2333" s="8" t="s">
        <v>4888</v>
      </c>
    </row>
    <row r="2334" spans="1:10" ht="11.25" hidden="1" customHeight="1">
      <c r="A2334" s="181" t="s">
        <v>2843</v>
      </c>
      <c r="B2334" s="173"/>
      <c r="C2334" s="173" t="s">
        <v>4786</v>
      </c>
      <c r="D2334" s="173"/>
      <c r="E2334" s="173"/>
      <c r="F2334" s="173"/>
      <c r="G2334" s="180">
        <v>43374</v>
      </c>
      <c r="H2334" s="177"/>
      <c r="I2334" s="177"/>
      <c r="J2334" s="8" t="s">
        <v>4902</v>
      </c>
    </row>
    <row r="2335" spans="1:10" ht="11.25" hidden="1" customHeight="1">
      <c r="A2335" s="181" t="s">
        <v>2844</v>
      </c>
      <c r="B2335" s="173"/>
      <c r="C2335" s="173" t="s">
        <v>4788</v>
      </c>
      <c r="D2335" s="173"/>
      <c r="E2335" s="173"/>
      <c r="F2335" s="173"/>
      <c r="G2335" s="180">
        <v>43374</v>
      </c>
      <c r="H2335" s="177"/>
      <c r="I2335" s="177"/>
      <c r="J2335" s="8" t="s">
        <v>4900</v>
      </c>
    </row>
    <row r="2336" spans="1:10" ht="11.25" hidden="1" customHeight="1">
      <c r="A2336" s="181" t="s">
        <v>2845</v>
      </c>
      <c r="B2336" s="173"/>
      <c r="C2336" s="173" t="s">
        <v>4786</v>
      </c>
      <c r="D2336" s="173"/>
      <c r="E2336" s="173"/>
      <c r="F2336" s="173"/>
      <c r="G2336" s="180">
        <v>43374</v>
      </c>
      <c r="H2336" s="177"/>
      <c r="I2336" s="177"/>
      <c r="J2336" s="8" t="s">
        <v>4902</v>
      </c>
    </row>
    <row r="2337" spans="1:10" ht="11.25" hidden="1" customHeight="1">
      <c r="A2337" s="181" t="s">
        <v>2846</v>
      </c>
      <c r="B2337" s="173"/>
      <c r="C2337" s="173" t="s">
        <v>4788</v>
      </c>
      <c r="D2337" s="173"/>
      <c r="E2337" s="173"/>
      <c r="F2337" s="173"/>
      <c r="G2337" s="180">
        <v>43374</v>
      </c>
      <c r="H2337" s="177"/>
      <c r="I2337" s="177"/>
      <c r="J2337" s="8" t="s">
        <v>4900</v>
      </c>
    </row>
    <row r="2338" spans="1:10" ht="11.25" hidden="1" customHeight="1">
      <c r="A2338" s="181" t="s">
        <v>2847</v>
      </c>
      <c r="B2338" s="173"/>
      <c r="C2338" s="173" t="s">
        <v>4786</v>
      </c>
      <c r="D2338" s="173"/>
      <c r="E2338" s="173"/>
      <c r="F2338" s="173"/>
      <c r="G2338" s="180">
        <v>43374</v>
      </c>
      <c r="H2338" s="177"/>
      <c r="I2338" s="177"/>
      <c r="J2338" s="8" t="s">
        <v>4902</v>
      </c>
    </row>
    <row r="2339" spans="1:10" ht="11.25" hidden="1" customHeight="1">
      <c r="A2339" s="181" t="s">
        <v>2848</v>
      </c>
      <c r="B2339" s="173"/>
      <c r="C2339" s="173" t="s">
        <v>4786</v>
      </c>
      <c r="D2339" s="173"/>
      <c r="E2339" s="173"/>
      <c r="F2339" s="173"/>
      <c r="G2339" s="180">
        <v>43374</v>
      </c>
      <c r="H2339" s="177"/>
      <c r="I2339" s="177"/>
      <c r="J2339" s="8" t="s">
        <v>4902</v>
      </c>
    </row>
    <row r="2340" spans="1:10" ht="11.25" hidden="1" customHeight="1">
      <c r="A2340" s="181" t="s">
        <v>2849</v>
      </c>
      <c r="B2340" s="173"/>
      <c r="C2340" s="173" t="s">
        <v>4789</v>
      </c>
      <c r="D2340" s="173"/>
      <c r="E2340" s="173"/>
      <c r="F2340" s="173"/>
      <c r="G2340" s="180">
        <v>43374</v>
      </c>
      <c r="H2340" s="177"/>
      <c r="I2340" s="177"/>
      <c r="J2340" s="8" t="s">
        <v>4888</v>
      </c>
    </row>
    <row r="2341" spans="1:10" ht="11.25" hidden="1" customHeight="1">
      <c r="A2341" s="181" t="s">
        <v>2850</v>
      </c>
      <c r="B2341" s="173"/>
      <c r="C2341" s="173" t="s">
        <v>4789</v>
      </c>
      <c r="D2341" s="173"/>
      <c r="E2341" s="173"/>
      <c r="F2341" s="173"/>
      <c r="G2341" s="180">
        <v>43374</v>
      </c>
      <c r="H2341" s="177"/>
      <c r="I2341" s="177"/>
      <c r="J2341" s="8" t="s">
        <v>4888</v>
      </c>
    </row>
    <row r="2342" spans="1:10" ht="11.25" hidden="1" customHeight="1">
      <c r="A2342" s="181" t="s">
        <v>2851</v>
      </c>
      <c r="B2342" s="173"/>
      <c r="C2342" s="173" t="s">
        <v>4788</v>
      </c>
      <c r="D2342" s="173"/>
      <c r="E2342" s="173"/>
      <c r="F2342" s="173"/>
      <c r="G2342" s="180">
        <v>43374</v>
      </c>
      <c r="H2342" s="177"/>
      <c r="I2342" s="177"/>
      <c r="J2342" s="8" t="s">
        <v>4900</v>
      </c>
    </row>
    <row r="2343" spans="1:10" ht="11.25" hidden="1" customHeight="1">
      <c r="A2343" s="181" t="s">
        <v>2852</v>
      </c>
      <c r="B2343" s="173"/>
      <c r="C2343" s="173" t="s">
        <v>4789</v>
      </c>
      <c r="D2343" s="173"/>
      <c r="E2343" s="173"/>
      <c r="F2343" s="173"/>
      <c r="G2343" s="180">
        <v>43374</v>
      </c>
      <c r="H2343" s="177"/>
      <c r="I2343" s="177"/>
      <c r="J2343" s="8" t="s">
        <v>4888</v>
      </c>
    </row>
    <row r="2344" spans="1:10" ht="11.25" hidden="1" customHeight="1">
      <c r="A2344" s="181" t="s">
        <v>2853</v>
      </c>
      <c r="B2344" s="173"/>
      <c r="C2344" s="173" t="s">
        <v>4789</v>
      </c>
      <c r="D2344" s="173"/>
      <c r="E2344" s="173"/>
      <c r="F2344" s="173"/>
      <c r="G2344" s="180">
        <v>43374</v>
      </c>
      <c r="H2344" s="177"/>
      <c r="I2344" s="177"/>
      <c r="J2344" s="8" t="s">
        <v>4888</v>
      </c>
    </row>
    <row r="2345" spans="1:10" ht="11.25" hidden="1" customHeight="1">
      <c r="A2345" s="181" t="s">
        <v>2854</v>
      </c>
      <c r="B2345" s="173"/>
      <c r="C2345" s="173" t="s">
        <v>4788</v>
      </c>
      <c r="D2345" s="173"/>
      <c r="E2345" s="173"/>
      <c r="F2345" s="173"/>
      <c r="G2345" s="180">
        <v>43374</v>
      </c>
      <c r="H2345" s="177"/>
      <c r="I2345" s="177"/>
      <c r="J2345" s="8" t="s">
        <v>4900</v>
      </c>
    </row>
    <row r="2346" spans="1:10" ht="11.25" hidden="1" customHeight="1">
      <c r="A2346" s="181" t="s">
        <v>2855</v>
      </c>
      <c r="B2346" s="173"/>
      <c r="C2346" s="173" t="s">
        <v>4788</v>
      </c>
      <c r="D2346" s="173"/>
      <c r="E2346" s="173"/>
      <c r="F2346" s="173"/>
      <c r="G2346" s="180">
        <v>43374</v>
      </c>
      <c r="H2346" s="177"/>
      <c r="I2346" s="177"/>
      <c r="J2346" s="8" t="s">
        <v>4900</v>
      </c>
    </row>
    <row r="2347" spans="1:10" ht="11.25" hidden="1" customHeight="1">
      <c r="A2347" s="181" t="s">
        <v>2856</v>
      </c>
      <c r="B2347" s="173"/>
      <c r="C2347" s="173" t="s">
        <v>4789</v>
      </c>
      <c r="D2347" s="173"/>
      <c r="E2347" s="173"/>
      <c r="F2347" s="173"/>
      <c r="G2347" s="180">
        <v>43374</v>
      </c>
      <c r="H2347" s="177"/>
      <c r="I2347" s="177"/>
      <c r="J2347" s="8" t="s">
        <v>4888</v>
      </c>
    </row>
    <row r="2348" spans="1:10" ht="11.25" hidden="1" customHeight="1">
      <c r="A2348" s="181" t="s">
        <v>2857</v>
      </c>
      <c r="B2348" s="173"/>
      <c r="C2348" s="173" t="s">
        <v>4787</v>
      </c>
      <c r="D2348" s="173"/>
      <c r="E2348" s="173"/>
      <c r="F2348" s="173"/>
      <c r="G2348" s="180">
        <v>43374</v>
      </c>
      <c r="H2348" s="177"/>
      <c r="I2348" s="177"/>
      <c r="J2348" s="8" t="s">
        <v>4901</v>
      </c>
    </row>
    <row r="2349" spans="1:10" ht="11.25" hidden="1" customHeight="1">
      <c r="A2349" s="181" t="s">
        <v>2858</v>
      </c>
      <c r="B2349" s="173"/>
      <c r="C2349" s="173" t="s">
        <v>4789</v>
      </c>
      <c r="D2349" s="173"/>
      <c r="E2349" s="173"/>
      <c r="F2349" s="173"/>
      <c r="G2349" s="180">
        <v>43374</v>
      </c>
      <c r="H2349" s="177"/>
      <c r="I2349" s="177"/>
      <c r="J2349" s="8" t="s">
        <v>4888</v>
      </c>
    </row>
    <row r="2350" spans="1:10" ht="11.25" hidden="1" customHeight="1">
      <c r="A2350" s="181" t="s">
        <v>2859</v>
      </c>
      <c r="B2350" s="173"/>
      <c r="C2350" s="173" t="s">
        <v>4789</v>
      </c>
      <c r="D2350" s="173"/>
      <c r="E2350" s="173"/>
      <c r="F2350" s="173"/>
      <c r="G2350" s="180">
        <v>43374</v>
      </c>
      <c r="H2350" s="177"/>
      <c r="I2350" s="177"/>
      <c r="J2350" s="8" t="s">
        <v>4888</v>
      </c>
    </row>
    <row r="2351" spans="1:10" ht="11.25" hidden="1" customHeight="1">
      <c r="A2351" s="181" t="s">
        <v>2860</v>
      </c>
      <c r="B2351" s="173"/>
      <c r="C2351" s="173" t="s">
        <v>4788</v>
      </c>
      <c r="D2351" s="173"/>
      <c r="E2351" s="173"/>
      <c r="F2351" s="173"/>
      <c r="G2351" s="180">
        <v>43374</v>
      </c>
      <c r="H2351" s="177"/>
      <c r="I2351" s="177"/>
      <c r="J2351" s="8" t="s">
        <v>4900</v>
      </c>
    </row>
    <row r="2352" spans="1:10" ht="11.25" hidden="1" customHeight="1">
      <c r="A2352" s="181" t="s">
        <v>2861</v>
      </c>
      <c r="B2352" s="173"/>
      <c r="C2352" s="173" t="s">
        <v>4788</v>
      </c>
      <c r="D2352" s="173"/>
      <c r="E2352" s="173"/>
      <c r="F2352" s="173"/>
      <c r="G2352" s="180">
        <v>43374</v>
      </c>
      <c r="H2352" s="177"/>
      <c r="I2352" s="177"/>
      <c r="J2352" s="8" t="s">
        <v>4900</v>
      </c>
    </row>
    <row r="2353" spans="1:10" ht="11.25" hidden="1" customHeight="1">
      <c r="A2353" s="181" t="s">
        <v>2862</v>
      </c>
      <c r="B2353" s="173"/>
      <c r="C2353" s="173" t="s">
        <v>4788</v>
      </c>
      <c r="D2353" s="173"/>
      <c r="E2353" s="173"/>
      <c r="F2353" s="173"/>
      <c r="G2353" s="180">
        <v>43374</v>
      </c>
      <c r="H2353" s="177"/>
      <c r="I2353" s="177"/>
      <c r="J2353" s="8" t="s">
        <v>4900</v>
      </c>
    </row>
    <row r="2354" spans="1:10" ht="11.25" hidden="1" customHeight="1">
      <c r="A2354" s="181" t="s">
        <v>2863</v>
      </c>
      <c r="B2354" s="173"/>
      <c r="C2354" s="173" t="s">
        <v>4789</v>
      </c>
      <c r="D2354" s="173"/>
      <c r="E2354" s="173"/>
      <c r="F2354" s="173"/>
      <c r="G2354" s="180">
        <v>43374</v>
      </c>
      <c r="H2354" s="177"/>
      <c r="I2354" s="177"/>
      <c r="J2354" s="8" t="s">
        <v>4888</v>
      </c>
    </row>
    <row r="2355" spans="1:10" ht="11.25" hidden="1" customHeight="1">
      <c r="A2355" s="181" t="s">
        <v>2864</v>
      </c>
      <c r="B2355" s="173"/>
      <c r="C2355" s="173" t="s">
        <v>4789</v>
      </c>
      <c r="D2355" s="173"/>
      <c r="E2355" s="173"/>
      <c r="F2355" s="173"/>
      <c r="G2355" s="180">
        <v>43374</v>
      </c>
      <c r="H2355" s="177"/>
      <c r="I2355" s="177"/>
      <c r="J2355" s="8" t="s">
        <v>4888</v>
      </c>
    </row>
    <row r="2356" spans="1:10" ht="11.25" hidden="1" customHeight="1">
      <c r="A2356" s="181" t="s">
        <v>2865</v>
      </c>
      <c r="B2356" s="173"/>
      <c r="C2356" s="173" t="s">
        <v>4789</v>
      </c>
      <c r="D2356" s="173"/>
      <c r="E2356" s="173"/>
      <c r="F2356" s="173"/>
      <c r="G2356" s="180">
        <v>43374</v>
      </c>
      <c r="H2356" s="177"/>
      <c r="I2356" s="177"/>
      <c r="J2356" s="8" t="s">
        <v>4888</v>
      </c>
    </row>
    <row r="2357" spans="1:10" ht="11.25" hidden="1" customHeight="1">
      <c r="A2357" s="181" t="s">
        <v>2866</v>
      </c>
      <c r="B2357" s="173"/>
      <c r="C2357" s="173" t="s">
        <v>4788</v>
      </c>
      <c r="D2357" s="173"/>
      <c r="E2357" s="173"/>
      <c r="F2357" s="173"/>
      <c r="G2357" s="180">
        <v>43374</v>
      </c>
      <c r="H2357" s="177"/>
      <c r="I2357" s="177"/>
      <c r="J2357" s="8" t="s">
        <v>4900</v>
      </c>
    </row>
    <row r="2358" spans="1:10" ht="11.25" hidden="1" customHeight="1">
      <c r="A2358" s="181" t="s">
        <v>2867</v>
      </c>
      <c r="B2358" s="173"/>
      <c r="C2358" s="173" t="s">
        <v>4787</v>
      </c>
      <c r="D2358" s="173"/>
      <c r="E2358" s="173"/>
      <c r="F2358" s="173"/>
      <c r="G2358" s="180">
        <v>43374</v>
      </c>
      <c r="H2358" s="177"/>
      <c r="I2358" s="177"/>
      <c r="J2358" s="8" t="s">
        <v>4901</v>
      </c>
    </row>
    <row r="2359" spans="1:10" ht="11.25" hidden="1" customHeight="1">
      <c r="A2359" s="181" t="s">
        <v>2868</v>
      </c>
      <c r="B2359" s="173"/>
      <c r="C2359" s="173" t="s">
        <v>4788</v>
      </c>
      <c r="D2359" s="173"/>
      <c r="E2359" s="173"/>
      <c r="F2359" s="173"/>
      <c r="G2359" s="180">
        <v>43374</v>
      </c>
      <c r="H2359" s="177"/>
      <c r="I2359" s="177"/>
      <c r="J2359" s="8" t="s">
        <v>4900</v>
      </c>
    </row>
    <row r="2360" spans="1:10" ht="11.25" hidden="1" customHeight="1">
      <c r="A2360" s="181" t="s">
        <v>2869</v>
      </c>
      <c r="B2360" s="173"/>
      <c r="C2360" s="173" t="s">
        <v>4788</v>
      </c>
      <c r="D2360" s="173"/>
      <c r="E2360" s="173"/>
      <c r="F2360" s="173"/>
      <c r="G2360" s="180">
        <v>43374</v>
      </c>
      <c r="H2360" s="177"/>
      <c r="I2360" s="177"/>
      <c r="J2360" s="8" t="s">
        <v>4900</v>
      </c>
    </row>
    <row r="2361" spans="1:10" ht="11.25" hidden="1" customHeight="1">
      <c r="A2361" s="181" t="s">
        <v>2870</v>
      </c>
      <c r="B2361" s="173"/>
      <c r="C2361" s="173" t="s">
        <v>4788</v>
      </c>
      <c r="D2361" s="173"/>
      <c r="E2361" s="173"/>
      <c r="F2361" s="173"/>
      <c r="G2361" s="180">
        <v>43374</v>
      </c>
      <c r="H2361" s="177"/>
      <c r="I2361" s="177"/>
      <c r="J2361" s="8" t="s">
        <v>4900</v>
      </c>
    </row>
    <row r="2362" spans="1:10" ht="11.25" hidden="1" customHeight="1">
      <c r="A2362" s="181" t="s">
        <v>2871</v>
      </c>
      <c r="B2362" s="173"/>
      <c r="C2362" s="173" t="s">
        <v>4789</v>
      </c>
      <c r="D2362" s="173"/>
      <c r="E2362" s="173"/>
      <c r="F2362" s="173"/>
      <c r="G2362" s="180">
        <v>43374</v>
      </c>
      <c r="H2362" s="177"/>
      <c r="I2362" s="177"/>
      <c r="J2362" s="8" t="s">
        <v>4888</v>
      </c>
    </row>
    <row r="2363" spans="1:10" ht="11.25" hidden="1" customHeight="1">
      <c r="A2363" s="181" t="s">
        <v>2872</v>
      </c>
      <c r="B2363" s="173"/>
      <c r="C2363" s="173" t="s">
        <v>4788</v>
      </c>
      <c r="D2363" s="173"/>
      <c r="E2363" s="173"/>
      <c r="F2363" s="173"/>
      <c r="G2363" s="180">
        <v>43374</v>
      </c>
      <c r="H2363" s="177"/>
      <c r="I2363" s="177"/>
      <c r="J2363" s="8" t="s">
        <v>4900</v>
      </c>
    </row>
    <row r="2364" spans="1:10" ht="11.25" hidden="1" customHeight="1">
      <c r="A2364" s="181" t="s">
        <v>2873</v>
      </c>
      <c r="B2364" s="173"/>
      <c r="C2364" s="173" t="s">
        <v>4786</v>
      </c>
      <c r="D2364" s="173"/>
      <c r="E2364" s="173"/>
      <c r="F2364" s="173"/>
      <c r="G2364" s="180">
        <v>43374</v>
      </c>
      <c r="H2364" s="177"/>
      <c r="I2364" s="177"/>
      <c r="J2364" s="8" t="s">
        <v>4902</v>
      </c>
    </row>
    <row r="2365" spans="1:10" ht="11.25" hidden="1" customHeight="1">
      <c r="A2365" s="181" t="s">
        <v>2874</v>
      </c>
      <c r="B2365" s="173"/>
      <c r="C2365" s="173" t="s">
        <v>4787</v>
      </c>
      <c r="D2365" s="173"/>
      <c r="E2365" s="173"/>
      <c r="F2365" s="173"/>
      <c r="G2365" s="180">
        <v>43374</v>
      </c>
      <c r="H2365" s="177"/>
      <c r="I2365" s="177"/>
      <c r="J2365" s="8" t="s">
        <v>4901</v>
      </c>
    </row>
    <row r="2366" spans="1:10" ht="11.25" hidden="1" customHeight="1">
      <c r="A2366" s="181" t="s">
        <v>2875</v>
      </c>
      <c r="B2366" s="173"/>
      <c r="C2366" s="173" t="s">
        <v>4789</v>
      </c>
      <c r="D2366" s="173"/>
      <c r="E2366" s="173"/>
      <c r="F2366" s="173"/>
      <c r="G2366" s="180">
        <v>43374</v>
      </c>
      <c r="H2366" s="177"/>
      <c r="I2366" s="177"/>
      <c r="J2366" s="8" t="s">
        <v>4888</v>
      </c>
    </row>
    <row r="2367" spans="1:10" ht="11.25" hidden="1" customHeight="1">
      <c r="A2367" s="181" t="s">
        <v>2876</v>
      </c>
      <c r="B2367" s="173"/>
      <c r="C2367" s="173" t="s">
        <v>4786</v>
      </c>
      <c r="D2367" s="173"/>
      <c r="E2367" s="173"/>
      <c r="F2367" s="173"/>
      <c r="G2367" s="180">
        <v>43374</v>
      </c>
      <c r="H2367" s="177"/>
      <c r="I2367" s="177"/>
      <c r="J2367" s="8" t="s">
        <v>4902</v>
      </c>
    </row>
    <row r="2368" spans="1:10" ht="11.25" hidden="1" customHeight="1">
      <c r="A2368" s="181" t="s">
        <v>2877</v>
      </c>
      <c r="B2368" s="173"/>
      <c r="C2368" s="173" t="s">
        <v>4789</v>
      </c>
      <c r="D2368" s="173"/>
      <c r="E2368" s="173"/>
      <c r="F2368" s="173"/>
      <c r="G2368" s="180">
        <v>43374</v>
      </c>
      <c r="H2368" s="177"/>
      <c r="I2368" s="177"/>
      <c r="J2368" s="8" t="s">
        <v>4888</v>
      </c>
    </row>
    <row r="2369" spans="1:10" ht="11.25" hidden="1" customHeight="1">
      <c r="A2369" s="181" t="s">
        <v>2878</v>
      </c>
      <c r="B2369" s="173"/>
      <c r="C2369" s="173" t="s">
        <v>4786</v>
      </c>
      <c r="D2369" s="173"/>
      <c r="E2369" s="173"/>
      <c r="F2369" s="173"/>
      <c r="G2369" s="180">
        <v>43374</v>
      </c>
      <c r="H2369" s="177"/>
      <c r="I2369" s="177"/>
      <c r="J2369" s="8" t="s">
        <v>4902</v>
      </c>
    </row>
    <row r="2370" spans="1:10" ht="11.25" hidden="1" customHeight="1">
      <c r="A2370" s="181" t="s">
        <v>2879</v>
      </c>
      <c r="B2370" s="173"/>
      <c r="C2370" s="173" t="s">
        <v>71</v>
      </c>
      <c r="D2370" s="173"/>
      <c r="E2370" s="173"/>
      <c r="F2370" s="173"/>
      <c r="G2370" s="180">
        <v>43132</v>
      </c>
      <c r="H2370" s="177"/>
      <c r="I2370" s="177"/>
      <c r="J2370" s="173" t="s">
        <v>4897</v>
      </c>
    </row>
    <row r="2371" spans="1:10" ht="11.25" hidden="1" customHeight="1">
      <c r="A2371" s="181" t="s">
        <v>2880</v>
      </c>
      <c r="B2371" s="173"/>
      <c r="C2371" s="173" t="s">
        <v>71</v>
      </c>
      <c r="D2371" s="173"/>
      <c r="E2371" s="173"/>
      <c r="F2371" s="173"/>
      <c r="G2371" s="180">
        <v>43191</v>
      </c>
      <c r="H2371" s="177"/>
      <c r="I2371" s="177"/>
      <c r="J2371" s="173" t="s">
        <v>4897</v>
      </c>
    </row>
    <row r="2372" spans="1:10" ht="11.25" hidden="1" customHeight="1">
      <c r="A2372" s="181" t="s">
        <v>2881</v>
      </c>
      <c r="B2372" s="173"/>
      <c r="C2372" s="173" t="s">
        <v>71</v>
      </c>
      <c r="D2372" s="173"/>
      <c r="E2372" s="173" t="s">
        <v>71</v>
      </c>
      <c r="F2372" s="173" t="str">
        <f>J2372</f>
        <v>REINALDO SOARES CAMARGO</v>
      </c>
      <c r="G2372" s="180">
        <v>43070</v>
      </c>
      <c r="H2372" s="177">
        <v>43087</v>
      </c>
      <c r="I2372" s="177">
        <v>43104</v>
      </c>
      <c r="J2372" s="173" t="s">
        <v>4897</v>
      </c>
    </row>
    <row r="2373" spans="1:10" ht="11.25" hidden="1" customHeight="1">
      <c r="A2373" s="181" t="s">
        <v>2882</v>
      </c>
      <c r="B2373" s="173"/>
      <c r="C2373" s="173" t="s">
        <v>71</v>
      </c>
      <c r="D2373" s="173"/>
      <c r="E2373" s="173"/>
      <c r="F2373" s="173"/>
      <c r="G2373" s="180">
        <v>43252</v>
      </c>
      <c r="H2373" s="177"/>
      <c r="I2373" s="177"/>
      <c r="J2373" s="173" t="s">
        <v>4897</v>
      </c>
    </row>
    <row r="2374" spans="1:10" ht="11.25" hidden="1" customHeight="1">
      <c r="A2374" s="181" t="s">
        <v>2883</v>
      </c>
      <c r="B2374" s="173"/>
      <c r="C2374" s="173" t="s">
        <v>71</v>
      </c>
      <c r="D2374" s="173"/>
      <c r="E2374" s="173"/>
      <c r="F2374" s="173"/>
      <c r="G2374" s="180">
        <v>43252</v>
      </c>
      <c r="H2374" s="177"/>
      <c r="I2374" s="177"/>
      <c r="J2374" s="173" t="s">
        <v>4897</v>
      </c>
    </row>
    <row r="2375" spans="1:10" ht="11.25" hidden="1" customHeight="1">
      <c r="A2375" s="181" t="s">
        <v>2884</v>
      </c>
      <c r="B2375" s="173"/>
      <c r="C2375" s="173" t="s">
        <v>71</v>
      </c>
      <c r="D2375" s="173"/>
      <c r="E2375" s="173"/>
      <c r="F2375" s="173"/>
      <c r="G2375" s="180">
        <v>43160</v>
      </c>
      <c r="H2375" s="177"/>
      <c r="I2375" s="177"/>
      <c r="J2375" s="173" t="s">
        <v>4897</v>
      </c>
    </row>
    <row r="2376" spans="1:10" ht="11.25" hidden="1" customHeight="1">
      <c r="A2376" s="181" t="s">
        <v>2885</v>
      </c>
      <c r="B2376" s="173"/>
      <c r="C2376" s="173" t="s">
        <v>71</v>
      </c>
      <c r="D2376" s="173"/>
      <c r="E2376" s="173"/>
      <c r="F2376" s="173"/>
      <c r="G2376" s="180">
        <v>43191</v>
      </c>
      <c r="H2376" s="177"/>
      <c r="I2376" s="177"/>
      <c r="J2376" s="173" t="s">
        <v>4897</v>
      </c>
    </row>
    <row r="2377" spans="1:10" ht="11.25" hidden="1" customHeight="1">
      <c r="A2377" s="181" t="s">
        <v>2886</v>
      </c>
      <c r="B2377" s="173"/>
      <c r="C2377" s="173" t="s">
        <v>71</v>
      </c>
      <c r="D2377" s="173"/>
      <c r="E2377" s="173"/>
      <c r="F2377" s="173"/>
      <c r="G2377" s="180">
        <v>43132</v>
      </c>
      <c r="H2377" s="177"/>
      <c r="I2377" s="177"/>
      <c r="J2377" s="173" t="s">
        <v>4897</v>
      </c>
    </row>
    <row r="2378" spans="1:10" ht="11.25" hidden="1" customHeight="1">
      <c r="A2378" s="181" t="s">
        <v>2887</v>
      </c>
      <c r="B2378" s="173"/>
      <c r="C2378" s="173" t="s">
        <v>71</v>
      </c>
      <c r="D2378" s="173"/>
      <c r="E2378" s="173"/>
      <c r="F2378" s="173"/>
      <c r="G2378" s="180">
        <v>43252</v>
      </c>
      <c r="H2378" s="177"/>
      <c r="I2378" s="177"/>
      <c r="J2378" s="173" t="s">
        <v>4897</v>
      </c>
    </row>
    <row r="2379" spans="1:10" ht="11.25" hidden="1" customHeight="1">
      <c r="A2379" s="181" t="s">
        <v>2888</v>
      </c>
      <c r="B2379" s="173"/>
      <c r="C2379" s="173" t="s">
        <v>71</v>
      </c>
      <c r="D2379" s="173"/>
      <c r="E2379" s="173"/>
      <c r="F2379" s="173"/>
      <c r="G2379" s="180">
        <v>43252</v>
      </c>
      <c r="H2379" s="177"/>
      <c r="I2379" s="177"/>
      <c r="J2379" s="173" t="s">
        <v>4897</v>
      </c>
    </row>
    <row r="2380" spans="1:10" ht="11.25" hidden="1" customHeight="1">
      <c r="A2380" s="181" t="s">
        <v>2889</v>
      </c>
      <c r="B2380" s="173"/>
      <c r="C2380" s="173" t="s">
        <v>71</v>
      </c>
      <c r="D2380" s="173"/>
      <c r="E2380" s="173"/>
      <c r="F2380" s="173"/>
      <c r="G2380" s="180">
        <v>43132</v>
      </c>
      <c r="H2380" s="177"/>
      <c r="I2380" s="177"/>
      <c r="J2380" s="173" t="s">
        <v>4897</v>
      </c>
    </row>
    <row r="2381" spans="1:10" ht="11.25" hidden="1" customHeight="1">
      <c r="A2381" s="181" t="s">
        <v>2890</v>
      </c>
      <c r="B2381" s="173"/>
      <c r="C2381" s="173" t="s">
        <v>71</v>
      </c>
      <c r="D2381" s="173"/>
      <c r="E2381" s="173"/>
      <c r="F2381" s="173"/>
      <c r="G2381" s="180">
        <v>43160</v>
      </c>
      <c r="H2381" s="177"/>
      <c r="I2381" s="177"/>
      <c r="J2381" s="173" t="s">
        <v>4897</v>
      </c>
    </row>
    <row r="2382" spans="1:10" ht="11.25" hidden="1" customHeight="1">
      <c r="A2382" s="181" t="s">
        <v>2891</v>
      </c>
      <c r="B2382" s="173"/>
      <c r="C2382" s="173" t="s">
        <v>71</v>
      </c>
      <c r="D2382" s="173"/>
      <c r="E2382" s="173"/>
      <c r="F2382" s="173"/>
      <c r="G2382" s="180">
        <v>43313</v>
      </c>
      <c r="H2382" s="177"/>
      <c r="I2382" s="177"/>
      <c r="J2382" s="173" t="s">
        <v>4897</v>
      </c>
    </row>
    <row r="2383" spans="1:10" ht="11.25" hidden="1" customHeight="1">
      <c r="A2383" s="181" t="s">
        <v>2892</v>
      </c>
      <c r="B2383" s="173"/>
      <c r="C2383" s="173" t="s">
        <v>71</v>
      </c>
      <c r="D2383" s="173"/>
      <c r="E2383" s="173"/>
      <c r="F2383" s="173"/>
      <c r="G2383" s="180">
        <v>43132</v>
      </c>
      <c r="H2383" s="177"/>
      <c r="I2383" s="177"/>
      <c r="J2383" s="173" t="s">
        <v>4897</v>
      </c>
    </row>
    <row r="2384" spans="1:10" ht="11.25" hidden="1" customHeight="1">
      <c r="A2384" s="181" t="s">
        <v>2893</v>
      </c>
      <c r="B2384" s="173"/>
      <c r="C2384" s="173" t="s">
        <v>71</v>
      </c>
      <c r="D2384" s="173"/>
      <c r="E2384" s="173"/>
      <c r="F2384" s="173"/>
      <c r="G2384" s="180">
        <v>43132</v>
      </c>
      <c r="H2384" s="177"/>
      <c r="I2384" s="177"/>
      <c r="J2384" s="173" t="s">
        <v>4897</v>
      </c>
    </row>
    <row r="2385" spans="1:10" ht="11.25" hidden="1" customHeight="1">
      <c r="A2385" s="181" t="s">
        <v>2894</v>
      </c>
      <c r="B2385" s="173"/>
      <c r="C2385" s="173" t="s">
        <v>71</v>
      </c>
      <c r="D2385" s="173"/>
      <c r="E2385" s="173"/>
      <c r="F2385" s="173"/>
      <c r="G2385" s="180">
        <v>43252</v>
      </c>
      <c r="H2385" s="177"/>
      <c r="I2385" s="177"/>
      <c r="J2385" s="173" t="s">
        <v>4897</v>
      </c>
    </row>
    <row r="2386" spans="1:10" ht="11.25" hidden="1" customHeight="1">
      <c r="A2386" s="181" t="s">
        <v>2895</v>
      </c>
      <c r="B2386" s="173"/>
      <c r="C2386" s="173" t="s">
        <v>71</v>
      </c>
      <c r="D2386" s="173"/>
      <c r="E2386" s="173"/>
      <c r="F2386" s="173"/>
      <c r="G2386" s="180">
        <v>43132</v>
      </c>
      <c r="H2386" s="177"/>
      <c r="I2386" s="177"/>
      <c r="J2386" s="173" t="s">
        <v>4897</v>
      </c>
    </row>
    <row r="2387" spans="1:10" ht="11.25" hidden="1" customHeight="1">
      <c r="A2387" s="181" t="s">
        <v>2896</v>
      </c>
      <c r="B2387" s="173"/>
      <c r="C2387" s="173" t="s">
        <v>71</v>
      </c>
      <c r="D2387" s="173"/>
      <c r="E2387" s="173"/>
      <c r="F2387" s="173"/>
      <c r="G2387" s="180">
        <v>43344</v>
      </c>
      <c r="H2387" s="177"/>
      <c r="I2387" s="177"/>
      <c r="J2387" s="173" t="s">
        <v>4897</v>
      </c>
    </row>
    <row r="2388" spans="1:10" ht="11.25" hidden="1" customHeight="1">
      <c r="A2388" s="181" t="s">
        <v>2897</v>
      </c>
      <c r="B2388" s="173"/>
      <c r="C2388" s="173" t="s">
        <v>71</v>
      </c>
      <c r="D2388" s="173"/>
      <c r="E2388" s="173"/>
      <c r="F2388" s="173"/>
      <c r="G2388" s="180">
        <v>43252</v>
      </c>
      <c r="H2388" s="177"/>
      <c r="I2388" s="177"/>
      <c r="J2388" s="173" t="s">
        <v>4897</v>
      </c>
    </row>
    <row r="2389" spans="1:10" ht="11.25" hidden="1" customHeight="1">
      <c r="A2389" s="181" t="s">
        <v>2898</v>
      </c>
      <c r="B2389" s="173"/>
      <c r="C2389" s="173" t="s">
        <v>71</v>
      </c>
      <c r="D2389" s="173"/>
      <c r="E2389" s="173"/>
      <c r="F2389" s="173"/>
      <c r="G2389" s="180">
        <v>43191</v>
      </c>
      <c r="H2389" s="177"/>
      <c r="I2389" s="177"/>
      <c r="J2389" s="173" t="s">
        <v>4897</v>
      </c>
    </row>
    <row r="2390" spans="1:10" ht="11.25" hidden="1" customHeight="1">
      <c r="A2390" s="181" t="s">
        <v>2899</v>
      </c>
      <c r="B2390" s="173"/>
      <c r="C2390" s="173" t="s">
        <v>71</v>
      </c>
      <c r="D2390" s="173"/>
      <c r="E2390" s="173" t="s">
        <v>71</v>
      </c>
      <c r="F2390" s="173" t="str">
        <f>J2390</f>
        <v>REINALDO SOARES CAMARGO</v>
      </c>
      <c r="G2390" s="180">
        <v>43070</v>
      </c>
      <c r="H2390" s="177" t="s">
        <v>5207</v>
      </c>
      <c r="I2390" s="177" t="s">
        <v>5207</v>
      </c>
      <c r="J2390" s="173" t="s">
        <v>4897</v>
      </c>
    </row>
    <row r="2391" spans="1:10" ht="11.25" hidden="1" customHeight="1">
      <c r="A2391" s="181" t="s">
        <v>2900</v>
      </c>
      <c r="B2391" s="173"/>
      <c r="C2391" s="173" t="s">
        <v>71</v>
      </c>
      <c r="D2391" s="173"/>
      <c r="E2391" s="173"/>
      <c r="F2391" s="173"/>
      <c r="G2391" s="180">
        <v>43313</v>
      </c>
      <c r="H2391" s="177"/>
      <c r="I2391" s="177"/>
      <c r="J2391" s="173" t="s">
        <v>4897</v>
      </c>
    </row>
    <row r="2392" spans="1:10" ht="11.25" hidden="1" customHeight="1">
      <c r="A2392" s="181" t="s">
        <v>2901</v>
      </c>
      <c r="B2392" s="173"/>
      <c r="C2392" s="173" t="s">
        <v>71</v>
      </c>
      <c r="D2392" s="173"/>
      <c r="E2392" s="173"/>
      <c r="F2392" s="173"/>
      <c r="G2392" s="180">
        <v>43191</v>
      </c>
      <c r="H2392" s="177"/>
      <c r="I2392" s="177"/>
      <c r="J2392" s="173" t="s">
        <v>4897</v>
      </c>
    </row>
    <row r="2393" spans="1:10" ht="11.25" hidden="1" customHeight="1">
      <c r="A2393" s="181" t="s">
        <v>2902</v>
      </c>
      <c r="B2393" s="173"/>
      <c r="C2393" s="173" t="s">
        <v>71</v>
      </c>
      <c r="D2393" s="173"/>
      <c r="E2393" s="173"/>
      <c r="F2393" s="173"/>
      <c r="G2393" s="180">
        <v>43221</v>
      </c>
      <c r="H2393" s="177"/>
      <c r="I2393" s="177"/>
      <c r="J2393" s="173" t="s">
        <v>4897</v>
      </c>
    </row>
    <row r="2394" spans="1:10" ht="11.25" hidden="1" customHeight="1">
      <c r="A2394" s="181" t="s">
        <v>2903</v>
      </c>
      <c r="B2394" s="173"/>
      <c r="C2394" s="173" t="s">
        <v>71</v>
      </c>
      <c r="D2394" s="173"/>
      <c r="E2394" s="173" t="s">
        <v>71</v>
      </c>
      <c r="F2394" s="173" t="str">
        <f>J2394</f>
        <v>REINALDO SOARES CAMARGO</v>
      </c>
      <c r="G2394" s="180">
        <v>43070</v>
      </c>
      <c r="H2394" s="177" t="s">
        <v>5207</v>
      </c>
      <c r="I2394" s="177" t="s">
        <v>5207</v>
      </c>
      <c r="J2394" s="173" t="s">
        <v>4897</v>
      </c>
    </row>
    <row r="2395" spans="1:10" ht="11.25" hidden="1" customHeight="1">
      <c r="A2395" s="181" t="s">
        <v>267</v>
      </c>
      <c r="B2395" s="173"/>
      <c r="C2395" s="173" t="s">
        <v>71</v>
      </c>
      <c r="D2395" s="173"/>
      <c r="E2395" s="173"/>
      <c r="F2395" s="173"/>
      <c r="G2395" s="180">
        <v>43405</v>
      </c>
      <c r="H2395" s="177"/>
      <c r="I2395" s="177"/>
      <c r="J2395" s="173" t="s">
        <v>4897</v>
      </c>
    </row>
    <row r="2396" spans="1:10" ht="11.25" hidden="1" customHeight="1">
      <c r="A2396" s="181" t="s">
        <v>2904</v>
      </c>
      <c r="B2396" s="173"/>
      <c r="C2396" s="173" t="s">
        <v>71</v>
      </c>
      <c r="D2396" s="173"/>
      <c r="E2396" s="173"/>
      <c r="F2396" s="173"/>
      <c r="G2396" s="180">
        <v>43282</v>
      </c>
      <c r="H2396" s="177"/>
      <c r="I2396" s="177"/>
      <c r="J2396" s="173" t="s">
        <v>4897</v>
      </c>
    </row>
    <row r="2397" spans="1:10" ht="11.25" hidden="1" customHeight="1">
      <c r="A2397" s="181" t="s">
        <v>2905</v>
      </c>
      <c r="B2397" s="173"/>
      <c r="C2397" s="173" t="s">
        <v>71</v>
      </c>
      <c r="D2397" s="173"/>
      <c r="E2397" s="173"/>
      <c r="F2397" s="173"/>
      <c r="G2397" s="180">
        <v>43160</v>
      </c>
      <c r="H2397" s="177"/>
      <c r="I2397" s="177"/>
      <c r="J2397" s="173" t="s">
        <v>4897</v>
      </c>
    </row>
    <row r="2398" spans="1:10" ht="11.25" hidden="1" customHeight="1">
      <c r="A2398" s="181" t="s">
        <v>2906</v>
      </c>
      <c r="B2398" s="173"/>
      <c r="C2398" s="173" t="s">
        <v>71</v>
      </c>
      <c r="D2398" s="173"/>
      <c r="E2398" s="173"/>
      <c r="F2398" s="173"/>
      <c r="G2398" s="180">
        <v>43191</v>
      </c>
      <c r="H2398" s="177"/>
      <c r="I2398" s="177"/>
      <c r="J2398" s="173" t="s">
        <v>4897</v>
      </c>
    </row>
    <row r="2399" spans="1:10" ht="11.25" hidden="1" customHeight="1">
      <c r="A2399" s="181" t="s">
        <v>2907</v>
      </c>
      <c r="B2399" s="173"/>
      <c r="C2399" s="173" t="s">
        <v>71</v>
      </c>
      <c r="D2399" s="173"/>
      <c r="E2399" s="173"/>
      <c r="F2399" s="173"/>
      <c r="G2399" s="180">
        <v>43132</v>
      </c>
      <c r="H2399" s="177"/>
      <c r="I2399" s="177"/>
      <c r="J2399" s="173" t="s">
        <v>4897</v>
      </c>
    </row>
    <row r="2400" spans="1:10" ht="11.25" hidden="1" customHeight="1">
      <c r="A2400" s="181" t="s">
        <v>2908</v>
      </c>
      <c r="B2400" s="173"/>
      <c r="C2400" s="173" t="s">
        <v>71</v>
      </c>
      <c r="D2400" s="173"/>
      <c r="E2400" s="173"/>
      <c r="F2400" s="173"/>
      <c r="G2400" s="180">
        <v>43344</v>
      </c>
      <c r="H2400" s="177"/>
      <c r="I2400" s="177"/>
      <c r="J2400" s="173" t="s">
        <v>4897</v>
      </c>
    </row>
    <row r="2401" spans="1:10" ht="11.25" hidden="1" customHeight="1">
      <c r="A2401" s="181" t="s">
        <v>2909</v>
      </c>
      <c r="B2401" s="173"/>
      <c r="C2401" s="173" t="s">
        <v>71</v>
      </c>
      <c r="D2401" s="173"/>
      <c r="E2401" s="173"/>
      <c r="F2401" s="173"/>
      <c r="G2401" s="180">
        <v>43160</v>
      </c>
      <c r="H2401" s="177"/>
      <c r="I2401" s="177"/>
      <c r="J2401" s="173" t="s">
        <v>4897</v>
      </c>
    </row>
    <row r="2402" spans="1:10" ht="11.25" hidden="1" customHeight="1">
      <c r="A2402" s="181" t="s">
        <v>2910</v>
      </c>
      <c r="B2402" s="173"/>
      <c r="C2402" s="173" t="s">
        <v>71</v>
      </c>
      <c r="D2402" s="173"/>
      <c r="E2402" s="173"/>
      <c r="F2402" s="173"/>
      <c r="G2402" s="180">
        <v>43282</v>
      </c>
      <c r="H2402" s="177"/>
      <c r="I2402" s="177"/>
      <c r="J2402" s="173" t="s">
        <v>4897</v>
      </c>
    </row>
    <row r="2403" spans="1:10" ht="11.25" hidden="1" customHeight="1">
      <c r="A2403" s="181" t="s">
        <v>2911</v>
      </c>
      <c r="B2403" s="173"/>
      <c r="C2403" s="173" t="s">
        <v>71</v>
      </c>
      <c r="D2403" s="173"/>
      <c r="E2403" s="173"/>
      <c r="F2403" s="173"/>
      <c r="G2403" s="180">
        <v>43282</v>
      </c>
      <c r="H2403" s="177"/>
      <c r="I2403" s="177"/>
      <c r="J2403" s="173" t="s">
        <v>4897</v>
      </c>
    </row>
    <row r="2404" spans="1:10" ht="11.25" hidden="1" customHeight="1">
      <c r="A2404" s="181" t="s">
        <v>2912</v>
      </c>
      <c r="B2404" s="173"/>
      <c r="C2404" s="173" t="s">
        <v>71</v>
      </c>
      <c r="D2404" s="173"/>
      <c r="E2404" s="173"/>
      <c r="F2404" s="173"/>
      <c r="G2404" s="180">
        <v>43160</v>
      </c>
      <c r="H2404" s="177"/>
      <c r="I2404" s="177"/>
      <c r="J2404" s="173" t="s">
        <v>4897</v>
      </c>
    </row>
    <row r="2405" spans="1:10" ht="11.25" hidden="1" customHeight="1">
      <c r="A2405" s="181" t="s">
        <v>2913</v>
      </c>
      <c r="B2405" s="173"/>
      <c r="C2405" s="173" t="s">
        <v>71</v>
      </c>
      <c r="D2405" s="173"/>
      <c r="E2405" s="173"/>
      <c r="F2405" s="173"/>
      <c r="G2405" s="180">
        <v>43160</v>
      </c>
      <c r="H2405" s="177"/>
      <c r="I2405" s="177"/>
      <c r="J2405" s="173" t="s">
        <v>4897</v>
      </c>
    </row>
    <row r="2406" spans="1:10" ht="11.25" hidden="1" customHeight="1">
      <c r="A2406" s="181" t="s">
        <v>2914</v>
      </c>
      <c r="B2406" s="173"/>
      <c r="C2406" s="173" t="s">
        <v>71</v>
      </c>
      <c r="D2406" s="173"/>
      <c r="E2406" s="173"/>
      <c r="F2406" s="173"/>
      <c r="G2406" s="180">
        <v>43221</v>
      </c>
      <c r="H2406" s="177"/>
      <c r="I2406" s="177"/>
      <c r="J2406" s="173" t="s">
        <v>4897</v>
      </c>
    </row>
    <row r="2407" spans="1:10" ht="11.25" hidden="1" customHeight="1">
      <c r="A2407" s="181" t="s">
        <v>2915</v>
      </c>
      <c r="B2407" s="173"/>
      <c r="C2407" s="173" t="s">
        <v>71</v>
      </c>
      <c r="D2407" s="173"/>
      <c r="E2407" s="173"/>
      <c r="F2407" s="173"/>
      <c r="G2407" s="180">
        <v>43252</v>
      </c>
      <c r="H2407" s="177"/>
      <c r="I2407" s="177"/>
      <c r="J2407" s="173" t="s">
        <v>4897</v>
      </c>
    </row>
    <row r="2408" spans="1:10" ht="11.25" hidden="1" customHeight="1">
      <c r="A2408" s="181" t="s">
        <v>2916</v>
      </c>
      <c r="B2408" s="173"/>
      <c r="C2408" s="173" t="s">
        <v>71</v>
      </c>
      <c r="D2408" s="173"/>
      <c r="E2408" s="173"/>
      <c r="F2408" s="173"/>
      <c r="G2408" s="180">
        <v>43252</v>
      </c>
      <c r="H2408" s="177"/>
      <c r="I2408" s="177"/>
      <c r="J2408" s="173" t="s">
        <v>4897</v>
      </c>
    </row>
    <row r="2409" spans="1:10" ht="11.25" hidden="1" customHeight="1">
      <c r="A2409" s="181" t="s">
        <v>2917</v>
      </c>
      <c r="B2409" s="173"/>
      <c r="C2409" s="173" t="s">
        <v>71</v>
      </c>
      <c r="D2409" s="173"/>
      <c r="E2409" s="173" t="s">
        <v>71</v>
      </c>
      <c r="F2409" s="173" t="str">
        <f>J2409</f>
        <v>REINALDO SOARES CAMARGO</v>
      </c>
      <c r="G2409" s="180">
        <v>43070</v>
      </c>
      <c r="H2409" s="177">
        <v>43087</v>
      </c>
      <c r="I2409" s="177">
        <v>43105</v>
      </c>
      <c r="J2409" s="173" t="s">
        <v>4897</v>
      </c>
    </row>
    <row r="2410" spans="1:10" ht="11.25" hidden="1" customHeight="1">
      <c r="A2410" s="181" t="s">
        <v>268</v>
      </c>
      <c r="B2410" s="173"/>
      <c r="C2410" s="173" t="s">
        <v>71</v>
      </c>
      <c r="D2410" s="173"/>
      <c r="E2410" s="173"/>
      <c r="F2410" s="173"/>
      <c r="G2410" s="180">
        <v>43405</v>
      </c>
      <c r="H2410" s="177"/>
      <c r="I2410" s="177"/>
      <c r="J2410" s="173" t="s">
        <v>4897</v>
      </c>
    </row>
    <row r="2411" spans="1:10" ht="11.25" hidden="1" customHeight="1">
      <c r="A2411" s="181" t="s">
        <v>2918</v>
      </c>
      <c r="B2411" s="173"/>
      <c r="C2411" s="173" t="s">
        <v>71</v>
      </c>
      <c r="D2411" s="173"/>
      <c r="E2411" s="173" t="s">
        <v>71</v>
      </c>
      <c r="F2411" s="173" t="str">
        <f>J2411</f>
        <v>REINALDO SOARES CAMARGO</v>
      </c>
      <c r="G2411" s="180">
        <v>43070</v>
      </c>
      <c r="H2411" s="177">
        <v>43087</v>
      </c>
      <c r="I2411" s="177">
        <v>43104</v>
      </c>
      <c r="J2411" s="173" t="s">
        <v>4897</v>
      </c>
    </row>
    <row r="2412" spans="1:10" ht="11.25" hidden="1" customHeight="1">
      <c r="A2412" s="181" t="s">
        <v>2919</v>
      </c>
      <c r="B2412" s="173"/>
      <c r="C2412" s="173" t="s">
        <v>71</v>
      </c>
      <c r="D2412" s="173"/>
      <c r="E2412" s="173"/>
      <c r="F2412" s="173"/>
      <c r="G2412" s="180">
        <v>43374</v>
      </c>
      <c r="H2412" s="177"/>
      <c r="I2412" s="177"/>
      <c r="J2412" s="173" t="s">
        <v>4897</v>
      </c>
    </row>
    <row r="2413" spans="1:10" ht="11.25" hidden="1" customHeight="1">
      <c r="A2413" s="181" t="s">
        <v>269</v>
      </c>
      <c r="B2413" s="173"/>
      <c r="C2413" s="173" t="s">
        <v>71</v>
      </c>
      <c r="D2413" s="173"/>
      <c r="E2413" s="173"/>
      <c r="F2413" s="173"/>
      <c r="G2413" s="180">
        <v>43405</v>
      </c>
      <c r="H2413" s="177"/>
      <c r="I2413" s="177"/>
      <c r="J2413" s="173" t="s">
        <v>4897</v>
      </c>
    </row>
    <row r="2414" spans="1:10" ht="11.25" hidden="1" customHeight="1">
      <c r="A2414" s="181" t="s">
        <v>2920</v>
      </c>
      <c r="B2414" s="173"/>
      <c r="C2414" s="173" t="s">
        <v>71</v>
      </c>
      <c r="D2414" s="173"/>
      <c r="E2414" s="173"/>
      <c r="F2414" s="173"/>
      <c r="G2414" s="180">
        <v>43101</v>
      </c>
      <c r="H2414" s="177"/>
      <c r="I2414" s="177"/>
      <c r="J2414" s="173" t="s">
        <v>4897</v>
      </c>
    </row>
    <row r="2415" spans="1:10" hidden="1">
      <c r="A2415" s="181" t="s">
        <v>2921</v>
      </c>
      <c r="B2415" s="173"/>
      <c r="C2415" s="173" t="s">
        <v>71</v>
      </c>
      <c r="D2415" s="173"/>
      <c r="E2415" s="173" t="s">
        <v>71</v>
      </c>
      <c r="F2415" s="173" t="str">
        <f>J2415</f>
        <v>REINALDO SOARES CAMARGO</v>
      </c>
      <c r="G2415" s="180">
        <v>43070</v>
      </c>
      <c r="H2415" s="174">
        <v>43095</v>
      </c>
      <c r="I2415" s="174">
        <v>43103</v>
      </c>
      <c r="J2415" s="173" t="s">
        <v>4897</v>
      </c>
    </row>
    <row r="2416" spans="1:10" ht="11.25" hidden="1" customHeight="1">
      <c r="A2416" s="181" t="s">
        <v>2923</v>
      </c>
      <c r="B2416" s="173"/>
      <c r="C2416" s="173" t="s">
        <v>71</v>
      </c>
      <c r="D2416" s="173"/>
      <c r="E2416" s="173"/>
      <c r="F2416" s="173"/>
      <c r="G2416" s="180">
        <v>43344</v>
      </c>
      <c r="H2416" s="177"/>
      <c r="I2416" s="177"/>
      <c r="J2416" s="173" t="s">
        <v>4897</v>
      </c>
    </row>
    <row r="2417" spans="1:10" ht="11.25" hidden="1" customHeight="1">
      <c r="A2417" s="181" t="s">
        <v>2924</v>
      </c>
      <c r="B2417" s="173"/>
      <c r="C2417" s="173" t="s">
        <v>71</v>
      </c>
      <c r="D2417" s="173"/>
      <c r="E2417" s="173"/>
      <c r="F2417" s="173"/>
      <c r="G2417" s="180">
        <v>43374</v>
      </c>
      <c r="H2417" s="177"/>
      <c r="I2417" s="177"/>
      <c r="J2417" s="173" t="s">
        <v>4897</v>
      </c>
    </row>
    <row r="2418" spans="1:10" ht="11.25" hidden="1" customHeight="1">
      <c r="A2418" s="181" t="s">
        <v>2925</v>
      </c>
      <c r="B2418" s="173"/>
      <c r="C2418" s="173" t="s">
        <v>71</v>
      </c>
      <c r="D2418" s="173"/>
      <c r="E2418" s="173"/>
      <c r="F2418" s="173"/>
      <c r="G2418" s="180">
        <v>43132</v>
      </c>
      <c r="H2418" s="177"/>
      <c r="I2418" s="177"/>
      <c r="J2418" s="173" t="s">
        <v>4897</v>
      </c>
    </row>
    <row r="2419" spans="1:10" ht="11.25" hidden="1" customHeight="1">
      <c r="A2419" s="181" t="s">
        <v>2927</v>
      </c>
      <c r="B2419" s="173"/>
      <c r="C2419" s="173" t="s">
        <v>71</v>
      </c>
      <c r="D2419" s="173"/>
      <c r="E2419" s="173"/>
      <c r="F2419" s="173"/>
      <c r="G2419" s="180">
        <v>43374</v>
      </c>
      <c r="H2419" s="177"/>
      <c r="I2419" s="177"/>
      <c r="J2419" s="173" t="s">
        <v>4897</v>
      </c>
    </row>
    <row r="2420" spans="1:10" ht="11.25" hidden="1" customHeight="1">
      <c r="A2420" s="181" t="s">
        <v>2928</v>
      </c>
      <c r="B2420" s="173"/>
      <c r="C2420" s="173" t="s">
        <v>71</v>
      </c>
      <c r="D2420" s="173"/>
      <c r="E2420" s="173"/>
      <c r="F2420" s="173"/>
      <c r="G2420" s="180">
        <v>43374</v>
      </c>
      <c r="H2420" s="177"/>
      <c r="I2420" s="177"/>
      <c r="J2420" s="173" t="s">
        <v>4897</v>
      </c>
    </row>
    <row r="2421" spans="1:10" ht="11.25" hidden="1" customHeight="1">
      <c r="A2421" s="181" t="s">
        <v>2929</v>
      </c>
      <c r="B2421" s="173"/>
      <c r="C2421" s="173" t="s">
        <v>71</v>
      </c>
      <c r="D2421" s="173"/>
      <c r="E2421" s="173"/>
      <c r="F2421" s="173"/>
      <c r="G2421" s="180">
        <v>43313</v>
      </c>
      <c r="H2421" s="177"/>
      <c r="I2421" s="177"/>
      <c r="J2421" s="173" t="s">
        <v>4897</v>
      </c>
    </row>
    <row r="2422" spans="1:10" ht="11.25" hidden="1" customHeight="1">
      <c r="A2422" s="181" t="s">
        <v>2930</v>
      </c>
      <c r="B2422" s="173"/>
      <c r="C2422" s="173" t="s">
        <v>71</v>
      </c>
      <c r="D2422" s="173"/>
      <c r="E2422" s="173"/>
      <c r="F2422" s="173"/>
      <c r="G2422" s="180">
        <v>43374</v>
      </c>
      <c r="H2422" s="177"/>
      <c r="I2422" s="177"/>
      <c r="J2422" s="173" t="s">
        <v>4897</v>
      </c>
    </row>
    <row r="2423" spans="1:10" ht="11.25" hidden="1" customHeight="1">
      <c r="A2423" s="181" t="s">
        <v>2931</v>
      </c>
      <c r="B2423" s="173"/>
      <c r="C2423" s="173" t="s">
        <v>71</v>
      </c>
      <c r="D2423" s="173"/>
      <c r="E2423" s="173"/>
      <c r="F2423" s="173"/>
      <c r="G2423" s="180">
        <v>43374</v>
      </c>
      <c r="H2423" s="177"/>
      <c r="I2423" s="177"/>
      <c r="J2423" s="173" t="s">
        <v>4897</v>
      </c>
    </row>
    <row r="2424" spans="1:10" ht="11.25" hidden="1" customHeight="1">
      <c r="A2424" s="181" t="s">
        <v>2932</v>
      </c>
      <c r="B2424" s="173"/>
      <c r="C2424" s="173" t="s">
        <v>71</v>
      </c>
      <c r="D2424" s="173"/>
      <c r="E2424" s="173"/>
      <c r="F2424" s="173"/>
      <c r="G2424" s="180">
        <v>43374</v>
      </c>
      <c r="H2424" s="177"/>
      <c r="I2424" s="177"/>
      <c r="J2424" s="173" t="s">
        <v>4897</v>
      </c>
    </row>
    <row r="2425" spans="1:10" ht="11.25" hidden="1" customHeight="1">
      <c r="A2425" s="181" t="s">
        <v>2933</v>
      </c>
      <c r="B2425" s="173"/>
      <c r="C2425" s="173" t="s">
        <v>71</v>
      </c>
      <c r="D2425" s="173"/>
      <c r="E2425" s="173"/>
      <c r="F2425" s="173"/>
      <c r="G2425" s="180">
        <v>43282</v>
      </c>
      <c r="H2425" s="177"/>
      <c r="I2425" s="177"/>
      <c r="J2425" s="173" t="s">
        <v>4897</v>
      </c>
    </row>
    <row r="2426" spans="1:10" ht="11.25" hidden="1" customHeight="1">
      <c r="A2426" s="181" t="s">
        <v>2934</v>
      </c>
      <c r="B2426" s="173"/>
      <c r="C2426" s="173" t="s">
        <v>71</v>
      </c>
      <c r="D2426" s="173"/>
      <c r="E2426" s="173"/>
      <c r="F2426" s="173"/>
      <c r="G2426" s="180">
        <v>43160</v>
      </c>
      <c r="H2426" s="177"/>
      <c r="I2426" s="177"/>
      <c r="J2426" s="173" t="s">
        <v>4897</v>
      </c>
    </row>
    <row r="2427" spans="1:10" ht="11.25" hidden="1" customHeight="1">
      <c r="A2427" s="181" t="s">
        <v>2935</v>
      </c>
      <c r="B2427" s="173"/>
      <c r="C2427" s="173" t="s">
        <v>71</v>
      </c>
      <c r="D2427" s="173"/>
      <c r="E2427" s="173"/>
      <c r="F2427" s="173"/>
      <c r="G2427" s="180">
        <v>43132</v>
      </c>
      <c r="H2427" s="177"/>
      <c r="I2427" s="177"/>
      <c r="J2427" s="173" t="s">
        <v>4897</v>
      </c>
    </row>
    <row r="2428" spans="1:10" ht="11.25" hidden="1" customHeight="1">
      <c r="A2428" s="181" t="s">
        <v>2936</v>
      </c>
      <c r="B2428" s="173"/>
      <c r="C2428" s="173" t="s">
        <v>71</v>
      </c>
      <c r="D2428" s="173"/>
      <c r="E2428" s="173"/>
      <c r="F2428" s="173"/>
      <c r="G2428" s="180">
        <v>43101</v>
      </c>
      <c r="H2428" s="177"/>
      <c r="I2428" s="177"/>
      <c r="J2428" s="173" t="s">
        <v>4897</v>
      </c>
    </row>
    <row r="2429" spans="1:10" ht="11.25" hidden="1" customHeight="1">
      <c r="A2429" s="181" t="s">
        <v>2937</v>
      </c>
      <c r="B2429" s="173"/>
      <c r="C2429" s="173" t="s">
        <v>71</v>
      </c>
      <c r="D2429" s="173"/>
      <c r="E2429" s="173"/>
      <c r="F2429" s="173"/>
      <c r="G2429" s="180">
        <v>43221</v>
      </c>
      <c r="H2429" s="177"/>
      <c r="I2429" s="177"/>
      <c r="J2429" s="173" t="s">
        <v>4897</v>
      </c>
    </row>
    <row r="2430" spans="1:10" ht="11.25" hidden="1" customHeight="1">
      <c r="A2430" s="181" t="s">
        <v>2938</v>
      </c>
      <c r="B2430" s="173"/>
      <c r="C2430" s="173" t="s">
        <v>71</v>
      </c>
      <c r="D2430" s="173"/>
      <c r="E2430" s="173"/>
      <c r="F2430" s="173"/>
      <c r="G2430" s="180">
        <v>43221</v>
      </c>
      <c r="H2430" s="177"/>
      <c r="I2430" s="177"/>
      <c r="J2430" s="173" t="s">
        <v>4897</v>
      </c>
    </row>
    <row r="2431" spans="1:10" ht="11.25" hidden="1" customHeight="1">
      <c r="A2431" s="181" t="s">
        <v>2939</v>
      </c>
      <c r="B2431" s="173"/>
      <c r="C2431" s="173" t="s">
        <v>71</v>
      </c>
      <c r="D2431" s="173"/>
      <c r="E2431" s="173"/>
      <c r="F2431" s="173"/>
      <c r="G2431" s="180">
        <v>43132</v>
      </c>
      <c r="H2431" s="177"/>
      <c r="I2431" s="177"/>
      <c r="J2431" s="173" t="s">
        <v>4897</v>
      </c>
    </row>
    <row r="2432" spans="1:10" ht="11.25" hidden="1" customHeight="1">
      <c r="A2432" s="181" t="s">
        <v>2940</v>
      </c>
      <c r="B2432" s="173"/>
      <c r="C2432" s="173" t="s">
        <v>71</v>
      </c>
      <c r="D2432" s="173"/>
      <c r="E2432" s="173"/>
      <c r="F2432" s="173"/>
      <c r="G2432" s="180">
        <v>43221</v>
      </c>
      <c r="H2432" s="177"/>
      <c r="I2432" s="177"/>
      <c r="J2432" s="173" t="s">
        <v>4897</v>
      </c>
    </row>
    <row r="2433" spans="1:10" ht="11.25" hidden="1" customHeight="1">
      <c r="A2433" s="181" t="s">
        <v>2941</v>
      </c>
      <c r="B2433" s="173"/>
      <c r="C2433" s="173" t="s">
        <v>71</v>
      </c>
      <c r="D2433" s="173"/>
      <c r="E2433" s="173"/>
      <c r="F2433" s="173"/>
      <c r="G2433" s="180">
        <v>43191</v>
      </c>
      <c r="H2433" s="177"/>
      <c r="I2433" s="177"/>
      <c r="J2433" s="173" t="s">
        <v>4897</v>
      </c>
    </row>
    <row r="2434" spans="1:10" ht="11.25" hidden="1" customHeight="1">
      <c r="A2434" s="181" t="s">
        <v>2942</v>
      </c>
      <c r="B2434" s="173"/>
      <c r="C2434" s="173" t="s">
        <v>71</v>
      </c>
      <c r="D2434" s="173"/>
      <c r="E2434" s="173"/>
      <c r="F2434" s="173"/>
      <c r="G2434" s="180">
        <v>43191</v>
      </c>
      <c r="H2434" s="177"/>
      <c r="I2434" s="177"/>
      <c r="J2434" s="173" t="s">
        <v>4897</v>
      </c>
    </row>
    <row r="2435" spans="1:10" ht="11.25" hidden="1" customHeight="1">
      <c r="A2435" s="181" t="s">
        <v>2943</v>
      </c>
      <c r="B2435" s="173"/>
      <c r="C2435" s="173" t="s">
        <v>71</v>
      </c>
      <c r="D2435" s="173"/>
      <c r="E2435" s="173"/>
      <c r="F2435" s="173"/>
      <c r="G2435" s="180">
        <v>43313</v>
      </c>
      <c r="H2435" s="177"/>
      <c r="I2435" s="177"/>
      <c r="J2435" s="173" t="s">
        <v>4897</v>
      </c>
    </row>
    <row r="2436" spans="1:10" ht="11.25" hidden="1" customHeight="1">
      <c r="A2436" s="181" t="s">
        <v>2944</v>
      </c>
      <c r="B2436" s="173"/>
      <c r="C2436" s="173" t="s">
        <v>71</v>
      </c>
      <c r="D2436" s="173"/>
      <c r="E2436" s="173"/>
      <c r="F2436" s="173"/>
      <c r="G2436" s="180">
        <v>43282</v>
      </c>
      <c r="H2436" s="177"/>
      <c r="I2436" s="177"/>
      <c r="J2436" s="173" t="s">
        <v>4897</v>
      </c>
    </row>
    <row r="2437" spans="1:10" ht="11.25" hidden="1" customHeight="1">
      <c r="A2437" s="181" t="s">
        <v>2945</v>
      </c>
      <c r="B2437" s="173"/>
      <c r="C2437" s="173" t="s">
        <v>71</v>
      </c>
      <c r="D2437" s="173"/>
      <c r="E2437" s="173"/>
      <c r="F2437" s="173"/>
      <c r="G2437" s="180">
        <v>43132</v>
      </c>
      <c r="H2437" s="177"/>
      <c r="I2437" s="177"/>
      <c r="J2437" s="173" t="s">
        <v>4897</v>
      </c>
    </row>
    <row r="2438" spans="1:10" ht="11.25" hidden="1" customHeight="1">
      <c r="A2438" s="181" t="s">
        <v>2947</v>
      </c>
      <c r="B2438" s="173"/>
      <c r="C2438" s="173" t="s">
        <v>71</v>
      </c>
      <c r="D2438" s="173"/>
      <c r="E2438" s="173"/>
      <c r="F2438" s="173"/>
      <c r="G2438" s="180">
        <v>43101</v>
      </c>
      <c r="H2438" s="177"/>
      <c r="I2438" s="177"/>
      <c r="J2438" s="173" t="s">
        <v>4897</v>
      </c>
    </row>
    <row r="2439" spans="1:10" ht="11.25" hidden="1" customHeight="1">
      <c r="A2439" s="181" t="s">
        <v>2948</v>
      </c>
      <c r="B2439" s="173"/>
      <c r="C2439" s="173" t="s">
        <v>71</v>
      </c>
      <c r="D2439" s="173"/>
      <c r="E2439" s="173"/>
      <c r="F2439" s="173"/>
      <c r="G2439" s="180">
        <v>43313</v>
      </c>
      <c r="H2439" s="177"/>
      <c r="I2439" s="177"/>
      <c r="J2439" s="173" t="s">
        <v>4897</v>
      </c>
    </row>
    <row r="2440" spans="1:10" ht="11.25" hidden="1" customHeight="1">
      <c r="A2440" s="181" t="s">
        <v>2949</v>
      </c>
      <c r="B2440" s="173"/>
      <c r="C2440" s="173" t="s">
        <v>71</v>
      </c>
      <c r="D2440" s="173"/>
      <c r="E2440" s="173"/>
      <c r="F2440" s="173"/>
      <c r="G2440" s="180">
        <v>43344</v>
      </c>
      <c r="H2440" s="177"/>
      <c r="I2440" s="177"/>
      <c r="J2440" s="173" t="s">
        <v>4897</v>
      </c>
    </row>
    <row r="2441" spans="1:10" ht="11.25" hidden="1" customHeight="1">
      <c r="A2441" s="181" t="s">
        <v>2950</v>
      </c>
      <c r="B2441" s="173"/>
      <c r="C2441" s="173" t="s">
        <v>71</v>
      </c>
      <c r="D2441" s="173"/>
      <c r="E2441" s="173"/>
      <c r="F2441" s="173"/>
      <c r="G2441" s="180">
        <v>43221</v>
      </c>
      <c r="H2441" s="177"/>
      <c r="I2441" s="177"/>
      <c r="J2441" s="173" t="s">
        <v>4897</v>
      </c>
    </row>
    <row r="2442" spans="1:10" ht="11.25" hidden="1" customHeight="1">
      <c r="A2442" s="181" t="s">
        <v>270</v>
      </c>
      <c r="B2442" s="173"/>
      <c r="C2442" s="173" t="s">
        <v>71</v>
      </c>
      <c r="D2442" s="173"/>
      <c r="E2442" s="173"/>
      <c r="F2442" s="173"/>
      <c r="G2442" s="180">
        <v>43405</v>
      </c>
      <c r="H2442" s="177"/>
      <c r="I2442" s="177"/>
      <c r="J2442" s="173" t="s">
        <v>4897</v>
      </c>
    </row>
    <row r="2443" spans="1:10" ht="11.25" hidden="1" customHeight="1">
      <c r="A2443" s="181" t="s">
        <v>2951</v>
      </c>
      <c r="B2443" s="173"/>
      <c r="C2443" s="173" t="s">
        <v>71</v>
      </c>
      <c r="D2443" s="173"/>
      <c r="E2443" s="173"/>
      <c r="F2443" s="173"/>
      <c r="G2443" s="180">
        <v>43374</v>
      </c>
      <c r="H2443" s="177"/>
      <c r="I2443" s="177"/>
      <c r="J2443" s="173" t="s">
        <v>4897</v>
      </c>
    </row>
    <row r="2444" spans="1:10" ht="11.25" hidden="1" customHeight="1">
      <c r="A2444" s="181" t="s">
        <v>2952</v>
      </c>
      <c r="B2444" s="173"/>
      <c r="C2444" s="173" t="s">
        <v>71</v>
      </c>
      <c r="D2444" s="173"/>
      <c r="E2444" s="173"/>
      <c r="F2444" s="173"/>
      <c r="G2444" s="180">
        <v>43313</v>
      </c>
      <c r="H2444" s="177"/>
      <c r="I2444" s="177"/>
      <c r="J2444" s="173" t="s">
        <v>4897</v>
      </c>
    </row>
    <row r="2445" spans="1:10" ht="11.25" hidden="1" customHeight="1">
      <c r="A2445" s="181" t="s">
        <v>2953</v>
      </c>
      <c r="B2445" s="173"/>
      <c r="C2445" s="173" t="s">
        <v>71</v>
      </c>
      <c r="D2445" s="173"/>
      <c r="E2445" s="173"/>
      <c r="F2445" s="173"/>
      <c r="G2445" s="180">
        <v>43344</v>
      </c>
      <c r="H2445" s="177"/>
      <c r="I2445" s="177"/>
      <c r="J2445" s="173" t="s">
        <v>4897</v>
      </c>
    </row>
    <row r="2446" spans="1:10" ht="11.25" hidden="1" customHeight="1">
      <c r="A2446" s="181" t="s">
        <v>2954</v>
      </c>
      <c r="B2446" s="173"/>
      <c r="C2446" s="173" t="s">
        <v>71</v>
      </c>
      <c r="D2446" s="173"/>
      <c r="E2446" s="173"/>
      <c r="F2446" s="173"/>
      <c r="G2446" s="180">
        <v>43374</v>
      </c>
      <c r="H2446" s="177"/>
      <c r="I2446" s="177"/>
      <c r="J2446" s="173" t="s">
        <v>4897</v>
      </c>
    </row>
    <row r="2447" spans="1:10" hidden="1">
      <c r="A2447" s="181" t="s">
        <v>2955</v>
      </c>
      <c r="B2447" s="173"/>
      <c r="C2447" s="173" t="s">
        <v>71</v>
      </c>
      <c r="D2447" s="173"/>
      <c r="E2447" s="173" t="s">
        <v>71</v>
      </c>
      <c r="F2447" s="173" t="str">
        <f>J2447</f>
        <v>REINALDO SOARES CAMARGO</v>
      </c>
      <c r="G2447" s="180">
        <v>43070</v>
      </c>
      <c r="H2447" s="177">
        <v>43087</v>
      </c>
      <c r="I2447" s="174">
        <v>43103</v>
      </c>
      <c r="J2447" s="173" t="s">
        <v>4897</v>
      </c>
    </row>
    <row r="2448" spans="1:10" ht="11.25" hidden="1" customHeight="1">
      <c r="A2448" s="181" t="s">
        <v>2956</v>
      </c>
      <c r="B2448" s="173"/>
      <c r="C2448" s="173" t="s">
        <v>71</v>
      </c>
      <c r="D2448" s="173"/>
      <c r="E2448" s="173"/>
      <c r="F2448" s="173"/>
      <c r="G2448" s="180">
        <v>43101</v>
      </c>
      <c r="H2448" s="177"/>
      <c r="I2448" s="177"/>
      <c r="J2448" s="173" t="s">
        <v>4897</v>
      </c>
    </row>
    <row r="2449" spans="1:10" ht="11.25" hidden="1" customHeight="1">
      <c r="A2449" s="181" t="s">
        <v>2957</v>
      </c>
      <c r="B2449" s="173"/>
      <c r="C2449" s="173" t="s">
        <v>71</v>
      </c>
      <c r="D2449" s="173"/>
      <c r="E2449" s="173"/>
      <c r="F2449" s="173"/>
      <c r="G2449" s="180">
        <v>43313</v>
      </c>
      <c r="H2449" s="177"/>
      <c r="I2449" s="177"/>
      <c r="J2449" s="173" t="s">
        <v>4897</v>
      </c>
    </row>
    <row r="2450" spans="1:10" ht="11.25" hidden="1" customHeight="1">
      <c r="A2450" s="181" t="s">
        <v>2958</v>
      </c>
      <c r="B2450" s="173"/>
      <c r="C2450" s="173" t="s">
        <v>71</v>
      </c>
      <c r="D2450" s="173"/>
      <c r="E2450" s="173"/>
      <c r="F2450" s="173"/>
      <c r="G2450" s="180">
        <v>43191</v>
      </c>
      <c r="H2450" s="177"/>
      <c r="I2450" s="177"/>
      <c r="J2450" s="173" t="s">
        <v>4897</v>
      </c>
    </row>
    <row r="2451" spans="1:10" ht="11.25" hidden="1" customHeight="1">
      <c r="A2451" s="181" t="s">
        <v>2959</v>
      </c>
      <c r="B2451" s="173"/>
      <c r="C2451" s="173" t="s">
        <v>71</v>
      </c>
      <c r="D2451" s="173"/>
      <c r="E2451" s="173"/>
      <c r="F2451" s="173"/>
      <c r="G2451" s="180">
        <v>43344</v>
      </c>
      <c r="H2451" s="177"/>
      <c r="I2451" s="177"/>
      <c r="J2451" s="173" t="s">
        <v>4897</v>
      </c>
    </row>
    <row r="2452" spans="1:10" ht="11.25" hidden="1" customHeight="1">
      <c r="A2452" s="181" t="s">
        <v>271</v>
      </c>
      <c r="B2452" s="173"/>
      <c r="C2452" s="173" t="s">
        <v>71</v>
      </c>
      <c r="D2452" s="173"/>
      <c r="E2452" s="173"/>
      <c r="F2452" s="173"/>
      <c r="G2452" s="180">
        <v>43405</v>
      </c>
      <c r="H2452" s="177"/>
      <c r="I2452" s="177"/>
      <c r="J2452" s="173" t="s">
        <v>4897</v>
      </c>
    </row>
    <row r="2453" spans="1:10" hidden="1">
      <c r="A2453" s="181" t="s">
        <v>2960</v>
      </c>
      <c r="B2453" s="173"/>
      <c r="C2453" s="173" t="s">
        <v>71</v>
      </c>
      <c r="D2453" s="173"/>
      <c r="E2453" s="173" t="s">
        <v>71</v>
      </c>
      <c r="F2453" s="173" t="str">
        <f>J2453</f>
        <v>REINALDO SOARES CAMARGO</v>
      </c>
      <c r="G2453" s="180">
        <v>43070</v>
      </c>
      <c r="H2453" s="177">
        <v>43087</v>
      </c>
      <c r="I2453" s="174">
        <v>43103</v>
      </c>
      <c r="J2453" s="173" t="s">
        <v>4897</v>
      </c>
    </row>
    <row r="2454" spans="1:10" ht="11.25" hidden="1" customHeight="1">
      <c r="A2454" s="181" t="s">
        <v>2961</v>
      </c>
      <c r="B2454" s="173"/>
      <c r="C2454" s="173" t="s">
        <v>71</v>
      </c>
      <c r="D2454" s="173"/>
      <c r="E2454" s="173"/>
      <c r="F2454" s="173"/>
      <c r="G2454" s="180">
        <v>43313</v>
      </c>
      <c r="H2454" s="177"/>
      <c r="I2454" s="177"/>
      <c r="J2454" s="173" t="s">
        <v>4897</v>
      </c>
    </row>
    <row r="2455" spans="1:10" ht="11.25" hidden="1" customHeight="1">
      <c r="A2455" s="181" t="s">
        <v>2962</v>
      </c>
      <c r="B2455" s="173"/>
      <c r="C2455" s="173" t="s">
        <v>71</v>
      </c>
      <c r="D2455" s="173"/>
      <c r="E2455" s="173"/>
      <c r="F2455" s="173"/>
      <c r="G2455" s="180">
        <v>43252</v>
      </c>
      <c r="H2455" s="177"/>
      <c r="I2455" s="177"/>
      <c r="J2455" s="173" t="s">
        <v>4897</v>
      </c>
    </row>
    <row r="2456" spans="1:10" ht="11.25" hidden="1" customHeight="1">
      <c r="A2456" s="181" t="s">
        <v>2963</v>
      </c>
      <c r="B2456" s="173"/>
      <c r="C2456" s="173" t="s">
        <v>71</v>
      </c>
      <c r="D2456" s="173"/>
      <c r="E2456" s="173"/>
      <c r="F2456" s="173"/>
      <c r="G2456" s="180">
        <v>43191</v>
      </c>
      <c r="H2456" s="177"/>
      <c r="I2456" s="177"/>
      <c r="J2456" s="173" t="s">
        <v>4897</v>
      </c>
    </row>
    <row r="2457" spans="1:10" ht="11.25" hidden="1" customHeight="1">
      <c r="A2457" s="181" t="s">
        <v>272</v>
      </c>
      <c r="B2457" s="173"/>
      <c r="C2457" s="173" t="s">
        <v>71</v>
      </c>
      <c r="D2457" s="173"/>
      <c r="E2457" s="173"/>
      <c r="F2457" s="173"/>
      <c r="G2457" s="180">
        <v>43405</v>
      </c>
      <c r="H2457" s="177"/>
      <c r="I2457" s="177"/>
      <c r="J2457" s="173" t="s">
        <v>4897</v>
      </c>
    </row>
    <row r="2458" spans="1:10" ht="11.25" hidden="1" customHeight="1">
      <c r="A2458" s="181" t="s">
        <v>2964</v>
      </c>
      <c r="B2458" s="173"/>
      <c r="C2458" s="173" t="s">
        <v>71</v>
      </c>
      <c r="D2458" s="173"/>
      <c r="E2458" s="173" t="s">
        <v>71</v>
      </c>
      <c r="F2458" s="173" t="str">
        <f>J2458</f>
        <v>REINALDO SOARES CAMARGO</v>
      </c>
      <c r="G2458" s="180">
        <v>43070</v>
      </c>
      <c r="H2458" s="177" t="s">
        <v>5207</v>
      </c>
      <c r="I2458" s="177" t="s">
        <v>5207</v>
      </c>
      <c r="J2458" s="173" t="s">
        <v>4897</v>
      </c>
    </row>
    <row r="2459" spans="1:10" ht="11.25" hidden="1" customHeight="1">
      <c r="A2459" s="181" t="s">
        <v>2965</v>
      </c>
      <c r="B2459" s="173"/>
      <c r="C2459" s="173" t="s">
        <v>71</v>
      </c>
      <c r="D2459" s="173"/>
      <c r="E2459" s="173"/>
      <c r="F2459" s="173"/>
      <c r="G2459" s="180">
        <v>43313</v>
      </c>
      <c r="H2459" s="177"/>
      <c r="I2459" s="177"/>
      <c r="J2459" s="173" t="s">
        <v>4897</v>
      </c>
    </row>
    <row r="2460" spans="1:10" ht="11.25" hidden="1" customHeight="1">
      <c r="A2460" s="181" t="s">
        <v>2966</v>
      </c>
      <c r="B2460" s="173"/>
      <c r="C2460" s="173" t="s">
        <v>71</v>
      </c>
      <c r="D2460" s="173"/>
      <c r="E2460" s="173"/>
      <c r="F2460" s="173"/>
      <c r="G2460" s="180">
        <v>43132</v>
      </c>
      <c r="H2460" s="177"/>
      <c r="I2460" s="177"/>
      <c r="J2460" s="173" t="s">
        <v>4897</v>
      </c>
    </row>
    <row r="2461" spans="1:10" ht="11.25" hidden="1" customHeight="1">
      <c r="A2461" s="181" t="s">
        <v>2967</v>
      </c>
      <c r="B2461" s="173"/>
      <c r="C2461" s="173" t="s">
        <v>71</v>
      </c>
      <c r="D2461" s="173"/>
      <c r="E2461" s="173"/>
      <c r="F2461" s="173"/>
      <c r="G2461" s="180">
        <v>43313</v>
      </c>
      <c r="H2461" s="177"/>
      <c r="I2461" s="177"/>
      <c r="J2461" s="173" t="s">
        <v>4897</v>
      </c>
    </row>
    <row r="2462" spans="1:10" ht="11.25" hidden="1" customHeight="1">
      <c r="A2462" s="181" t="s">
        <v>2968</v>
      </c>
      <c r="B2462" s="173"/>
      <c r="C2462" s="173" t="s">
        <v>71</v>
      </c>
      <c r="D2462" s="173"/>
      <c r="E2462" s="173"/>
      <c r="F2462" s="173"/>
      <c r="G2462" s="180">
        <v>43282</v>
      </c>
      <c r="H2462" s="177"/>
      <c r="I2462" s="177"/>
      <c r="J2462" s="173" t="s">
        <v>4897</v>
      </c>
    </row>
    <row r="2463" spans="1:10" ht="11.25" hidden="1" customHeight="1">
      <c r="A2463" s="181" t="s">
        <v>2969</v>
      </c>
      <c r="B2463" s="173"/>
      <c r="C2463" s="173" t="s">
        <v>71</v>
      </c>
      <c r="D2463" s="173"/>
      <c r="E2463" s="173"/>
      <c r="F2463" s="173"/>
      <c r="G2463" s="180">
        <v>43344</v>
      </c>
      <c r="H2463" s="177"/>
      <c r="I2463" s="177"/>
      <c r="J2463" s="173" t="s">
        <v>4897</v>
      </c>
    </row>
    <row r="2464" spans="1:10" ht="11.25" hidden="1" customHeight="1">
      <c r="A2464" s="181" t="s">
        <v>273</v>
      </c>
      <c r="B2464" s="173"/>
      <c r="C2464" s="173" t="s">
        <v>71</v>
      </c>
      <c r="D2464" s="173"/>
      <c r="E2464" s="173"/>
      <c r="F2464" s="173"/>
      <c r="G2464" s="180">
        <v>43405</v>
      </c>
      <c r="H2464" s="177"/>
      <c r="I2464" s="177"/>
      <c r="J2464" s="173" t="s">
        <v>4897</v>
      </c>
    </row>
    <row r="2465" spans="1:10" ht="11.25" hidden="1" customHeight="1">
      <c r="A2465" s="181" t="s">
        <v>2970</v>
      </c>
      <c r="B2465" s="173"/>
      <c r="C2465" s="173" t="s">
        <v>71</v>
      </c>
      <c r="D2465" s="173"/>
      <c r="E2465" s="173"/>
      <c r="F2465" s="173"/>
      <c r="G2465" s="180">
        <v>43132</v>
      </c>
      <c r="H2465" s="177"/>
      <c r="I2465" s="177"/>
      <c r="J2465" s="173" t="s">
        <v>4897</v>
      </c>
    </row>
    <row r="2466" spans="1:10" ht="11.25" hidden="1" customHeight="1">
      <c r="A2466" s="181" t="s">
        <v>2971</v>
      </c>
      <c r="B2466" s="173"/>
      <c r="C2466" s="173" t="s">
        <v>71</v>
      </c>
      <c r="D2466" s="173"/>
      <c r="E2466" s="173"/>
      <c r="F2466" s="173"/>
      <c r="G2466" s="180">
        <v>43313</v>
      </c>
      <c r="H2466" s="177"/>
      <c r="I2466" s="177"/>
      <c r="J2466" s="173" t="s">
        <v>4897</v>
      </c>
    </row>
    <row r="2467" spans="1:10" ht="11.25" hidden="1" customHeight="1">
      <c r="A2467" s="181" t="s">
        <v>2972</v>
      </c>
      <c r="B2467" s="173"/>
      <c r="C2467" s="173" t="s">
        <v>71</v>
      </c>
      <c r="D2467" s="173"/>
      <c r="E2467" s="173"/>
      <c r="F2467" s="173"/>
      <c r="G2467" s="180">
        <v>43132</v>
      </c>
      <c r="H2467" s="177"/>
      <c r="I2467" s="177"/>
      <c r="J2467" s="173" t="s">
        <v>4897</v>
      </c>
    </row>
    <row r="2468" spans="1:10" ht="11.25" hidden="1" customHeight="1">
      <c r="A2468" s="181" t="s">
        <v>2973</v>
      </c>
      <c r="B2468" s="173"/>
      <c r="C2468" s="173" t="s">
        <v>71</v>
      </c>
      <c r="D2468" s="173"/>
      <c r="E2468" s="173"/>
      <c r="F2468" s="173"/>
      <c r="G2468" s="180">
        <v>43374</v>
      </c>
      <c r="H2468" s="177"/>
      <c r="I2468" s="177"/>
      <c r="J2468" s="173" t="s">
        <v>4897</v>
      </c>
    </row>
    <row r="2469" spans="1:10" ht="11.25" hidden="1" customHeight="1">
      <c r="A2469" s="181" t="s">
        <v>2974</v>
      </c>
      <c r="B2469" s="173"/>
      <c r="C2469" s="173" t="s">
        <v>71</v>
      </c>
      <c r="D2469" s="173"/>
      <c r="E2469" s="173"/>
      <c r="F2469" s="173"/>
      <c r="G2469" s="180">
        <v>43191</v>
      </c>
      <c r="H2469" s="177"/>
      <c r="I2469" s="177"/>
      <c r="J2469" s="173" t="s">
        <v>4897</v>
      </c>
    </row>
    <row r="2470" spans="1:10" ht="11.25" hidden="1" customHeight="1">
      <c r="A2470" s="181" t="s">
        <v>2975</v>
      </c>
      <c r="B2470" s="173"/>
      <c r="C2470" s="173" t="s">
        <v>71</v>
      </c>
      <c r="D2470" s="173"/>
      <c r="E2470" s="173"/>
      <c r="F2470" s="173"/>
      <c r="G2470" s="180">
        <v>43132</v>
      </c>
      <c r="H2470" s="177"/>
      <c r="I2470" s="177"/>
      <c r="J2470" s="173" t="s">
        <v>4897</v>
      </c>
    </row>
    <row r="2471" spans="1:10" ht="11.25" hidden="1" customHeight="1">
      <c r="A2471" s="181" t="s">
        <v>2976</v>
      </c>
      <c r="B2471" s="173"/>
      <c r="C2471" s="173" t="s">
        <v>71</v>
      </c>
      <c r="D2471" s="173"/>
      <c r="E2471" s="173"/>
      <c r="F2471" s="173"/>
      <c r="G2471" s="180">
        <v>43313</v>
      </c>
      <c r="H2471" s="177"/>
      <c r="I2471" s="177"/>
      <c r="J2471" s="173" t="s">
        <v>4897</v>
      </c>
    </row>
    <row r="2472" spans="1:10" ht="11.25" hidden="1" customHeight="1">
      <c r="A2472" s="181" t="s">
        <v>2977</v>
      </c>
      <c r="B2472" s="173"/>
      <c r="C2472" s="173" t="s">
        <v>71</v>
      </c>
      <c r="D2472" s="173"/>
      <c r="E2472" s="173"/>
      <c r="F2472" s="173"/>
      <c r="G2472" s="180">
        <v>43221</v>
      </c>
      <c r="H2472" s="177"/>
      <c r="I2472" s="177"/>
      <c r="J2472" s="173" t="s">
        <v>4897</v>
      </c>
    </row>
    <row r="2473" spans="1:10" ht="11.25" hidden="1" customHeight="1">
      <c r="A2473" s="181" t="s">
        <v>2978</v>
      </c>
      <c r="B2473" s="173"/>
      <c r="C2473" s="173" t="s">
        <v>71</v>
      </c>
      <c r="D2473" s="173"/>
      <c r="E2473" s="173"/>
      <c r="F2473" s="173"/>
      <c r="G2473" s="180">
        <v>43160</v>
      </c>
      <c r="H2473" s="177"/>
      <c r="I2473" s="177"/>
      <c r="J2473" s="173" t="s">
        <v>4897</v>
      </c>
    </row>
    <row r="2474" spans="1:10" ht="11.25" hidden="1" customHeight="1">
      <c r="A2474" s="181" t="s">
        <v>2979</v>
      </c>
      <c r="B2474" s="173"/>
      <c r="C2474" s="173" t="s">
        <v>71</v>
      </c>
      <c r="D2474" s="173"/>
      <c r="E2474" s="173"/>
      <c r="F2474" s="173"/>
      <c r="G2474" s="180">
        <v>43344</v>
      </c>
      <c r="H2474" s="177"/>
      <c r="I2474" s="177"/>
      <c r="J2474" s="173" t="s">
        <v>4897</v>
      </c>
    </row>
    <row r="2475" spans="1:10" ht="11.25" hidden="1" customHeight="1">
      <c r="A2475" s="181" t="s">
        <v>2980</v>
      </c>
      <c r="B2475" s="173"/>
      <c r="C2475" s="173" t="s">
        <v>71</v>
      </c>
      <c r="D2475" s="173"/>
      <c r="E2475" s="173"/>
      <c r="F2475" s="173"/>
      <c r="G2475" s="180">
        <v>43160</v>
      </c>
      <c r="H2475" s="177"/>
      <c r="I2475" s="177"/>
      <c r="J2475" s="173" t="s">
        <v>4897</v>
      </c>
    </row>
    <row r="2476" spans="1:10" ht="11.25" hidden="1" customHeight="1">
      <c r="A2476" s="181" t="s">
        <v>2981</v>
      </c>
      <c r="B2476" s="173"/>
      <c r="C2476" s="173" t="s">
        <v>71</v>
      </c>
      <c r="D2476" s="173"/>
      <c r="E2476" s="173"/>
      <c r="F2476" s="173"/>
      <c r="G2476" s="180">
        <v>43160</v>
      </c>
      <c r="H2476" s="177"/>
      <c r="I2476" s="177"/>
      <c r="J2476" s="173" t="s">
        <v>4897</v>
      </c>
    </row>
    <row r="2477" spans="1:10" ht="11.25" hidden="1" customHeight="1">
      <c r="A2477" s="181" t="s">
        <v>2982</v>
      </c>
      <c r="B2477" s="173"/>
      <c r="C2477" s="173" t="s">
        <v>71</v>
      </c>
      <c r="D2477" s="173"/>
      <c r="E2477" s="173"/>
      <c r="F2477" s="173"/>
      <c r="G2477" s="180">
        <v>43160</v>
      </c>
      <c r="H2477" s="177"/>
      <c r="I2477" s="177"/>
      <c r="J2477" s="173" t="s">
        <v>4897</v>
      </c>
    </row>
    <row r="2478" spans="1:10" ht="11.25" hidden="1" customHeight="1">
      <c r="A2478" s="181" t="s">
        <v>2983</v>
      </c>
      <c r="B2478" s="173"/>
      <c r="C2478" s="173" t="s">
        <v>71</v>
      </c>
      <c r="D2478" s="173"/>
      <c r="E2478" s="173"/>
      <c r="F2478" s="173"/>
      <c r="G2478" s="180">
        <v>43282</v>
      </c>
      <c r="H2478" s="177"/>
      <c r="I2478" s="177"/>
      <c r="J2478" s="173" t="s">
        <v>4897</v>
      </c>
    </row>
    <row r="2479" spans="1:10" ht="11.25" hidden="1" customHeight="1">
      <c r="A2479" s="181" t="s">
        <v>2984</v>
      </c>
      <c r="B2479" s="173"/>
      <c r="C2479" s="173" t="s">
        <v>71</v>
      </c>
      <c r="D2479" s="173"/>
      <c r="E2479" s="173"/>
      <c r="F2479" s="173"/>
      <c r="G2479" s="180">
        <v>43282</v>
      </c>
      <c r="H2479" s="177"/>
      <c r="I2479" s="177"/>
      <c r="J2479" s="173" t="s">
        <v>4897</v>
      </c>
    </row>
    <row r="2480" spans="1:10" ht="11.25" hidden="1" customHeight="1">
      <c r="A2480" s="181" t="s">
        <v>2985</v>
      </c>
      <c r="B2480" s="173"/>
      <c r="C2480" s="173" t="s">
        <v>71</v>
      </c>
      <c r="D2480" s="173"/>
      <c r="E2480" s="173"/>
      <c r="F2480" s="173"/>
      <c r="G2480" s="180">
        <v>43132</v>
      </c>
      <c r="H2480" s="177"/>
      <c r="I2480" s="177"/>
      <c r="J2480" s="173" t="s">
        <v>4897</v>
      </c>
    </row>
    <row r="2481" spans="1:10" ht="11.25" hidden="1" customHeight="1">
      <c r="A2481" s="181" t="s">
        <v>2986</v>
      </c>
      <c r="B2481" s="173"/>
      <c r="C2481" s="173" t="s">
        <v>71</v>
      </c>
      <c r="D2481" s="173"/>
      <c r="E2481" s="173"/>
      <c r="F2481" s="173"/>
      <c r="G2481" s="180">
        <v>43282</v>
      </c>
      <c r="H2481" s="177"/>
      <c r="I2481" s="177"/>
      <c r="J2481" s="173" t="s">
        <v>4897</v>
      </c>
    </row>
    <row r="2482" spans="1:10" ht="11.25" hidden="1" customHeight="1">
      <c r="A2482" s="181" t="s">
        <v>2987</v>
      </c>
      <c r="B2482" s="173"/>
      <c r="C2482" s="173" t="s">
        <v>71</v>
      </c>
      <c r="D2482" s="173"/>
      <c r="E2482" s="173"/>
      <c r="F2482" s="173"/>
      <c r="G2482" s="180">
        <v>43282</v>
      </c>
      <c r="H2482" s="177"/>
      <c r="I2482" s="177"/>
      <c r="J2482" s="173" t="s">
        <v>4897</v>
      </c>
    </row>
    <row r="2483" spans="1:10" ht="11.25" hidden="1" customHeight="1">
      <c r="A2483" s="181" t="s">
        <v>2988</v>
      </c>
      <c r="B2483" s="173"/>
      <c r="C2483" s="173" t="s">
        <v>71</v>
      </c>
      <c r="D2483" s="173"/>
      <c r="E2483" s="173"/>
      <c r="F2483" s="173"/>
      <c r="G2483" s="180">
        <v>43221</v>
      </c>
      <c r="H2483" s="177"/>
      <c r="I2483" s="177"/>
      <c r="J2483" s="173" t="s">
        <v>4897</v>
      </c>
    </row>
    <row r="2484" spans="1:10" ht="11.25" hidden="1" customHeight="1">
      <c r="A2484" s="181" t="s">
        <v>2989</v>
      </c>
      <c r="B2484" s="173"/>
      <c r="C2484" s="173" t="s">
        <v>71</v>
      </c>
      <c r="D2484" s="173"/>
      <c r="E2484" s="173"/>
      <c r="F2484" s="173"/>
      <c r="G2484" s="180">
        <v>43221</v>
      </c>
      <c r="H2484" s="177"/>
      <c r="I2484" s="177"/>
      <c r="J2484" s="173" t="s">
        <v>4897</v>
      </c>
    </row>
    <row r="2485" spans="1:10" ht="11.25" hidden="1" customHeight="1">
      <c r="A2485" s="181" t="s">
        <v>2990</v>
      </c>
      <c r="B2485" s="173"/>
      <c r="C2485" s="173" t="s">
        <v>71</v>
      </c>
      <c r="D2485" s="173"/>
      <c r="E2485" s="173"/>
      <c r="F2485" s="173"/>
      <c r="G2485" s="180">
        <v>43101</v>
      </c>
      <c r="H2485" s="177"/>
      <c r="I2485" s="177"/>
      <c r="J2485" s="173" t="s">
        <v>4897</v>
      </c>
    </row>
    <row r="2486" spans="1:10" ht="11.25" hidden="1" customHeight="1">
      <c r="A2486" s="181" t="s">
        <v>2991</v>
      </c>
      <c r="B2486" s="173"/>
      <c r="C2486" s="173" t="s">
        <v>71</v>
      </c>
      <c r="D2486" s="173"/>
      <c r="E2486" s="173"/>
      <c r="F2486" s="173"/>
      <c r="G2486" s="180">
        <v>43160</v>
      </c>
      <c r="H2486" s="177"/>
      <c r="I2486" s="177"/>
      <c r="J2486" s="173" t="s">
        <v>4897</v>
      </c>
    </row>
    <row r="2487" spans="1:10" ht="11.25" hidden="1" customHeight="1">
      <c r="A2487" s="181" t="s">
        <v>2992</v>
      </c>
      <c r="B2487" s="173"/>
      <c r="C2487" s="173" t="s">
        <v>71</v>
      </c>
      <c r="D2487" s="173"/>
      <c r="E2487" s="173"/>
      <c r="F2487" s="173"/>
      <c r="G2487" s="180">
        <v>43344</v>
      </c>
      <c r="H2487" s="177"/>
      <c r="I2487" s="177"/>
      <c r="J2487" s="173" t="s">
        <v>4897</v>
      </c>
    </row>
    <row r="2488" spans="1:10" ht="11.25" hidden="1" customHeight="1">
      <c r="A2488" s="181" t="s">
        <v>2993</v>
      </c>
      <c r="B2488" s="173"/>
      <c r="C2488" s="173" t="s">
        <v>71</v>
      </c>
      <c r="D2488" s="173"/>
      <c r="E2488" s="173"/>
      <c r="F2488" s="173"/>
      <c r="G2488" s="180">
        <v>43282</v>
      </c>
      <c r="H2488" s="177"/>
      <c r="I2488" s="177"/>
      <c r="J2488" s="173" t="s">
        <v>4897</v>
      </c>
    </row>
    <row r="2489" spans="1:10" ht="11.25" hidden="1" customHeight="1">
      <c r="A2489" s="181" t="s">
        <v>2994</v>
      </c>
      <c r="B2489" s="173"/>
      <c r="C2489" s="173" t="s">
        <v>71</v>
      </c>
      <c r="D2489" s="173"/>
      <c r="E2489" s="173"/>
      <c r="F2489" s="173"/>
      <c r="G2489" s="180">
        <v>43160</v>
      </c>
      <c r="H2489" s="177"/>
      <c r="I2489" s="177"/>
      <c r="J2489" s="173" t="s">
        <v>4897</v>
      </c>
    </row>
    <row r="2490" spans="1:10" ht="11.25" hidden="1" customHeight="1">
      <c r="A2490" s="181" t="s">
        <v>2995</v>
      </c>
      <c r="B2490" s="173"/>
      <c r="C2490" s="173" t="s">
        <v>71</v>
      </c>
      <c r="D2490" s="173"/>
      <c r="E2490" s="173"/>
      <c r="F2490" s="173"/>
      <c r="G2490" s="180">
        <v>43101</v>
      </c>
      <c r="H2490" s="177"/>
      <c r="I2490" s="177"/>
      <c r="J2490" s="173" t="s">
        <v>4897</v>
      </c>
    </row>
    <row r="2491" spans="1:10" hidden="1">
      <c r="A2491" s="181" t="s">
        <v>2996</v>
      </c>
      <c r="B2491" s="173"/>
      <c r="C2491" s="173" t="s">
        <v>71</v>
      </c>
      <c r="D2491" s="173"/>
      <c r="E2491" s="173" t="s">
        <v>71</v>
      </c>
      <c r="F2491" s="173" t="str">
        <f>J2491</f>
        <v>REINALDO SOARES CAMARGO</v>
      </c>
      <c r="G2491" s="180">
        <v>43070</v>
      </c>
      <c r="H2491" s="177">
        <v>43087</v>
      </c>
      <c r="I2491" s="174">
        <v>43103</v>
      </c>
      <c r="J2491" s="173" t="s">
        <v>4897</v>
      </c>
    </row>
    <row r="2492" spans="1:10" ht="11.25" hidden="1" customHeight="1">
      <c r="A2492" s="181" t="s">
        <v>274</v>
      </c>
      <c r="B2492" s="173"/>
      <c r="C2492" s="173" t="s">
        <v>71</v>
      </c>
      <c r="D2492" s="173"/>
      <c r="E2492" s="173"/>
      <c r="F2492" s="173"/>
      <c r="G2492" s="180">
        <v>43405</v>
      </c>
      <c r="H2492" s="177"/>
      <c r="I2492" s="177"/>
      <c r="J2492" s="173" t="s">
        <v>4897</v>
      </c>
    </row>
    <row r="2493" spans="1:10" ht="11.25" hidden="1" customHeight="1">
      <c r="A2493" s="181" t="s">
        <v>2997</v>
      </c>
      <c r="B2493" s="173"/>
      <c r="C2493" s="173" t="s">
        <v>71</v>
      </c>
      <c r="D2493" s="173"/>
      <c r="E2493" s="173"/>
      <c r="F2493" s="173"/>
      <c r="G2493" s="180">
        <v>43313</v>
      </c>
      <c r="H2493" s="177"/>
      <c r="I2493" s="177"/>
      <c r="J2493" s="173" t="s">
        <v>4897</v>
      </c>
    </row>
    <row r="2494" spans="1:10" ht="11.25" hidden="1" customHeight="1">
      <c r="A2494" s="181" t="s">
        <v>2998</v>
      </c>
      <c r="B2494" s="173"/>
      <c r="C2494" s="173" t="s">
        <v>71</v>
      </c>
      <c r="D2494" s="173"/>
      <c r="E2494" s="173"/>
      <c r="F2494" s="173"/>
      <c r="G2494" s="180">
        <v>43221</v>
      </c>
      <c r="H2494" s="177"/>
      <c r="I2494" s="177"/>
      <c r="J2494" s="173" t="s">
        <v>4897</v>
      </c>
    </row>
    <row r="2495" spans="1:10" ht="11.25" hidden="1" customHeight="1">
      <c r="A2495" s="181" t="s">
        <v>2999</v>
      </c>
      <c r="B2495" s="173"/>
      <c r="C2495" s="173" t="s">
        <v>71</v>
      </c>
      <c r="D2495" s="173"/>
      <c r="E2495" s="173"/>
      <c r="F2495" s="173"/>
      <c r="G2495" s="180">
        <v>43101</v>
      </c>
      <c r="H2495" s="177"/>
      <c r="I2495" s="177"/>
      <c r="J2495" s="173" t="s">
        <v>4897</v>
      </c>
    </row>
    <row r="2496" spans="1:10" ht="11.25" hidden="1" customHeight="1">
      <c r="A2496" s="181" t="s">
        <v>275</v>
      </c>
      <c r="B2496" s="173"/>
      <c r="C2496" s="173" t="s">
        <v>71</v>
      </c>
      <c r="D2496" s="173"/>
      <c r="E2496" s="173"/>
      <c r="F2496" s="173"/>
      <c r="G2496" s="180">
        <v>43405</v>
      </c>
      <c r="H2496" s="177"/>
      <c r="I2496" s="177"/>
      <c r="J2496" s="173" t="s">
        <v>4897</v>
      </c>
    </row>
    <row r="2497" spans="1:10" ht="11.25" hidden="1" customHeight="1">
      <c r="A2497" s="181" t="s">
        <v>3000</v>
      </c>
      <c r="B2497" s="173"/>
      <c r="C2497" s="173" t="s">
        <v>71</v>
      </c>
      <c r="D2497" s="173"/>
      <c r="E2497" s="173"/>
      <c r="F2497" s="173"/>
      <c r="G2497" s="180">
        <v>43252</v>
      </c>
      <c r="H2497" s="177"/>
      <c r="I2497" s="177"/>
      <c r="J2497" s="173" t="s">
        <v>4897</v>
      </c>
    </row>
    <row r="2498" spans="1:10" ht="11.25" hidden="1" customHeight="1">
      <c r="A2498" s="181" t="s">
        <v>3001</v>
      </c>
      <c r="B2498" s="173"/>
      <c r="C2498" s="173" t="s">
        <v>71</v>
      </c>
      <c r="D2498" s="173"/>
      <c r="E2498" s="173"/>
      <c r="F2498" s="173"/>
      <c r="G2498" s="180">
        <v>43282</v>
      </c>
      <c r="H2498" s="177"/>
      <c r="I2498" s="177"/>
      <c r="J2498" s="173" t="s">
        <v>4897</v>
      </c>
    </row>
    <row r="2499" spans="1:10" ht="11.25" hidden="1" customHeight="1">
      <c r="A2499" s="181" t="s">
        <v>3002</v>
      </c>
      <c r="B2499" s="173"/>
      <c r="C2499" s="173" t="s">
        <v>71</v>
      </c>
      <c r="D2499" s="173"/>
      <c r="E2499" s="173"/>
      <c r="F2499" s="173"/>
      <c r="G2499" s="180">
        <v>43160</v>
      </c>
      <c r="H2499" s="177"/>
      <c r="I2499" s="177"/>
      <c r="J2499" s="173" t="s">
        <v>4897</v>
      </c>
    </row>
    <row r="2500" spans="1:10" ht="11.25" hidden="1" customHeight="1">
      <c r="A2500" s="181" t="s">
        <v>3003</v>
      </c>
      <c r="B2500" s="173"/>
      <c r="C2500" s="173" t="s">
        <v>71</v>
      </c>
      <c r="D2500" s="173"/>
      <c r="E2500" s="173"/>
      <c r="F2500" s="173"/>
      <c r="G2500" s="180">
        <v>43313</v>
      </c>
      <c r="H2500" s="177"/>
      <c r="I2500" s="177"/>
      <c r="J2500" s="173" t="s">
        <v>4897</v>
      </c>
    </row>
    <row r="2501" spans="1:10" ht="11.25" hidden="1" customHeight="1">
      <c r="A2501" s="181" t="s">
        <v>3004</v>
      </c>
      <c r="B2501" s="173"/>
      <c r="C2501" s="173" t="s">
        <v>71</v>
      </c>
      <c r="D2501" s="173"/>
      <c r="E2501" s="173"/>
      <c r="F2501" s="173"/>
      <c r="G2501" s="180">
        <v>43221</v>
      </c>
      <c r="H2501" s="177"/>
      <c r="I2501" s="177"/>
      <c r="J2501" s="173" t="s">
        <v>4897</v>
      </c>
    </row>
    <row r="2502" spans="1:10" ht="11.25" hidden="1" customHeight="1">
      <c r="A2502" s="181" t="s">
        <v>3005</v>
      </c>
      <c r="B2502" s="173"/>
      <c r="C2502" s="173" t="s">
        <v>71</v>
      </c>
      <c r="D2502" s="173"/>
      <c r="E2502" s="173"/>
      <c r="F2502" s="173"/>
      <c r="G2502" s="180">
        <v>43221</v>
      </c>
      <c r="H2502" s="177"/>
      <c r="I2502" s="177"/>
      <c r="J2502" s="173" t="s">
        <v>4897</v>
      </c>
    </row>
    <row r="2503" spans="1:10" ht="11.25" hidden="1" customHeight="1">
      <c r="A2503" s="181" t="s">
        <v>3006</v>
      </c>
      <c r="B2503" s="173"/>
      <c r="C2503" s="173" t="s">
        <v>71</v>
      </c>
      <c r="D2503" s="173"/>
      <c r="E2503" s="173"/>
      <c r="F2503" s="173"/>
      <c r="G2503" s="180">
        <v>43344</v>
      </c>
      <c r="H2503" s="177"/>
      <c r="I2503" s="177"/>
      <c r="J2503" s="173" t="s">
        <v>4897</v>
      </c>
    </row>
    <row r="2504" spans="1:10" ht="11.25" hidden="1" customHeight="1">
      <c r="A2504" s="181" t="s">
        <v>3007</v>
      </c>
      <c r="B2504" s="173"/>
      <c r="C2504" s="173" t="s">
        <v>71</v>
      </c>
      <c r="D2504" s="173"/>
      <c r="E2504" s="173"/>
      <c r="F2504" s="173"/>
      <c r="G2504" s="180">
        <v>43374</v>
      </c>
      <c r="H2504" s="177"/>
      <c r="I2504" s="177"/>
      <c r="J2504" s="173" t="s">
        <v>4897</v>
      </c>
    </row>
    <row r="2505" spans="1:10" ht="11.25" hidden="1" customHeight="1">
      <c r="A2505" s="181" t="s">
        <v>3008</v>
      </c>
      <c r="B2505" s="173"/>
      <c r="C2505" s="173" t="s">
        <v>71</v>
      </c>
      <c r="D2505" s="173"/>
      <c r="E2505" s="173"/>
      <c r="F2505" s="173"/>
      <c r="G2505" s="180">
        <v>43344</v>
      </c>
      <c r="H2505" s="177"/>
      <c r="I2505" s="177"/>
      <c r="J2505" s="173" t="s">
        <v>4897</v>
      </c>
    </row>
    <row r="2506" spans="1:10" ht="11.25" hidden="1" customHeight="1">
      <c r="A2506" s="181" t="s">
        <v>3009</v>
      </c>
      <c r="B2506" s="173"/>
      <c r="C2506" s="173" t="s">
        <v>71</v>
      </c>
      <c r="D2506" s="173"/>
      <c r="E2506" s="173"/>
      <c r="F2506" s="173"/>
      <c r="G2506" s="180">
        <v>43313</v>
      </c>
      <c r="H2506" s="177"/>
      <c r="I2506" s="177"/>
      <c r="J2506" s="173" t="s">
        <v>4897</v>
      </c>
    </row>
    <row r="2507" spans="1:10" ht="11.25" hidden="1" customHeight="1">
      <c r="A2507" s="181" t="s">
        <v>3010</v>
      </c>
      <c r="B2507" s="173"/>
      <c r="C2507" s="173" t="s">
        <v>71</v>
      </c>
      <c r="D2507" s="173"/>
      <c r="E2507" s="173"/>
      <c r="F2507" s="173"/>
      <c r="G2507" s="180">
        <v>43221</v>
      </c>
      <c r="H2507" s="177"/>
      <c r="I2507" s="177"/>
      <c r="J2507" s="173" t="s">
        <v>4897</v>
      </c>
    </row>
    <row r="2508" spans="1:10" ht="11.25" hidden="1" customHeight="1">
      <c r="A2508" s="181" t="s">
        <v>3011</v>
      </c>
      <c r="B2508" s="173"/>
      <c r="C2508" s="173" t="s">
        <v>71</v>
      </c>
      <c r="D2508" s="173"/>
      <c r="E2508" s="173"/>
      <c r="F2508" s="173"/>
      <c r="G2508" s="180">
        <v>43282</v>
      </c>
      <c r="H2508" s="177"/>
      <c r="I2508" s="177"/>
      <c r="J2508" s="173" t="s">
        <v>4897</v>
      </c>
    </row>
    <row r="2509" spans="1:10" ht="11.25" hidden="1" customHeight="1">
      <c r="A2509" s="181" t="s">
        <v>3012</v>
      </c>
      <c r="B2509" s="173"/>
      <c r="C2509" s="173" t="s">
        <v>71</v>
      </c>
      <c r="D2509" s="173"/>
      <c r="E2509" s="173"/>
      <c r="F2509" s="173"/>
      <c r="G2509" s="180">
        <v>43374</v>
      </c>
      <c r="H2509" s="177"/>
      <c r="I2509" s="177"/>
      <c r="J2509" s="173" t="s">
        <v>4897</v>
      </c>
    </row>
    <row r="2510" spans="1:10" ht="11.25" hidden="1" customHeight="1">
      <c r="A2510" s="181" t="s">
        <v>3013</v>
      </c>
      <c r="B2510" s="173"/>
      <c r="C2510" s="173" t="s">
        <v>71</v>
      </c>
      <c r="D2510" s="173"/>
      <c r="E2510" s="173"/>
      <c r="F2510" s="173"/>
      <c r="G2510" s="180">
        <v>43101</v>
      </c>
      <c r="H2510" s="177"/>
      <c r="I2510" s="177"/>
      <c r="J2510" s="173" t="s">
        <v>4897</v>
      </c>
    </row>
    <row r="2511" spans="1:10" ht="11.25" hidden="1" customHeight="1">
      <c r="A2511" s="181" t="s">
        <v>3014</v>
      </c>
      <c r="B2511" s="173"/>
      <c r="C2511" s="173" t="s">
        <v>71</v>
      </c>
      <c r="D2511" s="173"/>
      <c r="E2511" s="173"/>
      <c r="F2511" s="173"/>
      <c r="G2511" s="180">
        <v>43221</v>
      </c>
      <c r="H2511" s="177"/>
      <c r="I2511" s="177"/>
      <c r="J2511" s="173" t="s">
        <v>4897</v>
      </c>
    </row>
    <row r="2512" spans="1:10" ht="11.25" hidden="1" customHeight="1">
      <c r="A2512" s="181" t="s">
        <v>3015</v>
      </c>
      <c r="B2512" s="173"/>
      <c r="C2512" s="173" t="s">
        <v>71</v>
      </c>
      <c r="D2512" s="173"/>
      <c r="E2512" s="173"/>
      <c r="F2512" s="173"/>
      <c r="G2512" s="180">
        <v>43252</v>
      </c>
      <c r="H2512" s="177"/>
      <c r="I2512" s="177"/>
      <c r="J2512" s="173" t="s">
        <v>4897</v>
      </c>
    </row>
    <row r="2513" spans="1:10" ht="11.25" hidden="1" customHeight="1">
      <c r="A2513" s="181" t="s">
        <v>3016</v>
      </c>
      <c r="B2513" s="173"/>
      <c r="C2513" s="173" t="s">
        <v>71</v>
      </c>
      <c r="D2513" s="173"/>
      <c r="E2513" s="173"/>
      <c r="F2513" s="173"/>
      <c r="G2513" s="180">
        <v>43313</v>
      </c>
      <c r="H2513" s="177"/>
      <c r="I2513" s="177"/>
      <c r="J2513" s="173" t="s">
        <v>4897</v>
      </c>
    </row>
    <row r="2514" spans="1:10" ht="11.25" hidden="1" customHeight="1">
      <c r="A2514" s="181" t="s">
        <v>3017</v>
      </c>
      <c r="B2514" s="173"/>
      <c r="C2514" s="173" t="s">
        <v>71</v>
      </c>
      <c r="D2514" s="173"/>
      <c r="E2514" s="173"/>
      <c r="F2514" s="173"/>
      <c r="G2514" s="180">
        <v>43221</v>
      </c>
      <c r="H2514" s="177"/>
      <c r="I2514" s="177"/>
      <c r="J2514" s="173" t="s">
        <v>4897</v>
      </c>
    </row>
    <row r="2515" spans="1:10" hidden="1">
      <c r="A2515" s="181" t="s">
        <v>3018</v>
      </c>
      <c r="B2515" s="173"/>
      <c r="C2515" s="173" t="s">
        <v>71</v>
      </c>
      <c r="D2515" s="173"/>
      <c r="E2515" s="173" t="s">
        <v>71</v>
      </c>
      <c r="F2515" s="173" t="str">
        <f>J2515</f>
        <v>REINALDO SOARES CAMARGO</v>
      </c>
      <c r="G2515" s="180">
        <v>43070</v>
      </c>
      <c r="H2515" s="177">
        <v>43087</v>
      </c>
      <c r="I2515" s="174">
        <v>43103</v>
      </c>
      <c r="J2515" s="173" t="s">
        <v>4897</v>
      </c>
    </row>
    <row r="2516" spans="1:10" ht="11.25" hidden="1" customHeight="1">
      <c r="A2516" s="181" t="s">
        <v>3019</v>
      </c>
      <c r="B2516" s="173"/>
      <c r="C2516" s="173" t="s">
        <v>71</v>
      </c>
      <c r="D2516" s="173"/>
      <c r="E2516" s="173"/>
      <c r="F2516" s="173"/>
      <c r="G2516" s="180">
        <v>43101</v>
      </c>
      <c r="H2516" s="177"/>
      <c r="I2516" s="177"/>
      <c r="J2516" s="173" t="s">
        <v>4897</v>
      </c>
    </row>
    <row r="2517" spans="1:10" ht="11.25" hidden="1" customHeight="1">
      <c r="A2517" s="181" t="s">
        <v>3020</v>
      </c>
      <c r="B2517" s="173"/>
      <c r="C2517" s="173" t="s">
        <v>71</v>
      </c>
      <c r="D2517" s="173"/>
      <c r="E2517" s="173"/>
      <c r="F2517" s="173"/>
      <c r="G2517" s="180">
        <v>43160</v>
      </c>
      <c r="H2517" s="177"/>
      <c r="I2517" s="177"/>
      <c r="J2517" s="173" t="s">
        <v>4897</v>
      </c>
    </row>
    <row r="2518" spans="1:10" ht="11.25" hidden="1" customHeight="1">
      <c r="A2518" s="181" t="s">
        <v>3021</v>
      </c>
      <c r="B2518" s="173"/>
      <c r="C2518" s="173" t="s">
        <v>71</v>
      </c>
      <c r="D2518" s="173"/>
      <c r="E2518" s="173"/>
      <c r="F2518" s="173"/>
      <c r="G2518" s="180">
        <v>43101</v>
      </c>
      <c r="H2518" s="177"/>
      <c r="I2518" s="177"/>
      <c r="J2518" s="173" t="s">
        <v>4897</v>
      </c>
    </row>
    <row r="2519" spans="1:10" ht="11.25" hidden="1" customHeight="1">
      <c r="A2519" s="181" t="s">
        <v>3022</v>
      </c>
      <c r="B2519" s="173"/>
      <c r="C2519" s="173" t="s">
        <v>71</v>
      </c>
      <c r="D2519" s="173"/>
      <c r="E2519" s="173"/>
      <c r="F2519" s="173"/>
      <c r="G2519" s="180">
        <v>43191</v>
      </c>
      <c r="H2519" s="177"/>
      <c r="I2519" s="177"/>
      <c r="J2519" s="173" t="s">
        <v>4897</v>
      </c>
    </row>
    <row r="2520" spans="1:10" ht="11.25" hidden="1" customHeight="1">
      <c r="A2520" s="181" t="s">
        <v>3023</v>
      </c>
      <c r="B2520" s="173"/>
      <c r="C2520" s="173" t="s">
        <v>71</v>
      </c>
      <c r="D2520" s="173"/>
      <c r="E2520" s="173"/>
      <c r="F2520" s="173"/>
      <c r="G2520" s="180">
        <v>43374</v>
      </c>
      <c r="H2520" s="177"/>
      <c r="I2520" s="177"/>
      <c r="J2520" s="173" t="s">
        <v>4897</v>
      </c>
    </row>
    <row r="2521" spans="1:10" hidden="1">
      <c r="A2521" s="181" t="s">
        <v>3024</v>
      </c>
      <c r="B2521" s="173"/>
      <c r="C2521" s="173" t="s">
        <v>71</v>
      </c>
      <c r="D2521" s="173"/>
      <c r="E2521" s="173" t="s">
        <v>71</v>
      </c>
      <c r="F2521" s="173" t="str">
        <f>J2521</f>
        <v>REINALDO SOARES CAMARGO</v>
      </c>
      <c r="G2521" s="180">
        <v>43070</v>
      </c>
      <c r="H2521" s="177" t="s">
        <v>4934</v>
      </c>
      <c r="I2521" s="177" t="s">
        <v>4934</v>
      </c>
      <c r="J2521" s="173" t="s">
        <v>4897</v>
      </c>
    </row>
    <row r="2522" spans="1:10" ht="11.25" hidden="1" customHeight="1">
      <c r="A2522" s="181" t="s">
        <v>3025</v>
      </c>
      <c r="B2522" s="173"/>
      <c r="C2522" s="173" t="s">
        <v>71</v>
      </c>
      <c r="D2522" s="173"/>
      <c r="E2522" s="173"/>
      <c r="F2522" s="173"/>
      <c r="G2522" s="180">
        <v>43344</v>
      </c>
      <c r="H2522" s="177"/>
      <c r="I2522" s="177"/>
      <c r="J2522" s="173" t="s">
        <v>4897</v>
      </c>
    </row>
    <row r="2523" spans="1:10" ht="11.25" hidden="1" customHeight="1">
      <c r="A2523" s="181" t="s">
        <v>3026</v>
      </c>
      <c r="B2523" s="173"/>
      <c r="C2523" s="173" t="s">
        <v>71</v>
      </c>
      <c r="D2523" s="173"/>
      <c r="E2523" s="173"/>
      <c r="F2523" s="173"/>
      <c r="G2523" s="180">
        <v>43252</v>
      </c>
      <c r="H2523" s="177"/>
      <c r="I2523" s="177"/>
      <c r="J2523" s="173" t="s">
        <v>4897</v>
      </c>
    </row>
    <row r="2524" spans="1:10" ht="11.25" hidden="1" customHeight="1">
      <c r="A2524" s="181" t="s">
        <v>3027</v>
      </c>
      <c r="B2524" s="173"/>
      <c r="C2524" s="173" t="s">
        <v>71</v>
      </c>
      <c r="D2524" s="173"/>
      <c r="E2524" s="173"/>
      <c r="F2524" s="173"/>
      <c r="G2524" s="180">
        <v>43101</v>
      </c>
      <c r="H2524" s="177"/>
      <c r="I2524" s="177"/>
      <c r="J2524" s="173" t="s">
        <v>4897</v>
      </c>
    </row>
    <row r="2525" spans="1:10" ht="11.25" hidden="1" customHeight="1">
      <c r="A2525" s="181" t="s">
        <v>3028</v>
      </c>
      <c r="B2525" s="173"/>
      <c r="C2525" s="173" t="s">
        <v>71</v>
      </c>
      <c r="D2525" s="173"/>
      <c r="E2525" s="173"/>
      <c r="F2525" s="173"/>
      <c r="G2525" s="180">
        <v>43101</v>
      </c>
      <c r="H2525" s="177"/>
      <c r="I2525" s="177"/>
      <c r="J2525" s="173" t="s">
        <v>4897</v>
      </c>
    </row>
    <row r="2526" spans="1:10" ht="11.25" hidden="1" customHeight="1">
      <c r="A2526" s="181" t="s">
        <v>3029</v>
      </c>
      <c r="B2526" s="173"/>
      <c r="C2526" s="173" t="s">
        <v>71</v>
      </c>
      <c r="D2526" s="173"/>
      <c r="E2526" s="173"/>
      <c r="F2526" s="173"/>
      <c r="G2526" s="180">
        <v>43374</v>
      </c>
      <c r="H2526" s="177"/>
      <c r="I2526" s="177"/>
      <c r="J2526" s="173" t="s">
        <v>4897</v>
      </c>
    </row>
    <row r="2527" spans="1:10" ht="11.25" hidden="1" customHeight="1">
      <c r="A2527" s="181" t="s">
        <v>3030</v>
      </c>
      <c r="B2527" s="173"/>
      <c r="C2527" s="173" t="s">
        <v>71</v>
      </c>
      <c r="D2527" s="173"/>
      <c r="E2527" s="173"/>
      <c r="F2527" s="173"/>
      <c r="G2527" s="180">
        <v>43191</v>
      </c>
      <c r="H2527" s="177"/>
      <c r="I2527" s="177"/>
      <c r="J2527" s="173" t="s">
        <v>4897</v>
      </c>
    </row>
    <row r="2528" spans="1:10" ht="11.25" hidden="1" customHeight="1">
      <c r="A2528" s="181" t="s">
        <v>3031</v>
      </c>
      <c r="B2528" s="173"/>
      <c r="C2528" s="173" t="s">
        <v>71</v>
      </c>
      <c r="D2528" s="173"/>
      <c r="E2528" s="173"/>
      <c r="F2528" s="173"/>
      <c r="G2528" s="180">
        <v>43344</v>
      </c>
      <c r="H2528" s="177"/>
      <c r="I2528" s="177"/>
      <c r="J2528" s="173" t="s">
        <v>4897</v>
      </c>
    </row>
    <row r="2529" spans="1:10" hidden="1">
      <c r="A2529" s="181" t="s">
        <v>3032</v>
      </c>
      <c r="B2529" s="173"/>
      <c r="C2529" s="173" t="s">
        <v>71</v>
      </c>
      <c r="D2529" s="173"/>
      <c r="E2529" s="173" t="s">
        <v>71</v>
      </c>
      <c r="F2529" s="173" t="str">
        <f>J2529</f>
        <v>REINALDO SOARES CAMARGO</v>
      </c>
      <c r="G2529" s="180">
        <v>43070</v>
      </c>
      <c r="H2529" s="177">
        <v>43087</v>
      </c>
      <c r="I2529" s="174">
        <v>43103</v>
      </c>
      <c r="J2529" s="173" t="s">
        <v>4897</v>
      </c>
    </row>
    <row r="2530" spans="1:10" ht="11.25" hidden="1" customHeight="1">
      <c r="A2530" s="181" t="s">
        <v>3033</v>
      </c>
      <c r="B2530" s="173"/>
      <c r="C2530" s="173" t="s">
        <v>71</v>
      </c>
      <c r="D2530" s="173"/>
      <c r="E2530" s="173"/>
      <c r="F2530" s="173"/>
      <c r="G2530" s="180">
        <v>43313</v>
      </c>
      <c r="H2530" s="177"/>
      <c r="I2530" s="177"/>
      <c r="J2530" s="173" t="s">
        <v>4897</v>
      </c>
    </row>
    <row r="2531" spans="1:10" ht="11.25" hidden="1" customHeight="1">
      <c r="A2531" s="181" t="s">
        <v>3034</v>
      </c>
      <c r="B2531" s="173"/>
      <c r="C2531" s="173" t="s">
        <v>71</v>
      </c>
      <c r="D2531" s="173"/>
      <c r="E2531" s="173"/>
      <c r="F2531" s="173"/>
      <c r="G2531" s="180">
        <v>43374</v>
      </c>
      <c r="H2531" s="177"/>
      <c r="I2531" s="177"/>
      <c r="J2531" s="173" t="s">
        <v>4897</v>
      </c>
    </row>
    <row r="2532" spans="1:10" hidden="1">
      <c r="A2532" s="181" t="s">
        <v>3035</v>
      </c>
      <c r="B2532" s="173"/>
      <c r="C2532" s="173" t="s">
        <v>71</v>
      </c>
      <c r="D2532" s="173"/>
      <c r="E2532" s="173" t="s">
        <v>71</v>
      </c>
      <c r="F2532" s="173" t="str">
        <f>J2532</f>
        <v>REINALDO SOARES CAMARGO</v>
      </c>
      <c r="G2532" s="180">
        <v>43070</v>
      </c>
      <c r="H2532" s="177">
        <v>43087</v>
      </c>
      <c r="I2532" s="174">
        <v>43103</v>
      </c>
      <c r="J2532" s="173" t="s">
        <v>4897</v>
      </c>
    </row>
    <row r="2533" spans="1:10" ht="11.25" hidden="1" customHeight="1">
      <c r="A2533" s="181" t="s">
        <v>3036</v>
      </c>
      <c r="B2533" s="173"/>
      <c r="C2533" s="173" t="s">
        <v>71</v>
      </c>
      <c r="D2533" s="173"/>
      <c r="E2533" s="173"/>
      <c r="F2533" s="173"/>
      <c r="G2533" s="180">
        <v>43132</v>
      </c>
      <c r="H2533" s="177"/>
      <c r="I2533" s="177"/>
      <c r="J2533" s="173" t="s">
        <v>4897</v>
      </c>
    </row>
    <row r="2534" spans="1:10" ht="11.25" hidden="1" customHeight="1">
      <c r="A2534" s="181" t="s">
        <v>3037</v>
      </c>
      <c r="B2534" s="173"/>
      <c r="C2534" s="173" t="s">
        <v>71</v>
      </c>
      <c r="D2534" s="173"/>
      <c r="E2534" s="173"/>
      <c r="F2534" s="173"/>
      <c r="G2534" s="180">
        <v>43101</v>
      </c>
      <c r="H2534" s="177"/>
      <c r="I2534" s="177"/>
      <c r="J2534" s="173" t="s">
        <v>4897</v>
      </c>
    </row>
    <row r="2535" spans="1:10" ht="11.25" hidden="1" customHeight="1">
      <c r="A2535" s="181" t="s">
        <v>3038</v>
      </c>
      <c r="B2535" s="173"/>
      <c r="C2535" s="173" t="s">
        <v>71</v>
      </c>
      <c r="D2535" s="173"/>
      <c r="E2535" s="173"/>
      <c r="F2535" s="173"/>
      <c r="G2535" s="180">
        <v>43101</v>
      </c>
      <c r="H2535" s="177"/>
      <c r="I2535" s="177"/>
      <c r="J2535" s="173" t="s">
        <v>4897</v>
      </c>
    </row>
    <row r="2536" spans="1:10" ht="11.25" hidden="1" customHeight="1">
      <c r="A2536" s="181" t="s">
        <v>3039</v>
      </c>
      <c r="B2536" s="173"/>
      <c r="C2536" s="173" t="s">
        <v>71</v>
      </c>
      <c r="D2536" s="173"/>
      <c r="E2536" s="173"/>
      <c r="F2536" s="173"/>
      <c r="G2536" s="180">
        <v>43101</v>
      </c>
      <c r="H2536" s="177"/>
      <c r="I2536" s="177"/>
      <c r="J2536" s="173" t="s">
        <v>4897</v>
      </c>
    </row>
    <row r="2537" spans="1:10" ht="11.25" hidden="1" customHeight="1">
      <c r="A2537" s="181" t="s">
        <v>3040</v>
      </c>
      <c r="B2537" s="173"/>
      <c r="C2537" s="173" t="s">
        <v>71</v>
      </c>
      <c r="D2537" s="173"/>
      <c r="E2537" s="173"/>
      <c r="F2537" s="173"/>
      <c r="G2537" s="180">
        <v>43191</v>
      </c>
      <c r="H2537" s="177"/>
      <c r="I2537" s="177"/>
      <c r="J2537" s="173" t="s">
        <v>4897</v>
      </c>
    </row>
    <row r="2538" spans="1:10" ht="11.25" hidden="1" customHeight="1">
      <c r="A2538" s="181" t="s">
        <v>3041</v>
      </c>
      <c r="B2538" s="173"/>
      <c r="C2538" s="173" t="s">
        <v>71</v>
      </c>
      <c r="D2538" s="173"/>
      <c r="E2538" s="173"/>
      <c r="F2538" s="173"/>
      <c r="G2538" s="180">
        <v>43101</v>
      </c>
      <c r="H2538" s="177"/>
      <c r="I2538" s="177"/>
      <c r="J2538" s="173" t="s">
        <v>4897</v>
      </c>
    </row>
    <row r="2539" spans="1:10" ht="11.25" hidden="1" customHeight="1">
      <c r="A2539" s="181" t="s">
        <v>3042</v>
      </c>
      <c r="B2539" s="173"/>
      <c r="C2539" s="173" t="s">
        <v>71</v>
      </c>
      <c r="D2539" s="173"/>
      <c r="E2539" s="173"/>
      <c r="F2539" s="173"/>
      <c r="G2539" s="180">
        <v>43374</v>
      </c>
      <c r="H2539" s="177"/>
      <c r="I2539" s="177"/>
      <c r="J2539" s="173" t="s">
        <v>4897</v>
      </c>
    </row>
    <row r="2540" spans="1:10" hidden="1">
      <c r="A2540" s="181" t="s">
        <v>3043</v>
      </c>
      <c r="B2540" s="173"/>
      <c r="C2540" s="173" t="s">
        <v>71</v>
      </c>
      <c r="D2540" s="173"/>
      <c r="E2540" s="173" t="s">
        <v>71</v>
      </c>
      <c r="F2540" s="173" t="str">
        <f>J2540</f>
        <v>REINALDO SOARES CAMARGO</v>
      </c>
      <c r="G2540" s="180">
        <v>43070</v>
      </c>
      <c r="H2540" s="80">
        <v>43095</v>
      </c>
      <c r="I2540" s="174">
        <v>43103</v>
      </c>
      <c r="J2540" s="173" t="s">
        <v>4897</v>
      </c>
    </row>
    <row r="2541" spans="1:10" ht="11.25" hidden="1" customHeight="1">
      <c r="A2541" s="181" t="s">
        <v>3044</v>
      </c>
      <c r="B2541" s="173"/>
      <c r="C2541" s="173" t="s">
        <v>71</v>
      </c>
      <c r="D2541" s="173"/>
      <c r="E2541" s="173"/>
      <c r="F2541" s="173"/>
      <c r="G2541" s="180">
        <v>43344</v>
      </c>
      <c r="H2541" s="177"/>
      <c r="I2541" s="177"/>
      <c r="J2541" s="173" t="s">
        <v>4897</v>
      </c>
    </row>
    <row r="2542" spans="1:10" ht="11.25" hidden="1" customHeight="1">
      <c r="A2542" s="181" t="s">
        <v>3045</v>
      </c>
      <c r="B2542" s="173"/>
      <c r="C2542" s="173" t="s">
        <v>71</v>
      </c>
      <c r="D2542" s="173"/>
      <c r="E2542" s="173"/>
      <c r="F2542" s="173"/>
      <c r="G2542" s="180">
        <v>43101</v>
      </c>
      <c r="H2542" s="177"/>
      <c r="I2542" s="177"/>
      <c r="J2542" s="173" t="s">
        <v>4897</v>
      </c>
    </row>
    <row r="2543" spans="1:10" ht="11.25" hidden="1" customHeight="1">
      <c r="A2543" s="181" t="s">
        <v>3046</v>
      </c>
      <c r="B2543" s="173"/>
      <c r="C2543" s="173" t="s">
        <v>71</v>
      </c>
      <c r="D2543" s="173"/>
      <c r="E2543" s="173"/>
      <c r="F2543" s="173"/>
      <c r="G2543" s="180">
        <v>43252</v>
      </c>
      <c r="H2543" s="177"/>
      <c r="I2543" s="177"/>
      <c r="J2543" s="173" t="s">
        <v>4897</v>
      </c>
    </row>
    <row r="2544" spans="1:10" ht="11.25" hidden="1" customHeight="1">
      <c r="A2544" s="181" t="s">
        <v>3047</v>
      </c>
      <c r="B2544" s="173"/>
      <c r="C2544" s="173" t="s">
        <v>71</v>
      </c>
      <c r="D2544" s="173"/>
      <c r="E2544" s="173"/>
      <c r="F2544" s="173"/>
      <c r="G2544" s="180">
        <v>43160</v>
      </c>
      <c r="H2544" s="177"/>
      <c r="I2544" s="177"/>
      <c r="J2544" s="173" t="s">
        <v>4897</v>
      </c>
    </row>
    <row r="2545" spans="1:10" ht="11.25" hidden="1" customHeight="1">
      <c r="A2545" s="181" t="s">
        <v>3048</v>
      </c>
      <c r="B2545" s="173"/>
      <c r="C2545" s="173" t="s">
        <v>71</v>
      </c>
      <c r="D2545" s="173"/>
      <c r="E2545" s="173"/>
      <c r="F2545" s="173"/>
      <c r="G2545" s="180">
        <v>43344</v>
      </c>
      <c r="H2545" s="177"/>
      <c r="I2545" s="177"/>
      <c r="J2545" s="173" t="s">
        <v>4897</v>
      </c>
    </row>
    <row r="2546" spans="1:10" ht="11.25" hidden="1" customHeight="1">
      <c r="A2546" s="181" t="s">
        <v>3049</v>
      </c>
      <c r="B2546" s="173"/>
      <c r="C2546" s="173" t="s">
        <v>71</v>
      </c>
      <c r="D2546" s="173"/>
      <c r="E2546" s="173"/>
      <c r="F2546" s="173"/>
      <c r="G2546" s="180">
        <v>43344</v>
      </c>
      <c r="H2546" s="177"/>
      <c r="I2546" s="177"/>
      <c r="J2546" s="173" t="s">
        <v>4897</v>
      </c>
    </row>
    <row r="2547" spans="1:10" ht="11.25" hidden="1" customHeight="1">
      <c r="A2547" s="181" t="s">
        <v>3050</v>
      </c>
      <c r="B2547" s="173"/>
      <c r="C2547" s="173" t="s">
        <v>71</v>
      </c>
      <c r="D2547" s="173"/>
      <c r="E2547" s="173"/>
      <c r="F2547" s="173"/>
      <c r="G2547" s="180">
        <v>43252</v>
      </c>
      <c r="H2547" s="177"/>
      <c r="I2547" s="177"/>
      <c r="J2547" s="173" t="s">
        <v>4897</v>
      </c>
    </row>
    <row r="2548" spans="1:10" ht="11.25" hidden="1" customHeight="1">
      <c r="A2548" s="181" t="s">
        <v>3051</v>
      </c>
      <c r="B2548" s="173"/>
      <c r="C2548" s="173" t="s">
        <v>71</v>
      </c>
      <c r="D2548" s="173"/>
      <c r="E2548" s="173"/>
      <c r="F2548" s="173"/>
      <c r="G2548" s="180">
        <v>43191</v>
      </c>
      <c r="H2548" s="177"/>
      <c r="I2548" s="177"/>
      <c r="J2548" s="173" t="s">
        <v>4897</v>
      </c>
    </row>
    <row r="2549" spans="1:10" ht="11.25" hidden="1" customHeight="1">
      <c r="A2549" s="181" t="s">
        <v>3052</v>
      </c>
      <c r="B2549" s="173"/>
      <c r="C2549" s="173" t="s">
        <v>71</v>
      </c>
      <c r="D2549" s="173"/>
      <c r="E2549" s="173"/>
      <c r="F2549" s="173"/>
      <c r="G2549" s="180">
        <v>43252</v>
      </c>
      <c r="H2549" s="177"/>
      <c r="I2549" s="177"/>
      <c r="J2549" s="173" t="s">
        <v>4897</v>
      </c>
    </row>
    <row r="2550" spans="1:10" ht="11.25" hidden="1" customHeight="1">
      <c r="A2550" s="181" t="s">
        <v>3053</v>
      </c>
      <c r="B2550" s="173"/>
      <c r="C2550" s="173" t="s">
        <v>71</v>
      </c>
      <c r="D2550" s="173"/>
      <c r="E2550" s="173"/>
      <c r="F2550" s="173"/>
      <c r="G2550" s="180">
        <v>43344</v>
      </c>
      <c r="H2550" s="177"/>
      <c r="I2550" s="177"/>
      <c r="J2550" s="173" t="s">
        <v>4897</v>
      </c>
    </row>
    <row r="2551" spans="1:10" ht="11.25" hidden="1" customHeight="1">
      <c r="A2551" s="181" t="s">
        <v>3054</v>
      </c>
      <c r="B2551" s="173"/>
      <c r="C2551" s="173" t="s">
        <v>71</v>
      </c>
      <c r="D2551" s="173"/>
      <c r="E2551" s="173"/>
      <c r="F2551" s="173"/>
      <c r="G2551" s="180">
        <v>43160</v>
      </c>
      <c r="H2551" s="177"/>
      <c r="I2551" s="177"/>
      <c r="J2551" s="173" t="s">
        <v>4897</v>
      </c>
    </row>
    <row r="2552" spans="1:10" ht="11.25" hidden="1" customHeight="1">
      <c r="A2552" s="181" t="s">
        <v>3055</v>
      </c>
      <c r="B2552" s="173"/>
      <c r="C2552" s="173" t="s">
        <v>71</v>
      </c>
      <c r="D2552" s="173"/>
      <c r="E2552" s="173"/>
      <c r="F2552" s="173"/>
      <c r="G2552" s="180">
        <v>43221</v>
      </c>
      <c r="H2552" s="177"/>
      <c r="I2552" s="177"/>
      <c r="J2552" s="173" t="s">
        <v>4897</v>
      </c>
    </row>
    <row r="2553" spans="1:10" ht="11.25" hidden="1" customHeight="1">
      <c r="A2553" s="181" t="s">
        <v>3056</v>
      </c>
      <c r="B2553" s="173"/>
      <c r="C2553" s="173" t="s">
        <v>71</v>
      </c>
      <c r="D2553" s="173"/>
      <c r="E2553" s="173"/>
      <c r="F2553" s="173"/>
      <c r="G2553" s="180">
        <v>43191</v>
      </c>
      <c r="H2553" s="177"/>
      <c r="I2553" s="177"/>
      <c r="J2553" s="173" t="s">
        <v>4897</v>
      </c>
    </row>
    <row r="2554" spans="1:10" ht="11.25" hidden="1" customHeight="1">
      <c r="A2554" s="181" t="s">
        <v>3057</v>
      </c>
      <c r="B2554" s="173"/>
      <c r="C2554" s="173" t="s">
        <v>71</v>
      </c>
      <c r="D2554" s="173"/>
      <c r="E2554" s="173"/>
      <c r="F2554" s="173"/>
      <c r="G2554" s="180">
        <v>43252</v>
      </c>
      <c r="H2554" s="177"/>
      <c r="I2554" s="177"/>
      <c r="J2554" s="173" t="s">
        <v>4897</v>
      </c>
    </row>
    <row r="2555" spans="1:10" ht="11.25" hidden="1" customHeight="1">
      <c r="A2555" s="181" t="s">
        <v>3058</v>
      </c>
      <c r="B2555" s="173"/>
      <c r="C2555" s="173" t="s">
        <v>71</v>
      </c>
      <c r="D2555" s="173"/>
      <c r="E2555" s="173"/>
      <c r="F2555" s="173"/>
      <c r="G2555" s="180">
        <v>43221</v>
      </c>
      <c r="H2555" s="177"/>
      <c r="I2555" s="177"/>
      <c r="J2555" s="173" t="s">
        <v>4897</v>
      </c>
    </row>
    <row r="2556" spans="1:10" ht="11.25" hidden="1" customHeight="1">
      <c r="A2556" s="181" t="s">
        <v>3059</v>
      </c>
      <c r="B2556" s="173"/>
      <c r="C2556" s="173" t="s">
        <v>71</v>
      </c>
      <c r="D2556" s="173"/>
      <c r="E2556" s="173"/>
      <c r="F2556" s="173"/>
      <c r="G2556" s="180">
        <v>43252</v>
      </c>
      <c r="H2556" s="177"/>
      <c r="I2556" s="177"/>
      <c r="J2556" s="173" t="s">
        <v>4897</v>
      </c>
    </row>
    <row r="2557" spans="1:10" ht="11.25" hidden="1" customHeight="1">
      <c r="A2557" s="181" t="s">
        <v>3060</v>
      </c>
      <c r="B2557" s="173"/>
      <c r="C2557" s="173" t="s">
        <v>71</v>
      </c>
      <c r="D2557" s="173"/>
      <c r="E2557" s="173"/>
      <c r="F2557" s="173"/>
      <c r="G2557" s="180">
        <v>43221</v>
      </c>
      <c r="H2557" s="177"/>
      <c r="I2557" s="177"/>
      <c r="J2557" s="173" t="s">
        <v>4897</v>
      </c>
    </row>
    <row r="2558" spans="1:10" ht="11.25" hidden="1" customHeight="1">
      <c r="A2558" s="181" t="s">
        <v>3061</v>
      </c>
      <c r="B2558" s="173"/>
      <c r="C2558" s="173" t="s">
        <v>71</v>
      </c>
      <c r="D2558" s="173"/>
      <c r="E2558" s="173"/>
      <c r="F2558" s="173"/>
      <c r="G2558" s="180">
        <v>43344</v>
      </c>
      <c r="H2558" s="177"/>
      <c r="I2558" s="177"/>
      <c r="J2558" s="173" t="s">
        <v>4897</v>
      </c>
    </row>
    <row r="2559" spans="1:10" ht="11.25" hidden="1" customHeight="1">
      <c r="A2559" s="181" t="s">
        <v>3062</v>
      </c>
      <c r="B2559" s="173"/>
      <c r="C2559" s="173" t="s">
        <v>71</v>
      </c>
      <c r="D2559" s="173"/>
      <c r="E2559" s="173"/>
      <c r="F2559" s="173"/>
      <c r="G2559" s="180">
        <v>43191</v>
      </c>
      <c r="H2559" s="177"/>
      <c r="I2559" s="177"/>
      <c r="J2559" s="173" t="s">
        <v>4897</v>
      </c>
    </row>
    <row r="2560" spans="1:10" ht="11.25" hidden="1" customHeight="1">
      <c r="A2560" s="181" t="s">
        <v>3063</v>
      </c>
      <c r="B2560" s="173"/>
      <c r="C2560" s="173" t="s">
        <v>71</v>
      </c>
      <c r="D2560" s="173"/>
      <c r="E2560" s="173"/>
      <c r="F2560" s="173"/>
      <c r="G2560" s="180">
        <v>43191</v>
      </c>
      <c r="H2560" s="177"/>
      <c r="I2560" s="177"/>
      <c r="J2560" s="173" t="s">
        <v>4897</v>
      </c>
    </row>
    <row r="2561" spans="1:10" ht="11.25" hidden="1" customHeight="1">
      <c r="A2561" s="181" t="s">
        <v>3064</v>
      </c>
      <c r="B2561" s="173"/>
      <c r="C2561" s="173" t="s">
        <v>71</v>
      </c>
      <c r="D2561" s="173"/>
      <c r="E2561" s="173"/>
      <c r="F2561" s="173"/>
      <c r="G2561" s="180">
        <v>43191</v>
      </c>
      <c r="H2561" s="177"/>
      <c r="I2561" s="177"/>
      <c r="J2561" s="173" t="s">
        <v>4897</v>
      </c>
    </row>
    <row r="2562" spans="1:10" ht="11.25" hidden="1" customHeight="1">
      <c r="A2562" s="181" t="s">
        <v>3065</v>
      </c>
      <c r="B2562" s="173"/>
      <c r="C2562" s="173" t="s">
        <v>71</v>
      </c>
      <c r="D2562" s="173"/>
      <c r="E2562" s="173"/>
      <c r="F2562" s="173"/>
      <c r="G2562" s="180">
        <v>43282</v>
      </c>
      <c r="H2562" s="177"/>
      <c r="I2562" s="177"/>
      <c r="J2562" s="173" t="s">
        <v>4897</v>
      </c>
    </row>
    <row r="2563" spans="1:10" ht="11.25" hidden="1" customHeight="1">
      <c r="A2563" s="181" t="s">
        <v>276</v>
      </c>
      <c r="B2563" s="173"/>
      <c r="C2563" s="173" t="s">
        <v>71</v>
      </c>
      <c r="D2563" s="173"/>
      <c r="E2563" s="173"/>
      <c r="F2563" s="173"/>
      <c r="G2563" s="180">
        <v>43405</v>
      </c>
      <c r="H2563" s="177"/>
      <c r="I2563" s="177"/>
      <c r="J2563" s="173" t="s">
        <v>4897</v>
      </c>
    </row>
    <row r="2564" spans="1:10" ht="11.25" hidden="1" customHeight="1">
      <c r="A2564" s="181" t="s">
        <v>277</v>
      </c>
      <c r="B2564" s="173"/>
      <c r="C2564" s="173" t="s">
        <v>71</v>
      </c>
      <c r="D2564" s="173"/>
      <c r="E2564" s="173"/>
      <c r="F2564" s="173"/>
      <c r="G2564" s="180">
        <v>43405</v>
      </c>
      <c r="H2564" s="177"/>
      <c r="I2564" s="177"/>
      <c r="J2564" s="173" t="s">
        <v>4897</v>
      </c>
    </row>
    <row r="2565" spans="1:10" ht="11.25" hidden="1" customHeight="1">
      <c r="A2565" s="181" t="s">
        <v>3066</v>
      </c>
      <c r="B2565" s="173"/>
      <c r="C2565" s="173" t="s">
        <v>71</v>
      </c>
      <c r="D2565" s="173"/>
      <c r="E2565" s="173"/>
      <c r="F2565" s="173"/>
      <c r="G2565" s="180">
        <v>43282</v>
      </c>
      <c r="H2565" s="177"/>
      <c r="I2565" s="177"/>
      <c r="J2565" s="173" t="s">
        <v>4897</v>
      </c>
    </row>
    <row r="2566" spans="1:10" ht="11.25" hidden="1" customHeight="1">
      <c r="A2566" s="181" t="s">
        <v>3067</v>
      </c>
      <c r="B2566" s="173"/>
      <c r="C2566" s="173" t="s">
        <v>71</v>
      </c>
      <c r="D2566" s="173"/>
      <c r="E2566" s="173"/>
      <c r="F2566" s="173"/>
      <c r="G2566" s="180">
        <v>43313</v>
      </c>
      <c r="H2566" s="177"/>
      <c r="I2566" s="177"/>
      <c r="J2566" s="173" t="s">
        <v>4897</v>
      </c>
    </row>
    <row r="2567" spans="1:10" ht="11.25" hidden="1" customHeight="1">
      <c r="A2567" s="181" t="s">
        <v>3068</v>
      </c>
      <c r="B2567" s="173"/>
      <c r="C2567" s="173" t="s">
        <v>71</v>
      </c>
      <c r="D2567" s="173"/>
      <c r="E2567" s="173"/>
      <c r="F2567" s="173"/>
      <c r="G2567" s="180">
        <v>43344</v>
      </c>
      <c r="H2567" s="177"/>
      <c r="I2567" s="177"/>
      <c r="J2567" s="173" t="s">
        <v>4897</v>
      </c>
    </row>
    <row r="2568" spans="1:10" ht="11.25" hidden="1" customHeight="1">
      <c r="A2568" s="181" t="s">
        <v>3070</v>
      </c>
      <c r="B2568" s="173"/>
      <c r="C2568" s="173" t="s">
        <v>71</v>
      </c>
      <c r="D2568" s="173"/>
      <c r="E2568" s="173"/>
      <c r="F2568" s="173"/>
      <c r="G2568" s="180">
        <v>43160</v>
      </c>
      <c r="H2568" s="177"/>
      <c r="I2568" s="177"/>
      <c r="J2568" s="173" t="s">
        <v>4897</v>
      </c>
    </row>
    <row r="2569" spans="1:10" ht="11.25" hidden="1" customHeight="1">
      <c r="A2569" s="181" t="s">
        <v>3071</v>
      </c>
      <c r="B2569" s="173"/>
      <c r="C2569" s="173" t="s">
        <v>71</v>
      </c>
      <c r="D2569" s="173"/>
      <c r="E2569" s="173"/>
      <c r="F2569" s="173"/>
      <c r="G2569" s="180">
        <v>43191</v>
      </c>
      <c r="H2569" s="177"/>
      <c r="I2569" s="177"/>
      <c r="J2569" s="173" t="s">
        <v>4897</v>
      </c>
    </row>
    <row r="2570" spans="1:10" ht="11.25" hidden="1" customHeight="1">
      <c r="A2570" s="181" t="s">
        <v>3072</v>
      </c>
      <c r="B2570" s="173"/>
      <c r="C2570" s="173" t="s">
        <v>71</v>
      </c>
      <c r="D2570" s="173"/>
      <c r="E2570" s="173"/>
      <c r="F2570" s="173"/>
      <c r="G2570" s="180">
        <v>43221</v>
      </c>
      <c r="H2570" s="177"/>
      <c r="I2570" s="177"/>
      <c r="J2570" s="173" t="s">
        <v>4897</v>
      </c>
    </row>
    <row r="2571" spans="1:10" ht="11.25" hidden="1" customHeight="1">
      <c r="A2571" s="181" t="s">
        <v>3074</v>
      </c>
      <c r="B2571" s="173"/>
      <c r="C2571" s="173" t="s">
        <v>72</v>
      </c>
      <c r="D2571" s="173"/>
      <c r="E2571" s="173"/>
      <c r="F2571" s="173"/>
      <c r="G2571" s="180">
        <v>43160</v>
      </c>
      <c r="H2571" s="177"/>
      <c r="I2571" s="177"/>
      <c r="J2571" s="8" t="s">
        <v>4980</v>
      </c>
    </row>
    <row r="2572" spans="1:10" ht="11.25" hidden="1" customHeight="1">
      <c r="A2572" s="181" t="s">
        <v>3075</v>
      </c>
      <c r="B2572" s="173"/>
      <c r="C2572" s="173" t="s">
        <v>72</v>
      </c>
      <c r="D2572" s="173"/>
      <c r="E2572" s="173"/>
      <c r="F2572" s="173"/>
      <c r="G2572" s="180">
        <v>43282</v>
      </c>
      <c r="H2572" s="177"/>
      <c r="I2572" s="177"/>
      <c r="J2572" s="8" t="s">
        <v>4980</v>
      </c>
    </row>
    <row r="2573" spans="1:10" ht="11.25" hidden="1" customHeight="1">
      <c r="A2573" s="181" t="s">
        <v>278</v>
      </c>
      <c r="B2573" s="173"/>
      <c r="C2573" s="173" t="s">
        <v>72</v>
      </c>
      <c r="D2573" s="173"/>
      <c r="E2573" s="173"/>
      <c r="F2573" s="173"/>
      <c r="G2573" s="180">
        <v>43405</v>
      </c>
      <c r="H2573" s="177"/>
      <c r="I2573" s="177"/>
      <c r="J2573" s="8" t="s">
        <v>4980</v>
      </c>
    </row>
    <row r="2574" spans="1:10" ht="11.25" hidden="1" customHeight="1">
      <c r="A2574" s="181" t="s">
        <v>3076</v>
      </c>
      <c r="B2574" s="173"/>
      <c r="C2574" s="173" t="s">
        <v>72</v>
      </c>
      <c r="D2574" s="173"/>
      <c r="E2574" s="173"/>
      <c r="F2574" s="173"/>
      <c r="G2574" s="180">
        <v>43313</v>
      </c>
      <c r="H2574" s="177"/>
      <c r="I2574" s="177"/>
      <c r="J2574" s="8" t="s">
        <v>4980</v>
      </c>
    </row>
    <row r="2575" spans="1:10" ht="11.25" hidden="1" customHeight="1">
      <c r="A2575" s="181" t="s">
        <v>3077</v>
      </c>
      <c r="B2575" s="173"/>
      <c r="C2575" s="173" t="s">
        <v>72</v>
      </c>
      <c r="D2575" s="173"/>
      <c r="E2575" s="173"/>
      <c r="F2575" s="173"/>
      <c r="G2575" s="180">
        <v>43191</v>
      </c>
      <c r="H2575" s="177"/>
      <c r="I2575" s="177"/>
      <c r="J2575" s="8" t="s">
        <v>4980</v>
      </c>
    </row>
    <row r="2576" spans="1:10" ht="11.25" hidden="1" customHeight="1">
      <c r="A2576" s="181" t="s">
        <v>3078</v>
      </c>
      <c r="B2576" s="173"/>
      <c r="C2576" s="173" t="s">
        <v>72</v>
      </c>
      <c r="D2576" s="173"/>
      <c r="E2576" s="173"/>
      <c r="F2576" s="173"/>
      <c r="G2576" s="180">
        <v>43132</v>
      </c>
      <c r="H2576" s="177"/>
      <c r="I2576" s="177"/>
      <c r="J2576" s="8" t="s">
        <v>4980</v>
      </c>
    </row>
    <row r="2577" spans="1:10" ht="11.25" hidden="1" customHeight="1">
      <c r="A2577" s="181" t="s">
        <v>3079</v>
      </c>
      <c r="B2577" s="173"/>
      <c r="C2577" s="173" t="s">
        <v>72</v>
      </c>
      <c r="D2577" s="173"/>
      <c r="E2577" s="173"/>
      <c r="F2577" s="173"/>
      <c r="G2577" s="180">
        <v>43191</v>
      </c>
      <c r="H2577" s="177"/>
      <c r="I2577" s="177"/>
      <c r="J2577" s="8" t="s">
        <v>4980</v>
      </c>
    </row>
    <row r="2578" spans="1:10" ht="11.25" hidden="1" customHeight="1">
      <c r="A2578" s="181" t="s">
        <v>3080</v>
      </c>
      <c r="B2578" s="173"/>
      <c r="C2578" s="173" t="s">
        <v>72</v>
      </c>
      <c r="D2578" s="173"/>
      <c r="E2578" s="173"/>
      <c r="F2578" s="173"/>
      <c r="G2578" s="180">
        <v>43344</v>
      </c>
      <c r="H2578" s="177"/>
      <c r="I2578" s="177"/>
      <c r="J2578" s="8" t="s">
        <v>4980</v>
      </c>
    </row>
    <row r="2579" spans="1:10" ht="11.25" hidden="1" customHeight="1">
      <c r="A2579" s="181" t="s">
        <v>3081</v>
      </c>
      <c r="B2579" s="173"/>
      <c r="C2579" s="173" t="s">
        <v>72</v>
      </c>
      <c r="D2579" s="173"/>
      <c r="E2579" s="173"/>
      <c r="F2579" s="173"/>
      <c r="G2579" s="180">
        <v>43252</v>
      </c>
      <c r="H2579" s="174"/>
      <c r="I2579" s="175"/>
      <c r="J2579" s="8" t="s">
        <v>4980</v>
      </c>
    </row>
    <row r="2580" spans="1:10" ht="11.25" hidden="1" customHeight="1">
      <c r="A2580" s="181" t="s">
        <v>279</v>
      </c>
      <c r="B2580" s="173"/>
      <c r="C2580" s="173" t="s">
        <v>72</v>
      </c>
      <c r="D2580" s="173"/>
      <c r="E2580" s="173"/>
      <c r="F2580" s="173"/>
      <c r="G2580" s="180">
        <v>43405</v>
      </c>
      <c r="H2580" s="177"/>
      <c r="I2580" s="177"/>
      <c r="J2580" s="8" t="s">
        <v>4980</v>
      </c>
    </row>
    <row r="2581" spans="1:10" ht="11.25" hidden="1" customHeight="1">
      <c r="A2581" s="181" t="s">
        <v>3082</v>
      </c>
      <c r="B2581" s="173"/>
      <c r="C2581" s="173" t="s">
        <v>72</v>
      </c>
      <c r="D2581" s="173"/>
      <c r="E2581" s="173"/>
      <c r="F2581" s="173"/>
      <c r="G2581" s="180">
        <v>43252</v>
      </c>
      <c r="H2581" s="177"/>
      <c r="I2581" s="177"/>
      <c r="J2581" s="8" t="s">
        <v>4980</v>
      </c>
    </row>
    <row r="2582" spans="1:10" ht="11.25" hidden="1" customHeight="1">
      <c r="A2582" s="181" t="s">
        <v>3083</v>
      </c>
      <c r="B2582" s="173"/>
      <c r="C2582" s="173" t="s">
        <v>72</v>
      </c>
      <c r="D2582" s="173"/>
      <c r="E2582" s="173"/>
      <c r="F2582" s="173"/>
      <c r="G2582" s="180">
        <v>43191</v>
      </c>
      <c r="H2582" s="177"/>
      <c r="I2582" s="177"/>
      <c r="J2582" s="8" t="s">
        <v>4980</v>
      </c>
    </row>
    <row r="2583" spans="1:10" ht="11.25" hidden="1" customHeight="1">
      <c r="A2583" s="181" t="s">
        <v>3084</v>
      </c>
      <c r="B2583" s="173"/>
      <c r="C2583" s="173" t="s">
        <v>72</v>
      </c>
      <c r="D2583" s="173"/>
      <c r="E2583" s="173"/>
      <c r="F2583" s="173"/>
      <c r="G2583" s="180">
        <v>43313</v>
      </c>
      <c r="H2583" s="177"/>
      <c r="I2583" s="177"/>
      <c r="J2583" s="8" t="s">
        <v>4980</v>
      </c>
    </row>
    <row r="2584" spans="1:10" ht="11.25" hidden="1" customHeight="1">
      <c r="A2584" s="181" t="s">
        <v>3085</v>
      </c>
      <c r="B2584" s="173"/>
      <c r="C2584" s="173" t="s">
        <v>72</v>
      </c>
      <c r="D2584" s="173"/>
      <c r="E2584" s="173"/>
      <c r="F2584" s="173"/>
      <c r="G2584" s="180">
        <v>43160</v>
      </c>
      <c r="H2584" s="177"/>
      <c r="I2584" s="177"/>
      <c r="J2584" s="8" t="s">
        <v>4980</v>
      </c>
    </row>
    <row r="2585" spans="1:10" ht="11.25" hidden="1" customHeight="1">
      <c r="A2585" s="181" t="s">
        <v>3086</v>
      </c>
      <c r="B2585" s="173"/>
      <c r="C2585" s="173" t="s">
        <v>72</v>
      </c>
      <c r="D2585" s="173"/>
      <c r="E2585" s="173"/>
      <c r="F2585" s="173"/>
      <c r="G2585" s="180">
        <v>43191</v>
      </c>
      <c r="H2585" s="177"/>
      <c r="I2585" s="177"/>
      <c r="J2585" s="8" t="s">
        <v>4980</v>
      </c>
    </row>
    <row r="2586" spans="1:10" ht="11.25" hidden="1" customHeight="1">
      <c r="A2586" s="181" t="s">
        <v>280</v>
      </c>
      <c r="B2586" s="173"/>
      <c r="C2586" s="173" t="s">
        <v>72</v>
      </c>
      <c r="D2586" s="173"/>
      <c r="E2586" s="173"/>
      <c r="F2586" s="173"/>
      <c r="G2586" s="180">
        <v>43405</v>
      </c>
      <c r="H2586" s="177"/>
      <c r="I2586" s="177"/>
      <c r="J2586" s="8" t="s">
        <v>4980</v>
      </c>
    </row>
    <row r="2587" spans="1:10" ht="11.25" hidden="1" customHeight="1">
      <c r="A2587" s="181" t="s">
        <v>3087</v>
      </c>
      <c r="B2587" s="173"/>
      <c r="C2587" s="173" t="s">
        <v>72</v>
      </c>
      <c r="D2587" s="173"/>
      <c r="E2587" s="173"/>
      <c r="F2587" s="173"/>
      <c r="G2587" s="180">
        <v>43252</v>
      </c>
      <c r="H2587" s="177"/>
      <c r="I2587" s="177"/>
      <c r="J2587" s="8" t="s">
        <v>4980</v>
      </c>
    </row>
    <row r="2588" spans="1:10" ht="11.25" hidden="1" customHeight="1">
      <c r="A2588" s="181" t="s">
        <v>3088</v>
      </c>
      <c r="B2588" s="173"/>
      <c r="C2588" s="173" t="s">
        <v>72</v>
      </c>
      <c r="D2588" s="173"/>
      <c r="E2588" s="173"/>
      <c r="F2588" s="173"/>
      <c r="G2588" s="180">
        <v>43344</v>
      </c>
      <c r="H2588" s="177"/>
      <c r="I2588" s="177"/>
      <c r="J2588" s="8" t="s">
        <v>4980</v>
      </c>
    </row>
    <row r="2589" spans="1:10" ht="11.25" hidden="1" customHeight="1">
      <c r="A2589" s="181" t="s">
        <v>3089</v>
      </c>
      <c r="B2589" s="173"/>
      <c r="C2589" s="173" t="s">
        <v>72</v>
      </c>
      <c r="D2589" s="173"/>
      <c r="E2589" s="173"/>
      <c r="F2589" s="173"/>
      <c r="G2589" s="180">
        <v>43282</v>
      </c>
      <c r="H2589" s="177"/>
      <c r="I2589" s="177"/>
      <c r="J2589" s="8" t="s">
        <v>4980</v>
      </c>
    </row>
    <row r="2590" spans="1:10" ht="11.25" hidden="1" customHeight="1">
      <c r="A2590" s="181" t="s">
        <v>3090</v>
      </c>
      <c r="B2590" s="173"/>
      <c r="C2590" s="173" t="s">
        <v>72</v>
      </c>
      <c r="D2590" s="173"/>
      <c r="E2590" s="173"/>
      <c r="F2590" s="173"/>
      <c r="G2590" s="180">
        <v>43344</v>
      </c>
      <c r="H2590" s="177"/>
      <c r="I2590" s="177"/>
      <c r="J2590" s="8" t="s">
        <v>4980</v>
      </c>
    </row>
    <row r="2591" spans="1:10" ht="11.25" hidden="1" customHeight="1">
      <c r="A2591" s="181" t="s">
        <v>3091</v>
      </c>
      <c r="B2591" s="173"/>
      <c r="C2591" s="173" t="s">
        <v>72</v>
      </c>
      <c r="D2591" s="173"/>
      <c r="E2591" s="173"/>
      <c r="F2591" s="173"/>
      <c r="G2591" s="180">
        <v>43313</v>
      </c>
      <c r="H2591" s="177"/>
      <c r="I2591" s="177"/>
      <c r="J2591" s="8" t="s">
        <v>4980</v>
      </c>
    </row>
    <row r="2592" spans="1:10" ht="11.25" hidden="1" customHeight="1">
      <c r="A2592" s="181" t="s">
        <v>3092</v>
      </c>
      <c r="B2592" s="173"/>
      <c r="C2592" s="173" t="s">
        <v>72</v>
      </c>
      <c r="D2592" s="173"/>
      <c r="E2592" s="173"/>
      <c r="F2592" s="173"/>
      <c r="G2592" s="180">
        <v>43132</v>
      </c>
      <c r="H2592" s="177"/>
      <c r="I2592" s="177"/>
      <c r="J2592" s="8" t="s">
        <v>4980</v>
      </c>
    </row>
    <row r="2593" spans="1:10" ht="11.25" hidden="1" customHeight="1">
      <c r="A2593" s="181" t="s">
        <v>3093</v>
      </c>
      <c r="B2593" s="173"/>
      <c r="C2593" s="173" t="s">
        <v>72</v>
      </c>
      <c r="D2593" s="173"/>
      <c r="E2593" s="173"/>
      <c r="F2593" s="173"/>
      <c r="G2593" s="180">
        <v>43160</v>
      </c>
      <c r="H2593" s="177"/>
      <c r="I2593" s="177"/>
      <c r="J2593" s="8" t="s">
        <v>4980</v>
      </c>
    </row>
    <row r="2594" spans="1:10" ht="11.25" hidden="1" customHeight="1">
      <c r="A2594" s="181" t="s">
        <v>3094</v>
      </c>
      <c r="B2594" s="173"/>
      <c r="C2594" s="173" t="s">
        <v>72</v>
      </c>
      <c r="D2594" s="173"/>
      <c r="E2594" s="173"/>
      <c r="F2594" s="173"/>
      <c r="G2594" s="180">
        <v>43252</v>
      </c>
      <c r="H2594" s="174"/>
      <c r="I2594" s="175"/>
      <c r="J2594" s="8" t="s">
        <v>4980</v>
      </c>
    </row>
    <row r="2595" spans="1:10" ht="11.25" hidden="1" customHeight="1">
      <c r="A2595" s="181" t="s">
        <v>3095</v>
      </c>
      <c r="B2595" s="173"/>
      <c r="C2595" s="173" t="s">
        <v>72</v>
      </c>
      <c r="D2595" s="173"/>
      <c r="E2595" s="173"/>
      <c r="F2595" s="173"/>
      <c r="G2595" s="180">
        <v>43374</v>
      </c>
      <c r="H2595" s="177"/>
      <c r="I2595" s="177"/>
      <c r="J2595" s="8" t="s">
        <v>4980</v>
      </c>
    </row>
    <row r="2596" spans="1:10" ht="11.25" hidden="1" customHeight="1">
      <c r="A2596" s="181" t="s">
        <v>3096</v>
      </c>
      <c r="B2596" s="173"/>
      <c r="C2596" s="173" t="s">
        <v>72</v>
      </c>
      <c r="D2596" s="173"/>
      <c r="E2596" s="173"/>
      <c r="F2596" s="173"/>
      <c r="G2596" s="180">
        <v>43344</v>
      </c>
      <c r="H2596" s="177"/>
      <c r="I2596" s="177"/>
      <c r="J2596" s="8" t="s">
        <v>4980</v>
      </c>
    </row>
    <row r="2597" spans="1:10" ht="11.25" hidden="1" customHeight="1">
      <c r="A2597" s="181" t="s">
        <v>3097</v>
      </c>
      <c r="B2597" s="173"/>
      <c r="C2597" s="173" t="s">
        <v>72</v>
      </c>
      <c r="D2597" s="173"/>
      <c r="E2597" s="173"/>
      <c r="F2597" s="173"/>
      <c r="G2597" s="180">
        <v>43282</v>
      </c>
      <c r="H2597" s="174"/>
      <c r="I2597" s="175"/>
      <c r="J2597" s="8" t="s">
        <v>4980</v>
      </c>
    </row>
    <row r="2598" spans="1:10" ht="11.25" hidden="1" customHeight="1">
      <c r="A2598" s="181" t="s">
        <v>3098</v>
      </c>
      <c r="B2598" s="173"/>
      <c r="C2598" s="173" t="s">
        <v>72</v>
      </c>
      <c r="D2598" s="173"/>
      <c r="E2598" s="173"/>
      <c r="F2598" s="173"/>
      <c r="G2598" s="180">
        <v>43191</v>
      </c>
      <c r="H2598" s="177"/>
      <c r="I2598" s="177"/>
      <c r="J2598" s="8" t="s">
        <v>4980</v>
      </c>
    </row>
    <row r="2599" spans="1:10" ht="11.25" hidden="1" customHeight="1">
      <c r="A2599" s="181" t="s">
        <v>3099</v>
      </c>
      <c r="B2599" s="173"/>
      <c r="C2599" s="173" t="s">
        <v>72</v>
      </c>
      <c r="D2599" s="173"/>
      <c r="E2599" s="173"/>
      <c r="F2599" s="173"/>
      <c r="G2599" s="180">
        <v>43101</v>
      </c>
      <c r="H2599" s="177"/>
      <c r="I2599" s="177"/>
      <c r="J2599" s="8" t="s">
        <v>4980</v>
      </c>
    </row>
    <row r="2600" spans="1:10" ht="11.25" hidden="1" customHeight="1">
      <c r="A2600" s="181" t="s">
        <v>3100</v>
      </c>
      <c r="B2600" s="173"/>
      <c r="C2600" s="173" t="s">
        <v>72</v>
      </c>
      <c r="D2600" s="173"/>
      <c r="E2600" s="173"/>
      <c r="F2600" s="173"/>
      <c r="G2600" s="180">
        <v>43101</v>
      </c>
      <c r="H2600" s="177"/>
      <c r="I2600" s="177"/>
      <c r="J2600" s="8" t="s">
        <v>4980</v>
      </c>
    </row>
    <row r="2601" spans="1:10" ht="11.25" hidden="1" customHeight="1">
      <c r="A2601" s="181" t="s">
        <v>3101</v>
      </c>
      <c r="B2601" s="173"/>
      <c r="C2601" s="173" t="s">
        <v>72</v>
      </c>
      <c r="D2601" s="173"/>
      <c r="E2601" s="173"/>
      <c r="F2601" s="173"/>
      <c r="G2601" s="180">
        <v>43160</v>
      </c>
      <c r="H2601" s="177"/>
      <c r="I2601" s="177"/>
      <c r="J2601" s="8" t="s">
        <v>4980</v>
      </c>
    </row>
    <row r="2602" spans="1:10" ht="11.25" hidden="1" customHeight="1">
      <c r="A2602" s="181" t="s">
        <v>3102</v>
      </c>
      <c r="B2602" s="173"/>
      <c r="C2602" s="173" t="s">
        <v>72</v>
      </c>
      <c r="D2602" s="173"/>
      <c r="E2602" s="173"/>
      <c r="F2602" s="173"/>
      <c r="G2602" s="180">
        <v>43101</v>
      </c>
      <c r="H2602" s="177"/>
      <c r="I2602" s="177"/>
      <c r="J2602" s="8" t="s">
        <v>4980</v>
      </c>
    </row>
    <row r="2603" spans="1:10" ht="11.25" hidden="1" customHeight="1">
      <c r="A2603" s="181" t="s">
        <v>3103</v>
      </c>
      <c r="B2603" s="173"/>
      <c r="C2603" s="173" t="s">
        <v>72</v>
      </c>
      <c r="D2603" s="173"/>
      <c r="E2603" s="173"/>
      <c r="F2603" s="173"/>
      <c r="G2603" s="180">
        <v>43101</v>
      </c>
      <c r="H2603" s="177"/>
      <c r="I2603" s="177"/>
      <c r="J2603" s="8" t="s">
        <v>4980</v>
      </c>
    </row>
    <row r="2604" spans="1:10" ht="11.25" hidden="1" customHeight="1">
      <c r="A2604" s="181" t="s">
        <v>3104</v>
      </c>
      <c r="B2604" s="173"/>
      <c r="C2604" s="173" t="s">
        <v>72</v>
      </c>
      <c r="D2604" s="173"/>
      <c r="E2604" s="173"/>
      <c r="F2604" s="173"/>
      <c r="G2604" s="180">
        <v>43160</v>
      </c>
      <c r="H2604" s="177"/>
      <c r="I2604" s="177"/>
      <c r="J2604" s="8" t="s">
        <v>4980</v>
      </c>
    </row>
    <row r="2605" spans="1:10" ht="11.25" hidden="1" customHeight="1">
      <c r="A2605" s="181" t="s">
        <v>281</v>
      </c>
      <c r="B2605" s="173"/>
      <c r="C2605" s="173" t="s">
        <v>72</v>
      </c>
      <c r="D2605" s="173"/>
      <c r="E2605" s="173"/>
      <c r="F2605" s="173"/>
      <c r="G2605" s="180">
        <v>43405</v>
      </c>
      <c r="H2605" s="177"/>
      <c r="I2605" s="177"/>
      <c r="J2605" s="8" t="s">
        <v>4980</v>
      </c>
    </row>
    <row r="2606" spans="1:10" ht="11.25" hidden="1" customHeight="1">
      <c r="A2606" s="181" t="s">
        <v>3105</v>
      </c>
      <c r="B2606" s="173"/>
      <c r="C2606" s="173" t="s">
        <v>72</v>
      </c>
      <c r="D2606" s="173"/>
      <c r="E2606" s="173"/>
      <c r="F2606" s="173"/>
      <c r="G2606" s="180">
        <v>43160</v>
      </c>
      <c r="H2606" s="177"/>
      <c r="I2606" s="177"/>
      <c r="J2606" s="8" t="s">
        <v>4980</v>
      </c>
    </row>
    <row r="2607" spans="1:10" ht="11.25" hidden="1" customHeight="1">
      <c r="A2607" s="181" t="s">
        <v>3106</v>
      </c>
      <c r="B2607" s="173"/>
      <c r="C2607" s="173" t="s">
        <v>72</v>
      </c>
      <c r="D2607" s="173"/>
      <c r="E2607" s="173"/>
      <c r="F2607" s="173"/>
      <c r="G2607" s="180">
        <v>43313</v>
      </c>
      <c r="H2607" s="177"/>
      <c r="I2607" s="177"/>
      <c r="J2607" s="8" t="s">
        <v>4980</v>
      </c>
    </row>
    <row r="2608" spans="1:10" ht="11.25" hidden="1" customHeight="1">
      <c r="A2608" s="181" t="s">
        <v>282</v>
      </c>
      <c r="B2608" s="173"/>
      <c r="C2608" s="173" t="s">
        <v>72</v>
      </c>
      <c r="D2608" s="173"/>
      <c r="E2608" s="173"/>
      <c r="F2608" s="173"/>
      <c r="G2608" s="180">
        <v>43405</v>
      </c>
      <c r="H2608" s="177"/>
      <c r="I2608" s="177"/>
      <c r="J2608" s="8" t="s">
        <v>4980</v>
      </c>
    </row>
    <row r="2609" spans="1:10" ht="11.25" hidden="1" customHeight="1">
      <c r="A2609" s="181" t="s">
        <v>3107</v>
      </c>
      <c r="B2609" s="173"/>
      <c r="C2609" s="173" t="s">
        <v>72</v>
      </c>
      <c r="D2609" s="173"/>
      <c r="E2609" s="173"/>
      <c r="F2609" s="173"/>
      <c r="G2609" s="180">
        <v>43160</v>
      </c>
      <c r="H2609" s="177"/>
      <c r="I2609" s="177"/>
      <c r="J2609" s="8" t="s">
        <v>4980</v>
      </c>
    </row>
    <row r="2610" spans="1:10" ht="11.25" hidden="1" customHeight="1">
      <c r="A2610" s="181" t="s">
        <v>3108</v>
      </c>
      <c r="B2610" s="173"/>
      <c r="C2610" s="173" t="s">
        <v>72</v>
      </c>
      <c r="D2610" s="173"/>
      <c r="E2610" s="173"/>
      <c r="F2610" s="173"/>
      <c r="G2610" s="180">
        <v>43132</v>
      </c>
      <c r="H2610" s="177"/>
      <c r="I2610" s="177"/>
      <c r="J2610" s="8" t="s">
        <v>4980</v>
      </c>
    </row>
    <row r="2611" spans="1:10" ht="11.25" hidden="1" customHeight="1">
      <c r="A2611" s="181" t="s">
        <v>3109</v>
      </c>
      <c r="B2611" s="173"/>
      <c r="C2611" s="173" t="s">
        <v>72</v>
      </c>
      <c r="D2611" s="173"/>
      <c r="E2611" s="173"/>
      <c r="F2611" s="173"/>
      <c r="G2611" s="180">
        <v>43344</v>
      </c>
      <c r="H2611" s="177"/>
      <c r="I2611" s="177"/>
      <c r="J2611" s="8" t="s">
        <v>4980</v>
      </c>
    </row>
    <row r="2612" spans="1:10" ht="11.25" hidden="1" customHeight="1">
      <c r="A2612" s="181" t="s">
        <v>3110</v>
      </c>
      <c r="B2612" s="173"/>
      <c r="C2612" s="173" t="s">
        <v>72</v>
      </c>
      <c r="D2612" s="173"/>
      <c r="E2612" s="173"/>
      <c r="F2612" s="173"/>
      <c r="G2612" s="180">
        <v>43132</v>
      </c>
      <c r="H2612" s="177"/>
      <c r="I2612" s="177"/>
      <c r="J2612" s="8" t="s">
        <v>4980</v>
      </c>
    </row>
    <row r="2613" spans="1:10" ht="11.25" hidden="1" customHeight="1">
      <c r="A2613" s="181" t="s">
        <v>3111</v>
      </c>
      <c r="B2613" s="173"/>
      <c r="C2613" s="173" t="s">
        <v>72</v>
      </c>
      <c r="D2613" s="173"/>
      <c r="E2613" s="173"/>
      <c r="F2613" s="173"/>
      <c r="G2613" s="180">
        <v>43252</v>
      </c>
      <c r="H2613" s="177"/>
      <c r="I2613" s="177"/>
      <c r="J2613" s="8" t="s">
        <v>4980</v>
      </c>
    </row>
    <row r="2614" spans="1:10" ht="11.25" hidden="1" customHeight="1">
      <c r="A2614" s="181" t="s">
        <v>3112</v>
      </c>
      <c r="B2614" s="173"/>
      <c r="C2614" s="173" t="s">
        <v>72</v>
      </c>
      <c r="D2614" s="173"/>
      <c r="E2614" s="173"/>
      <c r="F2614" s="173"/>
      <c r="G2614" s="180">
        <v>43313</v>
      </c>
      <c r="H2614" s="177"/>
      <c r="I2614" s="177"/>
      <c r="J2614" s="8" t="s">
        <v>4980</v>
      </c>
    </row>
    <row r="2615" spans="1:10" ht="11.25" hidden="1" customHeight="1">
      <c r="A2615" s="181" t="s">
        <v>3113</v>
      </c>
      <c r="B2615" s="173"/>
      <c r="C2615" s="173" t="s">
        <v>72</v>
      </c>
      <c r="D2615" s="173"/>
      <c r="E2615" s="173"/>
      <c r="F2615" s="173"/>
      <c r="G2615" s="180">
        <v>43101</v>
      </c>
      <c r="H2615" s="177"/>
      <c r="I2615" s="177"/>
      <c r="J2615" s="8" t="s">
        <v>4980</v>
      </c>
    </row>
    <row r="2616" spans="1:10" ht="11.25" hidden="1" customHeight="1">
      <c r="A2616" s="181" t="s">
        <v>3114</v>
      </c>
      <c r="B2616" s="173"/>
      <c r="C2616" s="173" t="s">
        <v>72</v>
      </c>
      <c r="D2616" s="173"/>
      <c r="E2616" s="173"/>
      <c r="F2616" s="173"/>
      <c r="G2616" s="180">
        <v>43282</v>
      </c>
      <c r="H2616" s="177"/>
      <c r="I2616" s="177"/>
      <c r="J2616" s="8" t="s">
        <v>4980</v>
      </c>
    </row>
    <row r="2617" spans="1:10" ht="11.25" hidden="1" customHeight="1">
      <c r="A2617" s="181" t="s">
        <v>3115</v>
      </c>
      <c r="B2617" s="173"/>
      <c r="C2617" s="173" t="s">
        <v>72</v>
      </c>
      <c r="D2617" s="173"/>
      <c r="E2617" s="173"/>
      <c r="F2617" s="173"/>
      <c r="G2617" s="180">
        <v>43344</v>
      </c>
      <c r="H2617" s="177"/>
      <c r="I2617" s="177"/>
      <c r="J2617" s="8" t="s">
        <v>4980</v>
      </c>
    </row>
    <row r="2618" spans="1:10" ht="11.25" hidden="1" customHeight="1">
      <c r="A2618" s="181" t="s">
        <v>3116</v>
      </c>
      <c r="B2618" s="173"/>
      <c r="C2618" s="173" t="s">
        <v>72</v>
      </c>
      <c r="D2618" s="173"/>
      <c r="E2618" s="173"/>
      <c r="F2618" s="173"/>
      <c r="G2618" s="180">
        <v>43101</v>
      </c>
      <c r="H2618" s="177"/>
      <c r="I2618" s="177"/>
      <c r="J2618" s="8" t="s">
        <v>4980</v>
      </c>
    </row>
    <row r="2619" spans="1:10" ht="11.25" hidden="1" customHeight="1">
      <c r="A2619" s="181" t="s">
        <v>3117</v>
      </c>
      <c r="B2619" s="173"/>
      <c r="C2619" s="173" t="s">
        <v>72</v>
      </c>
      <c r="D2619" s="173"/>
      <c r="E2619" s="173"/>
      <c r="F2619" s="173"/>
      <c r="G2619" s="180">
        <v>43191</v>
      </c>
      <c r="H2619" s="177"/>
      <c r="I2619" s="177"/>
      <c r="J2619" s="8" t="s">
        <v>4980</v>
      </c>
    </row>
    <row r="2620" spans="1:10" ht="11.25" hidden="1" customHeight="1">
      <c r="A2620" s="181" t="s">
        <v>3118</v>
      </c>
      <c r="B2620" s="173"/>
      <c r="C2620" s="173" t="s">
        <v>72</v>
      </c>
      <c r="D2620" s="173"/>
      <c r="E2620" s="173"/>
      <c r="F2620" s="173"/>
      <c r="G2620" s="180">
        <v>43191</v>
      </c>
      <c r="H2620" s="177"/>
      <c r="I2620" s="177"/>
      <c r="J2620" s="8" t="s">
        <v>4980</v>
      </c>
    </row>
    <row r="2621" spans="1:10" ht="11.25" hidden="1" customHeight="1">
      <c r="A2621" s="181" t="s">
        <v>3119</v>
      </c>
      <c r="B2621" s="173"/>
      <c r="C2621" s="173" t="s">
        <v>72</v>
      </c>
      <c r="D2621" s="173"/>
      <c r="E2621" s="173"/>
      <c r="F2621" s="173"/>
      <c r="G2621" s="180">
        <v>43101</v>
      </c>
      <c r="H2621" s="177"/>
      <c r="I2621" s="177"/>
      <c r="J2621" s="8" t="s">
        <v>4980</v>
      </c>
    </row>
    <row r="2622" spans="1:10" ht="11.25" hidden="1" customHeight="1">
      <c r="A2622" s="181" t="s">
        <v>3120</v>
      </c>
      <c r="B2622" s="173"/>
      <c r="C2622" s="173" t="s">
        <v>72</v>
      </c>
      <c r="D2622" s="173"/>
      <c r="E2622" s="173"/>
      <c r="F2622" s="173"/>
      <c r="G2622" s="180">
        <v>43132</v>
      </c>
      <c r="H2622" s="177"/>
      <c r="I2622" s="177"/>
      <c r="J2622" s="8" t="s">
        <v>4980</v>
      </c>
    </row>
    <row r="2623" spans="1:10" ht="11.25" hidden="1" customHeight="1">
      <c r="A2623" s="181" t="s">
        <v>3121</v>
      </c>
      <c r="B2623" s="173"/>
      <c r="C2623" s="173" t="s">
        <v>72</v>
      </c>
      <c r="D2623" s="173"/>
      <c r="E2623" s="173"/>
      <c r="F2623" s="173"/>
      <c r="G2623" s="180">
        <v>43191</v>
      </c>
      <c r="H2623" s="177"/>
      <c r="I2623" s="177"/>
      <c r="J2623" s="8" t="s">
        <v>4980</v>
      </c>
    </row>
    <row r="2624" spans="1:10" ht="11.25" hidden="1" customHeight="1">
      <c r="A2624" s="181" t="s">
        <v>3122</v>
      </c>
      <c r="B2624" s="173"/>
      <c r="C2624" s="173" t="s">
        <v>72</v>
      </c>
      <c r="D2624" s="173"/>
      <c r="E2624" s="173"/>
      <c r="F2624" s="173"/>
      <c r="G2624" s="180">
        <v>43252</v>
      </c>
      <c r="H2624" s="177"/>
      <c r="I2624" s="177"/>
      <c r="J2624" s="8" t="s">
        <v>4980</v>
      </c>
    </row>
    <row r="2625" spans="1:10" ht="11.25" hidden="1" customHeight="1">
      <c r="A2625" s="181" t="s">
        <v>3123</v>
      </c>
      <c r="B2625" s="173"/>
      <c r="C2625" s="173" t="s">
        <v>72</v>
      </c>
      <c r="D2625" s="173"/>
      <c r="E2625" s="173"/>
      <c r="F2625" s="173"/>
      <c r="G2625" s="180">
        <v>43101</v>
      </c>
      <c r="H2625" s="177"/>
      <c r="I2625" s="177"/>
      <c r="J2625" s="8" t="s">
        <v>4980</v>
      </c>
    </row>
    <row r="2626" spans="1:10" ht="11.25" hidden="1" customHeight="1">
      <c r="A2626" s="181" t="s">
        <v>3124</v>
      </c>
      <c r="B2626" s="173"/>
      <c r="C2626" s="173" t="s">
        <v>72</v>
      </c>
      <c r="D2626" s="173"/>
      <c r="E2626" s="173"/>
      <c r="F2626" s="173"/>
      <c r="G2626" s="180">
        <v>43221</v>
      </c>
      <c r="H2626" s="177"/>
      <c r="I2626" s="177"/>
      <c r="J2626" s="8" t="s">
        <v>4980</v>
      </c>
    </row>
    <row r="2627" spans="1:10" ht="11.25" hidden="1" customHeight="1">
      <c r="A2627" s="181" t="s">
        <v>3125</v>
      </c>
      <c r="B2627" s="173"/>
      <c r="C2627" s="173" t="s">
        <v>72</v>
      </c>
      <c r="D2627" s="173"/>
      <c r="E2627" s="173"/>
      <c r="F2627" s="173"/>
      <c r="G2627" s="180">
        <v>43101</v>
      </c>
      <c r="H2627" s="177"/>
      <c r="I2627" s="177"/>
      <c r="J2627" s="8" t="s">
        <v>4980</v>
      </c>
    </row>
    <row r="2628" spans="1:10" ht="11.25" hidden="1" customHeight="1">
      <c r="A2628" s="181" t="s">
        <v>3126</v>
      </c>
      <c r="B2628" s="173"/>
      <c r="C2628" s="173" t="s">
        <v>72</v>
      </c>
      <c r="D2628" s="173"/>
      <c r="E2628" s="173"/>
      <c r="F2628" s="173"/>
      <c r="G2628" s="180">
        <v>43252</v>
      </c>
      <c r="H2628" s="177"/>
      <c r="I2628" s="177"/>
      <c r="J2628" s="8" t="s">
        <v>4980</v>
      </c>
    </row>
    <row r="2629" spans="1:10" ht="11.25" hidden="1" customHeight="1">
      <c r="A2629" s="181" t="s">
        <v>3127</v>
      </c>
      <c r="B2629" s="173"/>
      <c r="C2629" s="173" t="s">
        <v>72</v>
      </c>
      <c r="D2629" s="173"/>
      <c r="E2629" s="173"/>
      <c r="F2629" s="173"/>
      <c r="G2629" s="180">
        <v>43252</v>
      </c>
      <c r="H2629" s="174"/>
      <c r="I2629" s="175"/>
      <c r="J2629" s="8" t="s">
        <v>4980</v>
      </c>
    </row>
    <row r="2630" spans="1:10" ht="11.25" hidden="1" customHeight="1">
      <c r="A2630" s="181" t="s">
        <v>283</v>
      </c>
      <c r="B2630" s="173"/>
      <c r="C2630" s="173" t="s">
        <v>72</v>
      </c>
      <c r="D2630" s="173"/>
      <c r="E2630" s="173"/>
      <c r="F2630" s="173"/>
      <c r="G2630" s="180">
        <v>43405</v>
      </c>
      <c r="H2630" s="177"/>
      <c r="I2630" s="177"/>
      <c r="J2630" s="8" t="s">
        <v>4980</v>
      </c>
    </row>
    <row r="2631" spans="1:10" ht="11.25" hidden="1" customHeight="1">
      <c r="A2631" s="181" t="s">
        <v>284</v>
      </c>
      <c r="B2631" s="173"/>
      <c r="C2631" s="173" t="s">
        <v>72</v>
      </c>
      <c r="D2631" s="173"/>
      <c r="E2631" s="173"/>
      <c r="F2631" s="173"/>
      <c r="G2631" s="180">
        <v>43405</v>
      </c>
      <c r="H2631" s="177"/>
      <c r="I2631" s="177"/>
      <c r="J2631" s="8" t="s">
        <v>4980</v>
      </c>
    </row>
    <row r="2632" spans="1:10" ht="11.25" hidden="1" customHeight="1">
      <c r="A2632" s="181" t="s">
        <v>3128</v>
      </c>
      <c r="B2632" s="173"/>
      <c r="C2632" s="173" t="s">
        <v>72</v>
      </c>
      <c r="D2632" s="173"/>
      <c r="E2632" s="173"/>
      <c r="F2632" s="173"/>
      <c r="G2632" s="180">
        <v>43191</v>
      </c>
      <c r="H2632" s="177"/>
      <c r="I2632" s="177"/>
      <c r="J2632" s="8" t="s">
        <v>4980</v>
      </c>
    </row>
    <row r="2633" spans="1:10" ht="11.25" hidden="1" customHeight="1">
      <c r="A2633" s="181" t="s">
        <v>3129</v>
      </c>
      <c r="B2633" s="173"/>
      <c r="C2633" s="173" t="s">
        <v>72</v>
      </c>
      <c r="D2633" s="173"/>
      <c r="E2633" s="173"/>
      <c r="F2633" s="173"/>
      <c r="G2633" s="180">
        <v>43282</v>
      </c>
      <c r="H2633" s="177"/>
      <c r="I2633" s="177"/>
      <c r="J2633" s="8" t="s">
        <v>4980</v>
      </c>
    </row>
    <row r="2634" spans="1:10" ht="11.25" hidden="1" customHeight="1">
      <c r="A2634" s="181" t="s">
        <v>3130</v>
      </c>
      <c r="B2634" s="173"/>
      <c r="C2634" s="173" t="s">
        <v>72</v>
      </c>
      <c r="D2634" s="173"/>
      <c r="E2634" s="173"/>
      <c r="F2634" s="173"/>
      <c r="G2634" s="180">
        <v>43221</v>
      </c>
      <c r="H2634" s="177"/>
      <c r="I2634" s="177"/>
      <c r="J2634" s="8" t="s">
        <v>4980</v>
      </c>
    </row>
    <row r="2635" spans="1:10" ht="11.25" hidden="1" customHeight="1">
      <c r="A2635" s="181" t="s">
        <v>3131</v>
      </c>
      <c r="B2635" s="173"/>
      <c r="C2635" s="173" t="s">
        <v>72</v>
      </c>
      <c r="D2635" s="173"/>
      <c r="E2635" s="173"/>
      <c r="F2635" s="173"/>
      <c r="G2635" s="180">
        <v>43252</v>
      </c>
      <c r="H2635" s="177"/>
      <c r="I2635" s="177"/>
      <c r="J2635" s="8" t="s">
        <v>4980</v>
      </c>
    </row>
    <row r="2636" spans="1:10" ht="11.25" hidden="1" customHeight="1">
      <c r="A2636" s="181" t="s">
        <v>3132</v>
      </c>
      <c r="B2636" s="173"/>
      <c r="C2636" s="173" t="s">
        <v>72</v>
      </c>
      <c r="D2636" s="173"/>
      <c r="E2636" s="173"/>
      <c r="F2636" s="173"/>
      <c r="G2636" s="180">
        <v>43313</v>
      </c>
      <c r="H2636" s="177"/>
      <c r="I2636" s="177"/>
      <c r="J2636" s="8" t="s">
        <v>4980</v>
      </c>
    </row>
    <row r="2637" spans="1:10" ht="11.25" hidden="1" customHeight="1">
      <c r="A2637" s="181" t="s">
        <v>3133</v>
      </c>
      <c r="B2637" s="173"/>
      <c r="C2637" s="173" t="s">
        <v>72</v>
      </c>
      <c r="D2637" s="173"/>
      <c r="E2637" s="173"/>
      <c r="F2637" s="173"/>
      <c r="G2637" s="180">
        <v>43191</v>
      </c>
      <c r="H2637" s="177"/>
      <c r="I2637" s="177"/>
      <c r="J2637" s="8" t="s">
        <v>4980</v>
      </c>
    </row>
    <row r="2638" spans="1:10" ht="11.25" hidden="1" customHeight="1">
      <c r="A2638" s="181" t="s">
        <v>3134</v>
      </c>
      <c r="B2638" s="173"/>
      <c r="C2638" s="173" t="s">
        <v>72</v>
      </c>
      <c r="D2638" s="173"/>
      <c r="E2638" s="173"/>
      <c r="F2638" s="173"/>
      <c r="G2638" s="180">
        <v>43221</v>
      </c>
      <c r="H2638" s="177"/>
      <c r="I2638" s="177"/>
      <c r="J2638" s="8" t="s">
        <v>4980</v>
      </c>
    </row>
    <row r="2639" spans="1:10" ht="11.25" hidden="1" customHeight="1">
      <c r="A2639" s="181" t="s">
        <v>285</v>
      </c>
      <c r="B2639" s="173"/>
      <c r="C2639" s="173" t="s">
        <v>72</v>
      </c>
      <c r="D2639" s="173"/>
      <c r="E2639" s="173"/>
      <c r="F2639" s="173"/>
      <c r="G2639" s="180">
        <v>43405</v>
      </c>
      <c r="H2639" s="174"/>
      <c r="I2639" s="175"/>
      <c r="J2639" s="8" t="s">
        <v>4980</v>
      </c>
    </row>
    <row r="2640" spans="1:10" ht="11.25" hidden="1" customHeight="1">
      <c r="A2640" s="181" t="s">
        <v>3135</v>
      </c>
      <c r="B2640" s="173"/>
      <c r="C2640" s="173" t="s">
        <v>72</v>
      </c>
      <c r="D2640" s="173"/>
      <c r="E2640" s="173" t="s">
        <v>72</v>
      </c>
      <c r="F2640" s="173" t="str">
        <f>J2640</f>
        <v>PAULO ROBERTO DOS SANTOS</v>
      </c>
      <c r="G2640" s="180">
        <v>43070</v>
      </c>
      <c r="H2640" s="174">
        <v>43103</v>
      </c>
      <c r="I2640" s="174">
        <v>43103</v>
      </c>
      <c r="J2640" s="8" t="s">
        <v>4980</v>
      </c>
    </row>
    <row r="2641" spans="1:10" ht="11.25" hidden="1" customHeight="1">
      <c r="A2641" s="181" t="s">
        <v>3136</v>
      </c>
      <c r="B2641" s="173"/>
      <c r="C2641" s="173" t="s">
        <v>72</v>
      </c>
      <c r="D2641" s="173"/>
      <c r="E2641" s="173"/>
      <c r="F2641" s="173"/>
      <c r="G2641" s="180">
        <v>43221</v>
      </c>
      <c r="H2641" s="177"/>
      <c r="I2641" s="177"/>
      <c r="J2641" s="8" t="s">
        <v>4980</v>
      </c>
    </row>
    <row r="2642" spans="1:10" ht="11.25" hidden="1" customHeight="1">
      <c r="A2642" s="181" t="s">
        <v>286</v>
      </c>
      <c r="B2642" s="173"/>
      <c r="C2642" s="173" t="s">
        <v>72</v>
      </c>
      <c r="D2642" s="173"/>
      <c r="E2642" s="173"/>
      <c r="F2642" s="173"/>
      <c r="G2642" s="180">
        <v>43405</v>
      </c>
      <c r="H2642" s="177"/>
      <c r="I2642" s="177"/>
      <c r="J2642" s="8" t="s">
        <v>4980</v>
      </c>
    </row>
    <row r="2643" spans="1:10" ht="11.25" hidden="1" customHeight="1">
      <c r="A2643" s="181" t="s">
        <v>3137</v>
      </c>
      <c r="B2643" s="173"/>
      <c r="C2643" s="173" t="s">
        <v>72</v>
      </c>
      <c r="D2643" s="173"/>
      <c r="E2643" s="173"/>
      <c r="F2643" s="173"/>
      <c r="G2643" s="180">
        <v>43221</v>
      </c>
      <c r="H2643" s="177"/>
      <c r="I2643" s="177"/>
      <c r="J2643" s="8" t="s">
        <v>4980</v>
      </c>
    </row>
    <row r="2644" spans="1:10" ht="11.25" hidden="1" customHeight="1">
      <c r="A2644" s="181" t="s">
        <v>3138</v>
      </c>
      <c r="B2644" s="173"/>
      <c r="C2644" s="173" t="s">
        <v>72</v>
      </c>
      <c r="D2644" s="173"/>
      <c r="E2644" s="173"/>
      <c r="F2644" s="173"/>
      <c r="G2644" s="180">
        <v>43101</v>
      </c>
      <c r="H2644" s="174"/>
      <c r="I2644" s="175"/>
      <c r="J2644" s="8" t="s">
        <v>4980</v>
      </c>
    </row>
    <row r="2645" spans="1:10" ht="11.25" hidden="1" customHeight="1">
      <c r="A2645" s="181" t="s">
        <v>3139</v>
      </c>
      <c r="B2645" s="173"/>
      <c r="C2645" s="173" t="s">
        <v>72</v>
      </c>
      <c r="D2645" s="173"/>
      <c r="E2645" s="173"/>
      <c r="F2645" s="173"/>
      <c r="G2645" s="180">
        <v>43252</v>
      </c>
      <c r="H2645" s="177"/>
      <c r="I2645" s="177"/>
      <c r="J2645" s="8" t="s">
        <v>4980</v>
      </c>
    </row>
    <row r="2646" spans="1:10" ht="11.25" hidden="1" customHeight="1">
      <c r="A2646" s="181" t="s">
        <v>3140</v>
      </c>
      <c r="B2646" s="173"/>
      <c r="C2646" s="173" t="s">
        <v>72</v>
      </c>
      <c r="D2646" s="173"/>
      <c r="E2646" s="173"/>
      <c r="F2646" s="173"/>
      <c r="G2646" s="180">
        <v>43313</v>
      </c>
      <c r="H2646" s="177"/>
      <c r="I2646" s="177"/>
      <c r="J2646" s="8" t="s">
        <v>4980</v>
      </c>
    </row>
    <row r="2647" spans="1:10" ht="11.25" hidden="1" customHeight="1">
      <c r="A2647" s="181" t="s">
        <v>3141</v>
      </c>
      <c r="B2647" s="173"/>
      <c r="C2647" s="173" t="s">
        <v>72</v>
      </c>
      <c r="D2647" s="173"/>
      <c r="E2647" s="173"/>
      <c r="F2647" s="173"/>
      <c r="G2647" s="180">
        <v>43313</v>
      </c>
      <c r="H2647" s="177"/>
      <c r="I2647" s="177"/>
      <c r="J2647" s="8" t="s">
        <v>4980</v>
      </c>
    </row>
    <row r="2648" spans="1:10" ht="11.25" hidden="1" customHeight="1">
      <c r="A2648" s="181" t="s">
        <v>3142</v>
      </c>
      <c r="B2648" s="173"/>
      <c r="C2648" s="173" t="s">
        <v>72</v>
      </c>
      <c r="D2648" s="173"/>
      <c r="E2648" s="173"/>
      <c r="F2648" s="173"/>
      <c r="G2648" s="180">
        <v>43374</v>
      </c>
      <c r="H2648" s="177"/>
      <c r="I2648" s="177"/>
      <c r="J2648" s="8" t="s">
        <v>4980</v>
      </c>
    </row>
    <row r="2649" spans="1:10" ht="11.25" hidden="1" customHeight="1">
      <c r="A2649" s="181" t="s">
        <v>3143</v>
      </c>
      <c r="B2649" s="173"/>
      <c r="C2649" s="173" t="s">
        <v>72</v>
      </c>
      <c r="D2649" s="173"/>
      <c r="E2649" s="173"/>
      <c r="F2649" s="173"/>
      <c r="G2649" s="180">
        <v>43282</v>
      </c>
      <c r="H2649" s="177"/>
      <c r="I2649" s="177"/>
      <c r="J2649" s="8" t="s">
        <v>4980</v>
      </c>
    </row>
    <row r="2650" spans="1:10" ht="11.25" hidden="1" customHeight="1">
      <c r="A2650" s="181" t="s">
        <v>3144</v>
      </c>
      <c r="B2650" s="173"/>
      <c r="C2650" s="173" t="s">
        <v>72</v>
      </c>
      <c r="D2650" s="173"/>
      <c r="E2650" s="173"/>
      <c r="F2650" s="173"/>
      <c r="G2650" s="180">
        <v>43282</v>
      </c>
      <c r="H2650" s="177"/>
      <c r="I2650" s="177"/>
      <c r="J2650" s="8" t="s">
        <v>4980</v>
      </c>
    </row>
    <row r="2651" spans="1:10" ht="11.25" hidden="1" customHeight="1">
      <c r="A2651" s="181" t="s">
        <v>3145</v>
      </c>
      <c r="B2651" s="173"/>
      <c r="C2651" s="173" t="s">
        <v>72</v>
      </c>
      <c r="D2651" s="173"/>
      <c r="E2651" s="173" t="s">
        <v>72</v>
      </c>
      <c r="F2651" s="173" t="str">
        <f>J2651</f>
        <v>PAULO ROBERTO DOS SANTOS</v>
      </c>
      <c r="G2651" s="180">
        <v>43070</v>
      </c>
      <c r="H2651" s="174">
        <v>43103</v>
      </c>
      <c r="I2651" s="174">
        <v>43103</v>
      </c>
      <c r="J2651" s="8" t="s">
        <v>4980</v>
      </c>
    </row>
    <row r="2652" spans="1:10" ht="11.25" hidden="1" customHeight="1">
      <c r="A2652" s="181" t="s">
        <v>3146</v>
      </c>
      <c r="B2652" s="173"/>
      <c r="C2652" s="173" t="s">
        <v>72</v>
      </c>
      <c r="D2652" s="173"/>
      <c r="E2652" s="173" t="s">
        <v>72</v>
      </c>
      <c r="F2652" s="173" t="str">
        <f>J2652</f>
        <v>PAULO ROBERTO DOS SANTOS</v>
      </c>
      <c r="G2652" s="180">
        <v>43070</v>
      </c>
      <c r="H2652" s="174">
        <v>43103</v>
      </c>
      <c r="I2652" s="174">
        <v>43103</v>
      </c>
      <c r="J2652" s="8" t="s">
        <v>4980</v>
      </c>
    </row>
    <row r="2653" spans="1:10" ht="11.25" hidden="1" customHeight="1">
      <c r="A2653" s="181" t="s">
        <v>3147</v>
      </c>
      <c r="B2653" s="173"/>
      <c r="C2653" s="173" t="s">
        <v>72</v>
      </c>
      <c r="D2653" s="173"/>
      <c r="E2653" s="173"/>
      <c r="F2653" s="173"/>
      <c r="G2653" s="180">
        <v>43374</v>
      </c>
      <c r="H2653" s="177"/>
      <c r="I2653" s="177"/>
      <c r="J2653" s="8" t="s">
        <v>4980</v>
      </c>
    </row>
    <row r="2654" spans="1:10" ht="11.25" hidden="1" customHeight="1">
      <c r="A2654" s="181" t="s">
        <v>3148</v>
      </c>
      <c r="B2654" s="173"/>
      <c r="C2654" s="173" t="s">
        <v>72</v>
      </c>
      <c r="D2654" s="173"/>
      <c r="E2654" s="173"/>
      <c r="F2654" s="173"/>
      <c r="G2654" s="180">
        <v>43374</v>
      </c>
      <c r="H2654" s="177"/>
      <c r="I2654" s="177"/>
      <c r="J2654" s="8" t="s">
        <v>4980</v>
      </c>
    </row>
    <row r="2655" spans="1:10" ht="11.25" hidden="1" customHeight="1">
      <c r="A2655" s="181" t="s">
        <v>3149</v>
      </c>
      <c r="B2655" s="173"/>
      <c r="C2655" s="173" t="s">
        <v>72</v>
      </c>
      <c r="D2655" s="173"/>
      <c r="E2655" s="173"/>
      <c r="F2655" s="173"/>
      <c r="G2655" s="180">
        <v>43344</v>
      </c>
      <c r="H2655" s="177"/>
      <c r="I2655" s="177"/>
      <c r="J2655" s="8" t="s">
        <v>4980</v>
      </c>
    </row>
    <row r="2656" spans="1:10" ht="11.25" hidden="1" customHeight="1">
      <c r="A2656" s="181" t="s">
        <v>3150</v>
      </c>
      <c r="B2656" s="173"/>
      <c r="C2656" s="173" t="s">
        <v>72</v>
      </c>
      <c r="D2656" s="173"/>
      <c r="E2656" s="173"/>
      <c r="F2656" s="173"/>
      <c r="G2656" s="180">
        <v>43374</v>
      </c>
      <c r="H2656" s="177"/>
      <c r="I2656" s="177"/>
      <c r="J2656" s="8" t="s">
        <v>4980</v>
      </c>
    </row>
    <row r="2657" spans="1:10" hidden="1">
      <c r="A2657" s="181" t="s">
        <v>3151</v>
      </c>
      <c r="B2657" s="173"/>
      <c r="C2657" s="173" t="s">
        <v>72</v>
      </c>
      <c r="D2657" s="173"/>
      <c r="E2657" s="173" t="s">
        <v>72</v>
      </c>
      <c r="F2657" s="173" t="str">
        <f>J2657</f>
        <v>PAULO ROBERTO DOS SANTOS</v>
      </c>
      <c r="G2657" s="180">
        <v>43070</v>
      </c>
      <c r="H2657" s="174">
        <v>43103</v>
      </c>
      <c r="I2657" s="174">
        <v>43103</v>
      </c>
      <c r="J2657" s="8" t="s">
        <v>4980</v>
      </c>
    </row>
    <row r="2658" spans="1:10" ht="11.25" hidden="1" customHeight="1">
      <c r="A2658" s="181" t="s">
        <v>3152</v>
      </c>
      <c r="B2658" s="173"/>
      <c r="C2658" s="173" t="s">
        <v>72</v>
      </c>
      <c r="D2658" s="173"/>
      <c r="E2658" s="173"/>
      <c r="F2658" s="173"/>
      <c r="G2658" s="180">
        <v>43344</v>
      </c>
      <c r="H2658" s="177"/>
      <c r="I2658" s="177"/>
      <c r="J2658" s="8" t="s">
        <v>4980</v>
      </c>
    </row>
    <row r="2659" spans="1:10" ht="11.25" hidden="1" customHeight="1">
      <c r="A2659" s="181" t="s">
        <v>3153</v>
      </c>
      <c r="B2659" s="173"/>
      <c r="C2659" s="173" t="s">
        <v>72</v>
      </c>
      <c r="D2659" s="173"/>
      <c r="E2659" s="173"/>
      <c r="F2659" s="173"/>
      <c r="G2659" s="180">
        <v>43160</v>
      </c>
      <c r="H2659" s="177"/>
      <c r="I2659" s="177"/>
      <c r="J2659" s="8" t="s">
        <v>4980</v>
      </c>
    </row>
    <row r="2660" spans="1:10" hidden="1">
      <c r="A2660" s="181" t="s">
        <v>3154</v>
      </c>
      <c r="B2660" s="173"/>
      <c r="C2660" s="173" t="s">
        <v>72</v>
      </c>
      <c r="D2660" s="173"/>
      <c r="E2660" s="173" t="s">
        <v>72</v>
      </c>
      <c r="F2660" s="173" t="str">
        <f>J2660</f>
        <v>PAULO ROBERTO DOS SANTOS</v>
      </c>
      <c r="G2660" s="180">
        <v>43070</v>
      </c>
      <c r="H2660" s="174">
        <v>43103</v>
      </c>
      <c r="I2660" s="174">
        <v>43103</v>
      </c>
      <c r="J2660" s="8" t="s">
        <v>4980</v>
      </c>
    </row>
    <row r="2661" spans="1:10" hidden="1">
      <c r="A2661" s="181" t="s">
        <v>3155</v>
      </c>
      <c r="B2661" s="173"/>
      <c r="C2661" s="173" t="s">
        <v>72</v>
      </c>
      <c r="D2661" s="173"/>
      <c r="E2661" s="173" t="s">
        <v>72</v>
      </c>
      <c r="F2661" s="173" t="str">
        <f>J2661</f>
        <v>PAULO ROBERTO DOS SANTOS</v>
      </c>
      <c r="G2661" s="180">
        <v>43070</v>
      </c>
      <c r="H2661" s="174">
        <v>43103</v>
      </c>
      <c r="I2661" s="174">
        <v>43103</v>
      </c>
      <c r="J2661" s="8" t="s">
        <v>4980</v>
      </c>
    </row>
    <row r="2662" spans="1:10" ht="11.25" hidden="1" customHeight="1">
      <c r="A2662" s="181" t="s">
        <v>3156</v>
      </c>
      <c r="B2662" s="173"/>
      <c r="C2662" s="173" t="s">
        <v>72</v>
      </c>
      <c r="D2662" s="173"/>
      <c r="E2662" s="173"/>
      <c r="F2662" s="173"/>
      <c r="G2662" s="180">
        <v>43344</v>
      </c>
      <c r="H2662" s="177"/>
      <c r="I2662" s="177"/>
      <c r="J2662" s="8" t="s">
        <v>4980</v>
      </c>
    </row>
    <row r="2663" spans="1:10" ht="11.25" hidden="1" customHeight="1">
      <c r="A2663" s="181" t="s">
        <v>3157</v>
      </c>
      <c r="B2663" s="173"/>
      <c r="C2663" s="173" t="s">
        <v>72</v>
      </c>
      <c r="D2663" s="173"/>
      <c r="E2663" s="173"/>
      <c r="F2663" s="173"/>
      <c r="G2663" s="180">
        <v>43344</v>
      </c>
      <c r="H2663" s="177"/>
      <c r="I2663" s="177"/>
      <c r="J2663" s="8" t="s">
        <v>4980</v>
      </c>
    </row>
    <row r="2664" spans="1:10" ht="11.25" hidden="1" customHeight="1">
      <c r="A2664" s="181" t="s">
        <v>3158</v>
      </c>
      <c r="B2664" s="173"/>
      <c r="C2664" s="173" t="s">
        <v>72</v>
      </c>
      <c r="D2664" s="173"/>
      <c r="E2664" s="173"/>
      <c r="F2664" s="173"/>
      <c r="G2664" s="180">
        <v>43282</v>
      </c>
      <c r="H2664" s="177"/>
      <c r="I2664" s="177"/>
      <c r="J2664" s="8" t="s">
        <v>4980</v>
      </c>
    </row>
    <row r="2665" spans="1:10" ht="11.25" hidden="1" customHeight="1">
      <c r="A2665" s="181" t="s">
        <v>3159</v>
      </c>
      <c r="B2665" s="173"/>
      <c r="C2665" s="173" t="s">
        <v>72</v>
      </c>
      <c r="D2665" s="173"/>
      <c r="E2665" s="173"/>
      <c r="F2665" s="173"/>
      <c r="G2665" s="180">
        <v>43374</v>
      </c>
      <c r="H2665" s="177"/>
      <c r="I2665" s="177"/>
      <c r="J2665" s="8" t="s">
        <v>4980</v>
      </c>
    </row>
    <row r="2666" spans="1:10" ht="11.25" hidden="1" customHeight="1">
      <c r="A2666" s="181" t="s">
        <v>3160</v>
      </c>
      <c r="B2666" s="173"/>
      <c r="C2666" s="173" t="s">
        <v>72</v>
      </c>
      <c r="D2666" s="173"/>
      <c r="E2666" s="173"/>
      <c r="F2666" s="173"/>
      <c r="G2666" s="180">
        <v>43374</v>
      </c>
      <c r="H2666" s="177"/>
      <c r="I2666" s="177"/>
      <c r="J2666" s="8" t="s">
        <v>4980</v>
      </c>
    </row>
    <row r="2667" spans="1:10" ht="11.25" hidden="1" customHeight="1">
      <c r="A2667" s="181" t="s">
        <v>3161</v>
      </c>
      <c r="B2667" s="173"/>
      <c r="C2667" s="173" t="s">
        <v>72</v>
      </c>
      <c r="D2667" s="173"/>
      <c r="E2667" s="173"/>
      <c r="F2667" s="173"/>
      <c r="G2667" s="180">
        <v>43132</v>
      </c>
      <c r="H2667" s="177"/>
      <c r="I2667" s="177"/>
      <c r="J2667" s="8" t="s">
        <v>4980</v>
      </c>
    </row>
    <row r="2668" spans="1:10" ht="11.25" hidden="1" customHeight="1">
      <c r="A2668" s="181" t="s">
        <v>287</v>
      </c>
      <c r="B2668" s="173"/>
      <c r="C2668" s="173" t="s">
        <v>72</v>
      </c>
      <c r="D2668" s="173"/>
      <c r="E2668" s="173"/>
      <c r="F2668" s="173"/>
      <c r="G2668" s="180">
        <v>43405</v>
      </c>
      <c r="H2668" s="177"/>
      <c r="I2668" s="177"/>
      <c r="J2668" s="8" t="s">
        <v>4980</v>
      </c>
    </row>
    <row r="2669" spans="1:10" hidden="1">
      <c r="A2669" s="181" t="s">
        <v>3162</v>
      </c>
      <c r="B2669" s="173"/>
      <c r="C2669" s="173" t="s">
        <v>72</v>
      </c>
      <c r="D2669" s="173"/>
      <c r="E2669" s="173" t="s">
        <v>72</v>
      </c>
      <c r="F2669" s="173" t="str">
        <f>J2669</f>
        <v>PAULO ROBERTO DOS SANTOS</v>
      </c>
      <c r="G2669" s="180">
        <v>43070</v>
      </c>
      <c r="H2669" s="174">
        <v>43103</v>
      </c>
      <c r="I2669" s="174">
        <v>43103</v>
      </c>
      <c r="J2669" s="8" t="s">
        <v>4980</v>
      </c>
    </row>
    <row r="2670" spans="1:10" ht="11.25" hidden="1" customHeight="1">
      <c r="A2670" s="181" t="s">
        <v>3163</v>
      </c>
      <c r="B2670" s="173"/>
      <c r="C2670" s="173" t="s">
        <v>72</v>
      </c>
      <c r="D2670" s="173"/>
      <c r="E2670" s="173"/>
      <c r="F2670" s="173"/>
      <c r="G2670" s="180">
        <v>43132</v>
      </c>
      <c r="H2670" s="177"/>
      <c r="I2670" s="177"/>
      <c r="J2670" s="8" t="s">
        <v>4980</v>
      </c>
    </row>
    <row r="2671" spans="1:10" ht="11.25" hidden="1" customHeight="1">
      <c r="A2671" s="181" t="s">
        <v>3164</v>
      </c>
      <c r="B2671" s="173"/>
      <c r="C2671" s="173" t="s">
        <v>72</v>
      </c>
      <c r="D2671" s="173"/>
      <c r="E2671" s="173"/>
      <c r="F2671" s="173"/>
      <c r="G2671" s="180">
        <v>43374</v>
      </c>
      <c r="H2671" s="177"/>
      <c r="I2671" s="177"/>
      <c r="J2671" s="8" t="s">
        <v>4980</v>
      </c>
    </row>
    <row r="2672" spans="1:10" ht="11.25" hidden="1" customHeight="1">
      <c r="A2672" s="181" t="s">
        <v>3165</v>
      </c>
      <c r="B2672" s="173"/>
      <c r="C2672" s="173" t="s">
        <v>72</v>
      </c>
      <c r="D2672" s="173"/>
      <c r="E2672" s="173" t="s">
        <v>72</v>
      </c>
      <c r="F2672" s="173" t="str">
        <f>J2672</f>
        <v>PAULO ROBERTO DOS SANTOS</v>
      </c>
      <c r="G2672" s="180">
        <v>43070</v>
      </c>
      <c r="H2672" s="174" t="s">
        <v>4933</v>
      </c>
      <c r="I2672" s="174" t="s">
        <v>4933</v>
      </c>
      <c r="J2672" s="8" t="s">
        <v>4980</v>
      </c>
    </row>
    <row r="2673" spans="1:10" ht="11.25" hidden="1" customHeight="1">
      <c r="A2673" s="181" t="s">
        <v>3166</v>
      </c>
      <c r="B2673" s="173"/>
      <c r="C2673" s="173" t="s">
        <v>72</v>
      </c>
      <c r="D2673" s="173"/>
      <c r="E2673" s="173"/>
      <c r="F2673" s="173"/>
      <c r="G2673" s="180">
        <v>43221</v>
      </c>
      <c r="H2673" s="177"/>
      <c r="I2673" s="177"/>
      <c r="J2673" s="8" t="s">
        <v>4980</v>
      </c>
    </row>
    <row r="2674" spans="1:10" ht="11.25" hidden="1" customHeight="1">
      <c r="A2674" s="181" t="s">
        <v>3167</v>
      </c>
      <c r="B2674" s="173"/>
      <c r="C2674" s="173" t="s">
        <v>72</v>
      </c>
      <c r="D2674" s="173"/>
      <c r="E2674" s="173"/>
      <c r="F2674" s="173"/>
      <c r="G2674" s="180">
        <v>43374</v>
      </c>
      <c r="H2674" s="177"/>
      <c r="I2674" s="177"/>
      <c r="J2674" s="8" t="s">
        <v>4980</v>
      </c>
    </row>
    <row r="2675" spans="1:10" ht="11.25" hidden="1" customHeight="1">
      <c r="A2675" s="181" t="s">
        <v>3168</v>
      </c>
      <c r="B2675" s="173"/>
      <c r="C2675" s="173" t="s">
        <v>72</v>
      </c>
      <c r="D2675" s="173"/>
      <c r="E2675" s="173"/>
      <c r="F2675" s="173"/>
      <c r="G2675" s="180">
        <v>43374</v>
      </c>
      <c r="H2675" s="177"/>
      <c r="I2675" s="177"/>
      <c r="J2675" s="8" t="s">
        <v>4980</v>
      </c>
    </row>
    <row r="2676" spans="1:10" ht="11.25" hidden="1" customHeight="1">
      <c r="A2676" s="181" t="s">
        <v>3169</v>
      </c>
      <c r="B2676" s="173"/>
      <c r="C2676" s="173" t="s">
        <v>72</v>
      </c>
      <c r="D2676" s="173"/>
      <c r="E2676" s="173"/>
      <c r="F2676" s="173"/>
      <c r="G2676" s="180">
        <v>43374</v>
      </c>
      <c r="H2676" s="177"/>
      <c r="I2676" s="177"/>
      <c r="J2676" s="8" t="s">
        <v>4980</v>
      </c>
    </row>
    <row r="2677" spans="1:10" ht="11.25" hidden="1" customHeight="1">
      <c r="A2677" s="181" t="s">
        <v>3170</v>
      </c>
      <c r="B2677" s="173"/>
      <c r="C2677" s="173" t="s">
        <v>72</v>
      </c>
      <c r="D2677" s="173"/>
      <c r="E2677" s="173"/>
      <c r="F2677" s="173"/>
      <c r="G2677" s="180">
        <v>43282</v>
      </c>
      <c r="H2677" s="177"/>
      <c r="I2677" s="177"/>
      <c r="J2677" s="8" t="s">
        <v>4980</v>
      </c>
    </row>
    <row r="2678" spans="1:10" ht="11.25" hidden="1" customHeight="1">
      <c r="A2678" s="181" t="s">
        <v>3171</v>
      </c>
      <c r="B2678" s="173"/>
      <c r="C2678" s="173" t="s">
        <v>72</v>
      </c>
      <c r="D2678" s="173"/>
      <c r="E2678" s="173"/>
      <c r="F2678" s="173"/>
      <c r="G2678" s="180">
        <v>43344</v>
      </c>
      <c r="H2678" s="177"/>
      <c r="I2678" s="177"/>
      <c r="J2678" s="8" t="s">
        <v>4980</v>
      </c>
    </row>
    <row r="2679" spans="1:10" ht="11.25" hidden="1" customHeight="1">
      <c r="A2679" s="181" t="s">
        <v>3172</v>
      </c>
      <c r="B2679" s="173"/>
      <c r="C2679" s="173" t="s">
        <v>72</v>
      </c>
      <c r="D2679" s="173"/>
      <c r="E2679" s="173"/>
      <c r="F2679" s="173"/>
      <c r="G2679" s="180">
        <v>43160</v>
      </c>
      <c r="H2679" s="174"/>
      <c r="I2679" s="175"/>
      <c r="J2679" s="8" t="s">
        <v>4980</v>
      </c>
    </row>
    <row r="2680" spans="1:10" ht="11.25" hidden="1" customHeight="1">
      <c r="A2680" s="181" t="s">
        <v>3173</v>
      </c>
      <c r="B2680" s="173"/>
      <c r="C2680" s="173" t="s">
        <v>72</v>
      </c>
      <c r="D2680" s="173"/>
      <c r="E2680" s="173"/>
      <c r="F2680" s="173"/>
      <c r="G2680" s="180">
        <v>43313</v>
      </c>
      <c r="H2680" s="177"/>
      <c r="I2680" s="177"/>
      <c r="J2680" s="8" t="s">
        <v>4980</v>
      </c>
    </row>
    <row r="2681" spans="1:10" ht="11.25" hidden="1" customHeight="1">
      <c r="A2681" s="181" t="s">
        <v>3174</v>
      </c>
      <c r="B2681" s="173"/>
      <c r="C2681" s="173" t="s">
        <v>72</v>
      </c>
      <c r="D2681" s="173"/>
      <c r="E2681" s="173"/>
      <c r="F2681" s="173"/>
      <c r="G2681" s="180">
        <v>43374</v>
      </c>
      <c r="H2681" s="177"/>
      <c r="I2681" s="177"/>
      <c r="J2681" s="8" t="s">
        <v>4980</v>
      </c>
    </row>
    <row r="2682" spans="1:10" ht="11.25" hidden="1" customHeight="1">
      <c r="A2682" s="181" t="s">
        <v>3175</v>
      </c>
      <c r="B2682" s="173"/>
      <c r="C2682" s="173" t="s">
        <v>72</v>
      </c>
      <c r="D2682" s="173"/>
      <c r="E2682" s="173"/>
      <c r="F2682" s="173"/>
      <c r="G2682" s="180">
        <v>43101</v>
      </c>
      <c r="H2682" s="177"/>
      <c r="I2682" s="177"/>
      <c r="J2682" s="8" t="s">
        <v>4980</v>
      </c>
    </row>
    <row r="2683" spans="1:10" ht="11.25" hidden="1" customHeight="1">
      <c r="A2683" s="181" t="s">
        <v>3176</v>
      </c>
      <c r="B2683" s="173"/>
      <c r="C2683" s="173" t="s">
        <v>72</v>
      </c>
      <c r="D2683" s="173"/>
      <c r="E2683" s="173"/>
      <c r="F2683" s="173"/>
      <c r="G2683" s="180">
        <v>43344</v>
      </c>
      <c r="H2683" s="174"/>
      <c r="I2683" s="175"/>
      <c r="J2683" s="8" t="s">
        <v>4980</v>
      </c>
    </row>
    <row r="2684" spans="1:10" ht="11.25" hidden="1" customHeight="1">
      <c r="A2684" s="181" t="s">
        <v>3177</v>
      </c>
      <c r="B2684" s="173"/>
      <c r="C2684" s="173" t="s">
        <v>72</v>
      </c>
      <c r="D2684" s="173"/>
      <c r="E2684" s="173"/>
      <c r="F2684" s="173"/>
      <c r="G2684" s="180">
        <v>43374</v>
      </c>
      <c r="H2684" s="177"/>
      <c r="I2684" s="177"/>
      <c r="J2684" s="8" t="s">
        <v>4980</v>
      </c>
    </row>
    <row r="2685" spans="1:10" ht="11.25" hidden="1" customHeight="1">
      <c r="A2685" s="181" t="s">
        <v>3178</v>
      </c>
      <c r="B2685" s="173"/>
      <c r="C2685" s="173" t="s">
        <v>72</v>
      </c>
      <c r="D2685" s="173"/>
      <c r="E2685" s="173"/>
      <c r="F2685" s="173"/>
      <c r="G2685" s="180">
        <v>43101</v>
      </c>
      <c r="H2685" s="177"/>
      <c r="I2685" s="177"/>
      <c r="J2685" s="8" t="s">
        <v>4980</v>
      </c>
    </row>
    <row r="2686" spans="1:10" ht="11.25" hidden="1" customHeight="1">
      <c r="A2686" s="181" t="s">
        <v>3179</v>
      </c>
      <c r="B2686" s="173"/>
      <c r="C2686" s="173" t="s">
        <v>72</v>
      </c>
      <c r="D2686" s="173"/>
      <c r="E2686" s="173"/>
      <c r="F2686" s="173"/>
      <c r="G2686" s="180">
        <v>43132</v>
      </c>
      <c r="H2686" s="177"/>
      <c r="I2686" s="177"/>
      <c r="J2686" s="8" t="s">
        <v>4980</v>
      </c>
    </row>
    <row r="2687" spans="1:10" ht="11.25" hidden="1" customHeight="1">
      <c r="A2687" s="181" t="s">
        <v>3180</v>
      </c>
      <c r="B2687" s="173"/>
      <c r="C2687" s="173" t="s">
        <v>72</v>
      </c>
      <c r="D2687" s="173"/>
      <c r="E2687" s="173"/>
      <c r="F2687" s="173"/>
      <c r="G2687" s="180">
        <v>43313</v>
      </c>
      <c r="H2687" s="177"/>
      <c r="I2687" s="177"/>
      <c r="J2687" s="8" t="s">
        <v>4980</v>
      </c>
    </row>
    <row r="2688" spans="1:10" ht="11.25" hidden="1" customHeight="1">
      <c r="A2688" s="181" t="s">
        <v>3181</v>
      </c>
      <c r="B2688" s="173"/>
      <c r="C2688" s="173" t="s">
        <v>72</v>
      </c>
      <c r="D2688" s="173"/>
      <c r="E2688" s="173"/>
      <c r="F2688" s="173"/>
      <c r="G2688" s="180">
        <v>43221</v>
      </c>
      <c r="H2688" s="177"/>
      <c r="I2688" s="177"/>
      <c r="J2688" s="8" t="s">
        <v>4980</v>
      </c>
    </row>
    <row r="2689" spans="1:10" ht="11.25" hidden="1" customHeight="1">
      <c r="A2689" s="181" t="s">
        <v>3182</v>
      </c>
      <c r="B2689" s="173"/>
      <c r="C2689" s="173" t="s">
        <v>72</v>
      </c>
      <c r="D2689" s="173"/>
      <c r="E2689" s="173"/>
      <c r="F2689" s="173"/>
      <c r="G2689" s="180">
        <v>43160</v>
      </c>
      <c r="H2689" s="177"/>
      <c r="I2689" s="177"/>
      <c r="J2689" s="8" t="s">
        <v>4980</v>
      </c>
    </row>
    <row r="2690" spans="1:10" ht="11.25" hidden="1" customHeight="1">
      <c r="A2690" s="181" t="s">
        <v>3183</v>
      </c>
      <c r="B2690" s="173"/>
      <c r="C2690" s="173" t="s">
        <v>72</v>
      </c>
      <c r="D2690" s="173"/>
      <c r="E2690" s="173"/>
      <c r="F2690" s="173"/>
      <c r="G2690" s="180">
        <v>43132</v>
      </c>
      <c r="H2690" s="177"/>
      <c r="I2690" s="177"/>
      <c r="J2690" s="8" t="s">
        <v>4980</v>
      </c>
    </row>
    <row r="2691" spans="1:10" ht="11.25" hidden="1" customHeight="1">
      <c r="A2691" s="181" t="s">
        <v>3184</v>
      </c>
      <c r="B2691" s="173"/>
      <c r="C2691" s="173" t="s">
        <v>72</v>
      </c>
      <c r="D2691" s="173"/>
      <c r="E2691" s="173"/>
      <c r="F2691" s="173"/>
      <c r="G2691" s="180">
        <v>43132</v>
      </c>
      <c r="H2691" s="177"/>
      <c r="I2691" s="177"/>
      <c r="J2691" s="8" t="s">
        <v>4980</v>
      </c>
    </row>
    <row r="2692" spans="1:10" ht="11.25" hidden="1" customHeight="1">
      <c r="A2692" s="181" t="s">
        <v>3185</v>
      </c>
      <c r="B2692" s="173"/>
      <c r="C2692" s="173" t="s">
        <v>72</v>
      </c>
      <c r="D2692" s="173"/>
      <c r="E2692" s="173" t="s">
        <v>72</v>
      </c>
      <c r="F2692" s="173" t="str">
        <f>J2692</f>
        <v>PAULO ROBERTO DOS SANTOS</v>
      </c>
      <c r="G2692" s="180">
        <v>43070</v>
      </c>
      <c r="H2692" s="174">
        <v>43103</v>
      </c>
      <c r="I2692" s="174">
        <v>43103</v>
      </c>
      <c r="J2692" s="8" t="s">
        <v>4980</v>
      </c>
    </row>
    <row r="2693" spans="1:10" ht="11.25" hidden="1" customHeight="1">
      <c r="A2693" s="181" t="s">
        <v>3186</v>
      </c>
      <c r="B2693" s="173"/>
      <c r="C2693" s="173" t="s">
        <v>72</v>
      </c>
      <c r="D2693" s="173"/>
      <c r="E2693" s="173"/>
      <c r="F2693" s="173"/>
      <c r="G2693" s="180">
        <v>43344</v>
      </c>
      <c r="H2693" s="177"/>
      <c r="I2693" s="177"/>
      <c r="J2693" s="8" t="s">
        <v>4980</v>
      </c>
    </row>
    <row r="2694" spans="1:10" ht="11.25" hidden="1" customHeight="1">
      <c r="A2694" s="181" t="s">
        <v>3187</v>
      </c>
      <c r="B2694" s="173"/>
      <c r="C2694" s="173" t="s">
        <v>72</v>
      </c>
      <c r="D2694" s="173"/>
      <c r="E2694" s="173"/>
      <c r="F2694" s="173"/>
      <c r="G2694" s="180">
        <v>43191</v>
      </c>
      <c r="H2694" s="177"/>
      <c r="I2694" s="177"/>
      <c r="J2694" s="8" t="s">
        <v>4980</v>
      </c>
    </row>
    <row r="2695" spans="1:10" ht="11.25" hidden="1" customHeight="1">
      <c r="A2695" s="181" t="s">
        <v>3188</v>
      </c>
      <c r="B2695" s="173"/>
      <c r="C2695" s="173" t="s">
        <v>72</v>
      </c>
      <c r="D2695" s="173"/>
      <c r="E2695" s="173"/>
      <c r="F2695" s="173"/>
      <c r="G2695" s="180">
        <v>43160</v>
      </c>
      <c r="H2695" s="177"/>
      <c r="I2695" s="177"/>
      <c r="J2695" s="8" t="s">
        <v>4980</v>
      </c>
    </row>
    <row r="2696" spans="1:10" ht="11.25" hidden="1" customHeight="1">
      <c r="A2696" s="181" t="s">
        <v>3189</v>
      </c>
      <c r="B2696" s="173"/>
      <c r="C2696" s="173" t="s">
        <v>72</v>
      </c>
      <c r="D2696" s="173"/>
      <c r="E2696" s="173"/>
      <c r="F2696" s="173"/>
      <c r="G2696" s="180">
        <v>43160</v>
      </c>
      <c r="H2696" s="177"/>
      <c r="I2696" s="177"/>
      <c r="J2696" s="8" t="s">
        <v>4980</v>
      </c>
    </row>
    <row r="2697" spans="1:10" ht="11.25" hidden="1" customHeight="1">
      <c r="A2697" s="181" t="s">
        <v>3190</v>
      </c>
      <c r="B2697" s="173"/>
      <c r="C2697" s="173" t="s">
        <v>72</v>
      </c>
      <c r="D2697" s="173"/>
      <c r="E2697" s="173"/>
      <c r="F2697" s="173"/>
      <c r="G2697" s="180">
        <v>43282</v>
      </c>
      <c r="H2697" s="177"/>
      <c r="I2697" s="177"/>
      <c r="J2697" s="8" t="s">
        <v>4980</v>
      </c>
    </row>
    <row r="2698" spans="1:10" ht="11.25" hidden="1" customHeight="1">
      <c r="A2698" s="181" t="s">
        <v>3191</v>
      </c>
      <c r="B2698" s="173"/>
      <c r="C2698" s="173" t="s">
        <v>72</v>
      </c>
      <c r="D2698" s="173"/>
      <c r="E2698" s="173"/>
      <c r="F2698" s="173"/>
      <c r="G2698" s="180">
        <v>43282</v>
      </c>
      <c r="H2698" s="177"/>
      <c r="I2698" s="177"/>
      <c r="J2698" s="8" t="s">
        <v>4980</v>
      </c>
    </row>
    <row r="2699" spans="1:10" ht="11.25" hidden="1" customHeight="1">
      <c r="A2699" s="181" t="s">
        <v>3192</v>
      </c>
      <c r="B2699" s="173"/>
      <c r="C2699" s="173" t="s">
        <v>72</v>
      </c>
      <c r="D2699" s="173"/>
      <c r="E2699" s="173"/>
      <c r="F2699" s="173"/>
      <c r="G2699" s="180">
        <v>43374</v>
      </c>
      <c r="H2699" s="177"/>
      <c r="I2699" s="177"/>
      <c r="J2699" s="8" t="s">
        <v>4980</v>
      </c>
    </row>
    <row r="2700" spans="1:10" ht="11.25" hidden="1" customHeight="1">
      <c r="A2700" s="181" t="s">
        <v>3193</v>
      </c>
      <c r="B2700" s="173"/>
      <c r="C2700" s="173" t="s">
        <v>72</v>
      </c>
      <c r="D2700" s="173"/>
      <c r="E2700" s="173"/>
      <c r="F2700" s="173"/>
      <c r="G2700" s="180">
        <v>43282</v>
      </c>
      <c r="H2700" s="177"/>
      <c r="I2700" s="177"/>
      <c r="J2700" s="8" t="s">
        <v>4980</v>
      </c>
    </row>
    <row r="2701" spans="1:10" ht="11.25" hidden="1" customHeight="1">
      <c r="A2701" s="181" t="s">
        <v>3194</v>
      </c>
      <c r="B2701" s="173"/>
      <c r="C2701" s="173" t="s">
        <v>72</v>
      </c>
      <c r="D2701" s="173"/>
      <c r="E2701" s="173"/>
      <c r="F2701" s="173"/>
      <c r="G2701" s="180">
        <v>43191</v>
      </c>
      <c r="H2701" s="177"/>
      <c r="I2701" s="177"/>
      <c r="J2701" s="8" t="s">
        <v>4980</v>
      </c>
    </row>
    <row r="2702" spans="1:10" ht="11.25" hidden="1" customHeight="1">
      <c r="A2702" s="181" t="s">
        <v>3195</v>
      </c>
      <c r="B2702" s="173"/>
      <c r="C2702" s="173" t="s">
        <v>72</v>
      </c>
      <c r="D2702" s="173"/>
      <c r="E2702" s="173"/>
      <c r="F2702" s="173"/>
      <c r="G2702" s="180">
        <v>43282</v>
      </c>
      <c r="H2702" s="177"/>
      <c r="I2702" s="177"/>
      <c r="J2702" s="8" t="s">
        <v>4980</v>
      </c>
    </row>
    <row r="2703" spans="1:10" hidden="1">
      <c r="A2703" s="181" t="s">
        <v>3196</v>
      </c>
      <c r="B2703" s="173"/>
      <c r="C2703" s="173" t="s">
        <v>72</v>
      </c>
      <c r="D2703" s="173"/>
      <c r="E2703" s="173" t="s">
        <v>72</v>
      </c>
      <c r="F2703" s="173" t="str">
        <f>J2703</f>
        <v>PAULO ROBERTO DOS SANTOS</v>
      </c>
      <c r="G2703" s="180">
        <v>43070</v>
      </c>
      <c r="H2703" s="174">
        <v>43103</v>
      </c>
      <c r="I2703" s="174">
        <v>43103</v>
      </c>
      <c r="J2703" s="8" t="s">
        <v>4980</v>
      </c>
    </row>
    <row r="2704" spans="1:10" ht="11.25" hidden="1" customHeight="1">
      <c r="A2704" s="181" t="s">
        <v>3197</v>
      </c>
      <c r="B2704" s="173"/>
      <c r="C2704" s="173" t="s">
        <v>72</v>
      </c>
      <c r="D2704" s="173"/>
      <c r="E2704" s="173"/>
      <c r="F2704" s="173"/>
      <c r="G2704" s="180">
        <v>43160</v>
      </c>
      <c r="H2704" s="177"/>
      <c r="I2704" s="177"/>
      <c r="J2704" s="8" t="s">
        <v>4980</v>
      </c>
    </row>
    <row r="2705" spans="1:10" ht="11.25" hidden="1" customHeight="1">
      <c r="A2705" s="181" t="s">
        <v>3198</v>
      </c>
      <c r="B2705" s="173"/>
      <c r="C2705" s="173" t="s">
        <v>72</v>
      </c>
      <c r="D2705" s="173"/>
      <c r="E2705" s="173"/>
      <c r="F2705" s="173"/>
      <c r="G2705" s="180">
        <v>43374</v>
      </c>
      <c r="H2705" s="177"/>
      <c r="I2705" s="177"/>
      <c r="J2705" s="8" t="s">
        <v>4980</v>
      </c>
    </row>
    <row r="2706" spans="1:10" ht="11.25" hidden="1" customHeight="1">
      <c r="A2706" s="181" t="s">
        <v>3199</v>
      </c>
      <c r="B2706" s="173"/>
      <c r="C2706" s="173" t="s">
        <v>72</v>
      </c>
      <c r="D2706" s="173"/>
      <c r="E2706" s="173"/>
      <c r="F2706" s="173"/>
      <c r="G2706" s="180">
        <v>43132</v>
      </c>
      <c r="H2706" s="177"/>
      <c r="I2706" s="177"/>
      <c r="J2706" s="8" t="s">
        <v>4980</v>
      </c>
    </row>
    <row r="2707" spans="1:10" ht="11.25" hidden="1" customHeight="1">
      <c r="A2707" s="181" t="s">
        <v>3200</v>
      </c>
      <c r="B2707" s="173"/>
      <c r="C2707" s="173" t="s">
        <v>72</v>
      </c>
      <c r="D2707" s="173"/>
      <c r="E2707" s="173"/>
      <c r="F2707" s="173"/>
      <c r="G2707" s="180">
        <v>43132</v>
      </c>
      <c r="H2707" s="177"/>
      <c r="I2707" s="177"/>
      <c r="J2707" s="8" t="s">
        <v>4980</v>
      </c>
    </row>
    <row r="2708" spans="1:10" ht="11.25" hidden="1" customHeight="1">
      <c r="A2708" s="181" t="s">
        <v>3201</v>
      </c>
      <c r="B2708" s="173"/>
      <c r="C2708" s="173" t="s">
        <v>72</v>
      </c>
      <c r="D2708" s="173"/>
      <c r="E2708" s="173"/>
      <c r="F2708" s="173"/>
      <c r="G2708" s="180">
        <v>43160</v>
      </c>
      <c r="H2708" s="177"/>
      <c r="I2708" s="177"/>
      <c r="J2708" s="8" t="s">
        <v>4980</v>
      </c>
    </row>
    <row r="2709" spans="1:10" ht="11.25" hidden="1" customHeight="1">
      <c r="A2709" s="181" t="s">
        <v>3202</v>
      </c>
      <c r="B2709" s="173"/>
      <c r="C2709" s="173" t="s">
        <v>72</v>
      </c>
      <c r="D2709" s="173"/>
      <c r="E2709" s="173"/>
      <c r="F2709" s="173"/>
      <c r="G2709" s="180">
        <v>43191</v>
      </c>
      <c r="H2709" s="177"/>
      <c r="I2709" s="177"/>
      <c r="J2709" s="8" t="s">
        <v>4980</v>
      </c>
    </row>
    <row r="2710" spans="1:10" ht="11.25" hidden="1" customHeight="1">
      <c r="A2710" s="181" t="s">
        <v>3203</v>
      </c>
      <c r="B2710" s="173"/>
      <c r="C2710" s="173" t="s">
        <v>72</v>
      </c>
      <c r="D2710" s="173"/>
      <c r="E2710" s="173"/>
      <c r="F2710" s="173"/>
      <c r="G2710" s="180">
        <v>43191</v>
      </c>
      <c r="H2710" s="177"/>
      <c r="I2710" s="177"/>
      <c r="J2710" s="8" t="s">
        <v>4980</v>
      </c>
    </row>
    <row r="2711" spans="1:10" ht="11.25" hidden="1" customHeight="1">
      <c r="A2711" s="181" t="s">
        <v>3205</v>
      </c>
      <c r="B2711" s="173"/>
      <c r="C2711" s="173" t="s">
        <v>72</v>
      </c>
      <c r="D2711" s="173"/>
      <c r="E2711" s="173"/>
      <c r="F2711" s="173"/>
      <c r="G2711" s="180">
        <v>43221</v>
      </c>
      <c r="H2711" s="177"/>
      <c r="I2711" s="177"/>
      <c r="J2711" s="8" t="s">
        <v>4980</v>
      </c>
    </row>
    <row r="2712" spans="1:10" ht="11.25" hidden="1" customHeight="1">
      <c r="A2712" s="181" t="s">
        <v>3206</v>
      </c>
      <c r="B2712" s="173"/>
      <c r="C2712" s="173" t="s">
        <v>72</v>
      </c>
      <c r="D2712" s="173"/>
      <c r="E2712" s="173"/>
      <c r="F2712" s="173"/>
      <c r="G2712" s="180">
        <v>43252</v>
      </c>
      <c r="H2712" s="177"/>
      <c r="I2712" s="177"/>
      <c r="J2712" s="8" t="s">
        <v>4980</v>
      </c>
    </row>
    <row r="2713" spans="1:10" ht="11.25" hidden="1" customHeight="1">
      <c r="A2713" s="181" t="s">
        <v>3207</v>
      </c>
      <c r="B2713" s="173"/>
      <c r="C2713" s="173" t="s">
        <v>72</v>
      </c>
      <c r="D2713" s="173"/>
      <c r="E2713" s="173"/>
      <c r="F2713" s="173"/>
      <c r="G2713" s="180">
        <v>43252</v>
      </c>
      <c r="H2713" s="177"/>
      <c r="I2713" s="177"/>
      <c r="J2713" s="8" t="s">
        <v>4980</v>
      </c>
    </row>
    <row r="2714" spans="1:10" ht="11.25" hidden="1" customHeight="1">
      <c r="A2714" s="181" t="s">
        <v>3208</v>
      </c>
      <c r="B2714" s="173"/>
      <c r="C2714" s="173" t="s">
        <v>72</v>
      </c>
      <c r="D2714" s="173"/>
      <c r="E2714" s="173"/>
      <c r="F2714" s="173"/>
      <c r="G2714" s="180">
        <v>43282</v>
      </c>
      <c r="H2714" s="177"/>
      <c r="I2714" s="177"/>
      <c r="J2714" s="8" t="s">
        <v>4980</v>
      </c>
    </row>
    <row r="2715" spans="1:10" ht="11.25" hidden="1" customHeight="1">
      <c r="A2715" s="181" t="s">
        <v>3209</v>
      </c>
      <c r="B2715" s="173"/>
      <c r="C2715" s="173" t="s">
        <v>72</v>
      </c>
      <c r="D2715" s="173"/>
      <c r="E2715" s="173"/>
      <c r="F2715" s="173"/>
      <c r="G2715" s="180">
        <v>43282</v>
      </c>
      <c r="H2715" s="177"/>
      <c r="I2715" s="177"/>
      <c r="J2715" s="8" t="s">
        <v>4980</v>
      </c>
    </row>
    <row r="2716" spans="1:10" ht="11.25" hidden="1" customHeight="1">
      <c r="A2716" s="181" t="s">
        <v>3210</v>
      </c>
      <c r="B2716" s="173"/>
      <c r="C2716" s="173" t="s">
        <v>72</v>
      </c>
      <c r="D2716" s="173"/>
      <c r="E2716" s="173"/>
      <c r="F2716" s="173"/>
      <c r="G2716" s="180">
        <v>43313</v>
      </c>
      <c r="H2716" s="177"/>
      <c r="I2716" s="177"/>
      <c r="J2716" s="8" t="s">
        <v>4980</v>
      </c>
    </row>
    <row r="2717" spans="1:10" ht="11.25" hidden="1" customHeight="1">
      <c r="A2717" s="181" t="s">
        <v>3211</v>
      </c>
      <c r="B2717" s="173"/>
      <c r="C2717" s="173" t="s">
        <v>72</v>
      </c>
      <c r="D2717" s="173"/>
      <c r="E2717" s="173"/>
      <c r="F2717" s="173"/>
      <c r="G2717" s="180">
        <v>43344</v>
      </c>
      <c r="H2717" s="177"/>
      <c r="I2717" s="177"/>
      <c r="J2717" s="8" t="s">
        <v>4980</v>
      </c>
    </row>
    <row r="2718" spans="1:10" ht="11.25" hidden="1" customHeight="1">
      <c r="A2718" s="181" t="s">
        <v>3212</v>
      </c>
      <c r="B2718" s="173"/>
      <c r="C2718" s="173" t="s">
        <v>72</v>
      </c>
      <c r="D2718" s="173"/>
      <c r="E2718" s="173"/>
      <c r="F2718" s="173"/>
      <c r="G2718" s="180">
        <v>43374</v>
      </c>
      <c r="H2718" s="177"/>
      <c r="I2718" s="177"/>
      <c r="J2718" s="8" t="s">
        <v>4980</v>
      </c>
    </row>
    <row r="2719" spans="1:10" ht="11.25" hidden="1" customHeight="1">
      <c r="A2719" s="181" t="s">
        <v>289</v>
      </c>
      <c r="B2719" s="173"/>
      <c r="C2719" s="173" t="s">
        <v>74</v>
      </c>
      <c r="D2719" s="173"/>
      <c r="E2719" s="173"/>
      <c r="F2719" s="173"/>
      <c r="G2719" s="180">
        <v>43405</v>
      </c>
      <c r="H2719" s="177"/>
      <c r="I2719" s="177"/>
      <c r="J2719" s="8" t="s">
        <v>4892</v>
      </c>
    </row>
    <row r="2720" spans="1:10" ht="11.25" hidden="1" customHeight="1">
      <c r="A2720" s="181" t="s">
        <v>3213</v>
      </c>
      <c r="B2720" s="173"/>
      <c r="C2720" s="173" t="s">
        <v>74</v>
      </c>
      <c r="D2720" s="173"/>
      <c r="E2720" s="173"/>
      <c r="F2720" s="173"/>
      <c r="G2720" s="180">
        <v>43344</v>
      </c>
      <c r="H2720" s="177"/>
      <c r="I2720" s="177"/>
      <c r="J2720" s="8" t="s">
        <v>4892</v>
      </c>
    </row>
    <row r="2721" spans="1:10" ht="11.25" hidden="1" customHeight="1">
      <c r="A2721" s="181" t="s">
        <v>3214</v>
      </c>
      <c r="B2721" s="173"/>
      <c r="C2721" s="173" t="s">
        <v>74</v>
      </c>
      <c r="D2721" s="173"/>
      <c r="E2721" s="173"/>
      <c r="F2721" s="173"/>
      <c r="G2721" s="180">
        <v>43344</v>
      </c>
      <c r="H2721" s="177"/>
      <c r="I2721" s="177"/>
      <c r="J2721" s="8" t="s">
        <v>4892</v>
      </c>
    </row>
    <row r="2722" spans="1:10" ht="11.25" hidden="1" customHeight="1">
      <c r="A2722" s="181" t="s">
        <v>3215</v>
      </c>
      <c r="B2722" s="173"/>
      <c r="C2722" s="173" t="s">
        <v>74</v>
      </c>
      <c r="D2722" s="173"/>
      <c r="E2722" s="173"/>
      <c r="F2722" s="173"/>
      <c r="G2722" s="180">
        <v>43101</v>
      </c>
      <c r="H2722" s="177"/>
      <c r="I2722" s="177"/>
      <c r="J2722" s="8" t="s">
        <v>4892</v>
      </c>
    </row>
    <row r="2723" spans="1:10" ht="11.25" hidden="1" customHeight="1">
      <c r="A2723" s="181" t="s">
        <v>3216</v>
      </c>
      <c r="B2723" s="173"/>
      <c r="C2723" s="173" t="s">
        <v>74</v>
      </c>
      <c r="D2723" s="173"/>
      <c r="E2723" s="173"/>
      <c r="F2723" s="173"/>
      <c r="G2723" s="180">
        <v>43101</v>
      </c>
      <c r="H2723" s="177"/>
      <c r="I2723" s="177"/>
      <c r="J2723" s="8" t="s">
        <v>4892</v>
      </c>
    </row>
    <row r="2724" spans="1:10" ht="11.25" hidden="1" customHeight="1">
      <c r="A2724" s="181" t="s">
        <v>3217</v>
      </c>
      <c r="B2724" s="173"/>
      <c r="C2724" s="173" t="s">
        <v>74</v>
      </c>
      <c r="D2724" s="173"/>
      <c r="E2724" s="173"/>
      <c r="F2724" s="173"/>
      <c r="G2724" s="180">
        <v>43101</v>
      </c>
      <c r="H2724" s="177"/>
      <c r="I2724" s="177"/>
      <c r="J2724" s="8" t="s">
        <v>4892</v>
      </c>
    </row>
    <row r="2725" spans="1:10" ht="11.25" hidden="1" customHeight="1">
      <c r="A2725" s="181" t="s">
        <v>3218</v>
      </c>
      <c r="B2725" s="173"/>
      <c r="C2725" s="173" t="s">
        <v>74</v>
      </c>
      <c r="D2725" s="173"/>
      <c r="E2725" s="173"/>
      <c r="F2725" s="173"/>
      <c r="G2725" s="180">
        <v>43101</v>
      </c>
      <c r="H2725" s="177"/>
      <c r="I2725" s="177"/>
      <c r="J2725" s="8" t="s">
        <v>4892</v>
      </c>
    </row>
    <row r="2726" spans="1:10" ht="11.25" hidden="1" customHeight="1">
      <c r="A2726" s="181" t="s">
        <v>3219</v>
      </c>
      <c r="B2726" s="173"/>
      <c r="C2726" s="173" t="s">
        <v>74</v>
      </c>
      <c r="D2726" s="173"/>
      <c r="E2726" s="173"/>
      <c r="F2726" s="173"/>
      <c r="G2726" s="180">
        <v>43101</v>
      </c>
      <c r="H2726" s="177"/>
      <c r="I2726" s="177"/>
      <c r="J2726" s="8" t="s">
        <v>4892</v>
      </c>
    </row>
    <row r="2727" spans="1:10" ht="11.25" hidden="1" customHeight="1">
      <c r="A2727" s="181" t="s">
        <v>3220</v>
      </c>
      <c r="B2727" s="173"/>
      <c r="C2727" s="173" t="s">
        <v>74</v>
      </c>
      <c r="D2727" s="173"/>
      <c r="E2727" s="173"/>
      <c r="F2727" s="173"/>
      <c r="G2727" s="180">
        <v>43101</v>
      </c>
      <c r="H2727" s="177"/>
      <c r="I2727" s="177"/>
      <c r="J2727" s="8" t="s">
        <v>4892</v>
      </c>
    </row>
    <row r="2728" spans="1:10" ht="11.25" hidden="1" customHeight="1">
      <c r="A2728" s="181" t="s">
        <v>3221</v>
      </c>
      <c r="B2728" s="173"/>
      <c r="C2728" s="173" t="s">
        <v>74</v>
      </c>
      <c r="D2728" s="173"/>
      <c r="E2728" s="173" t="s">
        <v>74</v>
      </c>
      <c r="F2728" s="173" t="str">
        <f>J2728</f>
        <v>MARCOS LEANDRO MIGUELETI DE CARVALHO</v>
      </c>
      <c r="G2728" s="180">
        <v>43070</v>
      </c>
      <c r="H2728" s="174">
        <v>43087</v>
      </c>
      <c r="I2728" s="196">
        <v>43105</v>
      </c>
      <c r="J2728" s="8" t="s">
        <v>4892</v>
      </c>
    </row>
    <row r="2729" spans="1:10" ht="11.25" hidden="1" customHeight="1">
      <c r="A2729" s="181" t="s">
        <v>3222</v>
      </c>
      <c r="B2729" s="173"/>
      <c r="C2729" s="173" t="s">
        <v>74</v>
      </c>
      <c r="D2729" s="173"/>
      <c r="E2729" s="173"/>
      <c r="F2729" s="173"/>
      <c r="G2729" s="180">
        <v>43160</v>
      </c>
      <c r="H2729" s="177"/>
      <c r="I2729" s="174"/>
      <c r="J2729" s="8" t="s">
        <v>4892</v>
      </c>
    </row>
    <row r="2730" spans="1:10" ht="11.25" hidden="1" customHeight="1">
      <c r="A2730" s="181" t="s">
        <v>3223</v>
      </c>
      <c r="B2730" s="173"/>
      <c r="C2730" s="173" t="s">
        <v>74</v>
      </c>
      <c r="D2730" s="173"/>
      <c r="E2730" s="173"/>
      <c r="F2730" s="173"/>
      <c r="G2730" s="180">
        <v>43221</v>
      </c>
      <c r="H2730" s="177"/>
      <c r="I2730" s="174"/>
      <c r="J2730" s="8" t="s">
        <v>4892</v>
      </c>
    </row>
    <row r="2731" spans="1:10" ht="11.25" hidden="1" customHeight="1">
      <c r="A2731" s="181" t="s">
        <v>3224</v>
      </c>
      <c r="B2731" s="173"/>
      <c r="C2731" s="173" t="s">
        <v>74</v>
      </c>
      <c r="D2731" s="173"/>
      <c r="E2731" s="173"/>
      <c r="F2731" s="173"/>
      <c r="G2731" s="180">
        <v>43221</v>
      </c>
      <c r="H2731" s="177"/>
      <c r="I2731" s="174"/>
      <c r="J2731" s="8" t="s">
        <v>4892</v>
      </c>
    </row>
    <row r="2732" spans="1:10" ht="11.25" hidden="1" customHeight="1">
      <c r="A2732" s="181" t="s">
        <v>3225</v>
      </c>
      <c r="B2732" s="173"/>
      <c r="C2732" s="173" t="s">
        <v>74</v>
      </c>
      <c r="D2732" s="173"/>
      <c r="E2732" s="173"/>
      <c r="F2732" s="173"/>
      <c r="G2732" s="180">
        <v>43160</v>
      </c>
      <c r="H2732" s="177"/>
      <c r="I2732" s="174"/>
      <c r="J2732" s="8" t="s">
        <v>4892</v>
      </c>
    </row>
    <row r="2733" spans="1:10" ht="11.25" hidden="1" customHeight="1">
      <c r="A2733" s="181" t="s">
        <v>3226</v>
      </c>
      <c r="B2733" s="173"/>
      <c r="C2733" s="173" t="s">
        <v>74</v>
      </c>
      <c r="D2733" s="173"/>
      <c r="E2733" s="173"/>
      <c r="F2733" s="173"/>
      <c r="G2733" s="180">
        <v>43344</v>
      </c>
      <c r="H2733" s="177"/>
      <c r="I2733" s="174"/>
      <c r="J2733" s="8" t="s">
        <v>4892</v>
      </c>
    </row>
    <row r="2734" spans="1:10" ht="11.25" hidden="1" customHeight="1">
      <c r="A2734" s="181" t="s">
        <v>3227</v>
      </c>
      <c r="B2734" s="173"/>
      <c r="C2734" s="173" t="s">
        <v>74</v>
      </c>
      <c r="D2734" s="173"/>
      <c r="E2734" s="173"/>
      <c r="F2734" s="173"/>
      <c r="G2734" s="180">
        <v>43374</v>
      </c>
      <c r="H2734" s="177"/>
      <c r="I2734" s="174"/>
      <c r="J2734" s="8" t="s">
        <v>4892</v>
      </c>
    </row>
    <row r="2735" spans="1:10" ht="11.25" hidden="1" customHeight="1">
      <c r="A2735" s="181" t="s">
        <v>290</v>
      </c>
      <c r="B2735" s="173"/>
      <c r="C2735" s="173" t="s">
        <v>74</v>
      </c>
      <c r="D2735" s="173"/>
      <c r="E2735" s="173"/>
      <c r="F2735" s="173"/>
      <c r="G2735" s="180">
        <v>43405</v>
      </c>
      <c r="H2735" s="177"/>
      <c r="I2735" s="174"/>
      <c r="J2735" s="8" t="s">
        <v>4892</v>
      </c>
    </row>
    <row r="2736" spans="1:10" ht="11.25" hidden="1" customHeight="1">
      <c r="A2736" s="181" t="s">
        <v>3228</v>
      </c>
      <c r="B2736" s="173"/>
      <c r="C2736" s="173" t="s">
        <v>74</v>
      </c>
      <c r="D2736" s="173"/>
      <c r="E2736" s="173" t="s">
        <v>74</v>
      </c>
      <c r="F2736" s="173" t="str">
        <f>J2736</f>
        <v>MARCOS LEANDRO MIGUELETI DE CARVALHO</v>
      </c>
      <c r="G2736" s="180">
        <v>43070</v>
      </c>
      <c r="H2736" s="174">
        <v>43087</v>
      </c>
      <c r="I2736" s="174">
        <v>43105</v>
      </c>
      <c r="J2736" s="8" t="s">
        <v>4892</v>
      </c>
    </row>
    <row r="2737" spans="1:10" ht="11.25" hidden="1" customHeight="1">
      <c r="A2737" s="181" t="s">
        <v>3229</v>
      </c>
      <c r="B2737" s="173"/>
      <c r="C2737" s="173" t="s">
        <v>74</v>
      </c>
      <c r="D2737" s="173"/>
      <c r="E2737" s="173" t="s">
        <v>74</v>
      </c>
      <c r="F2737" s="173" t="str">
        <f>J2737</f>
        <v>MARCOS LEANDRO MIGUELETI DE CARVALHO</v>
      </c>
      <c r="G2737" s="180">
        <v>43070</v>
      </c>
      <c r="H2737" s="174">
        <v>43095</v>
      </c>
      <c r="I2737" s="174">
        <v>43105</v>
      </c>
      <c r="J2737" s="8" t="s">
        <v>4892</v>
      </c>
    </row>
    <row r="2738" spans="1:10" ht="11.25" hidden="1" customHeight="1">
      <c r="A2738" s="181" t="s">
        <v>291</v>
      </c>
      <c r="B2738" s="173"/>
      <c r="C2738" s="173" t="s">
        <v>74</v>
      </c>
      <c r="D2738" s="173"/>
      <c r="E2738" s="173"/>
      <c r="F2738" s="173"/>
      <c r="G2738" s="180">
        <v>43405</v>
      </c>
      <c r="H2738" s="174"/>
      <c r="I2738" s="174"/>
      <c r="J2738" s="8" t="s">
        <v>4892</v>
      </c>
    </row>
    <row r="2739" spans="1:10" ht="11.25" hidden="1" customHeight="1">
      <c r="A2739" s="181" t="s">
        <v>3230</v>
      </c>
      <c r="B2739" s="173"/>
      <c r="C2739" s="173" t="s">
        <v>74</v>
      </c>
      <c r="D2739" s="173"/>
      <c r="E2739" s="173"/>
      <c r="F2739" s="173"/>
      <c r="G2739" s="180">
        <v>43282</v>
      </c>
      <c r="H2739" s="174"/>
      <c r="I2739" s="174"/>
      <c r="J2739" s="8" t="s">
        <v>4892</v>
      </c>
    </row>
    <row r="2740" spans="1:10" ht="11.25" hidden="1" customHeight="1">
      <c r="A2740" s="181" t="s">
        <v>3231</v>
      </c>
      <c r="B2740" s="173"/>
      <c r="C2740" s="173" t="s">
        <v>74</v>
      </c>
      <c r="D2740" s="173"/>
      <c r="E2740" s="173"/>
      <c r="F2740" s="173"/>
      <c r="G2740" s="180">
        <v>43374</v>
      </c>
      <c r="H2740" s="174"/>
      <c r="I2740" s="174"/>
      <c r="J2740" s="8" t="s">
        <v>4892</v>
      </c>
    </row>
    <row r="2741" spans="1:10" ht="11.25" hidden="1" customHeight="1">
      <c r="A2741" s="181" t="s">
        <v>3232</v>
      </c>
      <c r="B2741" s="173"/>
      <c r="C2741" s="173" t="s">
        <v>74</v>
      </c>
      <c r="D2741" s="173"/>
      <c r="E2741" s="173"/>
      <c r="F2741" s="173"/>
      <c r="G2741" s="180">
        <v>43191</v>
      </c>
      <c r="H2741" s="174"/>
      <c r="I2741" s="174"/>
      <c r="J2741" s="8" t="s">
        <v>4892</v>
      </c>
    </row>
    <row r="2742" spans="1:10" ht="11.25" hidden="1" customHeight="1">
      <c r="A2742" s="181" t="s">
        <v>3233</v>
      </c>
      <c r="B2742" s="173"/>
      <c r="C2742" s="173" t="s">
        <v>74</v>
      </c>
      <c r="D2742" s="173"/>
      <c r="E2742" s="173"/>
      <c r="F2742" s="173"/>
      <c r="G2742" s="180">
        <v>43191</v>
      </c>
      <c r="H2742" s="174"/>
      <c r="I2742" s="174"/>
      <c r="J2742" s="8" t="s">
        <v>4892</v>
      </c>
    </row>
    <row r="2743" spans="1:10" ht="11.25" hidden="1" customHeight="1">
      <c r="A2743" s="181" t="s">
        <v>3234</v>
      </c>
      <c r="B2743" s="173"/>
      <c r="C2743" s="173" t="s">
        <v>74</v>
      </c>
      <c r="D2743" s="173"/>
      <c r="E2743" s="173"/>
      <c r="F2743" s="173"/>
      <c r="G2743" s="180">
        <v>43160</v>
      </c>
      <c r="H2743" s="174"/>
      <c r="I2743" s="174"/>
      <c r="J2743" s="8" t="s">
        <v>4892</v>
      </c>
    </row>
    <row r="2744" spans="1:10" ht="11.25" hidden="1" customHeight="1">
      <c r="A2744" s="181" t="s">
        <v>3235</v>
      </c>
      <c r="B2744" s="173"/>
      <c r="C2744" s="173" t="s">
        <v>74</v>
      </c>
      <c r="D2744" s="173"/>
      <c r="E2744" s="173"/>
      <c r="F2744" s="173"/>
      <c r="G2744" s="180">
        <v>43221</v>
      </c>
      <c r="H2744" s="174"/>
      <c r="I2744" s="174"/>
      <c r="J2744" s="8" t="s">
        <v>4892</v>
      </c>
    </row>
    <row r="2745" spans="1:10" ht="11.25" hidden="1" customHeight="1">
      <c r="A2745" s="181" t="s">
        <v>3236</v>
      </c>
      <c r="B2745" s="173"/>
      <c r="C2745" s="173" t="s">
        <v>74</v>
      </c>
      <c r="D2745" s="173"/>
      <c r="E2745" s="173" t="s">
        <v>74</v>
      </c>
      <c r="F2745" s="173" t="str">
        <f>J2745</f>
        <v>MARCOS LEANDRO MIGUELETI DE CARVALHO</v>
      </c>
      <c r="G2745" s="180">
        <v>43070</v>
      </c>
      <c r="H2745" s="174">
        <v>43098</v>
      </c>
      <c r="I2745" s="174">
        <v>43105</v>
      </c>
      <c r="J2745" s="8" t="s">
        <v>4892</v>
      </c>
    </row>
    <row r="2746" spans="1:10" ht="11.25" hidden="1" customHeight="1">
      <c r="A2746" s="181" t="s">
        <v>3237</v>
      </c>
      <c r="B2746" s="173"/>
      <c r="C2746" s="173" t="s">
        <v>74</v>
      </c>
      <c r="D2746" s="173"/>
      <c r="E2746" s="173"/>
      <c r="F2746" s="173"/>
      <c r="G2746" s="180">
        <v>43374</v>
      </c>
      <c r="H2746" s="174"/>
      <c r="I2746" s="174"/>
      <c r="J2746" s="8" t="s">
        <v>4892</v>
      </c>
    </row>
    <row r="2747" spans="1:10" ht="11.25" hidden="1" customHeight="1">
      <c r="A2747" s="181" t="s">
        <v>3238</v>
      </c>
      <c r="B2747" s="173"/>
      <c r="C2747" s="173" t="s">
        <v>74</v>
      </c>
      <c r="D2747" s="173"/>
      <c r="E2747" s="173"/>
      <c r="F2747" s="173"/>
      <c r="G2747" s="180">
        <v>43374</v>
      </c>
      <c r="H2747" s="174"/>
      <c r="I2747" s="174"/>
      <c r="J2747" s="8" t="s">
        <v>4892</v>
      </c>
    </row>
    <row r="2748" spans="1:10" ht="11.25" hidden="1" customHeight="1">
      <c r="A2748" s="181" t="s">
        <v>3239</v>
      </c>
      <c r="B2748" s="173"/>
      <c r="C2748" s="173" t="s">
        <v>74</v>
      </c>
      <c r="D2748" s="173"/>
      <c r="E2748" s="173"/>
      <c r="F2748" s="173"/>
      <c r="G2748" s="180">
        <v>43132</v>
      </c>
      <c r="H2748" s="174"/>
      <c r="I2748" s="174"/>
      <c r="J2748" s="8" t="s">
        <v>4892</v>
      </c>
    </row>
    <row r="2749" spans="1:10" ht="11.25" hidden="1" customHeight="1">
      <c r="A2749" s="181" t="s">
        <v>3240</v>
      </c>
      <c r="B2749" s="173"/>
      <c r="C2749" s="173" t="s">
        <v>74</v>
      </c>
      <c r="D2749" s="173"/>
      <c r="E2749" s="173"/>
      <c r="F2749" s="173"/>
      <c r="G2749" s="180">
        <v>43221</v>
      </c>
      <c r="H2749" s="174"/>
      <c r="I2749" s="174"/>
      <c r="J2749" s="8" t="s">
        <v>4892</v>
      </c>
    </row>
    <row r="2750" spans="1:10" ht="11.25" hidden="1" customHeight="1">
      <c r="A2750" s="181" t="s">
        <v>3241</v>
      </c>
      <c r="B2750" s="173"/>
      <c r="C2750" s="173" t="s">
        <v>74</v>
      </c>
      <c r="D2750" s="173"/>
      <c r="E2750" s="173"/>
      <c r="F2750" s="173"/>
      <c r="G2750" s="180">
        <v>43221</v>
      </c>
      <c r="H2750" s="174"/>
      <c r="I2750" s="174"/>
      <c r="J2750" s="8" t="s">
        <v>4892</v>
      </c>
    </row>
    <row r="2751" spans="1:10" ht="11.25" hidden="1" customHeight="1">
      <c r="A2751" s="181" t="s">
        <v>3242</v>
      </c>
      <c r="B2751" s="173"/>
      <c r="C2751" s="173" t="s">
        <v>74</v>
      </c>
      <c r="D2751" s="173"/>
      <c r="E2751" s="173"/>
      <c r="F2751" s="173"/>
      <c r="G2751" s="180">
        <v>43101</v>
      </c>
      <c r="H2751" s="174"/>
      <c r="I2751" s="174"/>
      <c r="J2751" s="8" t="s">
        <v>4892</v>
      </c>
    </row>
    <row r="2752" spans="1:10" ht="11.25" hidden="1" customHeight="1">
      <c r="A2752" s="181" t="s">
        <v>292</v>
      </c>
      <c r="B2752" s="173"/>
      <c r="C2752" s="173" t="s">
        <v>74</v>
      </c>
      <c r="D2752" s="173"/>
      <c r="E2752" s="173"/>
      <c r="F2752" s="173"/>
      <c r="G2752" s="180">
        <v>43405</v>
      </c>
      <c r="H2752" s="174"/>
      <c r="I2752" s="174"/>
      <c r="J2752" s="8" t="s">
        <v>4892</v>
      </c>
    </row>
    <row r="2753" spans="1:10" ht="11.25" hidden="1" customHeight="1">
      <c r="A2753" s="181" t="s">
        <v>3243</v>
      </c>
      <c r="B2753" s="173"/>
      <c r="C2753" s="173" t="s">
        <v>74</v>
      </c>
      <c r="D2753" s="173"/>
      <c r="E2753" s="173"/>
      <c r="F2753" s="173"/>
      <c r="G2753" s="180">
        <v>43101</v>
      </c>
      <c r="H2753" s="174"/>
      <c r="I2753" s="174"/>
      <c r="J2753" s="8" t="s">
        <v>4892</v>
      </c>
    </row>
    <row r="2754" spans="1:10" ht="11.25" hidden="1" customHeight="1">
      <c r="A2754" s="181" t="s">
        <v>3244</v>
      </c>
      <c r="B2754" s="173"/>
      <c r="C2754" s="173" t="s">
        <v>74</v>
      </c>
      <c r="D2754" s="173"/>
      <c r="E2754" s="173" t="s">
        <v>74</v>
      </c>
      <c r="F2754" s="173" t="str">
        <f>J2754</f>
        <v>MARCOS LEANDRO MIGUELETI DE CARVALHO</v>
      </c>
      <c r="G2754" s="180">
        <v>43070</v>
      </c>
      <c r="H2754" s="174">
        <v>43098</v>
      </c>
      <c r="I2754" s="174">
        <v>43105</v>
      </c>
      <c r="J2754" s="8" t="s">
        <v>4892</v>
      </c>
    </row>
    <row r="2755" spans="1:10" ht="11.25" hidden="1" customHeight="1">
      <c r="A2755" s="181" t="s">
        <v>3245</v>
      </c>
      <c r="B2755" s="173"/>
      <c r="C2755" s="173" t="s">
        <v>74</v>
      </c>
      <c r="D2755" s="173"/>
      <c r="E2755" s="173"/>
      <c r="F2755" s="173"/>
      <c r="G2755" s="180">
        <v>43221</v>
      </c>
      <c r="H2755" s="174"/>
      <c r="I2755" s="174"/>
      <c r="J2755" s="8" t="s">
        <v>4892</v>
      </c>
    </row>
    <row r="2756" spans="1:10" ht="11.25" hidden="1" customHeight="1">
      <c r="A2756" s="181" t="s">
        <v>3246</v>
      </c>
      <c r="B2756" s="173"/>
      <c r="C2756" s="173" t="s">
        <v>74</v>
      </c>
      <c r="D2756" s="173"/>
      <c r="E2756" s="173"/>
      <c r="F2756" s="173"/>
      <c r="G2756" s="180">
        <v>43101</v>
      </c>
      <c r="H2756" s="174"/>
      <c r="I2756" s="174"/>
      <c r="J2756" s="8" t="s">
        <v>4892</v>
      </c>
    </row>
    <row r="2757" spans="1:10" ht="11.25" hidden="1" customHeight="1">
      <c r="A2757" s="181" t="s">
        <v>3247</v>
      </c>
      <c r="B2757" s="173"/>
      <c r="C2757" s="173" t="s">
        <v>74</v>
      </c>
      <c r="D2757" s="173"/>
      <c r="E2757" s="173"/>
      <c r="F2757" s="173"/>
      <c r="G2757" s="180">
        <v>43344</v>
      </c>
      <c r="H2757" s="174"/>
      <c r="I2757" s="174"/>
      <c r="J2757" s="8" t="s">
        <v>4892</v>
      </c>
    </row>
    <row r="2758" spans="1:10" ht="11.25" hidden="1" customHeight="1">
      <c r="A2758" s="181" t="s">
        <v>3248</v>
      </c>
      <c r="B2758" s="173"/>
      <c r="C2758" s="173" t="s">
        <v>74</v>
      </c>
      <c r="D2758" s="173"/>
      <c r="E2758" s="173"/>
      <c r="F2758" s="173"/>
      <c r="G2758" s="180">
        <v>43160</v>
      </c>
      <c r="H2758" s="174"/>
      <c r="I2758" s="174"/>
      <c r="J2758" s="8" t="s">
        <v>4892</v>
      </c>
    </row>
    <row r="2759" spans="1:10" ht="11.25" hidden="1" customHeight="1">
      <c r="A2759" s="181" t="s">
        <v>293</v>
      </c>
      <c r="B2759" s="173"/>
      <c r="C2759" s="173" t="s">
        <v>74</v>
      </c>
      <c r="D2759" s="173"/>
      <c r="E2759" s="173"/>
      <c r="F2759" s="173"/>
      <c r="G2759" s="180">
        <v>43405</v>
      </c>
      <c r="H2759" s="174"/>
      <c r="I2759" s="174"/>
      <c r="J2759" s="8" t="s">
        <v>4892</v>
      </c>
    </row>
    <row r="2760" spans="1:10" ht="11.25" hidden="1" customHeight="1">
      <c r="A2760" s="181" t="s">
        <v>3249</v>
      </c>
      <c r="B2760" s="173"/>
      <c r="C2760" s="173" t="s">
        <v>74</v>
      </c>
      <c r="D2760" s="173"/>
      <c r="E2760" s="173"/>
      <c r="F2760" s="173"/>
      <c r="G2760" s="180">
        <v>43252</v>
      </c>
      <c r="H2760" s="174"/>
      <c r="I2760" s="174"/>
      <c r="J2760" s="8" t="s">
        <v>4892</v>
      </c>
    </row>
    <row r="2761" spans="1:10" ht="11.25" hidden="1" customHeight="1">
      <c r="A2761" s="181" t="s">
        <v>3250</v>
      </c>
      <c r="B2761" s="173"/>
      <c r="C2761" s="173" t="s">
        <v>74</v>
      </c>
      <c r="D2761" s="173"/>
      <c r="E2761" s="173"/>
      <c r="F2761" s="173"/>
      <c r="G2761" s="180">
        <v>43282</v>
      </c>
      <c r="H2761" s="174"/>
      <c r="I2761" s="174"/>
      <c r="J2761" s="8" t="s">
        <v>4892</v>
      </c>
    </row>
    <row r="2762" spans="1:10" ht="11.25" hidden="1" customHeight="1">
      <c r="A2762" s="181" t="s">
        <v>3251</v>
      </c>
      <c r="B2762" s="173"/>
      <c r="C2762" s="173" t="s">
        <v>74</v>
      </c>
      <c r="D2762" s="173"/>
      <c r="E2762" s="173"/>
      <c r="F2762" s="173"/>
      <c r="G2762" s="180">
        <v>43282</v>
      </c>
      <c r="H2762" s="174"/>
      <c r="I2762" s="174"/>
      <c r="J2762" s="8" t="s">
        <v>4892</v>
      </c>
    </row>
    <row r="2763" spans="1:10" ht="11.25" hidden="1" customHeight="1">
      <c r="A2763" s="181" t="s">
        <v>3252</v>
      </c>
      <c r="B2763" s="173"/>
      <c r="C2763" s="173" t="s">
        <v>74</v>
      </c>
      <c r="D2763" s="173"/>
      <c r="E2763" s="173"/>
      <c r="F2763" s="173"/>
      <c r="G2763" s="180">
        <v>43160</v>
      </c>
      <c r="H2763" s="174"/>
      <c r="I2763" s="174"/>
      <c r="J2763" s="8" t="s">
        <v>4892</v>
      </c>
    </row>
    <row r="2764" spans="1:10" ht="11.25" hidden="1" customHeight="1">
      <c r="A2764" s="181" t="s">
        <v>3253</v>
      </c>
      <c r="B2764" s="173"/>
      <c r="C2764" s="173" t="s">
        <v>74</v>
      </c>
      <c r="D2764" s="173"/>
      <c r="E2764" s="173"/>
      <c r="F2764" s="173"/>
      <c r="G2764" s="180">
        <v>43252</v>
      </c>
      <c r="H2764" s="174"/>
      <c r="I2764" s="174"/>
      <c r="J2764" s="8" t="s">
        <v>4892</v>
      </c>
    </row>
    <row r="2765" spans="1:10" ht="11.25" hidden="1" customHeight="1">
      <c r="A2765" s="181" t="s">
        <v>3254</v>
      </c>
      <c r="B2765" s="173"/>
      <c r="C2765" s="173" t="s">
        <v>74</v>
      </c>
      <c r="D2765" s="173"/>
      <c r="E2765" s="173"/>
      <c r="F2765" s="173"/>
      <c r="G2765" s="180">
        <v>43221</v>
      </c>
      <c r="H2765" s="174"/>
      <c r="I2765" s="174"/>
      <c r="J2765" s="8" t="s">
        <v>4892</v>
      </c>
    </row>
    <row r="2766" spans="1:10" ht="11.25" hidden="1" customHeight="1">
      <c r="A2766" s="181" t="s">
        <v>3255</v>
      </c>
      <c r="B2766" s="173"/>
      <c r="C2766" s="173" t="s">
        <v>74</v>
      </c>
      <c r="D2766" s="173"/>
      <c r="E2766" s="173"/>
      <c r="F2766" s="173"/>
      <c r="G2766" s="180">
        <v>43282</v>
      </c>
      <c r="H2766" s="174"/>
      <c r="I2766" s="174"/>
      <c r="J2766" s="8" t="s">
        <v>4892</v>
      </c>
    </row>
    <row r="2767" spans="1:10" ht="11.25" hidden="1" customHeight="1">
      <c r="A2767" s="181" t="s">
        <v>3256</v>
      </c>
      <c r="B2767" s="173"/>
      <c r="C2767" s="173" t="s">
        <v>74</v>
      </c>
      <c r="D2767" s="173"/>
      <c r="E2767" s="173"/>
      <c r="F2767" s="173"/>
      <c r="G2767" s="180">
        <v>43282</v>
      </c>
      <c r="H2767" s="174"/>
      <c r="I2767" s="174"/>
      <c r="J2767" s="8" t="s">
        <v>4892</v>
      </c>
    </row>
    <row r="2768" spans="1:10" ht="11.25" hidden="1" customHeight="1">
      <c r="A2768" s="181" t="s">
        <v>3257</v>
      </c>
      <c r="B2768" s="173"/>
      <c r="C2768" s="173" t="s">
        <v>74</v>
      </c>
      <c r="D2768" s="173"/>
      <c r="E2768" s="173" t="s">
        <v>74</v>
      </c>
      <c r="F2768" s="173" t="str">
        <f>J2768</f>
        <v>MARCOS LEANDRO MIGUELETI DE CARVALHO</v>
      </c>
      <c r="G2768" s="180">
        <v>43070</v>
      </c>
      <c r="H2768" s="174">
        <v>43087</v>
      </c>
      <c r="I2768" s="174">
        <v>43105</v>
      </c>
      <c r="J2768" s="8" t="s">
        <v>4892</v>
      </c>
    </row>
    <row r="2769" spans="1:10" ht="11.25" hidden="1" customHeight="1">
      <c r="A2769" s="181" t="s">
        <v>294</v>
      </c>
      <c r="B2769" s="173"/>
      <c r="C2769" s="173" t="s">
        <v>74</v>
      </c>
      <c r="D2769" s="173"/>
      <c r="E2769" s="173"/>
      <c r="F2769" s="173"/>
      <c r="G2769" s="180">
        <v>43405</v>
      </c>
      <c r="H2769" s="174"/>
      <c r="I2769" s="174"/>
      <c r="J2769" s="8" t="s">
        <v>4892</v>
      </c>
    </row>
    <row r="2770" spans="1:10" ht="11.25" hidden="1" customHeight="1">
      <c r="A2770" s="181" t="s">
        <v>3258</v>
      </c>
      <c r="B2770" s="173"/>
      <c r="C2770" s="173" t="s">
        <v>74</v>
      </c>
      <c r="D2770" s="173"/>
      <c r="E2770" s="173"/>
      <c r="F2770" s="173"/>
      <c r="G2770" s="180">
        <v>43252</v>
      </c>
      <c r="H2770" s="174"/>
      <c r="I2770" s="174"/>
      <c r="J2770" s="8" t="s">
        <v>4892</v>
      </c>
    </row>
    <row r="2771" spans="1:10" ht="11.25" hidden="1" customHeight="1">
      <c r="A2771" s="181" t="s">
        <v>3259</v>
      </c>
      <c r="B2771" s="173"/>
      <c r="C2771" s="173" t="s">
        <v>74</v>
      </c>
      <c r="D2771" s="173"/>
      <c r="E2771" s="173"/>
      <c r="F2771" s="173"/>
      <c r="G2771" s="180">
        <v>43221</v>
      </c>
      <c r="H2771" s="174"/>
      <c r="I2771" s="174"/>
      <c r="J2771" s="8" t="s">
        <v>4892</v>
      </c>
    </row>
    <row r="2772" spans="1:10" ht="11.25" hidden="1" customHeight="1">
      <c r="A2772" s="181" t="s">
        <v>3260</v>
      </c>
      <c r="B2772" s="173"/>
      <c r="C2772" s="173" t="s">
        <v>74</v>
      </c>
      <c r="D2772" s="173"/>
      <c r="E2772" s="173"/>
      <c r="F2772" s="173"/>
      <c r="G2772" s="180">
        <v>43221</v>
      </c>
      <c r="H2772" s="174"/>
      <c r="I2772" s="174"/>
      <c r="J2772" s="8" t="s">
        <v>4892</v>
      </c>
    </row>
    <row r="2773" spans="1:10" ht="11.25" hidden="1" customHeight="1">
      <c r="A2773" s="181" t="s">
        <v>3261</v>
      </c>
      <c r="B2773" s="173"/>
      <c r="C2773" s="173" t="s">
        <v>74</v>
      </c>
      <c r="D2773" s="173"/>
      <c r="E2773" s="173"/>
      <c r="F2773" s="173"/>
      <c r="G2773" s="180">
        <v>43132</v>
      </c>
      <c r="H2773" s="174"/>
      <c r="I2773" s="174"/>
      <c r="J2773" s="8" t="s">
        <v>4892</v>
      </c>
    </row>
    <row r="2774" spans="1:10" ht="11.25" hidden="1" customHeight="1">
      <c r="A2774" s="181" t="s">
        <v>3262</v>
      </c>
      <c r="B2774" s="173"/>
      <c r="C2774" s="173" t="s">
        <v>74</v>
      </c>
      <c r="D2774" s="173"/>
      <c r="E2774" s="173"/>
      <c r="F2774" s="173"/>
      <c r="G2774" s="180">
        <v>43160</v>
      </c>
      <c r="H2774" s="174"/>
      <c r="I2774" s="174"/>
      <c r="J2774" s="8" t="s">
        <v>4892</v>
      </c>
    </row>
    <row r="2775" spans="1:10" ht="11.25" hidden="1" customHeight="1">
      <c r="A2775" s="181" t="s">
        <v>3263</v>
      </c>
      <c r="B2775" s="173"/>
      <c r="C2775" s="173" t="s">
        <v>74</v>
      </c>
      <c r="D2775" s="173"/>
      <c r="E2775" s="173"/>
      <c r="F2775" s="173"/>
      <c r="G2775" s="180">
        <v>43132</v>
      </c>
      <c r="H2775" s="174"/>
      <c r="I2775" s="174"/>
      <c r="J2775" s="8" t="s">
        <v>4892</v>
      </c>
    </row>
    <row r="2776" spans="1:10" ht="11.25" hidden="1" customHeight="1">
      <c r="A2776" s="181" t="s">
        <v>295</v>
      </c>
      <c r="B2776" s="173"/>
      <c r="C2776" s="173" t="s">
        <v>74</v>
      </c>
      <c r="D2776" s="173"/>
      <c r="E2776" s="173"/>
      <c r="F2776" s="173"/>
      <c r="G2776" s="180">
        <v>43405</v>
      </c>
      <c r="H2776" s="174"/>
      <c r="I2776" s="174"/>
      <c r="J2776" s="8" t="s">
        <v>4892</v>
      </c>
    </row>
    <row r="2777" spans="1:10" ht="11.25" hidden="1" customHeight="1">
      <c r="A2777" s="181" t="s">
        <v>3264</v>
      </c>
      <c r="B2777" s="173"/>
      <c r="C2777" s="173" t="s">
        <v>74</v>
      </c>
      <c r="D2777" s="173"/>
      <c r="E2777" s="173"/>
      <c r="F2777" s="173"/>
      <c r="G2777" s="180">
        <v>43221</v>
      </c>
      <c r="H2777" s="174"/>
      <c r="I2777" s="174"/>
      <c r="J2777" s="8" t="s">
        <v>4892</v>
      </c>
    </row>
    <row r="2778" spans="1:10" ht="11.25" hidden="1" customHeight="1">
      <c r="A2778" s="181" t="s">
        <v>3265</v>
      </c>
      <c r="B2778" s="173"/>
      <c r="C2778" s="173" t="s">
        <v>74</v>
      </c>
      <c r="D2778" s="173"/>
      <c r="E2778" s="173"/>
      <c r="F2778" s="173"/>
      <c r="G2778" s="180">
        <v>43132</v>
      </c>
      <c r="H2778" s="174"/>
      <c r="I2778" s="174"/>
      <c r="J2778" s="8" t="s">
        <v>4892</v>
      </c>
    </row>
    <row r="2779" spans="1:10" ht="11.25" hidden="1" customHeight="1">
      <c r="A2779" s="181" t="s">
        <v>296</v>
      </c>
      <c r="B2779" s="173"/>
      <c r="C2779" s="173" t="s">
        <v>74</v>
      </c>
      <c r="D2779" s="173"/>
      <c r="E2779" s="173"/>
      <c r="F2779" s="173"/>
      <c r="G2779" s="180">
        <v>43405</v>
      </c>
      <c r="H2779" s="174"/>
      <c r="I2779" s="174"/>
      <c r="J2779" s="8" t="s">
        <v>4892</v>
      </c>
    </row>
    <row r="2780" spans="1:10" ht="11.25" hidden="1" customHeight="1">
      <c r="A2780" s="181" t="s">
        <v>3266</v>
      </c>
      <c r="B2780" s="173"/>
      <c r="C2780" s="173" t="s">
        <v>74</v>
      </c>
      <c r="D2780" s="173"/>
      <c r="E2780" s="173"/>
      <c r="F2780" s="173"/>
      <c r="G2780" s="180">
        <v>43313</v>
      </c>
      <c r="H2780" s="174"/>
      <c r="I2780" s="174"/>
      <c r="J2780" s="8" t="s">
        <v>4892</v>
      </c>
    </row>
    <row r="2781" spans="1:10" ht="11.25" hidden="1" customHeight="1">
      <c r="A2781" s="181" t="s">
        <v>3267</v>
      </c>
      <c r="B2781" s="173"/>
      <c r="C2781" s="173" t="s">
        <v>74</v>
      </c>
      <c r="D2781" s="173"/>
      <c r="E2781" s="173"/>
      <c r="F2781" s="173"/>
      <c r="G2781" s="180">
        <v>43282</v>
      </c>
      <c r="H2781" s="174"/>
      <c r="I2781" s="174"/>
      <c r="J2781" s="8" t="s">
        <v>4892</v>
      </c>
    </row>
    <row r="2782" spans="1:10" ht="11.25" hidden="1" customHeight="1">
      <c r="A2782" s="181" t="s">
        <v>3268</v>
      </c>
      <c r="B2782" s="173"/>
      <c r="C2782" s="173" t="s">
        <v>74</v>
      </c>
      <c r="D2782" s="173"/>
      <c r="E2782" s="173"/>
      <c r="F2782" s="173"/>
      <c r="G2782" s="180">
        <v>43101</v>
      </c>
      <c r="H2782" s="174"/>
      <c r="I2782" s="174"/>
      <c r="J2782" s="8" t="s">
        <v>4892</v>
      </c>
    </row>
    <row r="2783" spans="1:10" ht="11.25" hidden="1" customHeight="1">
      <c r="A2783" s="181" t="s">
        <v>3269</v>
      </c>
      <c r="B2783" s="173"/>
      <c r="C2783" s="173" t="s">
        <v>74</v>
      </c>
      <c r="D2783" s="173"/>
      <c r="E2783" s="173"/>
      <c r="F2783" s="173"/>
      <c r="G2783" s="180">
        <v>43252</v>
      </c>
      <c r="H2783" s="174"/>
      <c r="I2783" s="174"/>
      <c r="J2783" s="8" t="s">
        <v>4892</v>
      </c>
    </row>
    <row r="2784" spans="1:10" ht="11.25" hidden="1" customHeight="1">
      <c r="A2784" s="181" t="s">
        <v>3270</v>
      </c>
      <c r="B2784" s="173"/>
      <c r="C2784" s="173" t="s">
        <v>74</v>
      </c>
      <c r="D2784" s="173"/>
      <c r="E2784" s="173"/>
      <c r="F2784" s="173"/>
      <c r="G2784" s="180">
        <v>43252</v>
      </c>
      <c r="H2784" s="174"/>
      <c r="I2784" s="174"/>
      <c r="J2784" s="8" t="s">
        <v>4892</v>
      </c>
    </row>
    <row r="2785" spans="1:10" ht="11.25" hidden="1" customHeight="1">
      <c r="A2785" s="181" t="s">
        <v>3271</v>
      </c>
      <c r="B2785" s="173"/>
      <c r="C2785" s="173" t="s">
        <v>74</v>
      </c>
      <c r="D2785" s="173"/>
      <c r="E2785" s="173"/>
      <c r="F2785" s="173"/>
      <c r="G2785" s="180">
        <v>43252</v>
      </c>
      <c r="H2785" s="174"/>
      <c r="I2785" s="174"/>
      <c r="J2785" s="8" t="s">
        <v>4892</v>
      </c>
    </row>
    <row r="2786" spans="1:10" ht="11.25" hidden="1" customHeight="1">
      <c r="A2786" s="181" t="s">
        <v>3272</v>
      </c>
      <c r="B2786" s="173"/>
      <c r="C2786" s="173" t="s">
        <v>74</v>
      </c>
      <c r="D2786" s="173"/>
      <c r="E2786" s="173"/>
      <c r="F2786" s="173"/>
      <c r="G2786" s="180">
        <v>43132</v>
      </c>
      <c r="H2786" s="174"/>
      <c r="I2786" s="174"/>
      <c r="J2786" s="8" t="s">
        <v>4892</v>
      </c>
    </row>
    <row r="2787" spans="1:10" ht="11.25" hidden="1" customHeight="1">
      <c r="A2787" s="181" t="s">
        <v>3273</v>
      </c>
      <c r="B2787" s="173"/>
      <c r="C2787" s="173" t="s">
        <v>74</v>
      </c>
      <c r="D2787" s="173"/>
      <c r="E2787" s="173"/>
      <c r="F2787" s="173"/>
      <c r="G2787" s="180">
        <v>43282</v>
      </c>
      <c r="H2787" s="174"/>
      <c r="I2787" s="174"/>
      <c r="J2787" s="8" t="s">
        <v>4892</v>
      </c>
    </row>
    <row r="2788" spans="1:10" ht="11.25" hidden="1" customHeight="1">
      <c r="A2788" s="181" t="s">
        <v>3274</v>
      </c>
      <c r="B2788" s="173"/>
      <c r="C2788" s="173" t="s">
        <v>74</v>
      </c>
      <c r="D2788" s="173"/>
      <c r="E2788" s="173"/>
      <c r="F2788" s="173"/>
      <c r="G2788" s="180">
        <v>43282</v>
      </c>
      <c r="H2788" s="174"/>
      <c r="I2788" s="174"/>
      <c r="J2788" s="8" t="s">
        <v>4892</v>
      </c>
    </row>
    <row r="2789" spans="1:10" ht="11.25" hidden="1" customHeight="1">
      <c r="A2789" s="181" t="s">
        <v>3275</v>
      </c>
      <c r="B2789" s="173"/>
      <c r="C2789" s="173" t="s">
        <v>74</v>
      </c>
      <c r="D2789" s="173"/>
      <c r="E2789" s="173"/>
      <c r="F2789" s="173"/>
      <c r="G2789" s="180">
        <v>43132</v>
      </c>
      <c r="H2789" s="174"/>
      <c r="I2789" s="174"/>
      <c r="J2789" s="8" t="s">
        <v>4892</v>
      </c>
    </row>
    <row r="2790" spans="1:10" ht="11.25" hidden="1" customHeight="1">
      <c r="A2790" s="181" t="s">
        <v>3276</v>
      </c>
      <c r="B2790" s="173"/>
      <c r="C2790" s="173" t="s">
        <v>74</v>
      </c>
      <c r="D2790" s="173"/>
      <c r="E2790" s="173"/>
      <c r="F2790" s="173"/>
      <c r="G2790" s="180">
        <v>43132</v>
      </c>
      <c r="H2790" s="174"/>
      <c r="I2790" s="174"/>
      <c r="J2790" s="8" t="s">
        <v>4892</v>
      </c>
    </row>
    <row r="2791" spans="1:10" ht="11.25" hidden="1" customHeight="1">
      <c r="A2791" s="181" t="s">
        <v>3277</v>
      </c>
      <c r="B2791" s="173"/>
      <c r="C2791" s="173" t="s">
        <v>74</v>
      </c>
      <c r="D2791" s="173"/>
      <c r="E2791" s="173"/>
      <c r="F2791" s="173"/>
      <c r="G2791" s="180">
        <v>43282</v>
      </c>
      <c r="H2791" s="174"/>
      <c r="I2791" s="174"/>
      <c r="J2791" s="8" t="s">
        <v>4892</v>
      </c>
    </row>
    <row r="2792" spans="1:10" ht="11.25" hidden="1" customHeight="1">
      <c r="A2792" s="181" t="s">
        <v>3278</v>
      </c>
      <c r="B2792" s="173"/>
      <c r="C2792" s="173" t="s">
        <v>74</v>
      </c>
      <c r="D2792" s="173"/>
      <c r="E2792" s="173" t="s">
        <v>74</v>
      </c>
      <c r="F2792" s="173" t="str">
        <f>J2792</f>
        <v>MARCOS LEANDRO MIGUELETI DE CARVALHO</v>
      </c>
      <c r="G2792" s="180">
        <v>43070</v>
      </c>
      <c r="H2792" s="174">
        <v>43098</v>
      </c>
      <c r="I2792" s="174">
        <v>43105</v>
      </c>
      <c r="J2792" s="8" t="s">
        <v>4892</v>
      </c>
    </row>
    <row r="2793" spans="1:10" ht="11.25" hidden="1" customHeight="1">
      <c r="A2793" s="181" t="s">
        <v>3279</v>
      </c>
      <c r="B2793" s="173"/>
      <c r="C2793" s="173" t="s">
        <v>74</v>
      </c>
      <c r="D2793" s="173"/>
      <c r="E2793" s="173"/>
      <c r="F2793" s="173"/>
      <c r="G2793" s="180">
        <v>43221</v>
      </c>
      <c r="H2793" s="174"/>
      <c r="I2793" s="174"/>
      <c r="J2793" s="8" t="s">
        <v>4892</v>
      </c>
    </row>
    <row r="2794" spans="1:10" ht="11.25" hidden="1" customHeight="1">
      <c r="A2794" s="181" t="s">
        <v>3280</v>
      </c>
      <c r="B2794" s="173"/>
      <c r="C2794" s="173" t="s">
        <v>74</v>
      </c>
      <c r="D2794" s="173"/>
      <c r="E2794" s="173" t="s">
        <v>74</v>
      </c>
      <c r="F2794" s="173" t="str">
        <f>J2794</f>
        <v>MARCOS LEANDRO MIGUELETI DE CARVALHO</v>
      </c>
      <c r="G2794" s="180">
        <v>43070</v>
      </c>
      <c r="H2794" s="177" t="s">
        <v>5207</v>
      </c>
      <c r="I2794" s="177" t="s">
        <v>5207</v>
      </c>
      <c r="J2794" s="8" t="s">
        <v>4892</v>
      </c>
    </row>
    <row r="2795" spans="1:10" ht="11.25" hidden="1" customHeight="1">
      <c r="A2795" s="181" t="s">
        <v>3281</v>
      </c>
      <c r="B2795" s="173"/>
      <c r="C2795" s="173" t="s">
        <v>74</v>
      </c>
      <c r="D2795" s="173"/>
      <c r="E2795" s="173"/>
      <c r="F2795" s="173"/>
      <c r="G2795" s="180">
        <v>43252</v>
      </c>
      <c r="H2795" s="174"/>
      <c r="I2795" s="174"/>
      <c r="J2795" s="8" t="s">
        <v>4892</v>
      </c>
    </row>
    <row r="2796" spans="1:10" ht="11.25" hidden="1" customHeight="1">
      <c r="A2796" s="181" t="s">
        <v>3282</v>
      </c>
      <c r="B2796" s="173"/>
      <c r="C2796" s="173" t="s">
        <v>74</v>
      </c>
      <c r="D2796" s="173"/>
      <c r="E2796" s="173"/>
      <c r="F2796" s="173"/>
      <c r="G2796" s="180">
        <v>43282</v>
      </c>
      <c r="H2796" s="174"/>
      <c r="I2796" s="174"/>
      <c r="J2796" s="8" t="s">
        <v>4892</v>
      </c>
    </row>
    <row r="2797" spans="1:10" ht="11.25" hidden="1" customHeight="1">
      <c r="A2797" s="181" t="s">
        <v>3283</v>
      </c>
      <c r="B2797" s="173"/>
      <c r="C2797" s="173" t="s">
        <v>74</v>
      </c>
      <c r="D2797" s="173"/>
      <c r="E2797" s="173"/>
      <c r="F2797" s="173"/>
      <c r="G2797" s="180">
        <v>43344</v>
      </c>
      <c r="H2797" s="174"/>
      <c r="I2797" s="174"/>
      <c r="J2797" s="8" t="s">
        <v>4892</v>
      </c>
    </row>
    <row r="2798" spans="1:10" ht="11.25" hidden="1" customHeight="1">
      <c r="A2798" s="181" t="s">
        <v>3284</v>
      </c>
      <c r="B2798" s="173"/>
      <c r="C2798" s="173" t="s">
        <v>74</v>
      </c>
      <c r="D2798" s="173"/>
      <c r="E2798" s="173" t="s">
        <v>74</v>
      </c>
      <c r="F2798" s="173" t="str">
        <f>J2798</f>
        <v>MARCOS LEANDRO MIGUELETI DE CARVALHO</v>
      </c>
      <c r="G2798" s="180">
        <v>43070</v>
      </c>
      <c r="H2798" s="174">
        <v>43087</v>
      </c>
      <c r="I2798" s="174">
        <v>43105</v>
      </c>
      <c r="J2798" s="8" t="s">
        <v>4892</v>
      </c>
    </row>
    <row r="2799" spans="1:10" ht="11.25" hidden="1" customHeight="1">
      <c r="A2799" s="181" t="s">
        <v>3285</v>
      </c>
      <c r="B2799" s="173"/>
      <c r="C2799" s="173" t="s">
        <v>74</v>
      </c>
      <c r="D2799" s="173"/>
      <c r="E2799" s="173" t="s">
        <v>74</v>
      </c>
      <c r="F2799" s="173" t="str">
        <f>J2799</f>
        <v>MARCOS LEANDRO MIGUELETI DE CARVALHO</v>
      </c>
      <c r="G2799" s="180">
        <v>43070</v>
      </c>
      <c r="H2799" s="174">
        <v>43087</v>
      </c>
      <c r="I2799" s="174">
        <v>43105</v>
      </c>
      <c r="J2799" s="8" t="s">
        <v>4892</v>
      </c>
    </row>
    <row r="2800" spans="1:10" ht="11.25" hidden="1" customHeight="1">
      <c r="A2800" s="181" t="s">
        <v>3286</v>
      </c>
      <c r="B2800" s="173"/>
      <c r="C2800" s="173" t="s">
        <v>74</v>
      </c>
      <c r="D2800" s="173"/>
      <c r="E2800" s="173"/>
      <c r="F2800" s="173"/>
      <c r="G2800" s="180">
        <v>43101</v>
      </c>
      <c r="H2800" s="174"/>
      <c r="I2800" s="174"/>
      <c r="J2800" s="8" t="s">
        <v>4892</v>
      </c>
    </row>
    <row r="2801" spans="1:10" ht="11.25" hidden="1" customHeight="1">
      <c r="A2801" s="181" t="s">
        <v>3287</v>
      </c>
      <c r="B2801" s="173"/>
      <c r="C2801" s="173" t="s">
        <v>74</v>
      </c>
      <c r="D2801" s="173"/>
      <c r="E2801" s="173"/>
      <c r="F2801" s="173"/>
      <c r="G2801" s="180">
        <v>43282</v>
      </c>
      <c r="H2801" s="174"/>
      <c r="I2801" s="174"/>
      <c r="J2801" s="8" t="s">
        <v>4892</v>
      </c>
    </row>
    <row r="2802" spans="1:10" ht="11.25" hidden="1" customHeight="1">
      <c r="A2802" s="181" t="s">
        <v>3288</v>
      </c>
      <c r="B2802" s="173"/>
      <c r="C2802" s="173" t="s">
        <v>74</v>
      </c>
      <c r="D2802" s="173"/>
      <c r="E2802" s="173"/>
      <c r="F2802" s="173"/>
      <c r="G2802" s="180">
        <v>43160</v>
      </c>
      <c r="H2802" s="174"/>
      <c r="I2802" s="174"/>
      <c r="J2802" s="8" t="s">
        <v>4892</v>
      </c>
    </row>
    <row r="2803" spans="1:10" ht="11.25" hidden="1" customHeight="1">
      <c r="A2803" s="181" t="s">
        <v>3289</v>
      </c>
      <c r="B2803" s="173"/>
      <c r="C2803" s="173" t="s">
        <v>74</v>
      </c>
      <c r="D2803" s="173"/>
      <c r="E2803" s="173"/>
      <c r="F2803" s="173"/>
      <c r="G2803" s="180">
        <v>43191</v>
      </c>
      <c r="H2803" s="174"/>
      <c r="I2803" s="174"/>
      <c r="J2803" s="8" t="s">
        <v>4892</v>
      </c>
    </row>
    <row r="2804" spans="1:10" ht="11.25" hidden="1" customHeight="1">
      <c r="A2804" s="181" t="s">
        <v>3290</v>
      </c>
      <c r="B2804" s="173"/>
      <c r="C2804" s="173" t="s">
        <v>74</v>
      </c>
      <c r="D2804" s="173"/>
      <c r="E2804" s="173" t="s">
        <v>74</v>
      </c>
      <c r="F2804" s="173" t="str">
        <f>J2804</f>
        <v>MARCOS LEANDRO MIGUELETI DE CARVALHO</v>
      </c>
      <c r="G2804" s="180">
        <v>43070</v>
      </c>
      <c r="H2804" s="174">
        <v>43095</v>
      </c>
      <c r="I2804" s="174">
        <v>43105</v>
      </c>
      <c r="J2804" s="8" t="s">
        <v>4892</v>
      </c>
    </row>
    <row r="2805" spans="1:10" ht="11.25" hidden="1" customHeight="1">
      <c r="A2805" s="181" t="s">
        <v>3291</v>
      </c>
      <c r="B2805" s="173"/>
      <c r="C2805" s="173" t="s">
        <v>74</v>
      </c>
      <c r="D2805" s="173"/>
      <c r="E2805" s="173"/>
      <c r="F2805" s="173"/>
      <c r="G2805" s="180">
        <v>43221</v>
      </c>
      <c r="H2805" s="174"/>
      <c r="I2805" s="174"/>
      <c r="J2805" s="8" t="s">
        <v>4892</v>
      </c>
    </row>
    <row r="2806" spans="1:10" ht="11.25" hidden="1" customHeight="1">
      <c r="A2806" s="181" t="s">
        <v>3292</v>
      </c>
      <c r="B2806" s="173"/>
      <c r="C2806" s="173" t="s">
        <v>74</v>
      </c>
      <c r="D2806" s="173"/>
      <c r="E2806" s="173"/>
      <c r="F2806" s="173"/>
      <c r="G2806" s="180">
        <v>43374</v>
      </c>
      <c r="H2806" s="174"/>
      <c r="I2806" s="174"/>
      <c r="J2806" s="8" t="s">
        <v>4892</v>
      </c>
    </row>
    <row r="2807" spans="1:10" ht="11.25" hidden="1" customHeight="1">
      <c r="A2807" s="181" t="s">
        <v>3293</v>
      </c>
      <c r="B2807" s="173"/>
      <c r="C2807" s="173" t="s">
        <v>74</v>
      </c>
      <c r="D2807" s="173"/>
      <c r="E2807" s="173"/>
      <c r="F2807" s="173"/>
      <c r="G2807" s="180">
        <v>43191</v>
      </c>
      <c r="H2807" s="174"/>
      <c r="I2807" s="174"/>
      <c r="J2807" s="8" t="s">
        <v>4892</v>
      </c>
    </row>
    <row r="2808" spans="1:10" ht="11.25" hidden="1" customHeight="1">
      <c r="A2808" s="181" t="s">
        <v>3294</v>
      </c>
      <c r="B2808" s="173"/>
      <c r="C2808" s="173" t="s">
        <v>74</v>
      </c>
      <c r="D2808" s="173"/>
      <c r="E2808" s="173" t="s">
        <v>74</v>
      </c>
      <c r="F2808" s="173" t="str">
        <f>J2808</f>
        <v>MARCOS LEANDRO MIGUELETI DE CARVALHO</v>
      </c>
      <c r="G2808" s="180">
        <v>43070</v>
      </c>
      <c r="H2808" s="174">
        <v>43087</v>
      </c>
      <c r="I2808" s="174">
        <v>43105</v>
      </c>
      <c r="J2808" s="8" t="s">
        <v>4892</v>
      </c>
    </row>
    <row r="2809" spans="1:10" ht="11.25" hidden="1" customHeight="1">
      <c r="A2809" s="181" t="s">
        <v>3295</v>
      </c>
      <c r="B2809" s="173"/>
      <c r="C2809" s="173" t="s">
        <v>74</v>
      </c>
      <c r="D2809" s="173"/>
      <c r="E2809" s="173" t="s">
        <v>74</v>
      </c>
      <c r="F2809" s="173" t="str">
        <f>J2809</f>
        <v>MARCOS LEANDRO MIGUELETI DE CARVALHO</v>
      </c>
      <c r="G2809" s="180">
        <v>43070</v>
      </c>
      <c r="H2809" s="174">
        <v>43095</v>
      </c>
      <c r="I2809" s="174">
        <v>43105</v>
      </c>
      <c r="J2809" s="8" t="s">
        <v>4892</v>
      </c>
    </row>
    <row r="2810" spans="1:10" ht="11.25" hidden="1" customHeight="1">
      <c r="A2810" s="181" t="s">
        <v>3296</v>
      </c>
      <c r="B2810" s="173"/>
      <c r="C2810" s="173" t="s">
        <v>74</v>
      </c>
      <c r="D2810" s="173"/>
      <c r="E2810" s="173"/>
      <c r="F2810" s="173"/>
      <c r="G2810" s="180">
        <v>43132</v>
      </c>
      <c r="H2810" s="174"/>
      <c r="I2810" s="174"/>
      <c r="J2810" s="8" t="s">
        <v>4892</v>
      </c>
    </row>
    <row r="2811" spans="1:10" ht="11.25" hidden="1" customHeight="1">
      <c r="A2811" s="181" t="s">
        <v>3297</v>
      </c>
      <c r="B2811" s="173"/>
      <c r="C2811" s="173" t="s">
        <v>74</v>
      </c>
      <c r="D2811" s="173"/>
      <c r="E2811" s="173"/>
      <c r="F2811" s="173"/>
      <c r="G2811" s="180">
        <v>43374</v>
      </c>
      <c r="H2811" s="174"/>
      <c r="I2811" s="174"/>
      <c r="J2811" s="8" t="s">
        <v>4892</v>
      </c>
    </row>
    <row r="2812" spans="1:10" ht="11.25" hidden="1" customHeight="1">
      <c r="A2812" s="181" t="s">
        <v>3298</v>
      </c>
      <c r="B2812" s="173"/>
      <c r="C2812" s="173" t="s">
        <v>74</v>
      </c>
      <c r="D2812" s="173"/>
      <c r="E2812" s="173"/>
      <c r="F2812" s="173"/>
      <c r="G2812" s="180">
        <v>43160</v>
      </c>
      <c r="H2812" s="174"/>
      <c r="I2812" s="174"/>
      <c r="J2812" s="8" t="s">
        <v>4892</v>
      </c>
    </row>
    <row r="2813" spans="1:10" ht="11.25" hidden="1" customHeight="1">
      <c r="A2813" s="181" t="s">
        <v>297</v>
      </c>
      <c r="B2813" s="173"/>
      <c r="C2813" s="173" t="s">
        <v>74</v>
      </c>
      <c r="D2813" s="173"/>
      <c r="E2813" s="173"/>
      <c r="F2813" s="173"/>
      <c r="G2813" s="180">
        <v>43405</v>
      </c>
      <c r="H2813" s="174"/>
      <c r="I2813" s="174"/>
      <c r="J2813" s="8" t="s">
        <v>4892</v>
      </c>
    </row>
    <row r="2814" spans="1:10" ht="11.25" hidden="1" customHeight="1">
      <c r="A2814" s="181" t="s">
        <v>3299</v>
      </c>
      <c r="B2814" s="173"/>
      <c r="C2814" s="173" t="s">
        <v>74</v>
      </c>
      <c r="D2814" s="173"/>
      <c r="E2814" s="173"/>
      <c r="F2814" s="173"/>
      <c r="G2814" s="180">
        <v>43191</v>
      </c>
      <c r="H2814" s="174"/>
      <c r="I2814" s="174"/>
      <c r="J2814" s="8" t="s">
        <v>4892</v>
      </c>
    </row>
    <row r="2815" spans="1:10" ht="11.25" hidden="1" customHeight="1">
      <c r="A2815" s="181" t="s">
        <v>3300</v>
      </c>
      <c r="B2815" s="173"/>
      <c r="C2815" s="173" t="s">
        <v>74</v>
      </c>
      <c r="D2815" s="173"/>
      <c r="E2815" s="173"/>
      <c r="F2815" s="173"/>
      <c r="G2815" s="180">
        <v>43282</v>
      </c>
      <c r="H2815" s="174"/>
      <c r="I2815" s="174"/>
      <c r="J2815" s="8" t="s">
        <v>4892</v>
      </c>
    </row>
    <row r="2816" spans="1:10" ht="11.25" hidden="1" customHeight="1">
      <c r="A2816" s="181" t="s">
        <v>3301</v>
      </c>
      <c r="B2816" s="173"/>
      <c r="C2816" s="173" t="s">
        <v>74</v>
      </c>
      <c r="D2816" s="173"/>
      <c r="E2816" s="173"/>
      <c r="F2816" s="173"/>
      <c r="G2816" s="180">
        <v>43313</v>
      </c>
      <c r="H2816" s="174"/>
      <c r="I2816" s="174"/>
      <c r="J2816" s="8" t="s">
        <v>4892</v>
      </c>
    </row>
    <row r="2817" spans="1:10" ht="11.25" hidden="1" customHeight="1">
      <c r="A2817" s="181" t="s">
        <v>3302</v>
      </c>
      <c r="B2817" s="173"/>
      <c r="C2817" s="173" t="s">
        <v>74</v>
      </c>
      <c r="D2817" s="173"/>
      <c r="E2817" s="173"/>
      <c r="F2817" s="173"/>
      <c r="G2817" s="180">
        <v>43221</v>
      </c>
      <c r="H2817" s="174"/>
      <c r="I2817" s="174"/>
      <c r="J2817" s="8" t="s">
        <v>4892</v>
      </c>
    </row>
    <row r="2818" spans="1:10" ht="11.25" hidden="1" customHeight="1">
      <c r="A2818" s="181" t="s">
        <v>3303</v>
      </c>
      <c r="B2818" s="173"/>
      <c r="C2818" s="173" t="s">
        <v>74</v>
      </c>
      <c r="D2818" s="173"/>
      <c r="E2818" s="173"/>
      <c r="F2818" s="173"/>
      <c r="G2818" s="180">
        <v>43221</v>
      </c>
      <c r="H2818" s="174"/>
      <c r="I2818" s="174"/>
      <c r="J2818" s="8" t="s">
        <v>4892</v>
      </c>
    </row>
    <row r="2819" spans="1:10" ht="11.25" hidden="1" customHeight="1">
      <c r="A2819" s="181" t="s">
        <v>3304</v>
      </c>
      <c r="B2819" s="173"/>
      <c r="C2819" s="173" t="s">
        <v>74</v>
      </c>
      <c r="D2819" s="173"/>
      <c r="E2819" s="173"/>
      <c r="F2819" s="173"/>
      <c r="G2819" s="180">
        <v>43374</v>
      </c>
      <c r="H2819" s="174"/>
      <c r="I2819" s="174"/>
      <c r="J2819" s="8" t="s">
        <v>4892</v>
      </c>
    </row>
    <row r="2820" spans="1:10" ht="11.25" hidden="1" customHeight="1">
      <c r="A2820" s="181" t="s">
        <v>3305</v>
      </c>
      <c r="B2820" s="173"/>
      <c r="C2820" s="173" t="s">
        <v>74</v>
      </c>
      <c r="D2820" s="173"/>
      <c r="E2820" s="173"/>
      <c r="F2820" s="173"/>
      <c r="G2820" s="180">
        <v>43252</v>
      </c>
      <c r="H2820" s="174"/>
      <c r="I2820" s="174"/>
      <c r="J2820" s="8" t="s">
        <v>4892</v>
      </c>
    </row>
    <row r="2821" spans="1:10" ht="11.25" hidden="1" customHeight="1">
      <c r="A2821" s="181" t="s">
        <v>3306</v>
      </c>
      <c r="B2821" s="173"/>
      <c r="C2821" s="173" t="s">
        <v>74</v>
      </c>
      <c r="D2821" s="173"/>
      <c r="E2821" s="173"/>
      <c r="F2821" s="173"/>
      <c r="G2821" s="180">
        <v>43252</v>
      </c>
      <c r="H2821" s="174"/>
      <c r="I2821" s="174"/>
      <c r="J2821" s="8" t="s">
        <v>4892</v>
      </c>
    </row>
    <row r="2822" spans="1:10" ht="11.25" hidden="1" customHeight="1">
      <c r="A2822" s="181" t="s">
        <v>3307</v>
      </c>
      <c r="B2822" s="173"/>
      <c r="C2822" s="173" t="s">
        <v>74</v>
      </c>
      <c r="D2822" s="173"/>
      <c r="E2822" s="173"/>
      <c r="F2822" s="173"/>
      <c r="G2822" s="180">
        <v>43313</v>
      </c>
      <c r="H2822" s="174"/>
      <c r="I2822" s="174"/>
      <c r="J2822" s="8" t="s">
        <v>4892</v>
      </c>
    </row>
    <row r="2823" spans="1:10" ht="11.25" hidden="1" customHeight="1">
      <c r="A2823" s="181" t="s">
        <v>3308</v>
      </c>
      <c r="B2823" s="173"/>
      <c r="C2823" s="173" t="s">
        <v>74</v>
      </c>
      <c r="D2823" s="173"/>
      <c r="E2823" s="173"/>
      <c r="F2823" s="173"/>
      <c r="G2823" s="180">
        <v>43374</v>
      </c>
      <c r="H2823" s="174"/>
      <c r="I2823" s="174"/>
      <c r="J2823" s="8" t="s">
        <v>4892</v>
      </c>
    </row>
    <row r="2824" spans="1:10" ht="11.25" hidden="1" customHeight="1">
      <c r="A2824" s="181" t="s">
        <v>3309</v>
      </c>
      <c r="B2824" s="173"/>
      <c r="C2824" s="173" t="s">
        <v>74</v>
      </c>
      <c r="D2824" s="173"/>
      <c r="E2824" s="173"/>
      <c r="F2824" s="173"/>
      <c r="G2824" s="180">
        <v>43344</v>
      </c>
      <c r="H2824" s="174"/>
      <c r="I2824" s="174"/>
      <c r="J2824" s="8" t="s">
        <v>4892</v>
      </c>
    </row>
    <row r="2825" spans="1:10" ht="11.25" hidden="1" customHeight="1">
      <c r="A2825" s="181" t="s">
        <v>3310</v>
      </c>
      <c r="B2825" s="173"/>
      <c r="C2825" s="173" t="s">
        <v>74</v>
      </c>
      <c r="D2825" s="173"/>
      <c r="E2825" s="173"/>
      <c r="F2825" s="173"/>
      <c r="G2825" s="180">
        <v>43191</v>
      </c>
      <c r="H2825" s="174"/>
      <c r="I2825" s="174"/>
      <c r="J2825" s="8" t="s">
        <v>4892</v>
      </c>
    </row>
    <row r="2826" spans="1:10" ht="11.25" hidden="1" customHeight="1">
      <c r="A2826" s="181" t="s">
        <v>3311</v>
      </c>
      <c r="B2826" s="173"/>
      <c r="C2826" s="173" t="s">
        <v>74</v>
      </c>
      <c r="D2826" s="173"/>
      <c r="E2826" s="173"/>
      <c r="F2826" s="173"/>
      <c r="G2826" s="180">
        <v>43374</v>
      </c>
      <c r="H2826" s="174"/>
      <c r="I2826" s="174"/>
      <c r="J2826" s="8" t="s">
        <v>4892</v>
      </c>
    </row>
    <row r="2827" spans="1:10" ht="11.25" hidden="1" customHeight="1">
      <c r="A2827" s="181" t="s">
        <v>3312</v>
      </c>
      <c r="B2827" s="173"/>
      <c r="C2827" s="173" t="s">
        <v>74</v>
      </c>
      <c r="D2827" s="173"/>
      <c r="E2827" s="173"/>
      <c r="F2827" s="173"/>
      <c r="G2827" s="180">
        <v>43191</v>
      </c>
      <c r="H2827" s="174"/>
      <c r="I2827" s="174"/>
      <c r="J2827" s="8" t="s">
        <v>4892</v>
      </c>
    </row>
    <row r="2828" spans="1:10" ht="11.25" hidden="1" customHeight="1">
      <c r="A2828" s="181" t="s">
        <v>3313</v>
      </c>
      <c r="B2828" s="173"/>
      <c r="C2828" s="173" t="s">
        <v>74</v>
      </c>
      <c r="D2828" s="173"/>
      <c r="E2828" s="173"/>
      <c r="F2828" s="173"/>
      <c r="G2828" s="180">
        <v>43221</v>
      </c>
      <c r="H2828" s="174"/>
      <c r="I2828" s="174"/>
      <c r="J2828" s="8" t="s">
        <v>4892</v>
      </c>
    </row>
    <row r="2829" spans="1:10" ht="11.25" hidden="1" customHeight="1">
      <c r="A2829" s="181" t="s">
        <v>3314</v>
      </c>
      <c r="B2829" s="173"/>
      <c r="C2829" s="173" t="s">
        <v>74</v>
      </c>
      <c r="D2829" s="173"/>
      <c r="E2829" s="173"/>
      <c r="F2829" s="173"/>
      <c r="G2829" s="180">
        <v>43191</v>
      </c>
      <c r="H2829" s="174"/>
      <c r="I2829" s="174"/>
      <c r="J2829" s="8" t="s">
        <v>4892</v>
      </c>
    </row>
    <row r="2830" spans="1:10" ht="11.25" hidden="1" customHeight="1">
      <c r="A2830" s="181" t="s">
        <v>3315</v>
      </c>
      <c r="B2830" s="173"/>
      <c r="C2830" s="173" t="s">
        <v>74</v>
      </c>
      <c r="D2830" s="173"/>
      <c r="E2830" s="173"/>
      <c r="F2830" s="173"/>
      <c r="G2830" s="180">
        <v>43374</v>
      </c>
      <c r="H2830" s="174"/>
      <c r="I2830" s="174"/>
      <c r="J2830" s="8" t="s">
        <v>4892</v>
      </c>
    </row>
    <row r="2831" spans="1:10" ht="11.25" hidden="1" customHeight="1">
      <c r="A2831" s="181" t="s">
        <v>3316</v>
      </c>
      <c r="B2831" s="173"/>
      <c r="C2831" s="173" t="s">
        <v>74</v>
      </c>
      <c r="D2831" s="173"/>
      <c r="E2831" s="173"/>
      <c r="F2831" s="173"/>
      <c r="G2831" s="180">
        <v>43191</v>
      </c>
      <c r="H2831" s="174"/>
      <c r="I2831" s="174"/>
      <c r="J2831" s="8" t="s">
        <v>4892</v>
      </c>
    </row>
    <row r="2832" spans="1:10" ht="11.25" hidden="1" customHeight="1">
      <c r="A2832" s="181" t="s">
        <v>3317</v>
      </c>
      <c r="B2832" s="173"/>
      <c r="C2832" s="173" t="s">
        <v>74</v>
      </c>
      <c r="D2832" s="173"/>
      <c r="E2832" s="173"/>
      <c r="F2832" s="173"/>
      <c r="G2832" s="180">
        <v>43221</v>
      </c>
      <c r="H2832" s="174"/>
      <c r="I2832" s="174"/>
      <c r="J2832" s="8" t="s">
        <v>4892</v>
      </c>
    </row>
    <row r="2833" spans="1:10" ht="11.25" hidden="1" customHeight="1">
      <c r="A2833" s="181" t="s">
        <v>3318</v>
      </c>
      <c r="B2833" s="173"/>
      <c r="C2833" s="173" t="s">
        <v>74</v>
      </c>
      <c r="D2833" s="173"/>
      <c r="E2833" s="173"/>
      <c r="F2833" s="173"/>
      <c r="G2833" s="180">
        <v>43374</v>
      </c>
      <c r="H2833" s="174"/>
      <c r="I2833" s="174"/>
      <c r="J2833" s="8" t="s">
        <v>4892</v>
      </c>
    </row>
    <row r="2834" spans="1:10" ht="11.25" hidden="1" customHeight="1">
      <c r="A2834" s="181" t="s">
        <v>3319</v>
      </c>
      <c r="B2834" s="173"/>
      <c r="C2834" s="173" t="s">
        <v>74</v>
      </c>
      <c r="D2834" s="173"/>
      <c r="E2834" s="173"/>
      <c r="F2834" s="173"/>
      <c r="G2834" s="180">
        <v>43313</v>
      </c>
      <c r="H2834" s="174"/>
      <c r="I2834" s="174"/>
      <c r="J2834" s="8" t="s">
        <v>4892</v>
      </c>
    </row>
    <row r="2835" spans="1:10" ht="11.25" hidden="1" customHeight="1">
      <c r="A2835" s="181" t="s">
        <v>3320</v>
      </c>
      <c r="B2835" s="173"/>
      <c r="C2835" s="173" t="s">
        <v>74</v>
      </c>
      <c r="D2835" s="173"/>
      <c r="E2835" s="173"/>
      <c r="F2835" s="173"/>
      <c r="G2835" s="180">
        <v>43344</v>
      </c>
      <c r="H2835" s="174"/>
      <c r="I2835" s="174"/>
      <c r="J2835" s="8" t="s">
        <v>4892</v>
      </c>
    </row>
    <row r="2836" spans="1:10" ht="11.25" hidden="1" customHeight="1">
      <c r="A2836" s="181" t="s">
        <v>3321</v>
      </c>
      <c r="B2836" s="173"/>
      <c r="C2836" s="173" t="s">
        <v>74</v>
      </c>
      <c r="D2836" s="173"/>
      <c r="E2836" s="173"/>
      <c r="F2836" s="173"/>
      <c r="G2836" s="180">
        <v>43344</v>
      </c>
      <c r="H2836" s="174"/>
      <c r="I2836" s="174"/>
      <c r="J2836" s="8" t="s">
        <v>4892</v>
      </c>
    </row>
    <row r="2837" spans="1:10" ht="11.25" hidden="1" customHeight="1">
      <c r="A2837" s="181" t="s">
        <v>3322</v>
      </c>
      <c r="B2837" s="173"/>
      <c r="C2837" s="173" t="s">
        <v>74</v>
      </c>
      <c r="D2837" s="173"/>
      <c r="E2837" s="173"/>
      <c r="F2837" s="173"/>
      <c r="G2837" s="180">
        <v>43160</v>
      </c>
      <c r="H2837" s="174"/>
      <c r="I2837" s="174"/>
      <c r="J2837" s="8" t="s">
        <v>4892</v>
      </c>
    </row>
    <row r="2838" spans="1:10" ht="11.25" hidden="1" customHeight="1">
      <c r="A2838" s="181" t="s">
        <v>3323</v>
      </c>
      <c r="B2838" s="173"/>
      <c r="C2838" s="173" t="s">
        <v>74</v>
      </c>
      <c r="D2838" s="173"/>
      <c r="E2838" s="173"/>
      <c r="F2838" s="173"/>
      <c r="G2838" s="180">
        <v>43191</v>
      </c>
      <c r="H2838" s="174"/>
      <c r="I2838" s="174"/>
      <c r="J2838" s="8" t="s">
        <v>4892</v>
      </c>
    </row>
    <row r="2839" spans="1:10" ht="11.25" hidden="1" customHeight="1">
      <c r="A2839" s="181" t="s">
        <v>3324</v>
      </c>
      <c r="B2839" s="173"/>
      <c r="C2839" s="173" t="s">
        <v>74</v>
      </c>
      <c r="D2839" s="173"/>
      <c r="E2839" s="173"/>
      <c r="F2839" s="173"/>
      <c r="G2839" s="180">
        <v>43313</v>
      </c>
      <c r="H2839" s="174"/>
      <c r="I2839" s="174"/>
      <c r="J2839" s="8" t="s">
        <v>4892</v>
      </c>
    </row>
    <row r="2840" spans="1:10" ht="11.25" hidden="1" customHeight="1">
      <c r="A2840" s="181" t="s">
        <v>298</v>
      </c>
      <c r="B2840" s="173"/>
      <c r="C2840" s="173" t="s">
        <v>74</v>
      </c>
      <c r="D2840" s="173"/>
      <c r="E2840" s="173"/>
      <c r="F2840" s="173"/>
      <c r="G2840" s="180">
        <v>43405</v>
      </c>
      <c r="H2840" s="174"/>
      <c r="I2840" s="174"/>
      <c r="J2840" s="8" t="s">
        <v>4892</v>
      </c>
    </row>
    <row r="2841" spans="1:10" ht="11.25" hidden="1" customHeight="1">
      <c r="A2841" s="181" t="s">
        <v>299</v>
      </c>
      <c r="B2841" s="173"/>
      <c r="C2841" s="173" t="s">
        <v>74</v>
      </c>
      <c r="D2841" s="173"/>
      <c r="E2841" s="173"/>
      <c r="F2841" s="173"/>
      <c r="G2841" s="180">
        <v>43405</v>
      </c>
      <c r="H2841" s="174"/>
      <c r="I2841" s="174"/>
      <c r="J2841" s="8" t="s">
        <v>4892</v>
      </c>
    </row>
    <row r="2842" spans="1:10" ht="11.25" hidden="1" customHeight="1">
      <c r="A2842" s="181" t="s">
        <v>3325</v>
      </c>
      <c r="B2842" s="173"/>
      <c r="C2842" s="173" t="s">
        <v>74</v>
      </c>
      <c r="D2842" s="173"/>
      <c r="E2842" s="173"/>
      <c r="F2842" s="173"/>
      <c r="G2842" s="180">
        <v>43160</v>
      </c>
      <c r="H2842" s="174"/>
      <c r="I2842" s="174"/>
      <c r="J2842" s="8" t="s">
        <v>4892</v>
      </c>
    </row>
    <row r="2843" spans="1:10" ht="11.25" hidden="1" customHeight="1">
      <c r="A2843" s="181" t="s">
        <v>3326</v>
      </c>
      <c r="B2843" s="173"/>
      <c r="C2843" s="173" t="s">
        <v>74</v>
      </c>
      <c r="D2843" s="173"/>
      <c r="E2843" s="173"/>
      <c r="F2843" s="173"/>
      <c r="G2843" s="180">
        <v>43282</v>
      </c>
      <c r="H2843" s="174"/>
      <c r="I2843" s="174"/>
      <c r="J2843" s="8" t="s">
        <v>4892</v>
      </c>
    </row>
    <row r="2844" spans="1:10" ht="11.25" hidden="1" customHeight="1">
      <c r="A2844" s="181" t="s">
        <v>300</v>
      </c>
      <c r="B2844" s="173"/>
      <c r="C2844" s="173" t="s">
        <v>74</v>
      </c>
      <c r="D2844" s="173"/>
      <c r="E2844" s="173"/>
      <c r="F2844" s="173"/>
      <c r="G2844" s="180">
        <v>43405</v>
      </c>
      <c r="H2844" s="174"/>
      <c r="I2844" s="174"/>
      <c r="J2844" s="8" t="s">
        <v>4892</v>
      </c>
    </row>
    <row r="2845" spans="1:10" ht="11.25" hidden="1" customHeight="1">
      <c r="A2845" s="181" t="s">
        <v>3327</v>
      </c>
      <c r="B2845" s="173"/>
      <c r="C2845" s="173" t="s">
        <v>74</v>
      </c>
      <c r="D2845" s="173"/>
      <c r="E2845" s="173"/>
      <c r="F2845" s="173"/>
      <c r="G2845" s="180">
        <v>43160</v>
      </c>
      <c r="H2845" s="174"/>
      <c r="I2845" s="174"/>
      <c r="J2845" s="8" t="s">
        <v>4892</v>
      </c>
    </row>
    <row r="2846" spans="1:10" ht="11.25" hidden="1" customHeight="1">
      <c r="A2846" s="181" t="s">
        <v>3328</v>
      </c>
      <c r="B2846" s="173"/>
      <c r="C2846" s="173" t="s">
        <v>74</v>
      </c>
      <c r="D2846" s="173"/>
      <c r="E2846" s="173" t="s">
        <v>74</v>
      </c>
      <c r="F2846" s="173" t="str">
        <f>J2846</f>
        <v>MARCOS LEANDRO MIGUELETI DE CARVALHO</v>
      </c>
      <c r="G2846" s="180">
        <v>43070</v>
      </c>
      <c r="H2846" s="174">
        <v>43095</v>
      </c>
      <c r="I2846" s="174">
        <v>43105</v>
      </c>
      <c r="J2846" s="8" t="s">
        <v>4892</v>
      </c>
    </row>
    <row r="2847" spans="1:10" ht="11.25" hidden="1" customHeight="1">
      <c r="A2847" s="181" t="s">
        <v>3329</v>
      </c>
      <c r="B2847" s="173"/>
      <c r="C2847" s="173" t="s">
        <v>74</v>
      </c>
      <c r="D2847" s="173"/>
      <c r="E2847" s="173"/>
      <c r="F2847" s="173"/>
      <c r="G2847" s="180">
        <v>43344</v>
      </c>
      <c r="H2847" s="174"/>
      <c r="I2847" s="174"/>
      <c r="J2847" s="8" t="s">
        <v>4892</v>
      </c>
    </row>
    <row r="2848" spans="1:10" ht="11.25" hidden="1" customHeight="1">
      <c r="A2848" s="181" t="s">
        <v>3330</v>
      </c>
      <c r="B2848" s="173"/>
      <c r="C2848" s="173" t="s">
        <v>74</v>
      </c>
      <c r="D2848" s="173"/>
      <c r="E2848" s="173"/>
      <c r="F2848" s="173"/>
      <c r="G2848" s="180">
        <v>43344</v>
      </c>
      <c r="H2848" s="174"/>
      <c r="I2848" s="174"/>
      <c r="J2848" s="8" t="s">
        <v>4892</v>
      </c>
    </row>
    <row r="2849" spans="1:10" ht="11.25" hidden="1" customHeight="1">
      <c r="A2849" s="181" t="s">
        <v>3331</v>
      </c>
      <c r="B2849" s="173"/>
      <c r="C2849" s="173" t="s">
        <v>74</v>
      </c>
      <c r="D2849" s="173"/>
      <c r="E2849" s="173"/>
      <c r="F2849" s="173"/>
      <c r="G2849" s="180">
        <v>43282</v>
      </c>
      <c r="H2849" s="174"/>
      <c r="I2849" s="174"/>
      <c r="J2849" s="8" t="s">
        <v>4892</v>
      </c>
    </row>
    <row r="2850" spans="1:10" ht="11.25" hidden="1" customHeight="1">
      <c r="A2850" s="181" t="s">
        <v>301</v>
      </c>
      <c r="B2850" s="173"/>
      <c r="C2850" s="173" t="s">
        <v>74</v>
      </c>
      <c r="D2850" s="173"/>
      <c r="E2850" s="173"/>
      <c r="F2850" s="173"/>
      <c r="G2850" s="180">
        <v>43405</v>
      </c>
      <c r="H2850" s="174"/>
      <c r="I2850" s="174"/>
      <c r="J2850" s="8" t="s">
        <v>4892</v>
      </c>
    </row>
    <row r="2851" spans="1:10" ht="11.25" hidden="1" customHeight="1">
      <c r="A2851" s="181" t="s">
        <v>3332</v>
      </c>
      <c r="B2851" s="173"/>
      <c r="C2851" s="173" t="s">
        <v>74</v>
      </c>
      <c r="D2851" s="173"/>
      <c r="E2851" s="173"/>
      <c r="F2851" s="173"/>
      <c r="G2851" s="180">
        <v>43374</v>
      </c>
      <c r="H2851" s="174"/>
      <c r="I2851" s="174"/>
      <c r="J2851" s="8" t="s">
        <v>4892</v>
      </c>
    </row>
    <row r="2852" spans="1:10" ht="11.25" hidden="1" customHeight="1">
      <c r="A2852" s="181" t="s">
        <v>3333</v>
      </c>
      <c r="B2852" s="173"/>
      <c r="C2852" s="173" t="s">
        <v>74</v>
      </c>
      <c r="D2852" s="173"/>
      <c r="E2852" s="173"/>
      <c r="F2852" s="173"/>
      <c r="G2852" s="180">
        <v>43221</v>
      </c>
      <c r="H2852" s="174"/>
      <c r="I2852" s="174"/>
      <c r="J2852" s="8" t="s">
        <v>4892</v>
      </c>
    </row>
    <row r="2853" spans="1:10" ht="11.25" hidden="1" customHeight="1">
      <c r="A2853" s="181" t="s">
        <v>3334</v>
      </c>
      <c r="B2853" s="173"/>
      <c r="C2853" s="173" t="s">
        <v>74</v>
      </c>
      <c r="D2853" s="173"/>
      <c r="E2853" s="173"/>
      <c r="F2853" s="173"/>
      <c r="G2853" s="180">
        <v>43191</v>
      </c>
      <c r="H2853" s="174"/>
      <c r="I2853" s="174"/>
      <c r="J2853" s="8" t="s">
        <v>4892</v>
      </c>
    </row>
    <row r="2854" spans="1:10" ht="11.25" hidden="1" customHeight="1">
      <c r="A2854" s="181" t="s">
        <v>3335</v>
      </c>
      <c r="B2854" s="173"/>
      <c r="C2854" s="173" t="s">
        <v>74</v>
      </c>
      <c r="D2854" s="173"/>
      <c r="E2854" s="173" t="s">
        <v>74</v>
      </c>
      <c r="F2854" s="173" t="str">
        <f>J2854</f>
        <v>MARCOS LEANDRO MIGUELETI DE CARVALHO</v>
      </c>
      <c r="G2854" s="180">
        <v>43070</v>
      </c>
      <c r="H2854" s="177" t="s">
        <v>5207</v>
      </c>
      <c r="I2854" s="177" t="s">
        <v>5207</v>
      </c>
      <c r="J2854" s="8" t="s">
        <v>4892</v>
      </c>
    </row>
    <row r="2855" spans="1:10" ht="11.25" hidden="1" customHeight="1">
      <c r="A2855" s="181" t="s">
        <v>3336</v>
      </c>
      <c r="B2855" s="173"/>
      <c r="C2855" s="173" t="s">
        <v>74</v>
      </c>
      <c r="D2855" s="173"/>
      <c r="E2855" s="173"/>
      <c r="F2855" s="173"/>
      <c r="G2855" s="180">
        <v>43221</v>
      </c>
      <c r="H2855" s="174"/>
      <c r="I2855" s="174"/>
      <c r="J2855" s="8" t="s">
        <v>4892</v>
      </c>
    </row>
    <row r="2856" spans="1:10" ht="11.25" hidden="1" customHeight="1">
      <c r="A2856" s="181" t="s">
        <v>3337</v>
      </c>
      <c r="B2856" s="173"/>
      <c r="C2856" s="173" t="s">
        <v>74</v>
      </c>
      <c r="D2856" s="173"/>
      <c r="E2856" s="173"/>
      <c r="F2856" s="173"/>
      <c r="G2856" s="180">
        <v>43252</v>
      </c>
      <c r="H2856" s="174"/>
      <c r="I2856" s="174"/>
      <c r="J2856" s="8" t="s">
        <v>4892</v>
      </c>
    </row>
    <row r="2857" spans="1:10" ht="11.25" hidden="1" customHeight="1">
      <c r="A2857" s="181" t="s">
        <v>302</v>
      </c>
      <c r="B2857" s="173"/>
      <c r="C2857" s="173" t="s">
        <v>74</v>
      </c>
      <c r="D2857" s="173"/>
      <c r="E2857" s="173"/>
      <c r="F2857" s="173"/>
      <c r="G2857" s="180">
        <v>43405</v>
      </c>
      <c r="H2857" s="174"/>
      <c r="I2857" s="174"/>
      <c r="J2857" s="8" t="s">
        <v>4892</v>
      </c>
    </row>
    <row r="2858" spans="1:10" ht="11.25" hidden="1" customHeight="1">
      <c r="A2858" s="181" t="s">
        <v>303</v>
      </c>
      <c r="B2858" s="173"/>
      <c r="C2858" s="173" t="s">
        <v>74</v>
      </c>
      <c r="D2858" s="173"/>
      <c r="E2858" s="173"/>
      <c r="F2858" s="173"/>
      <c r="G2858" s="180">
        <v>43405</v>
      </c>
      <c r="H2858" s="174"/>
      <c r="I2858" s="174"/>
      <c r="J2858" s="8" t="s">
        <v>4892</v>
      </c>
    </row>
    <row r="2859" spans="1:10" ht="11.25" hidden="1" customHeight="1">
      <c r="A2859" s="181" t="s">
        <v>3338</v>
      </c>
      <c r="B2859" s="173"/>
      <c r="C2859" s="173" t="s">
        <v>74</v>
      </c>
      <c r="D2859" s="173"/>
      <c r="E2859" s="173"/>
      <c r="F2859" s="173"/>
      <c r="G2859" s="180">
        <v>43313</v>
      </c>
      <c r="H2859" s="174"/>
      <c r="I2859" s="174"/>
      <c r="J2859" s="8" t="s">
        <v>4892</v>
      </c>
    </row>
    <row r="2860" spans="1:10" ht="11.25" hidden="1" customHeight="1">
      <c r="A2860" s="181" t="s">
        <v>3339</v>
      </c>
      <c r="B2860" s="173"/>
      <c r="C2860" s="173" t="s">
        <v>74</v>
      </c>
      <c r="D2860" s="173"/>
      <c r="E2860" s="173"/>
      <c r="F2860" s="173"/>
      <c r="G2860" s="180">
        <v>43132</v>
      </c>
      <c r="H2860" s="174"/>
      <c r="I2860" s="174"/>
      <c r="J2860" s="8" t="s">
        <v>4892</v>
      </c>
    </row>
    <row r="2861" spans="1:10" ht="11.25" hidden="1" customHeight="1">
      <c r="A2861" s="181" t="s">
        <v>3340</v>
      </c>
      <c r="B2861" s="173"/>
      <c r="C2861" s="173" t="s">
        <v>74</v>
      </c>
      <c r="D2861" s="173"/>
      <c r="E2861" s="173"/>
      <c r="F2861" s="173"/>
      <c r="G2861" s="180">
        <v>43313</v>
      </c>
      <c r="H2861" s="174"/>
      <c r="I2861" s="174"/>
      <c r="J2861" s="8" t="s">
        <v>4892</v>
      </c>
    </row>
    <row r="2862" spans="1:10" ht="11.25" hidden="1" customHeight="1">
      <c r="A2862" s="181" t="s">
        <v>3341</v>
      </c>
      <c r="B2862" s="173"/>
      <c r="C2862" s="173" t="s">
        <v>74</v>
      </c>
      <c r="D2862" s="173"/>
      <c r="E2862" s="173"/>
      <c r="F2862" s="173"/>
      <c r="G2862" s="180">
        <v>43313</v>
      </c>
      <c r="H2862" s="174"/>
      <c r="I2862" s="174"/>
      <c r="J2862" s="8" t="s">
        <v>4892</v>
      </c>
    </row>
    <row r="2863" spans="1:10" ht="11.25" hidden="1" customHeight="1">
      <c r="A2863" s="181" t="s">
        <v>3342</v>
      </c>
      <c r="B2863" s="173"/>
      <c r="C2863" s="173" t="s">
        <v>74</v>
      </c>
      <c r="D2863" s="173"/>
      <c r="E2863" s="173"/>
      <c r="F2863" s="173"/>
      <c r="G2863" s="180">
        <v>43344</v>
      </c>
      <c r="H2863" s="174"/>
      <c r="I2863" s="174"/>
      <c r="J2863" s="8" t="s">
        <v>4892</v>
      </c>
    </row>
    <row r="2864" spans="1:10" ht="11.25" hidden="1" customHeight="1">
      <c r="A2864" s="181" t="s">
        <v>3343</v>
      </c>
      <c r="B2864" s="173"/>
      <c r="C2864" s="173" t="s">
        <v>74</v>
      </c>
      <c r="D2864" s="173"/>
      <c r="E2864" s="173"/>
      <c r="F2864" s="173"/>
      <c r="G2864" s="180">
        <v>43374</v>
      </c>
      <c r="H2864" s="174"/>
      <c r="I2864" s="174"/>
      <c r="J2864" s="8" t="s">
        <v>4892</v>
      </c>
    </row>
    <row r="2865" spans="1:10" ht="11.25" hidden="1" customHeight="1">
      <c r="A2865" s="181" t="s">
        <v>3344</v>
      </c>
      <c r="B2865" s="173"/>
      <c r="C2865" s="173" t="s">
        <v>74</v>
      </c>
      <c r="D2865" s="173"/>
      <c r="E2865" s="173"/>
      <c r="F2865" s="173"/>
      <c r="G2865" s="180">
        <v>43282</v>
      </c>
      <c r="H2865" s="174"/>
      <c r="I2865" s="174"/>
      <c r="J2865" s="8" t="s">
        <v>4892</v>
      </c>
    </row>
    <row r="2866" spans="1:10" ht="11.25" hidden="1" customHeight="1">
      <c r="A2866" s="181" t="s">
        <v>3345</v>
      </c>
      <c r="B2866" s="173"/>
      <c r="C2866" s="173" t="s">
        <v>74</v>
      </c>
      <c r="D2866" s="173"/>
      <c r="E2866" s="173"/>
      <c r="F2866" s="173"/>
      <c r="G2866" s="180">
        <v>43101</v>
      </c>
      <c r="H2866" s="174"/>
      <c r="I2866" s="174"/>
      <c r="J2866" s="8" t="s">
        <v>4892</v>
      </c>
    </row>
    <row r="2867" spans="1:10" ht="11.25" hidden="1" customHeight="1">
      <c r="A2867" s="181" t="s">
        <v>3346</v>
      </c>
      <c r="B2867" s="173"/>
      <c r="C2867" s="173" t="s">
        <v>74</v>
      </c>
      <c r="D2867" s="173"/>
      <c r="E2867" s="173"/>
      <c r="F2867" s="173"/>
      <c r="G2867" s="180">
        <v>43160</v>
      </c>
      <c r="H2867" s="174"/>
      <c r="I2867" s="174"/>
      <c r="J2867" s="8" t="s">
        <v>4892</v>
      </c>
    </row>
    <row r="2868" spans="1:10" ht="11.25" hidden="1" customHeight="1">
      <c r="A2868" s="181" t="s">
        <v>3348</v>
      </c>
      <c r="B2868" s="173"/>
      <c r="C2868" s="173" t="s">
        <v>74</v>
      </c>
      <c r="D2868" s="173"/>
      <c r="E2868" s="173"/>
      <c r="F2868" s="173"/>
      <c r="G2868" s="180">
        <v>43132</v>
      </c>
      <c r="H2868" s="174"/>
      <c r="I2868" s="174"/>
      <c r="J2868" s="8" t="s">
        <v>4892</v>
      </c>
    </row>
    <row r="2869" spans="1:10" ht="11.25" hidden="1" customHeight="1">
      <c r="A2869" s="181" t="s">
        <v>3349</v>
      </c>
      <c r="B2869" s="173"/>
      <c r="C2869" s="173" t="s">
        <v>74</v>
      </c>
      <c r="D2869" s="173"/>
      <c r="E2869" s="173"/>
      <c r="F2869" s="173"/>
      <c r="G2869" s="180">
        <v>43344</v>
      </c>
      <c r="H2869" s="174"/>
      <c r="I2869" s="174"/>
      <c r="J2869" s="8" t="s">
        <v>4892</v>
      </c>
    </row>
    <row r="2870" spans="1:10" ht="11.25" hidden="1" customHeight="1">
      <c r="A2870" s="181" t="s">
        <v>3350</v>
      </c>
      <c r="B2870" s="173"/>
      <c r="C2870" s="173" t="s">
        <v>74</v>
      </c>
      <c r="D2870" s="173"/>
      <c r="E2870" s="173"/>
      <c r="F2870" s="173"/>
      <c r="G2870" s="180">
        <v>43374</v>
      </c>
      <c r="H2870" s="174"/>
      <c r="I2870" s="174"/>
      <c r="J2870" s="8" t="s">
        <v>4892</v>
      </c>
    </row>
    <row r="2871" spans="1:10" ht="11.25" hidden="1" customHeight="1">
      <c r="A2871" s="181" t="s">
        <v>3351</v>
      </c>
      <c r="B2871" s="173"/>
      <c r="C2871" s="173" t="s">
        <v>74</v>
      </c>
      <c r="D2871" s="173"/>
      <c r="E2871" s="173"/>
      <c r="F2871" s="173"/>
      <c r="G2871" s="180">
        <v>43313</v>
      </c>
      <c r="H2871" s="174"/>
      <c r="I2871" s="174"/>
      <c r="J2871" s="8" t="s">
        <v>4892</v>
      </c>
    </row>
    <row r="2872" spans="1:10" ht="11.25" hidden="1" customHeight="1">
      <c r="A2872" s="181" t="s">
        <v>3352</v>
      </c>
      <c r="B2872" s="173"/>
      <c r="C2872" s="173" t="s">
        <v>74</v>
      </c>
      <c r="D2872" s="173"/>
      <c r="E2872" s="173"/>
      <c r="F2872" s="173"/>
      <c r="G2872" s="180">
        <v>43344</v>
      </c>
      <c r="H2872" s="174"/>
      <c r="I2872" s="174"/>
      <c r="J2872" s="8" t="s">
        <v>4892</v>
      </c>
    </row>
    <row r="2873" spans="1:10" ht="11.25" hidden="1" customHeight="1">
      <c r="A2873" s="181" t="s">
        <v>304</v>
      </c>
      <c r="B2873" s="173"/>
      <c r="C2873" s="173" t="s">
        <v>74</v>
      </c>
      <c r="D2873" s="173"/>
      <c r="E2873" s="173"/>
      <c r="F2873" s="173"/>
      <c r="G2873" s="180">
        <v>43405</v>
      </c>
      <c r="H2873" s="174"/>
      <c r="I2873" s="174"/>
      <c r="J2873" s="8" t="s">
        <v>4892</v>
      </c>
    </row>
    <row r="2874" spans="1:10" ht="11.25" hidden="1" customHeight="1">
      <c r="A2874" s="181" t="s">
        <v>3353</v>
      </c>
      <c r="B2874" s="173"/>
      <c r="C2874" s="173" t="s">
        <v>74</v>
      </c>
      <c r="D2874" s="173"/>
      <c r="E2874" s="173"/>
      <c r="F2874" s="173"/>
      <c r="G2874" s="180">
        <v>43344</v>
      </c>
      <c r="H2874" s="174"/>
      <c r="I2874" s="174"/>
      <c r="J2874" s="8" t="s">
        <v>4892</v>
      </c>
    </row>
    <row r="2875" spans="1:10" ht="11.25" hidden="1" customHeight="1">
      <c r="A2875" s="181" t="s">
        <v>3354</v>
      </c>
      <c r="B2875" s="173"/>
      <c r="C2875" s="173" t="s">
        <v>74</v>
      </c>
      <c r="D2875" s="173"/>
      <c r="E2875" s="173"/>
      <c r="F2875" s="173"/>
      <c r="G2875" s="180">
        <v>43313</v>
      </c>
      <c r="H2875" s="174"/>
      <c r="I2875" s="174"/>
      <c r="J2875" s="8" t="s">
        <v>4892</v>
      </c>
    </row>
    <row r="2876" spans="1:10" ht="11.25" hidden="1" customHeight="1">
      <c r="A2876" s="181" t="s">
        <v>3355</v>
      </c>
      <c r="B2876" s="173"/>
      <c r="C2876" s="173" t="s">
        <v>74</v>
      </c>
      <c r="D2876" s="173"/>
      <c r="E2876" s="173"/>
      <c r="F2876" s="173"/>
      <c r="G2876" s="180">
        <v>43374</v>
      </c>
      <c r="H2876" s="174"/>
      <c r="I2876" s="174"/>
      <c r="J2876" s="8" t="s">
        <v>4892</v>
      </c>
    </row>
    <row r="2877" spans="1:10" ht="11.25" hidden="1" customHeight="1">
      <c r="A2877" s="181" t="s">
        <v>3356</v>
      </c>
      <c r="B2877" s="173"/>
      <c r="C2877" s="173" t="s">
        <v>74</v>
      </c>
      <c r="D2877" s="173"/>
      <c r="E2877" s="173"/>
      <c r="F2877" s="173"/>
      <c r="G2877" s="180">
        <v>43191</v>
      </c>
      <c r="H2877" s="174"/>
      <c r="I2877" s="174"/>
      <c r="J2877" s="8" t="s">
        <v>4892</v>
      </c>
    </row>
    <row r="2878" spans="1:10" ht="11.25" hidden="1" customHeight="1">
      <c r="A2878" s="181" t="s">
        <v>3357</v>
      </c>
      <c r="B2878" s="173"/>
      <c r="C2878" s="173" t="s">
        <v>74</v>
      </c>
      <c r="D2878" s="173"/>
      <c r="E2878" s="173"/>
      <c r="F2878" s="173"/>
      <c r="G2878" s="180">
        <v>43374</v>
      </c>
      <c r="H2878" s="174"/>
      <c r="I2878" s="174"/>
      <c r="J2878" s="8" t="s">
        <v>4892</v>
      </c>
    </row>
    <row r="2879" spans="1:10" ht="11.25" hidden="1" customHeight="1">
      <c r="A2879" s="181" t="s">
        <v>3358</v>
      </c>
      <c r="B2879" s="173"/>
      <c r="C2879" s="173" t="s">
        <v>74</v>
      </c>
      <c r="D2879" s="173"/>
      <c r="E2879" s="173"/>
      <c r="F2879" s="173"/>
      <c r="G2879" s="180">
        <v>43252</v>
      </c>
      <c r="H2879" s="174"/>
      <c r="I2879" s="174"/>
      <c r="J2879" s="8" t="s">
        <v>4892</v>
      </c>
    </row>
    <row r="2880" spans="1:10" ht="11.25" hidden="1" customHeight="1">
      <c r="A2880" s="181" t="s">
        <v>3359</v>
      </c>
      <c r="B2880" s="173"/>
      <c r="C2880" s="173" t="s">
        <v>74</v>
      </c>
      <c r="D2880" s="173"/>
      <c r="E2880" s="173"/>
      <c r="F2880" s="173"/>
      <c r="G2880" s="180">
        <v>43191</v>
      </c>
      <c r="H2880" s="174"/>
      <c r="I2880" s="174"/>
      <c r="J2880" s="8" t="s">
        <v>4892</v>
      </c>
    </row>
    <row r="2881" spans="1:10" ht="11.25" hidden="1" customHeight="1">
      <c r="A2881" s="181" t="s">
        <v>3360</v>
      </c>
      <c r="B2881" s="173"/>
      <c r="C2881" s="173" t="s">
        <v>74</v>
      </c>
      <c r="D2881" s="173"/>
      <c r="E2881" s="173"/>
      <c r="F2881" s="173"/>
      <c r="G2881" s="180">
        <v>43191</v>
      </c>
      <c r="H2881" s="174"/>
      <c r="I2881" s="174"/>
      <c r="J2881" s="8" t="s">
        <v>4892</v>
      </c>
    </row>
    <row r="2882" spans="1:10" ht="11.25" hidden="1" customHeight="1">
      <c r="A2882" s="181" t="s">
        <v>3361</v>
      </c>
      <c r="B2882" s="173"/>
      <c r="C2882" s="173" t="s">
        <v>74</v>
      </c>
      <c r="D2882" s="173"/>
      <c r="E2882" s="173"/>
      <c r="F2882" s="173"/>
      <c r="G2882" s="180">
        <v>43313</v>
      </c>
      <c r="H2882" s="174"/>
      <c r="I2882" s="174"/>
      <c r="J2882" s="8" t="s">
        <v>4892</v>
      </c>
    </row>
    <row r="2883" spans="1:10" ht="11.25" hidden="1" customHeight="1">
      <c r="A2883" s="181" t="s">
        <v>3362</v>
      </c>
      <c r="B2883" s="173"/>
      <c r="C2883" s="173" t="s">
        <v>74</v>
      </c>
      <c r="D2883" s="173"/>
      <c r="E2883" s="173"/>
      <c r="F2883" s="173"/>
      <c r="G2883" s="180">
        <v>43313</v>
      </c>
      <c r="H2883" s="174"/>
      <c r="I2883" s="174"/>
      <c r="J2883" s="8" t="s">
        <v>4892</v>
      </c>
    </row>
    <row r="2884" spans="1:10" ht="11.25" hidden="1" customHeight="1">
      <c r="A2884" s="181" t="s">
        <v>3363</v>
      </c>
      <c r="B2884" s="173"/>
      <c r="C2884" s="173" t="s">
        <v>74</v>
      </c>
      <c r="D2884" s="173"/>
      <c r="E2884" s="173"/>
      <c r="F2884" s="173"/>
      <c r="G2884" s="180">
        <v>43374</v>
      </c>
      <c r="H2884" s="174"/>
      <c r="I2884" s="174"/>
      <c r="J2884" s="8" t="s">
        <v>4892</v>
      </c>
    </row>
    <row r="2885" spans="1:10" ht="11.25" hidden="1" customHeight="1">
      <c r="A2885" s="181" t="s">
        <v>3364</v>
      </c>
      <c r="B2885" s="173"/>
      <c r="C2885" s="173" t="s">
        <v>74</v>
      </c>
      <c r="D2885" s="173"/>
      <c r="E2885" s="173"/>
      <c r="F2885" s="173"/>
      <c r="G2885" s="180">
        <v>43221</v>
      </c>
      <c r="H2885" s="174"/>
      <c r="I2885" s="174"/>
      <c r="J2885" s="8" t="s">
        <v>4892</v>
      </c>
    </row>
    <row r="2886" spans="1:10" ht="11.25" hidden="1" customHeight="1">
      <c r="A2886" s="181" t="s">
        <v>3365</v>
      </c>
      <c r="B2886" s="173"/>
      <c r="C2886" s="173" t="s">
        <v>74</v>
      </c>
      <c r="D2886" s="173"/>
      <c r="E2886" s="173"/>
      <c r="F2886" s="173"/>
      <c r="G2886" s="180">
        <v>43191</v>
      </c>
      <c r="H2886" s="174"/>
      <c r="I2886" s="174"/>
      <c r="J2886" s="8" t="s">
        <v>4892</v>
      </c>
    </row>
    <row r="2887" spans="1:10" ht="11.25" hidden="1" customHeight="1">
      <c r="A2887" s="181" t="s">
        <v>305</v>
      </c>
      <c r="B2887" s="173"/>
      <c r="C2887" s="173" t="s">
        <v>74</v>
      </c>
      <c r="D2887" s="173"/>
      <c r="E2887" s="173"/>
      <c r="F2887" s="173"/>
      <c r="G2887" s="180">
        <v>43405</v>
      </c>
      <c r="H2887" s="174"/>
      <c r="I2887" s="174"/>
      <c r="J2887" s="8" t="s">
        <v>4892</v>
      </c>
    </row>
    <row r="2888" spans="1:10" ht="11.25" hidden="1" customHeight="1">
      <c r="A2888" s="181" t="s">
        <v>3366</v>
      </c>
      <c r="B2888" s="173"/>
      <c r="C2888" s="173" t="s">
        <v>74</v>
      </c>
      <c r="D2888" s="173"/>
      <c r="E2888" s="173"/>
      <c r="F2888" s="173"/>
      <c r="G2888" s="180">
        <v>43344</v>
      </c>
      <c r="H2888" s="174"/>
      <c r="I2888" s="174"/>
      <c r="J2888" s="8" t="s">
        <v>4892</v>
      </c>
    </row>
    <row r="2889" spans="1:10" ht="11.25" hidden="1" customHeight="1">
      <c r="A2889" s="181" t="s">
        <v>3367</v>
      </c>
      <c r="B2889" s="173"/>
      <c r="C2889" s="173" t="s">
        <v>74</v>
      </c>
      <c r="D2889" s="173"/>
      <c r="E2889" s="173"/>
      <c r="F2889" s="173"/>
      <c r="G2889" s="180">
        <v>43313</v>
      </c>
      <c r="H2889" s="174"/>
      <c r="I2889" s="174"/>
      <c r="J2889" s="8" t="s">
        <v>4892</v>
      </c>
    </row>
    <row r="2890" spans="1:10" ht="11.25" hidden="1" customHeight="1">
      <c r="A2890" s="181" t="s">
        <v>3368</v>
      </c>
      <c r="B2890" s="173"/>
      <c r="C2890" s="173" t="s">
        <v>74</v>
      </c>
      <c r="D2890" s="173"/>
      <c r="E2890" s="173"/>
      <c r="F2890" s="173"/>
      <c r="G2890" s="180">
        <v>43282</v>
      </c>
      <c r="H2890" s="174"/>
      <c r="I2890" s="174"/>
      <c r="J2890" s="8" t="s">
        <v>4892</v>
      </c>
    </row>
    <row r="2891" spans="1:10" ht="11.25" hidden="1" customHeight="1">
      <c r="A2891" s="181" t="s">
        <v>3369</v>
      </c>
      <c r="B2891" s="173"/>
      <c r="C2891" s="173" t="s">
        <v>74</v>
      </c>
      <c r="D2891" s="173"/>
      <c r="E2891" s="173"/>
      <c r="F2891" s="173"/>
      <c r="G2891" s="180">
        <v>43344</v>
      </c>
      <c r="H2891" s="174"/>
      <c r="I2891" s="174"/>
      <c r="J2891" s="8" t="s">
        <v>4892</v>
      </c>
    </row>
    <row r="2892" spans="1:10" ht="11.25" hidden="1" customHeight="1">
      <c r="A2892" s="181" t="s">
        <v>3370</v>
      </c>
      <c r="B2892" s="173"/>
      <c r="C2892" s="173" t="s">
        <v>74</v>
      </c>
      <c r="D2892" s="173"/>
      <c r="E2892" s="173"/>
      <c r="F2892" s="173"/>
      <c r="G2892" s="180">
        <v>43252</v>
      </c>
      <c r="H2892" s="174"/>
      <c r="I2892" s="174"/>
      <c r="J2892" s="8" t="s">
        <v>4892</v>
      </c>
    </row>
    <row r="2893" spans="1:10" ht="11.25" hidden="1" customHeight="1">
      <c r="A2893" s="198" t="s">
        <v>3371</v>
      </c>
      <c r="B2893" s="173"/>
      <c r="C2893" s="173" t="s">
        <v>74</v>
      </c>
      <c r="D2893" s="173"/>
      <c r="E2893" s="173" t="s">
        <v>74</v>
      </c>
      <c r="F2893" s="173" t="str">
        <f>J2893</f>
        <v>MARCOS LEANDRO MIGUELETI DE CARVALHO</v>
      </c>
      <c r="G2893" s="180">
        <v>43070</v>
      </c>
      <c r="H2893" s="177" t="s">
        <v>5207</v>
      </c>
      <c r="I2893" s="177" t="s">
        <v>5207</v>
      </c>
      <c r="J2893" s="8" t="s">
        <v>4892</v>
      </c>
    </row>
    <row r="2894" spans="1:10" ht="11.25" hidden="1" customHeight="1">
      <c r="A2894" s="181" t="s">
        <v>3372</v>
      </c>
      <c r="B2894" s="173"/>
      <c r="C2894" s="173" t="s">
        <v>74</v>
      </c>
      <c r="D2894" s="173"/>
      <c r="E2894" s="173"/>
      <c r="F2894" s="173"/>
      <c r="G2894" s="180">
        <v>43313</v>
      </c>
      <c r="H2894" s="174"/>
      <c r="I2894" s="174"/>
      <c r="J2894" s="8" t="s">
        <v>4892</v>
      </c>
    </row>
    <row r="2895" spans="1:10" ht="11.25" hidden="1" customHeight="1">
      <c r="A2895" s="181" t="s">
        <v>306</v>
      </c>
      <c r="B2895" s="173"/>
      <c r="C2895" s="173" t="s">
        <v>74</v>
      </c>
      <c r="D2895" s="173"/>
      <c r="E2895" s="173"/>
      <c r="F2895" s="173"/>
      <c r="G2895" s="180">
        <v>43405</v>
      </c>
      <c r="H2895" s="174"/>
      <c r="I2895" s="174"/>
      <c r="J2895" s="8" t="s">
        <v>4892</v>
      </c>
    </row>
    <row r="2896" spans="1:10" ht="11.25" hidden="1" customHeight="1">
      <c r="A2896" s="181" t="s">
        <v>3373</v>
      </c>
      <c r="B2896" s="173"/>
      <c r="C2896" s="173" t="s">
        <v>74</v>
      </c>
      <c r="D2896" s="173"/>
      <c r="E2896" s="173"/>
      <c r="F2896" s="173"/>
      <c r="G2896" s="180">
        <v>43132</v>
      </c>
      <c r="H2896" s="174"/>
      <c r="I2896" s="174"/>
      <c r="J2896" s="8" t="s">
        <v>4892</v>
      </c>
    </row>
    <row r="2897" spans="1:10" ht="11.25" hidden="1" customHeight="1">
      <c r="A2897" s="181" t="s">
        <v>3374</v>
      </c>
      <c r="B2897" s="173"/>
      <c r="C2897" s="173" t="s">
        <v>74</v>
      </c>
      <c r="D2897" s="173"/>
      <c r="E2897" s="173" t="s">
        <v>74</v>
      </c>
      <c r="F2897" s="173" t="str">
        <f>J2897</f>
        <v>MARCOS LEANDRO MIGUELETI DE CARVALHO</v>
      </c>
      <c r="G2897" s="180">
        <v>43070</v>
      </c>
      <c r="H2897" s="174" t="s">
        <v>4933</v>
      </c>
      <c r="I2897" s="174">
        <v>43105</v>
      </c>
      <c r="J2897" s="8" t="s">
        <v>4892</v>
      </c>
    </row>
    <row r="2898" spans="1:10" ht="11.25" hidden="1" customHeight="1">
      <c r="A2898" s="181" t="s">
        <v>3375</v>
      </c>
      <c r="B2898" s="173"/>
      <c r="C2898" s="173" t="s">
        <v>74</v>
      </c>
      <c r="D2898" s="173"/>
      <c r="E2898" s="173" t="s">
        <v>74</v>
      </c>
      <c r="F2898" s="173" t="str">
        <f>J2898</f>
        <v>MARCOS LEANDRO MIGUELETI DE CARVALHO</v>
      </c>
      <c r="G2898" s="180">
        <v>43070</v>
      </c>
      <c r="H2898" s="174">
        <v>43087</v>
      </c>
      <c r="I2898" s="174">
        <v>43105</v>
      </c>
      <c r="J2898" s="8" t="s">
        <v>4892</v>
      </c>
    </row>
    <row r="2899" spans="1:10" ht="11.25" hidden="1" customHeight="1">
      <c r="A2899" s="181" t="s">
        <v>3376</v>
      </c>
      <c r="B2899" s="173"/>
      <c r="C2899" s="173" t="s">
        <v>74</v>
      </c>
      <c r="D2899" s="173"/>
      <c r="E2899" s="173" t="s">
        <v>74</v>
      </c>
      <c r="F2899" s="173" t="str">
        <f>J2899</f>
        <v>MARCOS LEANDRO MIGUELETI DE CARVALHO</v>
      </c>
      <c r="G2899" s="180">
        <v>43070</v>
      </c>
      <c r="H2899" s="174">
        <v>43098</v>
      </c>
      <c r="I2899" s="174">
        <v>43105</v>
      </c>
      <c r="J2899" s="8" t="s">
        <v>4892</v>
      </c>
    </row>
    <row r="2900" spans="1:10" ht="11.25" hidden="1" customHeight="1">
      <c r="A2900" s="181" t="s">
        <v>3377</v>
      </c>
      <c r="B2900" s="173"/>
      <c r="C2900" s="173" t="s">
        <v>74</v>
      </c>
      <c r="D2900" s="173"/>
      <c r="E2900" s="173"/>
      <c r="F2900" s="173"/>
      <c r="G2900" s="180">
        <v>43132</v>
      </c>
      <c r="H2900" s="174"/>
      <c r="I2900" s="177"/>
      <c r="J2900" s="8" t="s">
        <v>4892</v>
      </c>
    </row>
    <row r="2901" spans="1:10" ht="11.25" hidden="1" customHeight="1">
      <c r="A2901" s="181" t="s">
        <v>3378</v>
      </c>
      <c r="B2901" s="173"/>
      <c r="C2901" s="173" t="s">
        <v>74</v>
      </c>
      <c r="D2901" s="173"/>
      <c r="E2901" s="173"/>
      <c r="F2901" s="173"/>
      <c r="G2901" s="180">
        <v>43344</v>
      </c>
      <c r="H2901" s="174"/>
      <c r="I2901" s="177"/>
      <c r="J2901" s="8" t="s">
        <v>4892</v>
      </c>
    </row>
    <row r="2902" spans="1:10" ht="11.25" hidden="1" customHeight="1">
      <c r="A2902" s="181" t="s">
        <v>3379</v>
      </c>
      <c r="B2902" s="173"/>
      <c r="C2902" s="173" t="s">
        <v>74</v>
      </c>
      <c r="D2902" s="173"/>
      <c r="E2902" s="173"/>
      <c r="F2902" s="173"/>
      <c r="G2902" s="180">
        <v>43160</v>
      </c>
      <c r="H2902" s="174"/>
      <c r="I2902" s="177"/>
      <c r="J2902" s="8" t="s">
        <v>4892</v>
      </c>
    </row>
    <row r="2903" spans="1:10" ht="11.25" hidden="1" customHeight="1">
      <c r="A2903" s="181" t="s">
        <v>3380</v>
      </c>
      <c r="B2903" s="173"/>
      <c r="C2903" s="173" t="s">
        <v>74</v>
      </c>
      <c r="D2903" s="173"/>
      <c r="E2903" s="173"/>
      <c r="F2903" s="173"/>
      <c r="G2903" s="180">
        <v>43160</v>
      </c>
      <c r="H2903" s="174"/>
      <c r="I2903" s="177"/>
      <c r="J2903" s="8" t="s">
        <v>4892</v>
      </c>
    </row>
    <row r="2904" spans="1:10" ht="11.25" hidden="1" customHeight="1">
      <c r="A2904" s="181" t="s">
        <v>3381</v>
      </c>
      <c r="B2904" s="173"/>
      <c r="C2904" s="173" t="s">
        <v>74</v>
      </c>
      <c r="D2904" s="173"/>
      <c r="E2904" s="173"/>
      <c r="F2904" s="173"/>
      <c r="G2904" s="180">
        <v>43252</v>
      </c>
      <c r="H2904" s="174"/>
      <c r="I2904" s="175"/>
      <c r="J2904" s="8" t="s">
        <v>4892</v>
      </c>
    </row>
    <row r="2905" spans="1:10" ht="11.25" hidden="1" customHeight="1">
      <c r="A2905" s="181" t="s">
        <v>3382</v>
      </c>
      <c r="B2905" s="173"/>
      <c r="C2905" s="173" t="s">
        <v>74</v>
      </c>
      <c r="D2905" s="173"/>
      <c r="E2905" s="173"/>
      <c r="F2905" s="173"/>
      <c r="G2905" s="180">
        <v>43132</v>
      </c>
      <c r="H2905" s="174"/>
      <c r="I2905" s="177"/>
      <c r="J2905" s="8" t="s">
        <v>4892</v>
      </c>
    </row>
    <row r="2906" spans="1:10" ht="11.25" hidden="1" customHeight="1">
      <c r="A2906" s="181" t="s">
        <v>3383</v>
      </c>
      <c r="B2906" s="173"/>
      <c r="C2906" s="173" t="s">
        <v>74</v>
      </c>
      <c r="D2906" s="173"/>
      <c r="E2906" s="173"/>
      <c r="F2906" s="173"/>
      <c r="G2906" s="180">
        <v>43191</v>
      </c>
      <c r="H2906" s="174"/>
      <c r="I2906" s="177"/>
      <c r="J2906" s="8" t="s">
        <v>4892</v>
      </c>
    </row>
    <row r="2907" spans="1:10" ht="11.25" hidden="1" customHeight="1">
      <c r="A2907" s="181" t="s">
        <v>3384</v>
      </c>
      <c r="B2907" s="173"/>
      <c r="C2907" s="173" t="s">
        <v>74</v>
      </c>
      <c r="D2907" s="173"/>
      <c r="E2907" s="173"/>
      <c r="F2907" s="173"/>
      <c r="G2907" s="180">
        <v>43191</v>
      </c>
      <c r="H2907" s="174"/>
      <c r="I2907" s="177"/>
      <c r="J2907" s="8" t="s">
        <v>4892</v>
      </c>
    </row>
    <row r="2908" spans="1:10" ht="11.25" hidden="1" customHeight="1">
      <c r="A2908" s="181" t="s">
        <v>3385</v>
      </c>
      <c r="B2908" s="173"/>
      <c r="C2908" s="173" t="s">
        <v>74</v>
      </c>
      <c r="D2908" s="173"/>
      <c r="E2908" s="173"/>
      <c r="F2908" s="173"/>
      <c r="G2908" s="180">
        <v>43132</v>
      </c>
      <c r="H2908" s="174"/>
      <c r="I2908" s="177"/>
      <c r="J2908" s="8" t="s">
        <v>4892</v>
      </c>
    </row>
    <row r="2909" spans="1:10" ht="11.25" hidden="1" customHeight="1">
      <c r="A2909" s="181" t="s">
        <v>3386</v>
      </c>
      <c r="B2909" s="173"/>
      <c r="C2909" s="173" t="s">
        <v>74</v>
      </c>
      <c r="D2909" s="173"/>
      <c r="E2909" s="173"/>
      <c r="F2909" s="173"/>
      <c r="G2909" s="180">
        <v>43374</v>
      </c>
      <c r="H2909" s="174"/>
      <c r="I2909" s="177"/>
      <c r="J2909" s="8" t="s">
        <v>4892</v>
      </c>
    </row>
    <row r="2910" spans="1:10" ht="11.25" hidden="1" customHeight="1">
      <c r="A2910" s="181" t="s">
        <v>3387</v>
      </c>
      <c r="B2910" s="173"/>
      <c r="C2910" s="173" t="s">
        <v>74</v>
      </c>
      <c r="D2910" s="173"/>
      <c r="E2910" s="173"/>
      <c r="F2910" s="173"/>
      <c r="G2910" s="180">
        <v>43374</v>
      </c>
      <c r="H2910" s="174"/>
      <c r="I2910" s="177"/>
      <c r="J2910" s="8" t="s">
        <v>4892</v>
      </c>
    </row>
    <row r="2911" spans="1:10" ht="11.25" hidden="1" customHeight="1">
      <c r="A2911" s="181" t="s">
        <v>308</v>
      </c>
      <c r="B2911" s="173"/>
      <c r="C2911" s="173" t="s">
        <v>74</v>
      </c>
      <c r="D2911" s="173"/>
      <c r="E2911" s="173"/>
      <c r="F2911" s="173"/>
      <c r="G2911" s="180">
        <v>43405</v>
      </c>
      <c r="H2911" s="174"/>
      <c r="I2911" s="175"/>
      <c r="J2911" s="8" t="s">
        <v>4892</v>
      </c>
    </row>
    <row r="2912" spans="1:10" ht="11.25" hidden="1" customHeight="1">
      <c r="A2912" s="181" t="s">
        <v>3389</v>
      </c>
      <c r="B2912" s="173"/>
      <c r="C2912" s="173" t="s">
        <v>74</v>
      </c>
      <c r="D2912" s="173"/>
      <c r="E2912" s="173"/>
      <c r="F2912" s="173"/>
      <c r="G2912" s="180">
        <v>43374</v>
      </c>
      <c r="H2912" s="174"/>
      <c r="I2912" s="177"/>
      <c r="J2912" s="8" t="s">
        <v>4892</v>
      </c>
    </row>
    <row r="2913" spans="1:10" ht="11.25" hidden="1" customHeight="1">
      <c r="A2913" s="181" t="s">
        <v>3390</v>
      </c>
      <c r="B2913" s="173"/>
      <c r="C2913" s="173" t="s">
        <v>74</v>
      </c>
      <c r="D2913" s="173"/>
      <c r="E2913" s="173"/>
      <c r="F2913" s="173"/>
      <c r="G2913" s="180">
        <v>43374</v>
      </c>
      <c r="H2913" s="174"/>
      <c r="I2913" s="177"/>
      <c r="J2913" s="8" t="s">
        <v>4892</v>
      </c>
    </row>
    <row r="2914" spans="1:10" ht="11.25" hidden="1" customHeight="1">
      <c r="A2914" s="181" t="s">
        <v>3391</v>
      </c>
      <c r="B2914" s="173"/>
      <c r="C2914" s="173" t="s">
        <v>73</v>
      </c>
      <c r="D2914" s="173"/>
      <c r="E2914" s="173"/>
      <c r="F2914" s="173"/>
      <c r="G2914" s="180">
        <v>43132</v>
      </c>
      <c r="H2914" s="174"/>
      <c r="I2914" s="177"/>
      <c r="J2914" s="8" t="s">
        <v>4896</v>
      </c>
    </row>
    <row r="2915" spans="1:10" ht="11.25" hidden="1" customHeight="1">
      <c r="A2915" s="181" t="s">
        <v>3392</v>
      </c>
      <c r="B2915" s="173"/>
      <c r="C2915" s="173" t="s">
        <v>73</v>
      </c>
      <c r="D2915" s="173"/>
      <c r="E2915" s="173"/>
      <c r="F2915" s="173"/>
      <c r="G2915" s="180">
        <v>43221</v>
      </c>
      <c r="H2915" s="174"/>
      <c r="I2915" s="177"/>
      <c r="J2915" s="8" t="s">
        <v>4896</v>
      </c>
    </row>
    <row r="2916" spans="1:10" ht="11.25" hidden="1" customHeight="1">
      <c r="A2916" s="181" t="s">
        <v>3393</v>
      </c>
      <c r="B2916" s="173"/>
      <c r="C2916" s="173" t="s">
        <v>73</v>
      </c>
      <c r="D2916" s="173"/>
      <c r="E2916" s="173"/>
      <c r="F2916" s="173"/>
      <c r="G2916" s="180">
        <v>43132</v>
      </c>
      <c r="H2916" s="174"/>
      <c r="I2916" s="177"/>
      <c r="J2916" s="8" t="s">
        <v>4896</v>
      </c>
    </row>
    <row r="2917" spans="1:10" ht="11.25" hidden="1" customHeight="1">
      <c r="A2917" s="181" t="s">
        <v>3394</v>
      </c>
      <c r="B2917" s="173"/>
      <c r="C2917" s="173" t="s">
        <v>73</v>
      </c>
      <c r="D2917" s="173"/>
      <c r="E2917" s="173"/>
      <c r="F2917" s="173"/>
      <c r="G2917" s="180">
        <v>43160</v>
      </c>
      <c r="H2917" s="174"/>
      <c r="I2917" s="177"/>
      <c r="J2917" s="8" t="s">
        <v>4896</v>
      </c>
    </row>
    <row r="2918" spans="1:10" ht="11.25" hidden="1" customHeight="1">
      <c r="A2918" s="181" t="s">
        <v>3395</v>
      </c>
      <c r="B2918" s="173"/>
      <c r="C2918" s="173" t="s">
        <v>73</v>
      </c>
      <c r="D2918" s="173"/>
      <c r="E2918" s="173"/>
      <c r="F2918" s="173"/>
      <c r="G2918" s="180">
        <v>43221</v>
      </c>
      <c r="H2918" s="174"/>
      <c r="I2918" s="177"/>
      <c r="J2918" s="8" t="s">
        <v>4896</v>
      </c>
    </row>
    <row r="2919" spans="1:10" ht="11.25" hidden="1" customHeight="1">
      <c r="A2919" s="181" t="s">
        <v>3396</v>
      </c>
      <c r="B2919" s="173"/>
      <c r="C2919" s="173" t="s">
        <v>73</v>
      </c>
      <c r="D2919" s="173"/>
      <c r="E2919" s="173"/>
      <c r="F2919" s="173"/>
      <c r="G2919" s="180">
        <v>43282</v>
      </c>
      <c r="H2919" s="174"/>
      <c r="I2919" s="177"/>
      <c r="J2919" s="8" t="s">
        <v>4896</v>
      </c>
    </row>
    <row r="2920" spans="1:10" ht="11.25" hidden="1" customHeight="1">
      <c r="A2920" s="181" t="s">
        <v>3397</v>
      </c>
      <c r="B2920" s="173"/>
      <c r="C2920" s="173" t="s">
        <v>73</v>
      </c>
      <c r="D2920" s="173"/>
      <c r="E2920" s="173"/>
      <c r="F2920" s="173"/>
      <c r="G2920" s="180">
        <v>43374</v>
      </c>
      <c r="H2920" s="174"/>
      <c r="I2920" s="177"/>
      <c r="J2920" s="8" t="s">
        <v>4896</v>
      </c>
    </row>
    <row r="2921" spans="1:10" ht="11.25" hidden="1" customHeight="1">
      <c r="A2921" s="181" t="s">
        <v>3398</v>
      </c>
      <c r="B2921" s="173"/>
      <c r="C2921" s="173" t="s">
        <v>73</v>
      </c>
      <c r="D2921" s="173"/>
      <c r="E2921" s="173"/>
      <c r="F2921" s="173"/>
      <c r="G2921" s="180">
        <v>43101</v>
      </c>
      <c r="H2921" s="174"/>
      <c r="I2921" s="175"/>
      <c r="J2921" s="8" t="s">
        <v>4896</v>
      </c>
    </row>
    <row r="2922" spans="1:10" ht="11.25" hidden="1" customHeight="1">
      <c r="A2922" s="181" t="s">
        <v>3399</v>
      </c>
      <c r="B2922" s="173"/>
      <c r="C2922" s="173" t="s">
        <v>73</v>
      </c>
      <c r="D2922" s="173"/>
      <c r="E2922" s="173"/>
      <c r="F2922" s="173"/>
      <c r="G2922" s="180">
        <v>43221</v>
      </c>
      <c r="H2922" s="174"/>
      <c r="I2922" s="177"/>
      <c r="J2922" s="8" t="s">
        <v>4896</v>
      </c>
    </row>
    <row r="2923" spans="1:10" ht="11.25" hidden="1" customHeight="1">
      <c r="A2923" s="181" t="s">
        <v>3400</v>
      </c>
      <c r="B2923" s="173"/>
      <c r="C2923" s="173" t="s">
        <v>73</v>
      </c>
      <c r="D2923" s="173"/>
      <c r="E2923" s="173"/>
      <c r="F2923" s="173"/>
      <c r="G2923" s="180">
        <v>43282</v>
      </c>
      <c r="H2923" s="174"/>
      <c r="I2923" s="177"/>
      <c r="J2923" s="8" t="s">
        <v>4896</v>
      </c>
    </row>
    <row r="2924" spans="1:10" ht="11.25" hidden="1" customHeight="1">
      <c r="A2924" s="181" t="s">
        <v>3401</v>
      </c>
      <c r="B2924" s="173"/>
      <c r="C2924" s="173" t="s">
        <v>73</v>
      </c>
      <c r="D2924" s="173"/>
      <c r="E2924" s="173"/>
      <c r="F2924" s="173"/>
      <c r="G2924" s="180">
        <v>43221</v>
      </c>
      <c r="H2924" s="174"/>
      <c r="I2924" s="177"/>
      <c r="J2924" s="8" t="s">
        <v>4896</v>
      </c>
    </row>
    <row r="2925" spans="1:10" ht="11.25" hidden="1" customHeight="1">
      <c r="A2925" s="181" t="s">
        <v>3402</v>
      </c>
      <c r="B2925" s="173"/>
      <c r="C2925" s="173" t="s">
        <v>73</v>
      </c>
      <c r="D2925" s="173"/>
      <c r="E2925" s="173"/>
      <c r="F2925" s="173"/>
      <c r="G2925" s="180">
        <v>43252</v>
      </c>
      <c r="H2925" s="174"/>
      <c r="I2925" s="177"/>
      <c r="J2925" s="8" t="s">
        <v>4896</v>
      </c>
    </row>
    <row r="2926" spans="1:10" ht="11.25" hidden="1" customHeight="1">
      <c r="A2926" s="181" t="s">
        <v>3403</v>
      </c>
      <c r="B2926" s="173"/>
      <c r="C2926" s="173" t="s">
        <v>73</v>
      </c>
      <c r="D2926" s="173"/>
      <c r="E2926" s="173"/>
      <c r="F2926" s="173"/>
      <c r="G2926" s="180">
        <v>43221</v>
      </c>
      <c r="H2926" s="174"/>
      <c r="I2926" s="177"/>
      <c r="J2926" s="8" t="s">
        <v>4896</v>
      </c>
    </row>
    <row r="2927" spans="1:10" ht="11.25" hidden="1" customHeight="1">
      <c r="A2927" s="181" t="s">
        <v>309</v>
      </c>
      <c r="B2927" s="173"/>
      <c r="C2927" s="173" t="s">
        <v>73</v>
      </c>
      <c r="D2927" s="173"/>
      <c r="E2927" s="173"/>
      <c r="F2927" s="173"/>
      <c r="G2927" s="180">
        <v>43405</v>
      </c>
      <c r="H2927" s="174"/>
      <c r="I2927" s="177"/>
      <c r="J2927" s="8" t="s">
        <v>4896</v>
      </c>
    </row>
    <row r="2928" spans="1:10" ht="11.25" hidden="1" customHeight="1">
      <c r="A2928" s="181" t="s">
        <v>3404</v>
      </c>
      <c r="B2928" s="173"/>
      <c r="C2928" s="173" t="s">
        <v>73</v>
      </c>
      <c r="D2928" s="173"/>
      <c r="E2928" s="173"/>
      <c r="F2928" s="173"/>
      <c r="G2928" s="180">
        <v>43313</v>
      </c>
      <c r="H2928" s="174"/>
      <c r="I2928" s="175"/>
      <c r="J2928" s="8" t="s">
        <v>4896</v>
      </c>
    </row>
    <row r="2929" spans="1:10" ht="11.25" hidden="1" customHeight="1">
      <c r="A2929" s="181" t="s">
        <v>310</v>
      </c>
      <c r="B2929" s="173"/>
      <c r="C2929" s="173" t="s">
        <v>73</v>
      </c>
      <c r="D2929" s="173"/>
      <c r="E2929" s="173"/>
      <c r="F2929" s="173"/>
      <c r="G2929" s="180">
        <v>43405</v>
      </c>
      <c r="H2929" s="174"/>
      <c r="I2929" s="177"/>
      <c r="J2929" s="8" t="s">
        <v>4896</v>
      </c>
    </row>
    <row r="2930" spans="1:10" ht="11.25" hidden="1" customHeight="1">
      <c r="A2930" s="181" t="s">
        <v>311</v>
      </c>
      <c r="B2930" s="173"/>
      <c r="C2930" s="173" t="s">
        <v>73</v>
      </c>
      <c r="D2930" s="173"/>
      <c r="E2930" s="173"/>
      <c r="F2930" s="173"/>
      <c r="G2930" s="180">
        <v>43405</v>
      </c>
      <c r="H2930" s="174"/>
      <c r="I2930" s="177"/>
      <c r="J2930" s="8" t="s">
        <v>4896</v>
      </c>
    </row>
    <row r="2931" spans="1:10" ht="11.25" hidden="1" customHeight="1">
      <c r="A2931" s="181" t="s">
        <v>3405</v>
      </c>
      <c r="B2931" s="173"/>
      <c r="C2931" s="173" t="s">
        <v>73</v>
      </c>
      <c r="D2931" s="173"/>
      <c r="E2931" s="173"/>
      <c r="F2931" s="173"/>
      <c r="G2931" s="180">
        <v>43101</v>
      </c>
      <c r="H2931" s="174"/>
      <c r="I2931" s="175"/>
      <c r="J2931" s="8" t="s">
        <v>4896</v>
      </c>
    </row>
    <row r="2932" spans="1:10" ht="11.25" hidden="1" customHeight="1">
      <c r="A2932" s="181" t="s">
        <v>312</v>
      </c>
      <c r="B2932" s="173"/>
      <c r="C2932" s="173" t="s">
        <v>73</v>
      </c>
      <c r="D2932" s="173"/>
      <c r="E2932" s="173"/>
      <c r="F2932" s="173"/>
      <c r="G2932" s="180">
        <v>43405</v>
      </c>
      <c r="H2932" s="174"/>
      <c r="I2932" s="177"/>
      <c r="J2932" s="8" t="s">
        <v>4896</v>
      </c>
    </row>
    <row r="2933" spans="1:10" ht="11.25" hidden="1" customHeight="1">
      <c r="A2933" s="181" t="s">
        <v>313</v>
      </c>
      <c r="B2933" s="173"/>
      <c r="C2933" s="173" t="s">
        <v>73</v>
      </c>
      <c r="D2933" s="173"/>
      <c r="E2933" s="173"/>
      <c r="F2933" s="173"/>
      <c r="G2933" s="180">
        <v>43405</v>
      </c>
      <c r="H2933" s="174"/>
      <c r="I2933" s="177"/>
      <c r="J2933" s="8" t="s">
        <v>4896</v>
      </c>
    </row>
    <row r="2934" spans="1:10" ht="11.25" hidden="1" customHeight="1">
      <c r="A2934" s="181" t="s">
        <v>3406</v>
      </c>
      <c r="B2934" s="173"/>
      <c r="C2934" s="173" t="s">
        <v>73</v>
      </c>
      <c r="D2934" s="173"/>
      <c r="E2934" s="173"/>
      <c r="F2934" s="173"/>
      <c r="G2934" s="180">
        <v>43221</v>
      </c>
      <c r="H2934" s="174"/>
      <c r="I2934" s="177"/>
      <c r="J2934" s="8" t="s">
        <v>4896</v>
      </c>
    </row>
    <row r="2935" spans="1:10" ht="11.25" hidden="1" customHeight="1">
      <c r="A2935" s="181" t="s">
        <v>3407</v>
      </c>
      <c r="B2935" s="173"/>
      <c r="C2935" s="173" t="s">
        <v>73</v>
      </c>
      <c r="D2935" s="173"/>
      <c r="E2935" s="173"/>
      <c r="F2935" s="173"/>
      <c r="G2935" s="180">
        <v>43101</v>
      </c>
      <c r="H2935" s="174"/>
      <c r="I2935" s="177"/>
      <c r="J2935" s="8" t="s">
        <v>4896</v>
      </c>
    </row>
    <row r="2936" spans="1:10" ht="11.25" hidden="1" customHeight="1">
      <c r="A2936" s="181" t="s">
        <v>3408</v>
      </c>
      <c r="B2936" s="173"/>
      <c r="C2936" s="173" t="s">
        <v>73</v>
      </c>
      <c r="D2936" s="173"/>
      <c r="E2936" s="173"/>
      <c r="F2936" s="173"/>
      <c r="G2936" s="180">
        <v>43221</v>
      </c>
      <c r="H2936" s="174"/>
      <c r="I2936" s="177"/>
      <c r="J2936" s="8" t="s">
        <v>4896</v>
      </c>
    </row>
    <row r="2937" spans="1:10" ht="11.25" hidden="1" customHeight="1">
      <c r="A2937" s="181" t="s">
        <v>3409</v>
      </c>
      <c r="B2937" s="173"/>
      <c r="C2937" s="173" t="s">
        <v>73</v>
      </c>
      <c r="D2937" s="173"/>
      <c r="E2937" s="173"/>
      <c r="F2937" s="173"/>
      <c r="G2937" s="180">
        <v>43221</v>
      </c>
      <c r="H2937" s="174"/>
      <c r="I2937" s="177"/>
      <c r="J2937" s="8" t="s">
        <v>4896</v>
      </c>
    </row>
    <row r="2938" spans="1:10" ht="11.25" hidden="1" customHeight="1">
      <c r="A2938" s="181" t="s">
        <v>3410</v>
      </c>
      <c r="B2938" s="173"/>
      <c r="C2938" s="173" t="s">
        <v>73</v>
      </c>
      <c r="D2938" s="173"/>
      <c r="E2938" s="173"/>
      <c r="F2938" s="173"/>
      <c r="G2938" s="180">
        <v>43374</v>
      </c>
      <c r="H2938" s="174"/>
      <c r="I2938" s="177"/>
      <c r="J2938" s="8" t="s">
        <v>4896</v>
      </c>
    </row>
    <row r="2939" spans="1:10" ht="11.25" hidden="1" customHeight="1">
      <c r="A2939" s="181" t="s">
        <v>3411</v>
      </c>
      <c r="B2939" s="173"/>
      <c r="C2939" s="173" t="s">
        <v>73</v>
      </c>
      <c r="D2939" s="173"/>
      <c r="E2939" s="173"/>
      <c r="F2939" s="173"/>
      <c r="G2939" s="180">
        <v>43101</v>
      </c>
      <c r="H2939" s="174"/>
      <c r="I2939" s="177"/>
      <c r="J2939" s="8" t="s">
        <v>4896</v>
      </c>
    </row>
    <row r="2940" spans="1:10" ht="11.25" hidden="1" customHeight="1">
      <c r="A2940" s="181" t="s">
        <v>3412</v>
      </c>
      <c r="B2940" s="173"/>
      <c r="C2940" s="173" t="s">
        <v>73</v>
      </c>
      <c r="D2940" s="173"/>
      <c r="E2940" s="173"/>
      <c r="F2940" s="173"/>
      <c r="G2940" s="180">
        <v>43374</v>
      </c>
      <c r="H2940" s="174"/>
      <c r="I2940" s="177"/>
      <c r="J2940" s="8" t="s">
        <v>4896</v>
      </c>
    </row>
    <row r="2941" spans="1:10" ht="11.25" hidden="1" customHeight="1">
      <c r="A2941" s="181" t="s">
        <v>3413</v>
      </c>
      <c r="B2941" s="173"/>
      <c r="C2941" s="173" t="s">
        <v>73</v>
      </c>
      <c r="D2941" s="173"/>
      <c r="E2941" s="173"/>
      <c r="F2941" s="173"/>
      <c r="G2941" s="180">
        <v>43374</v>
      </c>
      <c r="H2941" s="174"/>
      <c r="I2941" s="177"/>
      <c r="J2941" s="8" t="s">
        <v>4896</v>
      </c>
    </row>
    <row r="2942" spans="1:10" ht="11.25" hidden="1" customHeight="1">
      <c r="A2942" s="181" t="s">
        <v>3414</v>
      </c>
      <c r="B2942" s="173"/>
      <c r="C2942" s="173" t="s">
        <v>73</v>
      </c>
      <c r="D2942" s="173"/>
      <c r="E2942" s="173"/>
      <c r="F2942" s="173"/>
      <c r="G2942" s="180">
        <v>43374</v>
      </c>
      <c r="H2942" s="174"/>
      <c r="I2942" s="177"/>
      <c r="J2942" s="8" t="s">
        <v>4896</v>
      </c>
    </row>
    <row r="2943" spans="1:10" ht="11.25" hidden="1" customHeight="1">
      <c r="A2943" s="181" t="s">
        <v>3415</v>
      </c>
      <c r="B2943" s="173"/>
      <c r="C2943" s="173" t="s">
        <v>73</v>
      </c>
      <c r="D2943" s="173"/>
      <c r="E2943" s="173"/>
      <c r="F2943" s="173"/>
      <c r="G2943" s="180">
        <v>43132</v>
      </c>
      <c r="H2943" s="174"/>
      <c r="I2943" s="177"/>
      <c r="J2943" s="8" t="s">
        <v>4896</v>
      </c>
    </row>
    <row r="2944" spans="1:10" ht="11.25" hidden="1" customHeight="1">
      <c r="A2944" s="181" t="s">
        <v>3416</v>
      </c>
      <c r="B2944" s="173"/>
      <c r="C2944" s="173" t="s">
        <v>73</v>
      </c>
      <c r="D2944" s="173"/>
      <c r="E2944" s="173"/>
      <c r="F2944" s="173"/>
      <c r="G2944" s="180">
        <v>43374</v>
      </c>
      <c r="H2944" s="174"/>
      <c r="I2944" s="177"/>
      <c r="J2944" s="8" t="s">
        <v>4896</v>
      </c>
    </row>
    <row r="2945" spans="1:10" ht="11.25" hidden="1" customHeight="1">
      <c r="A2945" s="181" t="s">
        <v>3417</v>
      </c>
      <c r="B2945" s="173"/>
      <c r="C2945" s="173" t="s">
        <v>73</v>
      </c>
      <c r="D2945" s="173"/>
      <c r="E2945" s="173"/>
      <c r="F2945" s="173"/>
      <c r="G2945" s="180">
        <v>43374</v>
      </c>
      <c r="H2945" s="174"/>
      <c r="I2945" s="177"/>
      <c r="J2945" s="8" t="s">
        <v>4896</v>
      </c>
    </row>
    <row r="2946" spans="1:10" ht="11.25" hidden="1" customHeight="1">
      <c r="A2946" s="181" t="s">
        <v>3418</v>
      </c>
      <c r="B2946" s="173"/>
      <c r="C2946" s="173" t="s">
        <v>73</v>
      </c>
      <c r="D2946" s="173"/>
      <c r="E2946" s="173"/>
      <c r="F2946" s="173"/>
      <c r="G2946" s="180">
        <v>43374</v>
      </c>
      <c r="H2946" s="174"/>
      <c r="I2946" s="177"/>
      <c r="J2946" s="8" t="s">
        <v>4896</v>
      </c>
    </row>
    <row r="2947" spans="1:10" ht="11.25" hidden="1" customHeight="1">
      <c r="A2947" s="181" t="s">
        <v>3419</v>
      </c>
      <c r="B2947" s="173"/>
      <c r="C2947" s="173" t="s">
        <v>73</v>
      </c>
      <c r="D2947" s="173"/>
      <c r="E2947" s="173"/>
      <c r="F2947" s="173"/>
      <c r="G2947" s="180">
        <v>43374</v>
      </c>
      <c r="H2947" s="174"/>
      <c r="I2947" s="177"/>
      <c r="J2947" s="8" t="s">
        <v>4896</v>
      </c>
    </row>
    <row r="2948" spans="1:10" ht="11.25" hidden="1" customHeight="1">
      <c r="A2948" s="181" t="s">
        <v>3420</v>
      </c>
      <c r="B2948" s="173"/>
      <c r="C2948" s="173" t="s">
        <v>73</v>
      </c>
      <c r="D2948" s="173"/>
      <c r="E2948" s="173"/>
      <c r="F2948" s="173"/>
      <c r="G2948" s="180">
        <v>43160</v>
      </c>
      <c r="H2948" s="174"/>
      <c r="I2948" s="177"/>
      <c r="J2948" s="8" t="s">
        <v>4896</v>
      </c>
    </row>
    <row r="2949" spans="1:10" ht="11.25" hidden="1" customHeight="1">
      <c r="A2949" s="181" t="s">
        <v>3421</v>
      </c>
      <c r="B2949" s="173"/>
      <c r="C2949" s="173" t="s">
        <v>73</v>
      </c>
      <c r="D2949" s="173"/>
      <c r="E2949" s="173"/>
      <c r="F2949" s="173"/>
      <c r="G2949" s="180">
        <v>43101</v>
      </c>
      <c r="H2949" s="174"/>
      <c r="I2949" s="177"/>
      <c r="J2949" s="8" t="s">
        <v>4896</v>
      </c>
    </row>
    <row r="2950" spans="1:10" ht="11.25" hidden="1" customHeight="1">
      <c r="A2950" s="181" t="s">
        <v>314</v>
      </c>
      <c r="B2950" s="173"/>
      <c r="C2950" s="173" t="s">
        <v>73</v>
      </c>
      <c r="D2950" s="173"/>
      <c r="E2950" s="173"/>
      <c r="F2950" s="173"/>
      <c r="G2950" s="180">
        <v>43405</v>
      </c>
      <c r="H2950" s="174"/>
      <c r="I2950" s="177"/>
      <c r="J2950" s="8" t="s">
        <v>4896</v>
      </c>
    </row>
    <row r="2951" spans="1:10" ht="11.25" hidden="1" customHeight="1">
      <c r="A2951" s="181" t="s">
        <v>3422</v>
      </c>
      <c r="B2951" s="173"/>
      <c r="C2951" s="173" t="s">
        <v>73</v>
      </c>
      <c r="D2951" s="173"/>
      <c r="E2951" s="173" t="s">
        <v>73</v>
      </c>
      <c r="F2951" s="173" t="str">
        <f>J2951</f>
        <v>MILTON SONEHARA</v>
      </c>
      <c r="G2951" s="180">
        <v>43070</v>
      </c>
      <c r="H2951" s="174">
        <v>43087</v>
      </c>
      <c r="I2951" s="174">
        <v>43105</v>
      </c>
      <c r="J2951" s="8" t="s">
        <v>4896</v>
      </c>
    </row>
    <row r="2952" spans="1:10" ht="11.25" hidden="1" customHeight="1">
      <c r="A2952" s="181" t="s">
        <v>3423</v>
      </c>
      <c r="B2952" s="173"/>
      <c r="C2952" s="173" t="s">
        <v>73</v>
      </c>
      <c r="D2952" s="173"/>
      <c r="E2952" s="173"/>
      <c r="F2952" s="173"/>
      <c r="G2952" s="180">
        <v>43313</v>
      </c>
      <c r="H2952" s="174"/>
      <c r="I2952" s="177"/>
      <c r="J2952" s="8" t="s">
        <v>4896</v>
      </c>
    </row>
    <row r="2953" spans="1:10" ht="11.25" hidden="1" customHeight="1">
      <c r="A2953" s="181" t="s">
        <v>3424</v>
      </c>
      <c r="B2953" s="173"/>
      <c r="C2953" s="173" t="s">
        <v>73</v>
      </c>
      <c r="D2953" s="173"/>
      <c r="E2953" s="173"/>
      <c r="F2953" s="173"/>
      <c r="G2953" s="180">
        <v>43101</v>
      </c>
      <c r="H2953" s="174"/>
      <c r="I2953" s="177"/>
      <c r="J2953" s="8" t="s">
        <v>4896</v>
      </c>
    </row>
    <row r="2954" spans="1:10" ht="11.25" hidden="1" customHeight="1">
      <c r="A2954" s="181" t="s">
        <v>3425</v>
      </c>
      <c r="B2954" s="173"/>
      <c r="C2954" s="173" t="s">
        <v>73</v>
      </c>
      <c r="D2954" s="173"/>
      <c r="E2954" s="173"/>
      <c r="F2954" s="173"/>
      <c r="G2954" s="180">
        <v>43160</v>
      </c>
      <c r="H2954" s="174"/>
      <c r="I2954" s="177"/>
      <c r="J2954" s="8" t="s">
        <v>4896</v>
      </c>
    </row>
    <row r="2955" spans="1:10" ht="11.25" hidden="1" customHeight="1">
      <c r="A2955" s="181" t="s">
        <v>3426</v>
      </c>
      <c r="B2955" s="173"/>
      <c r="C2955" s="173" t="s">
        <v>73</v>
      </c>
      <c r="D2955" s="173"/>
      <c r="E2955" s="173"/>
      <c r="F2955" s="173"/>
      <c r="G2955" s="180">
        <v>43252</v>
      </c>
      <c r="H2955" s="174"/>
      <c r="I2955" s="177"/>
      <c r="J2955" s="8" t="s">
        <v>4896</v>
      </c>
    </row>
    <row r="2956" spans="1:10" ht="11.25" hidden="1" customHeight="1">
      <c r="A2956" s="181" t="s">
        <v>3427</v>
      </c>
      <c r="B2956" s="173"/>
      <c r="C2956" s="173" t="s">
        <v>73</v>
      </c>
      <c r="D2956" s="173"/>
      <c r="E2956" s="173"/>
      <c r="F2956" s="173"/>
      <c r="G2956" s="180">
        <v>43313</v>
      </c>
      <c r="H2956" s="174"/>
      <c r="I2956" s="177"/>
      <c r="J2956" s="8" t="s">
        <v>4896</v>
      </c>
    </row>
    <row r="2957" spans="1:10" ht="11.25" hidden="1" customHeight="1">
      <c r="A2957" s="181" t="s">
        <v>3428</v>
      </c>
      <c r="B2957" s="173"/>
      <c r="C2957" s="173" t="s">
        <v>73</v>
      </c>
      <c r="D2957" s="173"/>
      <c r="E2957" s="173"/>
      <c r="F2957" s="173"/>
      <c r="G2957" s="180">
        <v>43132</v>
      </c>
      <c r="H2957" s="174"/>
      <c r="I2957" s="177"/>
      <c r="J2957" s="8" t="s">
        <v>4896</v>
      </c>
    </row>
    <row r="2958" spans="1:10" ht="11.25" hidden="1" customHeight="1">
      <c r="A2958" s="181" t="s">
        <v>3429</v>
      </c>
      <c r="B2958" s="173"/>
      <c r="C2958" s="173" t="s">
        <v>73</v>
      </c>
      <c r="D2958" s="173"/>
      <c r="E2958" s="173"/>
      <c r="F2958" s="173"/>
      <c r="G2958" s="180">
        <v>43313</v>
      </c>
      <c r="H2958" s="174"/>
      <c r="I2958" s="177"/>
      <c r="J2958" s="8" t="s">
        <v>4896</v>
      </c>
    </row>
    <row r="2959" spans="1:10" ht="11.25" hidden="1" customHeight="1">
      <c r="A2959" s="181" t="s">
        <v>3430</v>
      </c>
      <c r="B2959" s="173"/>
      <c r="C2959" s="173" t="s">
        <v>73</v>
      </c>
      <c r="D2959" s="173"/>
      <c r="E2959" s="173"/>
      <c r="F2959" s="173"/>
      <c r="G2959" s="180">
        <v>43101</v>
      </c>
      <c r="H2959" s="174"/>
      <c r="I2959" s="177"/>
      <c r="J2959" s="8" t="s">
        <v>4896</v>
      </c>
    </row>
    <row r="2960" spans="1:10" ht="11.25" hidden="1" customHeight="1">
      <c r="A2960" s="181" t="s">
        <v>3431</v>
      </c>
      <c r="B2960" s="173"/>
      <c r="C2960" s="173" t="s">
        <v>73</v>
      </c>
      <c r="D2960" s="173"/>
      <c r="E2960" s="173" t="s">
        <v>73</v>
      </c>
      <c r="F2960" s="173" t="str">
        <f>J2960</f>
        <v>MILTON SONEHARA</v>
      </c>
      <c r="G2960" s="180">
        <v>43070</v>
      </c>
      <c r="H2960" s="174">
        <v>43103</v>
      </c>
      <c r="I2960" s="174">
        <v>43105</v>
      </c>
      <c r="J2960" s="8" t="s">
        <v>4896</v>
      </c>
    </row>
    <row r="2961" spans="1:10" ht="11.25" hidden="1" customHeight="1">
      <c r="A2961" s="181" t="s">
        <v>3432</v>
      </c>
      <c r="B2961" s="173"/>
      <c r="C2961" s="173" t="s">
        <v>73</v>
      </c>
      <c r="D2961" s="173"/>
      <c r="E2961" s="173"/>
      <c r="F2961" s="173"/>
      <c r="G2961" s="180">
        <v>43313</v>
      </c>
      <c r="H2961" s="174"/>
      <c r="I2961" s="177"/>
      <c r="J2961" s="8" t="s">
        <v>4896</v>
      </c>
    </row>
    <row r="2962" spans="1:10" ht="11.25" hidden="1" customHeight="1">
      <c r="A2962" s="181" t="s">
        <v>3433</v>
      </c>
      <c r="B2962" s="173"/>
      <c r="C2962" s="173" t="s">
        <v>73</v>
      </c>
      <c r="D2962" s="173"/>
      <c r="E2962" s="173"/>
      <c r="F2962" s="173"/>
      <c r="G2962" s="180">
        <v>43221</v>
      </c>
      <c r="H2962" s="174"/>
      <c r="I2962" s="177"/>
      <c r="J2962" s="8" t="s">
        <v>4896</v>
      </c>
    </row>
    <row r="2963" spans="1:10" ht="11.25" hidden="1" customHeight="1">
      <c r="A2963" s="181" t="s">
        <v>3434</v>
      </c>
      <c r="B2963" s="173"/>
      <c r="C2963" s="173" t="s">
        <v>73</v>
      </c>
      <c r="D2963" s="173"/>
      <c r="E2963" s="173"/>
      <c r="F2963" s="173"/>
      <c r="G2963" s="180">
        <v>43191</v>
      </c>
      <c r="H2963" s="174"/>
      <c r="I2963" s="177"/>
      <c r="J2963" s="8" t="s">
        <v>4896</v>
      </c>
    </row>
    <row r="2964" spans="1:10" ht="11.25" hidden="1" customHeight="1">
      <c r="A2964" s="181" t="s">
        <v>3435</v>
      </c>
      <c r="B2964" s="173"/>
      <c r="C2964" s="173" t="s">
        <v>73</v>
      </c>
      <c r="D2964" s="173"/>
      <c r="E2964" s="173"/>
      <c r="F2964" s="173"/>
      <c r="G2964" s="180">
        <v>43221</v>
      </c>
      <c r="H2964" s="174"/>
      <c r="I2964" s="177"/>
      <c r="J2964" s="8" t="s">
        <v>4896</v>
      </c>
    </row>
    <row r="2965" spans="1:10" ht="11.25" hidden="1" customHeight="1">
      <c r="A2965" s="181" t="s">
        <v>3436</v>
      </c>
      <c r="B2965" s="173"/>
      <c r="C2965" s="173" t="s">
        <v>73</v>
      </c>
      <c r="D2965" s="173"/>
      <c r="E2965" s="173"/>
      <c r="F2965" s="173"/>
      <c r="G2965" s="180">
        <v>43252</v>
      </c>
      <c r="H2965" s="174"/>
      <c r="I2965" s="175"/>
      <c r="J2965" s="8" t="s">
        <v>4896</v>
      </c>
    </row>
    <row r="2966" spans="1:10" ht="11.25" hidden="1" customHeight="1">
      <c r="A2966" s="181" t="s">
        <v>3437</v>
      </c>
      <c r="B2966" s="173"/>
      <c r="C2966" s="173" t="s">
        <v>73</v>
      </c>
      <c r="D2966" s="173"/>
      <c r="E2966" s="173"/>
      <c r="F2966" s="173"/>
      <c r="G2966" s="180">
        <v>43282</v>
      </c>
      <c r="H2966" s="174"/>
      <c r="I2966" s="177"/>
      <c r="J2966" s="8" t="s">
        <v>4896</v>
      </c>
    </row>
    <row r="2967" spans="1:10" ht="11.25" hidden="1" customHeight="1">
      <c r="A2967" s="181" t="s">
        <v>3438</v>
      </c>
      <c r="B2967" s="173"/>
      <c r="C2967" s="173" t="s">
        <v>73</v>
      </c>
      <c r="D2967" s="173"/>
      <c r="E2967" s="173"/>
      <c r="F2967" s="173"/>
      <c r="G2967" s="180">
        <v>43221</v>
      </c>
      <c r="H2967" s="174"/>
      <c r="I2967" s="177"/>
      <c r="J2967" s="8" t="s">
        <v>4896</v>
      </c>
    </row>
    <row r="2968" spans="1:10" ht="11.25" hidden="1" customHeight="1">
      <c r="A2968" s="181" t="s">
        <v>3439</v>
      </c>
      <c r="B2968" s="173"/>
      <c r="C2968" s="173" t="s">
        <v>73</v>
      </c>
      <c r="D2968" s="173"/>
      <c r="E2968" s="173"/>
      <c r="F2968" s="173"/>
      <c r="G2968" s="180">
        <v>43282</v>
      </c>
      <c r="H2968" s="174"/>
      <c r="I2968" s="177"/>
      <c r="J2968" s="8" t="s">
        <v>4896</v>
      </c>
    </row>
    <row r="2969" spans="1:10" ht="11.25" hidden="1" customHeight="1">
      <c r="A2969" s="181" t="s">
        <v>3440</v>
      </c>
      <c r="B2969" s="173"/>
      <c r="C2969" s="173" t="s">
        <v>73</v>
      </c>
      <c r="D2969" s="173"/>
      <c r="E2969" s="173"/>
      <c r="F2969" s="173"/>
      <c r="G2969" s="180">
        <v>43101</v>
      </c>
      <c r="H2969" s="174"/>
      <c r="I2969" s="177"/>
      <c r="J2969" s="8" t="s">
        <v>4896</v>
      </c>
    </row>
    <row r="2970" spans="1:10" ht="11.25" hidden="1" customHeight="1">
      <c r="A2970" s="181" t="s">
        <v>3441</v>
      </c>
      <c r="B2970" s="173"/>
      <c r="C2970" s="173" t="s">
        <v>73</v>
      </c>
      <c r="D2970" s="173"/>
      <c r="E2970" s="173"/>
      <c r="F2970" s="173"/>
      <c r="G2970" s="180">
        <v>43282</v>
      </c>
      <c r="H2970" s="174"/>
      <c r="I2970" s="177"/>
      <c r="J2970" s="8" t="s">
        <v>4896</v>
      </c>
    </row>
    <row r="2971" spans="1:10" ht="11.25" hidden="1" customHeight="1">
      <c r="A2971" s="181" t="s">
        <v>3442</v>
      </c>
      <c r="B2971" s="173"/>
      <c r="C2971" s="173" t="s">
        <v>73</v>
      </c>
      <c r="D2971" s="173"/>
      <c r="E2971" s="173"/>
      <c r="F2971" s="173"/>
      <c r="G2971" s="180">
        <v>43252</v>
      </c>
      <c r="H2971" s="174"/>
      <c r="I2971" s="177"/>
      <c r="J2971" s="8" t="s">
        <v>4896</v>
      </c>
    </row>
    <row r="2972" spans="1:10" ht="11.25" hidden="1" customHeight="1">
      <c r="A2972" s="181" t="s">
        <v>3443</v>
      </c>
      <c r="B2972" s="173"/>
      <c r="C2972" s="173" t="s">
        <v>73</v>
      </c>
      <c r="D2972" s="173"/>
      <c r="E2972" s="173"/>
      <c r="F2972" s="173"/>
      <c r="G2972" s="180">
        <v>43282</v>
      </c>
      <c r="H2972" s="174"/>
      <c r="I2972" s="177"/>
      <c r="J2972" s="8" t="s">
        <v>4896</v>
      </c>
    </row>
    <row r="2973" spans="1:10" ht="11.25" hidden="1" customHeight="1">
      <c r="A2973" s="181" t="s">
        <v>3444</v>
      </c>
      <c r="B2973" s="173"/>
      <c r="C2973" s="173" t="s">
        <v>73</v>
      </c>
      <c r="D2973" s="173"/>
      <c r="E2973" s="173"/>
      <c r="F2973" s="173"/>
      <c r="G2973" s="180">
        <v>43313</v>
      </c>
      <c r="H2973" s="174"/>
      <c r="I2973" s="177"/>
      <c r="J2973" s="8" t="s">
        <v>4896</v>
      </c>
    </row>
    <row r="2974" spans="1:10" ht="11.25" hidden="1" customHeight="1">
      <c r="A2974" s="181" t="s">
        <v>315</v>
      </c>
      <c r="B2974" s="173"/>
      <c r="C2974" s="173" t="s">
        <v>73</v>
      </c>
      <c r="D2974" s="173"/>
      <c r="E2974" s="173"/>
      <c r="F2974" s="173"/>
      <c r="G2974" s="180">
        <v>43405</v>
      </c>
      <c r="H2974" s="174"/>
      <c r="I2974" s="177"/>
      <c r="J2974" s="8" t="s">
        <v>4896</v>
      </c>
    </row>
    <row r="2975" spans="1:10" ht="11.25" hidden="1" customHeight="1">
      <c r="A2975" s="181" t="s">
        <v>3445</v>
      </c>
      <c r="B2975" s="173"/>
      <c r="C2975" s="173" t="s">
        <v>73</v>
      </c>
      <c r="D2975" s="173"/>
      <c r="E2975" s="173"/>
      <c r="F2975" s="173"/>
      <c r="G2975" s="180">
        <v>43344</v>
      </c>
      <c r="H2975" s="174"/>
      <c r="I2975" s="177"/>
      <c r="J2975" s="8" t="s">
        <v>4896</v>
      </c>
    </row>
    <row r="2976" spans="1:10" ht="11.25" hidden="1" customHeight="1">
      <c r="A2976" s="181" t="s">
        <v>3446</v>
      </c>
      <c r="B2976" s="173"/>
      <c r="C2976" s="173" t="s">
        <v>73</v>
      </c>
      <c r="D2976" s="173"/>
      <c r="E2976" s="173"/>
      <c r="F2976" s="173"/>
      <c r="G2976" s="180">
        <v>43191</v>
      </c>
      <c r="H2976" s="174"/>
      <c r="I2976" s="177"/>
      <c r="J2976" s="8" t="s">
        <v>4896</v>
      </c>
    </row>
    <row r="2977" spans="1:10" ht="11.25" hidden="1" customHeight="1">
      <c r="A2977" s="181" t="s">
        <v>3447</v>
      </c>
      <c r="B2977" s="173"/>
      <c r="C2977" s="173" t="s">
        <v>73</v>
      </c>
      <c r="D2977" s="173"/>
      <c r="E2977" s="173"/>
      <c r="F2977" s="173"/>
      <c r="G2977" s="180">
        <v>43191</v>
      </c>
      <c r="H2977" s="174"/>
      <c r="I2977" s="177"/>
      <c r="J2977" s="8" t="s">
        <v>4896</v>
      </c>
    </row>
    <row r="2978" spans="1:10" ht="11.25" hidden="1" customHeight="1">
      <c r="A2978" s="181" t="s">
        <v>3448</v>
      </c>
      <c r="B2978" s="173"/>
      <c r="C2978" s="173" t="s">
        <v>73</v>
      </c>
      <c r="D2978" s="173"/>
      <c r="E2978" s="173"/>
      <c r="F2978" s="173"/>
      <c r="G2978" s="180">
        <v>43160</v>
      </c>
      <c r="H2978" s="174"/>
      <c r="I2978" s="177"/>
      <c r="J2978" s="8" t="s">
        <v>4896</v>
      </c>
    </row>
    <row r="2979" spans="1:10" ht="11.25" hidden="1" customHeight="1">
      <c r="A2979" s="181" t="s">
        <v>3449</v>
      </c>
      <c r="B2979" s="173"/>
      <c r="C2979" s="173" t="s">
        <v>73</v>
      </c>
      <c r="D2979" s="173"/>
      <c r="E2979" s="173"/>
      <c r="F2979" s="173"/>
      <c r="G2979" s="180">
        <v>43313</v>
      </c>
      <c r="H2979" s="174"/>
      <c r="I2979" s="177"/>
      <c r="J2979" s="8" t="s">
        <v>4896</v>
      </c>
    </row>
    <row r="2980" spans="1:10" ht="11.25" hidden="1" customHeight="1">
      <c r="A2980" s="181" t="s">
        <v>3450</v>
      </c>
      <c r="B2980" s="173"/>
      <c r="C2980" s="173" t="s">
        <v>73</v>
      </c>
      <c r="D2980" s="173"/>
      <c r="E2980" s="173"/>
      <c r="F2980" s="173"/>
      <c r="G2980" s="180">
        <v>43221</v>
      </c>
      <c r="H2980" s="174"/>
      <c r="I2980" s="177"/>
      <c r="J2980" s="8" t="s">
        <v>4896</v>
      </c>
    </row>
    <row r="2981" spans="1:10" ht="11.25" hidden="1" customHeight="1">
      <c r="A2981" s="181" t="s">
        <v>3451</v>
      </c>
      <c r="B2981" s="173"/>
      <c r="C2981" s="173" t="s">
        <v>73</v>
      </c>
      <c r="D2981" s="173"/>
      <c r="E2981" s="173"/>
      <c r="F2981" s="173"/>
      <c r="G2981" s="180">
        <v>43344</v>
      </c>
      <c r="H2981" s="174"/>
      <c r="I2981" s="177"/>
      <c r="J2981" s="8" t="s">
        <v>4896</v>
      </c>
    </row>
    <row r="2982" spans="1:10" ht="11.25" hidden="1" customHeight="1">
      <c r="A2982" s="181" t="s">
        <v>3452</v>
      </c>
      <c r="B2982" s="173"/>
      <c r="C2982" s="173" t="s">
        <v>73</v>
      </c>
      <c r="D2982" s="173"/>
      <c r="E2982" s="173"/>
      <c r="F2982" s="173"/>
      <c r="G2982" s="180">
        <v>43374</v>
      </c>
      <c r="H2982" s="174"/>
      <c r="I2982" s="177"/>
      <c r="J2982" s="8" t="s">
        <v>4896</v>
      </c>
    </row>
    <row r="2983" spans="1:10" ht="11.25" hidden="1" customHeight="1">
      <c r="A2983" s="181" t="s">
        <v>3453</v>
      </c>
      <c r="B2983" s="173"/>
      <c r="C2983" s="173" t="s">
        <v>73</v>
      </c>
      <c r="D2983" s="173"/>
      <c r="E2983" s="173"/>
      <c r="F2983" s="173"/>
      <c r="G2983" s="180">
        <v>43132</v>
      </c>
      <c r="H2983" s="174"/>
      <c r="I2983" s="177"/>
      <c r="J2983" s="8" t="s">
        <v>4896</v>
      </c>
    </row>
    <row r="2984" spans="1:10" ht="11.25" hidden="1" customHeight="1">
      <c r="A2984" s="181" t="s">
        <v>3454</v>
      </c>
      <c r="B2984" s="173"/>
      <c r="C2984" s="173" t="s">
        <v>73</v>
      </c>
      <c r="D2984" s="173"/>
      <c r="E2984" s="173"/>
      <c r="F2984" s="173"/>
      <c r="G2984" s="180">
        <v>43160</v>
      </c>
      <c r="H2984" s="174"/>
      <c r="I2984" s="177"/>
      <c r="J2984" s="8" t="s">
        <v>4896</v>
      </c>
    </row>
    <row r="2985" spans="1:10" ht="11.25" hidden="1" customHeight="1">
      <c r="A2985" s="181" t="s">
        <v>3455</v>
      </c>
      <c r="B2985" s="173"/>
      <c r="C2985" s="173" t="s">
        <v>73</v>
      </c>
      <c r="D2985" s="173"/>
      <c r="E2985" s="173"/>
      <c r="F2985" s="173"/>
      <c r="G2985" s="180">
        <v>43132</v>
      </c>
      <c r="H2985" s="174"/>
      <c r="I2985" s="177"/>
      <c r="J2985" s="8" t="s">
        <v>4896</v>
      </c>
    </row>
    <row r="2986" spans="1:10" ht="11.25" hidden="1" customHeight="1">
      <c r="A2986" s="181" t="s">
        <v>3456</v>
      </c>
      <c r="B2986" s="173"/>
      <c r="C2986" s="173" t="s">
        <v>73</v>
      </c>
      <c r="D2986" s="173"/>
      <c r="E2986" s="173"/>
      <c r="F2986" s="173"/>
      <c r="G2986" s="180">
        <v>43344</v>
      </c>
      <c r="H2986" s="174"/>
      <c r="I2986" s="177"/>
      <c r="J2986" s="8" t="s">
        <v>4896</v>
      </c>
    </row>
    <row r="2987" spans="1:10" ht="11.25" hidden="1" customHeight="1">
      <c r="A2987" s="181" t="s">
        <v>3457</v>
      </c>
      <c r="B2987" s="173"/>
      <c r="C2987" s="173" t="s">
        <v>73</v>
      </c>
      <c r="D2987" s="173"/>
      <c r="E2987" s="173"/>
      <c r="F2987" s="173"/>
      <c r="G2987" s="180">
        <v>43313</v>
      </c>
      <c r="H2987" s="174"/>
      <c r="I2987" s="177"/>
      <c r="J2987" s="8" t="s">
        <v>4896</v>
      </c>
    </row>
    <row r="2988" spans="1:10" ht="11.25" hidden="1" customHeight="1">
      <c r="A2988" s="181" t="s">
        <v>3458</v>
      </c>
      <c r="B2988" s="173"/>
      <c r="C2988" s="173" t="s">
        <v>73</v>
      </c>
      <c r="D2988" s="173"/>
      <c r="E2988" s="173"/>
      <c r="F2988" s="173"/>
      <c r="G2988" s="180">
        <v>43160</v>
      </c>
      <c r="H2988" s="174"/>
      <c r="I2988" s="177"/>
      <c r="J2988" s="8" t="s">
        <v>4896</v>
      </c>
    </row>
    <row r="2989" spans="1:10" ht="11.25" hidden="1" customHeight="1">
      <c r="A2989" s="181" t="s">
        <v>3459</v>
      </c>
      <c r="B2989" s="173"/>
      <c r="C2989" s="173" t="s">
        <v>73</v>
      </c>
      <c r="D2989" s="173"/>
      <c r="E2989" s="173"/>
      <c r="F2989" s="173"/>
      <c r="G2989" s="180">
        <v>43160</v>
      </c>
      <c r="H2989" s="174"/>
      <c r="I2989" s="177"/>
      <c r="J2989" s="8" t="s">
        <v>4896</v>
      </c>
    </row>
    <row r="2990" spans="1:10" ht="11.25" hidden="1" customHeight="1">
      <c r="A2990" s="181" t="s">
        <v>3460</v>
      </c>
      <c r="B2990" s="173"/>
      <c r="C2990" s="173" t="s">
        <v>73</v>
      </c>
      <c r="D2990" s="173"/>
      <c r="E2990" s="173"/>
      <c r="F2990" s="173"/>
      <c r="G2990" s="180">
        <v>43252</v>
      </c>
      <c r="H2990" s="174"/>
      <c r="I2990" s="177"/>
      <c r="J2990" s="8" t="s">
        <v>4896</v>
      </c>
    </row>
    <row r="2991" spans="1:10" ht="11.25" hidden="1" customHeight="1">
      <c r="A2991" s="181" t="s">
        <v>3461</v>
      </c>
      <c r="B2991" s="173"/>
      <c r="C2991" s="173" t="s">
        <v>73</v>
      </c>
      <c r="D2991" s="173"/>
      <c r="E2991" s="173"/>
      <c r="F2991" s="173"/>
      <c r="G2991" s="180">
        <v>43344</v>
      </c>
      <c r="H2991" s="174"/>
      <c r="I2991" s="177"/>
      <c r="J2991" s="8" t="s">
        <v>4896</v>
      </c>
    </row>
    <row r="2992" spans="1:10" ht="11.25" hidden="1" customHeight="1">
      <c r="A2992" s="181" t="s">
        <v>3462</v>
      </c>
      <c r="B2992" s="173"/>
      <c r="C2992" s="173" t="s">
        <v>73</v>
      </c>
      <c r="D2992" s="173"/>
      <c r="E2992" s="173"/>
      <c r="F2992" s="173"/>
      <c r="G2992" s="180">
        <v>43344</v>
      </c>
      <c r="H2992" s="174"/>
      <c r="I2992" s="175"/>
      <c r="J2992" s="8" t="s">
        <v>4896</v>
      </c>
    </row>
    <row r="2993" spans="1:10" ht="11.25" hidden="1" customHeight="1">
      <c r="A2993" s="181" t="s">
        <v>3463</v>
      </c>
      <c r="B2993" s="173"/>
      <c r="C2993" s="173" t="s">
        <v>73</v>
      </c>
      <c r="D2993" s="173"/>
      <c r="E2993" s="173" t="s">
        <v>73</v>
      </c>
      <c r="F2993" s="173" t="str">
        <f>J2993</f>
        <v>MILTON SONEHARA</v>
      </c>
      <c r="G2993" s="180">
        <v>43070</v>
      </c>
      <c r="H2993" s="174">
        <v>43103</v>
      </c>
      <c r="I2993" s="174">
        <v>43105</v>
      </c>
      <c r="J2993" s="8" t="s">
        <v>4896</v>
      </c>
    </row>
    <row r="2994" spans="1:10" ht="11.25" hidden="1" customHeight="1">
      <c r="A2994" s="181" t="s">
        <v>3464</v>
      </c>
      <c r="B2994" s="173"/>
      <c r="C2994" s="173" t="s">
        <v>73</v>
      </c>
      <c r="D2994" s="173"/>
      <c r="E2994" s="173"/>
      <c r="F2994" s="173"/>
      <c r="G2994" s="180">
        <v>43132</v>
      </c>
      <c r="H2994" s="174"/>
      <c r="I2994" s="177"/>
      <c r="J2994" s="8" t="s">
        <v>4896</v>
      </c>
    </row>
    <row r="2995" spans="1:10" ht="11.25" hidden="1" customHeight="1">
      <c r="A2995" s="181" t="s">
        <v>3465</v>
      </c>
      <c r="B2995" s="173"/>
      <c r="C2995" s="173" t="s">
        <v>73</v>
      </c>
      <c r="D2995" s="173"/>
      <c r="E2995" s="173" t="s">
        <v>73</v>
      </c>
      <c r="F2995" s="173" t="str">
        <f>J2995</f>
        <v>MILTON SONEHARA</v>
      </c>
      <c r="G2995" s="180">
        <v>43070</v>
      </c>
      <c r="H2995" s="177" t="s">
        <v>5207</v>
      </c>
      <c r="I2995" s="177" t="s">
        <v>5207</v>
      </c>
      <c r="J2995" s="8" t="s">
        <v>4896</v>
      </c>
    </row>
    <row r="2996" spans="1:10" ht="11.25" hidden="1" customHeight="1">
      <c r="A2996" s="181" t="s">
        <v>3466</v>
      </c>
      <c r="B2996" s="173"/>
      <c r="C2996" s="173" t="s">
        <v>73</v>
      </c>
      <c r="D2996" s="173"/>
      <c r="E2996" s="173"/>
      <c r="F2996" s="173"/>
      <c r="G2996" s="180">
        <v>43191</v>
      </c>
      <c r="H2996" s="174"/>
      <c r="I2996" s="175"/>
      <c r="J2996" s="8" t="s">
        <v>4896</v>
      </c>
    </row>
    <row r="2997" spans="1:10" ht="11.25" hidden="1" customHeight="1">
      <c r="A2997" s="181" t="s">
        <v>3467</v>
      </c>
      <c r="B2997" s="173"/>
      <c r="C2997" s="173" t="s">
        <v>73</v>
      </c>
      <c r="D2997" s="173"/>
      <c r="E2997" s="173"/>
      <c r="F2997" s="173"/>
      <c r="G2997" s="180">
        <v>43221</v>
      </c>
      <c r="H2997" s="174"/>
      <c r="I2997" s="177"/>
      <c r="J2997" s="8" t="s">
        <v>4896</v>
      </c>
    </row>
    <row r="2998" spans="1:10" ht="11.25" hidden="1" customHeight="1">
      <c r="A2998" s="181" t="s">
        <v>3468</v>
      </c>
      <c r="B2998" s="173"/>
      <c r="C2998" s="173" t="s">
        <v>73</v>
      </c>
      <c r="D2998" s="173"/>
      <c r="E2998" s="173"/>
      <c r="F2998" s="173"/>
      <c r="G2998" s="180">
        <v>43313</v>
      </c>
      <c r="H2998" s="174"/>
      <c r="I2998" s="177"/>
      <c r="J2998" s="8" t="s">
        <v>4896</v>
      </c>
    </row>
    <row r="2999" spans="1:10" ht="11.25" hidden="1" customHeight="1">
      <c r="A2999" s="181" t="s">
        <v>3469</v>
      </c>
      <c r="B2999" s="173"/>
      <c r="C2999" s="173" t="s">
        <v>73</v>
      </c>
      <c r="D2999" s="173"/>
      <c r="E2999" s="173"/>
      <c r="F2999" s="173"/>
      <c r="G2999" s="180">
        <v>43344</v>
      </c>
      <c r="H2999" s="174"/>
      <c r="I2999" s="177"/>
      <c r="J2999" s="8" t="s">
        <v>4896</v>
      </c>
    </row>
    <row r="3000" spans="1:10" ht="11.25" hidden="1" customHeight="1">
      <c r="A3000" s="181" t="s">
        <v>3470</v>
      </c>
      <c r="B3000" s="173"/>
      <c r="C3000" s="173" t="s">
        <v>73</v>
      </c>
      <c r="D3000" s="173"/>
      <c r="E3000" s="173"/>
      <c r="F3000" s="173"/>
      <c r="G3000" s="180">
        <v>43252</v>
      </c>
      <c r="H3000" s="174"/>
      <c r="I3000" s="177"/>
      <c r="J3000" s="8" t="s">
        <v>4896</v>
      </c>
    </row>
    <row r="3001" spans="1:10" ht="11.25" hidden="1" customHeight="1">
      <c r="A3001" s="181" t="s">
        <v>3471</v>
      </c>
      <c r="B3001" s="173"/>
      <c r="C3001" s="173" t="s">
        <v>73</v>
      </c>
      <c r="D3001" s="173"/>
      <c r="E3001" s="173"/>
      <c r="F3001" s="173"/>
      <c r="G3001" s="180">
        <v>43191</v>
      </c>
      <c r="H3001" s="174"/>
      <c r="I3001" s="177"/>
      <c r="J3001" s="8" t="s">
        <v>4896</v>
      </c>
    </row>
    <row r="3002" spans="1:10" ht="11.25" hidden="1" customHeight="1">
      <c r="A3002" s="181" t="s">
        <v>3472</v>
      </c>
      <c r="B3002" s="173"/>
      <c r="C3002" s="173" t="s">
        <v>73</v>
      </c>
      <c r="D3002" s="173"/>
      <c r="E3002" s="173"/>
      <c r="F3002" s="173"/>
      <c r="G3002" s="180">
        <v>43344</v>
      </c>
      <c r="H3002" s="174"/>
      <c r="I3002" s="175"/>
      <c r="J3002" s="8" t="s">
        <v>4896</v>
      </c>
    </row>
    <row r="3003" spans="1:10" ht="11.25" hidden="1" customHeight="1">
      <c r="A3003" s="181" t="s">
        <v>3473</v>
      </c>
      <c r="B3003" s="173"/>
      <c r="C3003" s="173" t="s">
        <v>73</v>
      </c>
      <c r="D3003" s="173"/>
      <c r="E3003" s="173"/>
      <c r="F3003" s="173"/>
      <c r="G3003" s="180">
        <v>43160</v>
      </c>
      <c r="H3003" s="174"/>
      <c r="I3003" s="177"/>
      <c r="J3003" s="8" t="s">
        <v>4896</v>
      </c>
    </row>
    <row r="3004" spans="1:10" ht="11.25" hidden="1" customHeight="1">
      <c r="A3004" s="181" t="s">
        <v>3474</v>
      </c>
      <c r="B3004" s="173"/>
      <c r="C3004" s="173" t="s">
        <v>73</v>
      </c>
      <c r="D3004" s="173"/>
      <c r="E3004" s="173"/>
      <c r="F3004" s="173"/>
      <c r="G3004" s="180">
        <v>43313</v>
      </c>
      <c r="H3004" s="174"/>
      <c r="I3004" s="177"/>
      <c r="J3004" s="8" t="s">
        <v>4896</v>
      </c>
    </row>
    <row r="3005" spans="1:10" ht="11.25" hidden="1" customHeight="1">
      <c r="A3005" s="181" t="s">
        <v>3475</v>
      </c>
      <c r="B3005" s="173"/>
      <c r="C3005" s="173" t="s">
        <v>73</v>
      </c>
      <c r="D3005" s="173"/>
      <c r="E3005" s="173"/>
      <c r="F3005" s="173"/>
      <c r="G3005" s="180">
        <v>43132</v>
      </c>
      <c r="H3005" s="174"/>
      <c r="I3005" s="177"/>
      <c r="J3005" s="8" t="s">
        <v>4896</v>
      </c>
    </row>
    <row r="3006" spans="1:10" ht="11.25" hidden="1" customHeight="1">
      <c r="A3006" s="181" t="s">
        <v>3476</v>
      </c>
      <c r="B3006" s="173"/>
      <c r="C3006" s="173" t="s">
        <v>73</v>
      </c>
      <c r="D3006" s="173"/>
      <c r="E3006" s="173"/>
      <c r="F3006" s="173"/>
      <c r="G3006" s="180">
        <v>43374</v>
      </c>
      <c r="H3006" s="174"/>
      <c r="I3006" s="177"/>
      <c r="J3006" s="8" t="s">
        <v>4896</v>
      </c>
    </row>
    <row r="3007" spans="1:10" ht="11.25" hidden="1" customHeight="1">
      <c r="A3007" s="181" t="s">
        <v>3477</v>
      </c>
      <c r="B3007" s="173"/>
      <c r="C3007" s="173" t="s">
        <v>73</v>
      </c>
      <c r="D3007" s="173"/>
      <c r="E3007" s="173"/>
      <c r="F3007" s="173"/>
      <c r="G3007" s="180">
        <v>43374</v>
      </c>
      <c r="H3007" s="174"/>
      <c r="I3007" s="177"/>
      <c r="J3007" s="8" t="s">
        <v>4896</v>
      </c>
    </row>
    <row r="3008" spans="1:10" ht="11.25" hidden="1" customHeight="1">
      <c r="A3008" s="181" t="s">
        <v>3478</v>
      </c>
      <c r="B3008" s="173"/>
      <c r="C3008" s="173" t="s">
        <v>73</v>
      </c>
      <c r="D3008" s="173"/>
      <c r="E3008" s="173"/>
      <c r="F3008" s="173"/>
      <c r="G3008" s="180">
        <v>43313</v>
      </c>
      <c r="H3008" s="174"/>
      <c r="I3008" s="177"/>
      <c r="J3008" s="8" t="s">
        <v>4896</v>
      </c>
    </row>
    <row r="3009" spans="1:10" ht="11.25" hidden="1" customHeight="1">
      <c r="A3009" s="181" t="s">
        <v>3479</v>
      </c>
      <c r="B3009" s="173"/>
      <c r="C3009" s="173" t="s">
        <v>73</v>
      </c>
      <c r="D3009" s="173"/>
      <c r="E3009" s="173"/>
      <c r="F3009" s="173"/>
      <c r="G3009" s="180">
        <v>43344</v>
      </c>
      <c r="H3009" s="174"/>
      <c r="I3009" s="175"/>
      <c r="J3009" s="8" t="s">
        <v>4896</v>
      </c>
    </row>
    <row r="3010" spans="1:10" ht="11.25" hidden="1" customHeight="1">
      <c r="A3010" s="181" t="s">
        <v>3480</v>
      </c>
      <c r="B3010" s="173"/>
      <c r="C3010" s="173" t="s">
        <v>73</v>
      </c>
      <c r="D3010" s="173"/>
      <c r="E3010" s="173"/>
      <c r="F3010" s="173"/>
      <c r="G3010" s="180">
        <v>43344</v>
      </c>
      <c r="H3010" s="174"/>
      <c r="I3010" s="175"/>
      <c r="J3010" s="8" t="s">
        <v>4896</v>
      </c>
    </row>
    <row r="3011" spans="1:10" ht="11.25" hidden="1" customHeight="1">
      <c r="A3011" s="181" t="s">
        <v>3481</v>
      </c>
      <c r="B3011" s="173"/>
      <c r="C3011" s="173" t="s">
        <v>73</v>
      </c>
      <c r="D3011" s="173"/>
      <c r="E3011" s="173"/>
      <c r="F3011" s="173"/>
      <c r="G3011" s="180">
        <v>43282</v>
      </c>
      <c r="H3011" s="174"/>
      <c r="I3011" s="177"/>
      <c r="J3011" s="8" t="s">
        <v>4896</v>
      </c>
    </row>
    <row r="3012" spans="1:10" ht="11.25" hidden="1" customHeight="1">
      <c r="A3012" s="181" t="s">
        <v>3482</v>
      </c>
      <c r="B3012" s="173"/>
      <c r="C3012" s="173" t="s">
        <v>73</v>
      </c>
      <c r="D3012" s="173"/>
      <c r="E3012" s="173"/>
      <c r="F3012" s="173"/>
      <c r="G3012" s="180">
        <v>43374</v>
      </c>
      <c r="H3012" s="174"/>
      <c r="I3012" s="177"/>
      <c r="J3012" s="8" t="s">
        <v>4896</v>
      </c>
    </row>
    <row r="3013" spans="1:10" ht="11.25" hidden="1" customHeight="1">
      <c r="A3013" s="181" t="s">
        <v>3483</v>
      </c>
      <c r="B3013" s="173"/>
      <c r="C3013" s="173" t="s">
        <v>73</v>
      </c>
      <c r="D3013" s="173"/>
      <c r="E3013" s="173"/>
      <c r="F3013" s="173"/>
      <c r="G3013" s="180">
        <v>43313</v>
      </c>
      <c r="H3013" s="174"/>
      <c r="I3013" s="177"/>
      <c r="J3013" s="8" t="s">
        <v>4896</v>
      </c>
    </row>
    <row r="3014" spans="1:10" ht="11.25" hidden="1" customHeight="1">
      <c r="A3014" s="181" t="s">
        <v>3484</v>
      </c>
      <c r="B3014" s="173"/>
      <c r="C3014" s="173" t="s">
        <v>73</v>
      </c>
      <c r="D3014" s="173"/>
      <c r="E3014" s="173"/>
      <c r="F3014" s="173"/>
      <c r="G3014" s="180">
        <v>43282</v>
      </c>
      <c r="H3014" s="174"/>
      <c r="I3014" s="177"/>
      <c r="J3014" s="8" t="s">
        <v>4896</v>
      </c>
    </row>
    <row r="3015" spans="1:10" ht="11.25" hidden="1" customHeight="1">
      <c r="A3015" s="181" t="s">
        <v>316</v>
      </c>
      <c r="B3015" s="173"/>
      <c r="C3015" s="173" t="s">
        <v>73</v>
      </c>
      <c r="D3015" s="173"/>
      <c r="E3015" s="173"/>
      <c r="F3015" s="173"/>
      <c r="G3015" s="180">
        <v>43405</v>
      </c>
      <c r="H3015" s="174"/>
      <c r="I3015" s="177"/>
      <c r="J3015" s="8" t="s">
        <v>4896</v>
      </c>
    </row>
    <row r="3016" spans="1:10" ht="11.25" hidden="1" customHeight="1">
      <c r="A3016" s="181" t="s">
        <v>317</v>
      </c>
      <c r="B3016" s="173"/>
      <c r="C3016" s="173" t="s">
        <v>73</v>
      </c>
      <c r="D3016" s="173"/>
      <c r="E3016" s="173"/>
      <c r="F3016" s="173"/>
      <c r="G3016" s="180">
        <v>43405</v>
      </c>
      <c r="H3016" s="174"/>
      <c r="I3016" s="177"/>
      <c r="J3016" s="8" t="s">
        <v>4896</v>
      </c>
    </row>
    <row r="3017" spans="1:10" ht="11.25" hidden="1" customHeight="1">
      <c r="A3017" s="181" t="s">
        <v>3485</v>
      </c>
      <c r="B3017" s="173"/>
      <c r="C3017" s="173" t="s">
        <v>73</v>
      </c>
      <c r="D3017" s="173"/>
      <c r="E3017" s="173"/>
      <c r="F3017" s="173"/>
      <c r="G3017" s="180">
        <v>43132</v>
      </c>
      <c r="H3017" s="174"/>
      <c r="I3017" s="177"/>
      <c r="J3017" s="8" t="s">
        <v>4896</v>
      </c>
    </row>
    <row r="3018" spans="1:10" ht="11.25" hidden="1" customHeight="1">
      <c r="A3018" s="181" t="s">
        <v>3486</v>
      </c>
      <c r="B3018" s="173"/>
      <c r="C3018" s="173" t="s">
        <v>73</v>
      </c>
      <c r="D3018" s="173"/>
      <c r="E3018" s="173"/>
      <c r="F3018" s="173"/>
      <c r="G3018" s="180">
        <v>43191</v>
      </c>
      <c r="H3018" s="174"/>
      <c r="I3018" s="177"/>
      <c r="J3018" s="8" t="s">
        <v>4896</v>
      </c>
    </row>
    <row r="3019" spans="1:10" ht="11.25" hidden="1" customHeight="1">
      <c r="A3019" s="181" t="s">
        <v>3487</v>
      </c>
      <c r="B3019" s="173"/>
      <c r="C3019" s="173" t="s">
        <v>73</v>
      </c>
      <c r="D3019" s="173"/>
      <c r="E3019" s="173"/>
      <c r="F3019" s="173"/>
      <c r="G3019" s="180">
        <v>43252</v>
      </c>
      <c r="H3019" s="174"/>
      <c r="I3019" s="177"/>
      <c r="J3019" s="8" t="s">
        <v>4896</v>
      </c>
    </row>
    <row r="3020" spans="1:10" ht="11.25" hidden="1" customHeight="1">
      <c r="A3020" s="181" t="s">
        <v>3488</v>
      </c>
      <c r="B3020" s="173"/>
      <c r="C3020" s="173" t="s">
        <v>73</v>
      </c>
      <c r="D3020" s="173"/>
      <c r="E3020" s="173"/>
      <c r="F3020" s="173"/>
      <c r="G3020" s="180">
        <v>43252</v>
      </c>
      <c r="H3020" s="174"/>
      <c r="I3020" s="177"/>
      <c r="J3020" s="8" t="s">
        <v>4896</v>
      </c>
    </row>
    <row r="3021" spans="1:10" ht="11.25" hidden="1" customHeight="1">
      <c r="A3021" s="181" t="s">
        <v>3489</v>
      </c>
      <c r="B3021" s="173"/>
      <c r="C3021" s="173" t="s">
        <v>73</v>
      </c>
      <c r="D3021" s="173"/>
      <c r="E3021" s="173"/>
      <c r="F3021" s="173"/>
      <c r="G3021" s="180">
        <v>43221</v>
      </c>
      <c r="H3021" s="174"/>
      <c r="I3021" s="177"/>
      <c r="J3021" s="8" t="s">
        <v>4896</v>
      </c>
    </row>
    <row r="3022" spans="1:10" ht="11.25" hidden="1" customHeight="1">
      <c r="A3022" s="181" t="s">
        <v>3490</v>
      </c>
      <c r="B3022" s="173"/>
      <c r="C3022" s="173" t="s">
        <v>73</v>
      </c>
      <c r="D3022" s="173"/>
      <c r="E3022" s="173"/>
      <c r="F3022" s="173"/>
      <c r="G3022" s="180">
        <v>43160</v>
      </c>
      <c r="H3022" s="174"/>
      <c r="I3022" s="177"/>
      <c r="J3022" s="8" t="s">
        <v>4896</v>
      </c>
    </row>
    <row r="3023" spans="1:10" ht="11.25" hidden="1" customHeight="1">
      <c r="A3023" s="181" t="s">
        <v>3491</v>
      </c>
      <c r="B3023" s="173"/>
      <c r="C3023" s="173" t="s">
        <v>73</v>
      </c>
      <c r="D3023" s="173"/>
      <c r="E3023" s="173"/>
      <c r="F3023" s="173"/>
      <c r="G3023" s="180">
        <v>43313</v>
      </c>
      <c r="H3023" s="174"/>
      <c r="I3023" s="177"/>
      <c r="J3023" s="8" t="s">
        <v>4896</v>
      </c>
    </row>
    <row r="3024" spans="1:10" ht="11.25" hidden="1" customHeight="1">
      <c r="A3024" s="181" t="s">
        <v>3492</v>
      </c>
      <c r="B3024" s="173"/>
      <c r="C3024" s="173" t="s">
        <v>73</v>
      </c>
      <c r="D3024" s="173"/>
      <c r="E3024" s="173"/>
      <c r="F3024" s="173"/>
      <c r="G3024" s="180">
        <v>43282</v>
      </c>
      <c r="H3024" s="174"/>
      <c r="I3024" s="177"/>
      <c r="J3024" s="8" t="s">
        <v>4896</v>
      </c>
    </row>
    <row r="3025" spans="1:10" ht="11.25" hidden="1" customHeight="1">
      <c r="A3025" s="181" t="s">
        <v>3493</v>
      </c>
      <c r="B3025" s="173"/>
      <c r="C3025" s="173" t="s">
        <v>73</v>
      </c>
      <c r="D3025" s="173"/>
      <c r="E3025" s="173"/>
      <c r="F3025" s="173"/>
      <c r="G3025" s="180">
        <v>43282</v>
      </c>
      <c r="H3025" s="174"/>
      <c r="I3025" s="177"/>
      <c r="J3025" s="8" t="s">
        <v>4896</v>
      </c>
    </row>
    <row r="3026" spans="1:10" ht="11.25" hidden="1" customHeight="1">
      <c r="A3026" s="181" t="s">
        <v>3494</v>
      </c>
      <c r="B3026" s="173"/>
      <c r="C3026" s="173" t="s">
        <v>73</v>
      </c>
      <c r="D3026" s="173"/>
      <c r="E3026" s="173" t="s">
        <v>73</v>
      </c>
      <c r="F3026" s="173" t="str">
        <f>J3026</f>
        <v>MILTON SONEHARA</v>
      </c>
      <c r="G3026" s="180">
        <v>43070</v>
      </c>
      <c r="H3026" s="174">
        <v>43087</v>
      </c>
      <c r="I3026" s="174">
        <v>43105</v>
      </c>
      <c r="J3026" s="8" t="s">
        <v>4896</v>
      </c>
    </row>
    <row r="3027" spans="1:10" ht="11.25" hidden="1" customHeight="1">
      <c r="A3027" s="181" t="s">
        <v>3495</v>
      </c>
      <c r="B3027" s="173"/>
      <c r="C3027" s="173" t="s">
        <v>73</v>
      </c>
      <c r="D3027" s="173"/>
      <c r="E3027" s="173"/>
      <c r="F3027" s="173"/>
      <c r="G3027" s="180">
        <v>43282</v>
      </c>
      <c r="H3027" s="174"/>
      <c r="I3027" s="177"/>
      <c r="J3027" s="8" t="s">
        <v>4896</v>
      </c>
    </row>
    <row r="3028" spans="1:10" ht="11.25" hidden="1" customHeight="1">
      <c r="A3028" s="181" t="s">
        <v>3496</v>
      </c>
      <c r="B3028" s="173"/>
      <c r="C3028" s="173" t="s">
        <v>73</v>
      </c>
      <c r="D3028" s="173"/>
      <c r="E3028" s="173"/>
      <c r="F3028" s="173"/>
      <c r="G3028" s="180">
        <v>43191</v>
      </c>
      <c r="H3028" s="174"/>
      <c r="I3028" s="177"/>
      <c r="J3028" s="8" t="s">
        <v>4896</v>
      </c>
    </row>
    <row r="3029" spans="1:10" ht="11.25" hidden="1" customHeight="1">
      <c r="A3029" s="181" t="s">
        <v>3497</v>
      </c>
      <c r="B3029" s="173"/>
      <c r="C3029" s="173" t="s">
        <v>73</v>
      </c>
      <c r="D3029" s="173"/>
      <c r="E3029" s="173"/>
      <c r="F3029" s="173"/>
      <c r="G3029" s="180">
        <v>43221</v>
      </c>
      <c r="H3029" s="174"/>
      <c r="I3029" s="177"/>
      <c r="J3029" s="8" t="s">
        <v>4896</v>
      </c>
    </row>
    <row r="3030" spans="1:10" ht="11.25" hidden="1" customHeight="1">
      <c r="A3030" s="181" t="s">
        <v>3498</v>
      </c>
      <c r="B3030" s="173"/>
      <c r="C3030" s="173" t="s">
        <v>73</v>
      </c>
      <c r="D3030" s="173"/>
      <c r="E3030" s="173"/>
      <c r="F3030" s="173"/>
      <c r="G3030" s="180">
        <v>43313</v>
      </c>
      <c r="H3030" s="174"/>
      <c r="I3030" s="177"/>
      <c r="J3030" s="8" t="s">
        <v>4896</v>
      </c>
    </row>
    <row r="3031" spans="1:10" ht="11.25" hidden="1" customHeight="1">
      <c r="A3031" s="181" t="s">
        <v>3499</v>
      </c>
      <c r="B3031" s="173"/>
      <c r="C3031" s="173" t="s">
        <v>73</v>
      </c>
      <c r="D3031" s="173"/>
      <c r="E3031" s="173"/>
      <c r="F3031" s="173"/>
      <c r="G3031" s="180">
        <v>43344</v>
      </c>
      <c r="H3031" s="174"/>
      <c r="I3031" s="177"/>
      <c r="J3031" s="8" t="s">
        <v>4896</v>
      </c>
    </row>
    <row r="3032" spans="1:10" ht="11.25" hidden="1" customHeight="1">
      <c r="A3032" s="181" t="s">
        <v>3500</v>
      </c>
      <c r="B3032" s="173"/>
      <c r="C3032" s="173" t="s">
        <v>73</v>
      </c>
      <c r="D3032" s="173"/>
      <c r="E3032" s="173"/>
      <c r="F3032" s="173"/>
      <c r="G3032" s="180">
        <v>43374</v>
      </c>
      <c r="H3032" s="174"/>
      <c r="I3032" s="177"/>
      <c r="J3032" s="8" t="s">
        <v>4896</v>
      </c>
    </row>
    <row r="3033" spans="1:10" ht="11.25" hidden="1" customHeight="1">
      <c r="A3033" s="181" t="s">
        <v>3501</v>
      </c>
      <c r="B3033" s="173"/>
      <c r="C3033" s="173" t="s">
        <v>73</v>
      </c>
      <c r="D3033" s="173"/>
      <c r="E3033" s="173"/>
      <c r="F3033" s="173"/>
      <c r="G3033" s="180">
        <v>43252</v>
      </c>
      <c r="H3033" s="174"/>
      <c r="I3033" s="177"/>
      <c r="J3033" s="8" t="s">
        <v>4896</v>
      </c>
    </row>
    <row r="3034" spans="1:10" ht="11.25" hidden="1" customHeight="1">
      <c r="A3034" s="181" t="s">
        <v>3502</v>
      </c>
      <c r="B3034" s="173"/>
      <c r="C3034" s="173" t="s">
        <v>73</v>
      </c>
      <c r="D3034" s="173"/>
      <c r="E3034" s="173"/>
      <c r="F3034" s="173"/>
      <c r="G3034" s="180">
        <v>43282</v>
      </c>
      <c r="H3034" s="174"/>
      <c r="I3034" s="177"/>
      <c r="J3034" s="8" t="s">
        <v>4896</v>
      </c>
    </row>
    <row r="3035" spans="1:10" ht="11.25" hidden="1" customHeight="1">
      <c r="A3035" s="181" t="s">
        <v>3503</v>
      </c>
      <c r="B3035" s="173"/>
      <c r="C3035" s="173" t="s">
        <v>73</v>
      </c>
      <c r="D3035" s="173"/>
      <c r="E3035" s="173"/>
      <c r="F3035" s="173"/>
      <c r="G3035" s="180">
        <v>43252</v>
      </c>
      <c r="H3035" s="174"/>
      <c r="I3035" s="177"/>
      <c r="J3035" s="8" t="s">
        <v>4896</v>
      </c>
    </row>
    <row r="3036" spans="1:10" ht="11.25" hidden="1" customHeight="1">
      <c r="A3036" s="181" t="s">
        <v>3504</v>
      </c>
      <c r="B3036" s="173"/>
      <c r="C3036" s="173" t="s">
        <v>73</v>
      </c>
      <c r="D3036" s="173"/>
      <c r="E3036" s="173"/>
      <c r="F3036" s="173"/>
      <c r="G3036" s="180">
        <v>43344</v>
      </c>
      <c r="H3036" s="174"/>
      <c r="I3036" s="177"/>
      <c r="J3036" s="8" t="s">
        <v>4896</v>
      </c>
    </row>
    <row r="3037" spans="1:10" ht="11.25" hidden="1" customHeight="1">
      <c r="A3037" s="181" t="s">
        <v>3505</v>
      </c>
      <c r="B3037" s="173"/>
      <c r="C3037" s="173" t="s">
        <v>73</v>
      </c>
      <c r="D3037" s="173"/>
      <c r="E3037" s="173"/>
      <c r="F3037" s="173"/>
      <c r="G3037" s="180">
        <v>43191</v>
      </c>
      <c r="H3037" s="174"/>
      <c r="I3037" s="177"/>
      <c r="J3037" s="8" t="s">
        <v>4896</v>
      </c>
    </row>
    <row r="3038" spans="1:10" ht="11.25" hidden="1" customHeight="1">
      <c r="A3038" s="181" t="s">
        <v>3506</v>
      </c>
      <c r="B3038" s="173"/>
      <c r="C3038" s="173" t="s">
        <v>73</v>
      </c>
      <c r="D3038" s="173"/>
      <c r="E3038" s="173"/>
      <c r="F3038" s="173"/>
      <c r="G3038" s="180">
        <v>43160</v>
      </c>
      <c r="H3038" s="174"/>
      <c r="I3038" s="177"/>
      <c r="J3038" s="8" t="s">
        <v>4896</v>
      </c>
    </row>
    <row r="3039" spans="1:10" ht="11.25" hidden="1" customHeight="1">
      <c r="A3039" s="181" t="s">
        <v>3507</v>
      </c>
      <c r="B3039" s="173"/>
      <c r="C3039" s="173" t="s">
        <v>73</v>
      </c>
      <c r="D3039" s="173"/>
      <c r="E3039" s="173"/>
      <c r="F3039" s="173"/>
      <c r="G3039" s="180">
        <v>43344</v>
      </c>
      <c r="H3039" s="174"/>
      <c r="I3039" s="177"/>
      <c r="J3039" s="8" t="s">
        <v>4896</v>
      </c>
    </row>
    <row r="3040" spans="1:10" ht="11.25" hidden="1" customHeight="1">
      <c r="A3040" s="181" t="s">
        <v>3508</v>
      </c>
      <c r="B3040" s="173"/>
      <c r="C3040" s="173" t="s">
        <v>73</v>
      </c>
      <c r="D3040" s="173"/>
      <c r="E3040" s="173"/>
      <c r="F3040" s="173"/>
      <c r="G3040" s="180">
        <v>43191</v>
      </c>
      <c r="H3040" s="174"/>
      <c r="I3040" s="175"/>
      <c r="J3040" s="8" t="s">
        <v>4896</v>
      </c>
    </row>
    <row r="3041" spans="1:10" ht="11.25" hidden="1" customHeight="1">
      <c r="A3041" s="181" t="s">
        <v>3509</v>
      </c>
      <c r="B3041" s="173"/>
      <c r="C3041" s="173" t="s">
        <v>73</v>
      </c>
      <c r="D3041" s="173"/>
      <c r="E3041" s="173"/>
      <c r="F3041" s="173"/>
      <c r="G3041" s="180">
        <v>43132</v>
      </c>
      <c r="H3041" s="174"/>
      <c r="I3041" s="177"/>
      <c r="J3041" s="8" t="s">
        <v>4896</v>
      </c>
    </row>
    <row r="3042" spans="1:10" ht="11.25" hidden="1" customHeight="1">
      <c r="A3042" s="181" t="s">
        <v>3510</v>
      </c>
      <c r="B3042" s="173"/>
      <c r="C3042" s="173" t="s">
        <v>73</v>
      </c>
      <c r="D3042" s="173"/>
      <c r="E3042" s="173"/>
      <c r="F3042" s="173"/>
      <c r="G3042" s="180">
        <v>43160</v>
      </c>
      <c r="H3042" s="174"/>
      <c r="I3042" s="177"/>
      <c r="J3042" s="8" t="s">
        <v>4896</v>
      </c>
    </row>
    <row r="3043" spans="1:10" ht="11.25" hidden="1" customHeight="1">
      <c r="A3043" s="181" t="s">
        <v>3511</v>
      </c>
      <c r="B3043" s="173"/>
      <c r="C3043" s="173" t="s">
        <v>73</v>
      </c>
      <c r="D3043" s="173"/>
      <c r="E3043" s="173"/>
      <c r="F3043" s="173"/>
      <c r="G3043" s="180">
        <v>43160</v>
      </c>
      <c r="H3043" s="174"/>
      <c r="I3043" s="177"/>
      <c r="J3043" s="8" t="s">
        <v>4896</v>
      </c>
    </row>
    <row r="3044" spans="1:10" ht="11.25" hidden="1" customHeight="1">
      <c r="A3044" s="181" t="s">
        <v>3512</v>
      </c>
      <c r="B3044" s="173"/>
      <c r="C3044" s="173" t="s">
        <v>73</v>
      </c>
      <c r="D3044" s="173"/>
      <c r="E3044" s="173"/>
      <c r="F3044" s="173"/>
      <c r="G3044" s="180">
        <v>43101</v>
      </c>
      <c r="H3044" s="174"/>
      <c r="I3044" s="177"/>
      <c r="J3044" s="8" t="s">
        <v>4896</v>
      </c>
    </row>
    <row r="3045" spans="1:10" ht="11.25" hidden="1" customHeight="1">
      <c r="A3045" s="181" t="s">
        <v>3513</v>
      </c>
      <c r="B3045" s="173"/>
      <c r="C3045" s="173" t="s">
        <v>73</v>
      </c>
      <c r="D3045" s="173"/>
      <c r="E3045" s="173" t="s">
        <v>73</v>
      </c>
      <c r="F3045" s="173" t="str">
        <f>J3045</f>
        <v>MILTON SONEHARA</v>
      </c>
      <c r="G3045" s="180">
        <v>43070</v>
      </c>
      <c r="H3045" s="174">
        <v>43087</v>
      </c>
      <c r="I3045" s="174">
        <v>43105</v>
      </c>
      <c r="J3045" s="8" t="s">
        <v>4896</v>
      </c>
    </row>
    <row r="3046" spans="1:10" ht="11.25" hidden="1" customHeight="1">
      <c r="A3046" s="181" t="s">
        <v>3514</v>
      </c>
      <c r="B3046" s="173"/>
      <c r="C3046" s="173" t="s">
        <v>73</v>
      </c>
      <c r="D3046" s="173"/>
      <c r="E3046" s="173"/>
      <c r="F3046" s="173"/>
      <c r="G3046" s="180">
        <v>43313</v>
      </c>
      <c r="H3046" s="174"/>
      <c r="I3046" s="177"/>
      <c r="J3046" s="8" t="s">
        <v>4896</v>
      </c>
    </row>
    <row r="3047" spans="1:10" ht="11.25" hidden="1" customHeight="1">
      <c r="A3047" s="181" t="s">
        <v>3515</v>
      </c>
      <c r="B3047" s="173"/>
      <c r="C3047" s="173" t="s">
        <v>73</v>
      </c>
      <c r="D3047" s="173"/>
      <c r="E3047" s="173"/>
      <c r="F3047" s="173"/>
      <c r="G3047" s="180">
        <v>43191</v>
      </c>
      <c r="H3047" s="174"/>
      <c r="I3047" s="177"/>
      <c r="J3047" s="8" t="s">
        <v>4896</v>
      </c>
    </row>
    <row r="3048" spans="1:10" ht="11.25" hidden="1" customHeight="1">
      <c r="A3048" s="181" t="s">
        <v>3516</v>
      </c>
      <c r="B3048" s="173"/>
      <c r="C3048" s="173" t="s">
        <v>73</v>
      </c>
      <c r="D3048" s="173"/>
      <c r="E3048" s="173"/>
      <c r="F3048" s="173"/>
      <c r="G3048" s="180">
        <v>43252</v>
      </c>
      <c r="H3048" s="174"/>
      <c r="I3048" s="175"/>
      <c r="J3048" s="8" t="s">
        <v>4896</v>
      </c>
    </row>
    <row r="3049" spans="1:10" ht="11.25" hidden="1" customHeight="1">
      <c r="A3049" s="181" t="s">
        <v>3517</v>
      </c>
      <c r="B3049" s="173"/>
      <c r="C3049" s="173" t="s">
        <v>73</v>
      </c>
      <c r="D3049" s="173"/>
      <c r="E3049" s="173"/>
      <c r="F3049" s="173"/>
      <c r="G3049" s="180">
        <v>43344</v>
      </c>
      <c r="H3049" s="174"/>
      <c r="I3049" s="177"/>
      <c r="J3049" s="8" t="s">
        <v>4896</v>
      </c>
    </row>
    <row r="3050" spans="1:10" ht="11.25" hidden="1" customHeight="1">
      <c r="A3050" s="181" t="s">
        <v>3518</v>
      </c>
      <c r="B3050" s="173"/>
      <c r="C3050" s="173" t="s">
        <v>73</v>
      </c>
      <c r="D3050" s="173"/>
      <c r="E3050" s="173"/>
      <c r="F3050" s="173"/>
      <c r="G3050" s="180">
        <v>43101</v>
      </c>
      <c r="H3050" s="174"/>
      <c r="I3050" s="177"/>
      <c r="J3050" s="8" t="s">
        <v>4896</v>
      </c>
    </row>
    <row r="3051" spans="1:10" ht="11.25" hidden="1" customHeight="1">
      <c r="A3051" s="181" t="s">
        <v>3519</v>
      </c>
      <c r="B3051" s="173"/>
      <c r="C3051" s="173" t="s">
        <v>73</v>
      </c>
      <c r="D3051" s="173"/>
      <c r="E3051" s="173"/>
      <c r="F3051" s="173"/>
      <c r="G3051" s="180">
        <v>43101</v>
      </c>
      <c r="H3051" s="174"/>
      <c r="I3051" s="177"/>
      <c r="J3051" s="8" t="s">
        <v>4896</v>
      </c>
    </row>
    <row r="3052" spans="1:10" ht="11.25" hidden="1" customHeight="1">
      <c r="A3052" s="181" t="s">
        <v>3520</v>
      </c>
      <c r="B3052" s="173"/>
      <c r="C3052" s="173" t="s">
        <v>73</v>
      </c>
      <c r="D3052" s="173"/>
      <c r="E3052" s="173" t="s">
        <v>73</v>
      </c>
      <c r="F3052" s="173" t="str">
        <f>J3052</f>
        <v>MILTON SONEHARA</v>
      </c>
      <c r="G3052" s="180">
        <v>43070</v>
      </c>
      <c r="H3052" s="174">
        <v>43103</v>
      </c>
      <c r="I3052" s="174">
        <v>43105</v>
      </c>
      <c r="J3052" s="8" t="s">
        <v>4896</v>
      </c>
    </row>
    <row r="3053" spans="1:10" ht="11.25" hidden="1" customHeight="1">
      <c r="A3053" s="181" t="s">
        <v>3521</v>
      </c>
      <c r="B3053" s="173"/>
      <c r="C3053" s="173" t="s">
        <v>73</v>
      </c>
      <c r="D3053" s="173"/>
      <c r="E3053" s="173"/>
      <c r="F3053" s="173"/>
      <c r="G3053" s="180">
        <v>43132</v>
      </c>
      <c r="H3053" s="174"/>
      <c r="I3053" s="177"/>
      <c r="J3053" s="8" t="s">
        <v>4896</v>
      </c>
    </row>
    <row r="3054" spans="1:10" ht="11.25" hidden="1" customHeight="1">
      <c r="A3054" s="181" t="s">
        <v>3522</v>
      </c>
      <c r="B3054" s="173"/>
      <c r="C3054" s="173" t="s">
        <v>73</v>
      </c>
      <c r="D3054" s="173"/>
      <c r="E3054" s="173"/>
      <c r="F3054" s="173"/>
      <c r="G3054" s="180">
        <v>43101</v>
      </c>
      <c r="H3054" s="174"/>
      <c r="I3054" s="177"/>
      <c r="J3054" s="8" t="s">
        <v>4896</v>
      </c>
    </row>
    <row r="3055" spans="1:10" ht="11.25" hidden="1" customHeight="1">
      <c r="A3055" s="181" t="s">
        <v>3523</v>
      </c>
      <c r="B3055" s="173"/>
      <c r="C3055" s="173" t="s">
        <v>73</v>
      </c>
      <c r="D3055" s="173"/>
      <c r="E3055" s="173"/>
      <c r="F3055" s="173"/>
      <c r="G3055" s="180">
        <v>43252</v>
      </c>
      <c r="H3055" s="174"/>
      <c r="I3055" s="177"/>
      <c r="J3055" s="8" t="s">
        <v>4896</v>
      </c>
    </row>
    <row r="3056" spans="1:10" ht="11.25" hidden="1" customHeight="1">
      <c r="A3056" s="181" t="s">
        <v>3524</v>
      </c>
      <c r="B3056" s="173"/>
      <c r="C3056" s="173" t="s">
        <v>73</v>
      </c>
      <c r="D3056" s="173"/>
      <c r="E3056" s="173"/>
      <c r="F3056" s="173"/>
      <c r="G3056" s="180">
        <v>43101</v>
      </c>
      <c r="H3056" s="174"/>
      <c r="I3056" s="177"/>
      <c r="J3056" s="8" t="s">
        <v>4896</v>
      </c>
    </row>
    <row r="3057" spans="1:10" ht="11.25" hidden="1" customHeight="1">
      <c r="A3057" s="181" t="s">
        <v>3525</v>
      </c>
      <c r="B3057" s="173"/>
      <c r="C3057" s="173" t="s">
        <v>73</v>
      </c>
      <c r="D3057" s="173"/>
      <c r="E3057" s="173"/>
      <c r="F3057" s="173"/>
      <c r="G3057" s="180">
        <v>43282</v>
      </c>
      <c r="H3057" s="174"/>
      <c r="I3057" s="177"/>
      <c r="J3057" s="8" t="s">
        <v>4896</v>
      </c>
    </row>
    <row r="3058" spans="1:10" ht="11.25" hidden="1" customHeight="1">
      <c r="A3058" s="181" t="s">
        <v>3526</v>
      </c>
      <c r="B3058" s="173"/>
      <c r="C3058" s="173" t="s">
        <v>73</v>
      </c>
      <c r="D3058" s="173"/>
      <c r="E3058" s="173"/>
      <c r="F3058" s="173"/>
      <c r="G3058" s="180">
        <v>43344</v>
      </c>
      <c r="H3058" s="174"/>
      <c r="I3058" s="177"/>
      <c r="J3058" s="8" t="s">
        <v>4896</v>
      </c>
    </row>
    <row r="3059" spans="1:10" ht="11.25" hidden="1" customHeight="1">
      <c r="A3059" s="181" t="s">
        <v>3527</v>
      </c>
      <c r="B3059" s="173"/>
      <c r="C3059" s="173" t="s">
        <v>73</v>
      </c>
      <c r="D3059" s="173"/>
      <c r="E3059" s="173" t="s">
        <v>73</v>
      </c>
      <c r="F3059" s="173" t="str">
        <f>J3059</f>
        <v>MILTON SONEHARA</v>
      </c>
      <c r="G3059" s="180">
        <v>43070</v>
      </c>
      <c r="H3059" s="174">
        <v>43087</v>
      </c>
      <c r="I3059" s="174">
        <v>43105</v>
      </c>
      <c r="J3059" s="8" t="s">
        <v>4896</v>
      </c>
    </row>
    <row r="3060" spans="1:10" ht="11.25" hidden="1" customHeight="1">
      <c r="A3060" s="181" t="s">
        <v>3528</v>
      </c>
      <c r="B3060" s="173"/>
      <c r="C3060" s="173" t="s">
        <v>73</v>
      </c>
      <c r="D3060" s="173"/>
      <c r="E3060" s="173"/>
      <c r="F3060" s="173"/>
      <c r="G3060" s="180">
        <v>43221</v>
      </c>
      <c r="H3060" s="174"/>
      <c r="I3060" s="177"/>
      <c r="J3060" s="8" t="s">
        <v>4896</v>
      </c>
    </row>
    <row r="3061" spans="1:10" ht="11.25" hidden="1" customHeight="1">
      <c r="A3061" s="181" t="s">
        <v>3529</v>
      </c>
      <c r="B3061" s="173"/>
      <c r="C3061" s="173" t="s">
        <v>73</v>
      </c>
      <c r="D3061" s="173"/>
      <c r="E3061" s="173" t="s">
        <v>73</v>
      </c>
      <c r="F3061" s="173" t="str">
        <f>J3061</f>
        <v>MILTON SONEHARA</v>
      </c>
      <c r="G3061" s="180">
        <v>43070</v>
      </c>
      <c r="H3061" s="174">
        <v>43087</v>
      </c>
      <c r="I3061" s="174">
        <v>43105</v>
      </c>
      <c r="J3061" s="8" t="s">
        <v>4896</v>
      </c>
    </row>
    <row r="3062" spans="1:10" ht="11.25" hidden="1" customHeight="1">
      <c r="A3062" s="181" t="s">
        <v>3530</v>
      </c>
      <c r="B3062" s="173"/>
      <c r="C3062" s="173" t="s">
        <v>73</v>
      </c>
      <c r="D3062" s="173"/>
      <c r="E3062" s="173"/>
      <c r="F3062" s="173"/>
      <c r="G3062" s="180">
        <v>43344</v>
      </c>
      <c r="H3062" s="174"/>
      <c r="I3062" s="177"/>
      <c r="J3062" s="8" t="s">
        <v>4896</v>
      </c>
    </row>
    <row r="3063" spans="1:10" ht="11.25" hidden="1" customHeight="1">
      <c r="A3063" s="181" t="s">
        <v>3531</v>
      </c>
      <c r="B3063" s="173"/>
      <c r="C3063" s="173" t="s">
        <v>73</v>
      </c>
      <c r="D3063" s="173"/>
      <c r="E3063" s="173"/>
      <c r="F3063" s="173"/>
      <c r="G3063" s="180">
        <v>43344</v>
      </c>
      <c r="H3063" s="174"/>
      <c r="I3063" s="175"/>
      <c r="J3063" s="8" t="s">
        <v>4896</v>
      </c>
    </row>
    <row r="3064" spans="1:10" ht="11.25" hidden="1" customHeight="1">
      <c r="A3064" s="181" t="s">
        <v>3532</v>
      </c>
      <c r="B3064" s="173"/>
      <c r="C3064" s="173" t="s">
        <v>73</v>
      </c>
      <c r="D3064" s="173"/>
      <c r="E3064" s="173"/>
      <c r="F3064" s="173"/>
      <c r="G3064" s="180">
        <v>43282</v>
      </c>
      <c r="H3064" s="174"/>
      <c r="I3064" s="177"/>
      <c r="J3064" s="8" t="s">
        <v>4896</v>
      </c>
    </row>
    <row r="3065" spans="1:10" ht="11.25" hidden="1" customHeight="1">
      <c r="A3065" s="181" t="s">
        <v>3533</v>
      </c>
      <c r="B3065" s="173"/>
      <c r="C3065" s="173" t="s">
        <v>73</v>
      </c>
      <c r="D3065" s="173"/>
      <c r="E3065" s="173"/>
      <c r="F3065" s="173"/>
      <c r="G3065" s="180">
        <v>43191</v>
      </c>
      <c r="H3065" s="174"/>
      <c r="I3065" s="177"/>
      <c r="J3065" s="8" t="s">
        <v>4896</v>
      </c>
    </row>
    <row r="3066" spans="1:10" ht="11.25" hidden="1" customHeight="1">
      <c r="A3066" s="181" t="s">
        <v>3534</v>
      </c>
      <c r="B3066" s="173"/>
      <c r="C3066" s="173" t="s">
        <v>73</v>
      </c>
      <c r="D3066" s="173"/>
      <c r="E3066" s="173"/>
      <c r="F3066" s="173"/>
      <c r="G3066" s="180">
        <v>43191</v>
      </c>
      <c r="H3066" s="174"/>
      <c r="I3066" s="175"/>
      <c r="J3066" s="8" t="s">
        <v>4896</v>
      </c>
    </row>
    <row r="3067" spans="1:10" ht="11.25" hidden="1" customHeight="1">
      <c r="A3067" s="181" t="s">
        <v>3535</v>
      </c>
      <c r="B3067" s="173"/>
      <c r="C3067" s="173" t="s">
        <v>73</v>
      </c>
      <c r="D3067" s="173"/>
      <c r="E3067" s="173"/>
      <c r="F3067" s="173"/>
      <c r="G3067" s="180">
        <v>43191</v>
      </c>
      <c r="H3067" s="174"/>
      <c r="I3067" s="177"/>
      <c r="J3067" s="8" t="s">
        <v>4896</v>
      </c>
    </row>
    <row r="3068" spans="1:10" ht="11.25" hidden="1" customHeight="1">
      <c r="A3068" s="181" t="s">
        <v>3536</v>
      </c>
      <c r="B3068" s="173"/>
      <c r="C3068" s="173" t="s">
        <v>73</v>
      </c>
      <c r="D3068" s="173"/>
      <c r="E3068" s="173"/>
      <c r="F3068" s="173"/>
      <c r="G3068" s="180">
        <v>43101</v>
      </c>
      <c r="H3068" s="174"/>
      <c r="I3068" s="177"/>
      <c r="J3068" s="8" t="s">
        <v>4896</v>
      </c>
    </row>
    <row r="3069" spans="1:10" ht="11.25" hidden="1" customHeight="1">
      <c r="A3069" s="181" t="s">
        <v>3537</v>
      </c>
      <c r="B3069" s="173"/>
      <c r="C3069" s="173" t="s">
        <v>73</v>
      </c>
      <c r="D3069" s="173"/>
      <c r="E3069" s="173"/>
      <c r="F3069" s="173"/>
      <c r="G3069" s="180">
        <v>43132</v>
      </c>
      <c r="H3069" s="174"/>
      <c r="I3069" s="177"/>
      <c r="J3069" s="8" t="s">
        <v>4896</v>
      </c>
    </row>
    <row r="3070" spans="1:10" ht="11.25" hidden="1" customHeight="1">
      <c r="A3070" s="181" t="s">
        <v>3538</v>
      </c>
      <c r="B3070" s="173"/>
      <c r="C3070" s="173" t="s">
        <v>73</v>
      </c>
      <c r="D3070" s="173"/>
      <c r="E3070" s="173"/>
      <c r="F3070" s="173"/>
      <c r="G3070" s="180">
        <v>43160</v>
      </c>
      <c r="H3070" s="174"/>
      <c r="I3070" s="177"/>
      <c r="J3070" s="8" t="s">
        <v>4896</v>
      </c>
    </row>
    <row r="3071" spans="1:10" ht="11.25" hidden="1" customHeight="1">
      <c r="A3071" s="181" t="s">
        <v>3539</v>
      </c>
      <c r="B3071" s="173"/>
      <c r="C3071" s="173" t="s">
        <v>73</v>
      </c>
      <c r="D3071" s="173"/>
      <c r="E3071" s="173"/>
      <c r="F3071" s="173"/>
      <c r="G3071" s="180">
        <v>43313</v>
      </c>
      <c r="H3071" s="174"/>
      <c r="I3071" s="177"/>
      <c r="J3071" s="8" t="s">
        <v>4896</v>
      </c>
    </row>
    <row r="3072" spans="1:10" ht="11.25" hidden="1" customHeight="1">
      <c r="A3072" s="181" t="s">
        <v>3540</v>
      </c>
      <c r="B3072" s="173"/>
      <c r="C3072" s="173" t="s">
        <v>73</v>
      </c>
      <c r="D3072" s="173"/>
      <c r="E3072" s="173"/>
      <c r="F3072" s="173"/>
      <c r="G3072" s="180">
        <v>43191</v>
      </c>
      <c r="H3072" s="174"/>
      <c r="I3072" s="177"/>
      <c r="J3072" s="8" t="s">
        <v>4896</v>
      </c>
    </row>
    <row r="3073" spans="1:10" ht="11.25" hidden="1" customHeight="1">
      <c r="A3073" s="181" t="s">
        <v>3541</v>
      </c>
      <c r="B3073" s="173"/>
      <c r="C3073" s="173" t="s">
        <v>73</v>
      </c>
      <c r="D3073" s="173"/>
      <c r="E3073" s="173"/>
      <c r="F3073" s="173"/>
      <c r="G3073" s="180">
        <v>43132</v>
      </c>
      <c r="H3073" s="174"/>
      <c r="I3073" s="177"/>
      <c r="J3073" s="8" t="s">
        <v>4896</v>
      </c>
    </row>
    <row r="3074" spans="1:10" ht="11.25" hidden="1" customHeight="1">
      <c r="A3074" s="181" t="s">
        <v>3542</v>
      </c>
      <c r="B3074" s="173"/>
      <c r="C3074" s="173" t="s">
        <v>73</v>
      </c>
      <c r="D3074" s="173"/>
      <c r="E3074" s="173"/>
      <c r="F3074" s="173"/>
      <c r="G3074" s="180">
        <v>43374</v>
      </c>
      <c r="H3074" s="174"/>
      <c r="I3074" s="177"/>
      <c r="J3074" s="8" t="s">
        <v>4896</v>
      </c>
    </row>
    <row r="3075" spans="1:10" ht="11.25" hidden="1" customHeight="1">
      <c r="A3075" s="181" t="s">
        <v>3543</v>
      </c>
      <c r="B3075" s="173"/>
      <c r="C3075" s="173" t="s">
        <v>73</v>
      </c>
      <c r="D3075" s="173"/>
      <c r="E3075" s="173"/>
      <c r="F3075" s="173"/>
      <c r="G3075" s="180">
        <v>43160</v>
      </c>
      <c r="H3075" s="174"/>
      <c r="I3075" s="177"/>
      <c r="J3075" s="8" t="s">
        <v>4896</v>
      </c>
    </row>
    <row r="3076" spans="1:10" ht="11.25" hidden="1" customHeight="1">
      <c r="A3076" s="181" t="s">
        <v>3544</v>
      </c>
      <c r="B3076" s="173"/>
      <c r="C3076" s="173" t="s">
        <v>73</v>
      </c>
      <c r="D3076" s="173"/>
      <c r="E3076" s="173"/>
      <c r="F3076" s="173"/>
      <c r="G3076" s="180">
        <v>43101</v>
      </c>
      <c r="H3076" s="174"/>
      <c r="I3076" s="177"/>
      <c r="J3076" s="8" t="s">
        <v>4896</v>
      </c>
    </row>
    <row r="3077" spans="1:10" ht="11.25" hidden="1" customHeight="1">
      <c r="A3077" s="181" t="s">
        <v>3545</v>
      </c>
      <c r="B3077" s="173"/>
      <c r="C3077" s="173" t="s">
        <v>73</v>
      </c>
      <c r="D3077" s="173"/>
      <c r="E3077" s="173"/>
      <c r="F3077" s="173"/>
      <c r="G3077" s="180">
        <v>43160</v>
      </c>
      <c r="H3077" s="174"/>
      <c r="I3077" s="177"/>
      <c r="J3077" s="8" t="s">
        <v>4896</v>
      </c>
    </row>
    <row r="3078" spans="1:10" ht="11.25" hidden="1" customHeight="1">
      <c r="A3078" s="181" t="s">
        <v>318</v>
      </c>
      <c r="B3078" s="173"/>
      <c r="C3078" s="173" t="s">
        <v>73</v>
      </c>
      <c r="D3078" s="173"/>
      <c r="E3078" s="173"/>
      <c r="F3078" s="173"/>
      <c r="G3078" s="180">
        <v>43405</v>
      </c>
      <c r="H3078" s="174"/>
      <c r="I3078" s="177"/>
      <c r="J3078" s="8" t="s">
        <v>4896</v>
      </c>
    </row>
    <row r="3079" spans="1:10" ht="11.25" hidden="1" customHeight="1">
      <c r="A3079" s="181" t="s">
        <v>3546</v>
      </c>
      <c r="B3079" s="173"/>
      <c r="C3079" s="173" t="s">
        <v>73</v>
      </c>
      <c r="D3079" s="173"/>
      <c r="E3079" s="173" t="s">
        <v>73</v>
      </c>
      <c r="F3079" s="173" t="str">
        <f>J3079</f>
        <v>MILTON SONEHARA</v>
      </c>
      <c r="G3079" s="180">
        <v>43070</v>
      </c>
      <c r="H3079" s="174">
        <v>43103</v>
      </c>
      <c r="I3079" s="174">
        <v>43105</v>
      </c>
      <c r="J3079" s="8" t="s">
        <v>4896</v>
      </c>
    </row>
    <row r="3080" spans="1:10" ht="11.25" hidden="1" customHeight="1">
      <c r="A3080" s="181" t="s">
        <v>3547</v>
      </c>
      <c r="B3080" s="173"/>
      <c r="C3080" s="173" t="s">
        <v>73</v>
      </c>
      <c r="D3080" s="173"/>
      <c r="E3080" s="173"/>
      <c r="F3080" s="173"/>
      <c r="G3080" s="180">
        <v>43282</v>
      </c>
      <c r="H3080" s="174"/>
      <c r="I3080" s="177"/>
      <c r="J3080" s="8" t="s">
        <v>4896</v>
      </c>
    </row>
    <row r="3081" spans="1:10" ht="11.25" hidden="1" customHeight="1">
      <c r="A3081" s="181" t="s">
        <v>3548</v>
      </c>
      <c r="B3081" s="173"/>
      <c r="C3081" s="173" t="s">
        <v>73</v>
      </c>
      <c r="D3081" s="173"/>
      <c r="E3081" s="173"/>
      <c r="F3081" s="173"/>
      <c r="G3081" s="180">
        <v>43160</v>
      </c>
      <c r="H3081" s="174"/>
      <c r="I3081" s="175"/>
      <c r="J3081" s="8" t="s">
        <v>4896</v>
      </c>
    </row>
    <row r="3082" spans="1:10" ht="11.25" hidden="1" customHeight="1">
      <c r="A3082" s="181" t="s">
        <v>3549</v>
      </c>
      <c r="B3082" s="173"/>
      <c r="C3082" s="173" t="s">
        <v>73</v>
      </c>
      <c r="D3082" s="173"/>
      <c r="E3082" s="173"/>
      <c r="F3082" s="173"/>
      <c r="G3082" s="180">
        <v>43132</v>
      </c>
      <c r="H3082" s="174"/>
      <c r="I3082" s="177"/>
      <c r="J3082" s="8" t="s">
        <v>4896</v>
      </c>
    </row>
    <row r="3083" spans="1:10" ht="11.25" hidden="1" customHeight="1">
      <c r="A3083" s="181" t="s">
        <v>3550</v>
      </c>
      <c r="B3083" s="173"/>
      <c r="C3083" s="173" t="s">
        <v>73</v>
      </c>
      <c r="D3083" s="173"/>
      <c r="E3083" s="173"/>
      <c r="F3083" s="173"/>
      <c r="G3083" s="180">
        <v>43160</v>
      </c>
      <c r="H3083" s="174"/>
      <c r="I3083" s="175"/>
      <c r="J3083" s="8" t="s">
        <v>4896</v>
      </c>
    </row>
    <row r="3084" spans="1:10" ht="11.25" hidden="1" customHeight="1">
      <c r="A3084" s="181" t="s">
        <v>3551</v>
      </c>
      <c r="B3084" s="173"/>
      <c r="C3084" s="173" t="s">
        <v>73</v>
      </c>
      <c r="D3084" s="173"/>
      <c r="E3084" s="173"/>
      <c r="F3084" s="173"/>
      <c r="G3084" s="180">
        <v>43344</v>
      </c>
      <c r="H3084" s="174"/>
      <c r="I3084" s="175"/>
      <c r="J3084" s="8" t="s">
        <v>4896</v>
      </c>
    </row>
    <row r="3085" spans="1:10" ht="11.25" hidden="1" customHeight="1">
      <c r="A3085" s="181" t="s">
        <v>3552</v>
      </c>
      <c r="B3085" s="173"/>
      <c r="C3085" s="173" t="s">
        <v>73</v>
      </c>
      <c r="D3085" s="173"/>
      <c r="E3085" s="173"/>
      <c r="F3085" s="173"/>
      <c r="G3085" s="180">
        <v>43313</v>
      </c>
      <c r="H3085" s="174"/>
      <c r="I3085" s="177"/>
      <c r="J3085" s="8" t="s">
        <v>4896</v>
      </c>
    </row>
    <row r="3086" spans="1:10" ht="11.25" hidden="1" customHeight="1">
      <c r="A3086" s="181" t="s">
        <v>3553</v>
      </c>
      <c r="B3086" s="173"/>
      <c r="C3086" s="173" t="s">
        <v>73</v>
      </c>
      <c r="D3086" s="173"/>
      <c r="E3086" s="173"/>
      <c r="F3086" s="173"/>
      <c r="G3086" s="180">
        <v>43252</v>
      </c>
      <c r="H3086" s="174"/>
      <c r="I3086" s="175"/>
      <c r="J3086" s="8" t="s">
        <v>4896</v>
      </c>
    </row>
    <row r="3087" spans="1:10" ht="11.25" hidden="1" customHeight="1">
      <c r="A3087" s="181" t="s">
        <v>3554</v>
      </c>
      <c r="B3087" s="173"/>
      <c r="C3087" s="173" t="s">
        <v>73</v>
      </c>
      <c r="D3087" s="173"/>
      <c r="E3087" s="173"/>
      <c r="F3087" s="173"/>
      <c r="G3087" s="180">
        <v>43252</v>
      </c>
      <c r="H3087" s="174"/>
      <c r="I3087" s="175"/>
      <c r="J3087" s="8" t="s">
        <v>4896</v>
      </c>
    </row>
    <row r="3088" spans="1:10" ht="11.25" hidden="1" customHeight="1">
      <c r="A3088" s="181" t="s">
        <v>3555</v>
      </c>
      <c r="B3088" s="173"/>
      <c r="C3088" s="173" t="s">
        <v>73</v>
      </c>
      <c r="D3088" s="173"/>
      <c r="E3088" s="173"/>
      <c r="F3088" s="173"/>
      <c r="G3088" s="180">
        <v>43282</v>
      </c>
      <c r="H3088" s="174"/>
      <c r="I3088" s="177"/>
      <c r="J3088" s="8" t="s">
        <v>4896</v>
      </c>
    </row>
    <row r="3089" spans="1:10" ht="11.25" hidden="1" customHeight="1">
      <c r="A3089" s="181" t="s">
        <v>3556</v>
      </c>
      <c r="B3089" s="173"/>
      <c r="C3089" s="173" t="s">
        <v>73</v>
      </c>
      <c r="D3089" s="173"/>
      <c r="E3089" s="173"/>
      <c r="F3089" s="173"/>
      <c r="G3089" s="180">
        <v>43191</v>
      </c>
      <c r="H3089" s="174"/>
      <c r="I3089" s="177"/>
      <c r="J3089" s="8" t="s">
        <v>4896</v>
      </c>
    </row>
    <row r="3090" spans="1:10" ht="11.25" hidden="1" customHeight="1">
      <c r="A3090" s="181" t="s">
        <v>3557</v>
      </c>
      <c r="B3090" s="173"/>
      <c r="C3090" s="173" t="s">
        <v>73</v>
      </c>
      <c r="D3090" s="173"/>
      <c r="E3090" s="173"/>
      <c r="F3090" s="173"/>
      <c r="G3090" s="180">
        <v>43344</v>
      </c>
      <c r="H3090" s="174"/>
      <c r="I3090" s="177"/>
      <c r="J3090" s="8" t="s">
        <v>4896</v>
      </c>
    </row>
    <row r="3091" spans="1:10" ht="11.25" hidden="1" customHeight="1">
      <c r="A3091" s="181" t="s">
        <v>3558</v>
      </c>
      <c r="B3091" s="173"/>
      <c r="C3091" s="173" t="s">
        <v>73</v>
      </c>
      <c r="D3091" s="173"/>
      <c r="E3091" s="173"/>
      <c r="F3091" s="173"/>
      <c r="G3091" s="180">
        <v>43374</v>
      </c>
      <c r="H3091" s="174"/>
      <c r="I3091" s="177"/>
      <c r="J3091" s="8" t="s">
        <v>4896</v>
      </c>
    </row>
    <row r="3092" spans="1:10" ht="11.25" hidden="1" customHeight="1">
      <c r="A3092" s="181" t="s">
        <v>3559</v>
      </c>
      <c r="B3092" s="173"/>
      <c r="C3092" s="173" t="s">
        <v>77</v>
      </c>
      <c r="D3092" s="173"/>
      <c r="E3092" s="173"/>
      <c r="F3092" s="173"/>
      <c r="G3092" s="180">
        <v>43282</v>
      </c>
      <c r="H3092" s="174"/>
      <c r="I3092" s="177"/>
      <c r="J3092" s="8" t="s">
        <v>4899</v>
      </c>
    </row>
    <row r="3093" spans="1:10" hidden="1">
      <c r="A3093" s="181" t="s">
        <v>3560</v>
      </c>
      <c r="B3093" s="173"/>
      <c r="C3093" s="173" t="s">
        <v>77</v>
      </c>
      <c r="D3093" s="173"/>
      <c r="E3093" s="173" t="s">
        <v>77</v>
      </c>
      <c r="F3093" s="173" t="str">
        <f>J3093</f>
        <v>ROGERIO CARNELOS MARSICANO</v>
      </c>
      <c r="G3093" s="180">
        <v>43070</v>
      </c>
      <c r="H3093" s="174">
        <v>43090</v>
      </c>
      <c r="I3093" s="174">
        <v>43096</v>
      </c>
      <c r="J3093" s="8" t="s">
        <v>4899</v>
      </c>
    </row>
    <row r="3094" spans="1:10" ht="11.25" hidden="1" customHeight="1">
      <c r="A3094" s="181" t="s">
        <v>3561</v>
      </c>
      <c r="B3094" s="173"/>
      <c r="C3094" s="173" t="s">
        <v>77</v>
      </c>
      <c r="D3094" s="173"/>
      <c r="E3094" s="173"/>
      <c r="F3094" s="173"/>
      <c r="G3094" s="180">
        <v>43160</v>
      </c>
      <c r="H3094" s="174"/>
      <c r="I3094" s="174"/>
      <c r="J3094" s="8" t="s">
        <v>4899</v>
      </c>
    </row>
    <row r="3095" spans="1:10" ht="11.25" hidden="1" customHeight="1">
      <c r="A3095" s="181" t="s">
        <v>3562</v>
      </c>
      <c r="B3095" s="173"/>
      <c r="C3095" s="173" t="s">
        <v>77</v>
      </c>
      <c r="D3095" s="173"/>
      <c r="E3095" s="173"/>
      <c r="F3095" s="173"/>
      <c r="G3095" s="180">
        <v>43160</v>
      </c>
      <c r="H3095" s="174"/>
      <c r="I3095" s="174"/>
      <c r="J3095" s="8" t="s">
        <v>4899</v>
      </c>
    </row>
    <row r="3096" spans="1:10" ht="11.25" hidden="1" customHeight="1">
      <c r="A3096" s="181" t="s">
        <v>3563</v>
      </c>
      <c r="B3096" s="173"/>
      <c r="C3096" s="173" t="s">
        <v>77</v>
      </c>
      <c r="D3096" s="173"/>
      <c r="E3096" s="173"/>
      <c r="F3096" s="173"/>
      <c r="G3096" s="180">
        <v>43344</v>
      </c>
      <c r="H3096" s="174"/>
      <c r="I3096" s="174"/>
      <c r="J3096" s="8" t="s">
        <v>4899</v>
      </c>
    </row>
    <row r="3097" spans="1:10" ht="11.25" hidden="1" customHeight="1">
      <c r="A3097" s="181" t="s">
        <v>3564</v>
      </c>
      <c r="B3097" s="173"/>
      <c r="C3097" s="173" t="s">
        <v>77</v>
      </c>
      <c r="D3097" s="173"/>
      <c r="E3097" s="173"/>
      <c r="F3097" s="173"/>
      <c r="G3097" s="180">
        <v>43160</v>
      </c>
      <c r="H3097" s="174"/>
      <c r="I3097" s="174"/>
      <c r="J3097" s="8" t="s">
        <v>4899</v>
      </c>
    </row>
    <row r="3098" spans="1:10" ht="11.25" hidden="1" customHeight="1">
      <c r="A3098" s="181" t="s">
        <v>3565</v>
      </c>
      <c r="B3098" s="173"/>
      <c r="C3098" s="173" t="s">
        <v>77</v>
      </c>
      <c r="D3098" s="173"/>
      <c r="E3098" s="173"/>
      <c r="F3098" s="173"/>
      <c r="G3098" s="180">
        <v>43191</v>
      </c>
      <c r="H3098" s="174"/>
      <c r="I3098" s="174"/>
      <c r="J3098" s="8" t="s">
        <v>4899</v>
      </c>
    </row>
    <row r="3099" spans="1:10" ht="11.25" hidden="1" customHeight="1">
      <c r="A3099" s="181" t="s">
        <v>3566</v>
      </c>
      <c r="B3099" s="173"/>
      <c r="C3099" s="173" t="s">
        <v>77</v>
      </c>
      <c r="D3099" s="173"/>
      <c r="E3099" s="173"/>
      <c r="F3099" s="173"/>
      <c r="G3099" s="180">
        <v>43344</v>
      </c>
      <c r="H3099" s="174"/>
      <c r="I3099" s="174"/>
      <c r="J3099" s="8" t="s">
        <v>4899</v>
      </c>
    </row>
    <row r="3100" spans="1:10" ht="11.25" hidden="1" customHeight="1">
      <c r="A3100" s="181" t="s">
        <v>3567</v>
      </c>
      <c r="B3100" s="173"/>
      <c r="C3100" s="173" t="s">
        <v>77</v>
      </c>
      <c r="D3100" s="173"/>
      <c r="E3100" s="173"/>
      <c r="F3100" s="173"/>
      <c r="G3100" s="180">
        <v>43252</v>
      </c>
      <c r="H3100" s="174"/>
      <c r="I3100" s="174"/>
      <c r="J3100" s="8" t="s">
        <v>4899</v>
      </c>
    </row>
    <row r="3101" spans="1:10" hidden="1">
      <c r="A3101" s="181" t="s">
        <v>3568</v>
      </c>
      <c r="B3101" s="173"/>
      <c r="C3101" s="173" t="s">
        <v>77</v>
      </c>
      <c r="D3101" s="173"/>
      <c r="E3101" s="173" t="s">
        <v>77</v>
      </c>
      <c r="F3101" s="173" t="str">
        <f>J3101</f>
        <v>ROGERIO CARNELOS MARSICANO</v>
      </c>
      <c r="G3101" s="180">
        <v>43070</v>
      </c>
      <c r="H3101" s="174">
        <v>43090</v>
      </c>
      <c r="I3101" s="174">
        <v>43096</v>
      </c>
      <c r="J3101" s="8" t="s">
        <v>4899</v>
      </c>
    </row>
    <row r="3102" spans="1:10" ht="11.25" hidden="1" customHeight="1">
      <c r="A3102" s="181" t="s">
        <v>3569</v>
      </c>
      <c r="B3102" s="173"/>
      <c r="C3102" s="173" t="s">
        <v>77</v>
      </c>
      <c r="D3102" s="173"/>
      <c r="E3102" s="173"/>
      <c r="F3102" s="173"/>
      <c r="G3102" s="180">
        <v>43282</v>
      </c>
      <c r="H3102" s="174"/>
      <c r="I3102" s="174"/>
      <c r="J3102" s="8" t="s">
        <v>4899</v>
      </c>
    </row>
    <row r="3103" spans="1:10" ht="11.25" hidden="1" customHeight="1">
      <c r="A3103" s="181" t="s">
        <v>3570</v>
      </c>
      <c r="B3103" s="173"/>
      <c r="C3103" s="173" t="s">
        <v>77</v>
      </c>
      <c r="D3103" s="173"/>
      <c r="E3103" s="173"/>
      <c r="F3103" s="173"/>
      <c r="G3103" s="180">
        <v>43282</v>
      </c>
      <c r="H3103" s="174"/>
      <c r="I3103" s="174"/>
      <c r="J3103" s="8" t="s">
        <v>4899</v>
      </c>
    </row>
    <row r="3104" spans="1:10" ht="11.25" hidden="1" customHeight="1">
      <c r="A3104" s="181" t="s">
        <v>3571</v>
      </c>
      <c r="B3104" s="173"/>
      <c r="C3104" s="173" t="s">
        <v>77</v>
      </c>
      <c r="D3104" s="173"/>
      <c r="E3104" s="173"/>
      <c r="F3104" s="173"/>
      <c r="G3104" s="180">
        <v>43313</v>
      </c>
      <c r="H3104" s="174"/>
      <c r="I3104" s="174"/>
      <c r="J3104" s="8" t="s">
        <v>4899</v>
      </c>
    </row>
    <row r="3105" spans="1:10" ht="11.25" hidden="1" customHeight="1">
      <c r="A3105" s="181" t="s">
        <v>319</v>
      </c>
      <c r="B3105" s="173"/>
      <c r="C3105" s="173" t="s">
        <v>77</v>
      </c>
      <c r="D3105" s="173"/>
      <c r="E3105" s="173"/>
      <c r="F3105" s="173"/>
      <c r="G3105" s="180">
        <v>43405</v>
      </c>
      <c r="H3105" s="174"/>
      <c r="I3105" s="174"/>
      <c r="J3105" s="8" t="s">
        <v>4899</v>
      </c>
    </row>
    <row r="3106" spans="1:10" ht="11.25" hidden="1" customHeight="1">
      <c r="A3106" s="181" t="s">
        <v>3572</v>
      </c>
      <c r="B3106" s="173"/>
      <c r="C3106" s="173" t="s">
        <v>77</v>
      </c>
      <c r="D3106" s="173"/>
      <c r="E3106" s="173"/>
      <c r="F3106" s="173"/>
      <c r="G3106" s="180">
        <v>43132</v>
      </c>
      <c r="H3106" s="174"/>
      <c r="I3106" s="174"/>
      <c r="J3106" s="8" t="s">
        <v>4899</v>
      </c>
    </row>
    <row r="3107" spans="1:10" ht="11.25" hidden="1" customHeight="1">
      <c r="A3107" s="181" t="s">
        <v>3573</v>
      </c>
      <c r="B3107" s="173"/>
      <c r="C3107" s="173" t="s">
        <v>77</v>
      </c>
      <c r="D3107" s="173"/>
      <c r="E3107" s="173"/>
      <c r="F3107" s="173"/>
      <c r="G3107" s="180">
        <v>43132</v>
      </c>
      <c r="H3107" s="174"/>
      <c r="I3107" s="174"/>
      <c r="J3107" s="8" t="s">
        <v>4899</v>
      </c>
    </row>
    <row r="3108" spans="1:10" ht="11.25" hidden="1" customHeight="1">
      <c r="A3108" s="181" t="s">
        <v>3574</v>
      </c>
      <c r="B3108" s="173"/>
      <c r="C3108" s="173" t="s">
        <v>77</v>
      </c>
      <c r="D3108" s="173"/>
      <c r="E3108" s="173"/>
      <c r="F3108" s="173"/>
      <c r="G3108" s="180">
        <v>43132</v>
      </c>
      <c r="H3108" s="174"/>
      <c r="I3108" s="174"/>
      <c r="J3108" s="8" t="s">
        <v>4899</v>
      </c>
    </row>
    <row r="3109" spans="1:10" ht="11.25" hidden="1" customHeight="1">
      <c r="A3109" s="181" t="s">
        <v>3575</v>
      </c>
      <c r="B3109" s="173"/>
      <c r="C3109" s="173" t="s">
        <v>77</v>
      </c>
      <c r="D3109" s="173"/>
      <c r="E3109" s="173"/>
      <c r="F3109" s="173"/>
      <c r="G3109" s="180">
        <v>43160</v>
      </c>
      <c r="H3109" s="174"/>
      <c r="I3109" s="174"/>
      <c r="J3109" s="8" t="s">
        <v>4899</v>
      </c>
    </row>
    <row r="3110" spans="1:10" ht="11.25" hidden="1" customHeight="1">
      <c r="A3110" s="181" t="s">
        <v>3576</v>
      </c>
      <c r="B3110" s="173"/>
      <c r="C3110" s="173" t="s">
        <v>77</v>
      </c>
      <c r="D3110" s="173"/>
      <c r="E3110" s="173"/>
      <c r="F3110" s="173"/>
      <c r="G3110" s="180">
        <v>43132</v>
      </c>
      <c r="H3110" s="174"/>
      <c r="I3110" s="174"/>
      <c r="J3110" s="8" t="s">
        <v>4899</v>
      </c>
    </row>
    <row r="3111" spans="1:10" ht="11.25" hidden="1" customHeight="1">
      <c r="A3111" s="181" t="s">
        <v>3577</v>
      </c>
      <c r="B3111" s="173"/>
      <c r="C3111" s="173" t="s">
        <v>77</v>
      </c>
      <c r="D3111" s="173"/>
      <c r="E3111" s="173"/>
      <c r="F3111" s="173"/>
      <c r="G3111" s="180">
        <v>43132</v>
      </c>
      <c r="H3111" s="174"/>
      <c r="I3111" s="174"/>
      <c r="J3111" s="8" t="s">
        <v>4899</v>
      </c>
    </row>
    <row r="3112" spans="1:10" ht="11.25" hidden="1" customHeight="1">
      <c r="A3112" s="181" t="s">
        <v>3578</v>
      </c>
      <c r="B3112" s="173"/>
      <c r="C3112" s="173" t="s">
        <v>77</v>
      </c>
      <c r="D3112" s="173"/>
      <c r="E3112" s="173"/>
      <c r="F3112" s="173"/>
      <c r="G3112" s="180">
        <v>43221</v>
      </c>
      <c r="H3112" s="174"/>
      <c r="I3112" s="174"/>
      <c r="J3112" s="8" t="s">
        <v>4899</v>
      </c>
    </row>
    <row r="3113" spans="1:10" ht="11.25" hidden="1" customHeight="1">
      <c r="A3113" s="181" t="s">
        <v>3579</v>
      </c>
      <c r="B3113" s="173"/>
      <c r="C3113" s="173" t="s">
        <v>77</v>
      </c>
      <c r="D3113" s="173"/>
      <c r="E3113" s="173"/>
      <c r="F3113" s="173"/>
      <c r="G3113" s="180">
        <v>43313</v>
      </c>
      <c r="H3113" s="174"/>
      <c r="I3113" s="174"/>
      <c r="J3113" s="8" t="s">
        <v>4899</v>
      </c>
    </row>
    <row r="3114" spans="1:10" ht="11.25" hidden="1" customHeight="1">
      <c r="A3114" s="181" t="s">
        <v>3580</v>
      </c>
      <c r="B3114" s="173"/>
      <c r="C3114" s="173" t="s">
        <v>77</v>
      </c>
      <c r="D3114" s="173"/>
      <c r="E3114" s="173"/>
      <c r="F3114" s="173"/>
      <c r="G3114" s="180">
        <v>43282</v>
      </c>
      <c r="H3114" s="174"/>
      <c r="I3114" s="174"/>
      <c r="J3114" s="8" t="s">
        <v>4899</v>
      </c>
    </row>
    <row r="3115" spans="1:10" ht="11.25" hidden="1" customHeight="1">
      <c r="A3115" s="181" t="s">
        <v>3581</v>
      </c>
      <c r="B3115" s="173"/>
      <c r="C3115" s="173" t="s">
        <v>77</v>
      </c>
      <c r="D3115" s="173"/>
      <c r="E3115" s="173"/>
      <c r="F3115" s="173"/>
      <c r="G3115" s="180">
        <v>43313</v>
      </c>
      <c r="H3115" s="174"/>
      <c r="I3115" s="174"/>
      <c r="J3115" s="8" t="s">
        <v>4899</v>
      </c>
    </row>
    <row r="3116" spans="1:10" ht="11.25" hidden="1" customHeight="1">
      <c r="A3116" s="181" t="s">
        <v>3582</v>
      </c>
      <c r="B3116" s="173"/>
      <c r="C3116" s="173" t="s">
        <v>77</v>
      </c>
      <c r="D3116" s="173"/>
      <c r="E3116" s="173"/>
      <c r="F3116" s="173"/>
      <c r="G3116" s="180">
        <v>43374</v>
      </c>
      <c r="H3116" s="174"/>
      <c r="I3116" s="174"/>
      <c r="J3116" s="8" t="s">
        <v>4899</v>
      </c>
    </row>
    <row r="3117" spans="1:10" ht="11.25" hidden="1" customHeight="1">
      <c r="A3117" s="181" t="s">
        <v>3583</v>
      </c>
      <c r="B3117" s="173"/>
      <c r="C3117" s="173" t="s">
        <v>77</v>
      </c>
      <c r="D3117" s="173"/>
      <c r="E3117" s="173" t="s">
        <v>77</v>
      </c>
      <c r="F3117" s="173" t="str">
        <f>J3117</f>
        <v>ROGERIO CARNELOS MARSICANO</v>
      </c>
      <c r="G3117" s="180">
        <v>43070</v>
      </c>
      <c r="H3117" s="174">
        <v>43090</v>
      </c>
      <c r="I3117" s="174">
        <v>43105</v>
      </c>
      <c r="J3117" s="8" t="s">
        <v>4899</v>
      </c>
    </row>
    <row r="3118" spans="1:10" ht="11.25" hidden="1" customHeight="1">
      <c r="A3118" s="181" t="s">
        <v>3584</v>
      </c>
      <c r="B3118" s="173"/>
      <c r="C3118" s="173" t="s">
        <v>77</v>
      </c>
      <c r="D3118" s="173"/>
      <c r="E3118" s="173"/>
      <c r="F3118" s="173"/>
      <c r="G3118" s="180">
        <v>43374</v>
      </c>
      <c r="H3118" s="174"/>
      <c r="I3118" s="174"/>
      <c r="J3118" s="8" t="s">
        <v>4899</v>
      </c>
    </row>
    <row r="3119" spans="1:10" ht="11.25" hidden="1" customHeight="1">
      <c r="A3119" s="181" t="s">
        <v>320</v>
      </c>
      <c r="B3119" s="173"/>
      <c r="C3119" s="173" t="s">
        <v>77</v>
      </c>
      <c r="D3119" s="173"/>
      <c r="E3119" s="173"/>
      <c r="F3119" s="173"/>
      <c r="G3119" s="180">
        <v>43405</v>
      </c>
      <c r="H3119" s="174"/>
      <c r="I3119" s="174"/>
      <c r="J3119" s="8" t="s">
        <v>4899</v>
      </c>
    </row>
    <row r="3120" spans="1:10" ht="11.25" hidden="1" customHeight="1">
      <c r="A3120" s="181" t="s">
        <v>3585</v>
      </c>
      <c r="B3120" s="173"/>
      <c r="C3120" s="173" t="s">
        <v>77</v>
      </c>
      <c r="D3120" s="173"/>
      <c r="E3120" s="173"/>
      <c r="F3120" s="173"/>
      <c r="G3120" s="180">
        <v>43282</v>
      </c>
      <c r="H3120" s="174"/>
      <c r="I3120" s="174"/>
      <c r="J3120" s="8" t="s">
        <v>4899</v>
      </c>
    </row>
    <row r="3121" spans="1:10" ht="11.25" hidden="1" customHeight="1">
      <c r="A3121" s="181" t="s">
        <v>3586</v>
      </c>
      <c r="B3121" s="173"/>
      <c r="C3121" s="173" t="s">
        <v>77</v>
      </c>
      <c r="D3121" s="173"/>
      <c r="E3121" s="173"/>
      <c r="F3121" s="173"/>
      <c r="G3121" s="180">
        <v>43282</v>
      </c>
      <c r="H3121" s="174"/>
      <c r="I3121" s="174"/>
      <c r="J3121" s="8" t="s">
        <v>4899</v>
      </c>
    </row>
    <row r="3122" spans="1:10" ht="11.25" hidden="1" customHeight="1">
      <c r="A3122" s="181" t="s">
        <v>3587</v>
      </c>
      <c r="B3122" s="173"/>
      <c r="C3122" s="173" t="s">
        <v>77</v>
      </c>
      <c r="D3122" s="173"/>
      <c r="E3122" s="173"/>
      <c r="F3122" s="173"/>
      <c r="G3122" s="180">
        <v>43191</v>
      </c>
      <c r="H3122" s="174"/>
      <c r="I3122" s="174"/>
      <c r="J3122" s="8" t="s">
        <v>4899</v>
      </c>
    </row>
    <row r="3123" spans="1:10" ht="11.25" hidden="1" customHeight="1">
      <c r="A3123" s="181" t="s">
        <v>3588</v>
      </c>
      <c r="B3123" s="173"/>
      <c r="C3123" s="173" t="s">
        <v>77</v>
      </c>
      <c r="D3123" s="173"/>
      <c r="E3123" s="173"/>
      <c r="F3123" s="173"/>
      <c r="G3123" s="180">
        <v>43282</v>
      </c>
      <c r="H3123" s="174"/>
      <c r="I3123" s="174"/>
      <c r="J3123" s="8" t="s">
        <v>4899</v>
      </c>
    </row>
    <row r="3124" spans="1:10" ht="11.25" hidden="1" customHeight="1">
      <c r="A3124" s="181" t="s">
        <v>321</v>
      </c>
      <c r="B3124" s="173"/>
      <c r="C3124" s="173" t="s">
        <v>77</v>
      </c>
      <c r="D3124" s="173"/>
      <c r="E3124" s="173"/>
      <c r="F3124" s="173"/>
      <c r="G3124" s="180">
        <v>43405</v>
      </c>
      <c r="H3124" s="174"/>
      <c r="I3124" s="174"/>
      <c r="J3124" s="8" t="s">
        <v>4899</v>
      </c>
    </row>
    <row r="3125" spans="1:10" ht="11.25" hidden="1" customHeight="1">
      <c r="A3125" s="181" t="s">
        <v>3589</v>
      </c>
      <c r="B3125" s="173"/>
      <c r="C3125" s="173" t="s">
        <v>77</v>
      </c>
      <c r="D3125" s="173"/>
      <c r="E3125" s="173"/>
      <c r="F3125" s="173"/>
      <c r="G3125" s="180">
        <v>43313</v>
      </c>
      <c r="H3125" s="174"/>
      <c r="I3125" s="174"/>
      <c r="J3125" s="8" t="s">
        <v>4899</v>
      </c>
    </row>
    <row r="3126" spans="1:10" ht="11.25" hidden="1" customHeight="1">
      <c r="A3126" s="181" t="s">
        <v>3590</v>
      </c>
      <c r="B3126" s="173"/>
      <c r="C3126" s="173" t="s">
        <v>77</v>
      </c>
      <c r="D3126" s="173"/>
      <c r="E3126" s="173"/>
      <c r="F3126" s="173"/>
      <c r="G3126" s="180">
        <v>43282</v>
      </c>
      <c r="H3126" s="174"/>
      <c r="I3126" s="174"/>
      <c r="J3126" s="8" t="s">
        <v>4899</v>
      </c>
    </row>
    <row r="3127" spans="1:10" ht="11.25" hidden="1" customHeight="1">
      <c r="A3127" s="181" t="s">
        <v>3591</v>
      </c>
      <c r="B3127" s="173"/>
      <c r="C3127" s="173" t="s">
        <v>77</v>
      </c>
      <c r="D3127" s="173"/>
      <c r="E3127" s="173"/>
      <c r="F3127" s="173"/>
      <c r="G3127" s="180">
        <v>43252</v>
      </c>
      <c r="H3127" s="174"/>
      <c r="I3127" s="174"/>
      <c r="J3127" s="8" t="s">
        <v>4899</v>
      </c>
    </row>
    <row r="3128" spans="1:10" ht="11.25" hidden="1" customHeight="1">
      <c r="A3128" s="181" t="s">
        <v>3592</v>
      </c>
      <c r="B3128" s="173"/>
      <c r="C3128" s="173" t="s">
        <v>77</v>
      </c>
      <c r="D3128" s="173"/>
      <c r="E3128" s="173"/>
      <c r="F3128" s="173"/>
      <c r="G3128" s="180">
        <v>43191</v>
      </c>
      <c r="H3128" s="174"/>
      <c r="I3128" s="174"/>
      <c r="J3128" s="8" t="s">
        <v>4899</v>
      </c>
    </row>
    <row r="3129" spans="1:10" ht="11.25" hidden="1" customHeight="1">
      <c r="A3129" s="181" t="s">
        <v>3593</v>
      </c>
      <c r="B3129" s="173"/>
      <c r="C3129" s="173" t="s">
        <v>77</v>
      </c>
      <c r="D3129" s="173"/>
      <c r="E3129" s="173"/>
      <c r="F3129" s="173"/>
      <c r="G3129" s="180">
        <v>43160</v>
      </c>
      <c r="H3129" s="174"/>
      <c r="I3129" s="174"/>
      <c r="J3129" s="8" t="s">
        <v>4899</v>
      </c>
    </row>
    <row r="3130" spans="1:10" ht="11.25" hidden="1" customHeight="1">
      <c r="A3130" s="181" t="s">
        <v>3594</v>
      </c>
      <c r="B3130" s="173"/>
      <c r="C3130" s="173" t="s">
        <v>77</v>
      </c>
      <c r="D3130" s="173"/>
      <c r="E3130" s="173"/>
      <c r="F3130" s="173"/>
      <c r="G3130" s="180">
        <v>43374</v>
      </c>
      <c r="H3130" s="174"/>
      <c r="I3130" s="174"/>
      <c r="J3130" s="8" t="s">
        <v>4899</v>
      </c>
    </row>
    <row r="3131" spans="1:10" ht="11.25" hidden="1" customHeight="1">
      <c r="A3131" s="181" t="s">
        <v>3595</v>
      </c>
      <c r="B3131" s="173"/>
      <c r="C3131" s="173" t="s">
        <v>77</v>
      </c>
      <c r="D3131" s="173"/>
      <c r="E3131" s="173"/>
      <c r="F3131" s="173"/>
      <c r="G3131" s="180">
        <v>43344</v>
      </c>
      <c r="H3131" s="174"/>
      <c r="I3131" s="174"/>
      <c r="J3131" s="8" t="s">
        <v>4899</v>
      </c>
    </row>
    <row r="3132" spans="1:10" ht="11.25" hidden="1" customHeight="1">
      <c r="A3132" s="181" t="s">
        <v>3596</v>
      </c>
      <c r="B3132" s="173"/>
      <c r="C3132" s="173" t="s">
        <v>77</v>
      </c>
      <c r="D3132" s="173"/>
      <c r="E3132" s="173"/>
      <c r="F3132" s="173"/>
      <c r="G3132" s="180">
        <v>43344</v>
      </c>
      <c r="H3132" s="174"/>
      <c r="I3132" s="174"/>
      <c r="J3132" s="8" t="s">
        <v>4899</v>
      </c>
    </row>
    <row r="3133" spans="1:10" ht="11.25" hidden="1" customHeight="1">
      <c r="A3133" s="181" t="s">
        <v>3597</v>
      </c>
      <c r="B3133" s="173"/>
      <c r="C3133" s="173" t="s">
        <v>77</v>
      </c>
      <c r="D3133" s="173"/>
      <c r="E3133" s="173"/>
      <c r="F3133" s="173"/>
      <c r="G3133" s="180">
        <v>43344</v>
      </c>
      <c r="H3133" s="174"/>
      <c r="I3133" s="174"/>
      <c r="J3133" s="8" t="s">
        <v>4899</v>
      </c>
    </row>
    <row r="3134" spans="1:10" ht="11.25" hidden="1" customHeight="1">
      <c r="A3134" s="181" t="s">
        <v>3598</v>
      </c>
      <c r="B3134" s="173"/>
      <c r="C3134" s="173" t="s">
        <v>77</v>
      </c>
      <c r="D3134" s="173"/>
      <c r="E3134" s="173"/>
      <c r="F3134" s="173"/>
      <c r="G3134" s="180">
        <v>43252</v>
      </c>
      <c r="H3134" s="174"/>
      <c r="I3134" s="174"/>
      <c r="J3134" s="8" t="s">
        <v>4899</v>
      </c>
    </row>
    <row r="3135" spans="1:10" ht="11.25" hidden="1" customHeight="1">
      <c r="A3135" s="181" t="s">
        <v>3599</v>
      </c>
      <c r="B3135" s="173"/>
      <c r="C3135" s="173" t="s">
        <v>77</v>
      </c>
      <c r="D3135" s="173"/>
      <c r="E3135" s="173"/>
      <c r="F3135" s="173"/>
      <c r="G3135" s="180">
        <v>43101</v>
      </c>
      <c r="H3135" s="174"/>
      <c r="I3135" s="174"/>
      <c r="J3135" s="8" t="s">
        <v>4899</v>
      </c>
    </row>
    <row r="3136" spans="1:10" ht="11.25" hidden="1" customHeight="1">
      <c r="A3136" s="181" t="s">
        <v>3600</v>
      </c>
      <c r="B3136" s="173"/>
      <c r="C3136" s="173" t="s">
        <v>77</v>
      </c>
      <c r="D3136" s="173"/>
      <c r="E3136" s="173"/>
      <c r="F3136" s="173"/>
      <c r="G3136" s="180">
        <v>43313</v>
      </c>
      <c r="H3136" s="174"/>
      <c r="I3136" s="174"/>
      <c r="J3136" s="8" t="s">
        <v>4899</v>
      </c>
    </row>
    <row r="3137" spans="1:10" ht="11.25" hidden="1" customHeight="1">
      <c r="A3137" s="181" t="s">
        <v>3601</v>
      </c>
      <c r="B3137" s="173"/>
      <c r="C3137" s="173" t="s">
        <v>77</v>
      </c>
      <c r="D3137" s="173"/>
      <c r="E3137" s="173"/>
      <c r="F3137" s="173"/>
      <c r="G3137" s="180">
        <v>43374</v>
      </c>
      <c r="H3137" s="174"/>
      <c r="I3137" s="174"/>
      <c r="J3137" s="8" t="s">
        <v>4899</v>
      </c>
    </row>
    <row r="3138" spans="1:10" ht="11.25" hidden="1" customHeight="1">
      <c r="A3138" s="181" t="s">
        <v>3602</v>
      </c>
      <c r="B3138" s="173"/>
      <c r="C3138" s="173" t="s">
        <v>77</v>
      </c>
      <c r="D3138" s="173"/>
      <c r="E3138" s="173"/>
      <c r="F3138" s="173"/>
      <c r="G3138" s="180">
        <v>43374</v>
      </c>
      <c r="H3138" s="174"/>
      <c r="I3138" s="174"/>
      <c r="J3138" s="8" t="s">
        <v>4899</v>
      </c>
    </row>
    <row r="3139" spans="1:10" ht="11.25" hidden="1" customHeight="1">
      <c r="A3139" s="181" t="s">
        <v>3603</v>
      </c>
      <c r="B3139" s="173"/>
      <c r="C3139" s="173" t="s">
        <v>77</v>
      </c>
      <c r="D3139" s="173"/>
      <c r="E3139" s="173"/>
      <c r="F3139" s="173"/>
      <c r="G3139" s="180">
        <v>43221</v>
      </c>
      <c r="H3139" s="174"/>
      <c r="I3139" s="174"/>
      <c r="J3139" s="8" t="s">
        <v>4899</v>
      </c>
    </row>
    <row r="3140" spans="1:10" ht="11.25" hidden="1" customHeight="1">
      <c r="A3140" s="181" t="s">
        <v>3604</v>
      </c>
      <c r="B3140" s="173"/>
      <c r="C3140" s="173" t="s">
        <v>77</v>
      </c>
      <c r="D3140" s="173"/>
      <c r="E3140" s="173"/>
      <c r="F3140" s="173"/>
      <c r="G3140" s="180">
        <v>43374</v>
      </c>
      <c r="H3140" s="174"/>
      <c r="I3140" s="174"/>
      <c r="J3140" s="8" t="s">
        <v>4899</v>
      </c>
    </row>
    <row r="3141" spans="1:10" ht="11.25" hidden="1" customHeight="1">
      <c r="A3141" s="181" t="s">
        <v>3605</v>
      </c>
      <c r="B3141" s="173"/>
      <c r="C3141" s="173" t="s">
        <v>77</v>
      </c>
      <c r="D3141" s="173"/>
      <c r="E3141" s="173"/>
      <c r="F3141" s="173"/>
      <c r="G3141" s="180">
        <v>43160</v>
      </c>
      <c r="H3141" s="174"/>
      <c r="I3141" s="174"/>
      <c r="J3141" s="8" t="s">
        <v>4899</v>
      </c>
    </row>
    <row r="3142" spans="1:10" hidden="1">
      <c r="A3142" s="181" t="s">
        <v>3606</v>
      </c>
      <c r="B3142" s="173"/>
      <c r="C3142" s="173" t="s">
        <v>77</v>
      </c>
      <c r="D3142" s="173"/>
      <c r="E3142" s="173" t="s">
        <v>77</v>
      </c>
      <c r="F3142" s="173" t="str">
        <f>J3142</f>
        <v>ROGERIO CARNELOS MARSICANO</v>
      </c>
      <c r="G3142" s="180">
        <v>43070</v>
      </c>
      <c r="H3142" s="174">
        <v>43090</v>
      </c>
      <c r="I3142" s="174">
        <v>43096</v>
      </c>
      <c r="J3142" s="8" t="s">
        <v>4899</v>
      </c>
    </row>
    <row r="3143" spans="1:10" ht="11.25" hidden="1" customHeight="1">
      <c r="A3143" s="181" t="s">
        <v>3607</v>
      </c>
      <c r="B3143" s="173"/>
      <c r="C3143" s="173" t="s">
        <v>77</v>
      </c>
      <c r="D3143" s="173"/>
      <c r="E3143" s="173"/>
      <c r="F3143" s="173"/>
      <c r="G3143" s="180">
        <v>43313</v>
      </c>
      <c r="H3143" s="174"/>
      <c r="I3143" s="174"/>
      <c r="J3143" s="8" t="s">
        <v>4899</v>
      </c>
    </row>
    <row r="3144" spans="1:10" ht="11.25" hidden="1" customHeight="1">
      <c r="A3144" s="181" t="s">
        <v>3608</v>
      </c>
      <c r="B3144" s="173"/>
      <c r="C3144" s="173" t="s">
        <v>77</v>
      </c>
      <c r="D3144" s="173"/>
      <c r="E3144" s="173"/>
      <c r="F3144" s="173"/>
      <c r="G3144" s="180">
        <v>43252</v>
      </c>
      <c r="H3144" s="174"/>
      <c r="I3144" s="174"/>
      <c r="J3144" s="8" t="s">
        <v>4899</v>
      </c>
    </row>
    <row r="3145" spans="1:10" ht="11.25" hidden="1" customHeight="1">
      <c r="A3145" s="181" t="s">
        <v>3609</v>
      </c>
      <c r="B3145" s="173"/>
      <c r="C3145" s="173" t="s">
        <v>77</v>
      </c>
      <c r="D3145" s="173"/>
      <c r="E3145" s="173"/>
      <c r="F3145" s="173"/>
      <c r="G3145" s="180">
        <v>43101</v>
      </c>
      <c r="H3145" s="174"/>
      <c r="I3145" s="174"/>
      <c r="J3145" s="8" t="s">
        <v>4899</v>
      </c>
    </row>
    <row r="3146" spans="1:10" ht="11.25" hidden="1" customHeight="1">
      <c r="A3146" s="181" t="s">
        <v>3610</v>
      </c>
      <c r="B3146" s="173"/>
      <c r="C3146" s="173" t="s">
        <v>77</v>
      </c>
      <c r="D3146" s="173"/>
      <c r="E3146" s="173"/>
      <c r="F3146" s="173"/>
      <c r="G3146" s="180">
        <v>43374</v>
      </c>
      <c r="H3146" s="174"/>
      <c r="I3146" s="174"/>
      <c r="J3146" s="8" t="s">
        <v>4899</v>
      </c>
    </row>
    <row r="3147" spans="1:10" ht="11.25" hidden="1" customHeight="1">
      <c r="A3147" s="181" t="s">
        <v>3611</v>
      </c>
      <c r="B3147" s="173"/>
      <c r="C3147" s="173" t="s">
        <v>77</v>
      </c>
      <c r="D3147" s="173"/>
      <c r="E3147" s="173"/>
      <c r="F3147" s="173"/>
      <c r="G3147" s="180">
        <v>43160</v>
      </c>
      <c r="H3147" s="174"/>
      <c r="I3147" s="174"/>
      <c r="J3147" s="8" t="s">
        <v>4899</v>
      </c>
    </row>
    <row r="3148" spans="1:10" ht="11.25" hidden="1" customHeight="1">
      <c r="A3148" s="181" t="s">
        <v>3612</v>
      </c>
      <c r="B3148" s="173"/>
      <c r="C3148" s="173" t="s">
        <v>77</v>
      </c>
      <c r="D3148" s="173"/>
      <c r="E3148" s="173"/>
      <c r="F3148" s="173"/>
      <c r="G3148" s="180">
        <v>43191</v>
      </c>
      <c r="H3148" s="174"/>
      <c r="I3148" s="174"/>
      <c r="J3148" s="8" t="s">
        <v>4899</v>
      </c>
    </row>
    <row r="3149" spans="1:10" ht="11.25" hidden="1" customHeight="1">
      <c r="A3149" s="181" t="s">
        <v>3613</v>
      </c>
      <c r="B3149" s="173"/>
      <c r="C3149" s="173" t="s">
        <v>77</v>
      </c>
      <c r="D3149" s="173"/>
      <c r="E3149" s="173"/>
      <c r="F3149" s="173"/>
      <c r="G3149" s="180">
        <v>43282</v>
      </c>
      <c r="H3149" s="174"/>
      <c r="I3149" s="174"/>
      <c r="J3149" s="8" t="s">
        <v>4899</v>
      </c>
    </row>
    <row r="3150" spans="1:10" ht="11.25" hidden="1" customHeight="1">
      <c r="A3150" s="181" t="s">
        <v>3614</v>
      </c>
      <c r="B3150" s="173"/>
      <c r="C3150" s="173" t="s">
        <v>77</v>
      </c>
      <c r="D3150" s="173"/>
      <c r="E3150" s="173"/>
      <c r="F3150" s="173"/>
      <c r="G3150" s="180">
        <v>43191</v>
      </c>
      <c r="H3150" s="174"/>
      <c r="I3150" s="174"/>
      <c r="J3150" s="8" t="s">
        <v>4899</v>
      </c>
    </row>
    <row r="3151" spans="1:10" ht="11.25" hidden="1" customHeight="1">
      <c r="A3151" s="181" t="s">
        <v>3615</v>
      </c>
      <c r="B3151" s="173"/>
      <c r="C3151" s="173" t="s">
        <v>77</v>
      </c>
      <c r="D3151" s="173"/>
      <c r="E3151" s="173"/>
      <c r="F3151" s="173"/>
      <c r="G3151" s="180">
        <v>43101</v>
      </c>
      <c r="H3151" s="174"/>
      <c r="I3151" s="174"/>
      <c r="J3151" s="8" t="s">
        <v>4899</v>
      </c>
    </row>
    <row r="3152" spans="1:10" ht="11.25" hidden="1" customHeight="1">
      <c r="A3152" s="181" t="s">
        <v>3616</v>
      </c>
      <c r="B3152" s="173"/>
      <c r="C3152" s="173" t="s">
        <v>77</v>
      </c>
      <c r="D3152" s="173"/>
      <c r="E3152" s="173"/>
      <c r="F3152" s="173"/>
      <c r="G3152" s="180">
        <v>43374</v>
      </c>
      <c r="H3152" s="174"/>
      <c r="I3152" s="174"/>
      <c r="J3152" s="8" t="s">
        <v>4899</v>
      </c>
    </row>
    <row r="3153" spans="1:10" ht="11.25" hidden="1" customHeight="1">
      <c r="A3153" s="181" t="s">
        <v>3617</v>
      </c>
      <c r="B3153" s="173"/>
      <c r="C3153" s="173" t="s">
        <v>77</v>
      </c>
      <c r="D3153" s="173"/>
      <c r="E3153" s="173"/>
      <c r="F3153" s="173"/>
      <c r="G3153" s="180">
        <v>43101</v>
      </c>
      <c r="H3153" s="174"/>
      <c r="I3153" s="174"/>
      <c r="J3153" s="8" t="s">
        <v>4899</v>
      </c>
    </row>
    <row r="3154" spans="1:10" ht="11.25" hidden="1" customHeight="1">
      <c r="A3154" s="181" t="s">
        <v>3618</v>
      </c>
      <c r="B3154" s="173"/>
      <c r="C3154" s="173" t="s">
        <v>77</v>
      </c>
      <c r="D3154" s="173"/>
      <c r="E3154" s="173"/>
      <c r="F3154" s="173"/>
      <c r="G3154" s="180">
        <v>43374</v>
      </c>
      <c r="H3154" s="174"/>
      <c r="I3154" s="174"/>
      <c r="J3154" s="8" t="s">
        <v>4899</v>
      </c>
    </row>
    <row r="3155" spans="1:10" ht="11.25" hidden="1" customHeight="1">
      <c r="A3155" s="181" t="s">
        <v>3619</v>
      </c>
      <c r="B3155" s="173"/>
      <c r="C3155" s="173" t="s">
        <v>77</v>
      </c>
      <c r="D3155" s="173"/>
      <c r="E3155" s="173"/>
      <c r="F3155" s="173"/>
      <c r="G3155" s="180">
        <v>43374</v>
      </c>
      <c r="H3155" s="174"/>
      <c r="I3155" s="174"/>
      <c r="J3155" s="8" t="s">
        <v>4899</v>
      </c>
    </row>
    <row r="3156" spans="1:10" ht="11.25" hidden="1" customHeight="1">
      <c r="A3156" s="181" t="s">
        <v>3620</v>
      </c>
      <c r="B3156" s="173"/>
      <c r="C3156" s="173" t="s">
        <v>77</v>
      </c>
      <c r="D3156" s="173"/>
      <c r="E3156" s="173"/>
      <c r="F3156" s="173"/>
      <c r="G3156" s="180">
        <v>43252</v>
      </c>
      <c r="H3156" s="174"/>
      <c r="I3156" s="174"/>
      <c r="J3156" s="8" t="s">
        <v>4899</v>
      </c>
    </row>
    <row r="3157" spans="1:10" ht="11.25" hidden="1" customHeight="1">
      <c r="A3157" s="181" t="s">
        <v>3621</v>
      </c>
      <c r="B3157" s="173"/>
      <c r="C3157" s="173" t="s">
        <v>77</v>
      </c>
      <c r="D3157" s="173"/>
      <c r="E3157" s="173"/>
      <c r="F3157" s="173"/>
      <c r="G3157" s="180">
        <v>43160</v>
      </c>
      <c r="H3157" s="174"/>
      <c r="I3157" s="174"/>
      <c r="J3157" s="8" t="s">
        <v>4899</v>
      </c>
    </row>
    <row r="3158" spans="1:10" ht="11.25" hidden="1" customHeight="1">
      <c r="A3158" s="181" t="s">
        <v>3622</v>
      </c>
      <c r="B3158" s="173"/>
      <c r="C3158" s="173" t="s">
        <v>77</v>
      </c>
      <c r="D3158" s="173"/>
      <c r="E3158" s="173"/>
      <c r="F3158" s="173"/>
      <c r="G3158" s="180">
        <v>43252</v>
      </c>
      <c r="H3158" s="174"/>
      <c r="I3158" s="174"/>
      <c r="J3158" s="8" t="s">
        <v>4899</v>
      </c>
    </row>
    <row r="3159" spans="1:10" ht="11.25" hidden="1" customHeight="1">
      <c r="A3159" s="181" t="s">
        <v>3623</v>
      </c>
      <c r="B3159" s="173"/>
      <c r="C3159" s="173" t="s">
        <v>77</v>
      </c>
      <c r="D3159" s="173"/>
      <c r="E3159" s="173"/>
      <c r="F3159" s="173"/>
      <c r="G3159" s="180">
        <v>43101</v>
      </c>
      <c r="H3159" s="174"/>
      <c r="I3159" s="174"/>
      <c r="J3159" s="8" t="s">
        <v>4899</v>
      </c>
    </row>
    <row r="3160" spans="1:10" ht="11.25" hidden="1" customHeight="1">
      <c r="A3160" s="181" t="s">
        <v>3624</v>
      </c>
      <c r="B3160" s="173"/>
      <c r="C3160" s="173" t="s">
        <v>77</v>
      </c>
      <c r="D3160" s="173"/>
      <c r="E3160" s="173"/>
      <c r="F3160" s="173"/>
      <c r="G3160" s="180">
        <v>43101</v>
      </c>
      <c r="H3160" s="174"/>
      <c r="I3160" s="174"/>
      <c r="J3160" s="8" t="s">
        <v>4899</v>
      </c>
    </row>
    <row r="3161" spans="1:10" ht="11.25" hidden="1" customHeight="1">
      <c r="A3161" s="181" t="s">
        <v>3625</v>
      </c>
      <c r="B3161" s="173"/>
      <c r="C3161" s="173" t="s">
        <v>77</v>
      </c>
      <c r="D3161" s="173"/>
      <c r="E3161" s="173"/>
      <c r="F3161" s="173"/>
      <c r="G3161" s="180">
        <v>43344</v>
      </c>
      <c r="H3161" s="174"/>
      <c r="I3161" s="174"/>
      <c r="J3161" s="8" t="s">
        <v>4899</v>
      </c>
    </row>
    <row r="3162" spans="1:10" ht="11.25" hidden="1" customHeight="1">
      <c r="A3162" s="181" t="s">
        <v>3626</v>
      </c>
      <c r="B3162" s="173"/>
      <c r="C3162" s="173" t="s">
        <v>77</v>
      </c>
      <c r="D3162" s="173"/>
      <c r="E3162" s="173"/>
      <c r="F3162" s="173"/>
      <c r="G3162" s="180">
        <v>43282</v>
      </c>
      <c r="H3162" s="174"/>
      <c r="I3162" s="174"/>
      <c r="J3162" s="8" t="s">
        <v>4899</v>
      </c>
    </row>
    <row r="3163" spans="1:10" ht="11.25" hidden="1" customHeight="1">
      <c r="A3163" s="181" t="s">
        <v>3627</v>
      </c>
      <c r="B3163" s="173"/>
      <c r="C3163" s="173" t="s">
        <v>77</v>
      </c>
      <c r="D3163" s="173"/>
      <c r="E3163" s="173"/>
      <c r="F3163" s="173"/>
      <c r="G3163" s="180">
        <v>43252</v>
      </c>
      <c r="H3163" s="174"/>
      <c r="I3163" s="174"/>
      <c r="J3163" s="8" t="s">
        <v>4899</v>
      </c>
    </row>
    <row r="3164" spans="1:10" ht="11.25" hidden="1" customHeight="1">
      <c r="A3164" s="181" t="s">
        <v>3628</v>
      </c>
      <c r="B3164" s="173"/>
      <c r="C3164" s="173" t="s">
        <v>77</v>
      </c>
      <c r="D3164" s="173"/>
      <c r="E3164" s="173"/>
      <c r="F3164" s="173"/>
      <c r="G3164" s="180">
        <v>43313</v>
      </c>
      <c r="H3164" s="174"/>
      <c r="I3164" s="174"/>
      <c r="J3164" s="8" t="s">
        <v>4899</v>
      </c>
    </row>
    <row r="3165" spans="1:10" ht="11.25" hidden="1" customHeight="1">
      <c r="A3165" s="181" t="s">
        <v>3629</v>
      </c>
      <c r="B3165" s="173"/>
      <c r="C3165" s="173" t="s">
        <v>77</v>
      </c>
      <c r="D3165" s="173"/>
      <c r="E3165" s="173"/>
      <c r="F3165" s="173"/>
      <c r="G3165" s="180">
        <v>43282</v>
      </c>
      <c r="H3165" s="174"/>
      <c r="I3165" s="174"/>
      <c r="J3165" s="8" t="s">
        <v>4899</v>
      </c>
    </row>
    <row r="3166" spans="1:10" hidden="1">
      <c r="A3166" s="181" t="s">
        <v>3630</v>
      </c>
      <c r="B3166" s="173"/>
      <c r="C3166" s="173" t="s">
        <v>77</v>
      </c>
      <c r="D3166" s="173"/>
      <c r="E3166" s="173" t="s">
        <v>77</v>
      </c>
      <c r="F3166" s="173" t="str">
        <f>J3166</f>
        <v>ROGERIO CARNELOS MARSICANO</v>
      </c>
      <c r="G3166" s="180">
        <v>43070</v>
      </c>
      <c r="H3166" s="174">
        <v>43090</v>
      </c>
      <c r="I3166" s="174">
        <v>43096</v>
      </c>
      <c r="J3166" s="8" t="s">
        <v>4899</v>
      </c>
    </row>
    <row r="3167" spans="1:10" ht="11.25" hidden="1" customHeight="1">
      <c r="A3167" s="181" t="s">
        <v>3631</v>
      </c>
      <c r="B3167" s="173"/>
      <c r="C3167" s="173" t="s">
        <v>77</v>
      </c>
      <c r="D3167" s="173"/>
      <c r="E3167" s="173"/>
      <c r="F3167" s="173"/>
      <c r="G3167" s="180">
        <v>43313</v>
      </c>
      <c r="H3167" s="174"/>
      <c r="I3167" s="174"/>
      <c r="J3167" s="8" t="s">
        <v>4899</v>
      </c>
    </row>
    <row r="3168" spans="1:10" ht="11.25" hidden="1" customHeight="1">
      <c r="A3168" s="181" t="s">
        <v>3632</v>
      </c>
      <c r="B3168" s="173"/>
      <c r="C3168" s="173" t="s">
        <v>77</v>
      </c>
      <c r="D3168" s="173"/>
      <c r="E3168" s="173"/>
      <c r="F3168" s="173"/>
      <c r="G3168" s="180">
        <v>43160</v>
      </c>
      <c r="H3168" s="174"/>
      <c r="I3168" s="174"/>
      <c r="J3168" s="8" t="s">
        <v>4899</v>
      </c>
    </row>
    <row r="3169" spans="1:10" ht="11.25" hidden="1" customHeight="1">
      <c r="A3169" s="181" t="s">
        <v>3633</v>
      </c>
      <c r="B3169" s="173"/>
      <c r="C3169" s="173" t="s">
        <v>77</v>
      </c>
      <c r="D3169" s="173"/>
      <c r="E3169" s="173"/>
      <c r="F3169" s="173"/>
      <c r="G3169" s="180">
        <v>43252</v>
      </c>
      <c r="H3169" s="174"/>
      <c r="I3169" s="174"/>
      <c r="J3169" s="8" t="s">
        <v>4899</v>
      </c>
    </row>
    <row r="3170" spans="1:10" ht="11.25" hidden="1" customHeight="1">
      <c r="A3170" s="181" t="s">
        <v>3634</v>
      </c>
      <c r="B3170" s="173"/>
      <c r="C3170" s="173" t="s">
        <v>77</v>
      </c>
      <c r="D3170" s="173"/>
      <c r="E3170" s="173"/>
      <c r="F3170" s="173"/>
      <c r="G3170" s="180">
        <v>43252</v>
      </c>
      <c r="H3170" s="174"/>
      <c r="I3170" s="174"/>
      <c r="J3170" s="8" t="s">
        <v>4899</v>
      </c>
    </row>
    <row r="3171" spans="1:10" ht="11.25" hidden="1" customHeight="1">
      <c r="A3171" s="181" t="s">
        <v>3635</v>
      </c>
      <c r="B3171" s="173"/>
      <c r="C3171" s="173" t="s">
        <v>77</v>
      </c>
      <c r="D3171" s="173"/>
      <c r="E3171" s="173"/>
      <c r="F3171" s="173"/>
      <c r="G3171" s="180">
        <v>43160</v>
      </c>
      <c r="H3171" s="174"/>
      <c r="I3171" s="174"/>
      <c r="J3171" s="8" t="s">
        <v>4899</v>
      </c>
    </row>
    <row r="3172" spans="1:10" ht="11.25" hidden="1" customHeight="1">
      <c r="A3172" s="181" t="s">
        <v>3636</v>
      </c>
      <c r="B3172" s="173"/>
      <c r="C3172" s="173" t="s">
        <v>77</v>
      </c>
      <c r="D3172" s="173"/>
      <c r="E3172" s="173"/>
      <c r="F3172" s="173"/>
      <c r="G3172" s="180">
        <v>43221</v>
      </c>
      <c r="H3172" s="174"/>
      <c r="I3172" s="174"/>
      <c r="J3172" s="8" t="s">
        <v>4899</v>
      </c>
    </row>
    <row r="3173" spans="1:10" ht="11.25" hidden="1" customHeight="1">
      <c r="A3173" s="181" t="s">
        <v>3637</v>
      </c>
      <c r="B3173" s="173"/>
      <c r="C3173" s="173" t="s">
        <v>77</v>
      </c>
      <c r="D3173" s="173"/>
      <c r="E3173" s="173"/>
      <c r="F3173" s="173"/>
      <c r="G3173" s="180">
        <v>43282</v>
      </c>
      <c r="H3173" s="174"/>
      <c r="I3173" s="174"/>
      <c r="J3173" s="8" t="s">
        <v>4899</v>
      </c>
    </row>
    <row r="3174" spans="1:10" ht="11.25" hidden="1" customHeight="1">
      <c r="A3174" s="181" t="s">
        <v>3638</v>
      </c>
      <c r="B3174" s="173"/>
      <c r="C3174" s="173" t="s">
        <v>77</v>
      </c>
      <c r="D3174" s="173"/>
      <c r="E3174" s="173"/>
      <c r="F3174" s="173"/>
      <c r="G3174" s="180">
        <v>43101</v>
      </c>
      <c r="H3174" s="174"/>
      <c r="I3174" s="174"/>
      <c r="J3174" s="8" t="s">
        <v>4899</v>
      </c>
    </row>
    <row r="3175" spans="1:10" ht="11.25" hidden="1" customHeight="1">
      <c r="A3175" s="181" t="s">
        <v>3639</v>
      </c>
      <c r="B3175" s="173"/>
      <c r="C3175" s="173" t="s">
        <v>77</v>
      </c>
      <c r="D3175" s="173"/>
      <c r="E3175" s="173"/>
      <c r="F3175" s="173"/>
      <c r="G3175" s="180">
        <v>43282</v>
      </c>
      <c r="H3175" s="174"/>
      <c r="I3175" s="174"/>
      <c r="J3175" s="8" t="s">
        <v>4899</v>
      </c>
    </row>
    <row r="3176" spans="1:10" ht="11.25" hidden="1" customHeight="1">
      <c r="A3176" s="181" t="s">
        <v>3640</v>
      </c>
      <c r="B3176" s="173"/>
      <c r="C3176" s="173" t="s">
        <v>77</v>
      </c>
      <c r="D3176" s="173"/>
      <c r="E3176" s="173"/>
      <c r="F3176" s="173"/>
      <c r="G3176" s="180">
        <v>43313</v>
      </c>
      <c r="H3176" s="174"/>
      <c r="I3176" s="174"/>
      <c r="J3176" s="8" t="s">
        <v>4899</v>
      </c>
    </row>
    <row r="3177" spans="1:10" ht="11.25" hidden="1" customHeight="1">
      <c r="A3177" s="181" t="s">
        <v>3641</v>
      </c>
      <c r="B3177" s="173"/>
      <c r="C3177" s="173" t="s">
        <v>77</v>
      </c>
      <c r="D3177" s="173"/>
      <c r="E3177" s="173"/>
      <c r="F3177" s="173"/>
      <c r="G3177" s="180">
        <v>43160</v>
      </c>
      <c r="H3177" s="174"/>
      <c r="I3177" s="174"/>
      <c r="J3177" s="8" t="s">
        <v>4899</v>
      </c>
    </row>
    <row r="3178" spans="1:10" ht="11.25" hidden="1" customHeight="1">
      <c r="A3178" s="181" t="s">
        <v>3642</v>
      </c>
      <c r="B3178" s="173"/>
      <c r="C3178" s="173" t="s">
        <v>77</v>
      </c>
      <c r="D3178" s="173"/>
      <c r="E3178" s="173"/>
      <c r="F3178" s="173"/>
      <c r="G3178" s="180">
        <v>43101</v>
      </c>
      <c r="H3178" s="174"/>
      <c r="I3178" s="174"/>
      <c r="J3178" s="8" t="s">
        <v>4899</v>
      </c>
    </row>
    <row r="3179" spans="1:10" ht="11.25" hidden="1" customHeight="1">
      <c r="A3179" s="181" t="s">
        <v>3643</v>
      </c>
      <c r="B3179" s="173"/>
      <c r="C3179" s="173" t="s">
        <v>77</v>
      </c>
      <c r="D3179" s="173"/>
      <c r="E3179" s="173"/>
      <c r="F3179" s="173"/>
      <c r="G3179" s="180">
        <v>43221</v>
      </c>
      <c r="H3179" s="174"/>
      <c r="I3179" s="174"/>
      <c r="J3179" s="8" t="s">
        <v>4899</v>
      </c>
    </row>
    <row r="3180" spans="1:10" ht="11.25" hidden="1" customHeight="1">
      <c r="A3180" s="181" t="s">
        <v>3644</v>
      </c>
      <c r="B3180" s="173"/>
      <c r="C3180" s="173" t="s">
        <v>77</v>
      </c>
      <c r="D3180" s="173"/>
      <c r="E3180" s="173"/>
      <c r="F3180" s="173"/>
      <c r="G3180" s="180">
        <v>43191</v>
      </c>
      <c r="H3180" s="174"/>
      <c r="I3180" s="174"/>
      <c r="J3180" s="8" t="s">
        <v>4899</v>
      </c>
    </row>
    <row r="3181" spans="1:10" ht="11.25" hidden="1" customHeight="1">
      <c r="A3181" s="181" t="s">
        <v>3645</v>
      </c>
      <c r="B3181" s="173"/>
      <c r="C3181" s="173" t="s">
        <v>77</v>
      </c>
      <c r="D3181" s="173"/>
      <c r="E3181" s="173"/>
      <c r="F3181" s="173"/>
      <c r="G3181" s="180">
        <v>43101</v>
      </c>
      <c r="H3181" s="174"/>
      <c r="I3181" s="174"/>
      <c r="J3181" s="8" t="s">
        <v>4899</v>
      </c>
    </row>
    <row r="3182" spans="1:10" ht="11.25" hidden="1" customHeight="1">
      <c r="A3182" s="181" t="s">
        <v>3646</v>
      </c>
      <c r="B3182" s="173"/>
      <c r="C3182" s="173" t="s">
        <v>77</v>
      </c>
      <c r="D3182" s="173"/>
      <c r="E3182" s="173"/>
      <c r="F3182" s="173"/>
      <c r="G3182" s="180">
        <v>43101</v>
      </c>
      <c r="H3182" s="174"/>
      <c r="I3182" s="174"/>
      <c r="J3182" s="8" t="s">
        <v>4899</v>
      </c>
    </row>
    <row r="3183" spans="1:10" ht="11.25" hidden="1" customHeight="1">
      <c r="A3183" s="181" t="s">
        <v>322</v>
      </c>
      <c r="B3183" s="173"/>
      <c r="C3183" s="173" t="s">
        <v>77</v>
      </c>
      <c r="D3183" s="173"/>
      <c r="E3183" s="173"/>
      <c r="F3183" s="173"/>
      <c r="G3183" s="180">
        <v>43405</v>
      </c>
      <c r="H3183" s="174"/>
      <c r="I3183" s="174"/>
      <c r="J3183" s="8" t="s">
        <v>4899</v>
      </c>
    </row>
    <row r="3184" spans="1:10" ht="11.25" hidden="1" customHeight="1">
      <c r="A3184" s="181" t="s">
        <v>3647</v>
      </c>
      <c r="B3184" s="173"/>
      <c r="C3184" s="173" t="s">
        <v>77</v>
      </c>
      <c r="D3184" s="173"/>
      <c r="E3184" s="173"/>
      <c r="F3184" s="173"/>
      <c r="G3184" s="180">
        <v>43282</v>
      </c>
      <c r="H3184" s="174"/>
      <c r="I3184" s="174"/>
      <c r="J3184" s="8" t="s">
        <v>4899</v>
      </c>
    </row>
    <row r="3185" spans="1:10" ht="11.25" hidden="1" customHeight="1">
      <c r="A3185" s="181" t="s">
        <v>3648</v>
      </c>
      <c r="B3185" s="173"/>
      <c r="C3185" s="173" t="s">
        <v>77</v>
      </c>
      <c r="D3185" s="173"/>
      <c r="E3185" s="173"/>
      <c r="F3185" s="173"/>
      <c r="G3185" s="180">
        <v>43313</v>
      </c>
      <c r="H3185" s="174"/>
      <c r="I3185" s="174"/>
      <c r="J3185" s="8" t="s">
        <v>4899</v>
      </c>
    </row>
    <row r="3186" spans="1:10" hidden="1">
      <c r="A3186" s="181" t="s">
        <v>3649</v>
      </c>
      <c r="B3186" s="173"/>
      <c r="C3186" s="173" t="s">
        <v>77</v>
      </c>
      <c r="D3186" s="173"/>
      <c r="E3186" s="173" t="s">
        <v>77</v>
      </c>
      <c r="F3186" s="173" t="str">
        <f>J3186</f>
        <v>ROGERIO CARNELOS MARSICANO</v>
      </c>
      <c r="G3186" s="180">
        <v>43070</v>
      </c>
      <c r="H3186" s="174">
        <v>43090</v>
      </c>
      <c r="I3186" s="174">
        <v>43103</v>
      </c>
      <c r="J3186" s="8" t="s">
        <v>4899</v>
      </c>
    </row>
    <row r="3187" spans="1:10" hidden="1">
      <c r="A3187" s="181" t="s">
        <v>3650</v>
      </c>
      <c r="B3187" s="173"/>
      <c r="C3187" s="173" t="s">
        <v>77</v>
      </c>
      <c r="D3187" s="173"/>
      <c r="E3187" s="173" t="s">
        <v>77</v>
      </c>
      <c r="F3187" s="173" t="str">
        <f>J3187</f>
        <v>ROGERIO CARNELOS MARSICANO</v>
      </c>
      <c r="G3187" s="180">
        <v>43070</v>
      </c>
      <c r="H3187" s="174">
        <v>43090</v>
      </c>
      <c r="I3187" s="174">
        <v>43103</v>
      </c>
      <c r="J3187" s="8" t="s">
        <v>4899</v>
      </c>
    </row>
    <row r="3188" spans="1:10" ht="11.25" hidden="1" customHeight="1">
      <c r="A3188" s="181" t="s">
        <v>3651</v>
      </c>
      <c r="B3188" s="173"/>
      <c r="C3188" s="173" t="s">
        <v>77</v>
      </c>
      <c r="D3188" s="173"/>
      <c r="E3188" s="173"/>
      <c r="F3188" s="173"/>
      <c r="G3188" s="180">
        <v>43101</v>
      </c>
      <c r="H3188" s="174"/>
      <c r="I3188" s="174"/>
      <c r="J3188" s="8" t="s">
        <v>4899</v>
      </c>
    </row>
    <row r="3189" spans="1:10" ht="11.25" hidden="1" customHeight="1">
      <c r="A3189" s="181" t="s">
        <v>323</v>
      </c>
      <c r="B3189" s="173"/>
      <c r="C3189" s="173" t="s">
        <v>77</v>
      </c>
      <c r="D3189" s="173"/>
      <c r="E3189" s="173"/>
      <c r="F3189" s="173"/>
      <c r="G3189" s="180">
        <v>43405</v>
      </c>
      <c r="H3189" s="174"/>
      <c r="I3189" s="174"/>
      <c r="J3189" s="8" t="s">
        <v>4899</v>
      </c>
    </row>
    <row r="3190" spans="1:10" hidden="1">
      <c r="A3190" s="181" t="s">
        <v>3652</v>
      </c>
      <c r="B3190" s="173"/>
      <c r="C3190" s="173" t="s">
        <v>77</v>
      </c>
      <c r="D3190" s="173"/>
      <c r="E3190" s="173" t="s">
        <v>77</v>
      </c>
      <c r="F3190" s="173" t="str">
        <f>J3190</f>
        <v>ROGERIO CARNELOS MARSICANO</v>
      </c>
      <c r="G3190" s="180">
        <v>43070</v>
      </c>
      <c r="H3190" s="174">
        <v>43095</v>
      </c>
      <c r="I3190" s="174">
        <v>43096</v>
      </c>
      <c r="J3190" s="8" t="s">
        <v>4899</v>
      </c>
    </row>
    <row r="3191" spans="1:10" ht="11.25" hidden="1" customHeight="1">
      <c r="A3191" s="181" t="s">
        <v>3653</v>
      </c>
      <c r="B3191" s="173"/>
      <c r="C3191" s="173" t="s">
        <v>77</v>
      </c>
      <c r="D3191" s="173"/>
      <c r="E3191" s="173"/>
      <c r="F3191" s="173"/>
      <c r="G3191" s="180">
        <v>43221</v>
      </c>
      <c r="H3191" s="174"/>
      <c r="I3191" s="174"/>
      <c r="J3191" s="8" t="s">
        <v>4899</v>
      </c>
    </row>
    <row r="3192" spans="1:10" hidden="1">
      <c r="A3192" s="181" t="s">
        <v>3654</v>
      </c>
      <c r="B3192" s="173"/>
      <c r="C3192" s="173" t="s">
        <v>77</v>
      </c>
      <c r="D3192" s="173"/>
      <c r="E3192" s="173" t="s">
        <v>77</v>
      </c>
      <c r="F3192" s="173" t="str">
        <f>J3192</f>
        <v>ROGERIO CARNELOS MARSICANO</v>
      </c>
      <c r="G3192" s="180">
        <v>43070</v>
      </c>
      <c r="H3192" s="174">
        <v>43095</v>
      </c>
      <c r="I3192" s="174">
        <v>43096</v>
      </c>
      <c r="J3192" s="8" t="s">
        <v>4899</v>
      </c>
    </row>
    <row r="3193" spans="1:10" ht="11.25" hidden="1" customHeight="1">
      <c r="A3193" s="181" t="s">
        <v>3655</v>
      </c>
      <c r="B3193" s="173"/>
      <c r="C3193" s="173" t="s">
        <v>77</v>
      </c>
      <c r="D3193" s="173"/>
      <c r="E3193" s="173"/>
      <c r="F3193" s="173"/>
      <c r="G3193" s="180">
        <v>43221</v>
      </c>
      <c r="H3193" s="174"/>
      <c r="I3193" s="177"/>
      <c r="J3193" s="8" t="s">
        <v>4899</v>
      </c>
    </row>
    <row r="3194" spans="1:10" ht="11.25" hidden="1" customHeight="1">
      <c r="A3194" s="181" t="s">
        <v>3656</v>
      </c>
      <c r="B3194" s="173"/>
      <c r="C3194" s="173" t="s">
        <v>77</v>
      </c>
      <c r="D3194" s="173"/>
      <c r="E3194" s="173" t="s">
        <v>77</v>
      </c>
      <c r="F3194" s="173" t="str">
        <f>J3194</f>
        <v>ROGERIO CARNELOS MARSICANO</v>
      </c>
      <c r="G3194" s="180">
        <v>43070</v>
      </c>
      <c r="H3194" s="177" t="s">
        <v>5207</v>
      </c>
      <c r="I3194" s="177" t="s">
        <v>5207</v>
      </c>
      <c r="J3194" s="8" t="s">
        <v>4899</v>
      </c>
    </row>
    <row r="3195" spans="1:10" ht="11.25" hidden="1" customHeight="1">
      <c r="A3195" s="181" t="s">
        <v>3657</v>
      </c>
      <c r="B3195" s="173"/>
      <c r="C3195" s="173" t="s">
        <v>77</v>
      </c>
      <c r="D3195" s="173"/>
      <c r="E3195" s="173"/>
      <c r="F3195" s="173"/>
      <c r="G3195" s="180">
        <v>43344</v>
      </c>
      <c r="H3195" s="174"/>
      <c r="I3195" s="177"/>
      <c r="J3195" s="8" t="s">
        <v>4899</v>
      </c>
    </row>
    <row r="3196" spans="1:10" ht="11.25" hidden="1" customHeight="1">
      <c r="A3196" s="181" t="s">
        <v>3658</v>
      </c>
      <c r="B3196" s="173"/>
      <c r="C3196" s="173" t="s">
        <v>77</v>
      </c>
      <c r="D3196" s="173"/>
      <c r="E3196" s="173"/>
      <c r="F3196" s="173"/>
      <c r="G3196" s="180">
        <v>43282</v>
      </c>
      <c r="H3196" s="174"/>
      <c r="I3196" s="177"/>
      <c r="J3196" s="8" t="s">
        <v>4899</v>
      </c>
    </row>
    <row r="3197" spans="1:10" ht="11.25" hidden="1" customHeight="1">
      <c r="A3197" s="181" t="s">
        <v>3659</v>
      </c>
      <c r="B3197" s="173"/>
      <c r="C3197" s="173" t="s">
        <v>77</v>
      </c>
      <c r="D3197" s="173"/>
      <c r="E3197" s="173"/>
      <c r="F3197" s="173"/>
      <c r="G3197" s="180">
        <v>43252</v>
      </c>
      <c r="H3197" s="174"/>
      <c r="I3197" s="177"/>
      <c r="J3197" s="8" t="s">
        <v>4899</v>
      </c>
    </row>
    <row r="3198" spans="1:10" ht="11.25" hidden="1" customHeight="1">
      <c r="A3198" s="181" t="s">
        <v>3660</v>
      </c>
      <c r="B3198" s="173"/>
      <c r="C3198" s="173" t="s">
        <v>77</v>
      </c>
      <c r="D3198" s="173"/>
      <c r="E3198" s="173"/>
      <c r="F3198" s="173"/>
      <c r="G3198" s="180">
        <v>43132</v>
      </c>
      <c r="H3198" s="174"/>
      <c r="I3198" s="177"/>
      <c r="J3198" s="8" t="s">
        <v>4899</v>
      </c>
    </row>
    <row r="3199" spans="1:10" ht="11.25" hidden="1" customHeight="1">
      <c r="A3199" s="181" t="s">
        <v>3661</v>
      </c>
      <c r="B3199" s="173"/>
      <c r="C3199" s="173" t="s">
        <v>77</v>
      </c>
      <c r="D3199" s="173"/>
      <c r="E3199" s="173"/>
      <c r="F3199" s="173"/>
      <c r="G3199" s="180">
        <v>43101</v>
      </c>
      <c r="H3199" s="174"/>
      <c r="I3199" s="177"/>
      <c r="J3199" s="8" t="s">
        <v>4899</v>
      </c>
    </row>
    <row r="3200" spans="1:10" hidden="1">
      <c r="A3200" s="181" t="s">
        <v>3662</v>
      </c>
      <c r="B3200" s="173"/>
      <c r="C3200" s="173" t="s">
        <v>77</v>
      </c>
      <c r="D3200" s="173"/>
      <c r="E3200" s="173" t="s">
        <v>77</v>
      </c>
      <c r="F3200" s="173" t="str">
        <f>J3200</f>
        <v>ROGERIO CARNELOS MARSICANO</v>
      </c>
      <c r="G3200" s="180">
        <v>43070</v>
      </c>
      <c r="H3200" s="174">
        <v>43095</v>
      </c>
      <c r="I3200" s="174">
        <v>43096</v>
      </c>
      <c r="J3200" s="8" t="s">
        <v>4899</v>
      </c>
    </row>
    <row r="3201" spans="1:10" ht="11.25" hidden="1" customHeight="1">
      <c r="A3201" s="181" t="s">
        <v>3663</v>
      </c>
      <c r="B3201" s="173"/>
      <c r="C3201" s="173" t="s">
        <v>77</v>
      </c>
      <c r="D3201" s="173"/>
      <c r="E3201" s="173"/>
      <c r="F3201" s="173"/>
      <c r="G3201" s="180">
        <v>43344</v>
      </c>
      <c r="H3201" s="174"/>
      <c r="I3201" s="174"/>
      <c r="J3201" s="8" t="s">
        <v>4899</v>
      </c>
    </row>
    <row r="3202" spans="1:10" ht="11.25" hidden="1" customHeight="1">
      <c r="A3202" s="181" t="s">
        <v>3664</v>
      </c>
      <c r="B3202" s="173"/>
      <c r="C3202" s="173" t="s">
        <v>77</v>
      </c>
      <c r="D3202" s="173"/>
      <c r="E3202" s="173"/>
      <c r="F3202" s="173"/>
      <c r="G3202" s="180">
        <v>43160</v>
      </c>
      <c r="H3202" s="174"/>
      <c r="I3202" s="174"/>
      <c r="J3202" s="8" t="s">
        <v>4899</v>
      </c>
    </row>
    <row r="3203" spans="1:10" ht="11.25" hidden="1" customHeight="1">
      <c r="A3203" s="181" t="s">
        <v>3665</v>
      </c>
      <c r="B3203" s="173"/>
      <c r="C3203" s="173" t="s">
        <v>77</v>
      </c>
      <c r="D3203" s="173"/>
      <c r="E3203" s="173"/>
      <c r="F3203" s="173"/>
      <c r="G3203" s="180">
        <v>43160</v>
      </c>
      <c r="H3203" s="174"/>
      <c r="I3203" s="174"/>
      <c r="J3203" s="8" t="s">
        <v>4899</v>
      </c>
    </row>
    <row r="3204" spans="1:10" ht="11.25" hidden="1" customHeight="1">
      <c r="A3204" s="181" t="s">
        <v>3666</v>
      </c>
      <c r="B3204" s="173"/>
      <c r="C3204" s="173" t="s">
        <v>77</v>
      </c>
      <c r="D3204" s="173"/>
      <c r="E3204" s="173"/>
      <c r="F3204" s="173"/>
      <c r="G3204" s="180">
        <v>43344</v>
      </c>
      <c r="H3204" s="174"/>
      <c r="I3204" s="174"/>
      <c r="J3204" s="8" t="s">
        <v>4899</v>
      </c>
    </row>
    <row r="3205" spans="1:10" ht="11.25" hidden="1" customHeight="1">
      <c r="A3205" s="181" t="s">
        <v>3667</v>
      </c>
      <c r="B3205" s="173"/>
      <c r="C3205" s="173" t="s">
        <v>77</v>
      </c>
      <c r="D3205" s="173"/>
      <c r="E3205" s="173"/>
      <c r="F3205" s="173"/>
      <c r="G3205" s="180">
        <v>43221</v>
      </c>
      <c r="H3205" s="174"/>
      <c r="I3205" s="174"/>
      <c r="J3205" s="8" t="s">
        <v>4899</v>
      </c>
    </row>
    <row r="3206" spans="1:10" ht="11.25" hidden="1" customHeight="1">
      <c r="A3206" s="181" t="s">
        <v>3668</v>
      </c>
      <c r="B3206" s="173"/>
      <c r="C3206" s="173" t="s">
        <v>77</v>
      </c>
      <c r="D3206" s="173"/>
      <c r="E3206" s="173"/>
      <c r="F3206" s="173"/>
      <c r="G3206" s="180">
        <v>43160</v>
      </c>
      <c r="H3206" s="174"/>
      <c r="I3206" s="174"/>
      <c r="J3206" s="8" t="s">
        <v>4899</v>
      </c>
    </row>
    <row r="3207" spans="1:10" ht="11.25" hidden="1" customHeight="1">
      <c r="A3207" s="181" t="s">
        <v>3669</v>
      </c>
      <c r="B3207" s="173"/>
      <c r="C3207" s="173" t="s">
        <v>77</v>
      </c>
      <c r="D3207" s="173"/>
      <c r="E3207" s="173"/>
      <c r="F3207" s="173"/>
      <c r="G3207" s="180">
        <v>43132</v>
      </c>
      <c r="H3207" s="174"/>
      <c r="I3207" s="174"/>
      <c r="J3207" s="8" t="s">
        <v>4899</v>
      </c>
    </row>
    <row r="3208" spans="1:10" ht="11.25" hidden="1" customHeight="1">
      <c r="A3208" s="181" t="s">
        <v>3670</v>
      </c>
      <c r="B3208" s="173"/>
      <c r="C3208" s="173" t="s">
        <v>77</v>
      </c>
      <c r="D3208" s="173"/>
      <c r="E3208" s="173"/>
      <c r="F3208" s="173"/>
      <c r="G3208" s="180">
        <v>43191</v>
      </c>
      <c r="H3208" s="174"/>
      <c r="I3208" s="174"/>
      <c r="J3208" s="8" t="s">
        <v>4899</v>
      </c>
    </row>
    <row r="3209" spans="1:10" ht="11.25" hidden="1" customHeight="1">
      <c r="A3209" s="181" t="s">
        <v>3671</v>
      </c>
      <c r="B3209" s="173"/>
      <c r="C3209" s="173" t="s">
        <v>77</v>
      </c>
      <c r="D3209" s="173"/>
      <c r="E3209" s="173"/>
      <c r="F3209" s="173"/>
      <c r="G3209" s="180">
        <v>43313</v>
      </c>
      <c r="H3209" s="174"/>
      <c r="I3209" s="174"/>
      <c r="J3209" s="8" t="s">
        <v>4899</v>
      </c>
    </row>
    <row r="3210" spans="1:10" ht="11.25" hidden="1" customHeight="1">
      <c r="A3210" s="181" t="s">
        <v>3672</v>
      </c>
      <c r="B3210" s="173"/>
      <c r="C3210" s="173" t="s">
        <v>77</v>
      </c>
      <c r="D3210" s="173"/>
      <c r="E3210" s="173"/>
      <c r="F3210" s="173"/>
      <c r="G3210" s="180">
        <v>43344</v>
      </c>
      <c r="H3210" s="174"/>
      <c r="I3210" s="174"/>
      <c r="J3210" s="8" t="s">
        <v>4899</v>
      </c>
    </row>
    <row r="3211" spans="1:10" ht="11.25" hidden="1" customHeight="1">
      <c r="A3211" s="181" t="s">
        <v>3673</v>
      </c>
      <c r="B3211" s="173"/>
      <c r="C3211" s="173" t="s">
        <v>77</v>
      </c>
      <c r="D3211" s="173"/>
      <c r="E3211" s="173"/>
      <c r="F3211" s="173"/>
      <c r="G3211" s="180">
        <v>43252</v>
      </c>
      <c r="H3211" s="174"/>
      <c r="I3211" s="174"/>
      <c r="J3211" s="8" t="s">
        <v>4899</v>
      </c>
    </row>
    <row r="3212" spans="1:10" hidden="1">
      <c r="A3212" s="181" t="s">
        <v>3674</v>
      </c>
      <c r="B3212" s="173"/>
      <c r="C3212" s="173" t="s">
        <v>77</v>
      </c>
      <c r="D3212" s="173"/>
      <c r="E3212" s="173" t="s">
        <v>77</v>
      </c>
      <c r="F3212" s="173" t="str">
        <f>J3212</f>
        <v>ROGERIO CARNELOS MARSICANO</v>
      </c>
      <c r="G3212" s="180">
        <v>43070</v>
      </c>
      <c r="H3212" s="174">
        <v>43090</v>
      </c>
      <c r="I3212" s="174">
        <v>43096</v>
      </c>
      <c r="J3212" s="8" t="s">
        <v>4899</v>
      </c>
    </row>
    <row r="3213" spans="1:10" ht="11.25" hidden="1" customHeight="1">
      <c r="A3213" s="181" t="s">
        <v>3675</v>
      </c>
      <c r="B3213" s="173"/>
      <c r="C3213" s="173" t="s">
        <v>77</v>
      </c>
      <c r="D3213" s="173"/>
      <c r="E3213" s="173"/>
      <c r="F3213" s="173"/>
      <c r="G3213" s="180">
        <v>43221</v>
      </c>
      <c r="H3213" s="174"/>
      <c r="I3213" s="177"/>
      <c r="J3213" s="8" t="s">
        <v>4899</v>
      </c>
    </row>
    <row r="3214" spans="1:10" ht="11.25" hidden="1" customHeight="1">
      <c r="A3214" s="181" t="s">
        <v>3676</v>
      </c>
      <c r="B3214" s="173"/>
      <c r="C3214" s="173" t="s">
        <v>77</v>
      </c>
      <c r="D3214" s="173"/>
      <c r="E3214" s="173"/>
      <c r="F3214" s="173"/>
      <c r="G3214" s="180">
        <v>43101</v>
      </c>
      <c r="H3214" s="174"/>
      <c r="I3214" s="177"/>
      <c r="J3214" s="8" t="s">
        <v>4899</v>
      </c>
    </row>
    <row r="3215" spans="1:10" ht="11.25" hidden="1" customHeight="1">
      <c r="A3215" s="181" t="s">
        <v>3677</v>
      </c>
      <c r="B3215" s="173"/>
      <c r="C3215" s="173" t="s">
        <v>77</v>
      </c>
      <c r="D3215" s="173"/>
      <c r="E3215" s="173"/>
      <c r="F3215" s="173"/>
      <c r="G3215" s="180">
        <v>43101</v>
      </c>
      <c r="H3215" s="174"/>
      <c r="I3215" s="177"/>
      <c r="J3215" s="8" t="s">
        <v>4899</v>
      </c>
    </row>
    <row r="3216" spans="1:10" ht="11.25" hidden="1" customHeight="1">
      <c r="A3216" s="181" t="s">
        <v>3678</v>
      </c>
      <c r="B3216" s="173"/>
      <c r="C3216" s="173" t="s">
        <v>77</v>
      </c>
      <c r="D3216" s="173"/>
      <c r="E3216" s="173"/>
      <c r="F3216" s="173"/>
      <c r="G3216" s="180">
        <v>43221</v>
      </c>
      <c r="H3216" s="174"/>
      <c r="I3216" s="177"/>
      <c r="J3216" s="8" t="s">
        <v>4899</v>
      </c>
    </row>
    <row r="3217" spans="1:10" ht="11.25" hidden="1" customHeight="1">
      <c r="A3217" s="181" t="s">
        <v>3679</v>
      </c>
      <c r="B3217" s="173"/>
      <c r="C3217" s="173" t="s">
        <v>77</v>
      </c>
      <c r="D3217" s="173"/>
      <c r="E3217" s="173"/>
      <c r="F3217" s="173"/>
      <c r="G3217" s="180">
        <v>43191</v>
      </c>
      <c r="H3217" s="174"/>
      <c r="I3217" s="177"/>
      <c r="J3217" s="8" t="s">
        <v>4899</v>
      </c>
    </row>
    <row r="3218" spans="1:10" ht="11.25" hidden="1" customHeight="1">
      <c r="A3218" s="181" t="s">
        <v>3680</v>
      </c>
      <c r="B3218" s="173"/>
      <c r="C3218" s="173" t="s">
        <v>77</v>
      </c>
      <c r="D3218" s="173"/>
      <c r="E3218" s="173" t="s">
        <v>77</v>
      </c>
      <c r="F3218" s="173" t="str">
        <f>J3218</f>
        <v>ROGERIO CARNELOS MARSICANO</v>
      </c>
      <c r="G3218" s="180">
        <v>43070</v>
      </c>
      <c r="H3218" s="177" t="s">
        <v>5207</v>
      </c>
      <c r="I3218" s="177" t="s">
        <v>5207</v>
      </c>
      <c r="J3218" s="8" t="s">
        <v>4899</v>
      </c>
    </row>
    <row r="3219" spans="1:10" ht="11.25" hidden="1" customHeight="1">
      <c r="A3219" s="181" t="s">
        <v>3681</v>
      </c>
      <c r="B3219" s="173"/>
      <c r="C3219" s="173" t="s">
        <v>77</v>
      </c>
      <c r="D3219" s="173"/>
      <c r="E3219" s="173"/>
      <c r="F3219" s="173"/>
      <c r="G3219" s="180">
        <v>43252</v>
      </c>
      <c r="H3219" s="174"/>
      <c r="I3219" s="177"/>
      <c r="J3219" s="8" t="s">
        <v>4899</v>
      </c>
    </row>
    <row r="3220" spans="1:10" ht="11.25" hidden="1" customHeight="1">
      <c r="A3220" s="181" t="s">
        <v>3682</v>
      </c>
      <c r="B3220" s="173"/>
      <c r="C3220" s="173" t="s">
        <v>77</v>
      </c>
      <c r="D3220" s="173"/>
      <c r="E3220" s="173"/>
      <c r="F3220" s="173"/>
      <c r="G3220" s="180">
        <v>43344</v>
      </c>
      <c r="H3220" s="174"/>
      <c r="I3220" s="177"/>
      <c r="J3220" s="8" t="s">
        <v>4899</v>
      </c>
    </row>
    <row r="3221" spans="1:10" ht="11.25" hidden="1" customHeight="1">
      <c r="A3221" s="181" t="s">
        <v>3683</v>
      </c>
      <c r="B3221" s="173"/>
      <c r="C3221" s="173" t="s">
        <v>77</v>
      </c>
      <c r="D3221" s="173"/>
      <c r="E3221" s="173"/>
      <c r="F3221" s="173"/>
      <c r="G3221" s="180">
        <v>43221</v>
      </c>
      <c r="H3221" s="174"/>
      <c r="I3221" s="177"/>
      <c r="J3221" s="8" t="s">
        <v>4899</v>
      </c>
    </row>
    <row r="3222" spans="1:10" ht="11.25" hidden="1" customHeight="1">
      <c r="A3222" s="181" t="s">
        <v>3684</v>
      </c>
      <c r="B3222" s="173"/>
      <c r="C3222" s="173" t="s">
        <v>77</v>
      </c>
      <c r="D3222" s="173"/>
      <c r="E3222" s="173"/>
      <c r="F3222" s="173"/>
      <c r="G3222" s="180">
        <v>43132</v>
      </c>
      <c r="H3222" s="174"/>
      <c r="I3222" s="177"/>
      <c r="J3222" s="8" t="s">
        <v>4899</v>
      </c>
    </row>
    <row r="3223" spans="1:10" ht="11.25" hidden="1" customHeight="1">
      <c r="A3223" s="181" t="s">
        <v>3685</v>
      </c>
      <c r="B3223" s="173"/>
      <c r="C3223" s="173" t="s">
        <v>77</v>
      </c>
      <c r="D3223" s="173"/>
      <c r="E3223" s="173"/>
      <c r="F3223" s="173"/>
      <c r="G3223" s="180">
        <v>43252</v>
      </c>
      <c r="H3223" s="174"/>
      <c r="I3223" s="177"/>
      <c r="J3223" s="8" t="s">
        <v>4899</v>
      </c>
    </row>
    <row r="3224" spans="1:10" ht="11.25" hidden="1" customHeight="1">
      <c r="A3224" s="181" t="s">
        <v>3686</v>
      </c>
      <c r="B3224" s="173"/>
      <c r="C3224" s="173" t="s">
        <v>77</v>
      </c>
      <c r="D3224" s="173"/>
      <c r="E3224" s="173"/>
      <c r="F3224" s="173"/>
      <c r="G3224" s="180">
        <v>43132</v>
      </c>
      <c r="H3224" s="174"/>
      <c r="I3224" s="177"/>
      <c r="J3224" s="8" t="s">
        <v>4899</v>
      </c>
    </row>
    <row r="3225" spans="1:10" ht="11.25" hidden="1" customHeight="1">
      <c r="A3225" s="181" t="s">
        <v>3687</v>
      </c>
      <c r="B3225" s="173"/>
      <c r="C3225" s="173" t="s">
        <v>77</v>
      </c>
      <c r="D3225" s="173"/>
      <c r="E3225" s="173"/>
      <c r="F3225" s="173"/>
      <c r="G3225" s="180">
        <v>43191</v>
      </c>
      <c r="H3225" s="174"/>
      <c r="I3225" s="177"/>
      <c r="J3225" s="8" t="s">
        <v>4899</v>
      </c>
    </row>
    <row r="3226" spans="1:10" ht="11.25" hidden="1" customHeight="1">
      <c r="A3226" s="181" t="s">
        <v>3688</v>
      </c>
      <c r="B3226" s="173"/>
      <c r="C3226" s="173" t="s">
        <v>77</v>
      </c>
      <c r="D3226" s="173"/>
      <c r="E3226" s="173"/>
      <c r="F3226" s="173"/>
      <c r="G3226" s="180">
        <v>43313</v>
      </c>
      <c r="H3226" s="174"/>
      <c r="I3226" s="177"/>
      <c r="J3226" s="8" t="s">
        <v>4899</v>
      </c>
    </row>
    <row r="3227" spans="1:10" ht="11.25" hidden="1" customHeight="1">
      <c r="A3227" s="181" t="s">
        <v>3689</v>
      </c>
      <c r="B3227" s="173"/>
      <c r="C3227" s="173" t="s">
        <v>77</v>
      </c>
      <c r="D3227" s="173"/>
      <c r="E3227" s="173"/>
      <c r="F3227" s="173"/>
      <c r="G3227" s="180">
        <v>43313</v>
      </c>
      <c r="H3227" s="174"/>
      <c r="I3227" s="177"/>
      <c r="J3227" s="8" t="s">
        <v>4899</v>
      </c>
    </row>
    <row r="3228" spans="1:10" ht="11.25" hidden="1" customHeight="1">
      <c r="A3228" s="181" t="s">
        <v>3690</v>
      </c>
      <c r="B3228" s="173"/>
      <c r="C3228" s="173" t="s">
        <v>77</v>
      </c>
      <c r="D3228" s="173"/>
      <c r="E3228" s="173"/>
      <c r="F3228" s="173"/>
      <c r="G3228" s="180">
        <v>43132</v>
      </c>
      <c r="H3228" s="174"/>
      <c r="I3228" s="177"/>
      <c r="J3228" s="8" t="s">
        <v>4899</v>
      </c>
    </row>
    <row r="3229" spans="1:10" ht="11.25" hidden="1" customHeight="1">
      <c r="A3229" s="181" t="s">
        <v>3691</v>
      </c>
      <c r="B3229" s="173"/>
      <c r="C3229" s="173" t="s">
        <v>77</v>
      </c>
      <c r="D3229" s="173"/>
      <c r="E3229" s="173"/>
      <c r="F3229" s="173"/>
      <c r="G3229" s="180">
        <v>43101</v>
      </c>
      <c r="H3229" s="174"/>
      <c r="I3229" s="177"/>
      <c r="J3229" s="8" t="s">
        <v>4899</v>
      </c>
    </row>
    <row r="3230" spans="1:10" ht="11.25" hidden="1" customHeight="1">
      <c r="A3230" s="181" t="s">
        <v>3692</v>
      </c>
      <c r="B3230" s="173"/>
      <c r="C3230" s="173" t="s">
        <v>77</v>
      </c>
      <c r="D3230" s="173"/>
      <c r="E3230" s="173"/>
      <c r="F3230" s="173"/>
      <c r="G3230" s="180">
        <v>43132</v>
      </c>
      <c r="H3230" s="174"/>
      <c r="I3230" s="177"/>
      <c r="J3230" s="8" t="s">
        <v>4899</v>
      </c>
    </row>
    <row r="3231" spans="1:10" ht="11.25" hidden="1" customHeight="1">
      <c r="A3231" s="181" t="s">
        <v>3693</v>
      </c>
      <c r="B3231" s="173"/>
      <c r="C3231" s="173" t="s">
        <v>77</v>
      </c>
      <c r="D3231" s="173"/>
      <c r="E3231" s="173"/>
      <c r="F3231" s="173"/>
      <c r="G3231" s="180">
        <v>43191</v>
      </c>
      <c r="H3231" s="174"/>
      <c r="I3231" s="177"/>
      <c r="J3231" s="8" t="s">
        <v>4899</v>
      </c>
    </row>
    <row r="3232" spans="1:10" ht="11.25" hidden="1" customHeight="1">
      <c r="A3232" s="181" t="s">
        <v>3694</v>
      </c>
      <c r="B3232" s="173"/>
      <c r="C3232" s="173" t="s">
        <v>77</v>
      </c>
      <c r="D3232" s="173"/>
      <c r="E3232" s="173"/>
      <c r="F3232" s="173"/>
      <c r="G3232" s="180">
        <v>43191</v>
      </c>
      <c r="H3232" s="174"/>
      <c r="I3232" s="175"/>
      <c r="J3232" s="8" t="s">
        <v>4899</v>
      </c>
    </row>
    <row r="3233" spans="1:10" ht="11.25" hidden="1" customHeight="1">
      <c r="A3233" s="181" t="s">
        <v>3695</v>
      </c>
      <c r="B3233" s="173"/>
      <c r="C3233" s="173" t="s">
        <v>77</v>
      </c>
      <c r="D3233" s="173"/>
      <c r="E3233" s="173"/>
      <c r="F3233" s="173"/>
      <c r="G3233" s="180">
        <v>43221</v>
      </c>
      <c r="H3233" s="174"/>
      <c r="I3233" s="177"/>
      <c r="J3233" s="8" t="s">
        <v>4899</v>
      </c>
    </row>
    <row r="3234" spans="1:10" ht="11.25" hidden="1" customHeight="1">
      <c r="A3234" s="181" t="s">
        <v>3696</v>
      </c>
      <c r="B3234" s="173"/>
      <c r="C3234" s="173" t="s">
        <v>77</v>
      </c>
      <c r="D3234" s="173"/>
      <c r="E3234" s="173"/>
      <c r="F3234" s="173"/>
      <c r="G3234" s="180">
        <v>43344</v>
      </c>
      <c r="H3234" s="174"/>
      <c r="I3234" s="177"/>
      <c r="J3234" s="8" t="s">
        <v>4899</v>
      </c>
    </row>
    <row r="3235" spans="1:10" ht="11.25" hidden="1" customHeight="1">
      <c r="A3235" s="181" t="s">
        <v>3697</v>
      </c>
      <c r="B3235" s="173"/>
      <c r="C3235" s="173" t="s">
        <v>77</v>
      </c>
      <c r="D3235" s="173"/>
      <c r="E3235" s="173"/>
      <c r="F3235" s="173"/>
      <c r="G3235" s="180">
        <v>43344</v>
      </c>
      <c r="H3235" s="174"/>
      <c r="I3235" s="177"/>
      <c r="J3235" s="8" t="s">
        <v>4899</v>
      </c>
    </row>
    <row r="3236" spans="1:10" ht="11.25" hidden="1" customHeight="1">
      <c r="A3236" s="181" t="s">
        <v>3698</v>
      </c>
      <c r="B3236" s="173"/>
      <c r="C3236" s="173" t="s">
        <v>77</v>
      </c>
      <c r="D3236" s="173"/>
      <c r="E3236" s="173"/>
      <c r="F3236" s="173"/>
      <c r="G3236" s="180">
        <v>43221</v>
      </c>
      <c r="H3236" s="174"/>
      <c r="I3236" s="177"/>
      <c r="J3236" s="8" t="s">
        <v>4899</v>
      </c>
    </row>
    <row r="3237" spans="1:10" ht="11.25" hidden="1" customHeight="1">
      <c r="A3237" s="181" t="s">
        <v>3699</v>
      </c>
      <c r="B3237" s="173"/>
      <c r="C3237" s="173" t="s">
        <v>77</v>
      </c>
      <c r="D3237" s="173"/>
      <c r="E3237" s="173"/>
      <c r="F3237" s="173"/>
      <c r="G3237" s="180">
        <v>43191</v>
      </c>
      <c r="H3237" s="174"/>
      <c r="I3237" s="177"/>
      <c r="J3237" s="8" t="s">
        <v>4899</v>
      </c>
    </row>
    <row r="3238" spans="1:10" ht="11.25" hidden="1" customHeight="1">
      <c r="A3238" s="181" t="s">
        <v>3700</v>
      </c>
      <c r="B3238" s="173"/>
      <c r="C3238" s="173" t="s">
        <v>77</v>
      </c>
      <c r="D3238" s="173"/>
      <c r="E3238" s="173"/>
      <c r="F3238" s="173"/>
      <c r="G3238" s="180">
        <v>43313</v>
      </c>
      <c r="H3238" s="174"/>
      <c r="I3238" s="177"/>
      <c r="J3238" s="8" t="s">
        <v>4899</v>
      </c>
    </row>
    <row r="3239" spans="1:10" ht="11.25" hidden="1" customHeight="1">
      <c r="A3239" s="181" t="s">
        <v>3701</v>
      </c>
      <c r="B3239" s="173"/>
      <c r="C3239" s="173" t="s">
        <v>77</v>
      </c>
      <c r="D3239" s="173"/>
      <c r="E3239" s="173"/>
      <c r="F3239" s="173"/>
      <c r="G3239" s="180">
        <v>43221</v>
      </c>
      <c r="H3239" s="174"/>
      <c r="I3239" s="177"/>
      <c r="J3239" s="8" t="s">
        <v>4899</v>
      </c>
    </row>
    <row r="3240" spans="1:10" ht="11.25" hidden="1" customHeight="1">
      <c r="A3240" s="181" t="s">
        <v>3702</v>
      </c>
      <c r="B3240" s="173"/>
      <c r="C3240" s="173" t="s">
        <v>77</v>
      </c>
      <c r="D3240" s="173"/>
      <c r="E3240" s="173"/>
      <c r="F3240" s="173"/>
      <c r="G3240" s="180">
        <v>43160</v>
      </c>
      <c r="H3240" s="174"/>
      <c r="I3240" s="177"/>
      <c r="J3240" s="8" t="s">
        <v>4899</v>
      </c>
    </row>
    <row r="3241" spans="1:10" ht="11.25" hidden="1" customHeight="1">
      <c r="A3241" s="181" t="s">
        <v>3703</v>
      </c>
      <c r="B3241" s="173"/>
      <c r="C3241" s="173" t="s">
        <v>68</v>
      </c>
      <c r="D3241" s="173"/>
      <c r="E3241" s="173"/>
      <c r="F3241" s="173"/>
      <c r="G3241" s="180">
        <v>43101</v>
      </c>
      <c r="H3241" s="174"/>
      <c r="I3241" s="177"/>
      <c r="J3241" s="8" t="s">
        <v>4898</v>
      </c>
    </row>
    <row r="3242" spans="1:10" ht="11.25" hidden="1" customHeight="1">
      <c r="A3242" s="181" t="s">
        <v>3704</v>
      </c>
      <c r="B3242" s="173"/>
      <c r="C3242" s="173" t="s">
        <v>68</v>
      </c>
      <c r="D3242" s="173"/>
      <c r="E3242" s="173"/>
      <c r="F3242" s="173"/>
      <c r="G3242" s="180">
        <v>43101</v>
      </c>
      <c r="H3242" s="174"/>
      <c r="I3242" s="177"/>
      <c r="J3242" s="8" t="s">
        <v>4898</v>
      </c>
    </row>
    <row r="3243" spans="1:10" ht="11.25" hidden="1" customHeight="1">
      <c r="A3243" s="181" t="s">
        <v>324</v>
      </c>
      <c r="B3243" s="173"/>
      <c r="C3243" s="173" t="s">
        <v>68</v>
      </c>
      <c r="D3243" s="173"/>
      <c r="E3243" s="173"/>
      <c r="F3243" s="173"/>
      <c r="G3243" s="180">
        <v>43405</v>
      </c>
      <c r="H3243" s="174"/>
      <c r="I3243" s="177"/>
      <c r="J3243" s="8" t="s">
        <v>4898</v>
      </c>
    </row>
    <row r="3244" spans="1:10" ht="11.25" hidden="1" customHeight="1">
      <c r="A3244" s="181" t="s">
        <v>3705</v>
      </c>
      <c r="B3244" s="173"/>
      <c r="C3244" s="173" t="s">
        <v>68</v>
      </c>
      <c r="D3244" s="173"/>
      <c r="E3244" s="173"/>
      <c r="F3244" s="173"/>
      <c r="G3244" s="180">
        <v>43101</v>
      </c>
      <c r="H3244" s="174"/>
      <c r="I3244" s="177"/>
      <c r="J3244" s="8" t="s">
        <v>4898</v>
      </c>
    </row>
    <row r="3245" spans="1:10" ht="11.25" hidden="1" customHeight="1">
      <c r="A3245" s="181" t="s">
        <v>3706</v>
      </c>
      <c r="B3245" s="173"/>
      <c r="C3245" s="173" t="s">
        <v>68</v>
      </c>
      <c r="D3245" s="173"/>
      <c r="E3245" s="173"/>
      <c r="F3245" s="173"/>
      <c r="G3245" s="180">
        <v>43101</v>
      </c>
      <c r="H3245" s="174"/>
      <c r="I3245" s="177"/>
      <c r="J3245" s="8" t="s">
        <v>4898</v>
      </c>
    </row>
    <row r="3246" spans="1:10" ht="11.25" hidden="1" customHeight="1">
      <c r="A3246" s="181" t="s">
        <v>3707</v>
      </c>
      <c r="B3246" s="173"/>
      <c r="C3246" s="173" t="s">
        <v>68</v>
      </c>
      <c r="D3246" s="173"/>
      <c r="E3246" s="173"/>
      <c r="F3246" s="173"/>
      <c r="G3246" s="180">
        <v>43101</v>
      </c>
      <c r="H3246" s="174"/>
      <c r="I3246" s="177"/>
      <c r="J3246" s="8" t="s">
        <v>4898</v>
      </c>
    </row>
    <row r="3247" spans="1:10" ht="11.25" hidden="1" customHeight="1">
      <c r="A3247" s="181" t="s">
        <v>3708</v>
      </c>
      <c r="B3247" s="173"/>
      <c r="C3247" s="173" t="s">
        <v>68</v>
      </c>
      <c r="D3247" s="173"/>
      <c r="E3247" s="173"/>
      <c r="F3247" s="173"/>
      <c r="G3247" s="180">
        <v>43132</v>
      </c>
      <c r="H3247" s="174"/>
      <c r="I3247" s="177"/>
      <c r="J3247" s="8" t="s">
        <v>4898</v>
      </c>
    </row>
    <row r="3248" spans="1:10" ht="11.25" hidden="1" customHeight="1">
      <c r="A3248" s="181" t="s">
        <v>3709</v>
      </c>
      <c r="B3248" s="173"/>
      <c r="C3248" s="173" t="s">
        <v>68</v>
      </c>
      <c r="D3248" s="173"/>
      <c r="E3248" s="173"/>
      <c r="F3248" s="173"/>
      <c r="G3248" s="180">
        <v>43101</v>
      </c>
      <c r="H3248" s="174"/>
      <c r="I3248" s="177"/>
      <c r="J3248" s="8" t="s">
        <v>4898</v>
      </c>
    </row>
    <row r="3249" spans="1:10" ht="11.25" hidden="1" customHeight="1">
      <c r="A3249" s="181" t="s">
        <v>3710</v>
      </c>
      <c r="B3249" s="173"/>
      <c r="C3249" s="173" t="s">
        <v>68</v>
      </c>
      <c r="D3249" s="173"/>
      <c r="E3249" s="173"/>
      <c r="F3249" s="173"/>
      <c r="G3249" s="180">
        <v>43221</v>
      </c>
      <c r="H3249" s="174"/>
      <c r="I3249" s="177"/>
      <c r="J3249" s="8" t="s">
        <v>4898</v>
      </c>
    </row>
    <row r="3250" spans="1:10" ht="11.25" hidden="1" customHeight="1">
      <c r="A3250" s="181" t="s">
        <v>3711</v>
      </c>
      <c r="B3250" s="173"/>
      <c r="C3250" s="173" t="s">
        <v>68</v>
      </c>
      <c r="D3250" s="173"/>
      <c r="E3250" s="173"/>
      <c r="F3250" s="173"/>
      <c r="G3250" s="180">
        <v>43191</v>
      </c>
      <c r="H3250" s="174"/>
      <c r="I3250" s="177"/>
      <c r="J3250" s="8" t="s">
        <v>4898</v>
      </c>
    </row>
    <row r="3251" spans="1:10" ht="11.25" hidden="1" customHeight="1">
      <c r="A3251" s="181" t="s">
        <v>3712</v>
      </c>
      <c r="B3251" s="173"/>
      <c r="C3251" s="173" t="s">
        <v>67</v>
      </c>
      <c r="D3251" s="173"/>
      <c r="E3251" s="173"/>
      <c r="F3251" s="173"/>
      <c r="G3251" s="180">
        <v>43132</v>
      </c>
      <c r="H3251" s="174"/>
      <c r="I3251" s="177"/>
      <c r="J3251" s="173" t="s">
        <v>4891</v>
      </c>
    </row>
    <row r="3252" spans="1:10" ht="11.25" hidden="1" customHeight="1">
      <c r="A3252" s="181" t="s">
        <v>325</v>
      </c>
      <c r="B3252" s="173"/>
      <c r="C3252" s="173" t="s">
        <v>67</v>
      </c>
      <c r="D3252" s="173"/>
      <c r="E3252" s="173"/>
      <c r="F3252" s="173"/>
      <c r="G3252" s="180">
        <v>43405</v>
      </c>
      <c r="H3252" s="174"/>
      <c r="I3252" s="177"/>
      <c r="J3252" s="173" t="s">
        <v>4891</v>
      </c>
    </row>
    <row r="3253" spans="1:10" ht="11.25" hidden="1" customHeight="1">
      <c r="A3253" s="181" t="s">
        <v>326</v>
      </c>
      <c r="B3253" s="173"/>
      <c r="C3253" s="173" t="s">
        <v>67</v>
      </c>
      <c r="D3253" s="173"/>
      <c r="E3253" s="173"/>
      <c r="F3253" s="173"/>
      <c r="G3253" s="180">
        <v>43405</v>
      </c>
      <c r="H3253" s="174"/>
      <c r="I3253" s="177"/>
      <c r="J3253" s="173" t="s">
        <v>4891</v>
      </c>
    </row>
    <row r="3254" spans="1:10" ht="11.25" hidden="1" customHeight="1">
      <c r="A3254" s="181" t="s">
        <v>3713</v>
      </c>
      <c r="B3254" s="173"/>
      <c r="C3254" s="173" t="s">
        <v>67</v>
      </c>
      <c r="D3254" s="173"/>
      <c r="E3254" s="173"/>
      <c r="F3254" s="173"/>
      <c r="G3254" s="180">
        <v>43101</v>
      </c>
      <c r="H3254" s="174"/>
      <c r="I3254" s="177"/>
      <c r="J3254" s="173" t="s">
        <v>4891</v>
      </c>
    </row>
    <row r="3255" spans="1:10" ht="11.25" hidden="1" customHeight="1">
      <c r="A3255" s="181" t="s">
        <v>3714</v>
      </c>
      <c r="B3255" s="173"/>
      <c r="C3255" s="173" t="s">
        <v>67</v>
      </c>
      <c r="D3255" s="173"/>
      <c r="E3255" s="173"/>
      <c r="F3255" s="173"/>
      <c r="G3255" s="180">
        <v>43282</v>
      </c>
      <c r="H3255" s="174"/>
      <c r="I3255" s="177"/>
      <c r="J3255" s="173" t="s">
        <v>4891</v>
      </c>
    </row>
    <row r="3256" spans="1:10" ht="11.25" hidden="1" customHeight="1">
      <c r="A3256" s="181" t="s">
        <v>3715</v>
      </c>
      <c r="B3256" s="173"/>
      <c r="C3256" s="173" t="s">
        <v>68</v>
      </c>
      <c r="D3256" s="173"/>
      <c r="E3256" s="173"/>
      <c r="F3256" s="173"/>
      <c r="G3256" s="180">
        <v>43252</v>
      </c>
      <c r="H3256" s="174"/>
      <c r="I3256" s="177"/>
      <c r="J3256" s="8" t="s">
        <v>4898</v>
      </c>
    </row>
    <row r="3257" spans="1:10" ht="11.25" hidden="1" customHeight="1">
      <c r="A3257" s="181" t="s">
        <v>3716</v>
      </c>
      <c r="B3257" s="173"/>
      <c r="C3257" s="173" t="s">
        <v>68</v>
      </c>
      <c r="D3257" s="173"/>
      <c r="E3257" s="173"/>
      <c r="F3257" s="173"/>
      <c r="G3257" s="180">
        <v>43101</v>
      </c>
      <c r="H3257" s="174"/>
      <c r="I3257" s="177"/>
      <c r="J3257" s="8" t="s">
        <v>4898</v>
      </c>
    </row>
    <row r="3258" spans="1:10" ht="11.25" hidden="1" customHeight="1">
      <c r="A3258" s="181" t="s">
        <v>3717</v>
      </c>
      <c r="B3258" s="173"/>
      <c r="C3258" s="173" t="s">
        <v>68</v>
      </c>
      <c r="D3258" s="173"/>
      <c r="E3258" s="173"/>
      <c r="F3258" s="173"/>
      <c r="G3258" s="180">
        <v>43252</v>
      </c>
      <c r="H3258" s="174"/>
      <c r="I3258" s="177"/>
      <c r="J3258" s="8" t="s">
        <v>4898</v>
      </c>
    </row>
    <row r="3259" spans="1:10" ht="11.25" hidden="1" customHeight="1">
      <c r="A3259" s="181" t="s">
        <v>3718</v>
      </c>
      <c r="B3259" s="173"/>
      <c r="C3259" s="173" t="s">
        <v>68</v>
      </c>
      <c r="D3259" s="173"/>
      <c r="E3259" s="173"/>
      <c r="F3259" s="173"/>
      <c r="G3259" s="180">
        <v>43101</v>
      </c>
      <c r="H3259" s="174"/>
      <c r="I3259" s="175"/>
      <c r="J3259" s="8" t="s">
        <v>4898</v>
      </c>
    </row>
    <row r="3260" spans="1:10" ht="11.25" hidden="1" customHeight="1">
      <c r="A3260" s="181" t="s">
        <v>3719</v>
      </c>
      <c r="B3260" s="173"/>
      <c r="C3260" s="173" t="s">
        <v>68</v>
      </c>
      <c r="D3260" s="173"/>
      <c r="E3260" s="173"/>
      <c r="F3260" s="173"/>
      <c r="G3260" s="180">
        <v>43101</v>
      </c>
      <c r="H3260" s="174"/>
      <c r="I3260" s="177"/>
      <c r="J3260" s="8" t="s">
        <v>4898</v>
      </c>
    </row>
    <row r="3261" spans="1:10" ht="11.25" hidden="1" customHeight="1">
      <c r="A3261" s="181" t="s">
        <v>3720</v>
      </c>
      <c r="B3261" s="173"/>
      <c r="C3261" s="173" t="s">
        <v>68</v>
      </c>
      <c r="D3261" s="173"/>
      <c r="E3261" s="173"/>
      <c r="F3261" s="173"/>
      <c r="G3261" s="180">
        <v>43101</v>
      </c>
      <c r="H3261" s="174"/>
      <c r="I3261" s="177"/>
      <c r="J3261" s="8" t="s">
        <v>4898</v>
      </c>
    </row>
    <row r="3262" spans="1:10" ht="11.25" hidden="1" customHeight="1">
      <c r="A3262" s="181" t="s">
        <v>3721</v>
      </c>
      <c r="B3262" s="173"/>
      <c r="C3262" s="173" t="s">
        <v>68</v>
      </c>
      <c r="D3262" s="173"/>
      <c r="E3262" s="173"/>
      <c r="F3262" s="173"/>
      <c r="G3262" s="180">
        <v>43101</v>
      </c>
      <c r="H3262" s="174"/>
      <c r="I3262" s="177"/>
      <c r="J3262" s="8" t="s">
        <v>4898</v>
      </c>
    </row>
    <row r="3263" spans="1:10" ht="11.25" hidden="1" customHeight="1">
      <c r="A3263" s="181" t="s">
        <v>3722</v>
      </c>
      <c r="B3263" s="173"/>
      <c r="C3263" s="173" t="s">
        <v>68</v>
      </c>
      <c r="D3263" s="173"/>
      <c r="E3263" s="173"/>
      <c r="F3263" s="173"/>
      <c r="G3263" s="180">
        <v>43101</v>
      </c>
      <c r="H3263" s="174"/>
      <c r="I3263" s="177"/>
      <c r="J3263" s="8" t="s">
        <v>4898</v>
      </c>
    </row>
    <row r="3264" spans="1:10" ht="11.25" hidden="1" customHeight="1">
      <c r="A3264" s="181" t="s">
        <v>3723</v>
      </c>
      <c r="B3264" s="173"/>
      <c r="C3264" s="173" t="s">
        <v>68</v>
      </c>
      <c r="D3264" s="173"/>
      <c r="E3264" s="173"/>
      <c r="F3264" s="173"/>
      <c r="G3264" s="180">
        <v>43101</v>
      </c>
      <c r="H3264" s="174"/>
      <c r="I3264" s="177"/>
      <c r="J3264" s="8" t="s">
        <v>4898</v>
      </c>
    </row>
    <row r="3265" spans="1:10" ht="11.25" customHeight="1">
      <c r="A3265" s="181" t="s">
        <v>3724</v>
      </c>
      <c r="B3265" s="173"/>
      <c r="C3265" s="173" t="s">
        <v>68</v>
      </c>
      <c r="D3265" s="173"/>
      <c r="E3265" s="173" t="s">
        <v>68</v>
      </c>
      <c r="F3265" s="173" t="str">
        <f>J3265</f>
        <v>WESLEY OSEIAS ALVES</v>
      </c>
      <c r="G3265" s="180">
        <v>43070</v>
      </c>
      <c r="H3265" s="174">
        <v>43104</v>
      </c>
      <c r="I3265" s="174"/>
      <c r="J3265" s="8" t="s">
        <v>5210</v>
      </c>
    </row>
    <row r="3266" spans="1:10" ht="11.25" hidden="1" customHeight="1">
      <c r="A3266" s="181" t="s">
        <v>3725</v>
      </c>
      <c r="B3266" s="173"/>
      <c r="C3266" s="173" t="s">
        <v>68</v>
      </c>
      <c r="D3266" s="173"/>
      <c r="E3266" s="173"/>
      <c r="F3266" s="173"/>
      <c r="G3266" s="180">
        <v>43282</v>
      </c>
      <c r="H3266" s="174"/>
      <c r="I3266" s="177"/>
      <c r="J3266" s="8" t="s">
        <v>4898</v>
      </c>
    </row>
    <row r="3267" spans="1:10" ht="11.25" hidden="1" customHeight="1">
      <c r="A3267" s="181" t="s">
        <v>3726</v>
      </c>
      <c r="B3267" s="173"/>
      <c r="C3267" s="173" t="s">
        <v>68</v>
      </c>
      <c r="D3267" s="173"/>
      <c r="E3267" s="173"/>
      <c r="F3267" s="173"/>
      <c r="G3267" s="180">
        <v>43101</v>
      </c>
      <c r="H3267" s="174"/>
      <c r="I3267" s="177"/>
      <c r="J3267" s="8" t="s">
        <v>4898</v>
      </c>
    </row>
    <row r="3268" spans="1:10" ht="11.25" hidden="1" customHeight="1">
      <c r="A3268" s="181" t="s">
        <v>3727</v>
      </c>
      <c r="B3268" s="173"/>
      <c r="C3268" s="173" t="s">
        <v>68</v>
      </c>
      <c r="D3268" s="173"/>
      <c r="E3268" s="173"/>
      <c r="F3268" s="173"/>
      <c r="G3268" s="180">
        <v>43191</v>
      </c>
      <c r="H3268" s="174"/>
      <c r="I3268" s="177"/>
      <c r="J3268" s="8" t="s">
        <v>4898</v>
      </c>
    </row>
    <row r="3269" spans="1:10" ht="11.25" hidden="1" customHeight="1">
      <c r="A3269" s="181" t="s">
        <v>3728</v>
      </c>
      <c r="B3269" s="173"/>
      <c r="C3269" s="173" t="s">
        <v>68</v>
      </c>
      <c r="D3269" s="173"/>
      <c r="E3269" s="173"/>
      <c r="F3269" s="173"/>
      <c r="G3269" s="180">
        <v>43160</v>
      </c>
      <c r="H3269" s="174"/>
      <c r="I3269" s="177"/>
      <c r="J3269" s="8" t="s">
        <v>4898</v>
      </c>
    </row>
    <row r="3270" spans="1:10" ht="11.25" hidden="1" customHeight="1">
      <c r="A3270" s="181" t="s">
        <v>3729</v>
      </c>
      <c r="B3270" s="173"/>
      <c r="C3270" s="173" t="s">
        <v>68</v>
      </c>
      <c r="D3270" s="173"/>
      <c r="E3270" s="173"/>
      <c r="F3270" s="173"/>
      <c r="G3270" s="180">
        <v>43344</v>
      </c>
      <c r="H3270" s="174"/>
      <c r="I3270" s="177"/>
      <c r="J3270" s="8" t="s">
        <v>4898</v>
      </c>
    </row>
    <row r="3271" spans="1:10" ht="11.25" hidden="1" customHeight="1">
      <c r="A3271" s="181" t="s">
        <v>3730</v>
      </c>
      <c r="B3271" s="173"/>
      <c r="C3271" s="173" t="s">
        <v>68</v>
      </c>
      <c r="D3271" s="173"/>
      <c r="E3271" s="173"/>
      <c r="F3271" s="173"/>
      <c r="G3271" s="180">
        <v>43374</v>
      </c>
      <c r="H3271" s="174"/>
      <c r="I3271" s="177"/>
      <c r="J3271" s="8" t="s">
        <v>4898</v>
      </c>
    </row>
    <row r="3272" spans="1:10" ht="11.25" hidden="1" customHeight="1">
      <c r="A3272" s="181" t="s">
        <v>3731</v>
      </c>
      <c r="B3272" s="173"/>
      <c r="C3272" s="173" t="s">
        <v>68</v>
      </c>
      <c r="D3272" s="173"/>
      <c r="E3272" s="173"/>
      <c r="F3272" s="173"/>
      <c r="G3272" s="180">
        <v>43374</v>
      </c>
      <c r="H3272" s="174"/>
      <c r="I3272" s="177"/>
      <c r="J3272" s="8" t="s">
        <v>4898</v>
      </c>
    </row>
    <row r="3273" spans="1:10" ht="11.25" hidden="1" customHeight="1">
      <c r="A3273" s="181" t="s">
        <v>3732</v>
      </c>
      <c r="B3273" s="173"/>
      <c r="C3273" s="173" t="s">
        <v>68</v>
      </c>
      <c r="D3273" s="173"/>
      <c r="E3273" s="173"/>
      <c r="F3273" s="173"/>
      <c r="G3273" s="180">
        <v>43101</v>
      </c>
      <c r="H3273" s="174"/>
      <c r="I3273" s="175"/>
      <c r="J3273" s="8" t="s">
        <v>4898</v>
      </c>
    </row>
    <row r="3274" spans="1:10" ht="11.25" hidden="1" customHeight="1">
      <c r="A3274" s="181" t="s">
        <v>3733</v>
      </c>
      <c r="B3274" s="173"/>
      <c r="C3274" s="173" t="s">
        <v>68</v>
      </c>
      <c r="D3274" s="173"/>
      <c r="E3274" s="173"/>
      <c r="F3274" s="173"/>
      <c r="G3274" s="180">
        <v>43374</v>
      </c>
      <c r="H3274" s="174"/>
      <c r="I3274" s="177"/>
      <c r="J3274" s="8" t="s">
        <v>4898</v>
      </c>
    </row>
    <row r="3275" spans="1:10" ht="11.25" hidden="1" customHeight="1">
      <c r="A3275" s="181" t="s">
        <v>3734</v>
      </c>
      <c r="B3275" s="173"/>
      <c r="C3275" s="173" t="s">
        <v>68</v>
      </c>
      <c r="D3275" s="173"/>
      <c r="E3275" s="173"/>
      <c r="F3275" s="173"/>
      <c r="G3275" s="180">
        <v>43101</v>
      </c>
      <c r="H3275" s="174"/>
      <c r="I3275" s="177"/>
      <c r="J3275" s="8" t="s">
        <v>4898</v>
      </c>
    </row>
    <row r="3276" spans="1:10" ht="11.25" hidden="1" customHeight="1">
      <c r="A3276" s="181" t="s">
        <v>3735</v>
      </c>
      <c r="B3276" s="173"/>
      <c r="C3276" s="173" t="s">
        <v>68</v>
      </c>
      <c r="D3276" s="173"/>
      <c r="E3276" s="173"/>
      <c r="F3276" s="173"/>
      <c r="G3276" s="180">
        <v>43374</v>
      </c>
      <c r="H3276" s="174"/>
      <c r="I3276" s="177"/>
      <c r="J3276" s="8" t="s">
        <v>4898</v>
      </c>
    </row>
    <row r="3277" spans="1:10" ht="11.25" hidden="1" customHeight="1">
      <c r="A3277" s="181" t="s">
        <v>3736</v>
      </c>
      <c r="B3277" s="173"/>
      <c r="C3277" s="173" t="s">
        <v>68</v>
      </c>
      <c r="D3277" s="173"/>
      <c r="E3277" s="173"/>
      <c r="F3277" s="173"/>
      <c r="G3277" s="180">
        <v>43101</v>
      </c>
      <c r="H3277" s="174"/>
      <c r="I3277" s="177"/>
      <c r="J3277" s="8" t="s">
        <v>4898</v>
      </c>
    </row>
    <row r="3278" spans="1:10" ht="11.25" hidden="1" customHeight="1">
      <c r="A3278" s="181" t="s">
        <v>3737</v>
      </c>
      <c r="B3278" s="173"/>
      <c r="C3278" s="173" t="s">
        <v>68</v>
      </c>
      <c r="D3278" s="173"/>
      <c r="E3278" s="173"/>
      <c r="F3278" s="173"/>
      <c r="G3278" s="180">
        <v>43374</v>
      </c>
      <c r="H3278" s="174"/>
      <c r="I3278" s="175"/>
      <c r="J3278" s="8" t="s">
        <v>4898</v>
      </c>
    </row>
    <row r="3279" spans="1:10" ht="11.25" hidden="1" customHeight="1">
      <c r="A3279" s="181" t="s">
        <v>3738</v>
      </c>
      <c r="B3279" s="173"/>
      <c r="C3279" s="173" t="s">
        <v>68</v>
      </c>
      <c r="D3279" s="173"/>
      <c r="E3279" s="173"/>
      <c r="F3279" s="173"/>
      <c r="G3279" s="180">
        <v>43374</v>
      </c>
      <c r="H3279" s="174"/>
      <c r="I3279" s="177"/>
      <c r="J3279" s="8" t="s">
        <v>4898</v>
      </c>
    </row>
    <row r="3280" spans="1:10" ht="11.25" hidden="1" customHeight="1">
      <c r="A3280" s="181" t="s">
        <v>3739</v>
      </c>
      <c r="B3280" s="173"/>
      <c r="C3280" s="173" t="s">
        <v>68</v>
      </c>
      <c r="D3280" s="173"/>
      <c r="E3280" s="173"/>
      <c r="F3280" s="173"/>
      <c r="G3280" s="180">
        <v>43132</v>
      </c>
      <c r="H3280" s="174"/>
      <c r="I3280" s="177"/>
      <c r="J3280" s="8" t="s">
        <v>4898</v>
      </c>
    </row>
    <row r="3281" spans="1:10" ht="11.25" hidden="1" customHeight="1">
      <c r="A3281" s="181" t="s">
        <v>3740</v>
      </c>
      <c r="B3281" s="173"/>
      <c r="C3281" s="173" t="s">
        <v>68</v>
      </c>
      <c r="D3281" s="173"/>
      <c r="E3281" s="173"/>
      <c r="F3281" s="173"/>
      <c r="G3281" s="180">
        <v>43132</v>
      </c>
      <c r="H3281" s="174"/>
      <c r="I3281" s="177"/>
      <c r="J3281" s="8" t="s">
        <v>4898</v>
      </c>
    </row>
    <row r="3282" spans="1:10" ht="11.25" hidden="1" customHeight="1">
      <c r="A3282" s="181" t="s">
        <v>3741</v>
      </c>
      <c r="B3282" s="173"/>
      <c r="C3282" s="173" t="s">
        <v>68</v>
      </c>
      <c r="D3282" s="173"/>
      <c r="E3282" s="173"/>
      <c r="F3282" s="173"/>
      <c r="G3282" s="180">
        <v>43374</v>
      </c>
      <c r="H3282" s="174"/>
      <c r="I3282" s="177"/>
      <c r="J3282" s="8" t="s">
        <v>4898</v>
      </c>
    </row>
    <row r="3283" spans="1:10" ht="11.25" hidden="1" customHeight="1">
      <c r="A3283" s="181" t="s">
        <v>3742</v>
      </c>
      <c r="B3283" s="173"/>
      <c r="C3283" s="173" t="s">
        <v>68</v>
      </c>
      <c r="D3283" s="173"/>
      <c r="E3283" s="173"/>
      <c r="F3283" s="173"/>
      <c r="G3283" s="180">
        <v>43374</v>
      </c>
      <c r="H3283" s="174"/>
      <c r="I3283" s="177"/>
      <c r="J3283" s="8" t="s">
        <v>4898</v>
      </c>
    </row>
    <row r="3284" spans="1:10" ht="11.25" hidden="1" customHeight="1">
      <c r="A3284" s="181" t="s">
        <v>3743</v>
      </c>
      <c r="B3284" s="173"/>
      <c r="C3284" s="173" t="s">
        <v>67</v>
      </c>
      <c r="D3284" s="173"/>
      <c r="E3284" s="173"/>
      <c r="F3284" s="173"/>
      <c r="G3284" s="180">
        <v>43132</v>
      </c>
      <c r="H3284" s="174"/>
      <c r="I3284" s="177"/>
      <c r="J3284" s="173" t="s">
        <v>4891</v>
      </c>
    </row>
    <row r="3285" spans="1:10" ht="11.25" hidden="1" customHeight="1">
      <c r="A3285" s="181" t="s">
        <v>3744</v>
      </c>
      <c r="B3285" s="173"/>
      <c r="C3285" s="173" t="s">
        <v>67</v>
      </c>
      <c r="D3285" s="173"/>
      <c r="E3285" s="173"/>
      <c r="F3285" s="173"/>
      <c r="G3285" s="180">
        <v>43132</v>
      </c>
      <c r="H3285" s="174"/>
      <c r="I3285" s="177"/>
      <c r="J3285" s="173" t="s">
        <v>4891</v>
      </c>
    </row>
    <row r="3286" spans="1:10" ht="11.25" hidden="1" customHeight="1">
      <c r="A3286" s="181" t="s">
        <v>3745</v>
      </c>
      <c r="B3286" s="173"/>
      <c r="C3286" s="173" t="s">
        <v>67</v>
      </c>
      <c r="D3286" s="173"/>
      <c r="E3286" s="173"/>
      <c r="F3286" s="173"/>
      <c r="G3286" s="180">
        <v>43160</v>
      </c>
      <c r="H3286" s="174"/>
      <c r="I3286" s="177"/>
      <c r="J3286" s="173" t="s">
        <v>4891</v>
      </c>
    </row>
    <row r="3287" spans="1:10" ht="11.25" hidden="1" customHeight="1">
      <c r="A3287" s="181" t="s">
        <v>3746</v>
      </c>
      <c r="B3287" s="173"/>
      <c r="C3287" s="173" t="s">
        <v>67</v>
      </c>
      <c r="D3287" s="173"/>
      <c r="E3287" s="173"/>
      <c r="F3287" s="173"/>
      <c r="G3287" s="180">
        <v>43132</v>
      </c>
      <c r="H3287" s="174"/>
      <c r="I3287" s="177"/>
      <c r="J3287" s="173" t="s">
        <v>4891</v>
      </c>
    </row>
    <row r="3288" spans="1:10" ht="11.25" customHeight="1">
      <c r="A3288" s="181" t="s">
        <v>3747</v>
      </c>
      <c r="B3288" s="173"/>
      <c r="C3288" s="173" t="s">
        <v>67</v>
      </c>
      <c r="D3288" s="173"/>
      <c r="E3288" s="173" t="s">
        <v>67</v>
      </c>
      <c r="F3288" s="173" t="str">
        <f>J3288</f>
        <v>WESLEY OSEIAS ALVES</v>
      </c>
      <c r="G3288" s="180">
        <v>43070</v>
      </c>
      <c r="H3288" s="174">
        <v>43087</v>
      </c>
      <c r="I3288" s="174"/>
      <c r="J3288" s="8" t="s">
        <v>5210</v>
      </c>
    </row>
    <row r="3289" spans="1:10" ht="11.25" hidden="1" customHeight="1">
      <c r="A3289" s="181" t="s">
        <v>3748</v>
      </c>
      <c r="B3289" s="173"/>
      <c r="C3289" s="173" t="s">
        <v>67</v>
      </c>
      <c r="D3289" s="173"/>
      <c r="E3289" s="173"/>
      <c r="F3289" s="173"/>
      <c r="G3289" s="180">
        <v>43132</v>
      </c>
      <c r="H3289" s="177"/>
      <c r="I3289" s="177"/>
      <c r="J3289" s="173" t="s">
        <v>4891</v>
      </c>
    </row>
    <row r="3290" spans="1:10" ht="11.25" hidden="1" customHeight="1">
      <c r="A3290" s="181" t="s">
        <v>3749</v>
      </c>
      <c r="B3290" s="173"/>
      <c r="C3290" s="173" t="s">
        <v>67</v>
      </c>
      <c r="D3290" s="173"/>
      <c r="E3290" s="173"/>
      <c r="F3290" s="173"/>
      <c r="G3290" s="180">
        <v>43344</v>
      </c>
      <c r="H3290" s="177"/>
      <c r="I3290" s="177"/>
      <c r="J3290" s="173" t="s">
        <v>4891</v>
      </c>
    </row>
    <row r="3291" spans="1:10" ht="11.25" hidden="1" customHeight="1">
      <c r="A3291" s="181" t="s">
        <v>3750</v>
      </c>
      <c r="B3291" s="173"/>
      <c r="C3291" s="173" t="s">
        <v>67</v>
      </c>
      <c r="D3291" s="173"/>
      <c r="E3291" s="173"/>
      <c r="F3291" s="173"/>
      <c r="G3291" s="180">
        <v>43101</v>
      </c>
      <c r="H3291" s="177"/>
      <c r="I3291" s="177"/>
      <c r="J3291" s="173" t="s">
        <v>4891</v>
      </c>
    </row>
    <row r="3292" spans="1:10" ht="11.25" hidden="1" customHeight="1">
      <c r="A3292" s="181" t="s">
        <v>3751</v>
      </c>
      <c r="B3292" s="173"/>
      <c r="C3292" s="173" t="s">
        <v>67</v>
      </c>
      <c r="D3292" s="173"/>
      <c r="E3292" s="173"/>
      <c r="F3292" s="173"/>
      <c r="G3292" s="180">
        <v>43101</v>
      </c>
      <c r="H3292" s="177"/>
      <c r="I3292" s="177"/>
      <c r="J3292" s="173" t="s">
        <v>4891</v>
      </c>
    </row>
    <row r="3293" spans="1:10" ht="11.25" hidden="1" customHeight="1">
      <c r="A3293" s="181" t="s">
        <v>3752</v>
      </c>
      <c r="B3293" s="173"/>
      <c r="C3293" s="173" t="s">
        <v>67</v>
      </c>
      <c r="D3293" s="173"/>
      <c r="E3293" s="173"/>
      <c r="F3293" s="173"/>
      <c r="G3293" s="180">
        <v>43313</v>
      </c>
      <c r="H3293" s="177"/>
      <c r="I3293" s="177"/>
      <c r="J3293" s="173" t="s">
        <v>4891</v>
      </c>
    </row>
    <row r="3294" spans="1:10" ht="11.25" hidden="1" customHeight="1">
      <c r="A3294" s="181" t="s">
        <v>3753</v>
      </c>
      <c r="B3294" s="173"/>
      <c r="C3294" s="173" t="s">
        <v>68</v>
      </c>
      <c r="D3294" s="173"/>
      <c r="E3294" s="173"/>
      <c r="F3294" s="173"/>
      <c r="G3294" s="180">
        <v>43132</v>
      </c>
      <c r="H3294" s="177"/>
      <c r="I3294" s="177"/>
      <c r="J3294" s="8" t="s">
        <v>4898</v>
      </c>
    </row>
    <row r="3295" spans="1:10" ht="11.25" hidden="1" customHeight="1">
      <c r="A3295" s="181" t="s">
        <v>3754</v>
      </c>
      <c r="B3295" s="173"/>
      <c r="C3295" s="173" t="s">
        <v>67</v>
      </c>
      <c r="D3295" s="173"/>
      <c r="E3295" s="173"/>
      <c r="F3295" s="173"/>
      <c r="G3295" s="180">
        <v>43132</v>
      </c>
      <c r="H3295" s="177"/>
      <c r="I3295" s="177"/>
      <c r="J3295" s="173" t="s">
        <v>4891</v>
      </c>
    </row>
    <row r="3296" spans="1:10" ht="11.25" hidden="1" customHeight="1">
      <c r="A3296" s="181" t="s">
        <v>3755</v>
      </c>
      <c r="B3296" s="173"/>
      <c r="C3296" s="173" t="s">
        <v>67</v>
      </c>
      <c r="D3296" s="173"/>
      <c r="E3296" s="173"/>
      <c r="F3296" s="173"/>
      <c r="G3296" s="180">
        <v>43191</v>
      </c>
      <c r="H3296" s="177"/>
      <c r="I3296" s="177"/>
      <c r="J3296" s="173" t="s">
        <v>4891</v>
      </c>
    </row>
    <row r="3297" spans="1:10" ht="11.25" hidden="1" customHeight="1">
      <c r="A3297" s="181" t="s">
        <v>3756</v>
      </c>
      <c r="B3297" s="173"/>
      <c r="C3297" s="173" t="s">
        <v>67</v>
      </c>
      <c r="D3297" s="173"/>
      <c r="E3297" s="173"/>
      <c r="F3297" s="173"/>
      <c r="G3297" s="180">
        <v>43282</v>
      </c>
      <c r="H3297" s="177"/>
      <c r="I3297" s="177"/>
      <c r="J3297" s="173" t="s">
        <v>4891</v>
      </c>
    </row>
    <row r="3298" spans="1:10" ht="11.25" hidden="1" customHeight="1">
      <c r="A3298" s="181" t="s">
        <v>3757</v>
      </c>
      <c r="B3298" s="173"/>
      <c r="C3298" s="173" t="s">
        <v>67</v>
      </c>
      <c r="D3298" s="173"/>
      <c r="E3298" s="173"/>
      <c r="F3298" s="173"/>
      <c r="G3298" s="180">
        <v>43313</v>
      </c>
      <c r="H3298" s="177"/>
      <c r="I3298" s="177"/>
      <c r="J3298" s="173" t="s">
        <v>4891</v>
      </c>
    </row>
    <row r="3299" spans="1:10" ht="11.25" hidden="1" customHeight="1">
      <c r="A3299" s="181" t="s">
        <v>3758</v>
      </c>
      <c r="B3299" s="173"/>
      <c r="C3299" s="173" t="s">
        <v>67</v>
      </c>
      <c r="D3299" s="173"/>
      <c r="E3299" s="173"/>
      <c r="F3299" s="173"/>
      <c r="G3299" s="180">
        <v>43282</v>
      </c>
      <c r="H3299" s="177"/>
      <c r="I3299" s="177"/>
      <c r="J3299" s="173" t="s">
        <v>4891</v>
      </c>
    </row>
    <row r="3300" spans="1:10" ht="11.25" hidden="1" customHeight="1">
      <c r="A3300" s="181" t="s">
        <v>3759</v>
      </c>
      <c r="B3300" s="173"/>
      <c r="C3300" s="173" t="s">
        <v>67</v>
      </c>
      <c r="D3300" s="173"/>
      <c r="E3300" s="173"/>
      <c r="F3300" s="173"/>
      <c r="G3300" s="180">
        <v>43252</v>
      </c>
      <c r="H3300" s="177"/>
      <c r="I3300" s="177"/>
      <c r="J3300" s="173" t="s">
        <v>4891</v>
      </c>
    </row>
    <row r="3301" spans="1:10" ht="11.25" hidden="1" customHeight="1">
      <c r="A3301" s="181" t="s">
        <v>3760</v>
      </c>
      <c r="B3301" s="173"/>
      <c r="C3301" s="173" t="s">
        <v>67</v>
      </c>
      <c r="D3301" s="173"/>
      <c r="E3301" s="173"/>
      <c r="F3301" s="173"/>
      <c r="G3301" s="180">
        <v>43282</v>
      </c>
      <c r="H3301" s="177"/>
      <c r="I3301" s="177"/>
      <c r="J3301" s="173" t="s">
        <v>4891</v>
      </c>
    </row>
    <row r="3302" spans="1:10" ht="11.25" hidden="1" customHeight="1">
      <c r="A3302" s="181" t="s">
        <v>327</v>
      </c>
      <c r="B3302" s="173"/>
      <c r="C3302" s="173" t="s">
        <v>67</v>
      </c>
      <c r="D3302" s="173"/>
      <c r="E3302" s="173"/>
      <c r="F3302" s="173"/>
      <c r="G3302" s="180">
        <v>43405</v>
      </c>
      <c r="H3302" s="177"/>
      <c r="I3302" s="177"/>
      <c r="J3302" s="173" t="s">
        <v>4891</v>
      </c>
    </row>
    <row r="3303" spans="1:10" ht="11.25" hidden="1" customHeight="1">
      <c r="A3303" s="181" t="s">
        <v>3761</v>
      </c>
      <c r="B3303" s="173"/>
      <c r="C3303" s="173" t="s">
        <v>67</v>
      </c>
      <c r="D3303" s="173"/>
      <c r="E3303" s="173"/>
      <c r="F3303" s="173"/>
      <c r="G3303" s="180">
        <v>43282</v>
      </c>
      <c r="H3303" s="177"/>
      <c r="I3303" s="177"/>
      <c r="J3303" s="173" t="s">
        <v>4891</v>
      </c>
    </row>
    <row r="3304" spans="1:10" ht="11.25" hidden="1" customHeight="1">
      <c r="A3304" s="181" t="s">
        <v>3762</v>
      </c>
      <c r="B3304" s="173"/>
      <c r="C3304" s="173" t="s">
        <v>67</v>
      </c>
      <c r="D3304" s="173"/>
      <c r="E3304" s="173"/>
      <c r="F3304" s="173"/>
      <c r="G3304" s="180">
        <v>43191</v>
      </c>
      <c r="H3304" s="177"/>
      <c r="I3304" s="177"/>
      <c r="J3304" s="173" t="s">
        <v>4891</v>
      </c>
    </row>
    <row r="3305" spans="1:10" ht="11.25" hidden="1" customHeight="1">
      <c r="A3305" s="181" t="s">
        <v>3763</v>
      </c>
      <c r="B3305" s="173"/>
      <c r="C3305" s="173" t="s">
        <v>67</v>
      </c>
      <c r="D3305" s="173"/>
      <c r="E3305" s="173"/>
      <c r="F3305" s="173"/>
      <c r="G3305" s="180">
        <v>43221</v>
      </c>
      <c r="H3305" s="177"/>
      <c r="I3305" s="177"/>
      <c r="J3305" s="173" t="s">
        <v>4891</v>
      </c>
    </row>
    <row r="3306" spans="1:10" ht="11.25" customHeight="1">
      <c r="A3306" s="181" t="s">
        <v>3764</v>
      </c>
      <c r="B3306" s="173"/>
      <c r="C3306" s="173" t="s">
        <v>67</v>
      </c>
      <c r="D3306" s="173"/>
      <c r="E3306" s="173" t="s">
        <v>67</v>
      </c>
      <c r="F3306" s="173" t="str">
        <f>J3306</f>
        <v>WESLEY OSEIAS ALVES</v>
      </c>
      <c r="G3306" s="180">
        <v>43070</v>
      </c>
      <c r="H3306" s="174">
        <v>43087</v>
      </c>
      <c r="I3306" s="174"/>
      <c r="J3306" s="8" t="s">
        <v>5210</v>
      </c>
    </row>
    <row r="3307" spans="1:10" ht="11.25" customHeight="1">
      <c r="A3307" s="181" t="s">
        <v>3765</v>
      </c>
      <c r="B3307" s="173"/>
      <c r="C3307" s="173" t="s">
        <v>67</v>
      </c>
      <c r="D3307" s="173"/>
      <c r="E3307" s="173" t="s">
        <v>67</v>
      </c>
      <c r="F3307" s="173" t="str">
        <f>J3307</f>
        <v>WESLEY OSEIAS ALVES</v>
      </c>
      <c r="G3307" s="180">
        <v>43070</v>
      </c>
      <c r="H3307" s="177">
        <v>43097</v>
      </c>
      <c r="I3307" s="174"/>
      <c r="J3307" s="8" t="s">
        <v>5210</v>
      </c>
    </row>
    <row r="3308" spans="1:10" ht="11.25" hidden="1" customHeight="1">
      <c r="A3308" s="181" t="s">
        <v>3766</v>
      </c>
      <c r="B3308" s="173"/>
      <c r="C3308" s="173" t="s">
        <v>67</v>
      </c>
      <c r="D3308" s="173"/>
      <c r="E3308" s="173"/>
      <c r="F3308" s="173"/>
      <c r="G3308" s="180">
        <v>43282</v>
      </c>
      <c r="H3308" s="177"/>
      <c r="I3308" s="177"/>
      <c r="J3308" s="173" t="s">
        <v>4891</v>
      </c>
    </row>
    <row r="3309" spans="1:10" ht="11.25" hidden="1" customHeight="1">
      <c r="A3309" s="181" t="s">
        <v>328</v>
      </c>
      <c r="B3309" s="173"/>
      <c r="C3309" s="173" t="s">
        <v>67</v>
      </c>
      <c r="D3309" s="173"/>
      <c r="E3309" s="173"/>
      <c r="F3309" s="173"/>
      <c r="G3309" s="180">
        <v>43405</v>
      </c>
      <c r="H3309" s="177"/>
      <c r="I3309" s="177"/>
      <c r="J3309" s="173" t="s">
        <v>4891</v>
      </c>
    </row>
    <row r="3310" spans="1:10" ht="11.25" hidden="1" customHeight="1">
      <c r="A3310" s="181" t="s">
        <v>3767</v>
      </c>
      <c r="B3310" s="173"/>
      <c r="C3310" s="173" t="s">
        <v>67</v>
      </c>
      <c r="D3310" s="173"/>
      <c r="E3310" s="173"/>
      <c r="F3310" s="173"/>
      <c r="G3310" s="180">
        <v>43101</v>
      </c>
      <c r="H3310" s="177"/>
      <c r="I3310" s="177"/>
      <c r="J3310" s="173" t="s">
        <v>4891</v>
      </c>
    </row>
    <row r="3311" spans="1:10" ht="11.25" hidden="1" customHeight="1">
      <c r="A3311" s="181" t="s">
        <v>3768</v>
      </c>
      <c r="B3311" s="173"/>
      <c r="C3311" s="173" t="s">
        <v>67</v>
      </c>
      <c r="D3311" s="173"/>
      <c r="E3311" s="173"/>
      <c r="F3311" s="173"/>
      <c r="G3311" s="180">
        <v>43191</v>
      </c>
      <c r="H3311" s="177"/>
      <c r="I3311" s="177"/>
      <c r="J3311" s="173" t="s">
        <v>4891</v>
      </c>
    </row>
    <row r="3312" spans="1:10" ht="11.25" hidden="1" customHeight="1">
      <c r="A3312" s="181" t="s">
        <v>3769</v>
      </c>
      <c r="B3312" s="173"/>
      <c r="C3312" s="173" t="s">
        <v>67</v>
      </c>
      <c r="D3312" s="173"/>
      <c r="E3312" s="173"/>
      <c r="F3312" s="173"/>
      <c r="G3312" s="180">
        <v>43160</v>
      </c>
      <c r="H3312" s="177"/>
      <c r="I3312" s="177"/>
      <c r="J3312" s="173" t="s">
        <v>4891</v>
      </c>
    </row>
    <row r="3313" spans="1:10" ht="11.25" hidden="1" customHeight="1">
      <c r="A3313" s="181" t="s">
        <v>3770</v>
      </c>
      <c r="B3313" s="173"/>
      <c r="C3313" s="173" t="s">
        <v>67</v>
      </c>
      <c r="D3313" s="173"/>
      <c r="E3313" s="173"/>
      <c r="F3313" s="173"/>
      <c r="G3313" s="180">
        <v>43160</v>
      </c>
      <c r="H3313" s="177"/>
      <c r="I3313" s="177"/>
      <c r="J3313" s="173" t="s">
        <v>4891</v>
      </c>
    </row>
    <row r="3314" spans="1:10" ht="11.25" hidden="1" customHeight="1">
      <c r="A3314" s="181" t="s">
        <v>3771</v>
      </c>
      <c r="B3314" s="173"/>
      <c r="C3314" s="173" t="s">
        <v>67</v>
      </c>
      <c r="D3314" s="173"/>
      <c r="E3314" s="173"/>
      <c r="F3314" s="173"/>
      <c r="G3314" s="180">
        <v>43221</v>
      </c>
      <c r="H3314" s="177"/>
      <c r="I3314" s="177"/>
      <c r="J3314" s="173" t="s">
        <v>4891</v>
      </c>
    </row>
    <row r="3315" spans="1:10" ht="11.25" hidden="1" customHeight="1">
      <c r="A3315" s="181" t="s">
        <v>3772</v>
      </c>
      <c r="B3315" s="173"/>
      <c r="C3315" s="173" t="s">
        <v>67</v>
      </c>
      <c r="D3315" s="173"/>
      <c r="E3315" s="173"/>
      <c r="F3315" s="173"/>
      <c r="G3315" s="180">
        <v>43101</v>
      </c>
      <c r="H3315" s="177"/>
      <c r="I3315" s="177"/>
      <c r="J3315" s="173" t="s">
        <v>4891</v>
      </c>
    </row>
    <row r="3316" spans="1:10" ht="11.25" hidden="1" customHeight="1">
      <c r="A3316" s="181" t="s">
        <v>3773</v>
      </c>
      <c r="B3316" s="173"/>
      <c r="C3316" s="173" t="s">
        <v>67</v>
      </c>
      <c r="D3316" s="173"/>
      <c r="E3316" s="173"/>
      <c r="F3316" s="173"/>
      <c r="G3316" s="180">
        <v>43160</v>
      </c>
      <c r="H3316" s="177"/>
      <c r="I3316" s="177"/>
      <c r="J3316" s="173" t="s">
        <v>4891</v>
      </c>
    </row>
    <row r="3317" spans="1:10" ht="11.25" hidden="1" customHeight="1">
      <c r="A3317" s="181" t="s">
        <v>3774</v>
      </c>
      <c r="B3317" s="173"/>
      <c r="C3317" s="173" t="s">
        <v>67</v>
      </c>
      <c r="D3317" s="173"/>
      <c r="E3317" s="173"/>
      <c r="F3317" s="173"/>
      <c r="G3317" s="180">
        <v>43160</v>
      </c>
      <c r="H3317" s="177"/>
      <c r="I3317" s="177"/>
      <c r="J3317" s="173" t="s">
        <v>4891</v>
      </c>
    </row>
    <row r="3318" spans="1:10" ht="11.25" hidden="1" customHeight="1">
      <c r="A3318" s="181" t="s">
        <v>3775</v>
      </c>
      <c r="B3318" s="173"/>
      <c r="C3318" s="173" t="s">
        <v>67</v>
      </c>
      <c r="D3318" s="173"/>
      <c r="E3318" s="173"/>
      <c r="F3318" s="173"/>
      <c r="G3318" s="180">
        <v>43132</v>
      </c>
      <c r="H3318" s="177"/>
      <c r="I3318" s="177"/>
      <c r="J3318" s="173" t="s">
        <v>4891</v>
      </c>
    </row>
    <row r="3319" spans="1:10" ht="11.25" hidden="1" customHeight="1">
      <c r="A3319" s="181" t="s">
        <v>3776</v>
      </c>
      <c r="B3319" s="173"/>
      <c r="C3319" s="173" t="s">
        <v>67</v>
      </c>
      <c r="D3319" s="173"/>
      <c r="E3319" s="173"/>
      <c r="F3319" s="173"/>
      <c r="G3319" s="180">
        <v>43101</v>
      </c>
      <c r="H3319" s="177"/>
      <c r="I3319" s="177"/>
      <c r="J3319" s="173" t="s">
        <v>4891</v>
      </c>
    </row>
    <row r="3320" spans="1:10" ht="11.25" hidden="1" customHeight="1">
      <c r="A3320" s="181" t="s">
        <v>329</v>
      </c>
      <c r="B3320" s="173"/>
      <c r="C3320" s="173" t="s">
        <v>67</v>
      </c>
      <c r="D3320" s="173"/>
      <c r="E3320" s="173"/>
      <c r="F3320" s="173"/>
      <c r="G3320" s="180">
        <v>43405</v>
      </c>
      <c r="H3320" s="177"/>
      <c r="I3320" s="177"/>
      <c r="J3320" s="173" t="s">
        <v>4891</v>
      </c>
    </row>
    <row r="3321" spans="1:10" ht="11.25" hidden="1" customHeight="1">
      <c r="A3321" s="181" t="s">
        <v>3777</v>
      </c>
      <c r="B3321" s="173"/>
      <c r="C3321" s="173" t="s">
        <v>67</v>
      </c>
      <c r="D3321" s="173"/>
      <c r="E3321" s="173"/>
      <c r="F3321" s="173"/>
      <c r="G3321" s="180">
        <v>43191</v>
      </c>
      <c r="H3321" s="177"/>
      <c r="I3321" s="177"/>
      <c r="J3321" s="173" t="s">
        <v>4891</v>
      </c>
    </row>
    <row r="3322" spans="1:10" ht="11.25" hidden="1" customHeight="1">
      <c r="A3322" s="181" t="s">
        <v>3778</v>
      </c>
      <c r="B3322" s="173"/>
      <c r="C3322" s="173" t="s">
        <v>67</v>
      </c>
      <c r="D3322" s="173"/>
      <c r="E3322" s="173"/>
      <c r="F3322" s="173"/>
      <c r="G3322" s="180">
        <v>43282</v>
      </c>
      <c r="H3322" s="177"/>
      <c r="I3322" s="177"/>
      <c r="J3322" s="173" t="s">
        <v>4891</v>
      </c>
    </row>
    <row r="3323" spans="1:10" ht="11.25" hidden="1" customHeight="1">
      <c r="A3323" s="181" t="s">
        <v>3779</v>
      </c>
      <c r="B3323" s="173"/>
      <c r="C3323" s="173" t="s">
        <v>67</v>
      </c>
      <c r="D3323" s="173"/>
      <c r="E3323" s="173"/>
      <c r="F3323" s="173"/>
      <c r="G3323" s="180">
        <v>43221</v>
      </c>
      <c r="H3323" s="177"/>
      <c r="I3323" s="177"/>
      <c r="J3323" s="173" t="s">
        <v>4891</v>
      </c>
    </row>
    <row r="3324" spans="1:10" ht="11.25" hidden="1" customHeight="1">
      <c r="A3324" s="181" t="s">
        <v>3780</v>
      </c>
      <c r="B3324" s="173"/>
      <c r="C3324" s="173" t="s">
        <v>67</v>
      </c>
      <c r="D3324" s="173"/>
      <c r="E3324" s="173"/>
      <c r="F3324" s="173"/>
      <c r="G3324" s="180">
        <v>43160</v>
      </c>
      <c r="H3324" s="177"/>
      <c r="I3324" s="177"/>
      <c r="J3324" s="173" t="s">
        <v>4891</v>
      </c>
    </row>
    <row r="3325" spans="1:10" ht="11.25" hidden="1" customHeight="1">
      <c r="A3325" s="181" t="s">
        <v>3781</v>
      </c>
      <c r="B3325" s="173"/>
      <c r="C3325" s="173" t="s">
        <v>67</v>
      </c>
      <c r="D3325" s="173"/>
      <c r="E3325" s="173"/>
      <c r="F3325" s="173"/>
      <c r="G3325" s="180">
        <v>43132</v>
      </c>
      <c r="H3325" s="177"/>
      <c r="I3325" s="177"/>
      <c r="J3325" s="173" t="s">
        <v>4891</v>
      </c>
    </row>
    <row r="3326" spans="1:10" ht="11.25" customHeight="1">
      <c r="A3326" s="181" t="s">
        <v>3782</v>
      </c>
      <c r="B3326" s="173"/>
      <c r="C3326" s="173" t="s">
        <v>67</v>
      </c>
      <c r="D3326" s="173"/>
      <c r="E3326" s="173" t="s">
        <v>67</v>
      </c>
      <c r="F3326" s="173" t="str">
        <f>J3326</f>
        <v>WESLEY OSEIAS ALVES</v>
      </c>
      <c r="G3326" s="180">
        <v>43070</v>
      </c>
      <c r="H3326" s="174">
        <v>43087</v>
      </c>
      <c r="I3326" s="174"/>
      <c r="J3326" s="8" t="s">
        <v>5210</v>
      </c>
    </row>
    <row r="3327" spans="1:10" ht="11.25" hidden="1" customHeight="1">
      <c r="A3327" s="181" t="s">
        <v>3783</v>
      </c>
      <c r="B3327" s="173"/>
      <c r="C3327" s="173" t="s">
        <v>67</v>
      </c>
      <c r="D3327" s="173"/>
      <c r="E3327" s="173"/>
      <c r="F3327" s="173"/>
      <c r="G3327" s="180">
        <v>43191</v>
      </c>
      <c r="H3327" s="177"/>
      <c r="I3327" s="177"/>
      <c r="J3327" s="173" t="s">
        <v>4891</v>
      </c>
    </row>
    <row r="3328" spans="1:10" ht="11.25" hidden="1" customHeight="1">
      <c r="A3328" s="181" t="s">
        <v>3785</v>
      </c>
      <c r="B3328" s="173"/>
      <c r="C3328" s="173" t="s">
        <v>67</v>
      </c>
      <c r="D3328" s="173"/>
      <c r="E3328" s="173"/>
      <c r="F3328" s="173"/>
      <c r="G3328" s="180">
        <v>43160</v>
      </c>
      <c r="H3328" s="177"/>
      <c r="I3328" s="177"/>
      <c r="J3328" s="173" t="s">
        <v>4891</v>
      </c>
    </row>
    <row r="3329" spans="1:10" ht="11.25" hidden="1" customHeight="1">
      <c r="A3329" s="181" t="s">
        <v>330</v>
      </c>
      <c r="B3329" s="173"/>
      <c r="C3329" s="173" t="s">
        <v>67</v>
      </c>
      <c r="D3329" s="173"/>
      <c r="E3329" s="173"/>
      <c r="F3329" s="173"/>
      <c r="G3329" s="180">
        <v>43405</v>
      </c>
      <c r="H3329" s="177"/>
      <c r="I3329" s="177"/>
      <c r="J3329" s="173" t="s">
        <v>4891</v>
      </c>
    </row>
    <row r="3330" spans="1:10" ht="11.25" hidden="1" customHeight="1">
      <c r="A3330" s="181" t="s">
        <v>3786</v>
      </c>
      <c r="B3330" s="173"/>
      <c r="C3330" s="173" t="s">
        <v>67</v>
      </c>
      <c r="D3330" s="173"/>
      <c r="E3330" s="173"/>
      <c r="F3330" s="173"/>
      <c r="G3330" s="180">
        <v>43282</v>
      </c>
      <c r="H3330" s="177"/>
      <c r="I3330" s="177"/>
      <c r="J3330" s="173" t="s">
        <v>4891</v>
      </c>
    </row>
    <row r="3331" spans="1:10" ht="11.25" hidden="1" customHeight="1">
      <c r="A3331" s="181" t="s">
        <v>3787</v>
      </c>
      <c r="B3331" s="173"/>
      <c r="C3331" s="173" t="s">
        <v>67</v>
      </c>
      <c r="D3331" s="173"/>
      <c r="E3331" s="173"/>
      <c r="F3331" s="173"/>
      <c r="G3331" s="180">
        <v>43344</v>
      </c>
      <c r="H3331" s="177"/>
      <c r="I3331" s="177"/>
      <c r="J3331" s="173" t="s">
        <v>4891</v>
      </c>
    </row>
    <row r="3332" spans="1:10" ht="11.25" hidden="1" customHeight="1">
      <c r="A3332" s="181" t="s">
        <v>3788</v>
      </c>
      <c r="B3332" s="173"/>
      <c r="C3332" s="173" t="s">
        <v>67</v>
      </c>
      <c r="D3332" s="173"/>
      <c r="E3332" s="173"/>
      <c r="F3332" s="173"/>
      <c r="G3332" s="180">
        <v>43101</v>
      </c>
      <c r="H3332" s="177"/>
      <c r="I3332" s="177"/>
      <c r="J3332" s="173" t="s">
        <v>4891</v>
      </c>
    </row>
    <row r="3333" spans="1:10" ht="11.25" hidden="1" customHeight="1">
      <c r="A3333" s="181" t="s">
        <v>3789</v>
      </c>
      <c r="B3333" s="173"/>
      <c r="C3333" s="173" t="s">
        <v>67</v>
      </c>
      <c r="D3333" s="173"/>
      <c r="E3333" s="173"/>
      <c r="F3333" s="173"/>
      <c r="G3333" s="180">
        <v>43101</v>
      </c>
      <c r="H3333" s="177"/>
      <c r="I3333" s="177"/>
      <c r="J3333" s="173" t="s">
        <v>4891</v>
      </c>
    </row>
    <row r="3334" spans="1:10" ht="11.25" hidden="1" customHeight="1">
      <c r="A3334" s="181" t="s">
        <v>3790</v>
      </c>
      <c r="B3334" s="173"/>
      <c r="C3334" s="173" t="s">
        <v>67</v>
      </c>
      <c r="D3334" s="173"/>
      <c r="E3334" s="173"/>
      <c r="F3334" s="173"/>
      <c r="G3334" s="180">
        <v>43191</v>
      </c>
      <c r="H3334" s="177"/>
      <c r="I3334" s="177"/>
      <c r="J3334" s="173" t="s">
        <v>4891</v>
      </c>
    </row>
    <row r="3335" spans="1:10" ht="11.25" customHeight="1">
      <c r="A3335" s="181" t="s">
        <v>3791</v>
      </c>
      <c r="B3335" s="173"/>
      <c r="C3335" s="173" t="s">
        <v>67</v>
      </c>
      <c r="D3335" s="173"/>
      <c r="E3335" s="173" t="s">
        <v>67</v>
      </c>
      <c r="F3335" s="173" t="str">
        <f>J3335</f>
        <v>WESLEY OSEIAS ALVES</v>
      </c>
      <c r="G3335" s="180">
        <v>43070</v>
      </c>
      <c r="H3335" s="177">
        <v>43097</v>
      </c>
      <c r="I3335" s="174"/>
      <c r="J3335" s="8" t="s">
        <v>5210</v>
      </c>
    </row>
    <row r="3336" spans="1:10" ht="11.25" hidden="1" customHeight="1">
      <c r="A3336" s="181" t="s">
        <v>3792</v>
      </c>
      <c r="B3336" s="173"/>
      <c r="C3336" s="173" t="s">
        <v>67</v>
      </c>
      <c r="D3336" s="173"/>
      <c r="E3336" s="173"/>
      <c r="F3336" s="173"/>
      <c r="G3336" s="180">
        <v>43221</v>
      </c>
      <c r="H3336" s="177"/>
      <c r="I3336" s="177"/>
      <c r="J3336" s="173" t="s">
        <v>4891</v>
      </c>
    </row>
    <row r="3337" spans="1:10" ht="11.25" hidden="1" customHeight="1">
      <c r="A3337" s="181" t="s">
        <v>3793</v>
      </c>
      <c r="B3337" s="173"/>
      <c r="C3337" s="173" t="s">
        <v>67</v>
      </c>
      <c r="D3337" s="173"/>
      <c r="E3337" s="173"/>
      <c r="F3337" s="173"/>
      <c r="G3337" s="180">
        <v>43252</v>
      </c>
      <c r="H3337" s="174"/>
      <c r="I3337" s="175"/>
      <c r="J3337" s="173" t="s">
        <v>4891</v>
      </c>
    </row>
    <row r="3338" spans="1:10" ht="11.25" customHeight="1">
      <c r="A3338" s="181" t="s">
        <v>3794</v>
      </c>
      <c r="B3338" s="173"/>
      <c r="C3338" s="173" t="s">
        <v>67</v>
      </c>
      <c r="D3338" s="173"/>
      <c r="E3338" s="173" t="s">
        <v>67</v>
      </c>
      <c r="F3338" s="173" t="str">
        <f>J3338</f>
        <v>WESLEY OSEIAS ALVES</v>
      </c>
      <c r="G3338" s="180">
        <v>43070</v>
      </c>
      <c r="H3338" s="174">
        <v>43087</v>
      </c>
      <c r="I3338" s="174"/>
      <c r="J3338" s="8" t="s">
        <v>5210</v>
      </c>
    </row>
    <row r="3339" spans="1:10" ht="11.25" hidden="1" customHeight="1">
      <c r="A3339" s="181" t="s">
        <v>331</v>
      </c>
      <c r="B3339" s="173"/>
      <c r="C3339" s="173" t="s">
        <v>67</v>
      </c>
      <c r="D3339" s="173"/>
      <c r="E3339" s="173"/>
      <c r="F3339" s="173"/>
      <c r="G3339" s="180">
        <v>43405</v>
      </c>
      <c r="H3339" s="177"/>
      <c r="I3339" s="177"/>
      <c r="J3339" s="173" t="s">
        <v>4891</v>
      </c>
    </row>
    <row r="3340" spans="1:10" ht="11.25" hidden="1" customHeight="1">
      <c r="A3340" s="181" t="s">
        <v>3795</v>
      </c>
      <c r="B3340" s="173"/>
      <c r="C3340" s="173" t="s">
        <v>67</v>
      </c>
      <c r="D3340" s="173"/>
      <c r="E3340" s="173"/>
      <c r="F3340" s="173"/>
      <c r="G3340" s="180">
        <v>43282</v>
      </c>
      <c r="H3340" s="177"/>
      <c r="I3340" s="177"/>
      <c r="J3340" s="173" t="s">
        <v>4891</v>
      </c>
    </row>
    <row r="3341" spans="1:10" ht="11.25" hidden="1" customHeight="1">
      <c r="A3341" s="181" t="s">
        <v>3796</v>
      </c>
      <c r="B3341" s="173"/>
      <c r="C3341" s="173" t="s">
        <v>67</v>
      </c>
      <c r="D3341" s="173"/>
      <c r="E3341" s="173"/>
      <c r="F3341" s="173"/>
      <c r="G3341" s="180">
        <v>43282</v>
      </c>
      <c r="H3341" s="177"/>
      <c r="I3341" s="177"/>
      <c r="J3341" s="173" t="s">
        <v>4891</v>
      </c>
    </row>
    <row r="3342" spans="1:10" ht="11.25" hidden="1" customHeight="1">
      <c r="A3342" s="181" t="s">
        <v>3797</v>
      </c>
      <c r="B3342" s="173"/>
      <c r="C3342" s="173" t="s">
        <v>67</v>
      </c>
      <c r="D3342" s="173"/>
      <c r="E3342" s="173"/>
      <c r="F3342" s="173"/>
      <c r="G3342" s="180">
        <v>43282</v>
      </c>
      <c r="H3342" s="177"/>
      <c r="I3342" s="177"/>
      <c r="J3342" s="173" t="s">
        <v>4891</v>
      </c>
    </row>
    <row r="3343" spans="1:10" ht="11.25" hidden="1" customHeight="1">
      <c r="A3343" s="181" t="s">
        <v>3798</v>
      </c>
      <c r="B3343" s="173"/>
      <c r="C3343" s="173" t="s">
        <v>67</v>
      </c>
      <c r="D3343" s="173"/>
      <c r="E3343" s="173"/>
      <c r="F3343" s="173"/>
      <c r="G3343" s="180">
        <v>43252</v>
      </c>
      <c r="H3343" s="174"/>
      <c r="I3343" s="175"/>
      <c r="J3343" s="173" t="s">
        <v>4891</v>
      </c>
    </row>
    <row r="3344" spans="1:10" ht="11.25" hidden="1" customHeight="1">
      <c r="A3344" s="181" t="s">
        <v>3799</v>
      </c>
      <c r="B3344" s="173"/>
      <c r="C3344" s="173" t="s">
        <v>67</v>
      </c>
      <c r="D3344" s="173"/>
      <c r="E3344" s="173"/>
      <c r="F3344" s="173"/>
      <c r="G3344" s="180">
        <v>43101</v>
      </c>
      <c r="H3344" s="177"/>
      <c r="I3344" s="177"/>
      <c r="J3344" s="173" t="s">
        <v>4891</v>
      </c>
    </row>
    <row r="3345" spans="1:10" ht="11.25" hidden="1" customHeight="1">
      <c r="A3345" s="181" t="s">
        <v>3800</v>
      </c>
      <c r="B3345" s="173"/>
      <c r="C3345" s="173" t="s">
        <v>67</v>
      </c>
      <c r="D3345" s="173"/>
      <c r="E3345" s="173"/>
      <c r="F3345" s="173"/>
      <c r="G3345" s="180">
        <v>43252</v>
      </c>
      <c r="H3345" s="177"/>
      <c r="I3345" s="177"/>
      <c r="J3345" s="173" t="s">
        <v>4891</v>
      </c>
    </row>
    <row r="3346" spans="1:10" ht="11.25" hidden="1" customHeight="1">
      <c r="A3346" s="181" t="s">
        <v>3801</v>
      </c>
      <c r="B3346" s="173"/>
      <c r="C3346" s="173" t="s">
        <v>67</v>
      </c>
      <c r="D3346" s="173"/>
      <c r="E3346" s="173"/>
      <c r="F3346" s="173"/>
      <c r="G3346" s="180">
        <v>43132</v>
      </c>
      <c r="H3346" s="177"/>
      <c r="I3346" s="177"/>
      <c r="J3346" s="173" t="s">
        <v>4891</v>
      </c>
    </row>
    <row r="3347" spans="1:10" ht="11.25" hidden="1" customHeight="1">
      <c r="A3347" s="181" t="s">
        <v>332</v>
      </c>
      <c r="B3347" s="173"/>
      <c r="C3347" s="173" t="s">
        <v>67</v>
      </c>
      <c r="D3347" s="173"/>
      <c r="E3347" s="173"/>
      <c r="F3347" s="173"/>
      <c r="G3347" s="180">
        <v>43405</v>
      </c>
      <c r="H3347" s="177"/>
      <c r="I3347" s="177"/>
      <c r="J3347" s="173" t="s">
        <v>4891</v>
      </c>
    </row>
    <row r="3348" spans="1:10" ht="11.25" hidden="1" customHeight="1">
      <c r="A3348" s="181" t="s">
        <v>333</v>
      </c>
      <c r="B3348" s="173"/>
      <c r="C3348" s="173" t="s">
        <v>67</v>
      </c>
      <c r="D3348" s="173"/>
      <c r="E3348" s="173"/>
      <c r="F3348" s="173"/>
      <c r="G3348" s="180">
        <v>43405</v>
      </c>
      <c r="H3348" s="177"/>
      <c r="I3348" s="177"/>
      <c r="J3348" s="173" t="s">
        <v>4891</v>
      </c>
    </row>
    <row r="3349" spans="1:10" ht="11.25" hidden="1" customHeight="1">
      <c r="A3349" s="181" t="s">
        <v>3802</v>
      </c>
      <c r="B3349" s="173"/>
      <c r="C3349" s="173" t="s">
        <v>67</v>
      </c>
      <c r="D3349" s="173"/>
      <c r="E3349" s="173"/>
      <c r="F3349" s="173"/>
      <c r="G3349" s="180">
        <v>43101</v>
      </c>
      <c r="H3349" s="177"/>
      <c r="I3349" s="177"/>
      <c r="J3349" s="173" t="s">
        <v>4891</v>
      </c>
    </row>
    <row r="3350" spans="1:10" ht="11.25" hidden="1" customHeight="1">
      <c r="A3350" s="181" t="s">
        <v>3803</v>
      </c>
      <c r="B3350" s="173"/>
      <c r="C3350" s="173" t="s">
        <v>67</v>
      </c>
      <c r="D3350" s="173"/>
      <c r="E3350" s="173"/>
      <c r="F3350" s="173"/>
      <c r="G3350" s="180">
        <v>43221</v>
      </c>
      <c r="H3350" s="177"/>
      <c r="I3350" s="177"/>
      <c r="J3350" s="173" t="s">
        <v>4891</v>
      </c>
    </row>
    <row r="3351" spans="1:10" ht="11.25" hidden="1" customHeight="1">
      <c r="A3351" s="181" t="s">
        <v>3804</v>
      </c>
      <c r="B3351" s="173"/>
      <c r="C3351" s="173" t="s">
        <v>67</v>
      </c>
      <c r="D3351" s="173"/>
      <c r="E3351" s="173" t="s">
        <v>67</v>
      </c>
      <c r="F3351" s="173" t="str">
        <f>J3351</f>
        <v>WESLEY OSEIAS ALVES</v>
      </c>
      <c r="G3351" s="180">
        <v>43070</v>
      </c>
      <c r="H3351" s="177" t="s">
        <v>5207</v>
      </c>
      <c r="I3351" s="177" t="s">
        <v>5207</v>
      </c>
      <c r="J3351" s="8" t="s">
        <v>5210</v>
      </c>
    </row>
    <row r="3352" spans="1:10" ht="11.25" hidden="1" customHeight="1">
      <c r="A3352" s="181" t="s">
        <v>3805</v>
      </c>
      <c r="B3352" s="173"/>
      <c r="C3352" s="173" t="s">
        <v>67</v>
      </c>
      <c r="D3352" s="173"/>
      <c r="E3352" s="173"/>
      <c r="F3352" s="173"/>
      <c r="G3352" s="180">
        <v>43160</v>
      </c>
      <c r="H3352" s="177"/>
      <c r="I3352" s="177"/>
      <c r="J3352" s="173" t="s">
        <v>4891</v>
      </c>
    </row>
    <row r="3353" spans="1:10" ht="11.25" customHeight="1">
      <c r="A3353" s="181" t="s">
        <v>3806</v>
      </c>
      <c r="B3353" s="173"/>
      <c r="C3353" s="173" t="s">
        <v>67</v>
      </c>
      <c r="D3353" s="173"/>
      <c r="E3353" s="173" t="s">
        <v>67</v>
      </c>
      <c r="F3353" s="173" t="str">
        <f>J3353</f>
        <v>WESLEY OSEIAS ALVES</v>
      </c>
      <c r="G3353" s="180">
        <v>43070</v>
      </c>
      <c r="H3353" s="177">
        <v>43097</v>
      </c>
      <c r="I3353" s="174"/>
      <c r="J3353" s="8" t="s">
        <v>5210</v>
      </c>
    </row>
    <row r="3354" spans="1:10" ht="11.25" hidden="1" customHeight="1">
      <c r="A3354" s="181" t="s">
        <v>3807</v>
      </c>
      <c r="B3354" s="173"/>
      <c r="C3354" s="173" t="s">
        <v>67</v>
      </c>
      <c r="D3354" s="173"/>
      <c r="E3354" s="173"/>
      <c r="F3354" s="173"/>
      <c r="G3354" s="180">
        <v>43282</v>
      </c>
      <c r="H3354" s="177"/>
      <c r="I3354" s="177"/>
      <c r="J3354" s="173" t="s">
        <v>4891</v>
      </c>
    </row>
    <row r="3355" spans="1:10" ht="11.25" hidden="1" customHeight="1">
      <c r="A3355" s="181" t="s">
        <v>334</v>
      </c>
      <c r="B3355" s="173"/>
      <c r="C3355" s="173" t="s">
        <v>67</v>
      </c>
      <c r="D3355" s="173"/>
      <c r="E3355" s="173"/>
      <c r="F3355" s="173"/>
      <c r="G3355" s="180">
        <v>43405</v>
      </c>
      <c r="H3355" s="177"/>
      <c r="I3355" s="177"/>
      <c r="J3355" s="173" t="s">
        <v>4891</v>
      </c>
    </row>
    <row r="3356" spans="1:10" ht="11.25" customHeight="1">
      <c r="A3356" s="181" t="s">
        <v>3808</v>
      </c>
      <c r="B3356" s="173"/>
      <c r="C3356" s="173" t="s">
        <v>67</v>
      </c>
      <c r="D3356" s="173"/>
      <c r="E3356" s="173" t="s">
        <v>67</v>
      </c>
      <c r="F3356" s="173" t="str">
        <f>J3356</f>
        <v>WESLEY OSEIAS ALVES</v>
      </c>
      <c r="G3356" s="180">
        <v>43070</v>
      </c>
      <c r="H3356" s="174">
        <v>43087</v>
      </c>
      <c r="I3356" s="174"/>
      <c r="J3356" s="8" t="s">
        <v>5210</v>
      </c>
    </row>
    <row r="3357" spans="1:10" ht="11.25" hidden="1" customHeight="1">
      <c r="A3357" s="181" t="s">
        <v>3809</v>
      </c>
      <c r="B3357" s="173"/>
      <c r="C3357" s="173" t="s">
        <v>67</v>
      </c>
      <c r="D3357" s="173"/>
      <c r="E3357" s="173"/>
      <c r="F3357" s="173"/>
      <c r="G3357" s="180">
        <v>43160</v>
      </c>
      <c r="H3357" s="177"/>
      <c r="I3357" s="177"/>
      <c r="J3357" s="173" t="s">
        <v>4891</v>
      </c>
    </row>
    <row r="3358" spans="1:10" ht="11.25" hidden="1" customHeight="1">
      <c r="A3358" s="181" t="s">
        <v>3810</v>
      </c>
      <c r="B3358" s="173"/>
      <c r="C3358" s="173" t="s">
        <v>67</v>
      </c>
      <c r="D3358" s="173"/>
      <c r="E3358" s="173"/>
      <c r="F3358" s="173"/>
      <c r="G3358" s="180">
        <v>43132</v>
      </c>
      <c r="H3358" s="177"/>
      <c r="I3358" s="177"/>
      <c r="J3358" s="173" t="s">
        <v>4891</v>
      </c>
    </row>
    <row r="3359" spans="1:10" ht="11.25" hidden="1" customHeight="1">
      <c r="A3359" s="181" t="s">
        <v>3811</v>
      </c>
      <c r="B3359" s="173"/>
      <c r="C3359" s="173" t="s">
        <v>67</v>
      </c>
      <c r="D3359" s="173"/>
      <c r="E3359" s="173"/>
      <c r="F3359" s="173"/>
      <c r="G3359" s="180">
        <v>43132</v>
      </c>
      <c r="H3359" s="177"/>
      <c r="I3359" s="177"/>
      <c r="J3359" s="173" t="s">
        <v>4891</v>
      </c>
    </row>
    <row r="3360" spans="1:10" ht="11.25" hidden="1" customHeight="1">
      <c r="A3360" s="181" t="s">
        <v>3812</v>
      </c>
      <c r="B3360" s="173"/>
      <c r="C3360" s="173" t="s">
        <v>67</v>
      </c>
      <c r="D3360" s="173"/>
      <c r="E3360" s="173"/>
      <c r="F3360" s="173"/>
      <c r="G3360" s="180">
        <v>43160</v>
      </c>
      <c r="H3360" s="177"/>
      <c r="I3360" s="177"/>
      <c r="J3360" s="173" t="s">
        <v>4891</v>
      </c>
    </row>
    <row r="3361" spans="1:10" ht="11.25" customHeight="1">
      <c r="A3361" s="181" t="s">
        <v>3813</v>
      </c>
      <c r="B3361" s="173"/>
      <c r="C3361" s="173" t="s">
        <v>67</v>
      </c>
      <c r="D3361" s="173"/>
      <c r="E3361" s="173" t="s">
        <v>67</v>
      </c>
      <c r="F3361" s="173" t="str">
        <f>J3361</f>
        <v>WESLEY OSEIAS ALVES</v>
      </c>
      <c r="G3361" s="180">
        <v>43070</v>
      </c>
      <c r="H3361" s="177">
        <v>43097</v>
      </c>
      <c r="I3361" s="174"/>
      <c r="J3361" s="8" t="s">
        <v>5210</v>
      </c>
    </row>
    <row r="3362" spans="1:10" ht="11.25" hidden="1" customHeight="1">
      <c r="A3362" s="181" t="s">
        <v>3814</v>
      </c>
      <c r="B3362" s="173"/>
      <c r="C3362" s="173" t="s">
        <v>67</v>
      </c>
      <c r="D3362" s="173"/>
      <c r="E3362" s="173"/>
      <c r="F3362" s="173"/>
      <c r="G3362" s="180">
        <v>43191</v>
      </c>
      <c r="H3362" s="177"/>
      <c r="I3362" s="177"/>
      <c r="J3362" s="173" t="s">
        <v>4891</v>
      </c>
    </row>
    <row r="3363" spans="1:10" ht="11.25" hidden="1" customHeight="1">
      <c r="A3363" s="181" t="s">
        <v>3815</v>
      </c>
      <c r="B3363" s="173"/>
      <c r="C3363" s="173" t="s">
        <v>67</v>
      </c>
      <c r="D3363" s="173"/>
      <c r="E3363" s="173"/>
      <c r="F3363" s="173"/>
      <c r="G3363" s="180">
        <v>43221</v>
      </c>
      <c r="H3363" s="177"/>
      <c r="I3363" s="177"/>
      <c r="J3363" s="173" t="s">
        <v>4891</v>
      </c>
    </row>
    <row r="3364" spans="1:10" ht="11.25" hidden="1" customHeight="1">
      <c r="A3364" s="181" t="s">
        <v>3816</v>
      </c>
      <c r="B3364" s="173"/>
      <c r="C3364" s="173" t="s">
        <v>67</v>
      </c>
      <c r="D3364" s="173"/>
      <c r="E3364" s="173"/>
      <c r="F3364" s="173"/>
      <c r="G3364" s="180">
        <v>43191</v>
      </c>
      <c r="H3364" s="177"/>
      <c r="I3364" s="177"/>
      <c r="J3364" s="173" t="s">
        <v>4891</v>
      </c>
    </row>
    <row r="3365" spans="1:10" ht="11.25" hidden="1" customHeight="1">
      <c r="A3365" s="181" t="s">
        <v>3817</v>
      </c>
      <c r="B3365" s="173"/>
      <c r="C3365" s="173" t="s">
        <v>67</v>
      </c>
      <c r="D3365" s="173"/>
      <c r="E3365" s="173"/>
      <c r="F3365" s="173"/>
      <c r="G3365" s="180">
        <v>43191</v>
      </c>
      <c r="H3365" s="177"/>
      <c r="I3365" s="177"/>
      <c r="J3365" s="173" t="s">
        <v>4891</v>
      </c>
    </row>
    <row r="3366" spans="1:10" ht="11.25" hidden="1" customHeight="1">
      <c r="A3366" s="181" t="s">
        <v>3818</v>
      </c>
      <c r="B3366" s="173"/>
      <c r="C3366" s="173" t="s">
        <v>67</v>
      </c>
      <c r="D3366" s="173"/>
      <c r="E3366" s="173"/>
      <c r="F3366" s="173"/>
      <c r="G3366" s="180">
        <v>43160</v>
      </c>
      <c r="H3366" s="177"/>
      <c r="I3366" s="177"/>
      <c r="J3366" s="173" t="s">
        <v>4891</v>
      </c>
    </row>
    <row r="3367" spans="1:10" ht="11.25" hidden="1" customHeight="1">
      <c r="A3367" s="181" t="s">
        <v>3819</v>
      </c>
      <c r="B3367" s="173"/>
      <c r="C3367" s="173" t="s">
        <v>67</v>
      </c>
      <c r="D3367" s="173"/>
      <c r="E3367" s="173"/>
      <c r="F3367" s="173"/>
      <c r="G3367" s="180">
        <v>43221</v>
      </c>
      <c r="H3367" s="177"/>
      <c r="I3367" s="177"/>
      <c r="J3367" s="173" t="s">
        <v>4891</v>
      </c>
    </row>
    <row r="3368" spans="1:10" ht="11.25" hidden="1" customHeight="1">
      <c r="A3368" s="181" t="s">
        <v>3820</v>
      </c>
      <c r="B3368" s="173"/>
      <c r="C3368" s="173" t="s">
        <v>67</v>
      </c>
      <c r="D3368" s="173"/>
      <c r="E3368" s="173"/>
      <c r="F3368" s="173"/>
      <c r="G3368" s="180">
        <v>43191</v>
      </c>
      <c r="H3368" s="177"/>
      <c r="I3368" s="177"/>
      <c r="J3368" s="173" t="s">
        <v>4891</v>
      </c>
    </row>
    <row r="3369" spans="1:10" ht="11.25" hidden="1" customHeight="1">
      <c r="A3369" s="181" t="s">
        <v>3821</v>
      </c>
      <c r="B3369" s="173"/>
      <c r="C3369" s="173" t="s">
        <v>67</v>
      </c>
      <c r="D3369" s="173"/>
      <c r="E3369" s="173"/>
      <c r="F3369" s="173"/>
      <c r="G3369" s="180">
        <v>43101</v>
      </c>
      <c r="H3369" s="177"/>
      <c r="I3369" s="177"/>
      <c r="J3369" s="173" t="s">
        <v>4891</v>
      </c>
    </row>
    <row r="3370" spans="1:10" ht="11.25" hidden="1" customHeight="1">
      <c r="A3370" s="181" t="s">
        <v>3822</v>
      </c>
      <c r="B3370" s="173"/>
      <c r="C3370" s="173" t="s">
        <v>67</v>
      </c>
      <c r="D3370" s="173"/>
      <c r="E3370" s="173"/>
      <c r="F3370" s="173"/>
      <c r="G3370" s="180">
        <v>43160</v>
      </c>
      <c r="H3370" s="177"/>
      <c r="I3370" s="177"/>
      <c r="J3370" s="173" t="s">
        <v>4891</v>
      </c>
    </row>
    <row r="3371" spans="1:10" ht="11.25" hidden="1" customHeight="1">
      <c r="A3371" s="181" t="s">
        <v>3823</v>
      </c>
      <c r="B3371" s="173"/>
      <c r="C3371" s="173" t="s">
        <v>67</v>
      </c>
      <c r="D3371" s="173"/>
      <c r="E3371" s="173"/>
      <c r="F3371" s="173"/>
      <c r="G3371" s="180">
        <v>43191</v>
      </c>
      <c r="H3371" s="177"/>
      <c r="I3371" s="177"/>
      <c r="J3371" s="173" t="s">
        <v>4891</v>
      </c>
    </row>
    <row r="3372" spans="1:10" ht="11.25" hidden="1" customHeight="1">
      <c r="A3372" s="181" t="s">
        <v>3825</v>
      </c>
      <c r="B3372" s="173"/>
      <c r="C3372" s="173" t="s">
        <v>67</v>
      </c>
      <c r="D3372" s="173"/>
      <c r="E3372" s="173"/>
      <c r="F3372" s="173"/>
      <c r="G3372" s="180">
        <v>43252</v>
      </c>
      <c r="H3372" s="177"/>
      <c r="I3372" s="177"/>
      <c r="J3372" s="173" t="s">
        <v>4891</v>
      </c>
    </row>
    <row r="3373" spans="1:10" ht="11.25" hidden="1" customHeight="1">
      <c r="A3373" s="181" t="s">
        <v>3826</v>
      </c>
      <c r="B3373" s="173"/>
      <c r="C3373" s="173" t="s">
        <v>67</v>
      </c>
      <c r="D3373" s="173"/>
      <c r="E3373" s="173"/>
      <c r="F3373" s="173"/>
      <c r="G3373" s="180">
        <v>43191</v>
      </c>
      <c r="H3373" s="177"/>
      <c r="I3373" s="177"/>
      <c r="J3373" s="173" t="s">
        <v>4891</v>
      </c>
    </row>
    <row r="3374" spans="1:10" ht="11.25" hidden="1" customHeight="1">
      <c r="A3374" s="181" t="s">
        <v>3827</v>
      </c>
      <c r="B3374" s="173"/>
      <c r="C3374" s="173" t="s">
        <v>67</v>
      </c>
      <c r="D3374" s="173"/>
      <c r="E3374" s="173"/>
      <c r="F3374" s="173"/>
      <c r="G3374" s="180">
        <v>43191</v>
      </c>
      <c r="H3374" s="177"/>
      <c r="I3374" s="177"/>
      <c r="J3374" s="173" t="s">
        <v>4891</v>
      </c>
    </row>
    <row r="3375" spans="1:10" ht="11.25" customHeight="1">
      <c r="A3375" s="181" t="s">
        <v>3828</v>
      </c>
      <c r="B3375" s="173"/>
      <c r="C3375" s="173" t="s">
        <v>67</v>
      </c>
      <c r="D3375" s="173"/>
      <c r="E3375" s="173" t="s">
        <v>67</v>
      </c>
      <c r="F3375" s="173" t="str">
        <f>J3375</f>
        <v>WESLEY OSEIAS ALVES</v>
      </c>
      <c r="G3375" s="180">
        <v>43070</v>
      </c>
      <c r="H3375" s="177">
        <v>43097</v>
      </c>
      <c r="I3375" s="174"/>
      <c r="J3375" s="8" t="s">
        <v>5210</v>
      </c>
    </row>
    <row r="3376" spans="1:10" ht="11.25" hidden="1" customHeight="1">
      <c r="A3376" s="181" t="s">
        <v>3829</v>
      </c>
      <c r="B3376" s="173"/>
      <c r="C3376" s="173" t="s">
        <v>67</v>
      </c>
      <c r="D3376" s="173"/>
      <c r="E3376" s="173"/>
      <c r="F3376" s="173"/>
      <c r="G3376" s="180">
        <v>43282</v>
      </c>
      <c r="H3376" s="177"/>
      <c r="I3376" s="177"/>
      <c r="J3376" s="173" t="s">
        <v>4891</v>
      </c>
    </row>
    <row r="3377" spans="1:10" ht="11.25" hidden="1" customHeight="1">
      <c r="A3377" s="181" t="s">
        <v>3830</v>
      </c>
      <c r="B3377" s="173"/>
      <c r="C3377" s="173" t="s">
        <v>67</v>
      </c>
      <c r="D3377" s="173"/>
      <c r="E3377" s="173"/>
      <c r="F3377" s="173"/>
      <c r="G3377" s="180">
        <v>43132</v>
      </c>
      <c r="H3377" s="177"/>
      <c r="I3377" s="177"/>
      <c r="J3377" s="173" t="s">
        <v>4891</v>
      </c>
    </row>
    <row r="3378" spans="1:10" ht="11.25" hidden="1" customHeight="1">
      <c r="A3378" s="181" t="s">
        <v>3831</v>
      </c>
      <c r="B3378" s="173"/>
      <c r="C3378" s="173" t="s">
        <v>67</v>
      </c>
      <c r="D3378" s="173"/>
      <c r="E3378" s="173"/>
      <c r="F3378" s="173"/>
      <c r="G3378" s="180">
        <v>43132</v>
      </c>
      <c r="H3378" s="177"/>
      <c r="I3378" s="177"/>
      <c r="J3378" s="173" t="s">
        <v>4891</v>
      </c>
    </row>
    <row r="3379" spans="1:10" ht="11.25" hidden="1" customHeight="1">
      <c r="A3379" s="181" t="s">
        <v>3832</v>
      </c>
      <c r="B3379" s="173"/>
      <c r="C3379" s="173" t="s">
        <v>67</v>
      </c>
      <c r="D3379" s="173"/>
      <c r="E3379" s="173"/>
      <c r="F3379" s="173"/>
      <c r="G3379" s="180">
        <v>43132</v>
      </c>
      <c r="H3379" s="177"/>
      <c r="I3379" s="177"/>
      <c r="J3379" s="173" t="s">
        <v>4891</v>
      </c>
    </row>
    <row r="3380" spans="1:10" ht="11.25" hidden="1" customHeight="1">
      <c r="A3380" s="181" t="s">
        <v>3833</v>
      </c>
      <c r="B3380" s="173"/>
      <c r="C3380" s="173" t="s">
        <v>67</v>
      </c>
      <c r="D3380" s="173"/>
      <c r="E3380" s="173"/>
      <c r="F3380" s="173"/>
      <c r="G3380" s="180">
        <v>43132</v>
      </c>
      <c r="H3380" s="177"/>
      <c r="I3380" s="177"/>
      <c r="J3380" s="173" t="s">
        <v>4891</v>
      </c>
    </row>
    <row r="3381" spans="1:10" ht="11.25" hidden="1" customHeight="1">
      <c r="A3381" s="181" t="s">
        <v>3834</v>
      </c>
      <c r="B3381" s="173"/>
      <c r="C3381" s="173" t="s">
        <v>67</v>
      </c>
      <c r="D3381" s="173"/>
      <c r="E3381" s="173"/>
      <c r="F3381" s="173"/>
      <c r="G3381" s="180">
        <v>43344</v>
      </c>
      <c r="H3381" s="177"/>
      <c r="I3381" s="177"/>
      <c r="J3381" s="173" t="s">
        <v>4891</v>
      </c>
    </row>
    <row r="3382" spans="1:10" ht="11.25" hidden="1" customHeight="1">
      <c r="A3382" s="181" t="s">
        <v>3835</v>
      </c>
      <c r="B3382" s="173"/>
      <c r="C3382" s="173" t="s">
        <v>67</v>
      </c>
      <c r="D3382" s="173"/>
      <c r="E3382" s="173"/>
      <c r="F3382" s="173"/>
      <c r="G3382" s="180">
        <v>43132</v>
      </c>
      <c r="H3382" s="177"/>
      <c r="I3382" s="177"/>
      <c r="J3382" s="173" t="s">
        <v>4891</v>
      </c>
    </row>
    <row r="3383" spans="1:10" ht="11.25" hidden="1" customHeight="1">
      <c r="A3383" s="181" t="s">
        <v>3836</v>
      </c>
      <c r="B3383" s="173"/>
      <c r="C3383" s="173" t="s">
        <v>67</v>
      </c>
      <c r="D3383" s="173"/>
      <c r="E3383" s="173"/>
      <c r="F3383" s="173"/>
      <c r="G3383" s="180">
        <v>43132</v>
      </c>
      <c r="H3383" s="177"/>
      <c r="I3383" s="177"/>
      <c r="J3383" s="173" t="s">
        <v>4891</v>
      </c>
    </row>
    <row r="3384" spans="1:10" ht="11.25" hidden="1" customHeight="1">
      <c r="A3384" s="181" t="s">
        <v>3837</v>
      </c>
      <c r="B3384" s="173"/>
      <c r="C3384" s="173" t="s">
        <v>67</v>
      </c>
      <c r="D3384" s="173"/>
      <c r="E3384" s="173"/>
      <c r="F3384" s="173"/>
      <c r="G3384" s="180">
        <v>43344</v>
      </c>
      <c r="H3384" s="177"/>
      <c r="I3384" s="177"/>
      <c r="J3384" s="173" t="s">
        <v>4891</v>
      </c>
    </row>
    <row r="3385" spans="1:10" ht="11.25" hidden="1" customHeight="1">
      <c r="A3385" s="181" t="s">
        <v>3838</v>
      </c>
      <c r="B3385" s="173"/>
      <c r="C3385" s="173" t="s">
        <v>67</v>
      </c>
      <c r="D3385" s="173"/>
      <c r="E3385" s="173"/>
      <c r="F3385" s="173"/>
      <c r="G3385" s="180">
        <v>43160</v>
      </c>
      <c r="H3385" s="177"/>
      <c r="I3385" s="177"/>
      <c r="J3385" s="173" t="s">
        <v>4891</v>
      </c>
    </row>
    <row r="3386" spans="1:10" ht="11.25" hidden="1" customHeight="1">
      <c r="A3386" s="181" t="s">
        <v>3839</v>
      </c>
      <c r="B3386" s="173"/>
      <c r="C3386" s="173" t="s">
        <v>67</v>
      </c>
      <c r="D3386" s="173"/>
      <c r="E3386" s="173"/>
      <c r="F3386" s="173"/>
      <c r="G3386" s="180">
        <v>43160</v>
      </c>
      <c r="H3386" s="177"/>
      <c r="I3386" s="177"/>
      <c r="J3386" s="173" t="s">
        <v>4891</v>
      </c>
    </row>
    <row r="3387" spans="1:10" ht="11.25" hidden="1" customHeight="1">
      <c r="A3387" s="181" t="s">
        <v>3840</v>
      </c>
      <c r="B3387" s="173"/>
      <c r="C3387" s="173" t="s">
        <v>67</v>
      </c>
      <c r="D3387" s="173"/>
      <c r="E3387" s="173"/>
      <c r="F3387" s="173"/>
      <c r="G3387" s="180">
        <v>43160</v>
      </c>
      <c r="H3387" s="177"/>
      <c r="I3387" s="177"/>
      <c r="J3387" s="173" t="s">
        <v>4891</v>
      </c>
    </row>
    <row r="3388" spans="1:10" ht="11.25" hidden="1" customHeight="1">
      <c r="A3388" s="181" t="s">
        <v>3841</v>
      </c>
      <c r="B3388" s="173"/>
      <c r="C3388" s="173" t="s">
        <v>67</v>
      </c>
      <c r="D3388" s="173"/>
      <c r="E3388" s="173"/>
      <c r="F3388" s="173"/>
      <c r="G3388" s="180">
        <v>43160</v>
      </c>
      <c r="H3388" s="177"/>
      <c r="I3388" s="177"/>
      <c r="J3388" s="173" t="s">
        <v>4891</v>
      </c>
    </row>
    <row r="3389" spans="1:10" ht="11.25" hidden="1" customHeight="1">
      <c r="A3389" s="181" t="s">
        <v>3842</v>
      </c>
      <c r="B3389" s="173"/>
      <c r="C3389" s="173" t="s">
        <v>67</v>
      </c>
      <c r="D3389" s="173"/>
      <c r="E3389" s="173"/>
      <c r="F3389" s="173"/>
      <c r="G3389" s="180">
        <v>43313</v>
      </c>
      <c r="H3389" s="177"/>
      <c r="I3389" s="177"/>
      <c r="J3389" s="173" t="s">
        <v>4891</v>
      </c>
    </row>
    <row r="3390" spans="1:10" ht="11.25" hidden="1" customHeight="1">
      <c r="A3390" s="181" t="s">
        <v>3843</v>
      </c>
      <c r="B3390" s="173"/>
      <c r="C3390" s="173" t="s">
        <v>67</v>
      </c>
      <c r="D3390" s="173"/>
      <c r="E3390" s="173"/>
      <c r="F3390" s="173"/>
      <c r="G3390" s="180">
        <v>43191</v>
      </c>
      <c r="H3390" s="177"/>
      <c r="I3390" s="177"/>
      <c r="J3390" s="173" t="s">
        <v>4891</v>
      </c>
    </row>
    <row r="3391" spans="1:10" ht="11.25" hidden="1" customHeight="1">
      <c r="A3391" s="181" t="s">
        <v>3844</v>
      </c>
      <c r="B3391" s="173"/>
      <c r="C3391" s="173" t="s">
        <v>67</v>
      </c>
      <c r="D3391" s="173"/>
      <c r="E3391" s="173"/>
      <c r="F3391" s="173"/>
      <c r="G3391" s="180">
        <v>43313</v>
      </c>
      <c r="H3391" s="177"/>
      <c r="I3391" s="177"/>
      <c r="J3391" s="173" t="s">
        <v>4891</v>
      </c>
    </row>
    <row r="3392" spans="1:10" ht="11.25" hidden="1" customHeight="1">
      <c r="A3392" s="181" t="s">
        <v>3845</v>
      </c>
      <c r="B3392" s="173"/>
      <c r="C3392" s="173" t="s">
        <v>67</v>
      </c>
      <c r="D3392" s="173"/>
      <c r="E3392" s="173"/>
      <c r="F3392" s="173"/>
      <c r="G3392" s="180">
        <v>43313</v>
      </c>
      <c r="H3392" s="177"/>
      <c r="I3392" s="177"/>
      <c r="J3392" s="173" t="s">
        <v>4891</v>
      </c>
    </row>
    <row r="3393" spans="1:10" ht="11.25" hidden="1" customHeight="1">
      <c r="A3393" s="181" t="s">
        <v>3846</v>
      </c>
      <c r="B3393" s="173"/>
      <c r="C3393" s="173" t="s">
        <v>67</v>
      </c>
      <c r="D3393" s="173"/>
      <c r="E3393" s="173"/>
      <c r="F3393" s="173"/>
      <c r="G3393" s="180">
        <v>43191</v>
      </c>
      <c r="H3393" s="177"/>
      <c r="I3393" s="177"/>
      <c r="J3393" s="173" t="s">
        <v>4891</v>
      </c>
    </row>
    <row r="3394" spans="1:10" ht="11.25" hidden="1" customHeight="1">
      <c r="A3394" s="181" t="s">
        <v>3847</v>
      </c>
      <c r="B3394" s="173"/>
      <c r="C3394" s="173" t="s">
        <v>67</v>
      </c>
      <c r="D3394" s="173"/>
      <c r="E3394" s="173"/>
      <c r="F3394" s="173"/>
      <c r="G3394" s="180">
        <v>43191</v>
      </c>
      <c r="H3394" s="177"/>
      <c r="I3394" s="177"/>
      <c r="J3394" s="173" t="s">
        <v>4891</v>
      </c>
    </row>
    <row r="3395" spans="1:10" ht="11.25" hidden="1" customHeight="1">
      <c r="A3395" s="181" t="s">
        <v>3848</v>
      </c>
      <c r="B3395" s="173"/>
      <c r="C3395" s="173" t="s">
        <v>67</v>
      </c>
      <c r="D3395" s="173"/>
      <c r="E3395" s="173"/>
      <c r="F3395" s="173"/>
      <c r="G3395" s="180">
        <v>43191</v>
      </c>
      <c r="H3395" s="177"/>
      <c r="I3395" s="177"/>
      <c r="J3395" s="173" t="s">
        <v>4891</v>
      </c>
    </row>
    <row r="3396" spans="1:10" ht="11.25" hidden="1" customHeight="1">
      <c r="A3396" s="181" t="s">
        <v>3849</v>
      </c>
      <c r="B3396" s="173"/>
      <c r="C3396" s="173" t="s">
        <v>67</v>
      </c>
      <c r="D3396" s="173"/>
      <c r="E3396" s="173"/>
      <c r="F3396" s="173"/>
      <c r="G3396" s="180">
        <v>43313</v>
      </c>
      <c r="H3396" s="177"/>
      <c r="I3396" s="177"/>
      <c r="J3396" s="173" t="s">
        <v>4891</v>
      </c>
    </row>
    <row r="3397" spans="1:10" ht="11.25" hidden="1" customHeight="1">
      <c r="A3397" s="181" t="s">
        <v>3850</v>
      </c>
      <c r="B3397" s="173"/>
      <c r="C3397" s="173" t="s">
        <v>67</v>
      </c>
      <c r="D3397" s="173"/>
      <c r="E3397" s="173"/>
      <c r="F3397" s="173"/>
      <c r="G3397" s="180">
        <v>43191</v>
      </c>
      <c r="H3397" s="174"/>
      <c r="I3397" s="175"/>
      <c r="J3397" s="173" t="s">
        <v>4891</v>
      </c>
    </row>
    <row r="3398" spans="1:10" ht="11.25" hidden="1" customHeight="1">
      <c r="A3398" s="181" t="s">
        <v>3851</v>
      </c>
      <c r="B3398" s="173"/>
      <c r="C3398" s="173" t="s">
        <v>67</v>
      </c>
      <c r="D3398" s="173"/>
      <c r="E3398" s="173"/>
      <c r="F3398" s="173"/>
      <c r="G3398" s="180">
        <v>43282</v>
      </c>
      <c r="H3398" s="177"/>
      <c r="I3398" s="177"/>
      <c r="J3398" s="173" t="s">
        <v>4891</v>
      </c>
    </row>
    <row r="3399" spans="1:10" ht="11.25" hidden="1" customHeight="1">
      <c r="A3399" s="181" t="s">
        <v>3852</v>
      </c>
      <c r="B3399" s="173"/>
      <c r="C3399" s="173" t="s">
        <v>67</v>
      </c>
      <c r="D3399" s="173"/>
      <c r="E3399" s="173"/>
      <c r="F3399" s="173"/>
      <c r="G3399" s="180">
        <v>43344</v>
      </c>
      <c r="H3399" s="177"/>
      <c r="I3399" s="177"/>
      <c r="J3399" s="173" t="s">
        <v>4891</v>
      </c>
    </row>
    <row r="3400" spans="1:10" ht="11.25" hidden="1" customHeight="1">
      <c r="A3400" s="181" t="s">
        <v>3853</v>
      </c>
      <c r="B3400" s="173"/>
      <c r="C3400" s="173" t="s">
        <v>67</v>
      </c>
      <c r="D3400" s="173"/>
      <c r="E3400" s="173"/>
      <c r="F3400" s="173"/>
      <c r="G3400" s="180">
        <v>43374</v>
      </c>
      <c r="H3400" s="177"/>
      <c r="I3400" s="177"/>
      <c r="J3400" s="173" t="s">
        <v>4891</v>
      </c>
    </row>
    <row r="3401" spans="1:10" ht="11.25" hidden="1" customHeight="1">
      <c r="A3401" s="181" t="s">
        <v>3854</v>
      </c>
      <c r="B3401" s="173"/>
      <c r="C3401" s="173" t="s">
        <v>67</v>
      </c>
      <c r="D3401" s="173"/>
      <c r="E3401" s="173"/>
      <c r="F3401" s="173"/>
      <c r="G3401" s="180">
        <v>43344</v>
      </c>
      <c r="H3401" s="177"/>
      <c r="I3401" s="177"/>
      <c r="J3401" s="173" t="s">
        <v>4891</v>
      </c>
    </row>
    <row r="3402" spans="1:10" ht="11.25" hidden="1" customHeight="1">
      <c r="A3402" s="181" t="s">
        <v>3855</v>
      </c>
      <c r="B3402" s="173"/>
      <c r="C3402" s="173" t="s">
        <v>67</v>
      </c>
      <c r="D3402" s="173"/>
      <c r="E3402" s="173"/>
      <c r="F3402" s="173"/>
      <c r="G3402" s="180">
        <v>43344</v>
      </c>
      <c r="H3402" s="177"/>
      <c r="I3402" s="177"/>
      <c r="J3402" s="173" t="s">
        <v>4891</v>
      </c>
    </row>
    <row r="3403" spans="1:10" ht="11.25" hidden="1" customHeight="1">
      <c r="A3403" s="181" t="s">
        <v>3856</v>
      </c>
      <c r="B3403" s="173"/>
      <c r="C3403" s="173" t="s">
        <v>67</v>
      </c>
      <c r="D3403" s="173"/>
      <c r="E3403" s="173"/>
      <c r="F3403" s="173"/>
      <c r="G3403" s="180">
        <v>43344</v>
      </c>
      <c r="H3403" s="177"/>
      <c r="I3403" s="177"/>
      <c r="J3403" s="173" t="s">
        <v>4891</v>
      </c>
    </row>
    <row r="3404" spans="1:10" ht="11.25" hidden="1" customHeight="1">
      <c r="A3404" s="181" t="s">
        <v>3857</v>
      </c>
      <c r="B3404" s="173"/>
      <c r="C3404" s="173" t="s">
        <v>67</v>
      </c>
      <c r="D3404" s="173"/>
      <c r="E3404" s="173"/>
      <c r="F3404" s="173"/>
      <c r="G3404" s="180">
        <v>43374</v>
      </c>
      <c r="H3404" s="177"/>
      <c r="I3404" s="177"/>
      <c r="J3404" s="173" t="s">
        <v>4891</v>
      </c>
    </row>
    <row r="3405" spans="1:10" ht="11.25" hidden="1" customHeight="1">
      <c r="A3405" s="181" t="s">
        <v>3858</v>
      </c>
      <c r="B3405" s="173"/>
      <c r="C3405" s="173" t="s">
        <v>67</v>
      </c>
      <c r="D3405" s="173"/>
      <c r="E3405" s="173"/>
      <c r="F3405" s="173"/>
      <c r="G3405" s="180">
        <v>43221</v>
      </c>
      <c r="H3405" s="177"/>
      <c r="I3405" s="177"/>
      <c r="J3405" s="173" t="s">
        <v>4891</v>
      </c>
    </row>
    <row r="3406" spans="1:10" ht="11.25" hidden="1" customHeight="1">
      <c r="A3406" s="181" t="s">
        <v>3859</v>
      </c>
      <c r="B3406" s="173"/>
      <c r="C3406" s="173" t="s">
        <v>67</v>
      </c>
      <c r="D3406" s="173"/>
      <c r="E3406" s="173"/>
      <c r="F3406" s="173"/>
      <c r="G3406" s="180">
        <v>43344</v>
      </c>
      <c r="H3406" s="174"/>
      <c r="I3406" s="175"/>
      <c r="J3406" s="173" t="s">
        <v>4891</v>
      </c>
    </row>
    <row r="3407" spans="1:10" ht="11.25" hidden="1" customHeight="1">
      <c r="A3407" s="181" t="s">
        <v>3860</v>
      </c>
      <c r="B3407" s="173"/>
      <c r="C3407" s="173" t="s">
        <v>67</v>
      </c>
      <c r="D3407" s="173"/>
      <c r="E3407" s="173"/>
      <c r="F3407" s="173"/>
      <c r="G3407" s="180">
        <v>43313</v>
      </c>
      <c r="H3407" s="174"/>
      <c r="I3407" s="175"/>
      <c r="J3407" s="173" t="s">
        <v>4891</v>
      </c>
    </row>
    <row r="3408" spans="1:10" ht="11.25" hidden="1" customHeight="1">
      <c r="A3408" s="181" t="s">
        <v>3861</v>
      </c>
      <c r="B3408" s="173"/>
      <c r="C3408" s="173" t="s">
        <v>67</v>
      </c>
      <c r="D3408" s="173"/>
      <c r="E3408" s="173"/>
      <c r="F3408" s="173"/>
      <c r="G3408" s="180">
        <v>43221</v>
      </c>
      <c r="H3408" s="177"/>
      <c r="I3408" s="177"/>
      <c r="J3408" s="173" t="s">
        <v>4891</v>
      </c>
    </row>
    <row r="3409" spans="1:10" ht="11.25" hidden="1" customHeight="1">
      <c r="A3409" s="181" t="s">
        <v>3862</v>
      </c>
      <c r="B3409" s="173"/>
      <c r="C3409" s="173" t="s">
        <v>67</v>
      </c>
      <c r="D3409" s="173"/>
      <c r="E3409" s="173"/>
      <c r="F3409" s="173"/>
      <c r="G3409" s="180">
        <v>43221</v>
      </c>
      <c r="H3409" s="177"/>
      <c r="I3409" s="177"/>
      <c r="J3409" s="173" t="s">
        <v>4891</v>
      </c>
    </row>
    <row r="3410" spans="1:10" ht="11.25" hidden="1" customHeight="1">
      <c r="A3410" s="181" t="s">
        <v>3863</v>
      </c>
      <c r="B3410" s="173"/>
      <c r="C3410" s="173" t="s">
        <v>67</v>
      </c>
      <c r="D3410" s="173"/>
      <c r="E3410" s="173"/>
      <c r="F3410" s="173"/>
      <c r="G3410" s="180">
        <v>43344</v>
      </c>
      <c r="H3410" s="177"/>
      <c r="I3410" s="177"/>
      <c r="J3410" s="173" t="s">
        <v>4891</v>
      </c>
    </row>
    <row r="3411" spans="1:10" ht="11.25" hidden="1" customHeight="1">
      <c r="A3411" s="181" t="s">
        <v>3864</v>
      </c>
      <c r="B3411" s="173"/>
      <c r="C3411" s="173" t="s">
        <v>67</v>
      </c>
      <c r="D3411" s="173"/>
      <c r="E3411" s="173"/>
      <c r="F3411" s="173"/>
      <c r="G3411" s="180">
        <v>43344</v>
      </c>
      <c r="H3411" s="177"/>
      <c r="I3411" s="177"/>
      <c r="J3411" s="173" t="s">
        <v>4891</v>
      </c>
    </row>
    <row r="3412" spans="1:10" ht="11.25" hidden="1" customHeight="1">
      <c r="A3412" s="181" t="s">
        <v>3865</v>
      </c>
      <c r="B3412" s="173"/>
      <c r="C3412" s="173" t="s">
        <v>67</v>
      </c>
      <c r="D3412" s="173"/>
      <c r="E3412" s="173"/>
      <c r="F3412" s="173"/>
      <c r="G3412" s="180">
        <v>43374</v>
      </c>
      <c r="H3412" s="177"/>
      <c r="I3412" s="177"/>
      <c r="J3412" s="173" t="s">
        <v>4891</v>
      </c>
    </row>
    <row r="3413" spans="1:10" ht="11.25" hidden="1" customHeight="1">
      <c r="A3413" s="181" t="s">
        <v>3866</v>
      </c>
      <c r="B3413" s="173"/>
      <c r="C3413" s="173" t="s">
        <v>67</v>
      </c>
      <c r="D3413" s="173"/>
      <c r="E3413" s="173"/>
      <c r="F3413" s="173"/>
      <c r="G3413" s="180">
        <v>43282</v>
      </c>
      <c r="H3413" s="177"/>
      <c r="I3413" s="177"/>
      <c r="J3413" s="173" t="s">
        <v>4891</v>
      </c>
    </row>
    <row r="3414" spans="1:10" ht="11.25" hidden="1" customHeight="1">
      <c r="A3414" s="181" t="s">
        <v>3867</v>
      </c>
      <c r="B3414" s="173"/>
      <c r="C3414" s="173" t="s">
        <v>67</v>
      </c>
      <c r="D3414" s="173"/>
      <c r="E3414" s="173"/>
      <c r="F3414" s="173"/>
      <c r="G3414" s="180">
        <v>43344</v>
      </c>
      <c r="H3414" s="177"/>
      <c r="I3414" s="177"/>
      <c r="J3414" s="173" t="s">
        <v>4891</v>
      </c>
    </row>
    <row r="3415" spans="1:10" ht="11.25" hidden="1" customHeight="1">
      <c r="A3415" s="181" t="s">
        <v>3868</v>
      </c>
      <c r="B3415" s="173"/>
      <c r="C3415" s="173" t="s">
        <v>67</v>
      </c>
      <c r="D3415" s="173"/>
      <c r="E3415" s="173"/>
      <c r="F3415" s="173"/>
      <c r="G3415" s="180">
        <v>43252</v>
      </c>
      <c r="H3415" s="177"/>
      <c r="I3415" s="177"/>
      <c r="J3415" s="173" t="s">
        <v>4891</v>
      </c>
    </row>
    <row r="3416" spans="1:10" ht="11.25" hidden="1" customHeight="1">
      <c r="A3416" s="181" t="s">
        <v>3869</v>
      </c>
      <c r="B3416" s="173"/>
      <c r="C3416" s="173" t="s">
        <v>68</v>
      </c>
      <c r="D3416" s="173"/>
      <c r="E3416" s="173"/>
      <c r="F3416" s="173"/>
      <c r="G3416" s="180">
        <v>43191</v>
      </c>
      <c r="H3416" s="177"/>
      <c r="I3416" s="177"/>
      <c r="J3416" s="8" t="s">
        <v>4898</v>
      </c>
    </row>
    <row r="3417" spans="1:10" ht="11.25" hidden="1" customHeight="1">
      <c r="A3417" s="181" t="s">
        <v>335</v>
      </c>
      <c r="B3417" s="173"/>
      <c r="C3417" s="173" t="s">
        <v>68</v>
      </c>
      <c r="D3417" s="173"/>
      <c r="E3417" s="173"/>
      <c r="F3417" s="173"/>
      <c r="G3417" s="180">
        <v>43405</v>
      </c>
      <c r="H3417" s="177"/>
      <c r="I3417" s="177"/>
      <c r="J3417" s="8" t="s">
        <v>4898</v>
      </c>
    </row>
    <row r="3418" spans="1:10" ht="11.25" hidden="1" customHeight="1">
      <c r="A3418" s="181" t="s">
        <v>336</v>
      </c>
      <c r="B3418" s="173"/>
      <c r="C3418" s="173" t="s">
        <v>68</v>
      </c>
      <c r="D3418" s="173"/>
      <c r="E3418" s="173"/>
      <c r="F3418" s="173"/>
      <c r="G3418" s="180">
        <v>43405</v>
      </c>
      <c r="H3418" s="177"/>
      <c r="I3418" s="177"/>
      <c r="J3418" s="8" t="s">
        <v>4898</v>
      </c>
    </row>
    <row r="3419" spans="1:10" ht="11.25" hidden="1" customHeight="1">
      <c r="A3419" s="181" t="s">
        <v>3870</v>
      </c>
      <c r="B3419" s="173"/>
      <c r="C3419" s="173" t="s">
        <v>68</v>
      </c>
      <c r="D3419" s="173"/>
      <c r="E3419" s="173"/>
      <c r="F3419" s="173"/>
      <c r="G3419" s="180">
        <v>43160</v>
      </c>
      <c r="H3419" s="177"/>
      <c r="I3419" s="177"/>
      <c r="J3419" s="8" t="s">
        <v>4898</v>
      </c>
    </row>
    <row r="3420" spans="1:10" ht="11.25" hidden="1" customHeight="1">
      <c r="A3420" s="181" t="s">
        <v>3871</v>
      </c>
      <c r="B3420" s="173"/>
      <c r="C3420" s="173" t="s">
        <v>68</v>
      </c>
      <c r="D3420" s="173"/>
      <c r="E3420" s="173"/>
      <c r="F3420" s="173"/>
      <c r="G3420" s="180">
        <v>43160</v>
      </c>
      <c r="H3420" s="177"/>
      <c r="I3420" s="177"/>
      <c r="J3420" s="8" t="s">
        <v>4898</v>
      </c>
    </row>
    <row r="3421" spans="1:10" ht="11.25" hidden="1" customHeight="1">
      <c r="A3421" s="181" t="s">
        <v>3872</v>
      </c>
      <c r="B3421" s="173"/>
      <c r="C3421" s="173" t="s">
        <v>68</v>
      </c>
      <c r="D3421" s="173"/>
      <c r="E3421" s="173"/>
      <c r="F3421" s="173"/>
      <c r="G3421" s="180">
        <v>43132</v>
      </c>
      <c r="H3421" s="177"/>
      <c r="I3421" s="177"/>
      <c r="J3421" s="8" t="s">
        <v>4898</v>
      </c>
    </row>
    <row r="3422" spans="1:10" ht="11.25" hidden="1" customHeight="1">
      <c r="A3422" s="181" t="s">
        <v>3873</v>
      </c>
      <c r="B3422" s="173"/>
      <c r="C3422" s="173" t="s">
        <v>67</v>
      </c>
      <c r="D3422" s="173"/>
      <c r="E3422" s="173"/>
      <c r="F3422" s="173"/>
      <c r="G3422" s="180">
        <v>43282</v>
      </c>
      <c r="H3422" s="177"/>
      <c r="I3422" s="177"/>
      <c r="J3422" s="173" t="s">
        <v>4891</v>
      </c>
    </row>
    <row r="3423" spans="1:10" ht="11.25" hidden="1" customHeight="1">
      <c r="A3423" s="181" t="s">
        <v>3874</v>
      </c>
      <c r="B3423" s="173"/>
      <c r="C3423" s="173" t="s">
        <v>68</v>
      </c>
      <c r="D3423" s="173"/>
      <c r="E3423" s="173"/>
      <c r="F3423" s="173"/>
      <c r="G3423" s="180">
        <v>43221</v>
      </c>
      <c r="H3423" s="177"/>
      <c r="I3423" s="177"/>
      <c r="J3423" s="8" t="s">
        <v>4898</v>
      </c>
    </row>
    <row r="3424" spans="1:10" ht="11.25" hidden="1" customHeight="1">
      <c r="A3424" s="181" t="s">
        <v>3875</v>
      </c>
      <c r="B3424" s="173"/>
      <c r="C3424" s="173" t="s">
        <v>68</v>
      </c>
      <c r="D3424" s="173"/>
      <c r="E3424" s="173"/>
      <c r="F3424" s="173"/>
      <c r="G3424" s="180">
        <v>43221</v>
      </c>
      <c r="H3424" s="177"/>
      <c r="I3424" s="177"/>
      <c r="J3424" s="8" t="s">
        <v>4898</v>
      </c>
    </row>
    <row r="3425" spans="1:10" ht="11.25" hidden="1" customHeight="1">
      <c r="A3425" s="181" t="s">
        <v>3876</v>
      </c>
      <c r="B3425" s="173"/>
      <c r="C3425" s="173" t="s">
        <v>68</v>
      </c>
      <c r="D3425" s="173"/>
      <c r="E3425" s="173"/>
      <c r="F3425" s="173"/>
      <c r="G3425" s="180">
        <v>43221</v>
      </c>
      <c r="H3425" s="177"/>
      <c r="I3425" s="177"/>
      <c r="J3425" s="8" t="s">
        <v>4898</v>
      </c>
    </row>
    <row r="3426" spans="1:10" ht="11.25" hidden="1" customHeight="1">
      <c r="A3426" s="181" t="s">
        <v>3877</v>
      </c>
      <c r="B3426" s="173"/>
      <c r="C3426" s="173" t="s">
        <v>68</v>
      </c>
      <c r="D3426" s="173"/>
      <c r="E3426" s="173"/>
      <c r="F3426" s="173"/>
      <c r="G3426" s="180">
        <v>43160</v>
      </c>
      <c r="H3426" s="177"/>
      <c r="I3426" s="177"/>
      <c r="J3426" s="8" t="s">
        <v>4898</v>
      </c>
    </row>
    <row r="3427" spans="1:10" ht="11.25" hidden="1" customHeight="1">
      <c r="A3427" s="181" t="s">
        <v>3878</v>
      </c>
      <c r="B3427" s="173"/>
      <c r="C3427" s="173" t="s">
        <v>68</v>
      </c>
      <c r="D3427" s="173"/>
      <c r="E3427" s="173"/>
      <c r="F3427" s="173"/>
      <c r="G3427" s="180">
        <v>43160</v>
      </c>
      <c r="H3427" s="177"/>
      <c r="I3427" s="177"/>
      <c r="J3427" s="8" t="s">
        <v>4898</v>
      </c>
    </row>
    <row r="3428" spans="1:10" ht="11.25" hidden="1" customHeight="1">
      <c r="A3428" s="181" t="s">
        <v>3879</v>
      </c>
      <c r="B3428" s="173"/>
      <c r="C3428" s="173" t="s">
        <v>68</v>
      </c>
      <c r="D3428" s="173"/>
      <c r="E3428" s="173"/>
      <c r="F3428" s="173"/>
      <c r="G3428" s="180">
        <v>43160</v>
      </c>
      <c r="H3428" s="177"/>
      <c r="I3428" s="177"/>
      <c r="J3428" s="8" t="s">
        <v>4898</v>
      </c>
    </row>
    <row r="3429" spans="1:10" ht="11.25" hidden="1" customHeight="1">
      <c r="A3429" s="181" t="s">
        <v>3880</v>
      </c>
      <c r="B3429" s="173"/>
      <c r="C3429" s="173" t="s">
        <v>68</v>
      </c>
      <c r="D3429" s="173"/>
      <c r="E3429" s="173"/>
      <c r="F3429" s="173"/>
      <c r="G3429" s="180">
        <v>43282</v>
      </c>
      <c r="H3429" s="177"/>
      <c r="I3429" s="177"/>
      <c r="J3429" s="8" t="s">
        <v>4898</v>
      </c>
    </row>
    <row r="3430" spans="1:10" ht="11.25" customHeight="1">
      <c r="A3430" s="181" t="s">
        <v>3881</v>
      </c>
      <c r="B3430" s="173"/>
      <c r="C3430" s="173" t="s">
        <v>68</v>
      </c>
      <c r="D3430" s="173"/>
      <c r="E3430" s="173" t="s">
        <v>68</v>
      </c>
      <c r="F3430" s="173" t="str">
        <f>J3430</f>
        <v>WESLEY OSEIAS ALVES</v>
      </c>
      <c r="G3430" s="180">
        <v>43070</v>
      </c>
      <c r="H3430" s="174">
        <v>43104</v>
      </c>
      <c r="I3430" s="174"/>
      <c r="J3430" s="8" t="s">
        <v>5210</v>
      </c>
    </row>
    <row r="3431" spans="1:10" ht="11.25" hidden="1" customHeight="1">
      <c r="A3431" s="181" t="s">
        <v>3882</v>
      </c>
      <c r="B3431" s="173"/>
      <c r="C3431" s="173" t="s">
        <v>68</v>
      </c>
      <c r="D3431" s="173"/>
      <c r="E3431" s="173"/>
      <c r="F3431" s="173"/>
      <c r="G3431" s="180">
        <v>43191</v>
      </c>
      <c r="H3431" s="177"/>
      <c r="I3431" s="177"/>
      <c r="J3431" s="8" t="s">
        <v>4898</v>
      </c>
    </row>
    <row r="3432" spans="1:10" ht="11.25" hidden="1" customHeight="1">
      <c r="A3432" s="181" t="s">
        <v>3883</v>
      </c>
      <c r="B3432" s="173"/>
      <c r="C3432" s="173" t="s">
        <v>68</v>
      </c>
      <c r="D3432" s="173"/>
      <c r="E3432" s="173"/>
      <c r="F3432" s="173"/>
      <c r="G3432" s="180">
        <v>43191</v>
      </c>
      <c r="H3432" s="177"/>
      <c r="I3432" s="177"/>
      <c r="J3432" s="8" t="s">
        <v>4898</v>
      </c>
    </row>
    <row r="3433" spans="1:10" ht="11.25" hidden="1" customHeight="1">
      <c r="A3433" s="181" t="s">
        <v>3884</v>
      </c>
      <c r="B3433" s="173"/>
      <c r="C3433" s="173" t="s">
        <v>68</v>
      </c>
      <c r="D3433" s="173"/>
      <c r="E3433" s="173"/>
      <c r="F3433" s="173"/>
      <c r="G3433" s="180">
        <v>43344</v>
      </c>
      <c r="H3433" s="177"/>
      <c r="I3433" s="177"/>
      <c r="J3433" s="8" t="s">
        <v>4898</v>
      </c>
    </row>
    <row r="3434" spans="1:10" ht="11.25" hidden="1" customHeight="1">
      <c r="A3434" s="181" t="s">
        <v>3885</v>
      </c>
      <c r="B3434" s="173"/>
      <c r="C3434" s="173" t="s">
        <v>68</v>
      </c>
      <c r="D3434" s="173"/>
      <c r="E3434" s="173"/>
      <c r="F3434" s="173"/>
      <c r="G3434" s="180">
        <v>43221</v>
      </c>
      <c r="H3434" s="177"/>
      <c r="I3434" s="177"/>
      <c r="J3434" s="8" t="s">
        <v>4898</v>
      </c>
    </row>
    <row r="3435" spans="1:10" ht="11.25" hidden="1" customHeight="1">
      <c r="A3435" s="181" t="s">
        <v>3886</v>
      </c>
      <c r="B3435" s="173"/>
      <c r="C3435" s="173" t="s">
        <v>67</v>
      </c>
      <c r="D3435" s="173"/>
      <c r="E3435" s="173"/>
      <c r="F3435" s="173"/>
      <c r="G3435" s="180">
        <v>43101</v>
      </c>
      <c r="H3435" s="177"/>
      <c r="I3435" s="177"/>
      <c r="J3435" s="173" t="s">
        <v>4891</v>
      </c>
    </row>
    <row r="3436" spans="1:10" ht="11.25" hidden="1" customHeight="1">
      <c r="A3436" s="181" t="s">
        <v>3887</v>
      </c>
      <c r="B3436" s="173"/>
      <c r="C3436" s="173" t="s">
        <v>67</v>
      </c>
      <c r="D3436" s="173"/>
      <c r="E3436" s="173"/>
      <c r="F3436" s="173"/>
      <c r="G3436" s="180">
        <v>43282</v>
      </c>
      <c r="H3436" s="177"/>
      <c r="I3436" s="177"/>
      <c r="J3436" s="173" t="s">
        <v>4891</v>
      </c>
    </row>
    <row r="3437" spans="1:10" ht="11.25" hidden="1" customHeight="1">
      <c r="A3437" s="181" t="s">
        <v>3888</v>
      </c>
      <c r="B3437" s="173"/>
      <c r="C3437" s="173" t="s">
        <v>67</v>
      </c>
      <c r="D3437" s="173"/>
      <c r="E3437" s="173"/>
      <c r="F3437" s="173"/>
      <c r="G3437" s="180">
        <v>43191</v>
      </c>
      <c r="H3437" s="177"/>
      <c r="I3437" s="177"/>
      <c r="J3437" s="173" t="s">
        <v>4891</v>
      </c>
    </row>
    <row r="3438" spans="1:10" ht="11.25" hidden="1" customHeight="1">
      <c r="A3438" s="181" t="s">
        <v>3889</v>
      </c>
      <c r="B3438" s="173"/>
      <c r="C3438" s="173" t="s">
        <v>67</v>
      </c>
      <c r="D3438" s="173"/>
      <c r="E3438" s="173"/>
      <c r="F3438" s="173"/>
      <c r="G3438" s="180">
        <v>43282</v>
      </c>
      <c r="H3438" s="177"/>
      <c r="I3438" s="177"/>
      <c r="J3438" s="173" t="s">
        <v>4891</v>
      </c>
    </row>
    <row r="3439" spans="1:10" ht="11.25" customHeight="1">
      <c r="A3439" s="181" t="s">
        <v>3890</v>
      </c>
      <c r="B3439" s="173"/>
      <c r="C3439" s="173" t="s">
        <v>67</v>
      </c>
      <c r="D3439" s="173"/>
      <c r="E3439" s="173" t="s">
        <v>67</v>
      </c>
      <c r="F3439" s="173" t="str">
        <f>J3439</f>
        <v>WESLEY OSEIAS ALVES</v>
      </c>
      <c r="G3439" s="180">
        <v>43070</v>
      </c>
      <c r="H3439" s="177">
        <v>43097</v>
      </c>
      <c r="I3439" s="174"/>
      <c r="J3439" s="8" t="s">
        <v>5210</v>
      </c>
    </row>
    <row r="3440" spans="1:10" ht="11.25" customHeight="1">
      <c r="A3440" s="181" t="s">
        <v>3891</v>
      </c>
      <c r="B3440" s="173"/>
      <c r="C3440" s="173" t="s">
        <v>67</v>
      </c>
      <c r="D3440" s="173"/>
      <c r="E3440" s="173" t="s">
        <v>67</v>
      </c>
      <c r="F3440" s="173" t="str">
        <f>J3440</f>
        <v>WESLEY OSEIAS ALVES</v>
      </c>
      <c r="G3440" s="180">
        <v>43070</v>
      </c>
      <c r="H3440" s="177">
        <v>43097</v>
      </c>
      <c r="I3440" s="174"/>
      <c r="J3440" s="8" t="s">
        <v>5210</v>
      </c>
    </row>
    <row r="3441" spans="1:10" ht="11.25" hidden="1" customHeight="1">
      <c r="A3441" s="181" t="s">
        <v>3892</v>
      </c>
      <c r="B3441" s="173"/>
      <c r="C3441" s="173" t="s">
        <v>67</v>
      </c>
      <c r="D3441" s="173"/>
      <c r="E3441" s="173"/>
      <c r="F3441" s="173"/>
      <c r="G3441" s="180">
        <v>43282</v>
      </c>
      <c r="H3441" s="177"/>
      <c r="I3441" s="177"/>
      <c r="J3441" s="173" t="s">
        <v>4891</v>
      </c>
    </row>
    <row r="3442" spans="1:10" ht="11.25" hidden="1" customHeight="1">
      <c r="A3442" s="181" t="s">
        <v>3893</v>
      </c>
      <c r="B3442" s="173"/>
      <c r="C3442" s="173" t="s">
        <v>67</v>
      </c>
      <c r="D3442" s="173"/>
      <c r="E3442" s="173"/>
      <c r="F3442" s="173"/>
      <c r="G3442" s="180">
        <v>43252</v>
      </c>
      <c r="H3442" s="177"/>
      <c r="I3442" s="177"/>
      <c r="J3442" s="173" t="s">
        <v>4891</v>
      </c>
    </row>
    <row r="3443" spans="1:10" ht="11.25" hidden="1" customHeight="1">
      <c r="A3443" s="181" t="s">
        <v>3894</v>
      </c>
      <c r="B3443" s="173"/>
      <c r="C3443" s="173" t="s">
        <v>67</v>
      </c>
      <c r="D3443" s="173"/>
      <c r="E3443" s="173"/>
      <c r="F3443" s="173"/>
      <c r="G3443" s="180">
        <v>43191</v>
      </c>
      <c r="H3443" s="177"/>
      <c r="I3443" s="177"/>
      <c r="J3443" s="173" t="s">
        <v>4891</v>
      </c>
    </row>
    <row r="3444" spans="1:10" ht="11.25" hidden="1" customHeight="1">
      <c r="A3444" s="181" t="s">
        <v>3895</v>
      </c>
      <c r="B3444" s="173"/>
      <c r="C3444" s="173" t="s">
        <v>67</v>
      </c>
      <c r="D3444" s="173"/>
      <c r="E3444" s="173"/>
      <c r="F3444" s="173"/>
      <c r="G3444" s="180">
        <v>43252</v>
      </c>
      <c r="H3444" s="177"/>
      <c r="I3444" s="177"/>
      <c r="J3444" s="173" t="s">
        <v>4891</v>
      </c>
    </row>
    <row r="3445" spans="1:10" ht="11.25" hidden="1" customHeight="1">
      <c r="A3445" s="181" t="s">
        <v>3896</v>
      </c>
      <c r="B3445" s="173"/>
      <c r="C3445" s="173" t="s">
        <v>67</v>
      </c>
      <c r="D3445" s="173"/>
      <c r="E3445" s="173"/>
      <c r="F3445" s="173"/>
      <c r="G3445" s="180">
        <v>43221</v>
      </c>
      <c r="H3445" s="177"/>
      <c r="I3445" s="177"/>
      <c r="J3445" s="173" t="s">
        <v>4891</v>
      </c>
    </row>
    <row r="3446" spans="1:10" ht="11.25" hidden="1" customHeight="1">
      <c r="A3446" s="181" t="s">
        <v>337</v>
      </c>
      <c r="B3446" s="173"/>
      <c r="C3446" s="173" t="s">
        <v>67</v>
      </c>
      <c r="D3446" s="173"/>
      <c r="E3446" s="173"/>
      <c r="F3446" s="173"/>
      <c r="G3446" s="180">
        <v>43405</v>
      </c>
      <c r="H3446" s="177"/>
      <c r="I3446" s="177"/>
      <c r="J3446" s="173" t="s">
        <v>4891</v>
      </c>
    </row>
    <row r="3447" spans="1:10" ht="11.25" hidden="1" customHeight="1">
      <c r="A3447" s="181" t="s">
        <v>3897</v>
      </c>
      <c r="B3447" s="173"/>
      <c r="C3447" s="173" t="s">
        <v>67</v>
      </c>
      <c r="D3447" s="173"/>
      <c r="E3447" s="173"/>
      <c r="F3447" s="173"/>
      <c r="G3447" s="180">
        <v>43191</v>
      </c>
      <c r="H3447" s="177"/>
      <c r="I3447" s="177"/>
      <c r="J3447" s="173" t="s">
        <v>4891</v>
      </c>
    </row>
    <row r="3448" spans="1:10" ht="11.25" hidden="1" customHeight="1">
      <c r="A3448" s="181" t="s">
        <v>3898</v>
      </c>
      <c r="B3448" s="173"/>
      <c r="C3448" s="173" t="s">
        <v>67</v>
      </c>
      <c r="D3448" s="173"/>
      <c r="E3448" s="173"/>
      <c r="F3448" s="173"/>
      <c r="G3448" s="180">
        <v>43252</v>
      </c>
      <c r="H3448" s="177"/>
      <c r="I3448" s="177"/>
      <c r="J3448" s="173" t="s">
        <v>4891</v>
      </c>
    </row>
    <row r="3449" spans="1:10" ht="11.25" hidden="1" customHeight="1">
      <c r="A3449" s="181" t="s">
        <v>3899</v>
      </c>
      <c r="B3449" s="173"/>
      <c r="C3449" s="173" t="s">
        <v>67</v>
      </c>
      <c r="D3449" s="173"/>
      <c r="E3449" s="173"/>
      <c r="F3449" s="173"/>
      <c r="G3449" s="180">
        <v>43221</v>
      </c>
      <c r="H3449" s="177"/>
      <c r="I3449" s="177"/>
      <c r="J3449" s="173" t="s">
        <v>4891</v>
      </c>
    </row>
    <row r="3450" spans="1:10" ht="11.25" hidden="1" customHeight="1">
      <c r="A3450" s="181" t="s">
        <v>3900</v>
      </c>
      <c r="B3450" s="173"/>
      <c r="C3450" s="173" t="s">
        <v>67</v>
      </c>
      <c r="D3450" s="173"/>
      <c r="E3450" s="173"/>
      <c r="F3450" s="173"/>
      <c r="G3450" s="180">
        <v>43344</v>
      </c>
      <c r="H3450" s="177"/>
      <c r="I3450" s="177"/>
      <c r="J3450" s="173" t="s">
        <v>4891</v>
      </c>
    </row>
    <row r="3451" spans="1:10" ht="11.25" hidden="1" customHeight="1">
      <c r="A3451" s="181" t="s">
        <v>3901</v>
      </c>
      <c r="B3451" s="173"/>
      <c r="C3451" s="173" t="s">
        <v>67</v>
      </c>
      <c r="D3451" s="173"/>
      <c r="E3451" s="173"/>
      <c r="F3451" s="173"/>
      <c r="G3451" s="180">
        <v>43252</v>
      </c>
      <c r="H3451" s="177"/>
      <c r="I3451" s="177"/>
      <c r="J3451" s="173" t="s">
        <v>4891</v>
      </c>
    </row>
    <row r="3452" spans="1:10" ht="11.25" hidden="1" customHeight="1">
      <c r="A3452" s="181" t="s">
        <v>3902</v>
      </c>
      <c r="B3452" s="173"/>
      <c r="C3452" s="173" t="s">
        <v>67</v>
      </c>
      <c r="D3452" s="173"/>
      <c r="E3452" s="173"/>
      <c r="F3452" s="173"/>
      <c r="G3452" s="180">
        <v>43252</v>
      </c>
      <c r="H3452" s="177"/>
      <c r="I3452" s="177"/>
      <c r="J3452" s="173" t="s">
        <v>4891</v>
      </c>
    </row>
    <row r="3453" spans="1:10" ht="11.25" hidden="1" customHeight="1">
      <c r="A3453" s="181" t="s">
        <v>3903</v>
      </c>
      <c r="B3453" s="173"/>
      <c r="C3453" s="173" t="s">
        <v>67</v>
      </c>
      <c r="D3453" s="173"/>
      <c r="E3453" s="173"/>
      <c r="F3453" s="173"/>
      <c r="G3453" s="180">
        <v>43313</v>
      </c>
      <c r="H3453" s="177"/>
      <c r="I3453" s="177"/>
      <c r="J3453" s="173" t="s">
        <v>4891</v>
      </c>
    </row>
    <row r="3454" spans="1:10" ht="11.25" hidden="1" customHeight="1">
      <c r="A3454" s="181" t="s">
        <v>3904</v>
      </c>
      <c r="B3454" s="173"/>
      <c r="C3454" s="173" t="s">
        <v>67</v>
      </c>
      <c r="D3454" s="173"/>
      <c r="E3454" s="173"/>
      <c r="F3454" s="173"/>
      <c r="G3454" s="180">
        <v>43313</v>
      </c>
      <c r="H3454" s="177"/>
      <c r="I3454" s="177"/>
      <c r="J3454" s="173" t="s">
        <v>4891</v>
      </c>
    </row>
    <row r="3455" spans="1:10" ht="11.25" hidden="1" customHeight="1">
      <c r="A3455" s="181" t="s">
        <v>3905</v>
      </c>
      <c r="B3455" s="173"/>
      <c r="C3455" s="173" t="s">
        <v>67</v>
      </c>
      <c r="D3455" s="173"/>
      <c r="E3455" s="173"/>
      <c r="F3455" s="173"/>
      <c r="G3455" s="180">
        <v>43374</v>
      </c>
      <c r="H3455" s="177"/>
      <c r="I3455" s="177"/>
      <c r="J3455" s="173" t="s">
        <v>4891</v>
      </c>
    </row>
    <row r="3456" spans="1:10" ht="11.25" hidden="1" customHeight="1">
      <c r="A3456" s="181" t="s">
        <v>3906</v>
      </c>
      <c r="B3456" s="173"/>
      <c r="C3456" s="173" t="s">
        <v>67</v>
      </c>
      <c r="D3456" s="173"/>
      <c r="E3456" s="173"/>
      <c r="F3456" s="173"/>
      <c r="G3456" s="180">
        <v>43344</v>
      </c>
      <c r="H3456" s="174"/>
      <c r="I3456" s="175"/>
      <c r="J3456" s="173" t="s">
        <v>4891</v>
      </c>
    </row>
    <row r="3457" spans="1:10" ht="11.25" hidden="1" customHeight="1">
      <c r="A3457" s="181" t="s">
        <v>3907</v>
      </c>
      <c r="B3457" s="173"/>
      <c r="C3457" s="173" t="s">
        <v>67</v>
      </c>
      <c r="D3457" s="173"/>
      <c r="E3457" s="173"/>
      <c r="F3457" s="173"/>
      <c r="G3457" s="180">
        <v>43313</v>
      </c>
      <c r="H3457" s="177"/>
      <c r="I3457" s="177"/>
      <c r="J3457" s="173" t="s">
        <v>4891</v>
      </c>
    </row>
    <row r="3458" spans="1:10" ht="11.25" hidden="1" customHeight="1">
      <c r="A3458" s="181" t="s">
        <v>3908</v>
      </c>
      <c r="B3458" s="173"/>
      <c r="C3458" s="173" t="s">
        <v>67</v>
      </c>
      <c r="D3458" s="173"/>
      <c r="E3458" s="173"/>
      <c r="F3458" s="173"/>
      <c r="G3458" s="180">
        <v>43374</v>
      </c>
      <c r="H3458" s="177"/>
      <c r="I3458" s="177"/>
      <c r="J3458" s="173" t="s">
        <v>4891</v>
      </c>
    </row>
    <row r="3459" spans="1:10" ht="11.25" hidden="1" customHeight="1">
      <c r="A3459" s="181" t="s">
        <v>3909</v>
      </c>
      <c r="B3459" s="173"/>
      <c r="C3459" s="173" t="s">
        <v>67</v>
      </c>
      <c r="D3459" s="173"/>
      <c r="E3459" s="173"/>
      <c r="F3459" s="173"/>
      <c r="G3459" s="180">
        <v>43313</v>
      </c>
      <c r="H3459" s="177"/>
      <c r="I3459" s="177"/>
      <c r="J3459" s="173" t="s">
        <v>4891</v>
      </c>
    </row>
    <row r="3460" spans="1:10" ht="11.25" hidden="1" customHeight="1">
      <c r="A3460" s="181" t="s">
        <v>3910</v>
      </c>
      <c r="B3460" s="173"/>
      <c r="C3460" s="173" t="s">
        <v>67</v>
      </c>
      <c r="D3460" s="173"/>
      <c r="E3460" s="173"/>
      <c r="F3460" s="173"/>
      <c r="G3460" s="180">
        <v>43313</v>
      </c>
      <c r="H3460" s="177"/>
      <c r="I3460" s="177"/>
      <c r="J3460" s="173" t="s">
        <v>4891</v>
      </c>
    </row>
    <row r="3461" spans="1:10" ht="11.25" hidden="1" customHeight="1">
      <c r="A3461" s="181" t="s">
        <v>3911</v>
      </c>
      <c r="B3461" s="173"/>
      <c r="C3461" s="173" t="s">
        <v>67</v>
      </c>
      <c r="D3461" s="173"/>
      <c r="E3461" s="173"/>
      <c r="F3461" s="173"/>
      <c r="G3461" s="180">
        <v>43252</v>
      </c>
      <c r="H3461" s="177"/>
      <c r="I3461" s="177"/>
      <c r="J3461" s="173" t="s">
        <v>4891</v>
      </c>
    </row>
    <row r="3462" spans="1:10" ht="11.25" hidden="1" customHeight="1">
      <c r="A3462" s="181" t="s">
        <v>3912</v>
      </c>
      <c r="B3462" s="173"/>
      <c r="C3462" s="173" t="s">
        <v>67</v>
      </c>
      <c r="D3462" s="173"/>
      <c r="E3462" s="173"/>
      <c r="F3462" s="173"/>
      <c r="G3462" s="180">
        <v>43252</v>
      </c>
      <c r="H3462" s="177"/>
      <c r="I3462" s="177"/>
      <c r="J3462" s="173" t="s">
        <v>4891</v>
      </c>
    </row>
    <row r="3463" spans="1:10" ht="11.25" hidden="1" customHeight="1">
      <c r="A3463" s="181" t="s">
        <v>3913</v>
      </c>
      <c r="B3463" s="173"/>
      <c r="C3463" s="173" t="s">
        <v>67</v>
      </c>
      <c r="D3463" s="173"/>
      <c r="E3463" s="173"/>
      <c r="F3463" s="173"/>
      <c r="G3463" s="180">
        <v>43160</v>
      </c>
      <c r="H3463" s="174"/>
      <c r="I3463" s="175"/>
      <c r="J3463" s="173" t="s">
        <v>4891</v>
      </c>
    </row>
    <row r="3464" spans="1:10" ht="11.25" hidden="1" customHeight="1">
      <c r="A3464" s="181" t="s">
        <v>3914</v>
      </c>
      <c r="B3464" s="173"/>
      <c r="C3464" s="173" t="s">
        <v>67</v>
      </c>
      <c r="D3464" s="173"/>
      <c r="E3464" s="173"/>
      <c r="F3464" s="173"/>
      <c r="G3464" s="180">
        <v>43313</v>
      </c>
      <c r="H3464" s="177"/>
      <c r="I3464" s="177"/>
      <c r="J3464" s="173" t="s">
        <v>4891</v>
      </c>
    </row>
    <row r="3465" spans="1:10" ht="11.25" hidden="1" customHeight="1">
      <c r="A3465" s="181" t="s">
        <v>3915</v>
      </c>
      <c r="B3465" s="173"/>
      <c r="C3465" s="173" t="s">
        <v>67</v>
      </c>
      <c r="D3465" s="173"/>
      <c r="E3465" s="173"/>
      <c r="F3465" s="173"/>
      <c r="G3465" s="180">
        <v>43221</v>
      </c>
      <c r="H3465" s="177"/>
      <c r="I3465" s="177"/>
      <c r="J3465" s="173" t="s">
        <v>4891</v>
      </c>
    </row>
    <row r="3466" spans="1:10" ht="11.25" hidden="1" customHeight="1">
      <c r="A3466" s="181" t="s">
        <v>3916</v>
      </c>
      <c r="B3466" s="173"/>
      <c r="C3466" s="173" t="s">
        <v>67</v>
      </c>
      <c r="D3466" s="173"/>
      <c r="E3466" s="173"/>
      <c r="F3466" s="173"/>
      <c r="G3466" s="180">
        <v>43221</v>
      </c>
      <c r="H3466" s="177"/>
      <c r="I3466" s="177"/>
      <c r="J3466" s="173" t="s">
        <v>4891</v>
      </c>
    </row>
    <row r="3467" spans="1:10" ht="11.25" hidden="1" customHeight="1">
      <c r="A3467" s="181" t="s">
        <v>3917</v>
      </c>
      <c r="B3467" s="173"/>
      <c r="C3467" s="173" t="s">
        <v>67</v>
      </c>
      <c r="D3467" s="173"/>
      <c r="E3467" s="173"/>
      <c r="F3467" s="173"/>
      <c r="G3467" s="180">
        <v>43313</v>
      </c>
      <c r="H3467" s="177"/>
      <c r="I3467" s="177"/>
      <c r="J3467" s="173" t="s">
        <v>4891</v>
      </c>
    </row>
    <row r="3468" spans="1:10" ht="11.25" hidden="1" customHeight="1">
      <c r="A3468" s="181" t="s">
        <v>3918</v>
      </c>
      <c r="B3468" s="173"/>
      <c r="C3468" s="173" t="s">
        <v>67</v>
      </c>
      <c r="D3468" s="173"/>
      <c r="E3468" s="173"/>
      <c r="F3468" s="173"/>
      <c r="G3468" s="180">
        <v>43374</v>
      </c>
      <c r="H3468" s="177"/>
      <c r="I3468" s="177"/>
      <c r="J3468" s="173" t="s">
        <v>4891</v>
      </c>
    </row>
    <row r="3469" spans="1:10" ht="11.25" hidden="1" customHeight="1">
      <c r="A3469" s="181" t="s">
        <v>3919</v>
      </c>
      <c r="B3469" s="173"/>
      <c r="C3469" s="173" t="s">
        <v>67</v>
      </c>
      <c r="D3469" s="173"/>
      <c r="E3469" s="173"/>
      <c r="F3469" s="173"/>
      <c r="G3469" s="180">
        <v>43313</v>
      </c>
      <c r="H3469" s="177"/>
      <c r="I3469" s="177"/>
      <c r="J3469" s="173" t="s">
        <v>4891</v>
      </c>
    </row>
    <row r="3470" spans="1:10" ht="11.25" hidden="1" customHeight="1">
      <c r="A3470" s="181" t="s">
        <v>3920</v>
      </c>
      <c r="B3470" s="173"/>
      <c r="C3470" s="173" t="s">
        <v>67</v>
      </c>
      <c r="D3470" s="173"/>
      <c r="E3470" s="173"/>
      <c r="F3470" s="173"/>
      <c r="G3470" s="180">
        <v>43313</v>
      </c>
      <c r="H3470" s="177"/>
      <c r="I3470" s="177"/>
      <c r="J3470" s="173" t="s">
        <v>4891</v>
      </c>
    </row>
    <row r="3471" spans="1:10" ht="11.25" hidden="1" customHeight="1">
      <c r="A3471" s="181" t="s">
        <v>3921</v>
      </c>
      <c r="B3471" s="173"/>
      <c r="C3471" s="173" t="s">
        <v>67</v>
      </c>
      <c r="D3471" s="173"/>
      <c r="E3471" s="173"/>
      <c r="F3471" s="173"/>
      <c r="G3471" s="180">
        <v>43344</v>
      </c>
      <c r="H3471" s="177"/>
      <c r="I3471" s="177"/>
      <c r="J3471" s="173" t="s">
        <v>4891</v>
      </c>
    </row>
    <row r="3472" spans="1:10" ht="11.25" hidden="1" customHeight="1">
      <c r="A3472" s="181" t="s">
        <v>3922</v>
      </c>
      <c r="B3472" s="173"/>
      <c r="C3472" s="173" t="s">
        <v>68</v>
      </c>
      <c r="D3472" s="173"/>
      <c r="E3472" s="173"/>
      <c r="F3472" s="173"/>
      <c r="G3472" s="180">
        <v>43313</v>
      </c>
      <c r="H3472" s="177"/>
      <c r="I3472" s="177"/>
      <c r="J3472" s="8" t="s">
        <v>4898</v>
      </c>
    </row>
    <row r="3473" spans="1:10" ht="11.25" hidden="1" customHeight="1">
      <c r="A3473" s="181" t="s">
        <v>3923</v>
      </c>
      <c r="B3473" s="173"/>
      <c r="C3473" s="173" t="s">
        <v>67</v>
      </c>
      <c r="D3473" s="173"/>
      <c r="E3473" s="173"/>
      <c r="F3473" s="173"/>
      <c r="G3473" s="180">
        <v>43191</v>
      </c>
      <c r="H3473" s="177"/>
      <c r="I3473" s="177"/>
      <c r="J3473" s="173" t="s">
        <v>4891</v>
      </c>
    </row>
    <row r="3474" spans="1:10" ht="11.25" hidden="1" customHeight="1">
      <c r="A3474" s="181" t="s">
        <v>3924</v>
      </c>
      <c r="B3474" s="173"/>
      <c r="C3474" s="173" t="s">
        <v>67</v>
      </c>
      <c r="D3474" s="173"/>
      <c r="E3474" s="173"/>
      <c r="F3474" s="173"/>
      <c r="G3474" s="180">
        <v>43221</v>
      </c>
      <c r="H3474" s="174"/>
      <c r="I3474" s="175"/>
      <c r="J3474" s="173" t="s">
        <v>4891</v>
      </c>
    </row>
    <row r="3475" spans="1:10" ht="11.25" hidden="1" customHeight="1">
      <c r="A3475" s="181" t="s">
        <v>3925</v>
      </c>
      <c r="B3475" s="173"/>
      <c r="C3475" s="173" t="s">
        <v>67</v>
      </c>
      <c r="D3475" s="173"/>
      <c r="E3475" s="173"/>
      <c r="F3475" s="173"/>
      <c r="G3475" s="180">
        <v>43221</v>
      </c>
      <c r="H3475" s="177"/>
      <c r="I3475" s="177"/>
      <c r="J3475" s="173" t="s">
        <v>4891</v>
      </c>
    </row>
    <row r="3476" spans="1:10" ht="11.25" hidden="1" customHeight="1">
      <c r="A3476" s="181" t="s">
        <v>3926</v>
      </c>
      <c r="B3476" s="173"/>
      <c r="C3476" s="173" t="s">
        <v>67</v>
      </c>
      <c r="D3476" s="173"/>
      <c r="E3476" s="173"/>
      <c r="F3476" s="173"/>
      <c r="G3476" s="180">
        <v>43221</v>
      </c>
      <c r="H3476" s="177"/>
      <c r="I3476" s="177"/>
      <c r="J3476" s="173" t="s">
        <v>4891</v>
      </c>
    </row>
    <row r="3477" spans="1:10" ht="11.25" hidden="1" customHeight="1">
      <c r="A3477" s="181" t="s">
        <v>3927</v>
      </c>
      <c r="B3477" s="173"/>
      <c r="C3477" s="173" t="s">
        <v>67</v>
      </c>
      <c r="D3477" s="173"/>
      <c r="E3477" s="173"/>
      <c r="F3477" s="173"/>
      <c r="G3477" s="180">
        <v>43313</v>
      </c>
      <c r="H3477" s="177"/>
      <c r="I3477" s="177"/>
      <c r="J3477" s="173" t="s">
        <v>4891</v>
      </c>
    </row>
    <row r="3478" spans="1:10" ht="11.25" hidden="1" customHeight="1">
      <c r="A3478" s="181" t="s">
        <v>3928</v>
      </c>
      <c r="B3478" s="173"/>
      <c r="C3478" s="173" t="s">
        <v>67</v>
      </c>
      <c r="D3478" s="173"/>
      <c r="E3478" s="173"/>
      <c r="F3478" s="173"/>
      <c r="G3478" s="180">
        <v>43252</v>
      </c>
      <c r="H3478" s="177"/>
      <c r="I3478" s="177"/>
      <c r="J3478" s="173" t="s">
        <v>4891</v>
      </c>
    </row>
    <row r="3479" spans="1:10" ht="11.25" hidden="1" customHeight="1">
      <c r="A3479" s="181" t="s">
        <v>3929</v>
      </c>
      <c r="B3479" s="173"/>
      <c r="C3479" s="173" t="s">
        <v>68</v>
      </c>
      <c r="D3479" s="173"/>
      <c r="E3479" s="173"/>
      <c r="F3479" s="173"/>
      <c r="G3479" s="180">
        <v>43160</v>
      </c>
      <c r="H3479" s="177"/>
      <c r="I3479" s="177"/>
      <c r="J3479" s="8" t="s">
        <v>4898</v>
      </c>
    </row>
    <row r="3480" spans="1:10" ht="11.25" hidden="1" customHeight="1">
      <c r="A3480" s="181" t="s">
        <v>3930</v>
      </c>
      <c r="B3480" s="173"/>
      <c r="C3480" s="173" t="s">
        <v>68</v>
      </c>
      <c r="D3480" s="173"/>
      <c r="E3480" s="173"/>
      <c r="F3480" s="173"/>
      <c r="G3480" s="180">
        <v>43252</v>
      </c>
      <c r="H3480" s="177"/>
      <c r="I3480" s="177"/>
      <c r="J3480" s="8" t="s">
        <v>4898</v>
      </c>
    </row>
    <row r="3481" spans="1:10" ht="11.25" hidden="1" customHeight="1">
      <c r="A3481" s="181" t="s">
        <v>3931</v>
      </c>
      <c r="B3481" s="173"/>
      <c r="C3481" s="173" t="s">
        <v>68</v>
      </c>
      <c r="D3481" s="173"/>
      <c r="E3481" s="173"/>
      <c r="F3481" s="173"/>
      <c r="G3481" s="180">
        <v>43160</v>
      </c>
      <c r="H3481" s="177"/>
      <c r="I3481" s="177"/>
      <c r="J3481" s="8" t="s">
        <v>4898</v>
      </c>
    </row>
    <row r="3482" spans="1:10" ht="11.25" hidden="1" customHeight="1">
      <c r="A3482" s="181" t="s">
        <v>3932</v>
      </c>
      <c r="B3482" s="173"/>
      <c r="C3482" s="173" t="s">
        <v>68</v>
      </c>
      <c r="D3482" s="173"/>
      <c r="E3482" s="173"/>
      <c r="F3482" s="173"/>
      <c r="G3482" s="180">
        <v>43101</v>
      </c>
      <c r="H3482" s="177"/>
      <c r="I3482" s="177"/>
      <c r="J3482" s="8" t="s">
        <v>4898</v>
      </c>
    </row>
    <row r="3483" spans="1:10" ht="11.25" hidden="1" customHeight="1">
      <c r="A3483" s="181" t="s">
        <v>338</v>
      </c>
      <c r="B3483" s="173"/>
      <c r="C3483" s="173" t="s">
        <v>68</v>
      </c>
      <c r="D3483" s="173"/>
      <c r="E3483" s="173"/>
      <c r="F3483" s="173"/>
      <c r="G3483" s="180">
        <v>43405</v>
      </c>
      <c r="H3483" s="177"/>
      <c r="I3483" s="177"/>
      <c r="J3483" s="8" t="s">
        <v>4898</v>
      </c>
    </row>
    <row r="3484" spans="1:10" ht="11.25" hidden="1" customHeight="1">
      <c r="A3484" s="181" t="s">
        <v>3933</v>
      </c>
      <c r="B3484" s="173"/>
      <c r="C3484" s="173" t="s">
        <v>68</v>
      </c>
      <c r="D3484" s="173"/>
      <c r="E3484" s="173"/>
      <c r="F3484" s="173"/>
      <c r="G3484" s="180">
        <v>43252</v>
      </c>
      <c r="H3484" s="174"/>
      <c r="I3484" s="175"/>
      <c r="J3484" s="8" t="s">
        <v>4898</v>
      </c>
    </row>
    <row r="3485" spans="1:10" ht="11.25" hidden="1" customHeight="1">
      <c r="A3485" s="181" t="s">
        <v>3934</v>
      </c>
      <c r="B3485" s="173"/>
      <c r="C3485" s="173" t="s">
        <v>68</v>
      </c>
      <c r="D3485" s="173"/>
      <c r="E3485" s="173"/>
      <c r="F3485" s="173"/>
      <c r="G3485" s="180">
        <v>43221</v>
      </c>
      <c r="H3485" s="177"/>
      <c r="I3485" s="177"/>
      <c r="J3485" s="8" t="s">
        <v>4898</v>
      </c>
    </row>
    <row r="3486" spans="1:10" ht="11.25" customHeight="1">
      <c r="A3486" s="181" t="s">
        <v>3935</v>
      </c>
      <c r="B3486" s="173"/>
      <c r="C3486" s="173" t="s">
        <v>67</v>
      </c>
      <c r="D3486" s="173"/>
      <c r="E3486" s="173" t="s">
        <v>67</v>
      </c>
      <c r="F3486" s="173" t="str">
        <f>J3486</f>
        <v>WESLEY OSEIAS ALVES</v>
      </c>
      <c r="G3486" s="180">
        <v>43070</v>
      </c>
      <c r="H3486" s="177">
        <v>43097</v>
      </c>
      <c r="I3486" s="174"/>
      <c r="J3486" s="8" t="s">
        <v>5210</v>
      </c>
    </row>
    <row r="3487" spans="1:10" ht="11.25" hidden="1" customHeight="1">
      <c r="A3487" s="181" t="s">
        <v>339</v>
      </c>
      <c r="B3487" s="173"/>
      <c r="C3487" s="173" t="s">
        <v>67</v>
      </c>
      <c r="D3487" s="173"/>
      <c r="E3487" s="173"/>
      <c r="F3487" s="173"/>
      <c r="G3487" s="180">
        <v>43405</v>
      </c>
      <c r="H3487" s="177"/>
      <c r="I3487" s="177"/>
      <c r="J3487" s="173" t="s">
        <v>4891</v>
      </c>
    </row>
    <row r="3488" spans="1:10" ht="11.25" hidden="1" customHeight="1">
      <c r="A3488" s="181" t="s">
        <v>3936</v>
      </c>
      <c r="B3488" s="173"/>
      <c r="C3488" s="173" t="s">
        <v>67</v>
      </c>
      <c r="D3488" s="173"/>
      <c r="E3488" s="173"/>
      <c r="F3488" s="173"/>
      <c r="G3488" s="180">
        <v>43191</v>
      </c>
      <c r="H3488" s="177"/>
      <c r="I3488" s="177"/>
      <c r="J3488" s="173" t="s">
        <v>4891</v>
      </c>
    </row>
    <row r="3489" spans="1:10" ht="11.25" hidden="1" customHeight="1">
      <c r="A3489" s="181" t="s">
        <v>3937</v>
      </c>
      <c r="B3489" s="173"/>
      <c r="C3489" s="173" t="s">
        <v>67</v>
      </c>
      <c r="D3489" s="173"/>
      <c r="E3489" s="173"/>
      <c r="F3489" s="173"/>
      <c r="G3489" s="180">
        <v>43374</v>
      </c>
      <c r="H3489" s="177"/>
      <c r="I3489" s="177"/>
      <c r="J3489" s="173" t="s">
        <v>4891</v>
      </c>
    </row>
    <row r="3490" spans="1:10" ht="11.25" hidden="1" customHeight="1">
      <c r="A3490" s="181" t="s">
        <v>3938</v>
      </c>
      <c r="B3490" s="173"/>
      <c r="C3490" s="173" t="s">
        <v>67</v>
      </c>
      <c r="D3490" s="173"/>
      <c r="E3490" s="173"/>
      <c r="F3490" s="173"/>
      <c r="G3490" s="180">
        <v>43313</v>
      </c>
      <c r="H3490" s="177"/>
      <c r="I3490" s="177"/>
      <c r="J3490" s="173" t="s">
        <v>4891</v>
      </c>
    </row>
    <row r="3491" spans="1:10" ht="11.25" hidden="1" customHeight="1">
      <c r="A3491" s="181" t="s">
        <v>3939</v>
      </c>
      <c r="B3491" s="173"/>
      <c r="C3491" s="173" t="s">
        <v>67</v>
      </c>
      <c r="D3491" s="173"/>
      <c r="E3491" s="173"/>
      <c r="F3491" s="173"/>
      <c r="G3491" s="180">
        <v>43344</v>
      </c>
      <c r="H3491" s="177"/>
      <c r="I3491" s="177"/>
      <c r="J3491" s="173" t="s">
        <v>4891</v>
      </c>
    </row>
    <row r="3492" spans="1:10" ht="11.25" hidden="1" customHeight="1">
      <c r="A3492" s="181" t="s">
        <v>3940</v>
      </c>
      <c r="B3492" s="173"/>
      <c r="C3492" s="173" t="s">
        <v>67</v>
      </c>
      <c r="D3492" s="173"/>
      <c r="E3492" s="173"/>
      <c r="F3492" s="173"/>
      <c r="G3492" s="180">
        <v>43344</v>
      </c>
      <c r="H3492" s="177"/>
      <c r="I3492" s="177"/>
      <c r="J3492" s="173" t="s">
        <v>4891</v>
      </c>
    </row>
    <row r="3493" spans="1:10" ht="11.25" hidden="1" customHeight="1">
      <c r="A3493" s="181" t="s">
        <v>3941</v>
      </c>
      <c r="B3493" s="173"/>
      <c r="C3493" s="173" t="s">
        <v>67</v>
      </c>
      <c r="D3493" s="173"/>
      <c r="E3493" s="173"/>
      <c r="F3493" s="173"/>
      <c r="G3493" s="180">
        <v>43252</v>
      </c>
      <c r="H3493" s="177"/>
      <c r="I3493" s="177"/>
      <c r="J3493" s="173" t="s">
        <v>4891</v>
      </c>
    </row>
    <row r="3494" spans="1:10" ht="11.25" hidden="1" customHeight="1">
      <c r="A3494" s="181" t="s">
        <v>3942</v>
      </c>
      <c r="B3494" s="173"/>
      <c r="C3494" s="173" t="s">
        <v>68</v>
      </c>
      <c r="D3494" s="173"/>
      <c r="E3494" s="173"/>
      <c r="F3494" s="173"/>
      <c r="G3494" s="180">
        <v>43313</v>
      </c>
      <c r="H3494" s="174"/>
      <c r="I3494" s="175"/>
      <c r="J3494" s="8" t="s">
        <v>4898</v>
      </c>
    </row>
    <row r="3495" spans="1:10" ht="11.25" hidden="1" customHeight="1">
      <c r="A3495" s="181" t="s">
        <v>3943</v>
      </c>
      <c r="B3495" s="173"/>
      <c r="C3495" s="173" t="s">
        <v>68</v>
      </c>
      <c r="D3495" s="173"/>
      <c r="E3495" s="173"/>
      <c r="F3495" s="173"/>
      <c r="G3495" s="180">
        <v>43221</v>
      </c>
      <c r="H3495" s="177"/>
      <c r="I3495" s="177"/>
      <c r="J3495" s="8" t="s">
        <v>4898</v>
      </c>
    </row>
    <row r="3496" spans="1:10" ht="11.25" hidden="1" customHeight="1">
      <c r="A3496" s="181" t="s">
        <v>3944</v>
      </c>
      <c r="B3496" s="173"/>
      <c r="C3496" s="173" t="s">
        <v>67</v>
      </c>
      <c r="D3496" s="173"/>
      <c r="E3496" s="173"/>
      <c r="F3496" s="173"/>
      <c r="G3496" s="180">
        <v>43101</v>
      </c>
      <c r="H3496" s="177"/>
      <c r="I3496" s="177"/>
      <c r="J3496" s="173" t="s">
        <v>4891</v>
      </c>
    </row>
    <row r="3497" spans="1:10" ht="11.25" hidden="1" customHeight="1">
      <c r="A3497" s="181" t="s">
        <v>3945</v>
      </c>
      <c r="B3497" s="173"/>
      <c r="C3497" s="173" t="s">
        <v>67</v>
      </c>
      <c r="D3497" s="173"/>
      <c r="E3497" s="173"/>
      <c r="F3497" s="173"/>
      <c r="G3497" s="180">
        <v>43191</v>
      </c>
      <c r="H3497" s="177"/>
      <c r="I3497" s="177"/>
      <c r="J3497" s="173" t="s">
        <v>4891</v>
      </c>
    </row>
    <row r="3498" spans="1:10" ht="11.25" hidden="1" customHeight="1">
      <c r="A3498" s="181" t="s">
        <v>3946</v>
      </c>
      <c r="B3498" s="173"/>
      <c r="C3498" s="173" t="s">
        <v>67</v>
      </c>
      <c r="D3498" s="173"/>
      <c r="E3498" s="173"/>
      <c r="F3498" s="173"/>
      <c r="G3498" s="180">
        <v>43344</v>
      </c>
      <c r="H3498" s="177"/>
      <c r="I3498" s="177"/>
      <c r="J3498" s="173" t="s">
        <v>4891</v>
      </c>
    </row>
    <row r="3499" spans="1:10" ht="11.25" hidden="1" customHeight="1">
      <c r="A3499" s="181" t="s">
        <v>3947</v>
      </c>
      <c r="B3499" s="173"/>
      <c r="C3499" s="173" t="s">
        <v>67</v>
      </c>
      <c r="D3499" s="173"/>
      <c r="E3499" s="173"/>
      <c r="F3499" s="173"/>
      <c r="G3499" s="180">
        <v>43344</v>
      </c>
      <c r="H3499" s="177"/>
      <c r="I3499" s="177"/>
      <c r="J3499" s="173" t="s">
        <v>4891</v>
      </c>
    </row>
    <row r="3500" spans="1:10" ht="11.25" customHeight="1">
      <c r="A3500" s="181" t="s">
        <v>3948</v>
      </c>
      <c r="B3500" s="173"/>
      <c r="C3500" s="173" t="s">
        <v>68</v>
      </c>
      <c r="D3500" s="173"/>
      <c r="E3500" s="173" t="s">
        <v>68</v>
      </c>
      <c r="F3500" s="173" t="str">
        <f>J3500</f>
        <v>WESLEY OSEIAS ALVES</v>
      </c>
      <c r="G3500" s="180">
        <v>43070</v>
      </c>
      <c r="H3500" s="174">
        <v>43104</v>
      </c>
      <c r="I3500" s="174"/>
      <c r="J3500" s="8" t="s">
        <v>5210</v>
      </c>
    </row>
    <row r="3501" spans="1:10" ht="11.25" hidden="1" customHeight="1">
      <c r="A3501" s="181" t="s">
        <v>3949</v>
      </c>
      <c r="B3501" s="173"/>
      <c r="C3501" s="173" t="s">
        <v>68</v>
      </c>
      <c r="D3501" s="173"/>
      <c r="E3501" s="173"/>
      <c r="F3501" s="173"/>
      <c r="G3501" s="180">
        <v>43252</v>
      </c>
      <c r="H3501" s="177"/>
      <c r="I3501" s="177"/>
      <c r="J3501" s="8" t="s">
        <v>4898</v>
      </c>
    </row>
    <row r="3502" spans="1:10" ht="11.25" customHeight="1">
      <c r="A3502" s="181" t="s">
        <v>3950</v>
      </c>
      <c r="B3502" s="173"/>
      <c r="C3502" s="173" t="s">
        <v>68</v>
      </c>
      <c r="D3502" s="173"/>
      <c r="E3502" s="173" t="s">
        <v>68</v>
      </c>
      <c r="F3502" s="173" t="str">
        <f>J3502</f>
        <v>WESLEY OSEIAS ALVES</v>
      </c>
      <c r="G3502" s="180">
        <v>43070</v>
      </c>
      <c r="H3502" s="174">
        <v>43104</v>
      </c>
      <c r="I3502" s="174"/>
      <c r="J3502" s="8" t="s">
        <v>5210</v>
      </c>
    </row>
    <row r="3503" spans="1:10" ht="11.25" hidden="1" customHeight="1">
      <c r="A3503" s="181" t="s">
        <v>3951</v>
      </c>
      <c r="B3503" s="173"/>
      <c r="C3503" s="173" t="s">
        <v>68</v>
      </c>
      <c r="D3503" s="173"/>
      <c r="E3503" s="173"/>
      <c r="F3503" s="173"/>
      <c r="G3503" s="180">
        <v>43221</v>
      </c>
      <c r="H3503" s="174"/>
      <c r="I3503" s="175"/>
      <c r="J3503" s="8" t="s">
        <v>4898</v>
      </c>
    </row>
    <row r="3504" spans="1:10" ht="11.25" hidden="1" customHeight="1">
      <c r="A3504" s="181" t="s">
        <v>3952</v>
      </c>
      <c r="B3504" s="173"/>
      <c r="C3504" s="173" t="s">
        <v>68</v>
      </c>
      <c r="D3504" s="173"/>
      <c r="E3504" s="173"/>
      <c r="F3504" s="173"/>
      <c r="G3504" s="180">
        <v>43282</v>
      </c>
      <c r="H3504" s="177"/>
      <c r="I3504" s="177"/>
      <c r="J3504" s="8" t="s">
        <v>4898</v>
      </c>
    </row>
    <row r="3505" spans="1:10" ht="11.25" hidden="1" customHeight="1">
      <c r="A3505" s="181" t="s">
        <v>3953</v>
      </c>
      <c r="B3505" s="173"/>
      <c r="C3505" s="173" t="s">
        <v>68</v>
      </c>
      <c r="D3505" s="173"/>
      <c r="E3505" s="173"/>
      <c r="F3505" s="173"/>
      <c r="G3505" s="180">
        <v>43313</v>
      </c>
      <c r="H3505" s="177"/>
      <c r="I3505" s="177"/>
      <c r="J3505" s="8" t="s">
        <v>4898</v>
      </c>
    </row>
    <row r="3506" spans="1:10" ht="11.25" hidden="1" customHeight="1">
      <c r="A3506" s="181" t="s">
        <v>3954</v>
      </c>
      <c r="B3506" s="173"/>
      <c r="C3506" s="173" t="s">
        <v>68</v>
      </c>
      <c r="D3506" s="173"/>
      <c r="E3506" s="173"/>
      <c r="F3506" s="173"/>
      <c r="G3506" s="180">
        <v>43313</v>
      </c>
      <c r="H3506" s="177"/>
      <c r="I3506" s="177"/>
      <c r="J3506" s="8" t="s">
        <v>4898</v>
      </c>
    </row>
    <row r="3507" spans="1:10" ht="11.25" hidden="1" customHeight="1">
      <c r="A3507" s="181" t="s">
        <v>3955</v>
      </c>
      <c r="B3507" s="173"/>
      <c r="C3507" s="173" t="s">
        <v>68</v>
      </c>
      <c r="D3507" s="173"/>
      <c r="E3507" s="173"/>
      <c r="F3507" s="173"/>
      <c r="G3507" s="180">
        <v>43221</v>
      </c>
      <c r="H3507" s="177"/>
      <c r="I3507" s="177"/>
      <c r="J3507" s="8" t="s">
        <v>4898</v>
      </c>
    </row>
    <row r="3508" spans="1:10" ht="11.25" customHeight="1">
      <c r="A3508" s="181" t="s">
        <v>3956</v>
      </c>
      <c r="B3508" s="173"/>
      <c r="C3508" s="173" t="s">
        <v>68</v>
      </c>
      <c r="D3508" s="173"/>
      <c r="E3508" s="173" t="s">
        <v>68</v>
      </c>
      <c r="F3508" s="173" t="str">
        <f>J3508</f>
        <v>WESLEY OSEIAS ALVES</v>
      </c>
      <c r="G3508" s="180">
        <v>43070</v>
      </c>
      <c r="H3508" s="174">
        <v>43104</v>
      </c>
      <c r="I3508" s="174"/>
      <c r="J3508" s="8" t="s">
        <v>5210</v>
      </c>
    </row>
    <row r="3509" spans="1:10" ht="11.25" customHeight="1">
      <c r="A3509" s="181" t="s">
        <v>3957</v>
      </c>
      <c r="B3509" s="173"/>
      <c r="C3509" s="173" t="s">
        <v>68</v>
      </c>
      <c r="D3509" s="173"/>
      <c r="E3509" s="173" t="s">
        <v>68</v>
      </c>
      <c r="F3509" s="173" t="str">
        <f>J3509</f>
        <v>WESLEY OSEIAS ALVES</v>
      </c>
      <c r="G3509" s="180">
        <v>43070</v>
      </c>
      <c r="H3509" s="174">
        <v>43104</v>
      </c>
      <c r="I3509" s="174"/>
      <c r="J3509" s="8" t="s">
        <v>5210</v>
      </c>
    </row>
    <row r="3510" spans="1:10" ht="11.25" hidden="1" customHeight="1">
      <c r="A3510" s="181" t="s">
        <v>3958</v>
      </c>
      <c r="B3510" s="173"/>
      <c r="C3510" s="173" t="s">
        <v>68</v>
      </c>
      <c r="D3510" s="173"/>
      <c r="E3510" s="173"/>
      <c r="F3510" s="173"/>
      <c r="G3510" s="180">
        <v>43132</v>
      </c>
      <c r="H3510" s="174"/>
      <c r="I3510" s="175"/>
      <c r="J3510" s="8" t="s">
        <v>4898</v>
      </c>
    </row>
    <row r="3511" spans="1:10" ht="11.25" hidden="1" customHeight="1">
      <c r="A3511" s="181" t="s">
        <v>3959</v>
      </c>
      <c r="B3511" s="173"/>
      <c r="C3511" s="173" t="s">
        <v>68</v>
      </c>
      <c r="D3511" s="173"/>
      <c r="E3511" s="173"/>
      <c r="F3511" s="173"/>
      <c r="G3511" s="180">
        <v>43282</v>
      </c>
      <c r="H3511" s="177"/>
      <c r="I3511" s="177"/>
      <c r="J3511" s="8" t="s">
        <v>4898</v>
      </c>
    </row>
    <row r="3512" spans="1:10" ht="11.25" hidden="1" customHeight="1">
      <c r="A3512" s="181" t="s">
        <v>3960</v>
      </c>
      <c r="B3512" s="173"/>
      <c r="C3512" s="173" t="s">
        <v>68</v>
      </c>
      <c r="D3512" s="173"/>
      <c r="E3512" s="173"/>
      <c r="F3512" s="173"/>
      <c r="G3512" s="180">
        <v>43191</v>
      </c>
      <c r="H3512" s="177"/>
      <c r="I3512" s="177"/>
      <c r="J3512" s="8" t="s">
        <v>4898</v>
      </c>
    </row>
    <row r="3513" spans="1:10" ht="11.25" hidden="1" customHeight="1">
      <c r="A3513" s="181" t="s">
        <v>3961</v>
      </c>
      <c r="B3513" s="173"/>
      <c r="C3513" s="173" t="s">
        <v>68</v>
      </c>
      <c r="D3513" s="173"/>
      <c r="E3513" s="173"/>
      <c r="F3513" s="173"/>
      <c r="G3513" s="180">
        <v>43252</v>
      </c>
      <c r="H3513" s="177"/>
      <c r="I3513" s="177"/>
      <c r="J3513" s="8" t="s">
        <v>4898</v>
      </c>
    </row>
    <row r="3514" spans="1:10" ht="11.25" hidden="1" customHeight="1">
      <c r="A3514" s="181" t="s">
        <v>3962</v>
      </c>
      <c r="B3514" s="173"/>
      <c r="C3514" s="173" t="s">
        <v>68</v>
      </c>
      <c r="D3514" s="173"/>
      <c r="E3514" s="173"/>
      <c r="F3514" s="173"/>
      <c r="G3514" s="180">
        <v>43252</v>
      </c>
      <c r="H3514" s="177"/>
      <c r="I3514" s="177"/>
      <c r="J3514" s="8" t="s">
        <v>4898</v>
      </c>
    </row>
    <row r="3515" spans="1:10" ht="11.25" hidden="1" customHeight="1">
      <c r="A3515" s="181" t="s">
        <v>3963</v>
      </c>
      <c r="B3515" s="173"/>
      <c r="C3515" s="173" t="s">
        <v>68</v>
      </c>
      <c r="D3515" s="173"/>
      <c r="E3515" s="173"/>
      <c r="F3515" s="173"/>
      <c r="G3515" s="180">
        <v>43221</v>
      </c>
      <c r="H3515" s="177"/>
      <c r="I3515" s="177"/>
      <c r="J3515" s="8" t="s">
        <v>4898</v>
      </c>
    </row>
    <row r="3516" spans="1:10" ht="11.25" hidden="1" customHeight="1">
      <c r="A3516" s="181" t="s">
        <v>3964</v>
      </c>
      <c r="B3516" s="173"/>
      <c r="C3516" s="173" t="s">
        <v>68</v>
      </c>
      <c r="D3516" s="173"/>
      <c r="E3516" s="173"/>
      <c r="F3516" s="173"/>
      <c r="G3516" s="180">
        <v>43252</v>
      </c>
      <c r="H3516" s="177"/>
      <c r="I3516" s="177"/>
      <c r="J3516" s="8" t="s">
        <v>4898</v>
      </c>
    </row>
    <row r="3517" spans="1:10" ht="11.25" hidden="1" customHeight="1">
      <c r="A3517" s="181" t="s">
        <v>3965</v>
      </c>
      <c r="B3517" s="173"/>
      <c r="C3517" s="173" t="s">
        <v>68</v>
      </c>
      <c r="D3517" s="173"/>
      <c r="E3517" s="173"/>
      <c r="F3517" s="173"/>
      <c r="G3517" s="180">
        <v>43191</v>
      </c>
      <c r="H3517" s="177"/>
      <c r="I3517" s="177"/>
      <c r="J3517" s="8" t="s">
        <v>4898</v>
      </c>
    </row>
    <row r="3518" spans="1:10" ht="11.25" hidden="1" customHeight="1">
      <c r="A3518" s="181" t="s">
        <v>3966</v>
      </c>
      <c r="B3518" s="173"/>
      <c r="C3518" s="173" t="s">
        <v>68</v>
      </c>
      <c r="D3518" s="173"/>
      <c r="E3518" s="173"/>
      <c r="F3518" s="173"/>
      <c r="G3518" s="180">
        <v>43313</v>
      </c>
      <c r="H3518" s="177"/>
      <c r="I3518" s="177"/>
      <c r="J3518" s="8" t="s">
        <v>4898</v>
      </c>
    </row>
    <row r="3519" spans="1:10" ht="11.25" hidden="1" customHeight="1">
      <c r="A3519" s="181" t="s">
        <v>3967</v>
      </c>
      <c r="B3519" s="173"/>
      <c r="C3519" s="173" t="s">
        <v>68</v>
      </c>
      <c r="D3519" s="173"/>
      <c r="E3519" s="173"/>
      <c r="F3519" s="173"/>
      <c r="G3519" s="180">
        <v>43252</v>
      </c>
      <c r="H3519" s="177"/>
      <c r="I3519" s="177"/>
      <c r="J3519" s="8" t="s">
        <v>4898</v>
      </c>
    </row>
    <row r="3520" spans="1:10" ht="11.25" hidden="1" customHeight="1">
      <c r="A3520" s="181" t="s">
        <v>3968</v>
      </c>
      <c r="B3520" s="173"/>
      <c r="C3520" s="173" t="s">
        <v>68</v>
      </c>
      <c r="D3520" s="173"/>
      <c r="E3520" s="173"/>
      <c r="F3520" s="173"/>
      <c r="G3520" s="180">
        <v>43160</v>
      </c>
      <c r="H3520" s="177"/>
      <c r="I3520" s="177"/>
      <c r="J3520" s="8" t="s">
        <v>4898</v>
      </c>
    </row>
    <row r="3521" spans="1:10" ht="11.25" hidden="1" customHeight="1">
      <c r="A3521" s="181" t="s">
        <v>3969</v>
      </c>
      <c r="B3521" s="173"/>
      <c r="C3521" s="173" t="s">
        <v>68</v>
      </c>
      <c r="D3521" s="173"/>
      <c r="E3521" s="173"/>
      <c r="F3521" s="173"/>
      <c r="G3521" s="180">
        <v>43191</v>
      </c>
      <c r="H3521" s="177"/>
      <c r="I3521" s="177"/>
      <c r="J3521" s="8" t="s">
        <v>4898</v>
      </c>
    </row>
    <row r="3522" spans="1:10" ht="11.25" hidden="1" customHeight="1">
      <c r="A3522" s="181" t="s">
        <v>3970</v>
      </c>
      <c r="B3522" s="173"/>
      <c r="C3522" s="173" t="s">
        <v>68</v>
      </c>
      <c r="D3522" s="173"/>
      <c r="E3522" s="173"/>
      <c r="F3522" s="173"/>
      <c r="G3522" s="180">
        <v>43313</v>
      </c>
      <c r="H3522" s="177"/>
      <c r="I3522" s="177"/>
      <c r="J3522" s="8" t="s">
        <v>4898</v>
      </c>
    </row>
    <row r="3523" spans="1:10" ht="11.25" hidden="1" customHeight="1">
      <c r="A3523" s="181" t="s">
        <v>3971</v>
      </c>
      <c r="B3523" s="173"/>
      <c r="C3523" s="173" t="s">
        <v>68</v>
      </c>
      <c r="D3523" s="173"/>
      <c r="E3523" s="173"/>
      <c r="F3523" s="173"/>
      <c r="G3523" s="180">
        <v>43160</v>
      </c>
      <c r="H3523" s="177"/>
      <c r="I3523" s="177"/>
      <c r="J3523" s="8" t="s">
        <v>4898</v>
      </c>
    </row>
    <row r="3524" spans="1:10" ht="11.25" hidden="1" customHeight="1">
      <c r="A3524" s="181" t="s">
        <v>3972</v>
      </c>
      <c r="B3524" s="173"/>
      <c r="C3524" s="173" t="s">
        <v>68</v>
      </c>
      <c r="D3524" s="173"/>
      <c r="E3524" s="173"/>
      <c r="F3524" s="173"/>
      <c r="G3524" s="180">
        <v>43160</v>
      </c>
      <c r="H3524" s="177"/>
      <c r="I3524" s="177"/>
      <c r="J3524" s="8" t="s">
        <v>4898</v>
      </c>
    </row>
    <row r="3525" spans="1:10" ht="11.25" hidden="1" customHeight="1">
      <c r="A3525" s="181" t="s">
        <v>3973</v>
      </c>
      <c r="B3525" s="173"/>
      <c r="C3525" s="173" t="s">
        <v>68</v>
      </c>
      <c r="D3525" s="173"/>
      <c r="E3525" s="173"/>
      <c r="F3525" s="173"/>
      <c r="G3525" s="180">
        <v>43191</v>
      </c>
      <c r="H3525" s="177"/>
      <c r="I3525" s="177"/>
      <c r="J3525" s="8" t="s">
        <v>4898</v>
      </c>
    </row>
    <row r="3526" spans="1:10" ht="11.25" hidden="1" customHeight="1">
      <c r="A3526" s="181" t="s">
        <v>3974</v>
      </c>
      <c r="B3526" s="173"/>
      <c r="C3526" s="173" t="s">
        <v>67</v>
      </c>
      <c r="D3526" s="173"/>
      <c r="E3526" s="173"/>
      <c r="F3526" s="173"/>
      <c r="G3526" s="180">
        <v>43252</v>
      </c>
      <c r="H3526" s="177"/>
      <c r="I3526" s="177"/>
      <c r="J3526" s="173" t="s">
        <v>4891</v>
      </c>
    </row>
    <row r="3527" spans="1:10" ht="11.25" hidden="1" customHeight="1">
      <c r="A3527" s="181" t="s">
        <v>3975</v>
      </c>
      <c r="B3527" s="173"/>
      <c r="C3527" s="173" t="s">
        <v>67</v>
      </c>
      <c r="D3527" s="173"/>
      <c r="E3527" s="173"/>
      <c r="F3527" s="173"/>
      <c r="G3527" s="180">
        <v>43282</v>
      </c>
      <c r="H3527" s="177"/>
      <c r="I3527" s="177"/>
      <c r="J3527" s="173" t="s">
        <v>4891</v>
      </c>
    </row>
    <row r="3528" spans="1:10" ht="11.25" customHeight="1">
      <c r="A3528" s="181" t="s">
        <v>3976</v>
      </c>
      <c r="B3528" s="173"/>
      <c r="C3528" s="173" t="s">
        <v>67</v>
      </c>
      <c r="D3528" s="173"/>
      <c r="E3528" s="173" t="s">
        <v>67</v>
      </c>
      <c r="F3528" s="173" t="str">
        <f>J3528</f>
        <v>WESLEY OSEIAS ALVES</v>
      </c>
      <c r="G3528" s="180">
        <v>43070</v>
      </c>
      <c r="H3528" s="177">
        <v>43097</v>
      </c>
      <c r="I3528" s="174"/>
      <c r="J3528" s="8" t="s">
        <v>5210</v>
      </c>
    </row>
    <row r="3529" spans="1:10" ht="11.25" hidden="1" customHeight="1">
      <c r="A3529" s="181" t="s">
        <v>3977</v>
      </c>
      <c r="B3529" s="173"/>
      <c r="C3529" s="173" t="s">
        <v>67</v>
      </c>
      <c r="D3529" s="173"/>
      <c r="E3529" s="173"/>
      <c r="F3529" s="173"/>
      <c r="G3529" s="180">
        <v>43160</v>
      </c>
      <c r="H3529" s="177"/>
      <c r="I3529" s="177"/>
      <c r="J3529" s="173" t="s">
        <v>4891</v>
      </c>
    </row>
    <row r="3530" spans="1:10" ht="11.25" hidden="1" customHeight="1">
      <c r="A3530" s="181" t="s">
        <v>3978</v>
      </c>
      <c r="B3530" s="173"/>
      <c r="C3530" s="173" t="s">
        <v>67</v>
      </c>
      <c r="D3530" s="173"/>
      <c r="E3530" s="173"/>
      <c r="F3530" s="173"/>
      <c r="G3530" s="180">
        <v>43160</v>
      </c>
      <c r="H3530" s="177"/>
      <c r="I3530" s="177"/>
      <c r="J3530" s="173" t="s">
        <v>4891</v>
      </c>
    </row>
    <row r="3531" spans="1:10" ht="11.25" hidden="1" customHeight="1">
      <c r="A3531" s="181" t="s">
        <v>3979</v>
      </c>
      <c r="B3531" s="173"/>
      <c r="C3531" s="173" t="s">
        <v>67</v>
      </c>
      <c r="D3531" s="173"/>
      <c r="E3531" s="173"/>
      <c r="F3531" s="173"/>
      <c r="G3531" s="180">
        <v>43282</v>
      </c>
      <c r="H3531" s="177"/>
      <c r="I3531" s="177"/>
      <c r="J3531" s="173" t="s">
        <v>4891</v>
      </c>
    </row>
    <row r="3532" spans="1:10" ht="11.25" hidden="1" customHeight="1">
      <c r="A3532" s="181" t="s">
        <v>340</v>
      </c>
      <c r="B3532" s="173"/>
      <c r="C3532" s="173" t="s">
        <v>67</v>
      </c>
      <c r="D3532" s="173"/>
      <c r="E3532" s="173"/>
      <c r="F3532" s="173"/>
      <c r="G3532" s="180">
        <v>43405</v>
      </c>
      <c r="H3532" s="177"/>
      <c r="I3532" s="177"/>
      <c r="J3532" s="173" t="s">
        <v>4891</v>
      </c>
    </row>
    <row r="3533" spans="1:10" ht="11.25" hidden="1" customHeight="1">
      <c r="A3533" s="181" t="s">
        <v>3980</v>
      </c>
      <c r="B3533" s="173"/>
      <c r="C3533" s="173" t="s">
        <v>67</v>
      </c>
      <c r="D3533" s="173"/>
      <c r="E3533" s="173"/>
      <c r="F3533" s="173"/>
      <c r="G3533" s="180">
        <v>43132</v>
      </c>
      <c r="H3533" s="177"/>
      <c r="I3533" s="177"/>
      <c r="J3533" s="173" t="s">
        <v>4891</v>
      </c>
    </row>
    <row r="3534" spans="1:10" ht="11.25" customHeight="1">
      <c r="A3534" s="181" t="s">
        <v>3981</v>
      </c>
      <c r="B3534" s="173"/>
      <c r="C3534" s="173" t="s">
        <v>67</v>
      </c>
      <c r="D3534" s="173"/>
      <c r="E3534" s="173" t="s">
        <v>67</v>
      </c>
      <c r="F3534" s="173" t="str">
        <f>J3534</f>
        <v>WESLEY OSEIAS ALVES</v>
      </c>
      <c r="G3534" s="180">
        <v>43070</v>
      </c>
      <c r="H3534" s="177">
        <v>43097</v>
      </c>
      <c r="I3534" s="174"/>
      <c r="J3534" s="8" t="s">
        <v>5210</v>
      </c>
    </row>
    <row r="3535" spans="1:10" ht="11.25" hidden="1" customHeight="1">
      <c r="A3535" s="181" t="s">
        <v>3982</v>
      </c>
      <c r="B3535" s="173"/>
      <c r="C3535" s="173" t="s">
        <v>67</v>
      </c>
      <c r="D3535" s="173"/>
      <c r="E3535" s="173"/>
      <c r="F3535" s="173"/>
      <c r="G3535" s="180">
        <v>43252</v>
      </c>
      <c r="H3535" s="177"/>
      <c r="I3535" s="177"/>
      <c r="J3535" s="173" t="s">
        <v>4891</v>
      </c>
    </row>
    <row r="3536" spans="1:10" ht="11.25" customHeight="1">
      <c r="A3536" s="181" t="s">
        <v>3983</v>
      </c>
      <c r="B3536" s="173"/>
      <c r="C3536" s="173" t="s">
        <v>67</v>
      </c>
      <c r="D3536" s="173"/>
      <c r="E3536" s="173" t="s">
        <v>67</v>
      </c>
      <c r="F3536" s="173" t="str">
        <f>J3536</f>
        <v>WESLEY OSEIAS ALVES</v>
      </c>
      <c r="G3536" s="180">
        <v>43070</v>
      </c>
      <c r="H3536" s="177">
        <v>43097</v>
      </c>
      <c r="I3536" s="174"/>
      <c r="J3536" s="8" t="s">
        <v>5210</v>
      </c>
    </row>
    <row r="3537" spans="1:10" ht="11.25" hidden="1" customHeight="1">
      <c r="A3537" s="181" t="s">
        <v>3984</v>
      </c>
      <c r="B3537" s="173"/>
      <c r="C3537" s="173" t="s">
        <v>67</v>
      </c>
      <c r="D3537" s="173"/>
      <c r="E3537" s="173"/>
      <c r="F3537" s="173"/>
      <c r="G3537" s="180">
        <v>43252</v>
      </c>
      <c r="H3537" s="177"/>
      <c r="I3537" s="177"/>
      <c r="J3537" s="173" t="s">
        <v>4891</v>
      </c>
    </row>
    <row r="3538" spans="1:10" ht="11.25" hidden="1" customHeight="1">
      <c r="A3538" s="181" t="s">
        <v>341</v>
      </c>
      <c r="B3538" s="173"/>
      <c r="C3538" s="173" t="s">
        <v>67</v>
      </c>
      <c r="D3538" s="173"/>
      <c r="E3538" s="173"/>
      <c r="F3538" s="173"/>
      <c r="G3538" s="180">
        <v>43405</v>
      </c>
      <c r="H3538" s="177"/>
      <c r="I3538" s="177"/>
      <c r="J3538" s="173" t="s">
        <v>4891</v>
      </c>
    </row>
    <row r="3539" spans="1:10" ht="11.25" hidden="1" customHeight="1">
      <c r="A3539" s="181" t="s">
        <v>3985</v>
      </c>
      <c r="B3539" s="173"/>
      <c r="C3539" s="173" t="s">
        <v>67</v>
      </c>
      <c r="D3539" s="173"/>
      <c r="E3539" s="173"/>
      <c r="F3539" s="173"/>
      <c r="G3539" s="180">
        <v>43101</v>
      </c>
      <c r="H3539" s="177"/>
      <c r="I3539" s="177"/>
      <c r="J3539" s="173" t="s">
        <v>4891</v>
      </c>
    </row>
    <row r="3540" spans="1:10" ht="11.25" hidden="1" customHeight="1">
      <c r="A3540" s="181" t="s">
        <v>3986</v>
      </c>
      <c r="B3540" s="173"/>
      <c r="C3540" s="173" t="s">
        <v>68</v>
      </c>
      <c r="D3540" s="173"/>
      <c r="E3540" s="173"/>
      <c r="F3540" s="173"/>
      <c r="G3540" s="180">
        <v>43252</v>
      </c>
      <c r="H3540" s="177"/>
      <c r="I3540" s="177"/>
      <c r="J3540" s="8" t="s">
        <v>4898</v>
      </c>
    </row>
    <row r="3541" spans="1:10" ht="11.25" hidden="1" customHeight="1">
      <c r="A3541" s="181" t="s">
        <v>3987</v>
      </c>
      <c r="B3541" s="173"/>
      <c r="C3541" s="173" t="s">
        <v>68</v>
      </c>
      <c r="D3541" s="173"/>
      <c r="E3541" s="173"/>
      <c r="F3541" s="173"/>
      <c r="G3541" s="180">
        <v>43132</v>
      </c>
      <c r="H3541" s="177"/>
      <c r="I3541" s="177"/>
      <c r="J3541" s="8" t="s">
        <v>4898</v>
      </c>
    </row>
    <row r="3542" spans="1:10" ht="11.25" hidden="1" customHeight="1">
      <c r="A3542" s="181" t="s">
        <v>3988</v>
      </c>
      <c r="B3542" s="173"/>
      <c r="C3542" s="173" t="s">
        <v>68</v>
      </c>
      <c r="D3542" s="173"/>
      <c r="E3542" s="173"/>
      <c r="F3542" s="173"/>
      <c r="G3542" s="180">
        <v>43282</v>
      </c>
      <c r="H3542" s="177"/>
      <c r="I3542" s="177"/>
      <c r="J3542" s="8" t="s">
        <v>4898</v>
      </c>
    </row>
    <row r="3543" spans="1:10" ht="11.25" hidden="1" customHeight="1">
      <c r="A3543" s="181" t="s">
        <v>3989</v>
      </c>
      <c r="B3543" s="173"/>
      <c r="C3543" s="173" t="s">
        <v>68</v>
      </c>
      <c r="D3543" s="173"/>
      <c r="E3543" s="173"/>
      <c r="F3543" s="173"/>
      <c r="G3543" s="180">
        <v>43282</v>
      </c>
      <c r="H3543" s="177"/>
      <c r="I3543" s="177"/>
      <c r="J3543" s="8" t="s">
        <v>4898</v>
      </c>
    </row>
    <row r="3544" spans="1:10" ht="11.25" hidden="1" customHeight="1">
      <c r="A3544" s="181" t="s">
        <v>3990</v>
      </c>
      <c r="B3544" s="173"/>
      <c r="C3544" s="173" t="s">
        <v>67</v>
      </c>
      <c r="D3544" s="173"/>
      <c r="E3544" s="173"/>
      <c r="F3544" s="173"/>
      <c r="G3544" s="180">
        <v>43313</v>
      </c>
      <c r="H3544" s="177"/>
      <c r="I3544" s="177"/>
      <c r="J3544" s="173" t="s">
        <v>4891</v>
      </c>
    </row>
    <row r="3545" spans="1:10" ht="11.25" hidden="1" customHeight="1">
      <c r="A3545" s="181" t="s">
        <v>3991</v>
      </c>
      <c r="B3545" s="173"/>
      <c r="C3545" s="173" t="s">
        <v>67</v>
      </c>
      <c r="D3545" s="173"/>
      <c r="E3545" s="173"/>
      <c r="F3545" s="173"/>
      <c r="G3545" s="180">
        <v>43282</v>
      </c>
      <c r="H3545" s="177"/>
      <c r="I3545" s="177"/>
      <c r="J3545" s="173" t="s">
        <v>4891</v>
      </c>
    </row>
    <row r="3546" spans="1:10" ht="11.25" hidden="1" customHeight="1">
      <c r="A3546" s="181" t="s">
        <v>3992</v>
      </c>
      <c r="B3546" s="173"/>
      <c r="C3546" s="173" t="s">
        <v>67</v>
      </c>
      <c r="D3546" s="173"/>
      <c r="E3546" s="173"/>
      <c r="F3546" s="173"/>
      <c r="G3546" s="180">
        <v>43313</v>
      </c>
      <c r="H3546" s="177"/>
      <c r="I3546" s="177"/>
      <c r="J3546" s="173" t="s">
        <v>4891</v>
      </c>
    </row>
    <row r="3547" spans="1:10" ht="11.25" customHeight="1">
      <c r="A3547" s="181" t="s">
        <v>3993</v>
      </c>
      <c r="B3547" s="173"/>
      <c r="C3547" s="173" t="s">
        <v>68</v>
      </c>
      <c r="D3547" s="173"/>
      <c r="E3547" s="173" t="s">
        <v>68</v>
      </c>
      <c r="F3547" s="173" t="str">
        <f>J3547</f>
        <v>WESLEY OSEIAS ALVES</v>
      </c>
      <c r="G3547" s="180">
        <v>43070</v>
      </c>
      <c r="H3547" s="174">
        <v>43104</v>
      </c>
      <c r="I3547" s="174"/>
      <c r="J3547" s="8" t="s">
        <v>5210</v>
      </c>
    </row>
    <row r="3548" spans="1:10" ht="11.25" hidden="1" customHeight="1">
      <c r="A3548" s="181" t="s">
        <v>3994</v>
      </c>
      <c r="B3548" s="173"/>
      <c r="C3548" s="173" t="s">
        <v>68</v>
      </c>
      <c r="D3548" s="173"/>
      <c r="E3548" s="173"/>
      <c r="F3548" s="173"/>
      <c r="G3548" s="180">
        <v>43344</v>
      </c>
      <c r="H3548" s="177"/>
      <c r="I3548" s="177"/>
      <c r="J3548" s="8" t="s">
        <v>4898</v>
      </c>
    </row>
    <row r="3549" spans="1:10" ht="11.25" hidden="1" customHeight="1">
      <c r="A3549" s="181" t="s">
        <v>3995</v>
      </c>
      <c r="B3549" s="173"/>
      <c r="C3549" s="173" t="s">
        <v>68</v>
      </c>
      <c r="D3549" s="173"/>
      <c r="E3549" s="173"/>
      <c r="F3549" s="173"/>
      <c r="G3549" s="180">
        <v>43374</v>
      </c>
      <c r="H3549" s="177"/>
      <c r="I3549" s="177"/>
      <c r="J3549" s="8" t="s">
        <v>4898</v>
      </c>
    </row>
    <row r="3550" spans="1:10" ht="11.25" hidden="1" customHeight="1">
      <c r="A3550" s="181" t="s">
        <v>3996</v>
      </c>
      <c r="B3550" s="173"/>
      <c r="C3550" s="173" t="s">
        <v>68</v>
      </c>
      <c r="D3550" s="173"/>
      <c r="E3550" s="173"/>
      <c r="F3550" s="173"/>
      <c r="G3550" s="180">
        <v>43344</v>
      </c>
      <c r="H3550" s="177"/>
      <c r="I3550" s="177"/>
      <c r="J3550" s="8" t="s">
        <v>4898</v>
      </c>
    </row>
    <row r="3551" spans="1:10" ht="11.25" hidden="1" customHeight="1">
      <c r="A3551" s="181" t="s">
        <v>3997</v>
      </c>
      <c r="B3551" s="173"/>
      <c r="C3551" s="173" t="s">
        <v>68</v>
      </c>
      <c r="D3551" s="173"/>
      <c r="E3551" s="173"/>
      <c r="F3551" s="173"/>
      <c r="G3551" s="180">
        <v>43344</v>
      </c>
      <c r="H3551" s="177"/>
      <c r="I3551" s="177"/>
      <c r="J3551" s="8" t="s">
        <v>4898</v>
      </c>
    </row>
    <row r="3552" spans="1:10" ht="11.25" hidden="1" customHeight="1">
      <c r="A3552" s="181" t="s">
        <v>3998</v>
      </c>
      <c r="B3552" s="173"/>
      <c r="C3552" s="173" t="s">
        <v>68</v>
      </c>
      <c r="D3552" s="173"/>
      <c r="E3552" s="173"/>
      <c r="F3552" s="173"/>
      <c r="G3552" s="180">
        <v>43374</v>
      </c>
      <c r="H3552" s="177"/>
      <c r="I3552" s="177"/>
      <c r="J3552" s="8" t="s">
        <v>4898</v>
      </c>
    </row>
    <row r="3553" spans="1:10" ht="11.25" hidden="1" customHeight="1">
      <c r="A3553" s="181" t="s">
        <v>3999</v>
      </c>
      <c r="B3553" s="173"/>
      <c r="C3553" s="173" t="s">
        <v>68</v>
      </c>
      <c r="D3553" s="173"/>
      <c r="E3553" s="173"/>
      <c r="F3553" s="173"/>
      <c r="G3553" s="180">
        <v>43374</v>
      </c>
      <c r="H3553" s="177"/>
      <c r="I3553" s="177"/>
      <c r="J3553" s="8" t="s">
        <v>4898</v>
      </c>
    </row>
    <row r="3554" spans="1:10" ht="11.25" hidden="1" customHeight="1">
      <c r="A3554" s="181" t="s">
        <v>4000</v>
      </c>
      <c r="B3554" s="173"/>
      <c r="C3554" s="173" t="s">
        <v>68</v>
      </c>
      <c r="D3554" s="173"/>
      <c r="E3554" s="173"/>
      <c r="F3554" s="173"/>
      <c r="G3554" s="180">
        <v>43374</v>
      </c>
      <c r="H3554" s="177"/>
      <c r="I3554" s="177"/>
      <c r="J3554" s="8" t="s">
        <v>4898</v>
      </c>
    </row>
    <row r="3555" spans="1:10" ht="11.25" hidden="1" customHeight="1">
      <c r="A3555" s="181" t="s">
        <v>342</v>
      </c>
      <c r="B3555" s="173"/>
      <c r="C3555" s="173" t="s">
        <v>68</v>
      </c>
      <c r="D3555" s="173"/>
      <c r="E3555" s="173"/>
      <c r="F3555" s="173"/>
      <c r="G3555" s="180">
        <v>43405</v>
      </c>
      <c r="H3555" s="177"/>
      <c r="I3555" s="177"/>
      <c r="J3555" s="8" t="s">
        <v>4898</v>
      </c>
    </row>
    <row r="3556" spans="1:10" ht="11.25" hidden="1" customHeight="1">
      <c r="A3556" s="181" t="s">
        <v>4001</v>
      </c>
      <c r="B3556" s="173"/>
      <c r="C3556" s="173" t="s">
        <v>68</v>
      </c>
      <c r="D3556" s="173"/>
      <c r="E3556" s="173"/>
      <c r="F3556" s="173"/>
      <c r="G3556" s="180">
        <v>43282</v>
      </c>
      <c r="H3556" s="177"/>
      <c r="I3556" s="177"/>
      <c r="J3556" s="8" t="s">
        <v>4898</v>
      </c>
    </row>
    <row r="3557" spans="1:10" ht="11.25" hidden="1" customHeight="1">
      <c r="A3557" s="181" t="s">
        <v>4002</v>
      </c>
      <c r="B3557" s="173"/>
      <c r="C3557" s="173" t="s">
        <v>68</v>
      </c>
      <c r="D3557" s="173"/>
      <c r="E3557" s="173"/>
      <c r="F3557" s="173"/>
      <c r="G3557" s="180">
        <v>43282</v>
      </c>
      <c r="H3557" s="177"/>
      <c r="I3557" s="177"/>
      <c r="J3557" s="8" t="s">
        <v>4898</v>
      </c>
    </row>
    <row r="3558" spans="1:10" ht="11.25" hidden="1" customHeight="1">
      <c r="A3558" s="181" t="s">
        <v>4003</v>
      </c>
      <c r="B3558" s="173"/>
      <c r="C3558" s="173" t="s">
        <v>68</v>
      </c>
      <c r="D3558" s="173"/>
      <c r="E3558" s="173"/>
      <c r="F3558" s="173"/>
      <c r="G3558" s="180">
        <v>43160</v>
      </c>
      <c r="H3558" s="177"/>
      <c r="I3558" s="177"/>
      <c r="J3558" s="8" t="s">
        <v>4898</v>
      </c>
    </row>
    <row r="3559" spans="1:10" ht="11.25" hidden="1" customHeight="1">
      <c r="A3559" s="181" t="s">
        <v>4004</v>
      </c>
      <c r="B3559" s="173"/>
      <c r="C3559" s="173" t="s">
        <v>68</v>
      </c>
      <c r="D3559" s="173"/>
      <c r="E3559" s="173"/>
      <c r="F3559" s="173"/>
      <c r="G3559" s="180">
        <v>43160</v>
      </c>
      <c r="H3559" s="177"/>
      <c r="I3559" s="177"/>
      <c r="J3559" s="8" t="s">
        <v>4898</v>
      </c>
    </row>
    <row r="3560" spans="1:10" ht="11.25" hidden="1" customHeight="1">
      <c r="A3560" s="181" t="s">
        <v>4005</v>
      </c>
      <c r="B3560" s="173"/>
      <c r="C3560" s="173" t="s">
        <v>68</v>
      </c>
      <c r="D3560" s="173"/>
      <c r="E3560" s="173"/>
      <c r="F3560" s="173"/>
      <c r="G3560" s="180">
        <v>43191</v>
      </c>
      <c r="H3560" s="177"/>
      <c r="I3560" s="177"/>
      <c r="J3560" s="8" t="s">
        <v>4898</v>
      </c>
    </row>
    <row r="3561" spans="1:10" ht="11.25" hidden="1" customHeight="1">
      <c r="A3561" s="181" t="s">
        <v>4006</v>
      </c>
      <c r="B3561" s="173"/>
      <c r="C3561" s="173" t="s">
        <v>68</v>
      </c>
      <c r="D3561" s="173"/>
      <c r="E3561" s="173"/>
      <c r="F3561" s="173"/>
      <c r="G3561" s="180">
        <v>43132</v>
      </c>
      <c r="H3561" s="177"/>
      <c r="I3561" s="177"/>
      <c r="J3561" s="8" t="s">
        <v>4898</v>
      </c>
    </row>
    <row r="3562" spans="1:10" ht="11.25" hidden="1" customHeight="1">
      <c r="A3562" s="181" t="s">
        <v>4007</v>
      </c>
      <c r="B3562" s="173"/>
      <c r="C3562" s="173" t="s">
        <v>68</v>
      </c>
      <c r="D3562" s="173"/>
      <c r="E3562" s="173"/>
      <c r="F3562" s="173"/>
      <c r="G3562" s="180">
        <v>43191</v>
      </c>
      <c r="H3562" s="177"/>
      <c r="I3562" s="177"/>
      <c r="J3562" s="8" t="s">
        <v>4898</v>
      </c>
    </row>
    <row r="3563" spans="1:10" ht="11.25" hidden="1" customHeight="1">
      <c r="A3563" s="181" t="s">
        <v>4008</v>
      </c>
      <c r="B3563" s="173"/>
      <c r="C3563" s="173" t="s">
        <v>68</v>
      </c>
      <c r="D3563" s="173"/>
      <c r="E3563" s="173"/>
      <c r="F3563" s="173"/>
      <c r="G3563" s="180">
        <v>43282</v>
      </c>
      <c r="H3563" s="177"/>
      <c r="I3563" s="177"/>
      <c r="J3563" s="8" t="s">
        <v>4898</v>
      </c>
    </row>
    <row r="3564" spans="1:10" ht="11.25" hidden="1" customHeight="1">
      <c r="A3564" s="181" t="s">
        <v>4009</v>
      </c>
      <c r="B3564" s="173"/>
      <c r="C3564" s="173" t="s">
        <v>68</v>
      </c>
      <c r="D3564" s="173"/>
      <c r="E3564" s="173"/>
      <c r="F3564" s="173"/>
      <c r="G3564" s="180">
        <v>43282</v>
      </c>
      <c r="H3564" s="177"/>
      <c r="I3564" s="177"/>
      <c r="J3564" s="8" t="s">
        <v>4898</v>
      </c>
    </row>
    <row r="3565" spans="1:10" ht="11.25" hidden="1" customHeight="1">
      <c r="A3565" s="181" t="s">
        <v>4010</v>
      </c>
      <c r="B3565" s="173"/>
      <c r="C3565" s="173" t="s">
        <v>68</v>
      </c>
      <c r="D3565" s="173"/>
      <c r="E3565" s="173"/>
      <c r="F3565" s="173"/>
      <c r="G3565" s="180">
        <v>43282</v>
      </c>
      <c r="H3565" s="177"/>
      <c r="I3565" s="177"/>
      <c r="J3565" s="8" t="s">
        <v>4898</v>
      </c>
    </row>
    <row r="3566" spans="1:10" ht="11.25" hidden="1" customHeight="1">
      <c r="A3566" s="181" t="s">
        <v>4011</v>
      </c>
      <c r="B3566" s="173"/>
      <c r="C3566" s="173" t="s">
        <v>68</v>
      </c>
      <c r="D3566" s="173"/>
      <c r="E3566" s="173"/>
      <c r="F3566" s="173"/>
      <c r="G3566" s="180">
        <v>43282</v>
      </c>
      <c r="H3566" s="177"/>
      <c r="I3566" s="177"/>
      <c r="J3566" s="8" t="s">
        <v>4898</v>
      </c>
    </row>
    <row r="3567" spans="1:10" ht="11.25" hidden="1" customHeight="1">
      <c r="A3567" s="181" t="s">
        <v>4012</v>
      </c>
      <c r="B3567" s="173"/>
      <c r="C3567" s="173" t="s">
        <v>68</v>
      </c>
      <c r="D3567" s="173"/>
      <c r="E3567" s="173"/>
      <c r="F3567" s="173"/>
      <c r="G3567" s="180">
        <v>43282</v>
      </c>
      <c r="H3567" s="177"/>
      <c r="I3567" s="177"/>
      <c r="J3567" s="8" t="s">
        <v>4898</v>
      </c>
    </row>
    <row r="3568" spans="1:10" ht="11.25" customHeight="1">
      <c r="A3568" s="181" t="s">
        <v>4013</v>
      </c>
      <c r="B3568" s="173"/>
      <c r="C3568" s="173" t="s">
        <v>68</v>
      </c>
      <c r="D3568" s="173"/>
      <c r="E3568" s="173" t="s">
        <v>68</v>
      </c>
      <c r="F3568" s="173" t="str">
        <f>J3568</f>
        <v>WESLEY OSEIAS ALVES</v>
      </c>
      <c r="G3568" s="180">
        <v>43070</v>
      </c>
      <c r="H3568" s="174">
        <v>43104</v>
      </c>
      <c r="I3568" s="174"/>
      <c r="J3568" s="8" t="s">
        <v>5210</v>
      </c>
    </row>
    <row r="3569" spans="1:10" ht="11.25" hidden="1" customHeight="1">
      <c r="A3569" s="181" t="s">
        <v>4014</v>
      </c>
      <c r="B3569" s="173"/>
      <c r="C3569" s="173" t="s">
        <v>68</v>
      </c>
      <c r="D3569" s="173"/>
      <c r="E3569" s="173"/>
      <c r="F3569" s="173"/>
      <c r="G3569" s="180">
        <v>43282</v>
      </c>
      <c r="H3569" s="177"/>
      <c r="I3569" s="177"/>
      <c r="J3569" s="8" t="s">
        <v>4898</v>
      </c>
    </row>
    <row r="3570" spans="1:10" ht="11.25" hidden="1" customHeight="1">
      <c r="A3570" s="181" t="s">
        <v>4015</v>
      </c>
      <c r="B3570" s="173"/>
      <c r="C3570" s="173" t="s">
        <v>68</v>
      </c>
      <c r="D3570" s="173"/>
      <c r="E3570" s="173"/>
      <c r="F3570" s="173"/>
      <c r="G3570" s="180">
        <v>43282</v>
      </c>
      <c r="H3570" s="177"/>
      <c r="I3570" s="177"/>
      <c r="J3570" s="8" t="s">
        <v>4898</v>
      </c>
    </row>
    <row r="3571" spans="1:10" ht="11.25" customHeight="1">
      <c r="A3571" s="181" t="s">
        <v>4016</v>
      </c>
      <c r="B3571" s="173"/>
      <c r="C3571" s="173" t="s">
        <v>68</v>
      </c>
      <c r="D3571" s="173"/>
      <c r="E3571" s="173" t="s">
        <v>68</v>
      </c>
      <c r="F3571" s="173" t="str">
        <f>J3571</f>
        <v>WESLEY OSEIAS ALVES</v>
      </c>
      <c r="G3571" s="180">
        <v>43070</v>
      </c>
      <c r="H3571" s="174">
        <v>43104</v>
      </c>
      <c r="I3571" s="174"/>
      <c r="J3571" s="8" t="s">
        <v>5210</v>
      </c>
    </row>
    <row r="3572" spans="1:10" ht="11.25" hidden="1" customHeight="1">
      <c r="A3572" s="181" t="s">
        <v>343</v>
      </c>
      <c r="B3572" s="173"/>
      <c r="C3572" s="173" t="s">
        <v>68</v>
      </c>
      <c r="D3572" s="173"/>
      <c r="E3572" s="173"/>
      <c r="F3572" s="173"/>
      <c r="G3572" s="180">
        <v>43405</v>
      </c>
      <c r="H3572" s="177"/>
      <c r="I3572" s="177"/>
      <c r="J3572" s="8" t="s">
        <v>4898</v>
      </c>
    </row>
    <row r="3573" spans="1:10" ht="11.25" hidden="1" customHeight="1">
      <c r="A3573" s="181" t="s">
        <v>4017</v>
      </c>
      <c r="B3573" s="173"/>
      <c r="C3573" s="173" t="s">
        <v>68</v>
      </c>
      <c r="D3573" s="173"/>
      <c r="E3573" s="173"/>
      <c r="F3573" s="173"/>
      <c r="G3573" s="180">
        <v>43191</v>
      </c>
      <c r="H3573" s="174"/>
      <c r="I3573" s="175"/>
      <c r="J3573" s="8" t="s">
        <v>4898</v>
      </c>
    </row>
    <row r="3574" spans="1:10" ht="11.25" hidden="1" customHeight="1">
      <c r="A3574" s="181" t="s">
        <v>4018</v>
      </c>
      <c r="B3574" s="173"/>
      <c r="C3574" s="173" t="s">
        <v>68</v>
      </c>
      <c r="D3574" s="173"/>
      <c r="E3574" s="173"/>
      <c r="F3574" s="173"/>
      <c r="G3574" s="180">
        <v>43191</v>
      </c>
      <c r="H3574" s="174"/>
      <c r="I3574" s="175"/>
      <c r="J3574" s="8" t="s">
        <v>4898</v>
      </c>
    </row>
    <row r="3575" spans="1:10" ht="11.25" hidden="1" customHeight="1">
      <c r="A3575" s="181" t="s">
        <v>4019</v>
      </c>
      <c r="B3575" s="173"/>
      <c r="C3575" s="173" t="s">
        <v>68</v>
      </c>
      <c r="D3575" s="173"/>
      <c r="E3575" s="173"/>
      <c r="F3575" s="173"/>
      <c r="G3575" s="180">
        <v>43252</v>
      </c>
      <c r="H3575" s="177"/>
      <c r="I3575" s="177"/>
      <c r="J3575" s="8" t="s">
        <v>4898</v>
      </c>
    </row>
    <row r="3576" spans="1:10" ht="11.25" hidden="1" customHeight="1">
      <c r="A3576" s="181" t="s">
        <v>4020</v>
      </c>
      <c r="B3576" s="173"/>
      <c r="C3576" s="173" t="s">
        <v>68</v>
      </c>
      <c r="D3576" s="173"/>
      <c r="E3576" s="173"/>
      <c r="F3576" s="173"/>
      <c r="G3576" s="180">
        <v>43160</v>
      </c>
      <c r="H3576" s="177"/>
      <c r="I3576" s="177"/>
      <c r="J3576" s="8" t="s">
        <v>4898</v>
      </c>
    </row>
    <row r="3577" spans="1:10" ht="11.25" hidden="1" customHeight="1">
      <c r="A3577" s="181" t="s">
        <v>4021</v>
      </c>
      <c r="B3577" s="173"/>
      <c r="C3577" s="173" t="s">
        <v>68</v>
      </c>
      <c r="D3577" s="173"/>
      <c r="E3577" s="173"/>
      <c r="F3577" s="173"/>
      <c r="G3577" s="180">
        <v>43252</v>
      </c>
      <c r="H3577" s="177"/>
      <c r="I3577" s="177"/>
      <c r="J3577" s="8" t="s">
        <v>4898</v>
      </c>
    </row>
    <row r="3578" spans="1:10" ht="11.25" hidden="1" customHeight="1">
      <c r="A3578" s="181" t="s">
        <v>4022</v>
      </c>
      <c r="B3578" s="173"/>
      <c r="C3578" s="173" t="s">
        <v>68</v>
      </c>
      <c r="D3578" s="173"/>
      <c r="E3578" s="173"/>
      <c r="F3578" s="173"/>
      <c r="G3578" s="180">
        <v>43191</v>
      </c>
      <c r="H3578" s="177"/>
      <c r="I3578" s="177"/>
      <c r="J3578" s="8" t="s">
        <v>4898</v>
      </c>
    </row>
    <row r="3579" spans="1:10" ht="11.25" hidden="1" customHeight="1">
      <c r="A3579" s="181" t="s">
        <v>4023</v>
      </c>
      <c r="B3579" s="173"/>
      <c r="C3579" s="173" t="s">
        <v>68</v>
      </c>
      <c r="D3579" s="173"/>
      <c r="E3579" s="173"/>
      <c r="F3579" s="173"/>
      <c r="G3579" s="180">
        <v>43221</v>
      </c>
      <c r="H3579" s="177"/>
      <c r="I3579" s="177"/>
      <c r="J3579" s="8" t="s">
        <v>4898</v>
      </c>
    </row>
    <row r="3580" spans="1:10" ht="11.25" hidden="1" customHeight="1">
      <c r="A3580" s="181" t="s">
        <v>4024</v>
      </c>
      <c r="B3580" s="173"/>
      <c r="C3580" s="173" t="s">
        <v>68</v>
      </c>
      <c r="D3580" s="173"/>
      <c r="E3580" s="173"/>
      <c r="F3580" s="173"/>
      <c r="G3580" s="180">
        <v>43344</v>
      </c>
      <c r="H3580" s="177"/>
      <c r="I3580" s="177"/>
      <c r="J3580" s="8" t="s">
        <v>4898</v>
      </c>
    </row>
    <row r="3581" spans="1:10" ht="11.25" hidden="1" customHeight="1">
      <c r="A3581" s="181" t="s">
        <v>4025</v>
      </c>
      <c r="B3581" s="173"/>
      <c r="C3581" s="173" t="s">
        <v>68</v>
      </c>
      <c r="D3581" s="173"/>
      <c r="E3581" s="173"/>
      <c r="F3581" s="173"/>
      <c r="G3581" s="180">
        <v>43344</v>
      </c>
      <c r="H3581" s="177"/>
      <c r="I3581" s="177"/>
      <c r="J3581" s="8" t="s">
        <v>4898</v>
      </c>
    </row>
    <row r="3582" spans="1:10" ht="11.25" hidden="1" customHeight="1">
      <c r="A3582" s="181" t="s">
        <v>4026</v>
      </c>
      <c r="B3582" s="173"/>
      <c r="C3582" s="173" t="s">
        <v>68</v>
      </c>
      <c r="D3582" s="173"/>
      <c r="E3582" s="173"/>
      <c r="F3582" s="173"/>
      <c r="G3582" s="180">
        <v>43344</v>
      </c>
      <c r="H3582" s="177"/>
      <c r="I3582" s="177"/>
      <c r="J3582" s="8" t="s">
        <v>4898</v>
      </c>
    </row>
    <row r="3583" spans="1:10" ht="11.25" hidden="1" customHeight="1">
      <c r="A3583" s="181" t="s">
        <v>4027</v>
      </c>
      <c r="B3583" s="173"/>
      <c r="C3583" s="173" t="s">
        <v>68</v>
      </c>
      <c r="D3583" s="173"/>
      <c r="E3583" s="173"/>
      <c r="F3583" s="173"/>
      <c r="G3583" s="180">
        <v>43374</v>
      </c>
      <c r="H3583" s="177"/>
      <c r="I3583" s="177"/>
      <c r="J3583" s="8" t="s">
        <v>4898</v>
      </c>
    </row>
    <row r="3584" spans="1:10" ht="11.25" hidden="1" customHeight="1">
      <c r="A3584" s="181" t="s">
        <v>4028</v>
      </c>
      <c r="B3584" s="173"/>
      <c r="C3584" s="173" t="s">
        <v>68</v>
      </c>
      <c r="D3584" s="173"/>
      <c r="E3584" s="173"/>
      <c r="F3584" s="173"/>
      <c r="G3584" s="180">
        <v>43344</v>
      </c>
      <c r="H3584" s="177"/>
      <c r="I3584" s="177"/>
      <c r="J3584" s="8" t="s">
        <v>4898</v>
      </c>
    </row>
    <row r="3585" spans="1:10" ht="11.25" hidden="1" customHeight="1">
      <c r="A3585" s="181" t="s">
        <v>4029</v>
      </c>
      <c r="B3585" s="173"/>
      <c r="C3585" s="173" t="s">
        <v>68</v>
      </c>
      <c r="D3585" s="173"/>
      <c r="E3585" s="173"/>
      <c r="F3585" s="173"/>
      <c r="G3585" s="180">
        <v>43221</v>
      </c>
      <c r="H3585" s="177"/>
      <c r="I3585" s="177"/>
      <c r="J3585" s="8" t="s">
        <v>4898</v>
      </c>
    </row>
    <row r="3586" spans="1:10" ht="11.25" hidden="1" customHeight="1">
      <c r="A3586" s="181" t="s">
        <v>4030</v>
      </c>
      <c r="B3586" s="173"/>
      <c r="C3586" s="173" t="s">
        <v>68</v>
      </c>
      <c r="D3586" s="173"/>
      <c r="E3586" s="173"/>
      <c r="F3586" s="173"/>
      <c r="G3586" s="180">
        <v>43344</v>
      </c>
      <c r="H3586" s="177"/>
      <c r="I3586" s="177"/>
      <c r="J3586" s="8" t="s">
        <v>4898</v>
      </c>
    </row>
    <row r="3587" spans="1:10" ht="11.25" hidden="1" customHeight="1">
      <c r="A3587" s="181" t="s">
        <v>4031</v>
      </c>
      <c r="B3587" s="173"/>
      <c r="C3587" s="173" t="s">
        <v>68</v>
      </c>
      <c r="D3587" s="173"/>
      <c r="E3587" s="173"/>
      <c r="F3587" s="173"/>
      <c r="G3587" s="180">
        <v>43374</v>
      </c>
      <c r="H3587" s="177"/>
      <c r="I3587" s="177"/>
      <c r="J3587" s="8" t="s">
        <v>4898</v>
      </c>
    </row>
    <row r="3588" spans="1:10" ht="11.25" hidden="1" customHeight="1">
      <c r="A3588" s="181" t="s">
        <v>4032</v>
      </c>
      <c r="B3588" s="173"/>
      <c r="C3588" s="173" t="s">
        <v>68</v>
      </c>
      <c r="D3588" s="173"/>
      <c r="E3588" s="173"/>
      <c r="F3588" s="173"/>
      <c r="G3588" s="180">
        <v>43221</v>
      </c>
      <c r="H3588" s="177"/>
      <c r="I3588" s="177"/>
      <c r="J3588" s="8" t="s">
        <v>4898</v>
      </c>
    </row>
    <row r="3589" spans="1:10" ht="11.25" hidden="1" customHeight="1">
      <c r="A3589" s="181" t="s">
        <v>4033</v>
      </c>
      <c r="B3589" s="173"/>
      <c r="C3589" s="173" t="s">
        <v>68</v>
      </c>
      <c r="D3589" s="173"/>
      <c r="E3589" s="173"/>
      <c r="F3589" s="173"/>
      <c r="G3589" s="180">
        <v>43374</v>
      </c>
      <c r="H3589" s="177"/>
      <c r="I3589" s="177"/>
      <c r="J3589" s="8" t="s">
        <v>4898</v>
      </c>
    </row>
    <row r="3590" spans="1:10" ht="11.25" hidden="1" customHeight="1">
      <c r="A3590" s="181" t="s">
        <v>4034</v>
      </c>
      <c r="B3590" s="173"/>
      <c r="C3590" s="173" t="s">
        <v>68</v>
      </c>
      <c r="D3590" s="173"/>
      <c r="E3590" s="173"/>
      <c r="F3590" s="173"/>
      <c r="G3590" s="180">
        <v>43374</v>
      </c>
      <c r="H3590" s="177"/>
      <c r="I3590" s="177"/>
      <c r="J3590" s="8" t="s">
        <v>4898</v>
      </c>
    </row>
    <row r="3591" spans="1:10" ht="11.25" hidden="1" customHeight="1">
      <c r="A3591" s="181" t="s">
        <v>4035</v>
      </c>
      <c r="B3591" s="173"/>
      <c r="C3591" s="173" t="s">
        <v>68</v>
      </c>
      <c r="D3591" s="173"/>
      <c r="E3591" s="173"/>
      <c r="F3591" s="173"/>
      <c r="G3591" s="180">
        <v>43374</v>
      </c>
      <c r="H3591" s="177"/>
      <c r="I3591" s="177"/>
      <c r="J3591" s="8" t="s">
        <v>4898</v>
      </c>
    </row>
    <row r="3592" spans="1:10" ht="11.25" hidden="1" customHeight="1">
      <c r="A3592" s="181" t="s">
        <v>4036</v>
      </c>
      <c r="B3592" s="173"/>
      <c r="C3592" s="173" t="s">
        <v>68</v>
      </c>
      <c r="D3592" s="173"/>
      <c r="E3592" s="173"/>
      <c r="F3592" s="173"/>
      <c r="G3592" s="180">
        <v>43374</v>
      </c>
      <c r="H3592" s="177"/>
      <c r="I3592" s="177"/>
      <c r="J3592" s="8" t="s">
        <v>4898</v>
      </c>
    </row>
    <row r="3593" spans="1:10" ht="11.25" hidden="1" customHeight="1">
      <c r="A3593" s="181" t="s">
        <v>4037</v>
      </c>
      <c r="B3593" s="173"/>
      <c r="C3593" s="173" t="s">
        <v>68</v>
      </c>
      <c r="D3593" s="173"/>
      <c r="E3593" s="173"/>
      <c r="F3593" s="173"/>
      <c r="G3593" s="180">
        <v>43374</v>
      </c>
      <c r="H3593" s="177"/>
      <c r="I3593" s="177"/>
      <c r="J3593" s="8" t="s">
        <v>4898</v>
      </c>
    </row>
    <row r="3594" spans="1:10" ht="11.25" hidden="1" customHeight="1">
      <c r="A3594" s="181" t="s">
        <v>4038</v>
      </c>
      <c r="B3594" s="173"/>
      <c r="C3594" s="173" t="s">
        <v>68</v>
      </c>
      <c r="D3594" s="173"/>
      <c r="E3594" s="173"/>
      <c r="F3594" s="173"/>
      <c r="G3594" s="180">
        <v>43313</v>
      </c>
      <c r="H3594" s="177"/>
      <c r="I3594" s="177"/>
      <c r="J3594" s="8" t="s">
        <v>4898</v>
      </c>
    </row>
    <row r="3595" spans="1:10" ht="11.25" hidden="1" customHeight="1">
      <c r="A3595" s="181" t="s">
        <v>4039</v>
      </c>
      <c r="B3595" s="173"/>
      <c r="C3595" s="173" t="s">
        <v>68</v>
      </c>
      <c r="D3595" s="173"/>
      <c r="E3595" s="173"/>
      <c r="F3595" s="173"/>
      <c r="G3595" s="180">
        <v>43374</v>
      </c>
      <c r="H3595" s="177"/>
      <c r="I3595" s="177"/>
      <c r="J3595" s="8" t="s">
        <v>4898</v>
      </c>
    </row>
    <row r="3596" spans="1:10" ht="11.25" hidden="1" customHeight="1">
      <c r="A3596" s="181" t="s">
        <v>4040</v>
      </c>
      <c r="B3596" s="173"/>
      <c r="C3596" s="173" t="s">
        <v>68</v>
      </c>
      <c r="D3596" s="173"/>
      <c r="E3596" s="173"/>
      <c r="F3596" s="173"/>
      <c r="G3596" s="180">
        <v>43344</v>
      </c>
      <c r="H3596" s="177"/>
      <c r="I3596" s="177"/>
      <c r="J3596" s="8" t="s">
        <v>4898</v>
      </c>
    </row>
    <row r="3597" spans="1:10" ht="11.25" hidden="1" customHeight="1">
      <c r="A3597" s="181" t="s">
        <v>4041</v>
      </c>
      <c r="B3597" s="173"/>
      <c r="C3597" s="173" t="s">
        <v>68</v>
      </c>
      <c r="D3597" s="173"/>
      <c r="E3597" s="173"/>
      <c r="F3597" s="173"/>
      <c r="G3597" s="180">
        <v>43344</v>
      </c>
      <c r="H3597" s="177"/>
      <c r="I3597" s="177"/>
      <c r="J3597" s="8" t="s">
        <v>4898</v>
      </c>
    </row>
    <row r="3598" spans="1:10" ht="11.25" hidden="1" customHeight="1">
      <c r="A3598" s="181" t="s">
        <v>4042</v>
      </c>
      <c r="B3598" s="173"/>
      <c r="C3598" s="173" t="s">
        <v>68</v>
      </c>
      <c r="D3598" s="173"/>
      <c r="E3598" s="173"/>
      <c r="F3598" s="173"/>
      <c r="G3598" s="180">
        <v>43221</v>
      </c>
      <c r="H3598" s="177"/>
      <c r="I3598" s="177"/>
      <c r="J3598" s="8" t="s">
        <v>4898</v>
      </c>
    </row>
    <row r="3599" spans="1:10" ht="11.25" hidden="1" customHeight="1">
      <c r="A3599" s="181" t="s">
        <v>4043</v>
      </c>
      <c r="B3599" s="173"/>
      <c r="C3599" s="173" t="s">
        <v>68</v>
      </c>
      <c r="D3599" s="173"/>
      <c r="E3599" s="173"/>
      <c r="F3599" s="173"/>
      <c r="G3599" s="180">
        <v>43252</v>
      </c>
      <c r="H3599" s="177"/>
      <c r="I3599" s="177"/>
      <c r="J3599" s="8" t="s">
        <v>4898</v>
      </c>
    </row>
    <row r="3600" spans="1:10" ht="11.25" hidden="1" customHeight="1">
      <c r="A3600" s="181" t="s">
        <v>4044</v>
      </c>
      <c r="B3600" s="173"/>
      <c r="C3600" s="173" t="s">
        <v>68</v>
      </c>
      <c r="D3600" s="173"/>
      <c r="E3600" s="173"/>
      <c r="F3600" s="173"/>
      <c r="G3600" s="180">
        <v>43132</v>
      </c>
      <c r="H3600" s="177"/>
      <c r="I3600" s="177"/>
      <c r="J3600" s="8" t="s">
        <v>4898</v>
      </c>
    </row>
    <row r="3601" spans="1:10" ht="11.25" hidden="1" customHeight="1">
      <c r="A3601" s="181" t="s">
        <v>4045</v>
      </c>
      <c r="B3601" s="173"/>
      <c r="C3601" s="173" t="s">
        <v>68</v>
      </c>
      <c r="D3601" s="173"/>
      <c r="E3601" s="173"/>
      <c r="F3601" s="173"/>
      <c r="G3601" s="180">
        <v>43313</v>
      </c>
      <c r="H3601" s="177"/>
      <c r="I3601" s="177"/>
      <c r="J3601" s="8" t="s">
        <v>4898</v>
      </c>
    </row>
    <row r="3602" spans="1:10" ht="11.25" hidden="1" customHeight="1">
      <c r="A3602" s="181" t="s">
        <v>4046</v>
      </c>
      <c r="B3602" s="173"/>
      <c r="C3602" s="173" t="s">
        <v>67</v>
      </c>
      <c r="D3602" s="173"/>
      <c r="E3602" s="173"/>
      <c r="F3602" s="173"/>
      <c r="G3602" s="180">
        <v>43252</v>
      </c>
      <c r="H3602" s="174"/>
      <c r="I3602" s="175"/>
      <c r="J3602" s="173" t="s">
        <v>4891</v>
      </c>
    </row>
    <row r="3603" spans="1:10" ht="11.25" customHeight="1">
      <c r="A3603" s="181" t="s">
        <v>4047</v>
      </c>
      <c r="B3603" s="173"/>
      <c r="C3603" s="173" t="s">
        <v>67</v>
      </c>
      <c r="D3603" s="173"/>
      <c r="E3603" s="173" t="s">
        <v>67</v>
      </c>
      <c r="F3603" s="173" t="str">
        <f>J3603</f>
        <v>WESLEY OSEIAS ALVES</v>
      </c>
      <c r="G3603" s="180">
        <v>43070</v>
      </c>
      <c r="H3603" s="177">
        <v>43097</v>
      </c>
      <c r="I3603" s="174"/>
      <c r="J3603" s="8" t="s">
        <v>5210</v>
      </c>
    </row>
    <row r="3604" spans="1:10" ht="11.25" hidden="1" customHeight="1">
      <c r="A3604" s="181" t="s">
        <v>344</v>
      </c>
      <c r="B3604" s="173"/>
      <c r="C3604" s="173" t="s">
        <v>67</v>
      </c>
      <c r="D3604" s="173"/>
      <c r="E3604" s="173"/>
      <c r="F3604" s="173"/>
      <c r="G3604" s="180">
        <v>43405</v>
      </c>
      <c r="H3604" s="177"/>
      <c r="I3604" s="177"/>
      <c r="J3604" s="173" t="s">
        <v>4891</v>
      </c>
    </row>
    <row r="3605" spans="1:10" ht="11.25" hidden="1" customHeight="1">
      <c r="A3605" s="181" t="s">
        <v>345</v>
      </c>
      <c r="B3605" s="173"/>
      <c r="C3605" s="173" t="s">
        <v>67</v>
      </c>
      <c r="D3605" s="173"/>
      <c r="E3605" s="173"/>
      <c r="F3605" s="173"/>
      <c r="G3605" s="180">
        <v>43405</v>
      </c>
      <c r="H3605" s="177"/>
      <c r="I3605" s="177"/>
      <c r="J3605" s="173" t="s">
        <v>4891</v>
      </c>
    </row>
    <row r="3606" spans="1:10" ht="11.25" hidden="1" customHeight="1">
      <c r="A3606" s="181" t="s">
        <v>4048</v>
      </c>
      <c r="B3606" s="173"/>
      <c r="C3606" s="173" t="s">
        <v>67</v>
      </c>
      <c r="D3606" s="173"/>
      <c r="E3606" s="173"/>
      <c r="F3606" s="173"/>
      <c r="G3606" s="180">
        <v>43313</v>
      </c>
      <c r="H3606" s="177"/>
      <c r="I3606" s="177"/>
      <c r="J3606" s="173" t="s">
        <v>4891</v>
      </c>
    </row>
    <row r="3607" spans="1:10" ht="11.25" hidden="1" customHeight="1">
      <c r="A3607" s="181" t="s">
        <v>4049</v>
      </c>
      <c r="B3607" s="173"/>
      <c r="C3607" s="173" t="s">
        <v>67</v>
      </c>
      <c r="D3607" s="173"/>
      <c r="E3607" s="173"/>
      <c r="F3607" s="173"/>
      <c r="G3607" s="180">
        <v>43282</v>
      </c>
      <c r="H3607" s="177"/>
      <c r="I3607" s="177"/>
      <c r="J3607" s="173" t="s">
        <v>4891</v>
      </c>
    </row>
    <row r="3608" spans="1:10" ht="11.25" hidden="1" customHeight="1">
      <c r="A3608" s="181" t="s">
        <v>4050</v>
      </c>
      <c r="B3608" s="173"/>
      <c r="C3608" s="173" t="s">
        <v>67</v>
      </c>
      <c r="D3608" s="173"/>
      <c r="E3608" s="173"/>
      <c r="F3608" s="173"/>
      <c r="G3608" s="180">
        <v>43313</v>
      </c>
      <c r="H3608" s="177"/>
      <c r="I3608" s="177"/>
      <c r="J3608" s="173" t="s">
        <v>4891</v>
      </c>
    </row>
    <row r="3609" spans="1:10" ht="11.25" hidden="1" customHeight="1">
      <c r="A3609" s="181" t="s">
        <v>4051</v>
      </c>
      <c r="B3609" s="173"/>
      <c r="C3609" s="173" t="s">
        <v>67</v>
      </c>
      <c r="D3609" s="173"/>
      <c r="E3609" s="173"/>
      <c r="F3609" s="173"/>
      <c r="G3609" s="180">
        <v>43221</v>
      </c>
      <c r="H3609" s="177"/>
      <c r="I3609" s="177"/>
      <c r="J3609" s="173" t="s">
        <v>4891</v>
      </c>
    </row>
    <row r="3610" spans="1:10" ht="11.25" hidden="1" customHeight="1">
      <c r="A3610" s="181" t="s">
        <v>4052</v>
      </c>
      <c r="B3610" s="173"/>
      <c r="C3610" s="173" t="s">
        <v>67</v>
      </c>
      <c r="D3610" s="173"/>
      <c r="E3610" s="173"/>
      <c r="F3610" s="173"/>
      <c r="G3610" s="180">
        <v>43221</v>
      </c>
      <c r="H3610" s="177"/>
      <c r="I3610" s="177"/>
      <c r="J3610" s="173" t="s">
        <v>4891</v>
      </c>
    </row>
    <row r="3611" spans="1:10" ht="11.25" hidden="1" customHeight="1">
      <c r="A3611" s="181" t="s">
        <v>4053</v>
      </c>
      <c r="B3611" s="173"/>
      <c r="C3611" s="173" t="s">
        <v>67</v>
      </c>
      <c r="D3611" s="173"/>
      <c r="E3611" s="173"/>
      <c r="F3611" s="173"/>
      <c r="G3611" s="180">
        <v>43374</v>
      </c>
      <c r="H3611" s="177"/>
      <c r="I3611" s="177"/>
      <c r="J3611" s="173" t="s">
        <v>4891</v>
      </c>
    </row>
    <row r="3612" spans="1:10" ht="11.25" hidden="1" customHeight="1">
      <c r="A3612" s="181" t="s">
        <v>4054</v>
      </c>
      <c r="B3612" s="173"/>
      <c r="C3612" s="173" t="s">
        <v>67</v>
      </c>
      <c r="D3612" s="173"/>
      <c r="E3612" s="173"/>
      <c r="F3612" s="173"/>
      <c r="G3612" s="180">
        <v>43374</v>
      </c>
      <c r="H3612" s="177"/>
      <c r="I3612" s="177"/>
      <c r="J3612" s="173" t="s">
        <v>4891</v>
      </c>
    </row>
    <row r="3613" spans="1:10" ht="11.25" hidden="1" customHeight="1">
      <c r="A3613" s="181" t="s">
        <v>4055</v>
      </c>
      <c r="B3613" s="173"/>
      <c r="C3613" s="173" t="s">
        <v>67</v>
      </c>
      <c r="D3613" s="173"/>
      <c r="E3613" s="173"/>
      <c r="F3613" s="173"/>
      <c r="G3613" s="180">
        <v>43344</v>
      </c>
      <c r="H3613" s="177"/>
      <c r="I3613" s="177"/>
      <c r="J3613" s="173" t="s">
        <v>4891</v>
      </c>
    </row>
    <row r="3614" spans="1:10" ht="11.25" hidden="1" customHeight="1">
      <c r="A3614" s="181" t="s">
        <v>4056</v>
      </c>
      <c r="B3614" s="173"/>
      <c r="C3614" s="173" t="s">
        <v>67</v>
      </c>
      <c r="D3614" s="173"/>
      <c r="E3614" s="173"/>
      <c r="F3614" s="173"/>
      <c r="G3614" s="180">
        <v>43344</v>
      </c>
      <c r="H3614" s="177"/>
      <c r="I3614" s="177"/>
      <c r="J3614" s="173" t="s">
        <v>4891</v>
      </c>
    </row>
    <row r="3615" spans="1:10" ht="11.25" hidden="1" customHeight="1">
      <c r="A3615" s="181" t="s">
        <v>4057</v>
      </c>
      <c r="B3615" s="173"/>
      <c r="C3615" s="173" t="s">
        <v>67</v>
      </c>
      <c r="D3615" s="173"/>
      <c r="E3615" s="173"/>
      <c r="F3615" s="173"/>
      <c r="G3615" s="180">
        <v>43374</v>
      </c>
      <c r="H3615" s="177"/>
      <c r="I3615" s="177"/>
      <c r="J3615" s="173" t="s">
        <v>4891</v>
      </c>
    </row>
    <row r="3616" spans="1:10" ht="11.25" hidden="1" customHeight="1">
      <c r="A3616" s="181" t="s">
        <v>4058</v>
      </c>
      <c r="B3616" s="173"/>
      <c r="C3616" s="173" t="s">
        <v>67</v>
      </c>
      <c r="D3616" s="173"/>
      <c r="E3616" s="173"/>
      <c r="F3616" s="173"/>
      <c r="G3616" s="180">
        <v>43374</v>
      </c>
      <c r="H3616" s="177"/>
      <c r="I3616" s="177"/>
      <c r="J3616" s="173" t="s">
        <v>4891</v>
      </c>
    </row>
    <row r="3617" spans="1:10" ht="11.25" hidden="1" customHeight="1">
      <c r="A3617" s="181" t="s">
        <v>4059</v>
      </c>
      <c r="B3617" s="173"/>
      <c r="C3617" s="173" t="s">
        <v>67</v>
      </c>
      <c r="D3617" s="173"/>
      <c r="E3617" s="173"/>
      <c r="F3617" s="173"/>
      <c r="G3617" s="180">
        <v>43374</v>
      </c>
      <c r="H3617" s="177"/>
      <c r="I3617" s="177"/>
      <c r="J3617" s="173" t="s">
        <v>4891</v>
      </c>
    </row>
    <row r="3618" spans="1:10" ht="11.25" customHeight="1">
      <c r="A3618" s="181" t="s">
        <v>4060</v>
      </c>
      <c r="B3618" s="173"/>
      <c r="C3618" s="173" t="s">
        <v>68</v>
      </c>
      <c r="D3618" s="173"/>
      <c r="E3618" s="173" t="s">
        <v>68</v>
      </c>
      <c r="F3618" s="173" t="str">
        <f>J3618</f>
        <v>WESLEY OSEIAS ALVES</v>
      </c>
      <c r="G3618" s="180">
        <v>43070</v>
      </c>
      <c r="H3618" s="174">
        <v>43104</v>
      </c>
      <c r="I3618" s="174"/>
      <c r="J3618" s="8" t="s">
        <v>5210</v>
      </c>
    </row>
    <row r="3619" spans="1:10" ht="11.25" hidden="1" customHeight="1">
      <c r="A3619" s="181" t="s">
        <v>4061</v>
      </c>
      <c r="B3619" s="173"/>
      <c r="C3619" s="173" t="s">
        <v>68</v>
      </c>
      <c r="D3619" s="173"/>
      <c r="E3619" s="173"/>
      <c r="F3619" s="173"/>
      <c r="G3619" s="180">
        <v>43160</v>
      </c>
      <c r="H3619" s="177"/>
      <c r="I3619" s="177"/>
      <c r="J3619" s="8" t="s">
        <v>4898</v>
      </c>
    </row>
    <row r="3620" spans="1:10" ht="11.25" hidden="1" customHeight="1">
      <c r="A3620" s="181" t="s">
        <v>4062</v>
      </c>
      <c r="B3620" s="173"/>
      <c r="C3620" s="173" t="s">
        <v>68</v>
      </c>
      <c r="D3620" s="173"/>
      <c r="E3620" s="173"/>
      <c r="F3620" s="173"/>
      <c r="G3620" s="180">
        <v>43252</v>
      </c>
      <c r="H3620" s="177"/>
      <c r="I3620" s="177"/>
      <c r="J3620" s="8" t="s">
        <v>4898</v>
      </c>
    </row>
    <row r="3621" spans="1:10" ht="11.25" hidden="1" customHeight="1">
      <c r="A3621" s="181" t="s">
        <v>4063</v>
      </c>
      <c r="B3621" s="173"/>
      <c r="C3621" s="173" t="s">
        <v>68</v>
      </c>
      <c r="D3621" s="173"/>
      <c r="E3621" s="173"/>
      <c r="F3621" s="173"/>
      <c r="G3621" s="180">
        <v>43221</v>
      </c>
      <c r="H3621" s="177"/>
      <c r="I3621" s="177"/>
      <c r="J3621" s="8" t="s">
        <v>4898</v>
      </c>
    </row>
    <row r="3622" spans="1:10" ht="11.25" hidden="1" customHeight="1">
      <c r="A3622" s="181" t="s">
        <v>4064</v>
      </c>
      <c r="B3622" s="173"/>
      <c r="C3622" s="173" t="s">
        <v>68</v>
      </c>
      <c r="D3622" s="173"/>
      <c r="E3622" s="173"/>
      <c r="F3622" s="173"/>
      <c r="G3622" s="180">
        <v>43160</v>
      </c>
      <c r="H3622" s="177"/>
      <c r="I3622" s="177"/>
      <c r="J3622" s="8" t="s">
        <v>4898</v>
      </c>
    </row>
    <row r="3623" spans="1:10" ht="11.25" hidden="1" customHeight="1">
      <c r="A3623" s="181" t="s">
        <v>4065</v>
      </c>
      <c r="B3623" s="173"/>
      <c r="C3623" s="173" t="s">
        <v>68</v>
      </c>
      <c r="D3623" s="173"/>
      <c r="E3623" s="173"/>
      <c r="F3623" s="173"/>
      <c r="G3623" s="180">
        <v>43160</v>
      </c>
      <c r="H3623" s="177"/>
      <c r="I3623" s="177"/>
      <c r="J3623" s="8" t="s">
        <v>4898</v>
      </c>
    </row>
    <row r="3624" spans="1:10" ht="11.25" hidden="1" customHeight="1">
      <c r="A3624" s="181" t="s">
        <v>4066</v>
      </c>
      <c r="B3624" s="173"/>
      <c r="C3624" s="173" t="s">
        <v>68</v>
      </c>
      <c r="D3624" s="173"/>
      <c r="E3624" s="173"/>
      <c r="F3624" s="173"/>
      <c r="G3624" s="180">
        <v>43191</v>
      </c>
      <c r="H3624" s="177"/>
      <c r="I3624" s="177"/>
      <c r="J3624" s="8" t="s">
        <v>4898</v>
      </c>
    </row>
    <row r="3625" spans="1:10" ht="11.25" hidden="1" customHeight="1">
      <c r="A3625" s="181" t="s">
        <v>4067</v>
      </c>
      <c r="B3625" s="173"/>
      <c r="C3625" s="173" t="s">
        <v>68</v>
      </c>
      <c r="D3625" s="173"/>
      <c r="E3625" s="173"/>
      <c r="F3625" s="173"/>
      <c r="G3625" s="180">
        <v>43132</v>
      </c>
      <c r="H3625" s="177"/>
      <c r="I3625" s="177"/>
      <c r="J3625" s="8" t="s">
        <v>4898</v>
      </c>
    </row>
    <row r="3626" spans="1:10" ht="11.25" hidden="1" customHeight="1">
      <c r="A3626" s="181" t="s">
        <v>4068</v>
      </c>
      <c r="B3626" s="173"/>
      <c r="C3626" s="173" t="s">
        <v>68</v>
      </c>
      <c r="D3626" s="173"/>
      <c r="E3626" s="173"/>
      <c r="F3626" s="173"/>
      <c r="G3626" s="180">
        <v>43132</v>
      </c>
      <c r="H3626" s="177"/>
      <c r="I3626" s="177"/>
      <c r="J3626" s="8" t="s">
        <v>4898</v>
      </c>
    </row>
    <row r="3627" spans="1:10" ht="11.25" hidden="1" customHeight="1">
      <c r="A3627" s="181" t="s">
        <v>4069</v>
      </c>
      <c r="B3627" s="173"/>
      <c r="C3627" s="173" t="s">
        <v>68</v>
      </c>
      <c r="D3627" s="173"/>
      <c r="E3627" s="173"/>
      <c r="F3627" s="173"/>
      <c r="G3627" s="180">
        <v>43252</v>
      </c>
      <c r="H3627" s="177"/>
      <c r="I3627" s="177"/>
      <c r="J3627" s="8" t="s">
        <v>4898</v>
      </c>
    </row>
    <row r="3628" spans="1:10" ht="11.25" hidden="1" customHeight="1">
      <c r="A3628" s="181" t="s">
        <v>4070</v>
      </c>
      <c r="B3628" s="173"/>
      <c r="C3628" s="173" t="s">
        <v>68</v>
      </c>
      <c r="D3628" s="173"/>
      <c r="E3628" s="173"/>
      <c r="F3628" s="173"/>
      <c r="G3628" s="180">
        <v>43313</v>
      </c>
      <c r="H3628" s="177"/>
      <c r="I3628" s="177"/>
      <c r="J3628" s="8" t="s">
        <v>4898</v>
      </c>
    </row>
    <row r="3629" spans="1:10" ht="11.25" hidden="1" customHeight="1">
      <c r="A3629" s="181" t="s">
        <v>4071</v>
      </c>
      <c r="B3629" s="173"/>
      <c r="C3629" s="173" t="s">
        <v>68</v>
      </c>
      <c r="D3629" s="173"/>
      <c r="E3629" s="173"/>
      <c r="F3629" s="173"/>
      <c r="G3629" s="180">
        <v>43132</v>
      </c>
      <c r="H3629" s="177"/>
      <c r="I3629" s="177"/>
      <c r="J3629" s="8" t="s">
        <v>4898</v>
      </c>
    </row>
    <row r="3630" spans="1:10" ht="11.25" hidden="1" customHeight="1">
      <c r="A3630" s="181" t="s">
        <v>4072</v>
      </c>
      <c r="B3630" s="173"/>
      <c r="C3630" s="173" t="s">
        <v>68</v>
      </c>
      <c r="D3630" s="173"/>
      <c r="E3630" s="173"/>
      <c r="F3630" s="173"/>
      <c r="G3630" s="180">
        <v>43221</v>
      </c>
      <c r="H3630" s="177"/>
      <c r="I3630" s="177"/>
      <c r="J3630" s="8" t="s">
        <v>4898</v>
      </c>
    </row>
    <row r="3631" spans="1:10" ht="11.25" hidden="1" customHeight="1">
      <c r="A3631" s="181" t="s">
        <v>4073</v>
      </c>
      <c r="B3631" s="173"/>
      <c r="C3631" s="173" t="s">
        <v>68</v>
      </c>
      <c r="D3631" s="173"/>
      <c r="E3631" s="173"/>
      <c r="F3631" s="173"/>
      <c r="G3631" s="180">
        <v>43160</v>
      </c>
      <c r="H3631" s="177"/>
      <c r="I3631" s="177"/>
      <c r="J3631" s="8" t="s">
        <v>4898</v>
      </c>
    </row>
    <row r="3632" spans="1:10" ht="11.25" hidden="1" customHeight="1">
      <c r="A3632" s="181" t="s">
        <v>4074</v>
      </c>
      <c r="B3632" s="173"/>
      <c r="C3632" s="173" t="s">
        <v>67</v>
      </c>
      <c r="D3632" s="173"/>
      <c r="E3632" s="173"/>
      <c r="F3632" s="173"/>
      <c r="G3632" s="180">
        <v>43160</v>
      </c>
      <c r="H3632" s="177"/>
      <c r="I3632" s="177"/>
      <c r="J3632" s="173" t="s">
        <v>4891</v>
      </c>
    </row>
    <row r="3633" spans="1:10" ht="11.25" hidden="1" customHeight="1">
      <c r="A3633" s="181" t="s">
        <v>4075</v>
      </c>
      <c r="B3633" s="173"/>
      <c r="C3633" s="173" t="s">
        <v>68</v>
      </c>
      <c r="D3633" s="173"/>
      <c r="E3633" s="173"/>
      <c r="F3633" s="173"/>
      <c r="G3633" s="180">
        <v>43191</v>
      </c>
      <c r="H3633" s="177"/>
      <c r="I3633" s="177"/>
      <c r="J3633" s="8" t="s">
        <v>4898</v>
      </c>
    </row>
    <row r="3634" spans="1:10" ht="11.25" hidden="1" customHeight="1">
      <c r="A3634" s="181" t="s">
        <v>4076</v>
      </c>
      <c r="B3634" s="173"/>
      <c r="C3634" s="173" t="s">
        <v>68</v>
      </c>
      <c r="D3634" s="173"/>
      <c r="E3634" s="173"/>
      <c r="F3634" s="173"/>
      <c r="G3634" s="180">
        <v>43191</v>
      </c>
      <c r="H3634" s="177"/>
      <c r="I3634" s="177"/>
      <c r="J3634" s="8" t="s">
        <v>4898</v>
      </c>
    </row>
    <row r="3635" spans="1:10" ht="11.25" hidden="1" customHeight="1">
      <c r="A3635" s="181" t="s">
        <v>4077</v>
      </c>
      <c r="B3635" s="173"/>
      <c r="C3635" s="173" t="s">
        <v>68</v>
      </c>
      <c r="D3635" s="173"/>
      <c r="E3635" s="173"/>
      <c r="F3635" s="173"/>
      <c r="G3635" s="180">
        <v>43313</v>
      </c>
      <c r="H3635" s="177"/>
      <c r="I3635" s="177"/>
      <c r="J3635" s="8" t="s">
        <v>4898</v>
      </c>
    </row>
    <row r="3636" spans="1:10" ht="11.25" hidden="1" customHeight="1">
      <c r="A3636" s="181" t="s">
        <v>4078</v>
      </c>
      <c r="B3636" s="173"/>
      <c r="C3636" s="173" t="s">
        <v>68</v>
      </c>
      <c r="D3636" s="173"/>
      <c r="E3636" s="173"/>
      <c r="F3636" s="173"/>
      <c r="G3636" s="180">
        <v>43313</v>
      </c>
      <c r="H3636" s="177"/>
      <c r="I3636" s="177"/>
      <c r="J3636" s="8" t="s">
        <v>4898</v>
      </c>
    </row>
    <row r="3637" spans="1:10" ht="11.25" hidden="1" customHeight="1">
      <c r="A3637" s="181" t="s">
        <v>4079</v>
      </c>
      <c r="B3637" s="173"/>
      <c r="C3637" s="173" t="s">
        <v>68</v>
      </c>
      <c r="D3637" s="173"/>
      <c r="E3637" s="173"/>
      <c r="F3637" s="173"/>
      <c r="G3637" s="180">
        <v>43252</v>
      </c>
      <c r="H3637" s="177"/>
      <c r="I3637" s="177"/>
      <c r="J3637" s="8" t="s">
        <v>4898</v>
      </c>
    </row>
    <row r="3638" spans="1:10" ht="11.25" hidden="1" customHeight="1">
      <c r="A3638" s="181" t="s">
        <v>4080</v>
      </c>
      <c r="B3638" s="173"/>
      <c r="C3638" s="173" t="s">
        <v>68</v>
      </c>
      <c r="D3638" s="173"/>
      <c r="E3638" s="173"/>
      <c r="F3638" s="173"/>
      <c r="G3638" s="180">
        <v>43252</v>
      </c>
      <c r="H3638" s="177"/>
      <c r="I3638" s="177"/>
      <c r="J3638" s="8" t="s">
        <v>4898</v>
      </c>
    </row>
    <row r="3639" spans="1:10" ht="11.25" hidden="1" customHeight="1">
      <c r="A3639" s="181" t="s">
        <v>4081</v>
      </c>
      <c r="B3639" s="173"/>
      <c r="C3639" s="173" t="s">
        <v>68</v>
      </c>
      <c r="D3639" s="173"/>
      <c r="E3639" s="173"/>
      <c r="F3639" s="173"/>
      <c r="G3639" s="180">
        <v>43282</v>
      </c>
      <c r="H3639" s="174"/>
      <c r="I3639" s="175"/>
      <c r="J3639" s="8" t="s">
        <v>4898</v>
      </c>
    </row>
    <row r="3640" spans="1:10" ht="11.25" customHeight="1">
      <c r="A3640" s="181" t="s">
        <v>4082</v>
      </c>
      <c r="B3640" s="173"/>
      <c r="C3640" s="173" t="s">
        <v>68</v>
      </c>
      <c r="D3640" s="173"/>
      <c r="E3640" s="173" t="s">
        <v>68</v>
      </c>
      <c r="F3640" s="173" t="str">
        <f>J3640</f>
        <v>WESLEY OSEIAS ALVES</v>
      </c>
      <c r="G3640" s="180">
        <v>43070</v>
      </c>
      <c r="H3640" s="174">
        <v>43104</v>
      </c>
      <c r="I3640" s="174"/>
      <c r="J3640" s="8" t="s">
        <v>5210</v>
      </c>
    </row>
    <row r="3641" spans="1:10" ht="11.25" hidden="1" customHeight="1">
      <c r="A3641" s="181" t="s">
        <v>4083</v>
      </c>
      <c r="B3641" s="173"/>
      <c r="C3641" s="173" t="s">
        <v>68</v>
      </c>
      <c r="D3641" s="173"/>
      <c r="E3641" s="173"/>
      <c r="F3641" s="173"/>
      <c r="G3641" s="180">
        <v>43101</v>
      </c>
      <c r="H3641" s="177"/>
      <c r="I3641" s="177"/>
      <c r="J3641" s="8" t="s">
        <v>4898</v>
      </c>
    </row>
    <row r="3642" spans="1:10" ht="11.25" hidden="1" customHeight="1">
      <c r="A3642" s="181" t="s">
        <v>4084</v>
      </c>
      <c r="B3642" s="173"/>
      <c r="C3642" s="173" t="s">
        <v>67</v>
      </c>
      <c r="D3642" s="173"/>
      <c r="E3642" s="173"/>
      <c r="F3642" s="173"/>
      <c r="G3642" s="180">
        <v>43252</v>
      </c>
      <c r="H3642" s="177"/>
      <c r="I3642" s="177"/>
      <c r="J3642" s="173" t="s">
        <v>4891</v>
      </c>
    </row>
    <row r="3643" spans="1:10" ht="11.25" hidden="1" customHeight="1">
      <c r="A3643" s="181" t="s">
        <v>4085</v>
      </c>
      <c r="B3643" s="173"/>
      <c r="C3643" s="173" t="s">
        <v>67</v>
      </c>
      <c r="D3643" s="173"/>
      <c r="E3643" s="173"/>
      <c r="F3643" s="173"/>
      <c r="G3643" s="180">
        <v>43191</v>
      </c>
      <c r="H3643" s="174"/>
      <c r="I3643" s="175"/>
      <c r="J3643" s="173" t="s">
        <v>4891</v>
      </c>
    </row>
    <row r="3644" spans="1:10" ht="11.25" hidden="1" customHeight="1">
      <c r="A3644" s="181" t="s">
        <v>4086</v>
      </c>
      <c r="B3644" s="173"/>
      <c r="C3644" s="173" t="s">
        <v>67</v>
      </c>
      <c r="D3644" s="173"/>
      <c r="E3644" s="173"/>
      <c r="F3644" s="173"/>
      <c r="G3644" s="180">
        <v>43191</v>
      </c>
      <c r="H3644" s="177"/>
      <c r="I3644" s="177"/>
      <c r="J3644" s="173" t="s">
        <v>4891</v>
      </c>
    </row>
    <row r="3645" spans="1:10" ht="11.25" hidden="1" customHeight="1">
      <c r="A3645" s="181" t="s">
        <v>4087</v>
      </c>
      <c r="B3645" s="173"/>
      <c r="C3645" s="173" t="s">
        <v>67</v>
      </c>
      <c r="D3645" s="173"/>
      <c r="E3645" s="173" t="s">
        <v>67</v>
      </c>
      <c r="F3645" s="173" t="str">
        <f>J3645</f>
        <v>WESLEY OSEIAS ALVES</v>
      </c>
      <c r="G3645" s="180">
        <v>43070</v>
      </c>
      <c r="H3645" s="177" t="s">
        <v>5207</v>
      </c>
      <c r="I3645" s="177" t="s">
        <v>5207</v>
      </c>
      <c r="J3645" s="8" t="s">
        <v>5210</v>
      </c>
    </row>
    <row r="3646" spans="1:10" ht="11.25" hidden="1" customHeight="1">
      <c r="A3646" s="181" t="s">
        <v>4088</v>
      </c>
      <c r="B3646" s="173"/>
      <c r="C3646" s="173" t="s">
        <v>67</v>
      </c>
      <c r="D3646" s="173"/>
      <c r="E3646" s="173"/>
      <c r="F3646" s="173"/>
      <c r="G3646" s="180">
        <v>43374</v>
      </c>
      <c r="H3646" s="177"/>
      <c r="I3646" s="177"/>
      <c r="J3646" s="173" t="s">
        <v>4891</v>
      </c>
    </row>
    <row r="3647" spans="1:10" ht="11.25" hidden="1" customHeight="1">
      <c r="A3647" s="181" t="s">
        <v>4089</v>
      </c>
      <c r="B3647" s="173"/>
      <c r="C3647" s="173" t="s">
        <v>67</v>
      </c>
      <c r="D3647" s="173"/>
      <c r="E3647" s="173"/>
      <c r="F3647" s="173"/>
      <c r="G3647" s="180">
        <v>43344</v>
      </c>
      <c r="H3647" s="177"/>
      <c r="I3647" s="177"/>
      <c r="J3647" s="173" t="s">
        <v>4891</v>
      </c>
    </row>
    <row r="3648" spans="1:10" ht="11.25" hidden="1" customHeight="1">
      <c r="A3648" s="181" t="s">
        <v>4090</v>
      </c>
      <c r="B3648" s="173"/>
      <c r="C3648" s="173" t="s">
        <v>67</v>
      </c>
      <c r="D3648" s="173"/>
      <c r="E3648" s="173"/>
      <c r="F3648" s="173"/>
      <c r="G3648" s="180">
        <v>43374</v>
      </c>
      <c r="H3648" s="177"/>
      <c r="I3648" s="177"/>
      <c r="J3648" s="173" t="s">
        <v>4891</v>
      </c>
    </row>
    <row r="3649" spans="1:10" ht="11.25" hidden="1" customHeight="1">
      <c r="A3649" s="181" t="s">
        <v>4091</v>
      </c>
      <c r="B3649" s="173"/>
      <c r="C3649" s="173" t="s">
        <v>67</v>
      </c>
      <c r="D3649" s="173"/>
      <c r="E3649" s="173"/>
      <c r="F3649" s="173"/>
      <c r="G3649" s="180">
        <v>43191</v>
      </c>
      <c r="H3649" s="177"/>
      <c r="I3649" s="177"/>
      <c r="J3649" s="173" t="s">
        <v>4891</v>
      </c>
    </row>
    <row r="3650" spans="1:10" ht="11.25" hidden="1" customHeight="1">
      <c r="A3650" s="181" t="s">
        <v>4092</v>
      </c>
      <c r="B3650" s="173"/>
      <c r="C3650" s="173" t="s">
        <v>67</v>
      </c>
      <c r="D3650" s="173"/>
      <c r="E3650" s="173"/>
      <c r="F3650" s="173"/>
      <c r="G3650" s="180">
        <v>43160</v>
      </c>
      <c r="H3650" s="177"/>
      <c r="I3650" s="177"/>
      <c r="J3650" s="173" t="s">
        <v>4891</v>
      </c>
    </row>
    <row r="3651" spans="1:10" ht="11.25" hidden="1" customHeight="1">
      <c r="A3651" s="181" t="s">
        <v>4093</v>
      </c>
      <c r="B3651" s="173"/>
      <c r="C3651" s="173" t="s">
        <v>67</v>
      </c>
      <c r="D3651" s="173"/>
      <c r="E3651" s="173"/>
      <c r="F3651" s="173"/>
      <c r="G3651" s="180">
        <v>43252</v>
      </c>
      <c r="H3651" s="177"/>
      <c r="I3651" s="177"/>
      <c r="J3651" s="173" t="s">
        <v>4891</v>
      </c>
    </row>
    <row r="3652" spans="1:10" ht="11.25" hidden="1" customHeight="1">
      <c r="A3652" s="181" t="s">
        <v>4094</v>
      </c>
      <c r="B3652" s="173"/>
      <c r="C3652" s="173" t="s">
        <v>67</v>
      </c>
      <c r="D3652" s="173"/>
      <c r="E3652" s="173"/>
      <c r="F3652" s="173"/>
      <c r="G3652" s="180">
        <v>43344</v>
      </c>
      <c r="H3652" s="177"/>
      <c r="I3652" s="177"/>
      <c r="J3652" s="173" t="s">
        <v>4891</v>
      </c>
    </row>
    <row r="3653" spans="1:10" ht="11.25" hidden="1" customHeight="1">
      <c r="A3653" s="181" t="s">
        <v>4095</v>
      </c>
      <c r="B3653" s="173"/>
      <c r="C3653" s="173" t="s">
        <v>68</v>
      </c>
      <c r="D3653" s="173"/>
      <c r="E3653" s="173"/>
      <c r="F3653" s="173"/>
      <c r="G3653" s="180">
        <v>43221</v>
      </c>
      <c r="H3653" s="177"/>
      <c r="I3653" s="177"/>
      <c r="J3653" s="8" t="s">
        <v>4898</v>
      </c>
    </row>
    <row r="3654" spans="1:10" ht="11.25" hidden="1" customHeight="1">
      <c r="A3654" s="181" t="s">
        <v>4096</v>
      </c>
      <c r="B3654" s="173"/>
      <c r="C3654" s="173" t="s">
        <v>68</v>
      </c>
      <c r="D3654" s="173"/>
      <c r="E3654" s="173"/>
      <c r="F3654" s="173"/>
      <c r="G3654" s="180">
        <v>43132</v>
      </c>
      <c r="H3654" s="177"/>
      <c r="I3654" s="177"/>
      <c r="J3654" s="8" t="s">
        <v>4898</v>
      </c>
    </row>
    <row r="3655" spans="1:10" ht="11.25" hidden="1" customHeight="1">
      <c r="A3655" s="181" t="s">
        <v>4097</v>
      </c>
      <c r="B3655" s="173"/>
      <c r="C3655" s="173" t="s">
        <v>68</v>
      </c>
      <c r="D3655" s="173"/>
      <c r="E3655" s="173"/>
      <c r="F3655" s="173"/>
      <c r="G3655" s="180">
        <v>43252</v>
      </c>
      <c r="H3655" s="177"/>
      <c r="I3655" s="177"/>
      <c r="J3655" s="8" t="s">
        <v>4898</v>
      </c>
    </row>
    <row r="3656" spans="1:10" ht="11.25" hidden="1" customHeight="1">
      <c r="A3656" s="181" t="s">
        <v>4098</v>
      </c>
      <c r="B3656" s="173"/>
      <c r="C3656" s="173" t="s">
        <v>68</v>
      </c>
      <c r="D3656" s="173"/>
      <c r="E3656" s="173"/>
      <c r="F3656" s="173"/>
      <c r="G3656" s="180">
        <v>43132</v>
      </c>
      <c r="H3656" s="177"/>
      <c r="I3656" s="177"/>
      <c r="J3656" s="8" t="s">
        <v>4898</v>
      </c>
    </row>
    <row r="3657" spans="1:10" ht="11.25" hidden="1" customHeight="1">
      <c r="A3657" s="181" t="s">
        <v>4099</v>
      </c>
      <c r="B3657" s="173"/>
      <c r="C3657" s="173" t="s">
        <v>68</v>
      </c>
      <c r="D3657" s="173"/>
      <c r="E3657" s="173"/>
      <c r="F3657" s="173"/>
      <c r="G3657" s="180">
        <v>43132</v>
      </c>
      <c r="H3657" s="177"/>
      <c r="I3657" s="177"/>
      <c r="J3657" s="8" t="s">
        <v>4898</v>
      </c>
    </row>
    <row r="3658" spans="1:10" ht="11.25" hidden="1" customHeight="1">
      <c r="A3658" s="181" t="s">
        <v>4100</v>
      </c>
      <c r="B3658" s="173"/>
      <c r="C3658" s="173" t="s">
        <v>68</v>
      </c>
      <c r="D3658" s="173"/>
      <c r="E3658" s="173"/>
      <c r="F3658" s="173"/>
      <c r="G3658" s="180">
        <v>43221</v>
      </c>
      <c r="H3658" s="177"/>
      <c r="I3658" s="177"/>
      <c r="J3658" s="8" t="s">
        <v>4898</v>
      </c>
    </row>
    <row r="3659" spans="1:10" ht="11.25" hidden="1" customHeight="1">
      <c r="A3659" s="181" t="s">
        <v>346</v>
      </c>
      <c r="B3659" s="173"/>
      <c r="C3659" s="173" t="s">
        <v>68</v>
      </c>
      <c r="D3659" s="173"/>
      <c r="E3659" s="173"/>
      <c r="F3659" s="173"/>
      <c r="G3659" s="180">
        <v>43405</v>
      </c>
      <c r="H3659" s="177"/>
      <c r="I3659" s="177"/>
      <c r="J3659" s="8" t="s">
        <v>4898</v>
      </c>
    </row>
    <row r="3660" spans="1:10" ht="11.25" hidden="1" customHeight="1">
      <c r="A3660" s="181" t="s">
        <v>347</v>
      </c>
      <c r="B3660" s="173"/>
      <c r="C3660" s="173" t="s">
        <v>68</v>
      </c>
      <c r="D3660" s="173"/>
      <c r="E3660" s="173"/>
      <c r="F3660" s="173"/>
      <c r="G3660" s="180">
        <v>43405</v>
      </c>
      <c r="H3660" s="177"/>
      <c r="I3660" s="177"/>
      <c r="J3660" s="8" t="s">
        <v>4898</v>
      </c>
    </row>
    <row r="3661" spans="1:10" ht="11.25" hidden="1" customHeight="1">
      <c r="A3661" s="181" t="s">
        <v>4101</v>
      </c>
      <c r="B3661" s="173"/>
      <c r="C3661" s="173" t="s">
        <v>68</v>
      </c>
      <c r="D3661" s="173"/>
      <c r="E3661" s="173"/>
      <c r="F3661" s="173"/>
      <c r="G3661" s="180">
        <v>43221</v>
      </c>
      <c r="H3661" s="177"/>
      <c r="I3661" s="177"/>
      <c r="J3661" s="8" t="s">
        <v>4898</v>
      </c>
    </row>
    <row r="3662" spans="1:10" ht="11.25" customHeight="1">
      <c r="A3662" s="181" t="s">
        <v>4102</v>
      </c>
      <c r="B3662" s="173"/>
      <c r="C3662" s="173" t="s">
        <v>68</v>
      </c>
      <c r="D3662" s="173"/>
      <c r="E3662" s="173" t="s">
        <v>68</v>
      </c>
      <c r="F3662" s="173" t="str">
        <f>J3662</f>
        <v>WESLEY OSEIAS ALVES</v>
      </c>
      <c r="G3662" s="180">
        <v>43070</v>
      </c>
      <c r="H3662" s="174">
        <v>43087</v>
      </c>
      <c r="I3662" s="174"/>
      <c r="J3662" s="8" t="s">
        <v>5210</v>
      </c>
    </row>
    <row r="3663" spans="1:10" ht="11.25" hidden="1" customHeight="1">
      <c r="A3663" s="181" t="s">
        <v>4103</v>
      </c>
      <c r="B3663" s="173"/>
      <c r="C3663" s="173" t="s">
        <v>68</v>
      </c>
      <c r="D3663" s="173"/>
      <c r="E3663" s="173"/>
      <c r="F3663" s="173"/>
      <c r="G3663" s="180">
        <v>43313</v>
      </c>
      <c r="H3663" s="177"/>
      <c r="I3663" s="177"/>
      <c r="J3663" s="8" t="s">
        <v>4898</v>
      </c>
    </row>
    <row r="3664" spans="1:10" ht="11.25" hidden="1" customHeight="1">
      <c r="A3664" s="181" t="s">
        <v>348</v>
      </c>
      <c r="B3664" s="173"/>
      <c r="C3664" s="173" t="s">
        <v>68</v>
      </c>
      <c r="D3664" s="173"/>
      <c r="E3664" s="173"/>
      <c r="F3664" s="173"/>
      <c r="G3664" s="180">
        <v>43405</v>
      </c>
      <c r="H3664" s="177"/>
      <c r="I3664" s="177"/>
      <c r="J3664" s="8" t="s">
        <v>4898</v>
      </c>
    </row>
    <row r="3665" spans="1:10" ht="11.25" hidden="1" customHeight="1">
      <c r="A3665" s="181" t="s">
        <v>4104</v>
      </c>
      <c r="B3665" s="173"/>
      <c r="C3665" s="173" t="s">
        <v>68</v>
      </c>
      <c r="D3665" s="173"/>
      <c r="E3665" s="173"/>
      <c r="F3665" s="173"/>
      <c r="G3665" s="180">
        <v>43313</v>
      </c>
      <c r="H3665" s="177"/>
      <c r="I3665" s="177"/>
      <c r="J3665" s="8" t="s">
        <v>4898</v>
      </c>
    </row>
    <row r="3666" spans="1:10" ht="11.25" hidden="1" customHeight="1">
      <c r="A3666" s="181" t="s">
        <v>4105</v>
      </c>
      <c r="B3666" s="173"/>
      <c r="C3666" s="173" t="s">
        <v>68</v>
      </c>
      <c r="D3666" s="173"/>
      <c r="E3666" s="173"/>
      <c r="F3666" s="173"/>
      <c r="G3666" s="180">
        <v>43132</v>
      </c>
      <c r="H3666" s="177"/>
      <c r="I3666" s="177"/>
      <c r="J3666" s="8" t="s">
        <v>4898</v>
      </c>
    </row>
    <row r="3667" spans="1:10" ht="11.25" customHeight="1">
      <c r="A3667" s="181" t="s">
        <v>4106</v>
      </c>
      <c r="B3667" s="173"/>
      <c r="C3667" s="173" t="s">
        <v>68</v>
      </c>
      <c r="D3667" s="173"/>
      <c r="E3667" s="173" t="s">
        <v>68</v>
      </c>
      <c r="F3667" s="173" t="str">
        <f>J3667</f>
        <v>WESLEY OSEIAS ALVES</v>
      </c>
      <c r="G3667" s="180">
        <v>43070</v>
      </c>
      <c r="H3667" s="174">
        <v>43104</v>
      </c>
      <c r="I3667" s="174"/>
      <c r="J3667" s="8" t="s">
        <v>5210</v>
      </c>
    </row>
    <row r="3668" spans="1:10" ht="11.25" hidden="1" customHeight="1">
      <c r="A3668" s="181" t="s">
        <v>4107</v>
      </c>
      <c r="B3668" s="173"/>
      <c r="C3668" s="173" t="s">
        <v>68</v>
      </c>
      <c r="D3668" s="173"/>
      <c r="E3668" s="173"/>
      <c r="F3668" s="173"/>
      <c r="G3668" s="180">
        <v>43160</v>
      </c>
      <c r="H3668" s="177"/>
      <c r="I3668" s="177"/>
      <c r="J3668" s="8" t="s">
        <v>4898</v>
      </c>
    </row>
    <row r="3669" spans="1:10" ht="11.25" hidden="1" customHeight="1">
      <c r="A3669" s="181" t="s">
        <v>4108</v>
      </c>
      <c r="B3669" s="173"/>
      <c r="C3669" s="173" t="s">
        <v>68</v>
      </c>
      <c r="D3669" s="173"/>
      <c r="E3669" s="173"/>
      <c r="F3669" s="173"/>
      <c r="G3669" s="180">
        <v>43252</v>
      </c>
      <c r="H3669" s="177"/>
      <c r="I3669" s="177"/>
      <c r="J3669" s="8" t="s">
        <v>4898</v>
      </c>
    </row>
    <row r="3670" spans="1:10" ht="11.25" hidden="1" customHeight="1">
      <c r="A3670" s="181" t="s">
        <v>4109</v>
      </c>
      <c r="B3670" s="173"/>
      <c r="C3670" s="173" t="s">
        <v>68</v>
      </c>
      <c r="D3670" s="173"/>
      <c r="E3670" s="173"/>
      <c r="F3670" s="173"/>
      <c r="G3670" s="180">
        <v>43221</v>
      </c>
      <c r="H3670" s="177"/>
      <c r="I3670" s="177"/>
      <c r="J3670" s="8" t="s">
        <v>4898</v>
      </c>
    </row>
    <row r="3671" spans="1:10" ht="11.25" hidden="1" customHeight="1">
      <c r="A3671" s="181" t="s">
        <v>4110</v>
      </c>
      <c r="B3671" s="173"/>
      <c r="C3671" s="173" t="s">
        <v>68</v>
      </c>
      <c r="D3671" s="173"/>
      <c r="E3671" s="173"/>
      <c r="F3671" s="173"/>
      <c r="G3671" s="180">
        <v>43344</v>
      </c>
      <c r="H3671" s="177"/>
      <c r="I3671" s="177"/>
      <c r="J3671" s="8" t="s">
        <v>4898</v>
      </c>
    </row>
    <row r="3672" spans="1:10" ht="11.25" hidden="1" customHeight="1">
      <c r="A3672" s="181" t="s">
        <v>4111</v>
      </c>
      <c r="B3672" s="173"/>
      <c r="C3672" s="173" t="s">
        <v>68</v>
      </c>
      <c r="D3672" s="173"/>
      <c r="E3672" s="173"/>
      <c r="F3672" s="173"/>
      <c r="G3672" s="180">
        <v>43374</v>
      </c>
      <c r="H3672" s="177"/>
      <c r="I3672" s="177"/>
      <c r="J3672" s="8" t="s">
        <v>4898</v>
      </c>
    </row>
    <row r="3673" spans="1:10" ht="11.25" hidden="1" customHeight="1">
      <c r="A3673" s="181" t="s">
        <v>4112</v>
      </c>
      <c r="B3673" s="173"/>
      <c r="C3673" s="173" t="s">
        <v>68</v>
      </c>
      <c r="D3673" s="173"/>
      <c r="E3673" s="173"/>
      <c r="F3673" s="173"/>
      <c r="G3673" s="180">
        <v>43252</v>
      </c>
      <c r="H3673" s="177"/>
      <c r="I3673" s="177"/>
      <c r="J3673" s="8" t="s">
        <v>4898</v>
      </c>
    </row>
    <row r="3674" spans="1:10" ht="11.25" hidden="1" customHeight="1">
      <c r="A3674" s="181" t="s">
        <v>4113</v>
      </c>
      <c r="B3674" s="173"/>
      <c r="C3674" s="173" t="s">
        <v>68</v>
      </c>
      <c r="D3674" s="173"/>
      <c r="E3674" s="173"/>
      <c r="F3674" s="173"/>
      <c r="G3674" s="180">
        <v>43221</v>
      </c>
      <c r="H3674" s="177"/>
      <c r="I3674" s="177"/>
      <c r="J3674" s="8" t="s">
        <v>4898</v>
      </c>
    </row>
    <row r="3675" spans="1:10" ht="11.25" hidden="1" customHeight="1">
      <c r="A3675" s="181" t="s">
        <v>4114</v>
      </c>
      <c r="B3675" s="173"/>
      <c r="C3675" s="173" t="s">
        <v>68</v>
      </c>
      <c r="D3675" s="173"/>
      <c r="E3675" s="173"/>
      <c r="F3675" s="173"/>
      <c r="G3675" s="180">
        <v>43282</v>
      </c>
      <c r="H3675" s="177"/>
      <c r="I3675" s="177"/>
      <c r="J3675" s="8" t="s">
        <v>4898</v>
      </c>
    </row>
    <row r="3676" spans="1:10" ht="11.25" hidden="1" customHeight="1">
      <c r="A3676" s="181" t="s">
        <v>4115</v>
      </c>
      <c r="B3676" s="173"/>
      <c r="C3676" s="173" t="s">
        <v>68</v>
      </c>
      <c r="D3676" s="173"/>
      <c r="E3676" s="173"/>
      <c r="F3676" s="173"/>
      <c r="G3676" s="180">
        <v>43344</v>
      </c>
      <c r="H3676" s="177"/>
      <c r="I3676" s="177"/>
      <c r="J3676" s="8" t="s">
        <v>4898</v>
      </c>
    </row>
    <row r="3677" spans="1:10" ht="11.25" hidden="1" customHeight="1">
      <c r="A3677" s="181" t="s">
        <v>4116</v>
      </c>
      <c r="B3677" s="173"/>
      <c r="C3677" s="173" t="s">
        <v>68</v>
      </c>
      <c r="D3677" s="173"/>
      <c r="E3677" s="173"/>
      <c r="F3677" s="173"/>
      <c r="G3677" s="180">
        <v>43282</v>
      </c>
      <c r="H3677" s="177"/>
      <c r="I3677" s="177"/>
      <c r="J3677" s="8" t="s">
        <v>4898</v>
      </c>
    </row>
    <row r="3678" spans="1:10" ht="11.25" hidden="1" customHeight="1">
      <c r="A3678" s="181" t="s">
        <v>4117</v>
      </c>
      <c r="B3678" s="173"/>
      <c r="C3678" s="173" t="s">
        <v>68</v>
      </c>
      <c r="D3678" s="173"/>
      <c r="E3678" s="173"/>
      <c r="F3678" s="173"/>
      <c r="G3678" s="180">
        <v>43282</v>
      </c>
      <c r="H3678" s="177"/>
      <c r="I3678" s="177"/>
      <c r="J3678" s="8" t="s">
        <v>4898</v>
      </c>
    </row>
    <row r="3679" spans="1:10" ht="11.25" hidden="1" customHeight="1">
      <c r="A3679" s="181" t="s">
        <v>4118</v>
      </c>
      <c r="B3679" s="173"/>
      <c r="C3679" s="173" t="s">
        <v>68</v>
      </c>
      <c r="D3679" s="173"/>
      <c r="E3679" s="173"/>
      <c r="F3679" s="173"/>
      <c r="G3679" s="180">
        <v>43282</v>
      </c>
      <c r="H3679" s="177"/>
      <c r="I3679" s="177"/>
      <c r="J3679" s="8" t="s">
        <v>4898</v>
      </c>
    </row>
    <row r="3680" spans="1:10" ht="11.25" hidden="1" customHeight="1">
      <c r="A3680" s="181" t="s">
        <v>4119</v>
      </c>
      <c r="B3680" s="173"/>
      <c r="C3680" s="173" t="s">
        <v>68</v>
      </c>
      <c r="D3680" s="173"/>
      <c r="E3680" s="173"/>
      <c r="F3680" s="173"/>
      <c r="G3680" s="180">
        <v>43344</v>
      </c>
      <c r="H3680" s="177"/>
      <c r="I3680" s="177"/>
      <c r="J3680" s="8" t="s">
        <v>4898</v>
      </c>
    </row>
    <row r="3681" spans="1:10" ht="11.25" hidden="1" customHeight="1">
      <c r="A3681" s="181" t="s">
        <v>4120</v>
      </c>
      <c r="B3681" s="173"/>
      <c r="C3681" s="173" t="s">
        <v>68</v>
      </c>
      <c r="D3681" s="173"/>
      <c r="E3681" s="173"/>
      <c r="F3681" s="173"/>
      <c r="G3681" s="180">
        <v>43313</v>
      </c>
      <c r="H3681" s="177"/>
      <c r="I3681" s="177"/>
      <c r="J3681" s="8" t="s">
        <v>4898</v>
      </c>
    </row>
    <row r="3682" spans="1:10" ht="11.25" hidden="1" customHeight="1">
      <c r="A3682" s="181" t="s">
        <v>4121</v>
      </c>
      <c r="B3682" s="173"/>
      <c r="C3682" s="173" t="s">
        <v>68</v>
      </c>
      <c r="D3682" s="173"/>
      <c r="E3682" s="173"/>
      <c r="F3682" s="173"/>
      <c r="G3682" s="180">
        <v>43313</v>
      </c>
      <c r="H3682" s="177"/>
      <c r="I3682" s="177"/>
      <c r="J3682" s="8" t="s">
        <v>4898</v>
      </c>
    </row>
    <row r="3683" spans="1:10" ht="11.25" hidden="1" customHeight="1">
      <c r="A3683" s="181" t="s">
        <v>4122</v>
      </c>
      <c r="B3683" s="173"/>
      <c r="C3683" s="173" t="s">
        <v>68</v>
      </c>
      <c r="D3683" s="173"/>
      <c r="E3683" s="173"/>
      <c r="F3683" s="173"/>
      <c r="G3683" s="180">
        <v>43344</v>
      </c>
      <c r="H3683" s="177"/>
      <c r="I3683" s="177"/>
      <c r="J3683" s="8" t="s">
        <v>4898</v>
      </c>
    </row>
    <row r="3684" spans="1:10" ht="11.25" hidden="1" customHeight="1">
      <c r="A3684" s="181" t="s">
        <v>4123</v>
      </c>
      <c r="B3684" s="173"/>
      <c r="C3684" s="173" t="s">
        <v>68</v>
      </c>
      <c r="D3684" s="173"/>
      <c r="E3684" s="173"/>
      <c r="F3684" s="173"/>
      <c r="G3684" s="180">
        <v>43344</v>
      </c>
      <c r="H3684" s="177"/>
      <c r="I3684" s="177"/>
      <c r="J3684" s="8" t="s">
        <v>4898</v>
      </c>
    </row>
    <row r="3685" spans="1:10" ht="11.25" hidden="1" customHeight="1">
      <c r="A3685" s="181" t="s">
        <v>4124</v>
      </c>
      <c r="B3685" s="173"/>
      <c r="C3685" s="173" t="s">
        <v>68</v>
      </c>
      <c r="D3685" s="173"/>
      <c r="E3685" s="173"/>
      <c r="F3685" s="173"/>
      <c r="G3685" s="180">
        <v>43344</v>
      </c>
      <c r="H3685" s="177"/>
      <c r="I3685" s="177"/>
      <c r="J3685" s="8" t="s">
        <v>4898</v>
      </c>
    </row>
    <row r="3686" spans="1:10" ht="11.25" hidden="1" customHeight="1">
      <c r="A3686" s="181" t="s">
        <v>4125</v>
      </c>
      <c r="B3686" s="173"/>
      <c r="C3686" s="173" t="s">
        <v>68</v>
      </c>
      <c r="D3686" s="173"/>
      <c r="E3686" s="173"/>
      <c r="F3686" s="173"/>
      <c r="G3686" s="180">
        <v>43160</v>
      </c>
      <c r="H3686" s="177"/>
      <c r="I3686" s="177"/>
      <c r="J3686" s="8" t="s">
        <v>4898</v>
      </c>
    </row>
    <row r="3687" spans="1:10" ht="11.25" hidden="1" customHeight="1">
      <c r="A3687" s="181" t="s">
        <v>4126</v>
      </c>
      <c r="B3687" s="173"/>
      <c r="C3687" s="173" t="s">
        <v>68</v>
      </c>
      <c r="D3687" s="173"/>
      <c r="E3687" s="173"/>
      <c r="F3687" s="173"/>
      <c r="G3687" s="180">
        <v>43344</v>
      </c>
      <c r="H3687" s="177"/>
      <c r="I3687" s="177"/>
      <c r="J3687" s="8" t="s">
        <v>4898</v>
      </c>
    </row>
    <row r="3688" spans="1:10" ht="11.25" hidden="1" customHeight="1">
      <c r="A3688" s="181" t="s">
        <v>4127</v>
      </c>
      <c r="B3688" s="173"/>
      <c r="C3688" s="173" t="s">
        <v>67</v>
      </c>
      <c r="D3688" s="173"/>
      <c r="E3688" s="173"/>
      <c r="F3688" s="173"/>
      <c r="G3688" s="180">
        <v>43221</v>
      </c>
      <c r="H3688" s="174"/>
      <c r="I3688" s="175"/>
      <c r="J3688" s="173" t="s">
        <v>4891</v>
      </c>
    </row>
    <row r="3689" spans="1:10" ht="11.25" hidden="1" customHeight="1">
      <c r="A3689" s="181" t="s">
        <v>4128</v>
      </c>
      <c r="B3689" s="173"/>
      <c r="C3689" s="173" t="s">
        <v>67</v>
      </c>
      <c r="D3689" s="173"/>
      <c r="E3689" s="173"/>
      <c r="F3689" s="173"/>
      <c r="G3689" s="180">
        <v>43221</v>
      </c>
      <c r="H3689" s="177"/>
      <c r="I3689" s="177"/>
      <c r="J3689" s="173" t="s">
        <v>4891</v>
      </c>
    </row>
    <row r="3690" spans="1:10" ht="11.25" hidden="1" customHeight="1">
      <c r="A3690" s="181" t="s">
        <v>349</v>
      </c>
      <c r="B3690" s="173"/>
      <c r="C3690" s="173" t="s">
        <v>67</v>
      </c>
      <c r="D3690" s="173"/>
      <c r="E3690" s="173"/>
      <c r="F3690" s="173"/>
      <c r="G3690" s="180">
        <v>43405</v>
      </c>
      <c r="H3690" s="177"/>
      <c r="I3690" s="177"/>
      <c r="J3690" s="173" t="s">
        <v>4891</v>
      </c>
    </row>
    <row r="3691" spans="1:10" ht="11.25" hidden="1" customHeight="1">
      <c r="A3691" s="181" t="s">
        <v>350</v>
      </c>
      <c r="B3691" s="173"/>
      <c r="C3691" s="173" t="s">
        <v>67</v>
      </c>
      <c r="D3691" s="173"/>
      <c r="E3691" s="173"/>
      <c r="F3691" s="173"/>
      <c r="G3691" s="180">
        <v>43405</v>
      </c>
      <c r="H3691" s="177"/>
      <c r="I3691" s="177"/>
      <c r="J3691" s="173" t="s">
        <v>4891</v>
      </c>
    </row>
    <row r="3692" spans="1:10" ht="11.25" hidden="1" customHeight="1">
      <c r="A3692" s="181" t="s">
        <v>4129</v>
      </c>
      <c r="B3692" s="173"/>
      <c r="C3692" s="173" t="s">
        <v>67</v>
      </c>
      <c r="D3692" s="173"/>
      <c r="E3692" s="173"/>
      <c r="F3692" s="173"/>
      <c r="G3692" s="180">
        <v>43313</v>
      </c>
      <c r="H3692" s="177"/>
      <c r="I3692" s="177"/>
      <c r="J3692" s="173" t="s">
        <v>4891</v>
      </c>
    </row>
    <row r="3693" spans="1:10" ht="11.25" hidden="1" customHeight="1">
      <c r="A3693" s="181" t="s">
        <v>4130</v>
      </c>
      <c r="B3693" s="173"/>
      <c r="C3693" s="173" t="s">
        <v>67</v>
      </c>
      <c r="D3693" s="173"/>
      <c r="E3693" s="173"/>
      <c r="F3693" s="173"/>
      <c r="G3693" s="180">
        <v>43282</v>
      </c>
      <c r="H3693" s="177"/>
      <c r="I3693" s="177"/>
      <c r="J3693" s="173" t="s">
        <v>4891</v>
      </c>
    </row>
    <row r="3694" spans="1:10" ht="11.25" hidden="1" customHeight="1">
      <c r="A3694" s="181" t="s">
        <v>4131</v>
      </c>
      <c r="B3694" s="173"/>
      <c r="C3694" s="173" t="s">
        <v>67</v>
      </c>
      <c r="D3694" s="173"/>
      <c r="E3694" s="173"/>
      <c r="F3694" s="173"/>
      <c r="G3694" s="180">
        <v>43282</v>
      </c>
      <c r="H3694" s="174"/>
      <c r="I3694" s="175"/>
      <c r="J3694" s="173" t="s">
        <v>4891</v>
      </c>
    </row>
    <row r="3695" spans="1:10" ht="11.25" hidden="1" customHeight="1">
      <c r="A3695" s="181" t="s">
        <v>4132</v>
      </c>
      <c r="B3695" s="173"/>
      <c r="C3695" s="173" t="s">
        <v>67</v>
      </c>
      <c r="D3695" s="173"/>
      <c r="E3695" s="173"/>
      <c r="F3695" s="173"/>
      <c r="G3695" s="180">
        <v>43252</v>
      </c>
      <c r="H3695" s="177"/>
      <c r="I3695" s="177"/>
      <c r="J3695" s="173" t="s">
        <v>4891</v>
      </c>
    </row>
    <row r="3696" spans="1:10" ht="11.25" hidden="1" customHeight="1">
      <c r="A3696" s="181" t="s">
        <v>4133</v>
      </c>
      <c r="B3696" s="173"/>
      <c r="C3696" s="173" t="s">
        <v>67</v>
      </c>
      <c r="D3696" s="173"/>
      <c r="E3696" s="173"/>
      <c r="F3696" s="173"/>
      <c r="G3696" s="180">
        <v>43252</v>
      </c>
      <c r="H3696" s="177"/>
      <c r="I3696" s="177"/>
      <c r="J3696" s="173" t="s">
        <v>4891</v>
      </c>
    </row>
    <row r="3697" spans="1:10" ht="11.25" customHeight="1">
      <c r="A3697" s="181" t="s">
        <v>4134</v>
      </c>
      <c r="B3697" s="173"/>
      <c r="C3697" s="173" t="s">
        <v>67</v>
      </c>
      <c r="D3697" s="173"/>
      <c r="E3697" s="173" t="s">
        <v>67</v>
      </c>
      <c r="F3697" s="173" t="str">
        <f>J3697</f>
        <v>WESLEY OSEIAS ALVES</v>
      </c>
      <c r="G3697" s="180">
        <v>43070</v>
      </c>
      <c r="H3697" s="177">
        <v>43097</v>
      </c>
      <c r="I3697" s="174"/>
      <c r="J3697" s="8" t="s">
        <v>5210</v>
      </c>
    </row>
    <row r="3698" spans="1:10" ht="11.25" hidden="1" customHeight="1">
      <c r="A3698" s="181" t="s">
        <v>4135</v>
      </c>
      <c r="B3698" s="173"/>
      <c r="C3698" s="173" t="s">
        <v>67</v>
      </c>
      <c r="D3698" s="173"/>
      <c r="E3698" s="173"/>
      <c r="F3698" s="173"/>
      <c r="G3698" s="180">
        <v>43313</v>
      </c>
      <c r="H3698" s="177"/>
      <c r="I3698" s="177"/>
      <c r="J3698" s="173" t="s">
        <v>4891</v>
      </c>
    </row>
    <row r="3699" spans="1:10" ht="11.25" hidden="1" customHeight="1">
      <c r="A3699" s="181" t="s">
        <v>4136</v>
      </c>
      <c r="B3699" s="173"/>
      <c r="C3699" s="173" t="s">
        <v>67</v>
      </c>
      <c r="D3699" s="173"/>
      <c r="E3699" s="173"/>
      <c r="F3699" s="173"/>
      <c r="G3699" s="180">
        <v>43374</v>
      </c>
      <c r="H3699" s="177"/>
      <c r="I3699" s="177"/>
      <c r="J3699" s="173" t="s">
        <v>4891</v>
      </c>
    </row>
    <row r="3700" spans="1:10" ht="11.25" hidden="1" customHeight="1">
      <c r="A3700" s="181" t="s">
        <v>4137</v>
      </c>
      <c r="B3700" s="173"/>
      <c r="C3700" s="173" t="s">
        <v>67</v>
      </c>
      <c r="D3700" s="173"/>
      <c r="E3700" s="173"/>
      <c r="F3700" s="173"/>
      <c r="G3700" s="180">
        <v>43374</v>
      </c>
      <c r="H3700" s="177"/>
      <c r="I3700" s="177"/>
      <c r="J3700" s="173" t="s">
        <v>4891</v>
      </c>
    </row>
    <row r="3701" spans="1:10" ht="11.25" hidden="1" customHeight="1">
      <c r="A3701" s="181" t="s">
        <v>4138</v>
      </c>
      <c r="B3701" s="173"/>
      <c r="C3701" s="173" t="s">
        <v>67</v>
      </c>
      <c r="D3701" s="173"/>
      <c r="E3701" s="173"/>
      <c r="F3701" s="173"/>
      <c r="G3701" s="180">
        <v>43313</v>
      </c>
      <c r="H3701" s="177"/>
      <c r="I3701" s="177"/>
      <c r="J3701" s="173" t="s">
        <v>4891</v>
      </c>
    </row>
    <row r="3702" spans="1:10" ht="11.25" hidden="1" customHeight="1">
      <c r="A3702" s="181" t="s">
        <v>4139</v>
      </c>
      <c r="B3702" s="173"/>
      <c r="C3702" s="173" t="s">
        <v>67</v>
      </c>
      <c r="D3702" s="173"/>
      <c r="E3702" s="173"/>
      <c r="F3702" s="173"/>
      <c r="G3702" s="180">
        <v>43313</v>
      </c>
      <c r="H3702" s="177"/>
      <c r="I3702" s="177"/>
      <c r="J3702" s="173" t="s">
        <v>4891</v>
      </c>
    </row>
    <row r="3703" spans="1:10" ht="11.25" hidden="1" customHeight="1">
      <c r="A3703" s="181" t="s">
        <v>4140</v>
      </c>
      <c r="B3703" s="173"/>
      <c r="C3703" s="173" t="s">
        <v>67</v>
      </c>
      <c r="D3703" s="173"/>
      <c r="E3703" s="173"/>
      <c r="F3703" s="173"/>
      <c r="G3703" s="180">
        <v>43313</v>
      </c>
      <c r="H3703" s="177"/>
      <c r="I3703" s="177"/>
      <c r="J3703" s="173" t="s">
        <v>4891</v>
      </c>
    </row>
    <row r="3704" spans="1:10" ht="11.25" hidden="1" customHeight="1">
      <c r="A3704" s="181" t="s">
        <v>4141</v>
      </c>
      <c r="B3704" s="173"/>
      <c r="C3704" s="173" t="s">
        <v>67</v>
      </c>
      <c r="D3704" s="173"/>
      <c r="E3704" s="173"/>
      <c r="F3704" s="173"/>
      <c r="G3704" s="180">
        <v>43313</v>
      </c>
      <c r="H3704" s="177"/>
      <c r="I3704" s="177"/>
      <c r="J3704" s="173" t="s">
        <v>4891</v>
      </c>
    </row>
    <row r="3705" spans="1:10" ht="11.25" hidden="1" customHeight="1">
      <c r="A3705" s="181" t="s">
        <v>4142</v>
      </c>
      <c r="B3705" s="173"/>
      <c r="C3705" s="173" t="s">
        <v>68</v>
      </c>
      <c r="D3705" s="173"/>
      <c r="E3705" s="173"/>
      <c r="F3705" s="173"/>
      <c r="G3705" s="180">
        <v>43132</v>
      </c>
      <c r="H3705" s="177"/>
      <c r="I3705" s="177"/>
      <c r="J3705" s="8" t="s">
        <v>4898</v>
      </c>
    </row>
    <row r="3706" spans="1:10" ht="11.25" hidden="1" customHeight="1">
      <c r="A3706" s="181" t="s">
        <v>4143</v>
      </c>
      <c r="B3706" s="173"/>
      <c r="C3706" s="173" t="s">
        <v>68</v>
      </c>
      <c r="D3706" s="173"/>
      <c r="E3706" s="173"/>
      <c r="F3706" s="173"/>
      <c r="G3706" s="180">
        <v>43313</v>
      </c>
      <c r="H3706" s="177"/>
      <c r="I3706" s="177"/>
      <c r="J3706" s="8" t="s">
        <v>4898</v>
      </c>
    </row>
    <row r="3707" spans="1:10" ht="11.25" customHeight="1">
      <c r="A3707" s="181" t="s">
        <v>4144</v>
      </c>
      <c r="B3707" s="173"/>
      <c r="C3707" s="173" t="s">
        <v>68</v>
      </c>
      <c r="D3707" s="173"/>
      <c r="E3707" s="173" t="s">
        <v>68</v>
      </c>
      <c r="F3707" s="173" t="str">
        <f>J3707</f>
        <v>WESLEY OSEIAS ALVES</v>
      </c>
      <c r="G3707" s="180">
        <v>43070</v>
      </c>
      <c r="H3707" s="174">
        <v>43104</v>
      </c>
      <c r="I3707" s="174"/>
      <c r="J3707" s="8" t="s">
        <v>5210</v>
      </c>
    </row>
    <row r="3708" spans="1:10" ht="11.25" hidden="1" customHeight="1">
      <c r="A3708" s="181" t="s">
        <v>4145</v>
      </c>
      <c r="B3708" s="173"/>
      <c r="C3708" s="173" t="s">
        <v>68</v>
      </c>
      <c r="D3708" s="173"/>
      <c r="E3708" s="173"/>
      <c r="F3708" s="173"/>
      <c r="G3708" s="180">
        <v>43313</v>
      </c>
      <c r="H3708" s="177"/>
      <c r="I3708" s="177"/>
      <c r="J3708" s="8" t="s">
        <v>4898</v>
      </c>
    </row>
    <row r="3709" spans="1:10" ht="11.25" hidden="1" customHeight="1">
      <c r="A3709" s="181" t="s">
        <v>4146</v>
      </c>
      <c r="B3709" s="173"/>
      <c r="C3709" s="173" t="s">
        <v>68</v>
      </c>
      <c r="D3709" s="173"/>
      <c r="E3709" s="173"/>
      <c r="F3709" s="173"/>
      <c r="G3709" s="180">
        <v>43191</v>
      </c>
      <c r="H3709" s="177"/>
      <c r="I3709" s="177"/>
      <c r="J3709" s="8" t="s">
        <v>4898</v>
      </c>
    </row>
    <row r="3710" spans="1:10" ht="11.25" customHeight="1">
      <c r="A3710" s="181" t="s">
        <v>4147</v>
      </c>
      <c r="B3710" s="173"/>
      <c r="C3710" s="173" t="s">
        <v>68</v>
      </c>
      <c r="D3710" s="173"/>
      <c r="E3710" s="173" t="s">
        <v>68</v>
      </c>
      <c r="F3710" s="173" t="str">
        <f>J3710</f>
        <v>WESLEY OSEIAS ALVES</v>
      </c>
      <c r="G3710" s="180">
        <v>43070</v>
      </c>
      <c r="H3710" s="174">
        <v>43087</v>
      </c>
      <c r="I3710" s="174"/>
      <c r="J3710" s="8" t="s">
        <v>5210</v>
      </c>
    </row>
    <row r="3711" spans="1:10" ht="11.25" hidden="1" customHeight="1">
      <c r="A3711" s="181" t="s">
        <v>4148</v>
      </c>
      <c r="B3711" s="173"/>
      <c r="C3711" s="173" t="s">
        <v>68</v>
      </c>
      <c r="D3711" s="173"/>
      <c r="E3711" s="173"/>
      <c r="F3711" s="173"/>
      <c r="G3711" s="180">
        <v>43313</v>
      </c>
      <c r="H3711" s="174"/>
      <c r="I3711" s="175"/>
      <c r="J3711" s="8" t="s">
        <v>4898</v>
      </c>
    </row>
    <row r="3712" spans="1:10" ht="11.25" hidden="1" customHeight="1">
      <c r="A3712" s="181" t="s">
        <v>4149</v>
      </c>
      <c r="B3712" s="173"/>
      <c r="C3712" s="173" t="s">
        <v>68</v>
      </c>
      <c r="D3712" s="173"/>
      <c r="E3712" s="173"/>
      <c r="F3712" s="173"/>
      <c r="G3712" s="180">
        <v>43191</v>
      </c>
      <c r="H3712" s="177"/>
      <c r="I3712" s="177"/>
      <c r="J3712" s="8" t="s">
        <v>4898</v>
      </c>
    </row>
    <row r="3713" spans="1:10" ht="11.25" hidden="1" customHeight="1">
      <c r="A3713" s="181" t="s">
        <v>4150</v>
      </c>
      <c r="B3713" s="173"/>
      <c r="C3713" s="173" t="s">
        <v>68</v>
      </c>
      <c r="D3713" s="173"/>
      <c r="E3713" s="173"/>
      <c r="F3713" s="173"/>
      <c r="G3713" s="180">
        <v>43101</v>
      </c>
      <c r="H3713" s="177"/>
      <c r="I3713" s="177"/>
      <c r="J3713" s="8" t="s">
        <v>4898</v>
      </c>
    </row>
    <row r="3714" spans="1:10" ht="11.25" hidden="1" customHeight="1">
      <c r="A3714" s="181" t="s">
        <v>4151</v>
      </c>
      <c r="B3714" s="173"/>
      <c r="C3714" s="173" t="s">
        <v>68</v>
      </c>
      <c r="D3714" s="173"/>
      <c r="E3714" s="173"/>
      <c r="F3714" s="173"/>
      <c r="G3714" s="180">
        <v>43344</v>
      </c>
      <c r="H3714" s="177"/>
      <c r="I3714" s="177"/>
      <c r="J3714" s="8" t="s">
        <v>4898</v>
      </c>
    </row>
    <row r="3715" spans="1:10" ht="11.25" hidden="1" customHeight="1">
      <c r="A3715" s="181" t="s">
        <v>4152</v>
      </c>
      <c r="B3715" s="173"/>
      <c r="C3715" s="173" t="s">
        <v>67</v>
      </c>
      <c r="D3715" s="173"/>
      <c r="E3715" s="173"/>
      <c r="F3715" s="173"/>
      <c r="G3715" s="180">
        <v>43160</v>
      </c>
      <c r="H3715" s="177"/>
      <c r="I3715" s="177"/>
      <c r="J3715" s="173" t="s">
        <v>4891</v>
      </c>
    </row>
    <row r="3716" spans="1:10" ht="11.25" hidden="1" customHeight="1">
      <c r="A3716" s="181" t="s">
        <v>4153</v>
      </c>
      <c r="B3716" s="173"/>
      <c r="C3716" s="173" t="s">
        <v>67</v>
      </c>
      <c r="D3716" s="173"/>
      <c r="E3716" s="173"/>
      <c r="F3716" s="173"/>
      <c r="G3716" s="180">
        <v>43132</v>
      </c>
      <c r="H3716" s="177"/>
      <c r="I3716" s="177"/>
      <c r="J3716" s="173" t="s">
        <v>4891</v>
      </c>
    </row>
    <row r="3717" spans="1:10" ht="11.25" hidden="1" customHeight="1">
      <c r="A3717" s="181" t="s">
        <v>4154</v>
      </c>
      <c r="B3717" s="173"/>
      <c r="C3717" s="173" t="s">
        <v>67</v>
      </c>
      <c r="D3717" s="173"/>
      <c r="E3717" s="173"/>
      <c r="F3717" s="173"/>
      <c r="G3717" s="180">
        <v>43160</v>
      </c>
      <c r="H3717" s="177"/>
      <c r="I3717" s="177"/>
      <c r="J3717" s="173" t="s">
        <v>4891</v>
      </c>
    </row>
    <row r="3718" spans="1:10" ht="11.25" hidden="1" customHeight="1">
      <c r="A3718" s="181" t="s">
        <v>4155</v>
      </c>
      <c r="B3718" s="173"/>
      <c r="C3718" s="173" t="s">
        <v>67</v>
      </c>
      <c r="D3718" s="173"/>
      <c r="E3718" s="173"/>
      <c r="F3718" s="173"/>
      <c r="G3718" s="180">
        <v>43132</v>
      </c>
      <c r="H3718" s="177"/>
      <c r="I3718" s="177"/>
      <c r="J3718" s="173" t="s">
        <v>4891</v>
      </c>
    </row>
    <row r="3719" spans="1:10" ht="11.25" customHeight="1">
      <c r="A3719" s="181" t="s">
        <v>4156</v>
      </c>
      <c r="B3719" s="173"/>
      <c r="C3719" s="173" t="s">
        <v>67</v>
      </c>
      <c r="D3719" s="173"/>
      <c r="E3719" s="173" t="s">
        <v>67</v>
      </c>
      <c r="F3719" s="173" t="str">
        <f>J3719</f>
        <v>WESLEY OSEIAS ALVES</v>
      </c>
      <c r="G3719" s="180">
        <v>43070</v>
      </c>
      <c r="H3719" s="177">
        <v>43097</v>
      </c>
      <c r="I3719" s="174"/>
      <c r="J3719" s="8" t="s">
        <v>5210</v>
      </c>
    </row>
    <row r="3720" spans="1:10" ht="11.25" hidden="1" customHeight="1">
      <c r="A3720" s="181" t="s">
        <v>4157</v>
      </c>
      <c r="B3720" s="173"/>
      <c r="C3720" s="173" t="s">
        <v>67</v>
      </c>
      <c r="D3720" s="173"/>
      <c r="E3720" s="173"/>
      <c r="F3720" s="173"/>
      <c r="G3720" s="180">
        <v>43160</v>
      </c>
      <c r="H3720" s="177"/>
      <c r="I3720" s="177"/>
      <c r="J3720" s="173" t="s">
        <v>4891</v>
      </c>
    </row>
    <row r="3721" spans="1:10" ht="11.25" hidden="1" customHeight="1">
      <c r="A3721" s="181" t="s">
        <v>4158</v>
      </c>
      <c r="B3721" s="173"/>
      <c r="C3721" s="173" t="s">
        <v>67</v>
      </c>
      <c r="D3721" s="173"/>
      <c r="E3721" s="173"/>
      <c r="F3721" s="173"/>
      <c r="G3721" s="180">
        <v>43101</v>
      </c>
      <c r="H3721" s="177"/>
      <c r="I3721" s="177"/>
      <c r="J3721" s="173" t="s">
        <v>4891</v>
      </c>
    </row>
    <row r="3722" spans="1:10" ht="11.25" hidden="1" customHeight="1">
      <c r="A3722" s="181" t="s">
        <v>4159</v>
      </c>
      <c r="B3722" s="173"/>
      <c r="C3722" s="173" t="s">
        <v>67</v>
      </c>
      <c r="D3722" s="173"/>
      <c r="E3722" s="173"/>
      <c r="F3722" s="173"/>
      <c r="G3722" s="180">
        <v>43374</v>
      </c>
      <c r="H3722" s="177"/>
      <c r="I3722" s="177"/>
      <c r="J3722" s="173" t="s">
        <v>4891</v>
      </c>
    </row>
    <row r="3723" spans="1:10" ht="11.25" hidden="1" customHeight="1">
      <c r="A3723" s="181" t="s">
        <v>4160</v>
      </c>
      <c r="B3723" s="173"/>
      <c r="C3723" s="173" t="s">
        <v>67</v>
      </c>
      <c r="D3723" s="173"/>
      <c r="E3723" s="173"/>
      <c r="F3723" s="173"/>
      <c r="G3723" s="180">
        <v>43132</v>
      </c>
      <c r="H3723" s="177"/>
      <c r="I3723" s="177"/>
      <c r="J3723" s="173" t="s">
        <v>4891</v>
      </c>
    </row>
    <row r="3724" spans="1:10" ht="11.25" hidden="1" customHeight="1">
      <c r="A3724" s="181" t="s">
        <v>4161</v>
      </c>
      <c r="B3724" s="173"/>
      <c r="C3724" s="173" t="s">
        <v>67</v>
      </c>
      <c r="D3724" s="173"/>
      <c r="E3724" s="173" t="s">
        <v>67</v>
      </c>
      <c r="F3724" s="173" t="str">
        <f>J3724</f>
        <v>WESLEY OSEIAS ALVES</v>
      </c>
      <c r="G3724" s="180">
        <v>43070</v>
      </c>
      <c r="H3724" s="177" t="s">
        <v>5207</v>
      </c>
      <c r="I3724" s="177" t="s">
        <v>5207</v>
      </c>
      <c r="J3724" s="8" t="s">
        <v>5210</v>
      </c>
    </row>
    <row r="3725" spans="1:10" ht="11.25" hidden="1" customHeight="1">
      <c r="A3725" s="181" t="s">
        <v>4162</v>
      </c>
      <c r="B3725" s="173"/>
      <c r="C3725" s="173" t="s">
        <v>67</v>
      </c>
      <c r="D3725" s="173"/>
      <c r="E3725" s="173"/>
      <c r="F3725" s="173"/>
      <c r="G3725" s="180">
        <v>43101</v>
      </c>
      <c r="H3725" s="177"/>
      <c r="I3725" s="177"/>
      <c r="J3725" s="173" t="s">
        <v>4891</v>
      </c>
    </row>
    <row r="3726" spans="1:10" ht="11.25" customHeight="1">
      <c r="A3726" s="181" t="s">
        <v>4163</v>
      </c>
      <c r="B3726" s="173"/>
      <c r="C3726" s="173" t="s">
        <v>67</v>
      </c>
      <c r="D3726" s="173"/>
      <c r="E3726" s="173" t="s">
        <v>67</v>
      </c>
      <c r="F3726" s="173" t="str">
        <f>J3726</f>
        <v>WESLEY OSEIAS ALVES</v>
      </c>
      <c r="G3726" s="180">
        <v>43070</v>
      </c>
      <c r="H3726" s="174">
        <v>43087</v>
      </c>
      <c r="I3726" s="174"/>
      <c r="J3726" s="8" t="s">
        <v>5210</v>
      </c>
    </row>
    <row r="3727" spans="1:10" ht="11.25" hidden="1" customHeight="1">
      <c r="A3727" s="181" t="s">
        <v>4164</v>
      </c>
      <c r="B3727" s="173"/>
      <c r="C3727" s="173" t="s">
        <v>67</v>
      </c>
      <c r="D3727" s="173"/>
      <c r="E3727" s="173" t="s">
        <v>67</v>
      </c>
      <c r="F3727" s="173" t="str">
        <f>J3727</f>
        <v>WESLEY OSEIAS ALVES</v>
      </c>
      <c r="G3727" s="180">
        <v>43070</v>
      </c>
      <c r="H3727" s="177" t="s">
        <v>5207</v>
      </c>
      <c r="I3727" s="177" t="s">
        <v>5207</v>
      </c>
      <c r="J3727" s="8" t="s">
        <v>5210</v>
      </c>
    </row>
    <row r="3728" spans="1:10" ht="11.25" hidden="1" customHeight="1">
      <c r="A3728" s="181" t="s">
        <v>4165</v>
      </c>
      <c r="B3728" s="173"/>
      <c r="C3728" s="173" t="s">
        <v>67</v>
      </c>
      <c r="D3728" s="173"/>
      <c r="E3728" s="173"/>
      <c r="F3728" s="173"/>
      <c r="G3728" s="180">
        <v>43252</v>
      </c>
      <c r="H3728" s="174"/>
      <c r="I3728" s="175"/>
      <c r="J3728" s="173" t="s">
        <v>4891</v>
      </c>
    </row>
    <row r="3729" spans="1:10" ht="11.25" hidden="1" customHeight="1">
      <c r="A3729" s="181" t="s">
        <v>4166</v>
      </c>
      <c r="B3729" s="173"/>
      <c r="C3729" s="173" t="s">
        <v>67</v>
      </c>
      <c r="D3729" s="173"/>
      <c r="E3729" s="173"/>
      <c r="F3729" s="173"/>
      <c r="G3729" s="180">
        <v>43191</v>
      </c>
      <c r="H3729" s="177"/>
      <c r="I3729" s="177"/>
      <c r="J3729" s="173" t="s">
        <v>4891</v>
      </c>
    </row>
    <row r="3730" spans="1:10" ht="11.25" hidden="1" customHeight="1">
      <c r="A3730" s="181" t="s">
        <v>4167</v>
      </c>
      <c r="B3730" s="173"/>
      <c r="C3730" s="173" t="s">
        <v>67</v>
      </c>
      <c r="D3730" s="173"/>
      <c r="E3730" s="173"/>
      <c r="F3730" s="173"/>
      <c r="G3730" s="180">
        <v>43282</v>
      </c>
      <c r="H3730" s="177"/>
      <c r="I3730" s="177"/>
      <c r="J3730" s="173" t="s">
        <v>4891</v>
      </c>
    </row>
    <row r="3731" spans="1:10" ht="11.25" hidden="1" customHeight="1">
      <c r="A3731" s="181" t="s">
        <v>4168</v>
      </c>
      <c r="B3731" s="173"/>
      <c r="C3731" s="173" t="s">
        <v>67</v>
      </c>
      <c r="D3731" s="173"/>
      <c r="E3731" s="173"/>
      <c r="F3731" s="173"/>
      <c r="G3731" s="180">
        <v>43374</v>
      </c>
      <c r="H3731" s="177"/>
      <c r="I3731" s="177"/>
      <c r="J3731" s="173" t="s">
        <v>4891</v>
      </c>
    </row>
    <row r="3732" spans="1:10" ht="11.25" hidden="1" customHeight="1">
      <c r="A3732" s="181" t="s">
        <v>4169</v>
      </c>
      <c r="B3732" s="173"/>
      <c r="C3732" s="173" t="s">
        <v>67</v>
      </c>
      <c r="D3732" s="173"/>
      <c r="E3732" s="173"/>
      <c r="F3732" s="173"/>
      <c r="G3732" s="180">
        <v>43160</v>
      </c>
      <c r="H3732" s="177"/>
      <c r="I3732" s="177"/>
      <c r="J3732" s="173" t="s">
        <v>4891</v>
      </c>
    </row>
    <row r="3733" spans="1:10" ht="11.25" hidden="1" customHeight="1">
      <c r="A3733" s="181" t="s">
        <v>4170</v>
      </c>
      <c r="B3733" s="173"/>
      <c r="C3733" s="173" t="s">
        <v>67</v>
      </c>
      <c r="D3733" s="173"/>
      <c r="E3733" s="173"/>
      <c r="F3733" s="173"/>
      <c r="G3733" s="180">
        <v>43191</v>
      </c>
      <c r="H3733" s="177"/>
      <c r="I3733" s="177"/>
      <c r="J3733" s="173" t="s">
        <v>4891</v>
      </c>
    </row>
    <row r="3734" spans="1:10" ht="11.25" hidden="1" customHeight="1">
      <c r="A3734" s="181" t="s">
        <v>4171</v>
      </c>
      <c r="B3734" s="173"/>
      <c r="C3734" s="173" t="s">
        <v>67</v>
      </c>
      <c r="D3734" s="173"/>
      <c r="E3734" s="173"/>
      <c r="F3734" s="173"/>
      <c r="G3734" s="180">
        <v>43221</v>
      </c>
      <c r="H3734" s="177"/>
      <c r="I3734" s="177"/>
      <c r="J3734" s="173" t="s">
        <v>4891</v>
      </c>
    </row>
    <row r="3735" spans="1:10" ht="11.25" hidden="1" customHeight="1">
      <c r="A3735" s="181" t="s">
        <v>4172</v>
      </c>
      <c r="B3735" s="173"/>
      <c r="C3735" s="173" t="s">
        <v>68</v>
      </c>
      <c r="D3735" s="173"/>
      <c r="E3735" s="173"/>
      <c r="F3735" s="173"/>
      <c r="G3735" s="180">
        <v>43344</v>
      </c>
      <c r="H3735" s="177"/>
      <c r="I3735" s="177"/>
      <c r="J3735" s="8" t="s">
        <v>4898</v>
      </c>
    </row>
    <row r="3736" spans="1:10" ht="11.25" hidden="1" customHeight="1">
      <c r="A3736" s="181" t="s">
        <v>4173</v>
      </c>
      <c r="B3736" s="173"/>
      <c r="C3736" s="173" t="s">
        <v>67</v>
      </c>
      <c r="D3736" s="173"/>
      <c r="E3736" s="173"/>
      <c r="F3736" s="173"/>
      <c r="G3736" s="180">
        <v>43252</v>
      </c>
      <c r="H3736" s="177"/>
      <c r="I3736" s="177"/>
      <c r="J3736" s="173" t="s">
        <v>4891</v>
      </c>
    </row>
    <row r="3737" spans="1:10" ht="11.25" hidden="1" customHeight="1">
      <c r="A3737" s="181" t="s">
        <v>4175</v>
      </c>
      <c r="B3737" s="173"/>
      <c r="C3737" s="173" t="s">
        <v>68</v>
      </c>
      <c r="D3737" s="173"/>
      <c r="E3737" s="173"/>
      <c r="F3737" s="173"/>
      <c r="G3737" s="180">
        <v>43374</v>
      </c>
      <c r="H3737" s="177"/>
      <c r="I3737" s="177"/>
      <c r="J3737" s="8" t="s">
        <v>4898</v>
      </c>
    </row>
    <row r="3738" spans="1:10" ht="11.25" hidden="1" customHeight="1">
      <c r="A3738" s="181" t="s">
        <v>4176</v>
      </c>
      <c r="B3738" s="173"/>
      <c r="C3738" s="173" t="s">
        <v>67</v>
      </c>
      <c r="D3738" s="173"/>
      <c r="E3738" s="173"/>
      <c r="F3738" s="173"/>
      <c r="G3738" s="180">
        <v>43282</v>
      </c>
      <c r="H3738" s="177"/>
      <c r="I3738" s="177"/>
      <c r="J3738" s="173" t="s">
        <v>4891</v>
      </c>
    </row>
    <row r="3739" spans="1:10" ht="11.25" hidden="1" customHeight="1">
      <c r="A3739" s="181" t="s">
        <v>4177</v>
      </c>
      <c r="B3739" s="173"/>
      <c r="C3739" s="173" t="s">
        <v>67</v>
      </c>
      <c r="D3739" s="173"/>
      <c r="E3739" s="173"/>
      <c r="F3739" s="173"/>
      <c r="G3739" s="180">
        <v>43374</v>
      </c>
      <c r="H3739" s="177"/>
      <c r="I3739" s="177"/>
      <c r="J3739" s="173" t="s">
        <v>4891</v>
      </c>
    </row>
    <row r="3740" spans="1:10" ht="11.25" hidden="1" customHeight="1">
      <c r="A3740" s="181" t="s">
        <v>4178</v>
      </c>
      <c r="B3740" s="173"/>
      <c r="C3740" s="173" t="s">
        <v>68</v>
      </c>
      <c r="D3740" s="173"/>
      <c r="E3740" s="173"/>
      <c r="F3740" s="173"/>
      <c r="G3740" s="180">
        <v>43374</v>
      </c>
      <c r="H3740" s="177"/>
      <c r="I3740" s="177"/>
      <c r="J3740" s="8" t="s">
        <v>4898</v>
      </c>
    </row>
    <row r="3741" spans="1:10" ht="11.25" hidden="1" customHeight="1">
      <c r="A3741" s="181" t="s">
        <v>4179</v>
      </c>
      <c r="B3741" s="173"/>
      <c r="C3741" s="173" t="s">
        <v>67</v>
      </c>
      <c r="D3741" s="173"/>
      <c r="E3741" s="173"/>
      <c r="F3741" s="173"/>
      <c r="G3741" s="180">
        <v>43344</v>
      </c>
      <c r="H3741" s="177"/>
      <c r="I3741" s="177"/>
      <c r="J3741" s="173" t="s">
        <v>4891</v>
      </c>
    </row>
    <row r="3742" spans="1:10" ht="11.25" hidden="1" customHeight="1">
      <c r="A3742" s="181" t="s">
        <v>4180</v>
      </c>
      <c r="B3742" s="173"/>
      <c r="C3742" s="173" t="s">
        <v>68</v>
      </c>
      <c r="D3742" s="173"/>
      <c r="E3742" s="173"/>
      <c r="F3742" s="173"/>
      <c r="G3742" s="180">
        <v>43132</v>
      </c>
      <c r="H3742" s="177"/>
      <c r="I3742" s="177"/>
      <c r="J3742" s="8" t="s">
        <v>4898</v>
      </c>
    </row>
    <row r="3743" spans="1:10" ht="11.25" hidden="1" customHeight="1">
      <c r="A3743" s="181" t="s">
        <v>4181</v>
      </c>
      <c r="B3743" s="173"/>
      <c r="C3743" s="173" t="s">
        <v>4787</v>
      </c>
      <c r="D3743" s="173"/>
      <c r="E3743" s="173"/>
      <c r="F3743" s="173"/>
      <c r="G3743" s="180">
        <v>43374</v>
      </c>
      <c r="H3743" s="177"/>
      <c r="I3743" s="177"/>
      <c r="J3743" s="8" t="s">
        <v>4901</v>
      </c>
    </row>
    <row r="3744" spans="1:10" ht="11.25" hidden="1" customHeight="1">
      <c r="A3744" s="181" t="s">
        <v>4182</v>
      </c>
      <c r="B3744" s="173"/>
      <c r="C3744" s="173" t="s">
        <v>4789</v>
      </c>
      <c r="D3744" s="173"/>
      <c r="E3744" s="173"/>
      <c r="F3744" s="173"/>
      <c r="G3744" s="180">
        <v>43374</v>
      </c>
      <c r="H3744" s="177"/>
      <c r="I3744" s="177"/>
      <c r="J3744" s="8" t="s">
        <v>4888</v>
      </c>
    </row>
    <row r="3745" spans="1:10" ht="11.25" hidden="1" customHeight="1">
      <c r="A3745" s="181" t="s">
        <v>4183</v>
      </c>
      <c r="B3745" s="173"/>
      <c r="C3745" s="173" t="s">
        <v>4787</v>
      </c>
      <c r="D3745" s="173"/>
      <c r="E3745" s="173"/>
      <c r="F3745" s="173"/>
      <c r="G3745" s="180">
        <v>43374</v>
      </c>
      <c r="H3745" s="177"/>
      <c r="I3745" s="177"/>
      <c r="J3745" s="8" t="s">
        <v>4901</v>
      </c>
    </row>
    <row r="3746" spans="1:10" ht="11.25" hidden="1" customHeight="1">
      <c r="A3746" s="181" t="s">
        <v>4184</v>
      </c>
      <c r="B3746" s="173"/>
      <c r="C3746" s="173" t="s">
        <v>4787</v>
      </c>
      <c r="D3746" s="173"/>
      <c r="E3746" s="173"/>
      <c r="F3746" s="173"/>
      <c r="G3746" s="180">
        <v>43374</v>
      </c>
      <c r="H3746" s="177"/>
      <c r="I3746" s="177"/>
      <c r="J3746" s="8" t="s">
        <v>4901</v>
      </c>
    </row>
    <row r="3747" spans="1:10" ht="11.25" hidden="1" customHeight="1">
      <c r="A3747" s="181" t="s">
        <v>4185</v>
      </c>
      <c r="B3747" s="173"/>
      <c r="C3747" s="173" t="s">
        <v>4786</v>
      </c>
      <c r="D3747" s="173"/>
      <c r="E3747" s="173"/>
      <c r="F3747" s="173"/>
      <c r="G3747" s="180">
        <v>43374</v>
      </c>
      <c r="H3747" s="177"/>
      <c r="I3747" s="177"/>
      <c r="J3747" s="8" t="s">
        <v>4902</v>
      </c>
    </row>
    <row r="3748" spans="1:10" ht="11.25" hidden="1" customHeight="1">
      <c r="A3748" s="181" t="s">
        <v>4186</v>
      </c>
      <c r="B3748" s="173"/>
      <c r="C3748" s="173" t="s">
        <v>4786</v>
      </c>
      <c r="D3748" s="173"/>
      <c r="E3748" s="173"/>
      <c r="F3748" s="173"/>
      <c r="G3748" s="180">
        <v>43374</v>
      </c>
      <c r="H3748" s="177"/>
      <c r="I3748" s="177"/>
      <c r="J3748" s="8" t="s">
        <v>4902</v>
      </c>
    </row>
    <row r="3749" spans="1:10" ht="11.25" hidden="1" customHeight="1">
      <c r="A3749" s="181" t="s">
        <v>4187</v>
      </c>
      <c r="B3749" s="173"/>
      <c r="C3749" s="173" t="s">
        <v>4787</v>
      </c>
      <c r="D3749" s="173"/>
      <c r="E3749" s="173"/>
      <c r="F3749" s="173"/>
      <c r="G3749" s="180">
        <v>43374</v>
      </c>
      <c r="H3749" s="177"/>
      <c r="I3749" s="177"/>
      <c r="J3749" s="8" t="s">
        <v>4901</v>
      </c>
    </row>
    <row r="3750" spans="1:10" ht="11.25" hidden="1" customHeight="1">
      <c r="A3750" s="181" t="s">
        <v>4188</v>
      </c>
      <c r="B3750" s="173"/>
      <c r="C3750" s="173" t="s">
        <v>4787</v>
      </c>
      <c r="D3750" s="173"/>
      <c r="E3750" s="173"/>
      <c r="F3750" s="173"/>
      <c r="G3750" s="180">
        <v>43374</v>
      </c>
      <c r="H3750" s="177"/>
      <c r="I3750" s="177"/>
      <c r="J3750" s="8" t="s">
        <v>4901</v>
      </c>
    </row>
    <row r="3751" spans="1:10" ht="11.25" hidden="1" customHeight="1">
      <c r="A3751" s="181" t="s">
        <v>4189</v>
      </c>
      <c r="B3751" s="173"/>
      <c r="C3751" s="173" t="s">
        <v>4787</v>
      </c>
      <c r="D3751" s="173"/>
      <c r="E3751" s="173"/>
      <c r="F3751" s="173"/>
      <c r="G3751" s="180">
        <v>43374</v>
      </c>
      <c r="H3751" s="177"/>
      <c r="I3751" s="177"/>
      <c r="J3751" s="8" t="s">
        <v>4901</v>
      </c>
    </row>
    <row r="3752" spans="1:10" ht="11.25" hidden="1" customHeight="1">
      <c r="A3752" s="181" t="s">
        <v>4190</v>
      </c>
      <c r="B3752" s="173"/>
      <c r="C3752" s="173" t="s">
        <v>4788</v>
      </c>
      <c r="D3752" s="173"/>
      <c r="E3752" s="173"/>
      <c r="F3752" s="173"/>
      <c r="G3752" s="180">
        <v>43374</v>
      </c>
      <c r="H3752" s="177"/>
      <c r="I3752" s="177"/>
      <c r="J3752" s="8" t="s">
        <v>4900</v>
      </c>
    </row>
    <row r="3753" spans="1:10" ht="11.25" hidden="1" customHeight="1">
      <c r="A3753" s="181" t="s">
        <v>4191</v>
      </c>
      <c r="B3753" s="173"/>
      <c r="C3753" s="173" t="s">
        <v>4788</v>
      </c>
      <c r="D3753" s="173"/>
      <c r="E3753" s="173"/>
      <c r="F3753" s="173"/>
      <c r="G3753" s="180">
        <v>43374</v>
      </c>
      <c r="H3753" s="177"/>
      <c r="I3753" s="177"/>
      <c r="J3753" s="8" t="s">
        <v>4900</v>
      </c>
    </row>
    <row r="3754" spans="1:10" ht="11.25" hidden="1" customHeight="1">
      <c r="A3754" s="181" t="s">
        <v>4192</v>
      </c>
      <c r="B3754" s="173"/>
      <c r="C3754" s="173" t="s">
        <v>4786</v>
      </c>
      <c r="D3754" s="173"/>
      <c r="E3754" s="173"/>
      <c r="F3754" s="173"/>
      <c r="G3754" s="180">
        <v>43374</v>
      </c>
      <c r="H3754" s="177"/>
      <c r="I3754" s="177"/>
      <c r="J3754" s="8" t="s">
        <v>4902</v>
      </c>
    </row>
    <row r="3755" spans="1:10" ht="11.25" hidden="1" customHeight="1">
      <c r="A3755" s="181" t="s">
        <v>4193</v>
      </c>
      <c r="B3755" s="173"/>
      <c r="C3755" s="173" t="s">
        <v>4788</v>
      </c>
      <c r="D3755" s="173"/>
      <c r="E3755" s="173"/>
      <c r="F3755" s="173"/>
      <c r="G3755" s="180">
        <v>43374</v>
      </c>
      <c r="H3755" s="177"/>
      <c r="I3755" s="177"/>
      <c r="J3755" s="8" t="s">
        <v>4900</v>
      </c>
    </row>
    <row r="3756" spans="1:10" ht="11.25" hidden="1" customHeight="1">
      <c r="A3756" s="181" t="s">
        <v>4194</v>
      </c>
      <c r="B3756" s="173"/>
      <c r="C3756" s="173" t="s">
        <v>4788</v>
      </c>
      <c r="D3756" s="173"/>
      <c r="E3756" s="173"/>
      <c r="F3756" s="173"/>
      <c r="G3756" s="180">
        <v>43374</v>
      </c>
      <c r="H3756" s="177"/>
      <c r="I3756" s="177"/>
      <c r="J3756" s="8" t="s">
        <v>4900</v>
      </c>
    </row>
    <row r="3757" spans="1:10" ht="11.25" hidden="1" customHeight="1">
      <c r="A3757" s="181" t="s">
        <v>4195</v>
      </c>
      <c r="B3757" s="173"/>
      <c r="C3757" s="173" t="s">
        <v>4787</v>
      </c>
      <c r="D3757" s="173"/>
      <c r="E3757" s="173"/>
      <c r="F3757" s="173"/>
      <c r="G3757" s="180">
        <v>43374</v>
      </c>
      <c r="H3757" s="177"/>
      <c r="I3757" s="177"/>
      <c r="J3757" s="8" t="s">
        <v>4901</v>
      </c>
    </row>
    <row r="3758" spans="1:10" ht="11.25" hidden="1" customHeight="1">
      <c r="A3758" s="181" t="s">
        <v>4196</v>
      </c>
      <c r="B3758" s="173"/>
      <c r="C3758" s="173" t="s">
        <v>4788</v>
      </c>
      <c r="D3758" s="173"/>
      <c r="E3758" s="173"/>
      <c r="F3758" s="173"/>
      <c r="G3758" s="180">
        <v>43374</v>
      </c>
      <c r="H3758" s="177"/>
      <c r="I3758" s="177"/>
      <c r="J3758" s="8" t="s">
        <v>4900</v>
      </c>
    </row>
    <row r="3759" spans="1:10" ht="11.25" hidden="1" customHeight="1">
      <c r="A3759" s="181" t="s">
        <v>4197</v>
      </c>
      <c r="B3759" s="173"/>
      <c r="C3759" s="173" t="s">
        <v>4787</v>
      </c>
      <c r="D3759" s="173"/>
      <c r="E3759" s="173"/>
      <c r="F3759" s="173"/>
      <c r="G3759" s="180">
        <v>43374</v>
      </c>
      <c r="H3759" s="177"/>
      <c r="I3759" s="177"/>
      <c r="J3759" s="8" t="s">
        <v>4901</v>
      </c>
    </row>
    <row r="3760" spans="1:10" ht="11.25" hidden="1" customHeight="1">
      <c r="A3760" s="181" t="s">
        <v>4198</v>
      </c>
      <c r="B3760" s="173"/>
      <c r="C3760" s="173" t="s">
        <v>4786</v>
      </c>
      <c r="D3760" s="173"/>
      <c r="E3760" s="173"/>
      <c r="F3760" s="173"/>
      <c r="G3760" s="180">
        <v>43374</v>
      </c>
      <c r="H3760" s="174"/>
      <c r="I3760" s="175"/>
      <c r="J3760" s="8" t="s">
        <v>4902</v>
      </c>
    </row>
    <row r="3761" spans="1:10" ht="11.25" hidden="1" customHeight="1">
      <c r="A3761" s="181" t="s">
        <v>4199</v>
      </c>
      <c r="B3761" s="173"/>
      <c r="C3761" s="173" t="s">
        <v>4786</v>
      </c>
      <c r="D3761" s="173"/>
      <c r="E3761" s="173"/>
      <c r="F3761" s="173"/>
      <c r="G3761" s="180">
        <v>43374</v>
      </c>
      <c r="H3761" s="174"/>
      <c r="I3761" s="175"/>
      <c r="J3761" s="8" t="s">
        <v>4902</v>
      </c>
    </row>
    <row r="3762" spans="1:10" ht="11.25" hidden="1" customHeight="1">
      <c r="A3762" s="181" t="s">
        <v>4200</v>
      </c>
      <c r="B3762" s="173"/>
      <c r="C3762" s="173" t="s">
        <v>4786</v>
      </c>
      <c r="D3762" s="173"/>
      <c r="E3762" s="173"/>
      <c r="F3762" s="173"/>
      <c r="G3762" s="180">
        <v>43374</v>
      </c>
      <c r="H3762" s="177"/>
      <c r="I3762" s="177"/>
      <c r="J3762" s="8" t="s">
        <v>4902</v>
      </c>
    </row>
    <row r="3763" spans="1:10" ht="11.25" hidden="1" customHeight="1">
      <c r="A3763" s="181" t="s">
        <v>4201</v>
      </c>
      <c r="B3763" s="173"/>
      <c r="C3763" s="173" t="s">
        <v>4787</v>
      </c>
      <c r="D3763" s="173"/>
      <c r="E3763" s="173"/>
      <c r="F3763" s="173"/>
      <c r="G3763" s="180">
        <v>43374</v>
      </c>
      <c r="H3763" s="177"/>
      <c r="I3763" s="177"/>
      <c r="J3763" s="8" t="s">
        <v>4901</v>
      </c>
    </row>
    <row r="3764" spans="1:10" ht="11.25" hidden="1" customHeight="1">
      <c r="A3764" s="181" t="s">
        <v>4202</v>
      </c>
      <c r="B3764" s="173"/>
      <c r="C3764" s="173" t="s">
        <v>4787</v>
      </c>
      <c r="D3764" s="173"/>
      <c r="E3764" s="173"/>
      <c r="F3764" s="173"/>
      <c r="G3764" s="180">
        <v>43374</v>
      </c>
      <c r="H3764" s="177"/>
      <c r="I3764" s="177"/>
      <c r="J3764" s="8" t="s">
        <v>4901</v>
      </c>
    </row>
    <row r="3765" spans="1:10" ht="11.25" hidden="1" customHeight="1">
      <c r="A3765" s="181" t="s">
        <v>4203</v>
      </c>
      <c r="B3765" s="173"/>
      <c r="C3765" s="173" t="s">
        <v>4786</v>
      </c>
      <c r="D3765" s="173"/>
      <c r="E3765" s="173"/>
      <c r="F3765" s="173"/>
      <c r="G3765" s="180">
        <v>43374</v>
      </c>
      <c r="H3765" s="177"/>
      <c r="I3765" s="177"/>
      <c r="J3765" s="8" t="s">
        <v>4902</v>
      </c>
    </row>
    <row r="3766" spans="1:10" ht="11.25" hidden="1" customHeight="1">
      <c r="A3766" s="181" t="s">
        <v>4204</v>
      </c>
      <c r="B3766" s="173"/>
      <c r="C3766" s="173" t="s">
        <v>4787</v>
      </c>
      <c r="D3766" s="173"/>
      <c r="E3766" s="173"/>
      <c r="F3766" s="173"/>
      <c r="G3766" s="180">
        <v>43374</v>
      </c>
      <c r="H3766" s="177"/>
      <c r="I3766" s="177"/>
      <c r="J3766" s="8" t="s">
        <v>4901</v>
      </c>
    </row>
    <row r="3767" spans="1:10" ht="11.25" hidden="1" customHeight="1">
      <c r="A3767" s="181" t="s">
        <v>4205</v>
      </c>
      <c r="B3767" s="173"/>
      <c r="C3767" s="173" t="s">
        <v>4787</v>
      </c>
      <c r="D3767" s="173"/>
      <c r="E3767" s="173"/>
      <c r="F3767" s="173"/>
      <c r="G3767" s="180">
        <v>43374</v>
      </c>
      <c r="H3767" s="177"/>
      <c r="I3767" s="177"/>
      <c r="J3767" s="8" t="s">
        <v>4901</v>
      </c>
    </row>
    <row r="3768" spans="1:10" ht="11.25" hidden="1" customHeight="1">
      <c r="A3768" s="181" t="s">
        <v>4206</v>
      </c>
      <c r="B3768" s="173"/>
      <c r="C3768" s="173" t="s">
        <v>4787</v>
      </c>
      <c r="D3768" s="173"/>
      <c r="E3768" s="173"/>
      <c r="F3768" s="173"/>
      <c r="G3768" s="180">
        <v>43374</v>
      </c>
      <c r="H3768" s="177"/>
      <c r="I3768" s="177"/>
      <c r="J3768" s="8" t="s">
        <v>4901</v>
      </c>
    </row>
    <row r="3769" spans="1:10" ht="11.25" hidden="1" customHeight="1">
      <c r="A3769" s="181" t="s">
        <v>4207</v>
      </c>
      <c r="B3769" s="173"/>
      <c r="C3769" s="173" t="s">
        <v>4787</v>
      </c>
      <c r="D3769" s="173"/>
      <c r="E3769" s="173"/>
      <c r="F3769" s="173"/>
      <c r="G3769" s="180">
        <v>43374</v>
      </c>
      <c r="H3769" s="177"/>
      <c r="I3769" s="177"/>
      <c r="J3769" s="8" t="s">
        <v>4901</v>
      </c>
    </row>
    <row r="3770" spans="1:10" ht="11.25" hidden="1" customHeight="1">
      <c r="A3770" s="181" t="s">
        <v>4208</v>
      </c>
      <c r="B3770" s="173"/>
      <c r="C3770" s="173" t="s">
        <v>4787</v>
      </c>
      <c r="D3770" s="173"/>
      <c r="E3770" s="173"/>
      <c r="F3770" s="173"/>
      <c r="G3770" s="180">
        <v>43374</v>
      </c>
      <c r="H3770" s="177"/>
      <c r="I3770" s="177"/>
      <c r="J3770" s="8" t="s">
        <v>4901</v>
      </c>
    </row>
    <row r="3771" spans="1:10" ht="11.25" hidden="1" customHeight="1">
      <c r="A3771" s="181" t="s">
        <v>4209</v>
      </c>
      <c r="B3771" s="173"/>
      <c r="C3771" s="173" t="s">
        <v>4786</v>
      </c>
      <c r="D3771" s="173"/>
      <c r="E3771" s="173"/>
      <c r="F3771" s="173"/>
      <c r="G3771" s="180">
        <v>43374</v>
      </c>
      <c r="H3771" s="177"/>
      <c r="I3771" s="177"/>
      <c r="J3771" s="8" t="s">
        <v>4902</v>
      </c>
    </row>
    <row r="3772" spans="1:10" ht="11.25" hidden="1" customHeight="1">
      <c r="A3772" s="181" t="s">
        <v>4210</v>
      </c>
      <c r="B3772" s="173"/>
      <c r="C3772" s="173" t="s">
        <v>4787</v>
      </c>
      <c r="D3772" s="173"/>
      <c r="E3772" s="173"/>
      <c r="F3772" s="173"/>
      <c r="G3772" s="180">
        <v>43374</v>
      </c>
      <c r="H3772" s="177"/>
      <c r="I3772" s="177"/>
      <c r="J3772" s="8" t="s">
        <v>4901</v>
      </c>
    </row>
    <row r="3773" spans="1:10" ht="11.25" hidden="1" customHeight="1">
      <c r="A3773" s="181" t="s">
        <v>4211</v>
      </c>
      <c r="B3773" s="173"/>
      <c r="C3773" s="173" t="s">
        <v>4787</v>
      </c>
      <c r="D3773" s="173"/>
      <c r="E3773" s="173"/>
      <c r="F3773" s="173"/>
      <c r="G3773" s="180">
        <v>43374</v>
      </c>
      <c r="H3773" s="177"/>
      <c r="I3773" s="177"/>
      <c r="J3773" s="8" t="s">
        <v>4901</v>
      </c>
    </row>
    <row r="3774" spans="1:10" ht="11.25" hidden="1" customHeight="1">
      <c r="A3774" s="181" t="s">
        <v>4212</v>
      </c>
      <c r="B3774" s="173"/>
      <c r="C3774" s="173" t="s">
        <v>4787</v>
      </c>
      <c r="D3774" s="173"/>
      <c r="E3774" s="173"/>
      <c r="F3774" s="173"/>
      <c r="G3774" s="180">
        <v>43374</v>
      </c>
      <c r="H3774" s="177"/>
      <c r="I3774" s="177"/>
      <c r="J3774" s="8" t="s">
        <v>4901</v>
      </c>
    </row>
    <row r="3775" spans="1:10" ht="11.25" hidden="1" customHeight="1">
      <c r="A3775" s="181" t="s">
        <v>4218</v>
      </c>
      <c r="B3775" s="173"/>
      <c r="C3775" s="173" t="s">
        <v>4786</v>
      </c>
      <c r="D3775" s="173"/>
      <c r="E3775" s="173"/>
      <c r="F3775" s="173"/>
      <c r="G3775" s="180">
        <v>43374</v>
      </c>
      <c r="H3775" s="177"/>
      <c r="I3775" s="177"/>
      <c r="J3775" s="8" t="s">
        <v>4902</v>
      </c>
    </row>
    <row r="3776" spans="1:10" ht="11.25" hidden="1" customHeight="1">
      <c r="A3776" s="181" t="s">
        <v>4219</v>
      </c>
      <c r="B3776" s="173"/>
      <c r="C3776" s="173" t="s">
        <v>4786</v>
      </c>
      <c r="D3776" s="173"/>
      <c r="E3776" s="173"/>
      <c r="F3776" s="173"/>
      <c r="G3776" s="180">
        <v>43374</v>
      </c>
      <c r="H3776" s="177"/>
      <c r="I3776" s="177"/>
      <c r="J3776" s="8" t="s">
        <v>4902</v>
      </c>
    </row>
    <row r="3777" spans="1:10" ht="11.25" hidden="1" customHeight="1">
      <c r="A3777" s="181" t="s">
        <v>4242</v>
      </c>
      <c r="B3777" s="173"/>
      <c r="C3777" s="173" t="s">
        <v>4786</v>
      </c>
      <c r="D3777" s="173"/>
      <c r="E3777" s="173"/>
      <c r="F3777" s="173"/>
      <c r="G3777" s="180">
        <v>43374</v>
      </c>
      <c r="H3777" s="177"/>
      <c r="I3777" s="177"/>
      <c r="J3777" s="8" t="s">
        <v>4902</v>
      </c>
    </row>
    <row r="3778" spans="1:10" ht="11.25" hidden="1" customHeight="1">
      <c r="A3778" s="181" t="s">
        <v>4243</v>
      </c>
      <c r="B3778" s="173"/>
      <c r="C3778" s="173" t="s">
        <v>4786</v>
      </c>
      <c r="D3778" s="173"/>
      <c r="E3778" s="173"/>
      <c r="F3778" s="173"/>
      <c r="G3778" s="180">
        <v>43374</v>
      </c>
      <c r="H3778" s="177"/>
      <c r="I3778" s="177"/>
      <c r="J3778" s="8" t="s">
        <v>4902</v>
      </c>
    </row>
    <row r="3779" spans="1:10" ht="11.25" hidden="1" customHeight="1">
      <c r="A3779" s="181" t="s">
        <v>4250</v>
      </c>
      <c r="B3779" s="173"/>
      <c r="C3779" s="173" t="s">
        <v>4787</v>
      </c>
      <c r="D3779" s="173"/>
      <c r="E3779" s="173"/>
      <c r="F3779" s="173"/>
      <c r="G3779" s="180">
        <v>43374</v>
      </c>
      <c r="H3779" s="177"/>
      <c r="I3779" s="177"/>
      <c r="J3779" s="8" t="s">
        <v>4901</v>
      </c>
    </row>
    <row r="3780" spans="1:10" ht="11.25" hidden="1" customHeight="1">
      <c r="A3780" s="181" t="s">
        <v>4251</v>
      </c>
      <c r="B3780" s="173"/>
      <c r="C3780" s="173" t="s">
        <v>450</v>
      </c>
      <c r="D3780" s="173"/>
      <c r="E3780" s="173"/>
      <c r="F3780" s="173"/>
      <c r="G3780" s="180">
        <v>43374</v>
      </c>
      <c r="H3780" s="177"/>
      <c r="I3780" s="177"/>
      <c r="J3780" s="8" t="s">
        <v>4895</v>
      </c>
    </row>
    <row r="3781" spans="1:10" ht="11.25" hidden="1" customHeight="1">
      <c r="A3781" s="181" t="s">
        <v>4252</v>
      </c>
      <c r="B3781" s="173"/>
      <c r="C3781" s="173" t="s">
        <v>450</v>
      </c>
      <c r="D3781" s="173"/>
      <c r="E3781" s="173"/>
      <c r="F3781" s="173"/>
      <c r="G3781" s="180">
        <v>43374</v>
      </c>
      <c r="H3781" s="177"/>
      <c r="I3781" s="177"/>
      <c r="J3781" s="8" t="s">
        <v>4895</v>
      </c>
    </row>
    <row r="3782" spans="1:10" ht="11.25" hidden="1" customHeight="1">
      <c r="A3782" s="181" t="s">
        <v>4253</v>
      </c>
      <c r="B3782" s="173"/>
      <c r="C3782" s="173" t="s">
        <v>450</v>
      </c>
      <c r="D3782" s="173"/>
      <c r="E3782" s="173"/>
      <c r="F3782" s="173"/>
      <c r="G3782" s="180">
        <v>43374</v>
      </c>
      <c r="H3782" s="177"/>
      <c r="I3782" s="177"/>
      <c r="J3782" s="8" t="s">
        <v>4895</v>
      </c>
    </row>
    <row r="3783" spans="1:10" ht="11.25" hidden="1" customHeight="1">
      <c r="A3783" s="181" t="s">
        <v>4254</v>
      </c>
      <c r="B3783" s="173"/>
      <c r="C3783" s="173" t="s">
        <v>450</v>
      </c>
      <c r="D3783" s="173"/>
      <c r="E3783" s="173"/>
      <c r="F3783" s="173"/>
      <c r="G3783" s="180">
        <v>43374</v>
      </c>
      <c r="H3783" s="177"/>
      <c r="I3783" s="177"/>
      <c r="J3783" s="8" t="s">
        <v>4895</v>
      </c>
    </row>
    <row r="3784" spans="1:10" ht="11.25" hidden="1" customHeight="1">
      <c r="A3784" s="181" t="s">
        <v>4255</v>
      </c>
      <c r="B3784" s="173"/>
      <c r="C3784" s="173" t="s">
        <v>450</v>
      </c>
      <c r="D3784" s="173"/>
      <c r="E3784" s="173"/>
      <c r="F3784" s="173"/>
      <c r="G3784" s="180">
        <v>43374</v>
      </c>
      <c r="H3784" s="177"/>
      <c r="I3784" s="177"/>
      <c r="J3784" s="8" t="s">
        <v>4895</v>
      </c>
    </row>
    <row r="3785" spans="1:10" ht="11.25" hidden="1" customHeight="1">
      <c r="A3785" s="181" t="s">
        <v>4256</v>
      </c>
      <c r="B3785" s="173"/>
      <c r="C3785" s="173" t="s">
        <v>450</v>
      </c>
      <c r="D3785" s="173"/>
      <c r="E3785" s="173"/>
      <c r="F3785" s="173"/>
      <c r="G3785" s="180">
        <v>43374</v>
      </c>
      <c r="H3785" s="177"/>
      <c r="I3785" s="177"/>
      <c r="J3785" s="8" t="s">
        <v>4895</v>
      </c>
    </row>
    <row r="3786" spans="1:10" ht="11.25" hidden="1" customHeight="1">
      <c r="A3786" s="181" t="s">
        <v>4257</v>
      </c>
      <c r="B3786" s="173"/>
      <c r="C3786" s="173" t="s">
        <v>450</v>
      </c>
      <c r="D3786" s="173"/>
      <c r="E3786" s="173"/>
      <c r="F3786" s="173"/>
      <c r="G3786" s="180">
        <v>43374</v>
      </c>
      <c r="H3786" s="177"/>
      <c r="I3786" s="177"/>
      <c r="J3786" s="8" t="s">
        <v>4895</v>
      </c>
    </row>
    <row r="3787" spans="1:10" ht="11.25" hidden="1" customHeight="1">
      <c r="A3787" s="181" t="s">
        <v>4258</v>
      </c>
      <c r="B3787" s="173"/>
      <c r="C3787" s="173" t="s">
        <v>450</v>
      </c>
      <c r="D3787" s="173"/>
      <c r="E3787" s="173"/>
      <c r="F3787" s="173"/>
      <c r="G3787" s="180">
        <v>43374</v>
      </c>
      <c r="H3787" s="177"/>
      <c r="I3787" s="177"/>
      <c r="J3787" s="8" t="s">
        <v>4895</v>
      </c>
    </row>
    <row r="3788" spans="1:10" ht="11.25" hidden="1" customHeight="1">
      <c r="A3788" s="181" t="s">
        <v>4259</v>
      </c>
      <c r="B3788" s="173"/>
      <c r="C3788" s="173" t="s">
        <v>450</v>
      </c>
      <c r="D3788" s="173"/>
      <c r="E3788" s="173"/>
      <c r="F3788" s="173"/>
      <c r="G3788" s="180">
        <v>43374</v>
      </c>
      <c r="H3788" s="177"/>
      <c r="I3788" s="177"/>
      <c r="J3788" s="8" t="s">
        <v>4895</v>
      </c>
    </row>
    <row r="3789" spans="1:10" ht="11.25" hidden="1" customHeight="1">
      <c r="A3789" s="181" t="s">
        <v>4260</v>
      </c>
      <c r="B3789" s="173"/>
      <c r="C3789" s="173" t="s">
        <v>450</v>
      </c>
      <c r="D3789" s="173"/>
      <c r="E3789" s="173"/>
      <c r="F3789" s="173"/>
      <c r="G3789" s="180">
        <v>43374</v>
      </c>
      <c r="H3789" s="177"/>
      <c r="I3789" s="177"/>
      <c r="J3789" s="8" t="s">
        <v>4895</v>
      </c>
    </row>
    <row r="3790" spans="1:10" ht="11.25" hidden="1" customHeight="1">
      <c r="A3790" s="181" t="s">
        <v>4261</v>
      </c>
      <c r="B3790" s="173"/>
      <c r="C3790" s="173" t="s">
        <v>450</v>
      </c>
      <c r="D3790" s="173"/>
      <c r="E3790" s="173"/>
      <c r="F3790" s="173"/>
      <c r="G3790" s="180">
        <v>43374</v>
      </c>
      <c r="H3790" s="177"/>
      <c r="I3790" s="177"/>
      <c r="J3790" s="8" t="s">
        <v>4895</v>
      </c>
    </row>
    <row r="3791" spans="1:10" ht="11.25" hidden="1" customHeight="1">
      <c r="A3791" s="181" t="s">
        <v>4262</v>
      </c>
      <c r="B3791" s="173"/>
      <c r="C3791" s="173" t="s">
        <v>450</v>
      </c>
      <c r="D3791" s="173"/>
      <c r="E3791" s="173"/>
      <c r="F3791" s="173"/>
      <c r="G3791" s="180">
        <v>43374</v>
      </c>
      <c r="H3791" s="177"/>
      <c r="I3791" s="177"/>
      <c r="J3791" s="8" t="s">
        <v>4895</v>
      </c>
    </row>
    <row r="3792" spans="1:10" ht="11.25" hidden="1" customHeight="1">
      <c r="A3792" s="181" t="s">
        <v>4263</v>
      </c>
      <c r="B3792" s="173"/>
      <c r="C3792" s="173" t="s">
        <v>450</v>
      </c>
      <c r="D3792" s="173"/>
      <c r="E3792" s="173"/>
      <c r="F3792" s="173"/>
      <c r="G3792" s="180">
        <v>43374</v>
      </c>
      <c r="H3792" s="177"/>
      <c r="I3792" s="177"/>
      <c r="J3792" s="8" t="s">
        <v>4895</v>
      </c>
    </row>
    <row r="3793" spans="1:10" ht="11.25" hidden="1" customHeight="1">
      <c r="A3793" s="181" t="s">
        <v>4264</v>
      </c>
      <c r="B3793" s="173"/>
      <c r="C3793" s="173" t="s">
        <v>450</v>
      </c>
      <c r="D3793" s="173"/>
      <c r="E3793" s="173"/>
      <c r="F3793" s="173"/>
      <c r="G3793" s="180">
        <v>43374</v>
      </c>
      <c r="H3793" s="177"/>
      <c r="I3793" s="177"/>
      <c r="J3793" s="8" t="s">
        <v>4895</v>
      </c>
    </row>
    <row r="3794" spans="1:10" ht="11.25" hidden="1" customHeight="1">
      <c r="A3794" s="181" t="s">
        <v>4265</v>
      </c>
      <c r="B3794" s="173"/>
      <c r="C3794" s="173" t="s">
        <v>450</v>
      </c>
      <c r="D3794" s="173"/>
      <c r="E3794" s="173"/>
      <c r="F3794" s="173"/>
      <c r="G3794" s="180">
        <v>43374</v>
      </c>
      <c r="H3794" s="177"/>
      <c r="I3794" s="177"/>
      <c r="J3794" s="8" t="s">
        <v>4895</v>
      </c>
    </row>
    <row r="3795" spans="1:10" ht="11.25" hidden="1" customHeight="1">
      <c r="A3795" s="181" t="s">
        <v>4266</v>
      </c>
      <c r="B3795" s="173"/>
      <c r="C3795" s="173" t="s">
        <v>450</v>
      </c>
      <c r="D3795" s="173"/>
      <c r="E3795" s="173"/>
      <c r="F3795" s="173"/>
      <c r="G3795" s="180">
        <v>43374</v>
      </c>
      <c r="H3795" s="177"/>
      <c r="I3795" s="177"/>
      <c r="J3795" s="8" t="s">
        <v>4895</v>
      </c>
    </row>
    <row r="3796" spans="1:10" ht="11.25" hidden="1" customHeight="1">
      <c r="A3796" s="181" t="s">
        <v>4267</v>
      </c>
      <c r="B3796" s="173"/>
      <c r="C3796" s="173" t="s">
        <v>450</v>
      </c>
      <c r="D3796" s="173"/>
      <c r="E3796" s="173"/>
      <c r="F3796" s="173"/>
      <c r="G3796" s="180">
        <v>43374</v>
      </c>
      <c r="H3796" s="177"/>
      <c r="I3796" s="177"/>
      <c r="J3796" s="8" t="s">
        <v>4895</v>
      </c>
    </row>
    <row r="3797" spans="1:10" ht="11.25" hidden="1" customHeight="1">
      <c r="A3797" s="181" t="s">
        <v>4268</v>
      </c>
      <c r="B3797" s="173"/>
      <c r="C3797" s="173" t="s">
        <v>451</v>
      </c>
      <c r="D3797" s="173"/>
      <c r="E3797" s="173"/>
      <c r="F3797" s="173"/>
      <c r="G3797" s="180">
        <v>43374</v>
      </c>
      <c r="H3797" s="177"/>
      <c r="I3797" s="177"/>
      <c r="J3797" s="8" t="s">
        <v>4889</v>
      </c>
    </row>
    <row r="3798" spans="1:10" ht="11.25" hidden="1" customHeight="1">
      <c r="A3798" s="181" t="s">
        <v>4269</v>
      </c>
      <c r="B3798" s="173"/>
      <c r="C3798" s="173" t="s">
        <v>451</v>
      </c>
      <c r="D3798" s="173"/>
      <c r="E3798" s="173"/>
      <c r="F3798" s="173"/>
      <c r="G3798" s="180">
        <v>43374</v>
      </c>
      <c r="H3798" s="177"/>
      <c r="I3798" s="177"/>
      <c r="J3798" s="8" t="s">
        <v>4889</v>
      </c>
    </row>
    <row r="3799" spans="1:10" ht="11.25" hidden="1" customHeight="1">
      <c r="A3799" s="181" t="s">
        <v>4270</v>
      </c>
      <c r="B3799" s="173"/>
      <c r="C3799" s="173" t="s">
        <v>451</v>
      </c>
      <c r="D3799" s="173"/>
      <c r="E3799" s="173"/>
      <c r="F3799" s="173"/>
      <c r="G3799" s="180">
        <v>43374</v>
      </c>
      <c r="H3799" s="177"/>
      <c r="I3799" s="177"/>
      <c r="J3799" s="8" t="s">
        <v>4889</v>
      </c>
    </row>
    <row r="3800" spans="1:10" ht="11.25" hidden="1" customHeight="1">
      <c r="A3800" s="181" t="s">
        <v>4271</v>
      </c>
      <c r="B3800" s="173"/>
      <c r="C3800" s="173" t="s">
        <v>451</v>
      </c>
      <c r="D3800" s="173"/>
      <c r="E3800" s="173"/>
      <c r="F3800" s="173"/>
      <c r="G3800" s="180">
        <v>43374</v>
      </c>
      <c r="H3800" s="177"/>
      <c r="I3800" s="177"/>
      <c r="J3800" s="8" t="s">
        <v>4889</v>
      </c>
    </row>
    <row r="3801" spans="1:10" ht="11.25" hidden="1" customHeight="1">
      <c r="A3801" s="181" t="s">
        <v>4272</v>
      </c>
      <c r="B3801" s="173"/>
      <c r="C3801" s="173" t="s">
        <v>451</v>
      </c>
      <c r="D3801" s="173"/>
      <c r="E3801" s="173"/>
      <c r="F3801" s="173"/>
      <c r="G3801" s="180">
        <v>43374</v>
      </c>
      <c r="H3801" s="177"/>
      <c r="I3801" s="177"/>
      <c r="J3801" s="8" t="s">
        <v>4889</v>
      </c>
    </row>
    <row r="3802" spans="1:10" ht="11.25" hidden="1" customHeight="1">
      <c r="A3802" s="181" t="s">
        <v>4273</v>
      </c>
      <c r="B3802" s="173"/>
      <c r="C3802" s="173" t="s">
        <v>451</v>
      </c>
      <c r="D3802" s="173"/>
      <c r="E3802" s="173"/>
      <c r="F3802" s="173"/>
      <c r="G3802" s="180">
        <v>43374</v>
      </c>
      <c r="H3802" s="177"/>
      <c r="I3802" s="177"/>
      <c r="J3802" s="8" t="s">
        <v>4889</v>
      </c>
    </row>
    <row r="3803" spans="1:10" ht="11.25" hidden="1" customHeight="1">
      <c r="A3803" s="181" t="s">
        <v>4274</v>
      </c>
      <c r="B3803" s="173"/>
      <c r="C3803" s="173" t="s">
        <v>451</v>
      </c>
      <c r="D3803" s="173"/>
      <c r="E3803" s="173"/>
      <c r="F3803" s="173"/>
      <c r="G3803" s="180">
        <v>43374</v>
      </c>
      <c r="H3803" s="177"/>
      <c r="I3803" s="177"/>
      <c r="J3803" s="8" t="s">
        <v>4889</v>
      </c>
    </row>
    <row r="3804" spans="1:10" ht="11.25" hidden="1" customHeight="1">
      <c r="A3804" s="181" t="s">
        <v>4762</v>
      </c>
      <c r="B3804" s="173"/>
      <c r="C3804" s="173" t="s">
        <v>4786</v>
      </c>
      <c r="D3804" s="173"/>
      <c r="E3804" s="173"/>
      <c r="F3804" s="173"/>
      <c r="G3804" s="180">
        <v>43101</v>
      </c>
      <c r="H3804" s="177"/>
      <c r="I3804" s="177"/>
      <c r="J3804" s="8" t="s">
        <v>4902</v>
      </c>
    </row>
    <row r="3805" spans="1:10" ht="11.25" hidden="1" customHeight="1">
      <c r="A3805" s="181" t="s">
        <v>4763</v>
      </c>
      <c r="B3805" s="173"/>
      <c r="C3805" s="173" t="s">
        <v>67</v>
      </c>
      <c r="D3805" s="173"/>
      <c r="E3805" s="173"/>
      <c r="F3805" s="173"/>
      <c r="G3805" s="180">
        <v>43132</v>
      </c>
      <c r="H3805" s="177"/>
      <c r="I3805" s="177"/>
      <c r="J3805" s="173" t="s">
        <v>4891</v>
      </c>
    </row>
    <row r="3806" spans="1:10" ht="11.25" hidden="1" customHeight="1">
      <c r="A3806" s="181" t="s">
        <v>4764</v>
      </c>
      <c r="B3806" s="173"/>
      <c r="C3806" s="173" t="s">
        <v>4786</v>
      </c>
      <c r="D3806" s="173"/>
      <c r="E3806" s="173"/>
      <c r="F3806" s="173"/>
      <c r="G3806" s="180">
        <v>43132</v>
      </c>
      <c r="H3806" s="177"/>
      <c r="I3806" s="177"/>
      <c r="J3806" s="8" t="s">
        <v>4902</v>
      </c>
    </row>
    <row r="3807" spans="1:10" ht="11.25" hidden="1" customHeight="1">
      <c r="A3807" s="181" t="s">
        <v>4765</v>
      </c>
      <c r="B3807" s="173"/>
      <c r="C3807" s="173" t="s">
        <v>67</v>
      </c>
      <c r="D3807" s="173"/>
      <c r="E3807" s="173"/>
      <c r="F3807" s="173"/>
      <c r="G3807" s="180">
        <v>43160</v>
      </c>
      <c r="H3807" s="177"/>
      <c r="I3807" s="177"/>
      <c r="J3807" s="173" t="s">
        <v>4891</v>
      </c>
    </row>
    <row r="3808" spans="1:10" ht="11.25" hidden="1" customHeight="1">
      <c r="A3808" s="181" t="s">
        <v>4766</v>
      </c>
      <c r="B3808" s="173"/>
      <c r="C3808" s="173" t="s">
        <v>75</v>
      </c>
      <c r="D3808" s="173"/>
      <c r="E3808" s="173"/>
      <c r="F3808" s="173"/>
      <c r="G3808" s="180">
        <v>43160</v>
      </c>
      <c r="H3808" s="177"/>
      <c r="I3808" s="177"/>
      <c r="J3808" s="173" t="s">
        <v>4890</v>
      </c>
    </row>
    <row r="3809" spans="1:10" ht="11.25" hidden="1" customHeight="1">
      <c r="A3809" s="181" t="s">
        <v>4767</v>
      </c>
      <c r="B3809" s="173"/>
      <c r="C3809" s="173" t="s">
        <v>451</v>
      </c>
      <c r="D3809" s="173"/>
      <c r="E3809" s="173"/>
      <c r="F3809" s="173"/>
      <c r="G3809" s="180">
        <v>43191</v>
      </c>
      <c r="H3809" s="177"/>
      <c r="I3809" s="177"/>
      <c r="J3809" s="8" t="s">
        <v>4889</v>
      </c>
    </row>
    <row r="3810" spans="1:10" ht="11.25" hidden="1" customHeight="1">
      <c r="A3810" s="181" t="s">
        <v>4768</v>
      </c>
      <c r="B3810" s="173"/>
      <c r="C3810" s="173" t="s">
        <v>75</v>
      </c>
      <c r="D3810" s="173"/>
      <c r="E3810" s="173"/>
      <c r="F3810" s="173"/>
      <c r="G3810" s="180">
        <v>43191</v>
      </c>
      <c r="H3810" s="177"/>
      <c r="I3810" s="177"/>
      <c r="J3810" s="173" t="s">
        <v>4890</v>
      </c>
    </row>
    <row r="3811" spans="1:10" ht="11.25" hidden="1" customHeight="1">
      <c r="A3811" s="181" t="s">
        <v>4769</v>
      </c>
      <c r="B3811" s="173"/>
      <c r="C3811" s="173" t="s">
        <v>73</v>
      </c>
      <c r="D3811" s="173"/>
      <c r="E3811" s="173"/>
      <c r="F3811" s="173"/>
      <c r="G3811" s="180">
        <v>43221</v>
      </c>
      <c r="H3811" s="177"/>
      <c r="I3811" s="177"/>
      <c r="J3811" s="8" t="s">
        <v>4896</v>
      </c>
    </row>
    <row r="3812" spans="1:10" ht="11.25" hidden="1" customHeight="1">
      <c r="A3812" s="181" t="s">
        <v>4770</v>
      </c>
      <c r="B3812" s="173"/>
      <c r="C3812" s="173" t="s">
        <v>68</v>
      </c>
      <c r="D3812" s="173"/>
      <c r="E3812" s="173"/>
      <c r="F3812" s="173"/>
      <c r="G3812" s="180">
        <v>43221</v>
      </c>
      <c r="H3812" s="177"/>
      <c r="I3812" s="177"/>
      <c r="J3812" s="8" t="s">
        <v>4898</v>
      </c>
    </row>
    <row r="3813" spans="1:10" ht="11.25" hidden="1" customHeight="1">
      <c r="A3813" s="181" t="s">
        <v>4771</v>
      </c>
      <c r="B3813" s="173"/>
      <c r="C3813" s="173" t="s">
        <v>67</v>
      </c>
      <c r="D3813" s="173"/>
      <c r="E3813" s="173"/>
      <c r="F3813" s="173"/>
      <c r="G3813" s="180">
        <v>43252</v>
      </c>
      <c r="H3813" s="177"/>
      <c r="I3813" s="177"/>
      <c r="J3813" s="173" t="s">
        <v>4891</v>
      </c>
    </row>
    <row r="3814" spans="1:10" ht="11.25" hidden="1" customHeight="1">
      <c r="A3814" s="181" t="s">
        <v>4772</v>
      </c>
      <c r="B3814" s="173"/>
      <c r="C3814" s="173" t="s">
        <v>75</v>
      </c>
      <c r="D3814" s="173"/>
      <c r="E3814" s="173"/>
      <c r="F3814" s="173"/>
      <c r="G3814" s="180">
        <v>43252</v>
      </c>
      <c r="H3814" s="174"/>
      <c r="I3814" s="175"/>
      <c r="J3814" s="173" t="s">
        <v>4890</v>
      </c>
    </row>
    <row r="3815" spans="1:10" ht="11.25" hidden="1" customHeight="1">
      <c r="A3815" s="181" t="s">
        <v>4773</v>
      </c>
      <c r="B3815" s="173"/>
      <c r="C3815" s="173" t="s">
        <v>71</v>
      </c>
      <c r="D3815" s="173"/>
      <c r="E3815" s="173"/>
      <c r="F3815" s="173"/>
      <c r="G3815" s="180">
        <v>43282</v>
      </c>
      <c r="H3815" s="177"/>
      <c r="I3815" s="177"/>
      <c r="J3815" s="173" t="s">
        <v>4897</v>
      </c>
    </row>
    <row r="3816" spans="1:10" ht="11.25" hidden="1" customHeight="1">
      <c r="A3816" s="181" t="s">
        <v>4774</v>
      </c>
      <c r="B3816" s="173"/>
      <c r="C3816" s="173" t="s">
        <v>71</v>
      </c>
      <c r="D3816" s="173"/>
      <c r="E3816" s="173"/>
      <c r="F3816" s="173"/>
      <c r="G3816" s="180">
        <v>43282</v>
      </c>
      <c r="H3816" s="177"/>
      <c r="I3816" s="177"/>
      <c r="J3816" s="173" t="s">
        <v>4897</v>
      </c>
    </row>
    <row r="3817" spans="1:10" ht="11.25" hidden="1" customHeight="1">
      <c r="A3817" s="181" t="s">
        <v>4775</v>
      </c>
      <c r="B3817" s="173"/>
      <c r="C3817" s="173" t="s">
        <v>4786</v>
      </c>
      <c r="D3817" s="173"/>
      <c r="E3817" s="173"/>
      <c r="F3817" s="173"/>
      <c r="G3817" s="180">
        <v>43313</v>
      </c>
      <c r="H3817" s="177"/>
      <c r="I3817" s="177"/>
      <c r="J3817" s="8" t="s">
        <v>4902</v>
      </c>
    </row>
    <row r="3818" spans="1:10" ht="11.25" hidden="1" customHeight="1">
      <c r="A3818" s="181" t="s">
        <v>4776</v>
      </c>
      <c r="B3818" s="173"/>
      <c r="C3818" s="173" t="s">
        <v>4786</v>
      </c>
      <c r="D3818" s="173"/>
      <c r="E3818" s="173"/>
      <c r="F3818" s="173"/>
      <c r="G3818" s="180">
        <v>43313</v>
      </c>
      <c r="H3818" s="177"/>
      <c r="I3818" s="177"/>
      <c r="J3818" s="8" t="s">
        <v>4902</v>
      </c>
    </row>
    <row r="3819" spans="1:10" ht="11.25" hidden="1" customHeight="1">
      <c r="A3819" s="181" t="s">
        <v>4777</v>
      </c>
      <c r="B3819" s="173"/>
      <c r="C3819" s="173" t="s">
        <v>72</v>
      </c>
      <c r="D3819" s="173"/>
      <c r="E3819" s="173"/>
      <c r="F3819" s="173"/>
      <c r="G3819" s="180">
        <v>43344</v>
      </c>
      <c r="H3819" s="177"/>
      <c r="I3819" s="177"/>
      <c r="J3819" s="8" t="s">
        <v>4980</v>
      </c>
    </row>
    <row r="3820" spans="1:10" ht="11.25" hidden="1" customHeight="1">
      <c r="A3820" s="181" t="s">
        <v>4778</v>
      </c>
      <c r="B3820" s="173"/>
      <c r="C3820" s="173" t="s">
        <v>4786</v>
      </c>
      <c r="D3820" s="173"/>
      <c r="E3820" s="173"/>
      <c r="F3820" s="173"/>
      <c r="G3820" s="180">
        <v>43344</v>
      </c>
      <c r="H3820" s="177"/>
      <c r="I3820" s="177"/>
      <c r="J3820" s="8" t="s">
        <v>4902</v>
      </c>
    </row>
    <row r="3821" spans="1:10" ht="11.25" hidden="1" customHeight="1">
      <c r="A3821" s="181" t="s">
        <v>4779</v>
      </c>
      <c r="B3821" s="173"/>
      <c r="C3821" s="173" t="s">
        <v>451</v>
      </c>
      <c r="D3821" s="173"/>
      <c r="E3821" s="173"/>
      <c r="F3821" s="173"/>
      <c r="G3821" s="180">
        <v>43374</v>
      </c>
      <c r="H3821" s="177"/>
      <c r="I3821" s="177"/>
      <c r="J3821" s="8" t="s">
        <v>4889</v>
      </c>
    </row>
    <row r="3822" spans="1:10" ht="11.25" hidden="1" customHeight="1">
      <c r="A3822" s="181" t="s">
        <v>4780</v>
      </c>
      <c r="B3822" s="173"/>
      <c r="C3822" s="173" t="s">
        <v>4786</v>
      </c>
      <c r="D3822" s="173"/>
      <c r="E3822" s="173"/>
      <c r="F3822" s="173"/>
      <c r="G3822" s="180">
        <v>43374</v>
      </c>
      <c r="H3822" s="177"/>
      <c r="I3822" s="177"/>
      <c r="J3822" s="8" t="s">
        <v>4902</v>
      </c>
    </row>
    <row r="3823" spans="1:10" ht="11.25" hidden="1" customHeight="1">
      <c r="A3823" s="181" t="s">
        <v>4781</v>
      </c>
      <c r="B3823" s="173"/>
      <c r="C3823" s="173" t="s">
        <v>4786</v>
      </c>
      <c r="D3823" s="173"/>
      <c r="E3823" s="173"/>
      <c r="F3823" s="173"/>
      <c r="G3823" s="180">
        <v>43344</v>
      </c>
      <c r="H3823" s="177"/>
      <c r="I3823" s="177"/>
      <c r="J3823" s="8" t="s">
        <v>4902</v>
      </c>
    </row>
    <row r="3824" spans="1:10" ht="11.25" hidden="1" customHeight="1">
      <c r="A3824" s="181" t="s">
        <v>4782</v>
      </c>
      <c r="B3824" s="173"/>
      <c r="C3824" s="173" t="s">
        <v>75</v>
      </c>
      <c r="D3824" s="173"/>
      <c r="E3824" s="173"/>
      <c r="F3824" s="173"/>
      <c r="G3824" s="180">
        <v>43344</v>
      </c>
      <c r="H3824" s="177"/>
      <c r="I3824" s="177"/>
      <c r="J3824" s="173" t="s">
        <v>4890</v>
      </c>
    </row>
    <row r="3825" spans="1:10" ht="11.25" hidden="1" customHeight="1">
      <c r="A3825" s="181" t="s">
        <v>4783</v>
      </c>
      <c r="B3825" s="173"/>
      <c r="C3825" s="173" t="s">
        <v>450</v>
      </c>
      <c r="D3825" s="173"/>
      <c r="E3825" s="173"/>
      <c r="F3825" s="173"/>
      <c r="G3825" s="180">
        <v>43344</v>
      </c>
      <c r="H3825" s="177"/>
      <c r="I3825" s="177"/>
      <c r="J3825" s="8" t="s">
        <v>4895</v>
      </c>
    </row>
    <row r="3826" spans="1:10" ht="11.25" hidden="1" customHeight="1">
      <c r="A3826" s="181" t="s">
        <v>4784</v>
      </c>
      <c r="B3826" s="173"/>
      <c r="C3826" s="173" t="s">
        <v>71</v>
      </c>
      <c r="D3826" s="173"/>
      <c r="E3826" s="173"/>
      <c r="F3826" s="173"/>
      <c r="G3826" s="180">
        <v>43344</v>
      </c>
      <c r="H3826" s="177"/>
      <c r="I3826" s="177"/>
      <c r="J3826" s="173" t="s">
        <v>4897</v>
      </c>
    </row>
    <row r="3827" spans="1:10" ht="11.25" hidden="1" customHeight="1">
      <c r="A3827" s="181" t="s">
        <v>4925</v>
      </c>
      <c r="B3827" s="173"/>
      <c r="C3827" s="173" t="s">
        <v>4787</v>
      </c>
      <c r="D3827" s="173"/>
      <c r="E3827" s="173"/>
      <c r="F3827" s="173"/>
      <c r="G3827" s="180">
        <v>43101</v>
      </c>
      <c r="H3827" s="177"/>
      <c r="I3827" s="177"/>
      <c r="J3827" s="8" t="s">
        <v>4901</v>
      </c>
    </row>
    <row r="3828" spans="1:10" ht="11.25" hidden="1" customHeight="1">
      <c r="A3828" s="181" t="s">
        <v>4926</v>
      </c>
      <c r="B3828" s="173"/>
      <c r="C3828" s="173" t="s">
        <v>72</v>
      </c>
      <c r="D3828" s="173"/>
      <c r="E3828" s="173"/>
      <c r="F3828" s="173"/>
      <c r="G3828" s="180">
        <v>43101</v>
      </c>
      <c r="H3828" s="177"/>
      <c r="I3828" s="177"/>
      <c r="J3828" s="8" t="s">
        <v>4980</v>
      </c>
    </row>
    <row r="3829" spans="1:10" ht="11.25" hidden="1" customHeight="1">
      <c r="A3829" s="181" t="s">
        <v>4927</v>
      </c>
      <c r="B3829" s="173"/>
      <c r="C3829" s="173" t="s">
        <v>450</v>
      </c>
      <c r="D3829" s="173"/>
      <c r="E3829" s="173"/>
      <c r="F3829" s="173"/>
      <c r="G3829" s="180">
        <v>43132</v>
      </c>
      <c r="H3829" s="177"/>
      <c r="I3829" s="177"/>
      <c r="J3829" s="8" t="s">
        <v>4895</v>
      </c>
    </row>
    <row r="3830" spans="1:10" ht="11.25" hidden="1" customHeight="1">
      <c r="A3830" s="181" t="s">
        <v>4928</v>
      </c>
      <c r="B3830" s="173"/>
      <c r="C3830" s="173" t="s">
        <v>74</v>
      </c>
      <c r="D3830" s="173"/>
      <c r="E3830" s="173"/>
      <c r="F3830" s="173"/>
      <c r="G3830" s="180">
        <v>43160</v>
      </c>
      <c r="H3830" s="177"/>
      <c r="I3830" s="177"/>
      <c r="J3830" s="8" t="s">
        <v>4892</v>
      </c>
    </row>
    <row r="3831" spans="1:10" ht="11.25" hidden="1" customHeight="1">
      <c r="A3831" s="181" t="s">
        <v>4929</v>
      </c>
      <c r="B3831" s="173"/>
      <c r="C3831" s="173" t="s">
        <v>75</v>
      </c>
      <c r="D3831" s="173"/>
      <c r="E3831" s="173"/>
      <c r="F3831" s="173"/>
      <c r="G3831" s="180">
        <v>43191</v>
      </c>
      <c r="H3831" s="177"/>
      <c r="I3831" s="177"/>
      <c r="J3831" s="173" t="s">
        <v>4890</v>
      </c>
    </row>
    <row r="3832" spans="1:10" ht="11.25" hidden="1" customHeight="1">
      <c r="A3832" s="181" t="s">
        <v>4930</v>
      </c>
      <c r="B3832" s="173"/>
      <c r="C3832" s="173" t="s">
        <v>67</v>
      </c>
      <c r="D3832" s="173"/>
      <c r="E3832" s="173"/>
      <c r="F3832" s="173"/>
      <c r="G3832" s="180">
        <v>43221</v>
      </c>
      <c r="H3832" s="177"/>
      <c r="I3832" s="177"/>
      <c r="J3832" s="173" t="s">
        <v>4891</v>
      </c>
    </row>
    <row r="3833" spans="1:10" ht="11.25" hidden="1" customHeight="1">
      <c r="A3833" s="181" t="s">
        <v>4931</v>
      </c>
      <c r="B3833" s="173"/>
      <c r="C3833" s="173" t="s">
        <v>450</v>
      </c>
      <c r="D3833" s="173"/>
      <c r="E3833" s="173"/>
      <c r="F3833" s="173"/>
      <c r="G3833" s="180">
        <v>43252</v>
      </c>
      <c r="H3833" s="177"/>
      <c r="I3833" s="177"/>
      <c r="J3833" s="8" t="s">
        <v>4895</v>
      </c>
    </row>
    <row r="3834" spans="1:10" ht="11.25" hidden="1" customHeight="1">
      <c r="A3834" s="181" t="s">
        <v>4943</v>
      </c>
      <c r="B3834" s="173"/>
      <c r="C3834" s="173" t="s">
        <v>74</v>
      </c>
      <c r="D3834" s="173"/>
      <c r="E3834" s="173"/>
      <c r="F3834" s="173"/>
      <c r="G3834" s="180">
        <v>43132</v>
      </c>
      <c r="H3834" s="177"/>
      <c r="I3834" s="177"/>
      <c r="J3834" s="8" t="s">
        <v>4892</v>
      </c>
    </row>
    <row r="3835" spans="1:10" ht="11.25" hidden="1" customHeight="1">
      <c r="A3835" s="181" t="s">
        <v>4944</v>
      </c>
      <c r="B3835" s="173"/>
      <c r="C3835" s="173" t="s">
        <v>4789</v>
      </c>
      <c r="D3835" s="173"/>
      <c r="E3835" s="173"/>
      <c r="F3835" s="173"/>
      <c r="G3835" s="180">
        <v>43160</v>
      </c>
      <c r="H3835" s="177"/>
      <c r="I3835" s="177"/>
      <c r="J3835" s="8" t="s">
        <v>4888</v>
      </c>
    </row>
    <row r="3836" spans="1:10" ht="11.25" hidden="1" customHeight="1">
      <c r="A3836" s="181" t="s">
        <v>4945</v>
      </c>
      <c r="B3836" s="173"/>
      <c r="C3836" s="173" t="s">
        <v>4789</v>
      </c>
      <c r="D3836" s="173"/>
      <c r="E3836" s="173"/>
      <c r="F3836" s="173"/>
      <c r="G3836" s="180">
        <v>43160</v>
      </c>
      <c r="H3836" s="177"/>
      <c r="I3836" s="177"/>
      <c r="J3836" s="8" t="s">
        <v>4888</v>
      </c>
    </row>
    <row r="3837" spans="1:10" ht="11.25" hidden="1" customHeight="1">
      <c r="A3837" s="181" t="s">
        <v>4946</v>
      </c>
      <c r="B3837" s="173"/>
      <c r="C3837" s="173" t="s">
        <v>4789</v>
      </c>
      <c r="D3837" s="173"/>
      <c r="E3837" s="173"/>
      <c r="F3837" s="173"/>
      <c r="G3837" s="180">
        <v>43160</v>
      </c>
      <c r="H3837" s="177"/>
      <c r="I3837" s="177"/>
      <c r="J3837" s="8" t="s">
        <v>4888</v>
      </c>
    </row>
    <row r="3838" spans="1:10" ht="11.25" hidden="1" customHeight="1">
      <c r="A3838" s="181" t="s">
        <v>4947</v>
      </c>
      <c r="B3838" s="173"/>
      <c r="C3838" s="173" t="s">
        <v>4789</v>
      </c>
      <c r="D3838" s="173"/>
      <c r="E3838" s="173"/>
      <c r="F3838" s="173"/>
      <c r="G3838" s="180">
        <v>43160</v>
      </c>
      <c r="H3838" s="177"/>
      <c r="I3838" s="177"/>
      <c r="J3838" s="8" t="s">
        <v>4888</v>
      </c>
    </row>
    <row r="3839" spans="1:10" ht="11.25" hidden="1" customHeight="1">
      <c r="A3839" s="181" t="s">
        <v>3784</v>
      </c>
      <c r="B3839" s="173"/>
      <c r="C3839" s="173" t="s">
        <v>67</v>
      </c>
      <c r="D3839" s="173"/>
      <c r="E3839" s="173"/>
      <c r="F3839" s="173"/>
      <c r="G3839" s="180">
        <v>43161</v>
      </c>
      <c r="H3839" s="177"/>
      <c r="I3839" s="177"/>
      <c r="J3839" s="8" t="s">
        <v>4891</v>
      </c>
    </row>
    <row r="3840" spans="1:10" ht="11.25" hidden="1" customHeight="1">
      <c r="A3840" s="181" t="s">
        <v>4948</v>
      </c>
      <c r="B3840" s="173"/>
      <c r="C3840" s="173" t="s">
        <v>75</v>
      </c>
      <c r="D3840" s="173"/>
      <c r="E3840" s="173"/>
      <c r="F3840" s="173"/>
      <c r="G3840" s="180">
        <v>43192</v>
      </c>
      <c r="H3840" s="177"/>
      <c r="I3840" s="177"/>
      <c r="J3840" s="8" t="s">
        <v>4890</v>
      </c>
    </row>
  </sheetData>
  <autoFilter ref="A3:J3840">
    <filterColumn colId="6">
      <filters>
        <dateGroupItem year="2017" dateTimeGrouping="year"/>
      </filters>
    </filterColumn>
    <filterColumn colId="8">
      <filters blank="1"/>
    </filterColumn>
  </autoFilter>
  <sortState ref="A5:A278">
    <sortCondition ref="A4"/>
  </sortState>
  <dataConsolidate/>
  <mergeCells count="2">
    <mergeCell ref="A1:J1"/>
    <mergeCell ref="A2:J2"/>
  </mergeCells>
  <conditionalFormatting sqref="A7673:A1048576 A1:A306 A308:A1590 A1592:A3833">
    <cfRule type="duplicateValues" dxfId="16" priority="9"/>
  </conditionalFormatting>
  <conditionalFormatting sqref="A3834:A3840">
    <cfRule type="duplicateValues" dxfId="15" priority="6"/>
  </conditionalFormatting>
  <conditionalFormatting sqref="A307">
    <cfRule type="duplicateValues" dxfId="14" priority="4"/>
  </conditionalFormatting>
  <conditionalFormatting sqref="A1591">
    <cfRule type="duplicateValues" dxfId="13" priority="3"/>
  </conditionalFormatting>
  <conditionalFormatting sqref="I2728">
    <cfRule type="duplicateValues" dxfId="12" priority="2"/>
  </conditionalFormatting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O27"/>
  <sheetViews>
    <sheetView zoomScale="106" zoomScaleNormal="106" workbookViewId="0">
      <selection activeCell="G12" sqref="G12"/>
    </sheetView>
  </sheetViews>
  <sheetFormatPr defaultRowHeight="15"/>
  <cols>
    <col min="1" max="2" width="15.28515625" style="46" bestFit="1" customWidth="1"/>
    <col min="3" max="3" width="8.7109375" style="41" bestFit="1" customWidth="1"/>
    <col min="4" max="4" width="2.5703125" style="41" bestFit="1" customWidth="1"/>
    <col min="5" max="5" width="4" style="65" bestFit="1" customWidth="1"/>
    <col min="6" max="6" width="4.5703125" style="65" bestFit="1" customWidth="1"/>
    <col min="7" max="7" width="22" style="41" bestFit="1" customWidth="1"/>
    <col min="8" max="8" width="2.42578125" style="41" bestFit="1" customWidth="1"/>
    <col min="9" max="9" width="11" style="41" bestFit="1" customWidth="1"/>
    <col min="10" max="10" width="8.85546875" style="41" bestFit="1" customWidth="1"/>
    <col min="11" max="11" width="9" style="41" bestFit="1" customWidth="1"/>
    <col min="12" max="12" width="24.28515625" style="41" bestFit="1" customWidth="1"/>
    <col min="13" max="13" width="3.42578125" style="41" bestFit="1" customWidth="1"/>
    <col min="14" max="14" width="4.42578125" style="41" bestFit="1" customWidth="1"/>
    <col min="15" max="15" width="6.140625" style="41" bestFit="1" customWidth="1"/>
    <col min="16" max="16384" width="9.140625" style="41"/>
  </cols>
  <sheetData>
    <row r="1" spans="1:15">
      <c r="A1" s="221" t="s">
        <v>4793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5" s="54" customFormat="1">
      <c r="A2" s="94" t="s">
        <v>7</v>
      </c>
      <c r="B2" s="94" t="s">
        <v>7</v>
      </c>
      <c r="C2" s="94" t="s">
        <v>0</v>
      </c>
      <c r="D2" s="95" t="s">
        <v>70</v>
      </c>
      <c r="E2" s="95" t="s">
        <v>69</v>
      </c>
      <c r="F2" s="95" t="s">
        <v>49</v>
      </c>
      <c r="G2" s="70" t="s">
        <v>8</v>
      </c>
      <c r="H2" s="70" t="s">
        <v>4</v>
      </c>
      <c r="I2" s="70" t="s">
        <v>35</v>
      </c>
      <c r="J2" s="70" t="s">
        <v>36</v>
      </c>
      <c r="K2" s="70" t="s">
        <v>9</v>
      </c>
      <c r="L2" s="70" t="s">
        <v>39</v>
      </c>
      <c r="M2" s="70" t="s">
        <v>94</v>
      </c>
      <c r="N2" s="70" t="s">
        <v>14</v>
      </c>
      <c r="O2" s="70" t="s">
        <v>82</v>
      </c>
    </row>
    <row r="3" spans="1:15">
      <c r="A3" s="97" t="s">
        <v>4794</v>
      </c>
      <c r="B3" s="97" t="s">
        <v>4794</v>
      </c>
      <c r="C3" s="81" t="s">
        <v>4807</v>
      </c>
      <c r="D3" s="47"/>
      <c r="E3" s="81">
        <v>11</v>
      </c>
      <c r="F3" s="81" t="s">
        <v>4809</v>
      </c>
      <c r="G3" s="91" t="s">
        <v>4827</v>
      </c>
      <c r="H3" s="81"/>
      <c r="I3" s="89">
        <v>43070</v>
      </c>
      <c r="J3" s="80">
        <v>43097</v>
      </c>
      <c r="K3" s="80">
        <v>43102</v>
      </c>
      <c r="L3" s="91" t="s">
        <v>4823</v>
      </c>
      <c r="M3" s="42"/>
      <c r="N3" s="39"/>
      <c r="O3" s="39"/>
    </row>
    <row r="4" spans="1:15">
      <c r="A4" s="97" t="s">
        <v>4795</v>
      </c>
      <c r="B4" s="97" t="s">
        <v>4795</v>
      </c>
      <c r="C4" s="81" t="s">
        <v>4807</v>
      </c>
      <c r="D4" s="47"/>
      <c r="E4" s="81">
        <v>11</v>
      </c>
      <c r="F4" s="81" t="s">
        <v>4811</v>
      </c>
      <c r="G4" s="91" t="s">
        <v>4823</v>
      </c>
      <c r="H4" s="81"/>
      <c r="I4" s="89">
        <v>43070</v>
      </c>
      <c r="J4" s="80">
        <v>43097</v>
      </c>
      <c r="K4" s="80">
        <v>43102</v>
      </c>
      <c r="L4" s="91" t="s">
        <v>4823</v>
      </c>
      <c r="M4" s="42"/>
      <c r="N4" s="39"/>
      <c r="O4" s="39"/>
    </row>
    <row r="5" spans="1:15">
      <c r="A5" s="97" t="s">
        <v>4796</v>
      </c>
      <c r="B5" s="97" t="s">
        <v>4796</v>
      </c>
      <c r="C5" s="81" t="s">
        <v>4807</v>
      </c>
      <c r="D5" s="47"/>
      <c r="E5" s="81">
        <v>19</v>
      </c>
      <c r="F5" s="81" t="s">
        <v>67</v>
      </c>
      <c r="G5" s="91" t="s">
        <v>4808</v>
      </c>
      <c r="H5" s="81"/>
      <c r="I5" s="89">
        <v>43070</v>
      </c>
      <c r="J5" s="80">
        <v>43097</v>
      </c>
      <c r="K5" s="80">
        <v>43102</v>
      </c>
      <c r="L5" s="91" t="s">
        <v>4891</v>
      </c>
      <c r="M5" s="42"/>
      <c r="N5" s="39"/>
      <c r="O5" s="39"/>
    </row>
    <row r="6" spans="1:15">
      <c r="A6" s="97" t="s">
        <v>4797</v>
      </c>
      <c r="B6" s="97" t="s">
        <v>4797</v>
      </c>
      <c r="C6" s="81" t="s">
        <v>4807</v>
      </c>
      <c r="D6" s="47"/>
      <c r="E6" s="81">
        <v>19</v>
      </c>
      <c r="F6" s="81" t="s">
        <v>67</v>
      </c>
      <c r="G6" s="91" t="s">
        <v>4808</v>
      </c>
      <c r="H6" s="81"/>
      <c r="I6" s="89">
        <v>43070</v>
      </c>
      <c r="J6" s="80">
        <v>43097</v>
      </c>
      <c r="K6" s="80">
        <v>43102</v>
      </c>
      <c r="L6" s="91" t="s">
        <v>4891</v>
      </c>
      <c r="M6" s="42"/>
      <c r="N6" s="39"/>
      <c r="O6" s="39"/>
    </row>
    <row r="7" spans="1:15">
      <c r="A7" s="97" t="s">
        <v>4798</v>
      </c>
      <c r="B7" s="97" t="s">
        <v>4798</v>
      </c>
      <c r="C7" s="81" t="s">
        <v>4807</v>
      </c>
      <c r="D7" s="47"/>
      <c r="E7" s="81">
        <v>12</v>
      </c>
      <c r="F7" s="81" t="s">
        <v>75</v>
      </c>
      <c r="G7" s="91" t="s">
        <v>4824</v>
      </c>
      <c r="H7" s="81"/>
      <c r="I7" s="89">
        <v>43070</v>
      </c>
      <c r="J7" s="80">
        <v>43097</v>
      </c>
      <c r="K7" s="80">
        <v>43102</v>
      </c>
      <c r="L7" s="91" t="s">
        <v>4890</v>
      </c>
      <c r="M7" s="42"/>
      <c r="N7" s="39"/>
      <c r="O7" s="39"/>
    </row>
    <row r="8" spans="1:15">
      <c r="A8" s="97" t="s">
        <v>4799</v>
      </c>
      <c r="B8" s="97" t="s">
        <v>4799</v>
      </c>
      <c r="C8" s="81" t="s">
        <v>4807</v>
      </c>
      <c r="D8" s="47"/>
      <c r="E8" s="81">
        <v>12</v>
      </c>
      <c r="F8" s="81" t="s">
        <v>75</v>
      </c>
      <c r="G8" s="91" t="s">
        <v>4825</v>
      </c>
      <c r="H8" s="81"/>
      <c r="I8" s="89">
        <v>43070</v>
      </c>
      <c r="J8" s="80">
        <v>43097</v>
      </c>
      <c r="K8" s="80">
        <v>43102</v>
      </c>
      <c r="L8" s="91" t="s">
        <v>4890</v>
      </c>
      <c r="M8" s="42"/>
      <c r="N8" s="39"/>
      <c r="O8" s="39"/>
    </row>
    <row r="9" spans="1:15">
      <c r="A9" s="97" t="s">
        <v>4800</v>
      </c>
      <c r="B9" s="97" t="s">
        <v>4800</v>
      </c>
      <c r="C9" s="81" t="s">
        <v>4807</v>
      </c>
      <c r="D9" s="47"/>
      <c r="E9" s="81">
        <v>16</v>
      </c>
      <c r="F9" s="47" t="s">
        <v>74</v>
      </c>
      <c r="G9" s="91" t="s">
        <v>4816</v>
      </c>
      <c r="H9" s="81"/>
      <c r="I9" s="89">
        <v>43070</v>
      </c>
      <c r="J9" s="80">
        <v>43097</v>
      </c>
      <c r="K9" s="80">
        <v>43102</v>
      </c>
      <c r="L9" s="91" t="s">
        <v>4940</v>
      </c>
      <c r="M9" s="42"/>
      <c r="N9" s="39"/>
      <c r="O9" s="39"/>
    </row>
    <row r="10" spans="1:15">
      <c r="A10" s="97" t="s">
        <v>4801</v>
      </c>
      <c r="B10" s="97" t="s">
        <v>4801</v>
      </c>
      <c r="C10" s="81" t="s">
        <v>4807</v>
      </c>
      <c r="D10" s="47"/>
      <c r="E10" s="81">
        <v>13</v>
      </c>
      <c r="F10" s="81" t="s">
        <v>450</v>
      </c>
      <c r="G10" s="91" t="s">
        <v>4823</v>
      </c>
      <c r="H10" s="81"/>
      <c r="I10" s="89">
        <v>43070</v>
      </c>
      <c r="J10" s="80">
        <v>43097</v>
      </c>
      <c r="K10" s="80">
        <v>43102</v>
      </c>
      <c r="L10" s="91" t="s">
        <v>4823</v>
      </c>
      <c r="M10" s="42"/>
      <c r="N10" s="39"/>
      <c r="O10" s="39"/>
    </row>
    <row r="11" spans="1:15">
      <c r="A11" s="97" t="s">
        <v>4802</v>
      </c>
      <c r="B11" s="97" t="s">
        <v>4802</v>
      </c>
      <c r="C11" s="81" t="s">
        <v>4807</v>
      </c>
      <c r="D11" s="47"/>
      <c r="E11" s="81">
        <v>14</v>
      </c>
      <c r="F11" s="81" t="s">
        <v>71</v>
      </c>
      <c r="G11" s="91" t="s">
        <v>4817</v>
      </c>
      <c r="H11" s="81"/>
      <c r="I11" s="89">
        <v>43070</v>
      </c>
      <c r="J11" s="80">
        <v>43097</v>
      </c>
      <c r="K11" s="80">
        <v>43102</v>
      </c>
      <c r="L11" s="91" t="s">
        <v>4897</v>
      </c>
      <c r="M11" s="42"/>
      <c r="N11" s="39"/>
      <c r="O11" s="98"/>
    </row>
    <row r="12" spans="1:15">
      <c r="A12" s="97" t="s">
        <v>4803</v>
      </c>
      <c r="B12" s="97" t="s">
        <v>4803</v>
      </c>
      <c r="C12" s="81" t="s">
        <v>4807</v>
      </c>
      <c r="D12" s="47"/>
      <c r="E12" s="81">
        <v>15</v>
      </c>
      <c r="F12" s="81" t="s">
        <v>72</v>
      </c>
      <c r="G12" s="91" t="s">
        <v>4818</v>
      </c>
      <c r="H12" s="81"/>
      <c r="I12" s="89">
        <v>43070</v>
      </c>
      <c r="J12" s="80">
        <v>43097</v>
      </c>
      <c r="K12" s="80">
        <v>43102</v>
      </c>
      <c r="L12" s="91" t="s">
        <v>4980</v>
      </c>
      <c r="M12" s="42"/>
      <c r="N12" s="39"/>
      <c r="O12" s="39"/>
    </row>
    <row r="13" spans="1:15">
      <c r="A13" s="97" t="s">
        <v>4804</v>
      </c>
      <c r="B13" s="97" t="s">
        <v>4804</v>
      </c>
      <c r="C13" s="81" t="s">
        <v>4807</v>
      </c>
      <c r="D13" s="96"/>
      <c r="E13" s="81">
        <v>17</v>
      </c>
      <c r="F13" s="81" t="s">
        <v>73</v>
      </c>
      <c r="G13" s="91" t="s">
        <v>4819</v>
      </c>
      <c r="H13" s="81"/>
      <c r="I13" s="89">
        <v>43070</v>
      </c>
      <c r="J13" s="80">
        <v>43097</v>
      </c>
      <c r="K13" s="80">
        <v>43102</v>
      </c>
      <c r="L13" s="91" t="s">
        <v>4896</v>
      </c>
      <c r="M13" s="42"/>
      <c r="N13" s="39"/>
      <c r="O13" s="39"/>
    </row>
    <row r="14" spans="1:15">
      <c r="A14" s="97" t="s">
        <v>4805</v>
      </c>
      <c r="B14" s="97" t="s">
        <v>4805</v>
      </c>
      <c r="C14" s="81" t="s">
        <v>4807</v>
      </c>
      <c r="D14" s="73"/>
      <c r="E14" s="47">
        <v>18</v>
      </c>
      <c r="F14" s="47" t="s">
        <v>77</v>
      </c>
      <c r="G14" s="91" t="s">
        <v>4820</v>
      </c>
      <c r="H14" s="35"/>
      <c r="I14" s="89">
        <v>43070</v>
      </c>
      <c r="J14" s="80">
        <v>43097</v>
      </c>
      <c r="K14" s="80">
        <v>43102</v>
      </c>
      <c r="L14" s="7" t="s">
        <v>4899</v>
      </c>
      <c r="M14" s="39"/>
      <c r="N14" s="39"/>
      <c r="O14" s="39"/>
    </row>
    <row r="15" spans="1:15">
      <c r="A15" s="97" t="s">
        <v>4806</v>
      </c>
      <c r="B15" s="97" t="s">
        <v>4806</v>
      </c>
      <c r="C15" s="81" t="s">
        <v>4807</v>
      </c>
      <c r="D15" s="73"/>
      <c r="E15" s="47">
        <v>11</v>
      </c>
      <c r="F15" s="47" t="s">
        <v>4810</v>
      </c>
      <c r="G15" s="91" t="s">
        <v>4823</v>
      </c>
      <c r="H15" s="35"/>
      <c r="I15" s="89">
        <v>43070</v>
      </c>
      <c r="J15" s="80">
        <v>43097</v>
      </c>
      <c r="K15" s="80">
        <v>43102</v>
      </c>
      <c r="L15" s="91" t="s">
        <v>4823</v>
      </c>
      <c r="M15" s="39"/>
      <c r="N15" s="39"/>
      <c r="O15" s="39"/>
    </row>
    <row r="16" spans="1:15">
      <c r="C16"/>
      <c r="D16"/>
      <c r="E16" s="1"/>
      <c r="F16" s="1"/>
      <c r="G16" s="31"/>
      <c r="H16" s="31"/>
      <c r="I16"/>
    </row>
    <row r="17" spans="3:9">
      <c r="C17"/>
      <c r="D17"/>
      <c r="E17" s="1"/>
      <c r="F17" s="1"/>
      <c r="G17" s="31"/>
      <c r="H17" s="31"/>
      <c r="I17"/>
    </row>
    <row r="18" spans="3:9">
      <c r="C18"/>
      <c r="D18"/>
      <c r="E18" s="1"/>
      <c r="F18" s="1"/>
      <c r="G18" s="31"/>
      <c r="H18" s="31"/>
      <c r="I18"/>
    </row>
    <row r="19" spans="3:9">
      <c r="C19"/>
      <c r="D19"/>
      <c r="E19" s="1"/>
      <c r="F19" s="1"/>
      <c r="G19" s="31"/>
      <c r="H19" s="31"/>
      <c r="I19"/>
    </row>
    <row r="20" spans="3:9">
      <c r="C20"/>
      <c r="D20"/>
      <c r="E20" s="1"/>
      <c r="F20" s="1"/>
      <c r="G20" s="31"/>
      <c r="H20" s="31"/>
      <c r="I20"/>
    </row>
    <row r="21" spans="3:9">
      <c r="C21"/>
      <c r="D21"/>
      <c r="E21" s="1"/>
      <c r="F21" s="1"/>
      <c r="G21" s="31"/>
      <c r="H21" s="31"/>
      <c r="I21"/>
    </row>
    <row r="22" spans="3:9">
      <c r="C22"/>
      <c r="D22"/>
      <c r="E22" s="1"/>
      <c r="F22" s="1"/>
      <c r="G22" s="31"/>
      <c r="H22" s="31"/>
      <c r="I22"/>
    </row>
    <row r="23" spans="3:9">
      <c r="C23"/>
      <c r="D23"/>
      <c r="E23" s="1"/>
      <c r="F23" s="1"/>
      <c r="G23" s="31"/>
      <c r="H23" s="31"/>
      <c r="I23"/>
    </row>
    <row r="24" spans="3:9">
      <c r="C24"/>
      <c r="D24"/>
      <c r="E24" s="1"/>
      <c r="F24" s="1"/>
      <c r="G24" s="31"/>
      <c r="H24" s="31"/>
      <c r="I24"/>
    </row>
    <row r="25" spans="3:9">
      <c r="C25"/>
      <c r="D25"/>
      <c r="E25" s="1"/>
      <c r="F25" s="1"/>
      <c r="G25" s="31"/>
      <c r="H25" s="31"/>
      <c r="I25"/>
    </row>
    <row r="26" spans="3:9">
      <c r="C26"/>
      <c r="D26"/>
      <c r="E26" s="1"/>
      <c r="F26" s="1"/>
      <c r="G26" s="31"/>
      <c r="H26" s="31"/>
      <c r="I26"/>
    </row>
    <row r="27" spans="3:9">
      <c r="C27"/>
      <c r="D27"/>
      <c r="E27" s="1"/>
      <c r="F27" s="1"/>
      <c r="G27" s="31"/>
      <c r="H27" s="31"/>
      <c r="I27"/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>
    <pageSetUpPr fitToPage="1"/>
  </sheetPr>
  <dimension ref="A1:V102"/>
  <sheetViews>
    <sheetView zoomScale="57" zoomScaleNormal="57" workbookViewId="0">
      <pane xSplit="2" ySplit="2" topLeftCell="I54" activePane="bottomRight" state="frozen"/>
      <selection activeCell="A3" sqref="A3:A4"/>
      <selection pane="topRight" activeCell="A3" sqref="A3:A4"/>
      <selection pane="bottomLeft" activeCell="A3" sqref="A3:A4"/>
      <selection pane="bottomRight" activeCell="K8" sqref="K8"/>
    </sheetView>
  </sheetViews>
  <sheetFormatPr defaultRowHeight="11.25"/>
  <cols>
    <col min="1" max="1" width="10" style="6" bestFit="1" customWidth="1"/>
    <col min="2" max="2" width="40.42578125" style="6" bestFit="1" customWidth="1"/>
    <col min="3" max="3" width="13.85546875" style="6" bestFit="1" customWidth="1"/>
    <col min="4" max="4" width="8.5703125" style="6" customWidth="1"/>
    <col min="5" max="5" width="8.28515625" style="6" customWidth="1"/>
    <col min="6" max="6" width="7.28515625" style="6" customWidth="1"/>
    <col min="7" max="7" width="23.7109375" style="6" customWidth="1"/>
    <col min="8" max="8" width="14.140625" style="6" customWidth="1"/>
    <col min="9" max="9" width="19.28515625" style="6" customWidth="1"/>
    <col min="10" max="10" width="19.28515625" style="6" bestFit="1" customWidth="1"/>
    <col min="11" max="11" width="14.85546875" style="22" bestFit="1" customWidth="1"/>
    <col min="12" max="12" width="30.7109375" style="6" bestFit="1" customWidth="1"/>
    <col min="13" max="13" width="12.85546875" style="6" customWidth="1"/>
    <col min="14" max="14" width="20" style="6" bestFit="1" customWidth="1"/>
    <col min="15" max="15" width="14.5703125" style="6" customWidth="1"/>
    <col min="16" max="16" width="20.85546875" style="6" customWidth="1"/>
    <col min="17" max="17" width="20.85546875" style="6" bestFit="1" customWidth="1"/>
    <col min="18" max="18" width="14.5703125" style="6" bestFit="1" customWidth="1"/>
    <col min="19" max="21" width="9.140625" style="6" customWidth="1"/>
    <col min="22" max="16384" width="9.140625" style="6"/>
  </cols>
  <sheetData>
    <row r="1" spans="1:22" s="19" customFormat="1" ht="15" customHeight="1">
      <c r="A1" s="222" t="s">
        <v>91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  <c r="S1" s="225" t="s">
        <v>47</v>
      </c>
      <c r="T1" s="226"/>
      <c r="U1" s="227"/>
    </row>
    <row r="2" spans="1:22" s="19" customFormat="1" ht="15" customHeight="1">
      <c r="A2" s="228" t="s">
        <v>83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30"/>
      <c r="S2" s="71"/>
      <c r="T2" s="69"/>
      <c r="U2" s="72"/>
    </row>
    <row r="3" spans="1:22" s="19" customFormat="1" ht="12" thickBot="1">
      <c r="A3" s="11" t="s">
        <v>66</v>
      </c>
      <c r="B3" s="40" t="s">
        <v>7</v>
      </c>
      <c r="C3" s="12" t="s">
        <v>0</v>
      </c>
      <c r="D3" s="12" t="s">
        <v>81</v>
      </c>
      <c r="E3" s="12" t="s">
        <v>69</v>
      </c>
      <c r="F3" s="12" t="s">
        <v>49</v>
      </c>
      <c r="G3" s="12" t="s">
        <v>1</v>
      </c>
      <c r="H3" s="12" t="s">
        <v>2</v>
      </c>
      <c r="I3" s="12" t="s">
        <v>3</v>
      </c>
      <c r="J3" s="12" t="s">
        <v>6</v>
      </c>
      <c r="K3" s="12" t="s">
        <v>39</v>
      </c>
      <c r="L3" s="12" t="s">
        <v>12</v>
      </c>
      <c r="M3" s="12" t="s">
        <v>4</v>
      </c>
      <c r="N3" s="13" t="s">
        <v>36</v>
      </c>
      <c r="O3" s="12" t="s">
        <v>35</v>
      </c>
      <c r="P3" s="12" t="s">
        <v>9</v>
      </c>
      <c r="Q3" s="14" t="s">
        <v>59</v>
      </c>
      <c r="R3" s="20" t="s">
        <v>5</v>
      </c>
      <c r="S3" s="11" t="s">
        <v>94</v>
      </c>
      <c r="T3" s="12" t="s">
        <v>46</v>
      </c>
      <c r="U3" s="21" t="s">
        <v>15</v>
      </c>
      <c r="V3" s="19" t="s">
        <v>88</v>
      </c>
    </row>
    <row r="4" spans="1:22">
      <c r="A4" s="62"/>
      <c r="B4" s="63"/>
      <c r="C4" s="64"/>
      <c r="D4" s="64"/>
      <c r="E4" s="64"/>
      <c r="F4" s="64"/>
      <c r="G4" s="66"/>
      <c r="H4" s="64"/>
      <c r="I4" s="64"/>
      <c r="J4" s="66"/>
      <c r="K4" s="66"/>
      <c r="L4" s="66"/>
      <c r="M4" s="64"/>
      <c r="N4" s="79"/>
      <c r="O4" s="67"/>
      <c r="P4" s="67"/>
      <c r="Q4" s="64"/>
      <c r="R4" s="66"/>
      <c r="S4" s="66"/>
      <c r="T4" s="66"/>
      <c r="U4" s="66"/>
    </row>
    <row r="5" spans="1:22">
      <c r="A5" s="62"/>
      <c r="B5" s="63"/>
      <c r="C5" s="64"/>
      <c r="D5" s="64"/>
      <c r="E5" s="64"/>
      <c r="F5" s="64"/>
      <c r="G5" s="66"/>
      <c r="H5" s="64"/>
      <c r="I5" s="64"/>
      <c r="J5" s="66"/>
      <c r="K5" s="66"/>
      <c r="L5" s="66"/>
      <c r="M5" s="64"/>
      <c r="N5" s="67"/>
      <c r="O5" s="67"/>
      <c r="P5" s="67"/>
      <c r="Q5" s="64"/>
      <c r="R5" s="66"/>
      <c r="S5" s="66"/>
      <c r="T5" s="66"/>
      <c r="U5" s="66"/>
    </row>
    <row r="6" spans="1:22">
      <c r="A6" s="62"/>
      <c r="B6" s="63"/>
      <c r="C6" s="64"/>
      <c r="D6" s="64"/>
      <c r="E6" s="64"/>
      <c r="F6" s="64"/>
      <c r="G6" s="66"/>
      <c r="H6" s="64"/>
      <c r="I6" s="64"/>
      <c r="J6" s="66"/>
      <c r="K6" s="66"/>
      <c r="L6" s="66"/>
      <c r="M6" s="64"/>
      <c r="N6" s="67"/>
      <c r="O6" s="67"/>
      <c r="P6" s="67"/>
      <c r="Q6" s="64"/>
      <c r="R6" s="66"/>
      <c r="S6" s="66"/>
      <c r="T6" s="66"/>
      <c r="U6" s="66"/>
    </row>
    <row r="7" spans="1:22">
      <c r="A7" s="62"/>
      <c r="B7" s="63"/>
      <c r="C7" s="64"/>
      <c r="D7" s="64"/>
      <c r="E7" s="64"/>
      <c r="F7" s="64"/>
      <c r="G7" s="66"/>
      <c r="H7" s="64"/>
      <c r="I7" s="64"/>
      <c r="J7" s="66"/>
      <c r="K7" s="66"/>
      <c r="L7" s="66"/>
      <c r="M7" s="64"/>
      <c r="N7" s="67"/>
      <c r="O7" s="67"/>
      <c r="P7" s="67"/>
      <c r="Q7" s="64"/>
      <c r="R7" s="66"/>
      <c r="S7" s="66"/>
      <c r="T7" s="66"/>
      <c r="U7" s="66"/>
    </row>
    <row r="8" spans="1:22">
      <c r="A8" s="62"/>
      <c r="B8" s="63"/>
      <c r="C8" s="64"/>
      <c r="D8" s="64"/>
      <c r="E8" s="64"/>
      <c r="F8" s="64"/>
      <c r="G8" s="66"/>
      <c r="H8" s="64"/>
      <c r="I8" s="64"/>
      <c r="J8" s="66"/>
      <c r="K8" s="66"/>
      <c r="L8" s="66"/>
      <c r="M8" s="64"/>
      <c r="N8" s="79"/>
      <c r="O8" s="67"/>
      <c r="P8" s="67"/>
      <c r="Q8" s="64"/>
      <c r="R8" s="66"/>
      <c r="S8" s="66"/>
      <c r="T8" s="66"/>
      <c r="U8" s="66"/>
    </row>
    <row r="9" spans="1:22">
      <c r="A9" s="62"/>
      <c r="B9" s="63"/>
      <c r="C9" s="64"/>
      <c r="D9" s="64"/>
      <c r="E9" s="64"/>
      <c r="F9" s="64"/>
      <c r="G9" s="66"/>
      <c r="H9" s="64"/>
      <c r="I9" s="64"/>
      <c r="J9" s="66"/>
      <c r="K9" s="66"/>
      <c r="L9" s="66"/>
      <c r="M9" s="64"/>
      <c r="N9" s="79"/>
      <c r="O9" s="67"/>
      <c r="P9" s="67"/>
      <c r="Q9" s="64"/>
      <c r="R9" s="66"/>
      <c r="S9" s="66"/>
      <c r="T9" s="66"/>
      <c r="U9" s="66"/>
    </row>
    <row r="10" spans="1:22">
      <c r="A10" s="62"/>
      <c r="B10" s="63"/>
      <c r="C10" s="64"/>
      <c r="D10" s="64"/>
      <c r="E10" s="64"/>
      <c r="F10" s="64"/>
      <c r="G10" s="66"/>
      <c r="H10" s="64"/>
      <c r="I10" s="64"/>
      <c r="J10" s="66"/>
      <c r="K10" s="66"/>
      <c r="L10" s="66"/>
      <c r="M10" s="64"/>
      <c r="N10" s="79"/>
      <c r="O10" s="67"/>
      <c r="P10" s="67"/>
      <c r="Q10" s="64"/>
      <c r="R10" s="66"/>
      <c r="S10" s="66"/>
      <c r="T10" s="66"/>
      <c r="U10" s="66"/>
    </row>
    <row r="11" spans="1:22">
      <c r="A11" s="62"/>
      <c r="B11" s="63"/>
      <c r="C11" s="64"/>
      <c r="D11" s="64"/>
      <c r="E11" s="64"/>
      <c r="F11" s="64"/>
      <c r="G11" s="66"/>
      <c r="H11" s="64"/>
      <c r="I11" s="64"/>
      <c r="J11" s="66"/>
      <c r="K11" s="66"/>
      <c r="L11" s="66"/>
      <c r="M11" s="64"/>
      <c r="N11" s="79"/>
      <c r="O11" s="67"/>
      <c r="P11" s="67"/>
      <c r="Q11" s="64"/>
      <c r="R11" s="66"/>
      <c r="S11" s="66"/>
      <c r="T11" s="66"/>
      <c r="U11" s="66"/>
    </row>
    <row r="12" spans="1:22">
      <c r="A12" s="62"/>
      <c r="B12" s="63"/>
      <c r="C12" s="64"/>
      <c r="D12" s="64"/>
      <c r="E12" s="64"/>
      <c r="F12" s="64"/>
      <c r="G12" s="66"/>
      <c r="H12" s="64"/>
      <c r="I12" s="64"/>
      <c r="J12" s="66"/>
      <c r="K12" s="66"/>
      <c r="L12" s="66"/>
      <c r="M12" s="64"/>
      <c r="N12" s="79"/>
      <c r="O12" s="67"/>
      <c r="P12" s="67"/>
      <c r="Q12" s="64"/>
      <c r="R12" s="66"/>
      <c r="S12" s="66"/>
      <c r="T12" s="66"/>
      <c r="U12" s="66"/>
    </row>
    <row r="13" spans="1:22">
      <c r="A13" s="62"/>
      <c r="B13" s="63"/>
      <c r="C13" s="64"/>
      <c r="D13" s="64"/>
      <c r="E13" s="64"/>
      <c r="F13" s="64"/>
      <c r="G13" s="66"/>
      <c r="H13" s="64"/>
      <c r="I13" s="64"/>
      <c r="J13" s="66"/>
      <c r="K13" s="66"/>
      <c r="L13" s="66"/>
      <c r="M13" s="64"/>
      <c r="N13" s="79"/>
      <c r="O13" s="67"/>
      <c r="P13" s="67"/>
      <c r="Q13" s="64"/>
      <c r="R13" s="66"/>
      <c r="S13" s="66"/>
      <c r="T13" s="66"/>
      <c r="U13" s="66"/>
    </row>
    <row r="14" spans="1:22">
      <c r="A14" s="62"/>
      <c r="B14" s="63"/>
      <c r="C14" s="64"/>
      <c r="D14" s="64"/>
      <c r="E14" s="64"/>
      <c r="F14" s="64"/>
      <c r="G14" s="66"/>
      <c r="H14" s="64"/>
      <c r="I14" s="64"/>
      <c r="J14" s="66"/>
      <c r="K14" s="66"/>
      <c r="L14" s="66"/>
      <c r="M14" s="64"/>
      <c r="N14" s="79"/>
      <c r="O14" s="67"/>
      <c r="P14" s="67"/>
      <c r="Q14" s="64"/>
      <c r="R14" s="66"/>
      <c r="S14" s="66"/>
      <c r="T14" s="66"/>
      <c r="U14" s="66"/>
    </row>
    <row r="15" spans="1:22">
      <c r="A15" s="62"/>
      <c r="B15" s="63"/>
      <c r="C15" s="64"/>
      <c r="D15" s="64"/>
      <c r="E15" s="64"/>
      <c r="F15" s="64"/>
      <c r="G15" s="66"/>
      <c r="H15" s="64"/>
      <c r="I15" s="64"/>
      <c r="J15" s="66"/>
      <c r="K15" s="66"/>
      <c r="L15" s="66"/>
      <c r="M15" s="64"/>
      <c r="N15" s="79"/>
      <c r="O15" s="67"/>
      <c r="P15" s="67"/>
      <c r="Q15" s="64"/>
      <c r="R15" s="66"/>
      <c r="S15" s="66"/>
      <c r="T15" s="66"/>
      <c r="U15" s="66"/>
    </row>
    <row r="16" spans="1:22">
      <c r="A16" s="62"/>
      <c r="B16" s="63"/>
      <c r="C16" s="64"/>
      <c r="D16" s="64"/>
      <c r="E16" s="64"/>
      <c r="F16" s="64"/>
      <c r="G16" s="66"/>
      <c r="H16" s="64"/>
      <c r="I16" s="64"/>
      <c r="J16" s="66"/>
      <c r="K16" s="66"/>
      <c r="L16" s="66"/>
      <c r="M16" s="64"/>
      <c r="N16" s="79"/>
      <c r="O16" s="67"/>
      <c r="P16" s="67"/>
      <c r="Q16" s="64"/>
      <c r="R16" s="66"/>
      <c r="S16" s="66"/>
      <c r="T16" s="66"/>
      <c r="U16" s="66"/>
    </row>
    <row r="17" spans="1:21">
      <c r="A17" s="62"/>
      <c r="B17" s="63"/>
      <c r="C17" s="64"/>
      <c r="D17" s="64"/>
      <c r="E17" s="64"/>
      <c r="F17" s="64"/>
      <c r="G17" s="66"/>
      <c r="H17" s="64"/>
      <c r="I17" s="64"/>
      <c r="J17" s="66"/>
      <c r="K17" s="66"/>
      <c r="L17" s="66"/>
      <c r="M17" s="64"/>
      <c r="N17" s="79"/>
      <c r="O17" s="67"/>
      <c r="P17" s="67"/>
      <c r="Q17" s="64"/>
      <c r="R17" s="66"/>
      <c r="S17" s="66"/>
      <c r="T17" s="66"/>
      <c r="U17" s="66"/>
    </row>
    <row r="18" spans="1:21">
      <c r="A18" s="62"/>
      <c r="B18" s="63"/>
      <c r="C18" s="64"/>
      <c r="D18" s="64"/>
      <c r="E18" s="64"/>
      <c r="F18" s="64"/>
      <c r="G18" s="66"/>
      <c r="H18" s="64"/>
      <c r="I18" s="64"/>
      <c r="J18" s="66"/>
      <c r="K18" s="66"/>
      <c r="L18" s="66"/>
      <c r="M18" s="64"/>
      <c r="N18" s="79"/>
      <c r="O18" s="67"/>
      <c r="P18" s="67"/>
      <c r="Q18" s="64"/>
      <c r="R18" s="66"/>
      <c r="S18" s="66"/>
      <c r="T18" s="66"/>
      <c r="U18" s="66"/>
    </row>
    <row r="19" spans="1:21">
      <c r="A19" s="62"/>
      <c r="B19" s="63"/>
      <c r="C19" s="64"/>
      <c r="D19" s="64"/>
      <c r="E19" s="64"/>
      <c r="F19" s="64"/>
      <c r="G19" s="66"/>
      <c r="H19" s="64"/>
      <c r="I19" s="64"/>
      <c r="J19" s="66"/>
      <c r="K19" s="66"/>
      <c r="L19" s="66"/>
      <c r="M19" s="64"/>
      <c r="N19" s="79"/>
      <c r="O19" s="67"/>
      <c r="P19" s="67"/>
      <c r="Q19" s="64"/>
      <c r="R19" s="66"/>
      <c r="S19" s="66"/>
      <c r="T19" s="66"/>
      <c r="U19" s="66"/>
    </row>
    <row r="20" spans="1:21">
      <c r="A20" s="62"/>
      <c r="B20" s="63"/>
      <c r="C20" s="64"/>
      <c r="D20" s="64"/>
      <c r="E20" s="64"/>
      <c r="F20" s="64"/>
      <c r="G20" s="66"/>
      <c r="H20" s="64"/>
      <c r="I20" s="64"/>
      <c r="J20" s="66"/>
      <c r="K20" s="66"/>
      <c r="L20" s="66"/>
      <c r="M20" s="64"/>
      <c r="N20" s="79"/>
      <c r="O20" s="67"/>
      <c r="P20" s="67"/>
      <c r="Q20" s="64"/>
      <c r="R20" s="66"/>
      <c r="S20" s="66"/>
      <c r="T20" s="66"/>
      <c r="U20" s="66"/>
    </row>
    <row r="21" spans="1:21">
      <c r="A21" s="62"/>
      <c r="B21" s="63"/>
      <c r="C21" s="64"/>
      <c r="D21" s="64"/>
      <c r="E21" s="64"/>
      <c r="F21" s="64"/>
      <c r="G21" s="66"/>
      <c r="H21" s="64"/>
      <c r="I21" s="64"/>
      <c r="J21" s="66"/>
      <c r="K21" s="66"/>
      <c r="L21" s="66"/>
      <c r="M21" s="64"/>
      <c r="N21" s="79"/>
      <c r="O21" s="67"/>
      <c r="P21" s="67"/>
      <c r="Q21" s="64"/>
      <c r="R21" s="66"/>
      <c r="S21" s="66"/>
      <c r="T21" s="66"/>
      <c r="U21" s="66"/>
    </row>
    <row r="22" spans="1:21">
      <c r="A22" s="62"/>
      <c r="B22" s="63"/>
      <c r="C22" s="64"/>
      <c r="D22" s="64"/>
      <c r="E22" s="64"/>
      <c r="F22" s="64"/>
      <c r="G22" s="66"/>
      <c r="H22" s="64"/>
      <c r="I22" s="64"/>
      <c r="J22" s="66"/>
      <c r="K22" s="66"/>
      <c r="L22" s="66"/>
      <c r="M22" s="64"/>
      <c r="N22" s="79"/>
      <c r="O22" s="67"/>
      <c r="P22" s="67"/>
      <c r="Q22" s="64"/>
      <c r="R22" s="66"/>
      <c r="S22" s="66"/>
      <c r="T22" s="66"/>
      <c r="U22" s="66"/>
    </row>
    <row r="23" spans="1:21">
      <c r="A23" s="62"/>
      <c r="B23" s="63"/>
      <c r="C23" s="64"/>
      <c r="D23" s="64"/>
      <c r="E23" s="64"/>
      <c r="F23" s="64"/>
      <c r="G23" s="66"/>
      <c r="H23" s="64"/>
      <c r="I23" s="64"/>
      <c r="J23" s="66"/>
      <c r="K23" s="66"/>
      <c r="L23" s="66"/>
      <c r="M23" s="64"/>
      <c r="N23" s="79"/>
      <c r="O23" s="67"/>
      <c r="P23" s="67"/>
      <c r="Q23" s="64"/>
      <c r="R23" s="66"/>
      <c r="S23" s="66"/>
      <c r="T23" s="66"/>
      <c r="U23" s="66"/>
    </row>
    <row r="24" spans="1:21">
      <c r="A24" s="62"/>
      <c r="B24" s="63"/>
      <c r="C24" s="64"/>
      <c r="D24" s="64"/>
      <c r="E24" s="64"/>
      <c r="F24" s="64"/>
      <c r="G24" s="66"/>
      <c r="H24" s="64"/>
      <c r="I24" s="64"/>
      <c r="J24" s="66"/>
      <c r="K24" s="66"/>
      <c r="L24" s="66"/>
      <c r="M24" s="64"/>
      <c r="N24" s="79"/>
      <c r="O24" s="67"/>
      <c r="P24" s="67"/>
      <c r="Q24" s="64"/>
      <c r="R24" s="66"/>
      <c r="S24" s="66"/>
      <c r="T24" s="66"/>
      <c r="U24" s="66"/>
    </row>
    <row r="25" spans="1:21">
      <c r="A25" s="62"/>
      <c r="B25" s="63"/>
      <c r="C25" s="64"/>
      <c r="D25" s="64"/>
      <c r="E25" s="64"/>
      <c r="F25" s="64"/>
      <c r="G25" s="66"/>
      <c r="H25" s="64"/>
      <c r="I25" s="64"/>
      <c r="J25" s="66"/>
      <c r="K25" s="66"/>
      <c r="L25" s="66"/>
      <c r="M25" s="64"/>
      <c r="N25" s="79"/>
      <c r="O25" s="67"/>
      <c r="P25" s="67"/>
      <c r="Q25" s="64"/>
      <c r="R25" s="66"/>
      <c r="S25" s="66"/>
      <c r="T25" s="66"/>
      <c r="U25" s="66"/>
    </row>
    <row r="26" spans="1:21">
      <c r="A26" s="62"/>
      <c r="B26" s="63"/>
      <c r="C26" s="64"/>
      <c r="D26" s="64"/>
      <c r="E26" s="64"/>
      <c r="F26" s="64"/>
      <c r="G26" s="66"/>
      <c r="H26" s="64"/>
      <c r="I26" s="64"/>
      <c r="J26" s="66"/>
      <c r="K26" s="66"/>
      <c r="L26" s="66"/>
      <c r="M26" s="64"/>
      <c r="N26" s="79"/>
      <c r="O26" s="67"/>
      <c r="P26" s="67"/>
      <c r="Q26" s="64"/>
      <c r="R26" s="66"/>
      <c r="S26" s="66"/>
      <c r="T26" s="66"/>
      <c r="U26" s="66"/>
    </row>
    <row r="27" spans="1:21">
      <c r="A27" s="62"/>
      <c r="B27" s="63"/>
      <c r="C27" s="64"/>
      <c r="D27" s="64"/>
      <c r="E27" s="64"/>
      <c r="F27" s="64"/>
      <c r="G27" s="66"/>
      <c r="H27" s="64"/>
      <c r="I27" s="64"/>
      <c r="J27" s="66"/>
      <c r="K27" s="66"/>
      <c r="L27" s="66"/>
      <c r="M27" s="64"/>
      <c r="N27" s="79"/>
      <c r="O27" s="67"/>
      <c r="P27" s="67"/>
      <c r="Q27" s="64"/>
      <c r="R27" s="66"/>
      <c r="S27" s="66"/>
      <c r="T27" s="66"/>
      <c r="U27" s="66"/>
    </row>
    <row r="28" spans="1:21">
      <c r="A28" s="62"/>
      <c r="B28" s="63"/>
      <c r="C28" s="64"/>
      <c r="D28" s="64"/>
      <c r="E28" s="64"/>
      <c r="F28" s="64"/>
      <c r="G28" s="66"/>
      <c r="H28" s="64"/>
      <c r="I28" s="64"/>
      <c r="J28" s="66"/>
      <c r="K28" s="66"/>
      <c r="L28" s="66"/>
      <c r="M28" s="64"/>
      <c r="N28" s="79"/>
      <c r="O28" s="67"/>
      <c r="P28" s="67"/>
      <c r="Q28" s="64"/>
      <c r="R28" s="66"/>
      <c r="S28" s="66"/>
      <c r="T28" s="66"/>
      <c r="U28" s="66"/>
    </row>
    <row r="29" spans="1:21">
      <c r="A29" s="62"/>
      <c r="B29" s="63"/>
      <c r="C29" s="64"/>
      <c r="D29" s="64"/>
      <c r="E29" s="64"/>
      <c r="F29" s="64"/>
      <c r="G29" s="66"/>
      <c r="H29" s="64"/>
      <c r="I29" s="64"/>
      <c r="J29" s="66"/>
      <c r="K29" s="66"/>
      <c r="L29" s="66"/>
      <c r="M29" s="64"/>
      <c r="N29" s="79"/>
      <c r="O29" s="67"/>
      <c r="P29" s="67"/>
      <c r="Q29" s="64"/>
      <c r="R29" s="66"/>
      <c r="S29" s="66"/>
      <c r="T29" s="66"/>
      <c r="U29" s="66"/>
    </row>
    <row r="30" spans="1:21">
      <c r="A30" s="62"/>
      <c r="B30" s="63"/>
      <c r="C30" s="64"/>
      <c r="D30" s="64"/>
      <c r="E30" s="64"/>
      <c r="F30" s="64"/>
      <c r="G30" s="66"/>
      <c r="H30" s="64"/>
      <c r="I30" s="64"/>
      <c r="J30" s="66"/>
      <c r="K30" s="66"/>
      <c r="L30" s="66"/>
      <c r="M30" s="64"/>
      <c r="N30" s="79"/>
      <c r="O30" s="67"/>
      <c r="P30" s="66"/>
      <c r="Q30" s="64"/>
      <c r="R30" s="66"/>
      <c r="S30" s="66"/>
      <c r="T30" s="66"/>
      <c r="U30" s="66"/>
    </row>
    <row r="31" spans="1:21">
      <c r="A31" s="62"/>
      <c r="B31" s="63"/>
      <c r="C31" s="64"/>
      <c r="D31" s="64"/>
      <c r="E31" s="64"/>
      <c r="F31" s="64"/>
      <c r="G31" s="66"/>
      <c r="H31" s="64"/>
      <c r="I31" s="64"/>
      <c r="J31" s="66"/>
      <c r="K31" s="66"/>
      <c r="L31" s="66"/>
      <c r="M31" s="64"/>
      <c r="N31" s="79"/>
      <c r="O31" s="67"/>
      <c r="P31" s="66"/>
      <c r="Q31" s="64"/>
      <c r="R31" s="66"/>
      <c r="S31" s="66"/>
      <c r="T31" s="66"/>
      <c r="U31" s="66"/>
    </row>
    <row r="32" spans="1:21">
      <c r="A32" s="62"/>
      <c r="B32" s="63"/>
      <c r="C32" s="64"/>
      <c r="D32" s="64"/>
      <c r="E32" s="64"/>
      <c r="F32" s="64"/>
      <c r="G32" s="66"/>
      <c r="H32" s="64"/>
      <c r="I32" s="64"/>
      <c r="J32" s="66"/>
      <c r="K32" s="66"/>
      <c r="L32" s="66"/>
      <c r="M32" s="64"/>
      <c r="N32" s="79"/>
      <c r="O32" s="67"/>
      <c r="P32" s="66"/>
      <c r="Q32" s="64"/>
      <c r="R32" s="66"/>
      <c r="S32" s="66"/>
      <c r="T32" s="66"/>
      <c r="U32" s="66"/>
    </row>
    <row r="33" spans="1:21">
      <c r="A33" s="62"/>
      <c r="B33" s="63"/>
      <c r="C33" s="64"/>
      <c r="D33" s="64"/>
      <c r="E33" s="64"/>
      <c r="F33" s="64"/>
      <c r="G33" s="66"/>
      <c r="H33" s="64"/>
      <c r="I33" s="64"/>
      <c r="J33" s="66"/>
      <c r="K33" s="66"/>
      <c r="L33" s="66"/>
      <c r="M33" s="64"/>
      <c r="N33" s="79"/>
      <c r="O33" s="67"/>
      <c r="P33" s="66"/>
      <c r="Q33" s="64"/>
      <c r="R33" s="66"/>
      <c r="S33" s="66"/>
      <c r="T33" s="66"/>
      <c r="U33" s="66"/>
    </row>
    <row r="34" spans="1:21">
      <c r="A34" s="62"/>
      <c r="B34" s="63"/>
      <c r="C34" s="64"/>
      <c r="D34" s="64"/>
      <c r="E34" s="64"/>
      <c r="F34" s="64"/>
      <c r="G34" s="66"/>
      <c r="H34" s="64"/>
      <c r="I34" s="64"/>
      <c r="J34" s="66"/>
      <c r="K34" s="66"/>
      <c r="L34" s="66"/>
      <c r="M34" s="64"/>
      <c r="N34" s="79"/>
      <c r="O34" s="67"/>
      <c r="P34" s="66"/>
      <c r="Q34" s="64"/>
      <c r="R34" s="66"/>
      <c r="S34" s="66"/>
      <c r="T34" s="66"/>
      <c r="U34" s="66"/>
    </row>
    <row r="35" spans="1:21">
      <c r="A35" s="62"/>
      <c r="B35" s="63"/>
      <c r="C35" s="64"/>
      <c r="D35" s="64"/>
      <c r="E35" s="64"/>
      <c r="F35" s="64"/>
      <c r="G35" s="66"/>
      <c r="H35" s="64"/>
      <c r="I35" s="64"/>
      <c r="J35" s="66"/>
      <c r="K35" s="66"/>
      <c r="L35" s="66"/>
      <c r="M35" s="64"/>
      <c r="N35" s="79"/>
      <c r="O35" s="67"/>
      <c r="P35" s="66"/>
      <c r="Q35" s="64"/>
      <c r="R35" s="66"/>
      <c r="S35" s="66"/>
      <c r="T35" s="66"/>
      <c r="U35" s="66"/>
    </row>
    <row r="36" spans="1:21">
      <c r="A36" s="62"/>
      <c r="B36" s="63"/>
      <c r="C36" s="64"/>
      <c r="D36" s="64"/>
      <c r="E36" s="64"/>
      <c r="F36" s="64"/>
      <c r="G36" s="66"/>
      <c r="H36" s="64"/>
      <c r="I36" s="64"/>
      <c r="J36" s="66"/>
      <c r="K36" s="66"/>
      <c r="L36" s="66"/>
      <c r="M36" s="64"/>
      <c r="N36" s="79"/>
      <c r="O36" s="67"/>
      <c r="P36" s="67"/>
      <c r="Q36" s="64"/>
      <c r="R36" s="66"/>
      <c r="S36" s="66"/>
      <c r="T36" s="66"/>
      <c r="U36" s="66"/>
    </row>
    <row r="37" spans="1:21">
      <c r="A37" s="62"/>
      <c r="B37" s="63"/>
      <c r="C37" s="64"/>
      <c r="D37" s="64"/>
      <c r="E37" s="64"/>
      <c r="F37" s="64"/>
      <c r="G37" s="66"/>
      <c r="H37" s="64"/>
      <c r="I37" s="64"/>
      <c r="J37" s="66"/>
      <c r="K37" s="66"/>
      <c r="L37" s="66"/>
      <c r="M37" s="64"/>
      <c r="N37" s="79"/>
      <c r="O37" s="67"/>
      <c r="P37" s="66"/>
      <c r="Q37" s="64"/>
      <c r="R37" s="66"/>
      <c r="S37" s="66"/>
      <c r="T37" s="66"/>
      <c r="U37" s="66"/>
    </row>
    <row r="38" spans="1:21">
      <c r="A38" s="62"/>
      <c r="B38" s="63"/>
      <c r="C38" s="64"/>
      <c r="D38" s="64"/>
      <c r="E38" s="64"/>
      <c r="F38" s="64"/>
      <c r="G38" s="66"/>
      <c r="H38" s="64"/>
      <c r="I38" s="64"/>
      <c r="J38" s="66"/>
      <c r="K38" s="66"/>
      <c r="L38" s="66"/>
      <c r="M38" s="64"/>
      <c r="N38" s="79"/>
      <c r="O38" s="67"/>
      <c r="P38" s="66"/>
      <c r="Q38" s="77"/>
      <c r="R38" s="66"/>
      <c r="S38" s="66"/>
      <c r="T38" s="66"/>
      <c r="U38" s="66"/>
    </row>
    <row r="39" spans="1:21">
      <c r="A39" s="62"/>
      <c r="B39" s="63"/>
      <c r="C39" s="64"/>
      <c r="D39" s="64"/>
      <c r="E39" s="64"/>
      <c r="F39" s="64"/>
      <c r="G39" s="66"/>
      <c r="H39" s="64"/>
      <c r="I39" s="64"/>
      <c r="J39" s="66"/>
      <c r="K39" s="66"/>
      <c r="L39" s="66"/>
      <c r="M39" s="64"/>
      <c r="N39" s="79"/>
      <c r="O39" s="67"/>
      <c r="P39" s="66"/>
      <c r="Q39" s="64"/>
      <c r="R39" s="66"/>
      <c r="S39" s="66"/>
      <c r="T39" s="66"/>
      <c r="U39" s="66"/>
    </row>
    <row r="40" spans="1:21">
      <c r="A40" s="62"/>
      <c r="B40" s="63"/>
      <c r="C40" s="64"/>
      <c r="D40" s="64"/>
      <c r="E40" s="64"/>
      <c r="F40" s="64"/>
      <c r="G40" s="66"/>
      <c r="H40" s="64"/>
      <c r="I40" s="64"/>
      <c r="J40" s="66"/>
      <c r="K40" s="66"/>
      <c r="L40" s="66"/>
      <c r="M40" s="64"/>
      <c r="N40" s="79"/>
      <c r="O40" s="67"/>
      <c r="P40" s="66"/>
      <c r="Q40" s="64"/>
      <c r="R40" s="66"/>
      <c r="S40" s="66"/>
      <c r="T40" s="66"/>
      <c r="U40" s="66"/>
    </row>
    <row r="41" spans="1:21">
      <c r="A41" s="62"/>
      <c r="B41" s="63"/>
      <c r="C41" s="64"/>
      <c r="D41" s="64"/>
      <c r="E41" s="64"/>
      <c r="F41" s="64"/>
      <c r="G41" s="66"/>
      <c r="H41" s="64"/>
      <c r="I41" s="64"/>
      <c r="J41" s="66"/>
      <c r="K41" s="66"/>
      <c r="L41" s="66"/>
      <c r="M41" s="64"/>
      <c r="N41" s="79"/>
      <c r="O41" s="67"/>
      <c r="P41" s="66"/>
      <c r="Q41" s="64"/>
      <c r="R41" s="66"/>
      <c r="S41" s="66"/>
      <c r="T41" s="66"/>
      <c r="U41" s="66"/>
    </row>
    <row r="42" spans="1:21">
      <c r="A42" s="62"/>
      <c r="B42" s="63"/>
      <c r="C42" s="64"/>
      <c r="D42" s="64"/>
      <c r="E42" s="64"/>
      <c r="F42" s="64"/>
      <c r="G42" s="66"/>
      <c r="H42" s="64"/>
      <c r="I42" s="64"/>
      <c r="J42" s="66"/>
      <c r="K42" s="66"/>
      <c r="L42" s="66"/>
      <c r="M42" s="64"/>
      <c r="N42" s="79"/>
      <c r="O42" s="67"/>
      <c r="P42" s="67"/>
      <c r="Q42" s="64"/>
      <c r="R42" s="66"/>
      <c r="S42" s="66"/>
      <c r="T42" s="66"/>
      <c r="U42" s="66"/>
    </row>
    <row r="43" spans="1:21">
      <c r="A43" s="62"/>
      <c r="B43" s="63"/>
      <c r="C43" s="64"/>
      <c r="D43" s="64"/>
      <c r="E43" s="64"/>
      <c r="F43" s="64"/>
      <c r="G43" s="64"/>
      <c r="H43" s="64"/>
      <c r="I43" s="64"/>
      <c r="J43" s="66"/>
      <c r="K43" s="66"/>
      <c r="L43" s="66"/>
      <c r="M43" s="64"/>
      <c r="N43" s="79"/>
      <c r="O43" s="67"/>
      <c r="P43" s="66"/>
      <c r="Q43" s="64"/>
      <c r="R43" s="66"/>
      <c r="S43" s="66"/>
      <c r="T43" s="66"/>
      <c r="U43" s="66"/>
    </row>
    <row r="44" spans="1:21">
      <c r="A44" s="62"/>
      <c r="B44" s="63"/>
      <c r="C44" s="64"/>
      <c r="D44" s="64"/>
      <c r="E44" s="64"/>
      <c r="F44" s="64"/>
      <c r="G44" s="66"/>
      <c r="H44" s="64"/>
      <c r="I44" s="64"/>
      <c r="J44" s="66"/>
      <c r="K44" s="66"/>
      <c r="L44" s="67"/>
      <c r="M44" s="64"/>
      <c r="N44" s="79"/>
      <c r="O44" s="67"/>
      <c r="P44" s="66"/>
      <c r="Q44" s="64"/>
      <c r="R44" s="66"/>
      <c r="S44" s="66"/>
      <c r="T44" s="66"/>
      <c r="U44" s="66"/>
    </row>
    <row r="45" spans="1:21">
      <c r="A45" s="62"/>
      <c r="B45" s="63"/>
      <c r="C45" s="64"/>
      <c r="D45" s="64"/>
      <c r="E45" s="64"/>
      <c r="F45" s="64"/>
      <c r="G45" s="66"/>
      <c r="H45" s="64"/>
      <c r="I45" s="64"/>
      <c r="J45" s="66"/>
      <c r="K45" s="66"/>
      <c r="L45" s="66"/>
      <c r="M45" s="64"/>
      <c r="N45" s="79"/>
      <c r="O45" s="67"/>
      <c r="P45" s="67"/>
      <c r="Q45" s="64"/>
      <c r="R45" s="66"/>
      <c r="S45" s="66"/>
      <c r="T45" s="66"/>
      <c r="U45" s="66"/>
    </row>
    <row r="46" spans="1:21">
      <c r="A46" s="62"/>
      <c r="B46" s="63"/>
      <c r="C46" s="64"/>
      <c r="D46" s="64"/>
      <c r="E46" s="64"/>
      <c r="F46" s="64"/>
      <c r="G46" s="66"/>
      <c r="H46" s="64"/>
      <c r="I46" s="64"/>
      <c r="J46" s="66"/>
      <c r="K46" s="66"/>
      <c r="L46" s="66"/>
      <c r="M46" s="64"/>
      <c r="N46" s="79"/>
      <c r="O46" s="67"/>
      <c r="P46" s="67"/>
      <c r="Q46" s="64"/>
      <c r="R46" s="66"/>
      <c r="S46" s="66"/>
      <c r="T46" s="66"/>
      <c r="U46" s="66"/>
    </row>
    <row r="47" spans="1:21">
      <c r="A47" s="62"/>
      <c r="B47" s="63"/>
      <c r="C47" s="64"/>
      <c r="D47" s="64"/>
      <c r="E47" s="64"/>
      <c r="F47" s="64"/>
      <c r="G47" s="66"/>
      <c r="H47" s="64"/>
      <c r="I47" s="64"/>
      <c r="J47" s="66"/>
      <c r="K47" s="66"/>
      <c r="L47" s="66"/>
      <c r="M47" s="64"/>
      <c r="N47" s="79"/>
      <c r="O47" s="67"/>
      <c r="P47" s="67"/>
      <c r="Q47" s="64"/>
      <c r="R47" s="66"/>
      <c r="S47" s="66"/>
      <c r="T47" s="66"/>
      <c r="U47" s="66"/>
    </row>
    <row r="48" spans="1:21">
      <c r="A48" s="62"/>
      <c r="B48" s="63"/>
      <c r="C48" s="64"/>
      <c r="D48" s="64"/>
      <c r="E48" s="64"/>
      <c r="F48" s="64"/>
      <c r="G48" s="66"/>
      <c r="H48" s="64"/>
      <c r="I48" s="64"/>
      <c r="J48" s="66"/>
      <c r="K48" s="66"/>
      <c r="L48" s="66"/>
      <c r="M48" s="64"/>
      <c r="N48" s="79"/>
      <c r="O48" s="67"/>
      <c r="P48" s="67"/>
      <c r="Q48" s="64"/>
      <c r="R48" s="66"/>
      <c r="S48" s="66"/>
      <c r="T48" s="66"/>
      <c r="U48" s="66"/>
    </row>
    <row r="49" spans="1:21">
      <c r="A49" s="62"/>
      <c r="B49" s="63"/>
      <c r="C49" s="64"/>
      <c r="D49" s="64"/>
      <c r="E49" s="64"/>
      <c r="F49" s="64"/>
      <c r="G49" s="66"/>
      <c r="H49" s="64"/>
      <c r="I49" s="64"/>
      <c r="J49" s="66"/>
      <c r="K49" s="66"/>
      <c r="L49" s="66"/>
      <c r="M49" s="64"/>
      <c r="N49" s="79"/>
      <c r="O49" s="67"/>
      <c r="P49" s="67"/>
      <c r="Q49" s="64"/>
      <c r="R49" s="66"/>
      <c r="S49" s="66"/>
      <c r="T49" s="66"/>
      <c r="U49" s="66"/>
    </row>
    <row r="50" spans="1:21">
      <c r="A50" s="62"/>
      <c r="B50" s="63"/>
      <c r="C50" s="64"/>
      <c r="D50" s="64"/>
      <c r="E50" s="64"/>
      <c r="F50" s="64"/>
      <c r="G50" s="66"/>
      <c r="H50" s="64"/>
      <c r="I50" s="64"/>
      <c r="J50" s="66"/>
      <c r="K50" s="66"/>
      <c r="L50" s="66"/>
      <c r="M50" s="64"/>
      <c r="N50" s="79"/>
      <c r="O50" s="67"/>
      <c r="P50" s="67"/>
      <c r="Q50" s="64"/>
      <c r="R50" s="66"/>
      <c r="S50" s="66"/>
      <c r="T50" s="66"/>
      <c r="U50" s="66"/>
    </row>
    <row r="51" spans="1:21">
      <c r="A51" s="62"/>
      <c r="B51" s="63"/>
      <c r="C51" s="64"/>
      <c r="D51" s="64"/>
      <c r="E51" s="64"/>
      <c r="F51" s="64"/>
      <c r="G51" s="66"/>
      <c r="H51" s="64"/>
      <c r="I51" s="64"/>
      <c r="J51" s="66"/>
      <c r="K51" s="66"/>
      <c r="L51" s="66"/>
      <c r="M51" s="64"/>
      <c r="N51" s="79"/>
      <c r="O51" s="67"/>
      <c r="P51" s="66"/>
      <c r="Q51" s="64"/>
      <c r="R51" s="66"/>
      <c r="S51" s="66"/>
      <c r="T51" s="66"/>
      <c r="U51" s="66"/>
    </row>
    <row r="52" spans="1:21">
      <c r="A52" s="62"/>
      <c r="B52" s="63"/>
      <c r="C52" s="64"/>
      <c r="D52" s="64"/>
      <c r="E52" s="64"/>
      <c r="F52" s="64"/>
      <c r="G52" s="66"/>
      <c r="H52" s="64"/>
      <c r="I52" s="64"/>
      <c r="J52" s="66"/>
      <c r="K52" s="66"/>
      <c r="L52" s="66"/>
      <c r="M52" s="64"/>
      <c r="N52" s="79"/>
      <c r="O52" s="67"/>
      <c r="P52" s="67"/>
      <c r="Q52" s="64"/>
      <c r="R52" s="66"/>
      <c r="S52" s="66"/>
      <c r="T52" s="66"/>
      <c r="U52" s="66"/>
    </row>
    <row r="53" spans="1:21">
      <c r="A53" s="62"/>
      <c r="B53" s="63"/>
      <c r="C53" s="64"/>
      <c r="D53" s="64"/>
      <c r="E53" s="64"/>
      <c r="F53" s="64"/>
      <c r="G53" s="66"/>
      <c r="H53" s="64"/>
      <c r="I53" s="64"/>
      <c r="J53" s="66"/>
      <c r="K53" s="66"/>
      <c r="L53" s="66"/>
      <c r="M53" s="64"/>
      <c r="N53" s="79"/>
      <c r="O53" s="67"/>
      <c r="P53" s="67"/>
      <c r="Q53" s="64"/>
      <c r="R53" s="66"/>
      <c r="S53" s="66"/>
      <c r="T53" s="66"/>
      <c r="U53" s="66"/>
    </row>
    <row r="54" spans="1:21">
      <c r="A54" s="62"/>
      <c r="B54" s="63"/>
      <c r="C54" s="64"/>
      <c r="D54" s="64"/>
      <c r="E54" s="64"/>
      <c r="F54" s="64"/>
      <c r="G54" s="66"/>
      <c r="H54" s="64"/>
      <c r="I54" s="64"/>
      <c r="J54" s="66"/>
      <c r="K54" s="66"/>
      <c r="L54" s="66"/>
      <c r="M54" s="64"/>
      <c r="N54" s="79"/>
      <c r="O54" s="67"/>
      <c r="P54" s="67"/>
      <c r="Q54" s="64"/>
      <c r="R54" s="66"/>
      <c r="S54" s="66"/>
      <c r="T54" s="66"/>
      <c r="U54" s="66"/>
    </row>
    <row r="55" spans="1:21">
      <c r="A55" s="62"/>
      <c r="B55" s="63"/>
      <c r="C55" s="64"/>
      <c r="D55" s="64"/>
      <c r="E55" s="64"/>
      <c r="F55" s="64"/>
      <c r="G55" s="66"/>
      <c r="H55" s="64"/>
      <c r="I55" s="64"/>
      <c r="J55" s="66"/>
      <c r="K55" s="66"/>
      <c r="L55" s="66"/>
      <c r="M55" s="64"/>
      <c r="N55" s="79"/>
      <c r="O55" s="67"/>
      <c r="P55" s="67"/>
      <c r="Q55" s="64"/>
      <c r="R55" s="66"/>
      <c r="S55" s="66"/>
      <c r="T55" s="66"/>
      <c r="U55" s="66"/>
    </row>
    <row r="56" spans="1:21">
      <c r="A56" s="62"/>
      <c r="B56" s="63"/>
      <c r="C56" s="64"/>
      <c r="D56" s="64"/>
      <c r="E56" s="64"/>
      <c r="F56" s="64"/>
      <c r="G56" s="66"/>
      <c r="H56" s="64"/>
      <c r="I56" s="64"/>
      <c r="J56" s="66"/>
      <c r="K56" s="66"/>
      <c r="L56" s="66"/>
      <c r="M56" s="64"/>
      <c r="N56" s="79"/>
      <c r="O56" s="67"/>
      <c r="P56" s="67"/>
      <c r="Q56" s="64"/>
      <c r="R56" s="66"/>
      <c r="S56" s="66"/>
      <c r="T56" s="66"/>
      <c r="U56" s="66"/>
    </row>
    <row r="57" spans="1:21">
      <c r="A57" s="62"/>
      <c r="B57" s="63"/>
      <c r="C57" s="64"/>
      <c r="D57" s="64"/>
      <c r="E57" s="64"/>
      <c r="F57" s="64"/>
      <c r="G57" s="66"/>
      <c r="H57" s="64"/>
      <c r="I57" s="64"/>
      <c r="J57" s="66"/>
      <c r="K57" s="66"/>
      <c r="L57" s="66"/>
      <c r="M57" s="64"/>
      <c r="N57" s="79"/>
      <c r="O57" s="67"/>
      <c r="P57" s="67"/>
      <c r="Q57" s="64"/>
      <c r="R57" s="66"/>
      <c r="S57" s="66"/>
      <c r="T57" s="66"/>
      <c r="U57" s="66"/>
    </row>
    <row r="58" spans="1:21">
      <c r="A58" s="62"/>
      <c r="B58" s="63"/>
      <c r="C58" s="64"/>
      <c r="D58" s="64"/>
      <c r="E58" s="64"/>
      <c r="F58" s="64"/>
      <c r="G58" s="66"/>
      <c r="H58" s="64"/>
      <c r="I58" s="64"/>
      <c r="J58" s="66"/>
      <c r="K58" s="66"/>
      <c r="L58" s="66"/>
      <c r="M58" s="64"/>
      <c r="N58" s="79"/>
      <c r="O58" s="67"/>
      <c r="P58" s="67"/>
      <c r="Q58" s="64"/>
      <c r="R58" s="66"/>
      <c r="S58" s="66"/>
      <c r="T58" s="66"/>
      <c r="U58" s="66"/>
    </row>
    <row r="59" spans="1:21">
      <c r="A59" s="62"/>
      <c r="B59" s="63"/>
      <c r="C59" s="64"/>
      <c r="D59" s="64"/>
      <c r="E59" s="64"/>
      <c r="F59" s="64"/>
      <c r="G59" s="66"/>
      <c r="H59" s="64"/>
      <c r="I59" s="64"/>
      <c r="J59" s="66"/>
      <c r="K59" s="66"/>
      <c r="L59" s="66"/>
      <c r="M59" s="64"/>
      <c r="N59" s="79"/>
      <c r="O59" s="67"/>
      <c r="P59" s="67"/>
      <c r="Q59" s="64"/>
      <c r="R59" s="66"/>
      <c r="S59" s="66"/>
      <c r="T59" s="66"/>
      <c r="U59" s="66"/>
    </row>
    <row r="60" spans="1:21">
      <c r="A60" s="62"/>
      <c r="B60" s="63"/>
      <c r="C60" s="64"/>
      <c r="D60" s="64"/>
      <c r="E60" s="64"/>
      <c r="F60" s="64"/>
      <c r="G60" s="66"/>
      <c r="H60" s="64"/>
      <c r="I60" s="64"/>
      <c r="J60" s="66"/>
      <c r="K60" s="66"/>
      <c r="L60" s="66"/>
      <c r="M60" s="64"/>
      <c r="N60" s="79"/>
      <c r="O60" s="67"/>
      <c r="P60" s="67"/>
      <c r="Q60" s="64"/>
      <c r="R60" s="66"/>
      <c r="S60" s="66"/>
      <c r="T60" s="66"/>
      <c r="U60" s="66"/>
    </row>
    <row r="61" spans="1:21">
      <c r="A61" s="62"/>
      <c r="B61" s="63"/>
      <c r="C61" s="64"/>
      <c r="D61" s="64"/>
      <c r="E61" s="64"/>
      <c r="F61" s="64"/>
      <c r="G61" s="66"/>
      <c r="H61" s="64"/>
      <c r="I61" s="64"/>
      <c r="J61" s="66"/>
      <c r="K61" s="66"/>
      <c r="L61" s="66"/>
      <c r="M61" s="64"/>
      <c r="N61" s="79"/>
      <c r="O61" s="67"/>
      <c r="P61" s="67"/>
      <c r="Q61" s="64"/>
      <c r="R61" s="66"/>
      <c r="S61" s="66"/>
      <c r="T61" s="66"/>
      <c r="U61" s="66"/>
    </row>
    <row r="62" spans="1:21">
      <c r="A62" s="62"/>
      <c r="B62" s="63"/>
      <c r="C62" s="64"/>
      <c r="D62" s="64"/>
      <c r="E62" s="64"/>
      <c r="F62" s="64"/>
      <c r="G62" s="66"/>
      <c r="H62" s="64"/>
      <c r="I62" s="64"/>
      <c r="J62" s="66"/>
      <c r="K62" s="66"/>
      <c r="L62" s="66"/>
      <c r="M62" s="64"/>
      <c r="N62" s="66"/>
      <c r="O62" s="67"/>
      <c r="P62" s="67"/>
      <c r="Q62" s="64"/>
      <c r="R62" s="66"/>
      <c r="S62" s="66"/>
      <c r="T62" s="66"/>
      <c r="U62" s="66"/>
    </row>
    <row r="63" spans="1:21">
      <c r="A63" s="62"/>
      <c r="B63" s="63"/>
      <c r="C63" s="64"/>
      <c r="D63" s="64"/>
      <c r="E63" s="64"/>
      <c r="F63" s="64"/>
      <c r="G63" s="66"/>
      <c r="H63" s="64"/>
      <c r="I63" s="64"/>
      <c r="J63" s="66"/>
      <c r="K63" s="66"/>
      <c r="L63" s="66"/>
      <c r="M63" s="64"/>
      <c r="N63" s="66"/>
      <c r="O63" s="67"/>
      <c r="P63" s="67"/>
      <c r="Q63" s="64"/>
      <c r="R63" s="66"/>
      <c r="S63" s="66"/>
      <c r="T63" s="66"/>
      <c r="U63" s="66"/>
    </row>
    <row r="64" spans="1:21">
      <c r="A64" s="62"/>
      <c r="B64" s="63"/>
      <c r="C64" s="64"/>
      <c r="D64" s="64"/>
      <c r="E64" s="64"/>
      <c r="F64" s="64"/>
      <c r="G64" s="66"/>
      <c r="H64" s="64"/>
      <c r="I64" s="64"/>
      <c r="J64" s="66"/>
      <c r="K64" s="66"/>
      <c r="L64" s="66"/>
      <c r="M64" s="64"/>
      <c r="N64" s="66"/>
      <c r="O64" s="67"/>
      <c r="P64" s="67"/>
      <c r="Q64" s="64"/>
      <c r="R64" s="66"/>
      <c r="S64" s="66"/>
      <c r="T64" s="66"/>
      <c r="U64" s="66"/>
    </row>
    <row r="65" spans="1:21">
      <c r="A65" s="62"/>
      <c r="B65" s="63"/>
      <c r="C65" s="64"/>
      <c r="D65" s="64"/>
      <c r="E65" s="64"/>
      <c r="F65" s="64"/>
      <c r="G65" s="66"/>
      <c r="H65" s="64"/>
      <c r="I65" s="64"/>
      <c r="J65" s="66"/>
      <c r="K65" s="66"/>
      <c r="L65" s="66"/>
      <c r="M65" s="64"/>
      <c r="N65" s="66"/>
      <c r="O65" s="67"/>
      <c r="P65" s="67"/>
      <c r="Q65" s="64"/>
      <c r="R65" s="66"/>
      <c r="S65" s="66"/>
      <c r="T65" s="66"/>
      <c r="U65" s="66"/>
    </row>
    <row r="66" spans="1:21">
      <c r="A66" s="62"/>
      <c r="B66" s="63"/>
      <c r="C66" s="64"/>
      <c r="D66" s="64"/>
      <c r="E66" s="64"/>
      <c r="F66" s="64"/>
      <c r="G66" s="66"/>
      <c r="H66" s="64"/>
      <c r="I66" s="64"/>
      <c r="J66" s="66"/>
      <c r="K66" s="66"/>
      <c r="L66" s="66"/>
      <c r="M66" s="64"/>
      <c r="N66" s="66"/>
      <c r="O66" s="67"/>
      <c r="P66" s="67"/>
      <c r="Q66" s="64"/>
      <c r="R66" s="66"/>
      <c r="S66" s="66"/>
      <c r="T66" s="66"/>
      <c r="U66" s="66"/>
    </row>
    <row r="67" spans="1:21">
      <c r="A67" s="62"/>
      <c r="B67" s="63"/>
      <c r="C67" s="64"/>
      <c r="D67" s="64"/>
      <c r="E67" s="64"/>
      <c r="F67" s="64"/>
      <c r="G67" s="66"/>
      <c r="H67" s="64"/>
      <c r="I67" s="64"/>
      <c r="J67" s="66"/>
      <c r="K67" s="66"/>
      <c r="L67" s="66"/>
      <c r="M67" s="64"/>
      <c r="N67" s="66"/>
      <c r="O67" s="67"/>
      <c r="P67" s="67"/>
      <c r="Q67" s="64"/>
      <c r="R67" s="66"/>
      <c r="S67" s="66"/>
      <c r="T67" s="66"/>
      <c r="U67" s="66"/>
    </row>
    <row r="68" spans="1:21">
      <c r="A68" s="62"/>
      <c r="B68" s="63"/>
      <c r="C68" s="64"/>
      <c r="D68" s="64"/>
      <c r="E68" s="64"/>
      <c r="F68" s="64"/>
      <c r="G68" s="66"/>
      <c r="H68" s="64"/>
      <c r="I68" s="64"/>
      <c r="J68" s="66"/>
      <c r="K68" s="66"/>
      <c r="L68" s="66"/>
      <c r="M68" s="64"/>
      <c r="N68" s="66"/>
      <c r="O68" s="67"/>
      <c r="P68" s="67"/>
      <c r="Q68" s="64"/>
      <c r="R68" s="66"/>
      <c r="S68" s="66"/>
      <c r="T68" s="66"/>
      <c r="U68" s="66"/>
    </row>
    <row r="69" spans="1:21">
      <c r="A69" s="62"/>
      <c r="B69" s="63"/>
      <c r="C69" s="64"/>
      <c r="D69" s="64"/>
      <c r="E69" s="64"/>
      <c r="F69" s="64"/>
      <c r="G69" s="66"/>
      <c r="H69" s="64"/>
      <c r="I69" s="64"/>
      <c r="J69" s="66"/>
      <c r="K69" s="66"/>
      <c r="L69" s="66"/>
      <c r="M69" s="64"/>
      <c r="N69" s="66"/>
      <c r="O69" s="67"/>
      <c r="P69" s="67"/>
      <c r="Q69" s="64"/>
      <c r="R69" s="66"/>
      <c r="S69" s="66"/>
      <c r="T69" s="66"/>
      <c r="U69" s="66"/>
    </row>
    <row r="70" spans="1:21">
      <c r="A70" s="62"/>
      <c r="B70" s="63"/>
      <c r="C70" s="64"/>
      <c r="D70" s="64"/>
      <c r="E70" s="64"/>
      <c r="F70" s="64"/>
      <c r="G70" s="66"/>
      <c r="H70" s="64"/>
      <c r="I70" s="64"/>
      <c r="J70" s="66"/>
      <c r="K70" s="66"/>
      <c r="L70" s="66"/>
      <c r="M70" s="64"/>
      <c r="N70" s="66"/>
      <c r="O70" s="67"/>
      <c r="Q70" s="64"/>
      <c r="R70" s="66"/>
      <c r="S70" s="66"/>
      <c r="T70" s="66"/>
      <c r="U70" s="66"/>
    </row>
    <row r="71" spans="1:21">
      <c r="A71" s="62"/>
      <c r="B71" s="63"/>
      <c r="C71" s="64"/>
      <c r="D71" s="64"/>
      <c r="E71" s="64"/>
      <c r="F71" s="64"/>
      <c r="G71" s="66"/>
      <c r="H71" s="64"/>
      <c r="I71" s="64"/>
      <c r="J71" s="66"/>
      <c r="K71" s="66"/>
      <c r="L71" s="66"/>
      <c r="M71" s="64"/>
      <c r="N71" s="66"/>
      <c r="O71" s="67"/>
      <c r="P71" s="67"/>
      <c r="Q71" s="64"/>
      <c r="R71" s="66"/>
      <c r="S71" s="66"/>
      <c r="T71" s="66"/>
      <c r="U71" s="66"/>
    </row>
    <row r="72" spans="1:21">
      <c r="A72" s="62"/>
      <c r="B72" s="63"/>
      <c r="C72" s="64"/>
      <c r="D72" s="64"/>
      <c r="E72" s="64"/>
      <c r="F72" s="64"/>
      <c r="G72" s="66"/>
      <c r="H72" s="64"/>
      <c r="I72" s="64"/>
      <c r="J72" s="66"/>
      <c r="K72" s="66"/>
      <c r="L72" s="66"/>
      <c r="M72" s="64"/>
      <c r="N72" s="66"/>
      <c r="O72" s="67"/>
      <c r="P72" s="67"/>
      <c r="Q72" s="64"/>
      <c r="R72" s="66"/>
      <c r="S72" s="66"/>
      <c r="T72" s="66"/>
      <c r="U72" s="66"/>
    </row>
    <row r="73" spans="1:21">
      <c r="A73" s="62"/>
      <c r="B73" s="63"/>
      <c r="C73" s="64"/>
      <c r="D73" s="64"/>
      <c r="E73" s="64"/>
      <c r="F73" s="64"/>
      <c r="G73" s="66"/>
      <c r="H73" s="64"/>
      <c r="I73" s="64"/>
      <c r="J73" s="66"/>
      <c r="K73" s="66"/>
      <c r="L73" s="66"/>
      <c r="M73" s="64"/>
      <c r="N73" s="66"/>
      <c r="O73" s="67"/>
      <c r="P73" s="67"/>
      <c r="Q73" s="64"/>
      <c r="R73" s="66"/>
      <c r="S73" s="66"/>
      <c r="T73" s="66"/>
      <c r="U73" s="66"/>
    </row>
    <row r="74" spans="1:21">
      <c r="A74" s="62"/>
      <c r="B74" s="63"/>
      <c r="C74" s="64"/>
      <c r="D74" s="64"/>
      <c r="E74" s="64"/>
      <c r="F74" s="64"/>
      <c r="G74" s="66"/>
      <c r="H74" s="64"/>
      <c r="I74" s="64"/>
      <c r="J74" s="66"/>
      <c r="K74" s="66"/>
      <c r="L74" s="66"/>
      <c r="M74" s="64"/>
      <c r="N74" s="66"/>
      <c r="O74" s="67"/>
      <c r="P74" s="67"/>
      <c r="Q74" s="64"/>
      <c r="R74" s="66"/>
      <c r="S74" s="66"/>
      <c r="T74" s="66"/>
      <c r="U74" s="66"/>
    </row>
    <row r="75" spans="1:21">
      <c r="A75" s="62"/>
      <c r="B75" s="63"/>
      <c r="C75" s="64"/>
      <c r="D75" s="64"/>
      <c r="E75" s="64"/>
      <c r="F75" s="64"/>
      <c r="G75" s="66"/>
      <c r="H75" s="64"/>
      <c r="I75" s="64"/>
      <c r="J75" s="66"/>
      <c r="K75" s="66"/>
      <c r="L75" s="66"/>
      <c r="M75" s="64"/>
      <c r="N75" s="66"/>
      <c r="O75" s="67"/>
      <c r="P75" s="67"/>
      <c r="Q75" s="64"/>
      <c r="R75" s="66"/>
      <c r="S75" s="66"/>
      <c r="T75" s="66"/>
      <c r="U75" s="66"/>
    </row>
    <row r="76" spans="1:21">
      <c r="A76" s="62"/>
      <c r="B76" s="63"/>
      <c r="C76" s="64"/>
      <c r="D76" s="64"/>
      <c r="E76" s="64"/>
      <c r="F76" s="64"/>
      <c r="G76" s="66"/>
      <c r="H76" s="64"/>
      <c r="I76" s="64"/>
      <c r="J76" s="66"/>
      <c r="K76" s="66"/>
      <c r="L76" s="66"/>
      <c r="M76" s="64"/>
      <c r="N76" s="66"/>
      <c r="O76" s="67"/>
      <c r="P76" s="67"/>
      <c r="Q76" s="64"/>
      <c r="R76" s="66"/>
      <c r="S76" s="66"/>
      <c r="T76" s="66"/>
      <c r="U76" s="66"/>
    </row>
    <row r="77" spans="1:21">
      <c r="A77" s="62"/>
      <c r="B77" s="63"/>
      <c r="C77" s="64"/>
      <c r="D77" s="64"/>
      <c r="E77" s="64"/>
      <c r="F77" s="64"/>
      <c r="G77" s="66"/>
      <c r="H77" s="64"/>
      <c r="I77" s="64"/>
      <c r="J77" s="66"/>
      <c r="K77" s="66"/>
      <c r="L77" s="66"/>
      <c r="M77" s="64"/>
      <c r="N77" s="66"/>
      <c r="O77" s="67"/>
      <c r="P77" s="67"/>
      <c r="Q77" s="64"/>
      <c r="R77" s="66"/>
      <c r="S77" s="66"/>
      <c r="T77" s="66"/>
      <c r="U77" s="66"/>
    </row>
    <row r="78" spans="1:21">
      <c r="A78" s="62"/>
      <c r="B78" s="63"/>
      <c r="C78" s="64"/>
      <c r="D78" s="64"/>
      <c r="E78" s="64"/>
      <c r="F78" s="64"/>
      <c r="G78" s="66"/>
      <c r="H78" s="64"/>
      <c r="I78" s="64"/>
      <c r="J78" s="66"/>
      <c r="K78" s="66"/>
      <c r="L78" s="66"/>
      <c r="M78" s="64"/>
      <c r="N78" s="66"/>
      <c r="O78" s="67"/>
      <c r="P78" s="67"/>
      <c r="Q78" s="64"/>
      <c r="R78" s="66"/>
      <c r="S78" s="66"/>
      <c r="T78" s="66"/>
      <c r="U78" s="66"/>
    </row>
    <row r="79" spans="1:21">
      <c r="A79" s="62"/>
      <c r="B79" s="63"/>
      <c r="C79" s="64"/>
      <c r="D79" s="64"/>
      <c r="E79" s="64"/>
      <c r="F79" s="64"/>
      <c r="G79" s="66"/>
      <c r="H79" s="64"/>
      <c r="I79" s="64"/>
      <c r="J79" s="66"/>
      <c r="K79" s="66"/>
      <c r="L79" s="66"/>
      <c r="M79" s="64"/>
      <c r="N79" s="66"/>
      <c r="O79" s="67"/>
      <c r="P79" s="67"/>
      <c r="Q79" s="64"/>
      <c r="R79" s="66"/>
      <c r="S79" s="66"/>
      <c r="T79" s="66"/>
      <c r="U79" s="66"/>
    </row>
    <row r="80" spans="1:21">
      <c r="A80" s="62"/>
      <c r="B80" s="63"/>
      <c r="C80" s="64"/>
      <c r="D80" s="64"/>
      <c r="E80" s="64"/>
      <c r="F80" s="64"/>
      <c r="G80" s="66"/>
      <c r="H80" s="64"/>
      <c r="I80" s="64"/>
      <c r="J80" s="66"/>
      <c r="K80" s="66"/>
      <c r="L80" s="66"/>
      <c r="M80" s="64"/>
      <c r="N80" s="66"/>
      <c r="O80" s="67"/>
      <c r="Q80" s="64"/>
      <c r="R80" s="66"/>
      <c r="S80" s="66"/>
      <c r="T80" s="66"/>
      <c r="U80" s="66"/>
    </row>
    <row r="81" spans="1:21">
      <c r="A81" s="62"/>
      <c r="B81" s="63"/>
      <c r="C81" s="64"/>
      <c r="D81" s="64"/>
      <c r="E81" s="64"/>
      <c r="F81" s="64"/>
      <c r="G81" s="66"/>
      <c r="H81" s="64"/>
      <c r="I81" s="64"/>
      <c r="J81" s="66"/>
      <c r="K81" s="66"/>
      <c r="L81" s="66"/>
      <c r="M81" s="64"/>
      <c r="N81" s="66"/>
      <c r="O81" s="67"/>
      <c r="P81" s="67"/>
      <c r="Q81" s="64"/>
      <c r="R81" s="66"/>
      <c r="S81" s="66"/>
      <c r="T81" s="66"/>
      <c r="U81" s="66"/>
    </row>
    <row r="82" spans="1:21">
      <c r="A82" s="62"/>
      <c r="B82" s="63"/>
      <c r="C82" s="64"/>
      <c r="D82" s="64"/>
      <c r="E82" s="64"/>
      <c r="F82" s="64"/>
      <c r="G82" s="66"/>
      <c r="H82" s="64"/>
      <c r="I82" s="64"/>
      <c r="J82" s="66"/>
      <c r="K82" s="66"/>
      <c r="L82" s="66"/>
      <c r="M82" s="64"/>
      <c r="N82" s="66"/>
      <c r="O82" s="67"/>
      <c r="P82" s="67"/>
      <c r="Q82" s="64"/>
      <c r="R82" s="66"/>
      <c r="S82" s="66"/>
      <c r="T82" s="66"/>
      <c r="U82" s="66"/>
    </row>
    <row r="83" spans="1:21">
      <c r="A83" s="62"/>
      <c r="B83" s="63"/>
      <c r="C83" s="64"/>
      <c r="D83" s="64"/>
      <c r="E83" s="64"/>
      <c r="F83" s="64"/>
      <c r="G83" s="66"/>
      <c r="H83" s="64"/>
      <c r="I83" s="64"/>
      <c r="J83" s="66"/>
      <c r="K83" s="66"/>
      <c r="L83" s="66"/>
      <c r="M83" s="64"/>
      <c r="N83" s="66"/>
      <c r="O83" s="67"/>
      <c r="P83" s="67"/>
      <c r="Q83" s="64"/>
      <c r="R83" s="66"/>
      <c r="S83" s="66"/>
      <c r="T83" s="66"/>
      <c r="U83" s="66"/>
    </row>
    <row r="84" spans="1:21">
      <c r="A84" s="62"/>
      <c r="B84" s="63"/>
      <c r="C84" s="64"/>
      <c r="D84" s="64"/>
      <c r="E84" s="64"/>
      <c r="F84" s="64"/>
      <c r="G84" s="66"/>
      <c r="H84" s="64"/>
      <c r="I84" s="64"/>
      <c r="J84" s="66"/>
      <c r="K84" s="66"/>
      <c r="L84" s="66"/>
      <c r="M84" s="64"/>
      <c r="N84" s="66"/>
      <c r="O84" s="67"/>
      <c r="P84" s="67"/>
      <c r="Q84" s="64"/>
      <c r="R84" s="66"/>
      <c r="S84" s="66"/>
      <c r="T84" s="66"/>
      <c r="U84" s="66"/>
    </row>
    <row r="85" spans="1:21">
      <c r="A85" s="62"/>
      <c r="B85" s="63"/>
      <c r="C85" s="64"/>
      <c r="D85" s="64"/>
      <c r="E85" s="64"/>
      <c r="F85" s="64"/>
      <c r="G85" s="66"/>
      <c r="H85" s="64"/>
      <c r="I85" s="64"/>
      <c r="J85" s="66"/>
      <c r="K85" s="66"/>
      <c r="L85" s="66"/>
      <c r="M85" s="64"/>
      <c r="N85" s="66"/>
      <c r="O85" s="67"/>
      <c r="P85" s="67"/>
      <c r="Q85" s="64"/>
      <c r="R85" s="66"/>
      <c r="S85" s="66"/>
      <c r="T85" s="66"/>
      <c r="U85" s="66"/>
    </row>
    <row r="86" spans="1:21">
      <c r="A86" s="62"/>
      <c r="B86" s="63"/>
      <c r="C86" s="64"/>
      <c r="D86" s="64"/>
      <c r="E86" s="64"/>
      <c r="F86" s="64"/>
      <c r="G86" s="66"/>
      <c r="H86" s="64"/>
      <c r="I86" s="64"/>
      <c r="J86" s="66"/>
      <c r="K86" s="66"/>
      <c r="L86" s="66"/>
      <c r="M86" s="64"/>
      <c r="N86" s="66"/>
      <c r="O86" s="67"/>
      <c r="P86" s="67"/>
      <c r="Q86" s="64"/>
      <c r="R86" s="66"/>
      <c r="S86" s="66"/>
      <c r="T86" s="66"/>
      <c r="U86" s="66"/>
    </row>
    <row r="87" spans="1:21">
      <c r="A87" s="62"/>
      <c r="B87" s="63"/>
      <c r="C87" s="64"/>
      <c r="D87" s="64"/>
      <c r="E87" s="64"/>
      <c r="F87" s="64"/>
      <c r="G87" s="66"/>
      <c r="H87" s="64"/>
      <c r="I87" s="64"/>
      <c r="J87" s="66"/>
      <c r="K87" s="66"/>
      <c r="L87" s="66"/>
      <c r="M87" s="64"/>
      <c r="N87" s="66"/>
      <c r="O87" s="67"/>
      <c r="P87" s="67"/>
      <c r="Q87" s="64"/>
      <c r="R87" s="66"/>
      <c r="S87" s="66"/>
      <c r="T87" s="66"/>
      <c r="U87" s="66"/>
    </row>
    <row r="88" spans="1:21">
      <c r="A88" s="62"/>
      <c r="B88" s="63"/>
      <c r="C88" s="64"/>
      <c r="D88" s="64"/>
      <c r="E88" s="64"/>
      <c r="F88" s="64"/>
      <c r="G88" s="66"/>
      <c r="H88" s="64"/>
      <c r="I88" s="64"/>
      <c r="J88" s="66"/>
      <c r="K88" s="66"/>
      <c r="L88" s="66"/>
      <c r="M88" s="64"/>
      <c r="N88" s="66"/>
      <c r="O88" s="67"/>
      <c r="P88" s="67"/>
      <c r="Q88" s="64"/>
      <c r="R88" s="66"/>
      <c r="S88" s="66"/>
      <c r="T88" s="66"/>
      <c r="U88" s="66"/>
    </row>
    <row r="89" spans="1:21">
      <c r="A89" s="62"/>
      <c r="B89" s="63"/>
      <c r="C89" s="64"/>
      <c r="D89" s="64"/>
      <c r="E89" s="64"/>
      <c r="F89" s="64"/>
      <c r="G89" s="66"/>
      <c r="H89" s="64"/>
      <c r="I89" s="64"/>
      <c r="J89" s="66"/>
      <c r="K89" s="66"/>
      <c r="L89" s="66"/>
      <c r="M89" s="64"/>
      <c r="N89" s="66"/>
      <c r="O89" s="67"/>
      <c r="P89" s="67"/>
      <c r="Q89" s="64"/>
      <c r="R89" s="66"/>
      <c r="S89" s="66"/>
      <c r="T89" s="66"/>
      <c r="U89" s="66"/>
    </row>
    <row r="90" spans="1:21">
      <c r="A90" s="62"/>
      <c r="B90" s="63"/>
      <c r="C90" s="64"/>
      <c r="D90" s="64"/>
      <c r="E90" s="64"/>
      <c r="F90" s="64"/>
      <c r="G90" s="66"/>
      <c r="H90" s="64"/>
      <c r="I90" s="64"/>
      <c r="J90" s="66"/>
      <c r="K90" s="66"/>
      <c r="L90" s="66"/>
      <c r="M90" s="64"/>
      <c r="N90" s="66"/>
      <c r="O90" s="67"/>
      <c r="P90" s="67"/>
      <c r="Q90" s="64"/>
      <c r="R90" s="66"/>
      <c r="S90" s="66"/>
      <c r="T90" s="66"/>
      <c r="U90" s="66"/>
    </row>
    <row r="91" spans="1:21">
      <c r="A91" s="62"/>
      <c r="B91" s="63"/>
      <c r="C91" s="64"/>
      <c r="D91" s="64"/>
      <c r="E91" s="64"/>
      <c r="F91" s="64"/>
      <c r="G91" s="66"/>
      <c r="H91" s="64"/>
      <c r="I91" s="64"/>
      <c r="J91" s="66"/>
      <c r="K91" s="66"/>
      <c r="L91" s="66"/>
      <c r="M91" s="64"/>
      <c r="N91" s="66"/>
      <c r="O91" s="67"/>
      <c r="P91" s="67"/>
      <c r="Q91" s="64"/>
      <c r="R91" s="66"/>
      <c r="S91" s="66"/>
      <c r="T91" s="66"/>
      <c r="U91" s="66"/>
    </row>
    <row r="92" spans="1:21">
      <c r="A92" s="62"/>
      <c r="B92" s="63"/>
      <c r="C92" s="64"/>
      <c r="D92" s="64"/>
      <c r="E92" s="64"/>
      <c r="F92" s="64"/>
      <c r="G92" s="66"/>
      <c r="H92" s="64"/>
      <c r="I92" s="64"/>
      <c r="J92" s="66"/>
      <c r="K92" s="66"/>
      <c r="L92" s="66"/>
      <c r="M92" s="64"/>
      <c r="N92" s="66"/>
      <c r="O92" s="67"/>
      <c r="P92" s="67"/>
      <c r="Q92" s="64"/>
      <c r="R92" s="66"/>
      <c r="S92" s="66"/>
      <c r="T92" s="66"/>
      <c r="U92" s="66"/>
    </row>
    <row r="93" spans="1:21">
      <c r="A93" s="62"/>
      <c r="B93" s="63"/>
      <c r="C93" s="64"/>
      <c r="D93" s="64"/>
      <c r="E93" s="64"/>
      <c r="F93" s="64"/>
      <c r="G93" s="66"/>
      <c r="H93" s="64"/>
      <c r="I93" s="64"/>
      <c r="J93" s="66"/>
      <c r="K93" s="66"/>
      <c r="L93" s="66"/>
      <c r="M93" s="64"/>
      <c r="N93" s="66"/>
      <c r="O93" s="67"/>
      <c r="P93" s="67"/>
      <c r="Q93" s="64"/>
      <c r="R93" s="66"/>
      <c r="S93" s="66"/>
      <c r="T93" s="66"/>
      <c r="U93" s="66"/>
    </row>
    <row r="94" spans="1:21">
      <c r="A94" s="62"/>
      <c r="B94" s="63"/>
      <c r="C94" s="64"/>
      <c r="D94" s="64"/>
      <c r="E94" s="64"/>
      <c r="F94" s="64"/>
      <c r="G94" s="66"/>
      <c r="H94" s="64"/>
      <c r="I94" s="64"/>
      <c r="J94" s="66"/>
      <c r="K94" s="66"/>
      <c r="L94" s="66"/>
      <c r="M94" s="64"/>
      <c r="N94" s="66"/>
      <c r="O94" s="67"/>
      <c r="P94" s="67"/>
      <c r="Q94" s="64"/>
      <c r="R94" s="66"/>
      <c r="S94" s="66"/>
      <c r="T94" s="66"/>
      <c r="U94" s="66"/>
    </row>
    <row r="95" spans="1:21">
      <c r="A95" s="62"/>
      <c r="B95" s="63"/>
      <c r="C95" s="64"/>
      <c r="D95" s="64"/>
      <c r="E95" s="64"/>
      <c r="F95" s="64"/>
      <c r="G95" s="66"/>
      <c r="H95" s="64"/>
      <c r="I95" s="64"/>
      <c r="J95" s="66"/>
      <c r="K95" s="66"/>
      <c r="L95" s="66"/>
      <c r="M95" s="64"/>
      <c r="N95" s="66"/>
      <c r="O95" s="67"/>
      <c r="P95" s="67"/>
      <c r="Q95" s="64"/>
      <c r="R95" s="66"/>
      <c r="S95" s="66"/>
      <c r="T95" s="66"/>
      <c r="U95" s="66"/>
    </row>
    <row r="96" spans="1:21">
      <c r="A96" s="62"/>
      <c r="B96" s="63"/>
      <c r="C96" s="64"/>
      <c r="D96" s="64"/>
      <c r="E96" s="64"/>
      <c r="F96" s="64"/>
      <c r="G96" s="66"/>
      <c r="H96" s="64"/>
      <c r="I96" s="64"/>
      <c r="J96" s="66"/>
      <c r="K96" s="66"/>
      <c r="L96" s="66"/>
      <c r="M96" s="64"/>
      <c r="N96" s="66"/>
      <c r="O96" s="67"/>
      <c r="P96" s="67"/>
      <c r="Q96" s="64"/>
      <c r="R96" s="66"/>
      <c r="S96" s="66"/>
      <c r="T96" s="66"/>
      <c r="U96" s="66"/>
    </row>
    <row r="97" spans="1:21">
      <c r="A97" s="62"/>
      <c r="B97" s="63"/>
      <c r="C97" s="64"/>
      <c r="D97" s="64"/>
      <c r="E97" s="64"/>
      <c r="F97" s="64"/>
      <c r="G97" s="66"/>
      <c r="H97" s="64"/>
      <c r="I97" s="64"/>
      <c r="J97" s="66"/>
      <c r="K97" s="66"/>
      <c r="L97" s="66"/>
      <c r="M97" s="64"/>
      <c r="N97" s="66"/>
      <c r="O97" s="67"/>
      <c r="P97" s="67"/>
      <c r="Q97" s="64"/>
      <c r="R97" s="66"/>
      <c r="S97" s="66"/>
      <c r="T97" s="66"/>
      <c r="U97" s="66"/>
    </row>
    <row r="98" spans="1:21">
      <c r="A98" s="62"/>
      <c r="B98" s="63"/>
      <c r="C98" s="64"/>
      <c r="D98" s="64"/>
      <c r="E98" s="64"/>
      <c r="F98" s="64"/>
      <c r="G98" s="66"/>
      <c r="H98" s="64"/>
      <c r="I98" s="64"/>
      <c r="J98" s="66"/>
      <c r="K98" s="66"/>
      <c r="L98" s="66"/>
      <c r="M98" s="64"/>
      <c r="N98" s="66"/>
      <c r="O98" s="67"/>
      <c r="P98" s="67"/>
      <c r="Q98" s="64"/>
      <c r="R98" s="66"/>
      <c r="S98" s="66"/>
      <c r="T98" s="66"/>
      <c r="U98" s="66"/>
    </row>
    <row r="99" spans="1:21">
      <c r="A99" s="62"/>
      <c r="B99" s="63"/>
      <c r="C99" s="64"/>
      <c r="D99" s="64"/>
      <c r="E99" s="64"/>
      <c r="F99" s="64"/>
      <c r="G99" s="66"/>
      <c r="H99" s="64"/>
      <c r="I99" s="64"/>
      <c r="J99" s="66"/>
      <c r="K99" s="66"/>
      <c r="L99" s="66"/>
      <c r="M99" s="64"/>
      <c r="N99" s="66"/>
      <c r="O99" s="67"/>
      <c r="P99" s="67"/>
      <c r="Q99" s="64"/>
      <c r="R99" s="66"/>
      <c r="S99" s="66"/>
      <c r="T99" s="66"/>
      <c r="U99" s="66"/>
    </row>
    <row r="100" spans="1:21">
      <c r="A100" s="62"/>
      <c r="B100" s="63"/>
      <c r="C100" s="64"/>
      <c r="D100" s="64"/>
      <c r="E100" s="64"/>
      <c r="F100" s="64"/>
      <c r="G100" s="66"/>
      <c r="H100" s="64"/>
      <c r="I100" s="64"/>
      <c r="J100" s="66"/>
      <c r="K100" s="66"/>
      <c r="L100" s="66"/>
      <c r="M100" s="64"/>
      <c r="N100" s="66"/>
      <c r="O100" s="67"/>
      <c r="P100" s="67"/>
      <c r="Q100" s="64"/>
      <c r="R100" s="66"/>
      <c r="S100" s="66"/>
      <c r="T100" s="66"/>
      <c r="U100" s="66"/>
    </row>
    <row r="101" spans="1:21">
      <c r="A101" s="62"/>
      <c r="B101" s="63"/>
      <c r="C101" s="64"/>
      <c r="D101" s="64"/>
      <c r="E101" s="64"/>
      <c r="F101" s="64"/>
      <c r="G101" s="66"/>
      <c r="H101" s="64"/>
      <c r="I101" s="64"/>
      <c r="J101" s="66"/>
      <c r="K101" s="66"/>
      <c r="L101" s="66"/>
      <c r="M101" s="64"/>
      <c r="N101" s="66"/>
      <c r="O101" s="67"/>
      <c r="P101" s="67"/>
      <c r="Q101" s="64"/>
      <c r="R101" s="66"/>
      <c r="S101" s="66"/>
      <c r="T101" s="66"/>
      <c r="U101" s="66"/>
    </row>
    <row r="102" spans="1:21">
      <c r="A102" s="62"/>
      <c r="B102" s="63"/>
      <c r="C102" s="64"/>
      <c r="D102" s="64"/>
      <c r="E102" s="64"/>
      <c r="F102" s="64"/>
      <c r="G102" s="66"/>
      <c r="H102" s="64"/>
      <c r="I102" s="64"/>
      <c r="J102" s="66"/>
      <c r="K102" s="66"/>
      <c r="L102" s="66"/>
      <c r="M102" s="64"/>
      <c r="N102" s="66"/>
      <c r="O102" s="67"/>
      <c r="P102" s="67"/>
      <c r="Q102" s="64"/>
      <c r="R102" s="66"/>
      <c r="S102" s="66"/>
      <c r="T102" s="66"/>
      <c r="U102" s="66"/>
    </row>
  </sheetData>
  <autoFilter ref="A3:Y102"/>
  <mergeCells count="3">
    <mergeCell ref="A1:R1"/>
    <mergeCell ref="S1:U1"/>
    <mergeCell ref="A2:R2"/>
  </mergeCells>
  <pageMargins left="0.25" right="0.25" top="0.75" bottom="0.75" header="0.3" footer="0.3"/>
  <pageSetup paperSize="9" scale="2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2"/>
  <sheetViews>
    <sheetView zoomScale="130" zoomScaleNormal="130" workbookViewId="0">
      <pane xSplit="2" ySplit="2" topLeftCell="Q3" activePane="bottomRight" state="frozen"/>
      <selection activeCell="A3" sqref="A3:A4"/>
      <selection pane="topRight" activeCell="A3" sqref="A3:A4"/>
      <selection pane="bottomLeft" activeCell="A3" sqref="A3:A4"/>
      <selection pane="bottomRight" activeCell="A4" sqref="A4:U11"/>
    </sheetView>
  </sheetViews>
  <sheetFormatPr defaultRowHeight="11.25"/>
  <cols>
    <col min="1" max="1" width="10" style="6" bestFit="1" customWidth="1"/>
    <col min="2" max="2" width="40.42578125" style="6" bestFit="1" customWidth="1"/>
    <col min="3" max="3" width="13.85546875" style="6" bestFit="1" customWidth="1"/>
    <col min="4" max="4" width="8.5703125" style="6" customWidth="1"/>
    <col min="5" max="5" width="8.28515625" style="6" customWidth="1"/>
    <col min="6" max="6" width="7.28515625" style="6" customWidth="1"/>
    <col min="7" max="7" width="23.7109375" style="6" customWidth="1"/>
    <col min="8" max="8" width="14.140625" style="6" customWidth="1"/>
    <col min="9" max="9" width="19.28515625" style="6" customWidth="1"/>
    <col min="10" max="10" width="12.42578125" style="6" customWidth="1"/>
    <col min="11" max="11" width="13.42578125" style="22" customWidth="1"/>
    <col min="12" max="12" width="30.7109375" style="6" bestFit="1" customWidth="1"/>
    <col min="13" max="13" width="12.85546875" style="6" customWidth="1"/>
    <col min="14" max="14" width="20" style="6" bestFit="1" customWidth="1"/>
    <col min="15" max="15" width="14.5703125" style="6" customWidth="1"/>
    <col min="16" max="16" width="20.85546875" style="6" customWidth="1"/>
    <col min="17" max="17" width="20.85546875" style="6" bestFit="1" customWidth="1"/>
    <col min="18" max="18" width="14.5703125" style="6" bestFit="1" customWidth="1"/>
    <col min="19" max="21" width="9.140625" style="6" customWidth="1"/>
    <col min="22" max="16384" width="9.140625" style="6"/>
  </cols>
  <sheetData>
    <row r="1" spans="1:22" s="19" customFormat="1" ht="15" customHeight="1">
      <c r="A1" s="222" t="s">
        <v>91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  <c r="S1" s="225" t="s">
        <v>47</v>
      </c>
      <c r="T1" s="226"/>
      <c r="U1" s="227"/>
    </row>
    <row r="2" spans="1:22" s="19" customFormat="1" ht="15" customHeight="1">
      <c r="A2" s="228" t="s">
        <v>90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30"/>
      <c r="S2" s="71"/>
      <c r="T2" s="69"/>
      <c r="U2" s="72"/>
    </row>
    <row r="3" spans="1:22" s="19" customFormat="1" ht="12" thickBot="1">
      <c r="A3" s="11" t="s">
        <v>66</v>
      </c>
      <c r="B3" s="40" t="s">
        <v>7</v>
      </c>
      <c r="C3" s="12" t="s">
        <v>0</v>
      </c>
      <c r="D3" s="12" t="s">
        <v>81</v>
      </c>
      <c r="E3" s="12" t="s">
        <v>69</v>
      </c>
      <c r="F3" s="12" t="s">
        <v>49</v>
      </c>
      <c r="G3" s="12" t="s">
        <v>1</v>
      </c>
      <c r="H3" s="12" t="s">
        <v>2</v>
      </c>
      <c r="I3" s="12" t="s">
        <v>3</v>
      </c>
      <c r="J3" s="12" t="s">
        <v>6</v>
      </c>
      <c r="K3" s="12" t="s">
        <v>39</v>
      </c>
      <c r="L3" s="12" t="s">
        <v>12</v>
      </c>
      <c r="M3" s="12" t="s">
        <v>4</v>
      </c>
      <c r="N3" s="13" t="s">
        <v>36</v>
      </c>
      <c r="O3" s="12" t="s">
        <v>35</v>
      </c>
      <c r="P3" s="12" t="s">
        <v>9</v>
      </c>
      <c r="Q3" s="14" t="s">
        <v>59</v>
      </c>
      <c r="R3" s="20" t="s">
        <v>5</v>
      </c>
      <c r="S3" s="11" t="s">
        <v>94</v>
      </c>
      <c r="T3" s="12" t="s">
        <v>46</v>
      </c>
      <c r="U3" s="21" t="s">
        <v>15</v>
      </c>
      <c r="V3" s="19" t="s">
        <v>88</v>
      </c>
    </row>
    <row r="4" spans="1:22">
      <c r="A4" s="74"/>
      <c r="B4" s="63"/>
      <c r="C4" s="64"/>
      <c r="D4" s="64"/>
      <c r="E4" s="64"/>
      <c r="F4" s="64"/>
      <c r="G4" s="66"/>
      <c r="H4" s="64"/>
      <c r="I4" s="64"/>
      <c r="J4" s="66"/>
      <c r="K4" s="66"/>
      <c r="L4" s="66"/>
      <c r="M4" s="64"/>
      <c r="N4" s="66"/>
      <c r="O4" s="67"/>
      <c r="P4" s="67"/>
      <c r="Q4" s="64"/>
      <c r="R4" s="66"/>
      <c r="S4" s="66"/>
      <c r="T4" s="66"/>
      <c r="U4" s="66"/>
    </row>
    <row r="5" spans="1:22">
      <c r="A5" s="74"/>
      <c r="B5" s="63"/>
      <c r="C5" s="64"/>
      <c r="D5" s="64"/>
      <c r="E5" s="64"/>
      <c r="F5" s="64"/>
      <c r="G5" s="66"/>
      <c r="H5" s="64"/>
      <c r="I5" s="64"/>
      <c r="J5" s="66"/>
      <c r="K5" s="66"/>
      <c r="L5" s="66"/>
      <c r="M5" s="64"/>
      <c r="N5" s="76"/>
      <c r="O5" s="67"/>
      <c r="P5" s="67"/>
      <c r="Q5" s="64"/>
      <c r="R5" s="66"/>
      <c r="S5" s="66"/>
      <c r="T5" s="66"/>
      <c r="U5" s="66"/>
    </row>
    <row r="6" spans="1:22">
      <c r="A6" s="74"/>
      <c r="B6" s="63"/>
      <c r="C6" s="64"/>
      <c r="D6" s="64"/>
      <c r="E6" s="64"/>
      <c r="F6" s="64"/>
      <c r="G6" s="66"/>
      <c r="H6" s="64"/>
      <c r="I6" s="64"/>
      <c r="J6" s="66"/>
      <c r="K6" s="66"/>
      <c r="L6" s="66"/>
      <c r="M6" s="64"/>
      <c r="N6" s="66"/>
      <c r="O6" s="67"/>
      <c r="P6" s="67"/>
      <c r="Q6" s="64"/>
      <c r="R6" s="66"/>
      <c r="S6" s="66"/>
      <c r="T6" s="66"/>
      <c r="U6" s="66"/>
    </row>
    <row r="7" spans="1:22">
      <c r="A7" s="74"/>
      <c r="B7" s="63"/>
      <c r="C7" s="64"/>
      <c r="D7" s="64"/>
      <c r="E7" s="64"/>
      <c r="F7" s="64"/>
      <c r="G7" s="66"/>
      <c r="H7" s="64"/>
      <c r="I7" s="64"/>
      <c r="J7" s="66"/>
      <c r="K7" s="66"/>
      <c r="L7" s="66"/>
      <c r="M7" s="64"/>
      <c r="N7" s="66"/>
      <c r="O7" s="67"/>
      <c r="P7" s="67"/>
      <c r="Q7" s="64"/>
      <c r="R7" s="66"/>
      <c r="S7" s="66"/>
      <c r="T7" s="66"/>
      <c r="U7" s="66"/>
    </row>
    <row r="8" spans="1:22">
      <c r="A8" s="74"/>
      <c r="B8" s="63"/>
      <c r="C8" s="64"/>
      <c r="D8" s="64"/>
      <c r="E8" s="64"/>
      <c r="F8" s="64"/>
      <c r="G8" s="66"/>
      <c r="H8" s="64"/>
      <c r="I8" s="64"/>
      <c r="J8" s="66"/>
      <c r="K8" s="66"/>
      <c r="L8" s="66"/>
      <c r="M8" s="64"/>
      <c r="N8" s="66"/>
      <c r="O8" s="67"/>
      <c r="P8" s="67"/>
      <c r="Q8" s="64"/>
      <c r="R8" s="66"/>
      <c r="S8" s="66"/>
      <c r="T8" s="66"/>
      <c r="U8" s="66"/>
    </row>
    <row r="9" spans="1:22">
      <c r="A9" s="74"/>
      <c r="B9" s="63"/>
      <c r="C9" s="64"/>
      <c r="D9" s="64"/>
      <c r="E9" s="64"/>
      <c r="F9" s="64"/>
      <c r="G9" s="66"/>
      <c r="H9" s="64"/>
      <c r="I9" s="64"/>
      <c r="J9" s="66"/>
      <c r="K9" s="66"/>
      <c r="L9" s="66"/>
      <c r="M9" s="64"/>
      <c r="N9" s="66"/>
      <c r="O9" s="67"/>
      <c r="P9" s="67"/>
      <c r="Q9" s="64"/>
      <c r="R9" s="66"/>
      <c r="S9" s="66"/>
      <c r="T9" s="66"/>
      <c r="U9" s="66"/>
    </row>
    <row r="10" spans="1:22">
      <c r="A10" s="74"/>
      <c r="B10" s="63"/>
      <c r="C10" s="64"/>
      <c r="D10" s="64"/>
      <c r="E10" s="64"/>
      <c r="F10" s="64"/>
      <c r="G10" s="66"/>
      <c r="H10" s="64"/>
      <c r="I10" s="64"/>
      <c r="J10" s="66"/>
      <c r="K10" s="66"/>
      <c r="L10" s="66"/>
      <c r="M10" s="64"/>
      <c r="N10" s="66"/>
      <c r="O10" s="67"/>
      <c r="P10" s="67"/>
      <c r="Q10" s="64"/>
      <c r="R10" s="66"/>
      <c r="S10" s="66"/>
      <c r="T10" s="66"/>
      <c r="U10" s="66"/>
    </row>
    <row r="11" spans="1:22">
      <c r="A11" s="74"/>
      <c r="B11" s="63"/>
      <c r="C11" s="64"/>
      <c r="D11" s="64"/>
      <c r="E11" s="64"/>
      <c r="F11" s="64"/>
      <c r="G11" s="66"/>
      <c r="H11" s="64"/>
      <c r="I11" s="64"/>
      <c r="J11" s="66"/>
      <c r="K11" s="66"/>
      <c r="L11" s="66"/>
      <c r="M11" s="64"/>
      <c r="N11" s="66"/>
      <c r="O11" s="67"/>
      <c r="P11" s="66"/>
      <c r="Q11" s="66"/>
      <c r="R11" s="66"/>
      <c r="S11" s="66"/>
      <c r="T11" s="66"/>
      <c r="U11" s="66"/>
    </row>
    <row r="12" spans="1:22">
      <c r="A12" s="74"/>
      <c r="B12" s="63"/>
      <c r="C12" s="64"/>
      <c r="D12" s="64"/>
      <c r="E12" s="64"/>
      <c r="F12" s="64"/>
      <c r="G12" s="66"/>
      <c r="H12" s="64"/>
      <c r="I12" s="64"/>
      <c r="J12" s="66"/>
      <c r="K12" s="66"/>
      <c r="L12" s="66"/>
      <c r="M12" s="64"/>
      <c r="N12" s="66"/>
      <c r="O12" s="67"/>
      <c r="P12" s="66"/>
      <c r="Q12" s="66"/>
      <c r="R12" s="66"/>
      <c r="S12" s="66"/>
      <c r="T12" s="66"/>
      <c r="U12" s="66"/>
    </row>
    <row r="13" spans="1:22">
      <c r="A13" s="74"/>
      <c r="B13" s="63"/>
      <c r="C13" s="64"/>
      <c r="D13" s="64"/>
      <c r="E13" s="64"/>
      <c r="F13" s="64"/>
      <c r="G13" s="66"/>
      <c r="H13" s="64"/>
      <c r="I13" s="64"/>
      <c r="J13" s="66"/>
      <c r="K13" s="66"/>
      <c r="L13" s="66"/>
      <c r="M13" s="64"/>
      <c r="N13" s="66"/>
      <c r="O13" s="67"/>
      <c r="P13" s="67"/>
      <c r="Q13" s="64"/>
      <c r="R13" s="66"/>
      <c r="S13" s="66"/>
      <c r="T13" s="66"/>
      <c r="U13" s="66"/>
    </row>
    <row r="14" spans="1:22">
      <c r="A14" s="74"/>
      <c r="B14" s="63"/>
      <c r="C14" s="64"/>
      <c r="D14" s="64"/>
      <c r="E14" s="64"/>
      <c r="F14" s="64"/>
      <c r="G14" s="66"/>
      <c r="H14" s="64"/>
      <c r="I14" s="64"/>
      <c r="J14" s="66"/>
      <c r="K14" s="66"/>
      <c r="L14" s="66"/>
      <c r="M14" s="64"/>
      <c r="N14" s="66"/>
      <c r="O14" s="67"/>
      <c r="P14" s="67"/>
      <c r="Q14" s="64"/>
      <c r="R14" s="66"/>
      <c r="S14" s="66"/>
      <c r="T14" s="66"/>
      <c r="U14" s="66"/>
    </row>
    <row r="15" spans="1:22">
      <c r="A15" s="74"/>
      <c r="B15" s="63"/>
      <c r="C15" s="64"/>
      <c r="D15" s="64"/>
      <c r="E15" s="64"/>
      <c r="F15" s="64"/>
      <c r="G15" s="66"/>
      <c r="H15" s="64"/>
      <c r="I15" s="64"/>
      <c r="J15" s="66"/>
      <c r="K15" s="66"/>
      <c r="L15" s="66"/>
      <c r="M15" s="64"/>
      <c r="N15" s="66"/>
      <c r="O15" s="67"/>
      <c r="P15" s="67"/>
      <c r="Q15" s="64"/>
      <c r="R15" s="66"/>
      <c r="S15" s="66"/>
      <c r="T15" s="66"/>
      <c r="U15" s="66"/>
    </row>
    <row r="16" spans="1:22">
      <c r="A16" s="74"/>
      <c r="B16" s="63"/>
      <c r="C16" s="64"/>
      <c r="D16" s="64"/>
      <c r="E16" s="64"/>
      <c r="F16" s="64"/>
      <c r="G16" s="66"/>
      <c r="H16" s="64"/>
      <c r="I16" s="64"/>
      <c r="J16" s="66"/>
      <c r="K16" s="66"/>
      <c r="L16" s="66"/>
      <c r="M16" s="64"/>
      <c r="N16" s="66"/>
      <c r="O16" s="67"/>
      <c r="P16" s="67"/>
      <c r="Q16" s="64"/>
      <c r="R16" s="66"/>
      <c r="S16" s="66"/>
      <c r="T16" s="66"/>
      <c r="U16" s="66"/>
    </row>
    <row r="17" spans="1:21">
      <c r="A17" s="74"/>
      <c r="B17" s="63"/>
      <c r="C17" s="64"/>
      <c r="D17" s="64"/>
      <c r="E17" s="64"/>
      <c r="F17" s="64"/>
      <c r="G17" s="66"/>
      <c r="H17" s="64"/>
      <c r="I17" s="64"/>
      <c r="J17" s="66"/>
      <c r="K17" s="66"/>
      <c r="L17" s="66"/>
      <c r="M17" s="64"/>
      <c r="N17" s="66"/>
      <c r="O17" s="67"/>
      <c r="P17" s="67"/>
      <c r="Q17" s="64"/>
      <c r="R17" s="66"/>
      <c r="S17" s="66"/>
      <c r="T17" s="66"/>
      <c r="U17" s="66"/>
    </row>
    <row r="18" spans="1:21">
      <c r="A18" s="74"/>
      <c r="B18" s="63"/>
      <c r="C18" s="64"/>
      <c r="D18" s="64"/>
      <c r="E18" s="64"/>
      <c r="F18" s="64"/>
      <c r="G18" s="66"/>
      <c r="H18" s="64"/>
      <c r="I18" s="64"/>
      <c r="J18" s="66"/>
      <c r="K18" s="66"/>
      <c r="L18" s="66"/>
      <c r="M18" s="64"/>
      <c r="N18" s="66"/>
      <c r="O18" s="67"/>
      <c r="P18" s="67"/>
      <c r="Q18" s="64"/>
      <c r="R18" s="66"/>
      <c r="S18" s="66"/>
      <c r="T18" s="66"/>
      <c r="U18" s="66"/>
    </row>
    <row r="19" spans="1:21">
      <c r="A19" s="74"/>
      <c r="B19" s="63"/>
      <c r="C19" s="64"/>
      <c r="D19" s="64"/>
      <c r="E19" s="64"/>
      <c r="F19" s="64"/>
      <c r="G19" s="66"/>
      <c r="H19" s="64"/>
      <c r="I19" s="64"/>
      <c r="J19" s="66"/>
      <c r="K19" s="66"/>
      <c r="L19" s="66"/>
      <c r="M19" s="64"/>
      <c r="N19" s="66"/>
      <c r="O19" s="67"/>
      <c r="P19" s="67"/>
      <c r="Q19" s="64"/>
      <c r="R19" s="66"/>
      <c r="S19" s="66"/>
      <c r="T19" s="66"/>
      <c r="U19" s="66"/>
    </row>
    <row r="20" spans="1:21">
      <c r="A20" s="74"/>
      <c r="B20" s="63"/>
      <c r="C20" s="64"/>
      <c r="D20" s="64"/>
      <c r="E20" s="64"/>
      <c r="F20" s="64"/>
      <c r="G20" s="66"/>
      <c r="H20" s="64"/>
      <c r="I20" s="64"/>
      <c r="J20" s="66"/>
      <c r="K20" s="66"/>
      <c r="L20" s="66"/>
      <c r="M20" s="64"/>
      <c r="N20" s="66"/>
      <c r="O20" s="67"/>
      <c r="P20" s="67"/>
      <c r="Q20" s="64"/>
      <c r="R20" s="66"/>
      <c r="S20" s="66"/>
      <c r="T20" s="66"/>
      <c r="U20" s="66"/>
    </row>
    <row r="21" spans="1:21">
      <c r="A21" s="74"/>
      <c r="B21" s="63"/>
      <c r="C21" s="64"/>
      <c r="D21" s="64"/>
      <c r="E21" s="64"/>
      <c r="F21" s="64"/>
      <c r="G21" s="66"/>
      <c r="H21" s="64"/>
      <c r="I21" s="64"/>
      <c r="J21" s="66"/>
      <c r="K21" s="66"/>
      <c r="L21" s="66"/>
      <c r="M21" s="64"/>
      <c r="N21" s="66"/>
      <c r="O21" s="67"/>
      <c r="P21" s="67"/>
      <c r="Q21" s="66"/>
      <c r="R21" s="66"/>
      <c r="S21" s="66"/>
      <c r="T21" s="66"/>
      <c r="U21" s="66"/>
    </row>
    <row r="22" spans="1:21">
      <c r="A22" s="74"/>
      <c r="B22" s="63"/>
      <c r="C22" s="64"/>
      <c r="D22" s="64"/>
      <c r="E22" s="64"/>
      <c r="F22" s="64"/>
      <c r="G22" s="66"/>
      <c r="H22" s="64"/>
      <c r="I22" s="64"/>
      <c r="J22" s="66"/>
      <c r="K22" s="66"/>
      <c r="L22" s="66"/>
      <c r="M22" s="64"/>
      <c r="N22" s="66"/>
      <c r="O22" s="67"/>
      <c r="P22" s="67"/>
      <c r="Q22" s="64"/>
      <c r="R22" s="66"/>
      <c r="S22" s="66"/>
      <c r="T22" s="66"/>
      <c r="U22" s="66"/>
    </row>
  </sheetData>
  <autoFilter ref="A3:Y22"/>
  <mergeCells count="3">
    <mergeCell ref="A1:R1"/>
    <mergeCell ref="S1:U1"/>
    <mergeCell ref="A2:R2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O12"/>
  <sheetViews>
    <sheetView zoomScale="130" zoomScaleNormal="130" workbookViewId="0">
      <selection sqref="A1:L1"/>
    </sheetView>
  </sheetViews>
  <sheetFormatPr defaultRowHeight="11.25"/>
  <cols>
    <col min="1" max="1" width="12.7109375" style="43" bestFit="1" customWidth="1"/>
    <col min="2" max="2" width="48.85546875" style="43" customWidth="1"/>
    <col min="3" max="3" width="4.28515625" style="43" bestFit="1" customWidth="1"/>
    <col min="4" max="4" width="3.140625" style="43" bestFit="1" customWidth="1"/>
    <col min="5" max="5" width="32.140625" style="43" bestFit="1" customWidth="1"/>
    <col min="6" max="6" width="12.42578125" style="43" bestFit="1" customWidth="1"/>
    <col min="7" max="7" width="14" style="43" bestFit="1" customWidth="1"/>
    <col min="8" max="8" width="10.140625" style="51" bestFit="1" customWidth="1"/>
    <col min="9" max="9" width="11" style="43" bestFit="1" customWidth="1"/>
    <col min="10" max="10" width="8.5703125" style="50" bestFit="1" customWidth="1"/>
    <col min="11" max="11" width="8.5703125" style="44" customWidth="1"/>
    <col min="12" max="12" width="10" style="43" bestFit="1" customWidth="1"/>
    <col min="13" max="13" width="5.85546875" style="43" bestFit="1" customWidth="1"/>
    <col min="14" max="14" width="4.85546875" style="43" bestFit="1" customWidth="1"/>
    <col min="15" max="15" width="5.140625" style="43" bestFit="1" customWidth="1"/>
    <col min="16" max="16384" width="9.140625" style="43"/>
  </cols>
  <sheetData>
    <row r="1" spans="1:15" s="24" customFormat="1">
      <c r="A1" s="225" t="s">
        <v>92</v>
      </c>
      <c r="B1" s="226"/>
      <c r="C1" s="226"/>
      <c r="D1" s="226"/>
      <c r="E1" s="226"/>
      <c r="F1" s="226"/>
      <c r="G1" s="226"/>
      <c r="H1" s="221"/>
      <c r="I1" s="226"/>
      <c r="J1" s="226"/>
      <c r="K1" s="226"/>
      <c r="L1" s="227"/>
      <c r="M1" s="225" t="s">
        <v>47</v>
      </c>
      <c r="N1" s="226"/>
      <c r="O1" s="227"/>
    </row>
    <row r="2" spans="1:15" s="24" customFormat="1" ht="12" thickBot="1">
      <c r="A2" s="11" t="s">
        <v>10</v>
      </c>
      <c r="B2" s="12" t="s">
        <v>51</v>
      </c>
      <c r="C2" s="12" t="s">
        <v>2</v>
      </c>
      <c r="D2" s="12" t="s">
        <v>11</v>
      </c>
      <c r="E2" s="14" t="s">
        <v>50</v>
      </c>
      <c r="F2" s="14" t="s">
        <v>4</v>
      </c>
      <c r="G2" s="23" t="s">
        <v>39</v>
      </c>
      <c r="H2" s="13" t="s">
        <v>36</v>
      </c>
      <c r="I2" s="40" t="s">
        <v>35</v>
      </c>
      <c r="J2" s="14" t="s">
        <v>48</v>
      </c>
      <c r="K2" s="14" t="s">
        <v>59</v>
      </c>
      <c r="L2" s="23" t="s">
        <v>5</v>
      </c>
      <c r="M2" s="11" t="s">
        <v>45</v>
      </c>
      <c r="N2" s="12" t="s">
        <v>46</v>
      </c>
      <c r="O2" s="48" t="s">
        <v>15</v>
      </c>
    </row>
    <row r="3" spans="1:15" s="24" customFormat="1">
      <c r="A3" s="37"/>
      <c r="B3" s="56"/>
      <c r="C3" s="10"/>
      <c r="D3" s="57"/>
      <c r="E3" s="5"/>
      <c r="F3" s="5"/>
      <c r="G3" s="58"/>
      <c r="H3" s="29"/>
      <c r="I3" s="59"/>
      <c r="J3" s="10"/>
      <c r="K3" s="10"/>
      <c r="L3" s="10"/>
      <c r="M3" s="10"/>
      <c r="N3" s="10"/>
      <c r="O3" s="9"/>
    </row>
    <row r="4" spans="1:15" s="24" customFormat="1">
      <c r="A4" s="38"/>
      <c r="B4" s="60"/>
      <c r="C4" s="9"/>
      <c r="D4" s="55"/>
      <c r="E4" s="7"/>
      <c r="F4" s="7"/>
      <c r="G4" s="52"/>
      <c r="H4" s="18"/>
      <c r="I4" s="59"/>
      <c r="J4" s="9"/>
      <c r="K4" s="9"/>
      <c r="L4" s="9"/>
      <c r="M4" s="9"/>
      <c r="N4" s="9"/>
      <c r="O4" s="9"/>
    </row>
    <row r="5" spans="1:15" s="24" customFormat="1">
      <c r="A5" s="38"/>
      <c r="B5" s="60"/>
      <c r="C5" s="9"/>
      <c r="D5" s="55"/>
      <c r="E5" s="7"/>
      <c r="F5" s="7"/>
      <c r="G5" s="52"/>
      <c r="H5" s="18"/>
      <c r="I5" s="59"/>
      <c r="J5" s="9"/>
      <c r="K5" s="9"/>
      <c r="L5" s="9"/>
      <c r="M5" s="9"/>
      <c r="N5" s="9"/>
      <c r="O5" s="9"/>
    </row>
    <row r="6" spans="1:15" s="24" customFormat="1">
      <c r="A6" s="38"/>
      <c r="B6" s="60"/>
      <c r="C6" s="9"/>
      <c r="D6" s="55"/>
      <c r="E6" s="5"/>
      <c r="F6" s="5"/>
      <c r="G6" s="58"/>
      <c r="H6" s="18"/>
      <c r="I6" s="59"/>
      <c r="J6" s="9"/>
      <c r="K6" s="9"/>
      <c r="L6" s="9"/>
      <c r="M6" s="9"/>
      <c r="N6" s="9"/>
      <c r="O6" s="9"/>
    </row>
    <row r="7" spans="1:15" s="24" customFormat="1">
      <c r="A7" s="38"/>
      <c r="B7" s="60"/>
      <c r="C7" s="49"/>
      <c r="D7" s="55"/>
      <c r="E7" s="5"/>
      <c r="F7" s="5"/>
      <c r="G7" s="58"/>
      <c r="H7" s="18"/>
      <c r="I7" s="59"/>
      <c r="J7" s="9"/>
      <c r="K7" s="9"/>
      <c r="L7" s="9"/>
      <c r="M7" s="9"/>
      <c r="N7" s="9"/>
      <c r="O7" s="9"/>
    </row>
    <row r="8" spans="1:15" s="24" customFormat="1">
      <c r="A8" s="38"/>
      <c r="B8" s="60"/>
      <c r="C8" s="49"/>
      <c r="D8" s="55"/>
      <c r="E8" s="5"/>
      <c r="F8" s="5"/>
      <c r="G8" s="58"/>
      <c r="H8" s="18"/>
      <c r="I8" s="59"/>
      <c r="J8" s="9"/>
      <c r="K8" s="9"/>
      <c r="L8" s="9"/>
      <c r="M8" s="9"/>
      <c r="N8" s="9"/>
      <c r="O8" s="9"/>
    </row>
    <row r="9" spans="1:15" s="24" customFormat="1">
      <c r="A9" s="38"/>
      <c r="B9" s="60"/>
      <c r="C9" s="49"/>
      <c r="D9" s="55"/>
      <c r="E9" s="30"/>
      <c r="F9" s="30"/>
      <c r="G9" s="52"/>
      <c r="H9" s="18"/>
      <c r="I9" s="59"/>
      <c r="J9" s="9"/>
      <c r="K9" s="9"/>
      <c r="L9" s="9"/>
      <c r="M9" s="9"/>
      <c r="N9" s="9"/>
      <c r="O9" s="9"/>
    </row>
    <row r="10" spans="1:15" s="24" customFormat="1">
      <c r="A10" s="38"/>
      <c r="B10" s="60"/>
      <c r="C10" s="49"/>
      <c r="D10" s="55"/>
      <c r="E10" s="30"/>
      <c r="F10" s="30"/>
      <c r="G10" s="52"/>
      <c r="H10" s="18"/>
      <c r="I10" s="59"/>
      <c r="J10" s="9"/>
      <c r="K10" s="9"/>
      <c r="L10" s="9"/>
      <c r="M10" s="9"/>
      <c r="N10" s="9"/>
      <c r="O10" s="9"/>
    </row>
    <row r="11" spans="1:15" s="24" customFormat="1">
      <c r="A11" s="38"/>
      <c r="B11" s="60"/>
      <c r="C11" s="49"/>
      <c r="D11" s="55"/>
      <c r="E11" s="5"/>
      <c r="F11" s="5"/>
      <c r="G11" s="58"/>
      <c r="H11" s="18"/>
      <c r="I11" s="59"/>
      <c r="J11" s="9"/>
      <c r="K11" s="9"/>
      <c r="L11" s="9"/>
      <c r="M11" s="9"/>
      <c r="N11" s="9"/>
      <c r="O11" s="9"/>
    </row>
    <row r="12" spans="1:15" s="24" customFormat="1" ht="11.25" customHeight="1">
      <c r="A12" s="38"/>
      <c r="B12" s="60"/>
      <c r="C12" s="49"/>
      <c r="D12" s="55"/>
      <c r="E12" s="5"/>
      <c r="F12" s="5"/>
      <c r="G12" s="58"/>
      <c r="H12" s="18"/>
      <c r="I12" s="59"/>
      <c r="J12" s="9"/>
      <c r="K12" s="9"/>
      <c r="L12" s="9"/>
      <c r="M12" s="9"/>
      <c r="N12" s="9"/>
      <c r="O12" s="9"/>
    </row>
  </sheetData>
  <autoFilter ref="A2:O12"/>
  <mergeCells count="2">
    <mergeCell ref="A1:L1"/>
    <mergeCell ref="M1:O1"/>
  </mergeCells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I15"/>
  <sheetViews>
    <sheetView zoomScale="130" zoomScaleNormal="130" zoomScaleSheetLayoutView="100" workbookViewId="0">
      <selection activeCell="B7" sqref="B7"/>
    </sheetView>
  </sheetViews>
  <sheetFormatPr defaultRowHeight="15"/>
  <cols>
    <col min="1" max="1" width="14.42578125" style="45" bestFit="1" customWidth="1"/>
    <col min="2" max="2" width="7.85546875" bestFit="1" customWidth="1"/>
    <col min="3" max="3" width="7.28515625" bestFit="1" customWidth="1"/>
    <col min="4" max="4" width="13.7109375" bestFit="1" customWidth="1"/>
    <col min="5" max="5" width="25.28515625" bestFit="1" customWidth="1"/>
    <col min="6" max="6" width="12.42578125" bestFit="1" customWidth="1"/>
    <col min="7" max="7" width="13.42578125" bestFit="1" customWidth="1"/>
    <col min="8" max="8" width="15.5703125" bestFit="1" customWidth="1"/>
    <col min="9" max="9" width="12.85546875" style="6" bestFit="1" customWidth="1"/>
  </cols>
  <sheetData>
    <row r="1" spans="1:9">
      <c r="A1" s="231" t="s">
        <v>93</v>
      </c>
      <c r="B1" s="232"/>
      <c r="C1" s="232"/>
      <c r="D1" s="232"/>
      <c r="E1" s="232"/>
      <c r="F1" s="232"/>
      <c r="G1" s="232"/>
      <c r="H1" s="232"/>
      <c r="I1" s="233"/>
    </row>
    <row r="2" spans="1:9" ht="15.75" thickBot="1">
      <c r="A2" s="26" t="s">
        <v>7</v>
      </c>
      <c r="B2" s="27" t="s">
        <v>53</v>
      </c>
      <c r="C2" s="27" t="s">
        <v>3</v>
      </c>
      <c r="D2" s="27" t="s">
        <v>39</v>
      </c>
      <c r="E2" s="27" t="s">
        <v>54</v>
      </c>
      <c r="F2" s="27" t="s">
        <v>4</v>
      </c>
      <c r="G2" s="27" t="s">
        <v>36</v>
      </c>
      <c r="H2" s="27" t="s">
        <v>35</v>
      </c>
      <c r="I2" s="21" t="s">
        <v>9</v>
      </c>
    </row>
    <row r="3" spans="1:9">
      <c r="A3" s="53"/>
      <c r="B3" s="7"/>
      <c r="C3" s="7"/>
      <c r="D3" s="8"/>
      <c r="E3" s="7"/>
      <c r="F3" s="7"/>
      <c r="G3" s="42"/>
      <c r="H3" s="36"/>
      <c r="I3" s="39"/>
    </row>
    <row r="4" spans="1:9">
      <c r="A4" s="53"/>
      <c r="B4" s="7"/>
      <c r="C4" s="7"/>
      <c r="D4" s="8"/>
      <c r="E4" s="8"/>
      <c r="F4" s="8"/>
      <c r="G4" s="42"/>
      <c r="H4" s="36"/>
      <c r="I4" s="39"/>
    </row>
    <row r="5" spans="1:9">
      <c r="A5" s="53"/>
      <c r="B5" s="7"/>
      <c r="C5" s="7"/>
      <c r="D5" s="8"/>
      <c r="E5" s="7"/>
      <c r="F5" s="39"/>
      <c r="G5" s="42"/>
      <c r="H5" s="36"/>
      <c r="I5" s="39"/>
    </row>
    <row r="6" spans="1:9">
      <c r="A6" s="53"/>
      <c r="B6" s="7"/>
      <c r="C6" s="7"/>
      <c r="D6" s="8"/>
      <c r="E6" s="7"/>
      <c r="F6" s="39"/>
      <c r="G6" s="42"/>
      <c r="H6" s="36"/>
      <c r="I6" s="39"/>
    </row>
    <row r="7" spans="1:9">
      <c r="A7" s="53"/>
      <c r="B7" s="7"/>
      <c r="C7" s="7"/>
      <c r="D7" s="8"/>
      <c r="E7" s="7"/>
      <c r="F7" s="39"/>
      <c r="G7" s="42"/>
      <c r="H7" s="36"/>
      <c r="I7" s="39"/>
    </row>
    <row r="8" spans="1:9">
      <c r="A8" s="53"/>
      <c r="B8" s="7"/>
      <c r="C8" s="7"/>
      <c r="D8" s="8"/>
      <c r="E8" s="7"/>
      <c r="F8" s="7"/>
      <c r="G8" s="42"/>
      <c r="H8" s="36"/>
      <c r="I8" s="39"/>
    </row>
    <row r="9" spans="1:9">
      <c r="A9" s="53"/>
      <c r="B9" s="7"/>
      <c r="C9" s="7"/>
      <c r="D9" s="8"/>
      <c r="E9" s="7"/>
      <c r="F9" s="7"/>
      <c r="G9" s="42"/>
      <c r="H9" s="36"/>
      <c r="I9" s="39"/>
    </row>
    <row r="10" spans="1:9">
      <c r="A10" s="53"/>
      <c r="B10" s="7"/>
      <c r="C10" s="7"/>
      <c r="D10" s="8"/>
      <c r="E10" s="7"/>
      <c r="F10" s="7"/>
      <c r="G10" s="42"/>
      <c r="H10" s="36"/>
      <c r="I10" s="39"/>
    </row>
    <row r="11" spans="1:9">
      <c r="A11" s="53"/>
      <c r="B11" s="7"/>
      <c r="C11" s="7"/>
      <c r="D11" s="8"/>
      <c r="E11" s="7"/>
      <c r="F11" s="7"/>
      <c r="G11" s="42"/>
      <c r="H11" s="36"/>
      <c r="I11" s="39"/>
    </row>
    <row r="12" spans="1:9">
      <c r="A12" s="53"/>
      <c r="B12" s="7"/>
      <c r="C12" s="7"/>
      <c r="D12" s="8"/>
      <c r="E12" s="7"/>
      <c r="F12" s="7"/>
      <c r="G12" s="42"/>
      <c r="H12" s="36"/>
      <c r="I12" s="39"/>
    </row>
    <row r="13" spans="1:9">
      <c r="A13" s="53"/>
      <c r="B13" s="7"/>
      <c r="C13" s="7"/>
      <c r="D13" s="8"/>
      <c r="E13" s="7"/>
      <c r="F13" s="7"/>
      <c r="G13" s="42"/>
      <c r="H13" s="36"/>
      <c r="I13" s="39"/>
    </row>
    <row r="14" spans="1:9">
      <c r="A14" s="53"/>
      <c r="B14" s="7"/>
      <c r="C14" s="7"/>
      <c r="D14" s="8"/>
      <c r="E14" s="7"/>
      <c r="F14" s="39"/>
      <c r="G14" s="42"/>
      <c r="H14" s="36"/>
      <c r="I14" s="39"/>
    </row>
    <row r="15" spans="1:9">
      <c r="A15" s="53"/>
      <c r="B15" s="7"/>
      <c r="C15" s="7"/>
      <c r="D15" s="8"/>
      <c r="E15" s="7"/>
      <c r="F15" s="7"/>
      <c r="G15" s="42"/>
      <c r="H15" s="36"/>
      <c r="I15" s="39"/>
    </row>
  </sheetData>
  <autoFilter ref="A2:I15"/>
  <mergeCells count="1">
    <mergeCell ref="A1:I1"/>
  </mergeCells>
  <pageMargins left="0.511811024" right="0.511811024" top="0.78740157499999996" bottom="0.78740157499999996" header="0.31496062000000002" footer="0.31496062000000002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APROVEITAMENTO</vt:lpstr>
      <vt:lpstr>Planilha2</vt:lpstr>
      <vt:lpstr>MacroChart</vt:lpstr>
      <vt:lpstr>Chart</vt:lpstr>
      <vt:lpstr>BTS-TX</vt:lpstr>
      <vt:lpstr>Infra</vt:lpstr>
      <vt:lpstr>FMT</vt:lpstr>
      <vt:lpstr>Estrutural Torre</vt:lpstr>
      <vt:lpstr>CCCs</vt:lpstr>
      <vt:lpstr>EVT</vt:lpstr>
      <vt:lpstr>Ramal de AC</vt:lpstr>
      <vt:lpstr>REPETIDOR</vt:lpstr>
      <vt:lpstr>SITE_ULTIMAMILHA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C00719363</dc:creator>
  <cp:lastModifiedBy>Tel</cp:lastModifiedBy>
  <cp:lastPrinted>2014-12-09T19:25:08Z</cp:lastPrinted>
  <dcterms:created xsi:type="dcterms:W3CDTF">2012-02-29T17:29:50Z</dcterms:created>
  <dcterms:modified xsi:type="dcterms:W3CDTF">2018-01-08T17:43:00Z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(4)tcFc21ul3LctG/tMmF6tEilip15FNFaMBO7rVDZpK5ofQGZNsleut2tm4CakP5d4A6uJUbj+_x000d_
BjartCdNXj60ZAQJBW7dHB5K2tABl6eC5Noy6sGXMHU4ak+RvMjW/7Sz7S1n/mwWfFHDUdnn_x000d_
HnnzDWjRHCxvmzBFNY71eh0WQHPzxKRcoDt97SKajLh+2oKXR75P1hGkxqVQlCFfijC/2kZr_x000d_
iZKZeBM6CZWjtBetJA</vt:lpwstr>
  </property>
  <property fmtid="{D5CDD505-2E9C-101B-9397-08002B2CF9AE}" pid="3" name="_ms_pID_7253431">
    <vt:lpwstr>o4Fo4qQv5KXkMUCkSCzzwPy9XJTT24v2J6FJiWjjmGkN2egAs6ETaV_x000d_
4mr1CzMaxt30//acNUj3ggexHuoWbrLJu/O4M8SDZl3j05wnKPypP3bH0spyfFg3OtVDYF/J_x000d_
aKiSwB09SgKrU8TF66GkhO5bJlzkbGCAsfwd4JArj+PZN2qjbJqhZPV+pK+F4W6fg2rR5XpW_x000d_
LCdcL5I8aK6Gmxir/e1PnuaeHarehYhKjBsy</vt:lpwstr>
  </property>
  <property fmtid="{D5CDD505-2E9C-101B-9397-08002B2CF9AE}" pid="4" name="_ms_pID_7253432">
    <vt:lpwstr>J+GesGQVTnqXU165Fucus+pBfLCUJqSgbHhv_x000d_
vdN+Bu7cxv02MhwOdnQopNvqQI/wGEfbAXjLBTydRxuvyZ8Hubdxn9+kl+++3HcKAXd7aHht_x000d_
bPt57p+x7i29224Nhafzdxzuh13Ye4Jaa51cQiVC7IXwmR49SbiWx2aNoSZUjdKKEnymFt+w_x000d_
DCgrenOU6zLEiy/Z85pOgWMYbEWZnVE3Nf0sN0vbCxDLym9Z5/ZdLU</vt:lpwstr>
  </property>
  <property fmtid="{D5CDD505-2E9C-101B-9397-08002B2CF9AE}" pid="5" name="_ms_pID_7253433">
    <vt:lpwstr>FI2l31lYd1MD3uGPIu_x000d_
Cz6YKsTDgD/hNNUjUq7ouT1wX4SAuN6+on5/Vp1WD+PMy0xYJGA/eDdtP1v6TsMgI/DZrw==</vt:lpwstr>
  </property>
  <property fmtid="{D5CDD505-2E9C-101B-9397-08002B2CF9AE}" pid="6" name="sflag">
    <vt:lpwstr>1362153148</vt:lpwstr>
  </property>
</Properties>
</file>